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0730" windowHeight="11160"/>
  </bookViews>
  <sheets>
    <sheet name="Índice" sheetId="2" r:id="rId1"/>
    <sheet name="Presentación" sheetId="21" r:id="rId2"/>
    <sheet name="Informantes" sheetId="19" r:id="rId3"/>
    <sheet name="Participantes" sheetId="20" r:id="rId4"/>
    <sheet name="CNGE_2023_M1_Secc5" sheetId="14" r:id="rId5"/>
    <sheet name="Complemento 1" sheetId="8" r:id="rId6"/>
    <sheet name="Complemento 2" sheetId="9" r:id="rId7"/>
    <sheet name="Complemento 3" sheetId="10" r:id="rId8"/>
    <sheet name="Complemento 4" sheetId="22" r:id="rId9"/>
    <sheet name="Complemento 5" sheetId="11" r:id="rId10"/>
    <sheet name="Glosario" sheetId="7" r:id="rId11"/>
  </sheets>
  <definedNames>
    <definedName name="_xlnm._FilterDatabase" localSheetId="4" hidden="1">CNGE_2023_M1_Secc5!$A$29:$CZ$3346</definedName>
    <definedName name="_xlnm.Print_Area" localSheetId="4">CNGE_2023_M1_Secc5!$A$1:$AD$3347</definedName>
    <definedName name="_xlnm.Print_Area" localSheetId="5">'Complemento 1'!$A$1:$AE$90</definedName>
    <definedName name="_xlnm.Print_Area" localSheetId="6">'Complemento 2'!$A$1:$AE$182</definedName>
    <definedName name="_xlnm.Print_Area" localSheetId="7">'Complemento 3'!$A$1:$EC$130</definedName>
    <definedName name="_xlnm.Print_Area" localSheetId="8">'Complemento 4'!$A$1:$AE$152</definedName>
    <definedName name="_xlnm.Print_Area" localSheetId="9">'Complemento 5'!$A$1:$AE$280</definedName>
    <definedName name="_xlnm.Print_Area" localSheetId="10">Glosario!$A$1:$AE$91</definedName>
    <definedName name="_xlnm.Print_Area" localSheetId="0">Índice!$A$1:$AE$35</definedName>
    <definedName name="_xlnm.Print_Area" localSheetId="2">Informantes!$A$1:$AE$58</definedName>
    <definedName name="_xlnm.Print_Area" localSheetId="3">Participantes!$A$1:$BF$67</definedName>
    <definedName name="_xlnm.Print_Area" localSheetId="1">Presentación!$A$1:$AE$133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N134" i="9" l="1"/>
  <c r="AN133" i="9"/>
  <c r="AG136" i="9"/>
  <c r="AG1394" i="14" l="1"/>
  <c r="BZ1445" i="14" l="1"/>
  <c r="BZ1580" i="14"/>
  <c r="AY1973" i="14" l="1"/>
  <c r="AH3347" i="14" l="1"/>
  <c r="BC2153" i="14" l="1"/>
  <c r="BB2153" i="14"/>
  <c r="BC2152" i="14"/>
  <c r="BB2152" i="14"/>
  <c r="BC2151" i="14"/>
  <c r="BB2151" i="14"/>
  <c r="BC2150" i="14"/>
  <c r="BB2150" i="14"/>
  <c r="BC2149" i="14"/>
  <c r="BB2149" i="14"/>
  <c r="BC2148" i="14"/>
  <c r="BB2148" i="14"/>
  <c r="BC2147" i="14"/>
  <c r="BB2147" i="14"/>
  <c r="BC2146" i="14"/>
  <c r="BB2146" i="14"/>
  <c r="BC2145" i="14"/>
  <c r="BB2145" i="14"/>
  <c r="BC2144" i="14"/>
  <c r="BB2144" i="14"/>
  <c r="BC2143" i="14"/>
  <c r="BB2143" i="14"/>
  <c r="BC2142" i="14"/>
  <c r="BB2142" i="14"/>
  <c r="BC2141" i="14"/>
  <c r="BB2141" i="14"/>
  <c r="BC2140" i="14"/>
  <c r="BB2140" i="14"/>
  <c r="BC2139" i="14"/>
  <c r="BB2139" i="14"/>
  <c r="BC2138" i="14"/>
  <c r="BB2138" i="14"/>
  <c r="BC2137" i="14"/>
  <c r="BB2137" i="14"/>
  <c r="BC2136" i="14"/>
  <c r="BB2136" i="14"/>
  <c r="BC2135" i="14"/>
  <c r="BB2135" i="14"/>
  <c r="BC2134" i="14"/>
  <c r="BB2134" i="14"/>
  <c r="BC2133" i="14"/>
  <c r="BB2133" i="14"/>
  <c r="BC2132" i="14"/>
  <c r="BB2132" i="14"/>
  <c r="BC2131" i="14"/>
  <c r="BB2131" i="14"/>
  <c r="BC2130" i="14"/>
  <c r="BB2130" i="14"/>
  <c r="BC2129" i="14"/>
  <c r="BB2129" i="14"/>
  <c r="BC2128" i="14"/>
  <c r="BB2128" i="14"/>
  <c r="BC2127" i="14"/>
  <c r="BB2127" i="14"/>
  <c r="BC2126" i="14"/>
  <c r="BB2126" i="14"/>
  <c r="BC2125" i="14"/>
  <c r="BB2125" i="14"/>
  <c r="BC2124" i="14"/>
  <c r="BB2124" i="14"/>
  <c r="BC2123" i="14"/>
  <c r="BB2123" i="14"/>
  <c r="BC2122" i="14"/>
  <c r="BB2122" i="14"/>
  <c r="BC2121" i="14"/>
  <c r="BB2121" i="14"/>
  <c r="BC2120" i="14"/>
  <c r="BB2120" i="14"/>
  <c r="BC2119" i="14"/>
  <c r="BB2119" i="14"/>
  <c r="BC2118" i="14"/>
  <c r="BB2118" i="14"/>
  <c r="BC2117" i="14"/>
  <c r="BB2117" i="14"/>
  <c r="BC2116" i="14"/>
  <c r="BB2116" i="14"/>
  <c r="BC2115" i="14"/>
  <c r="BB2115" i="14"/>
  <c r="BC2114" i="14"/>
  <c r="BB2114" i="14"/>
  <c r="BC2113" i="14"/>
  <c r="BB2113" i="14"/>
  <c r="BC2112" i="14"/>
  <c r="BB2112" i="14"/>
  <c r="BC2111" i="14"/>
  <c r="BB2111" i="14"/>
  <c r="BC2110" i="14"/>
  <c r="BB2110" i="14"/>
  <c r="BC2109" i="14"/>
  <c r="BB2109" i="14"/>
  <c r="BC2108" i="14"/>
  <c r="BB2108" i="14"/>
  <c r="BC2107" i="14"/>
  <c r="BB2107" i="14"/>
  <c r="BC2106" i="14"/>
  <c r="BB2106" i="14"/>
  <c r="BC2105" i="14"/>
  <c r="BB2105" i="14"/>
  <c r="BC2104" i="14"/>
  <c r="BB2104" i="14"/>
  <c r="BC2103" i="14"/>
  <c r="BB2103" i="14"/>
  <c r="BC2102" i="14"/>
  <c r="BB2102" i="14"/>
  <c r="BC2101" i="14"/>
  <c r="BB2101" i="14"/>
  <c r="BC2100" i="14"/>
  <c r="BB2100" i="14"/>
  <c r="BC2099" i="14"/>
  <c r="BB2099" i="14"/>
  <c r="BC2098" i="14"/>
  <c r="BB2098" i="14"/>
  <c r="BC2097" i="14"/>
  <c r="BB2097" i="14"/>
  <c r="BC2096" i="14"/>
  <c r="BB2096" i="14"/>
  <c r="BC2095" i="14"/>
  <c r="BB2095" i="14"/>
  <c r="BC2094" i="14"/>
  <c r="BB2094" i="14"/>
  <c r="BC2093" i="14"/>
  <c r="BB2093" i="14"/>
  <c r="BC2092" i="14"/>
  <c r="BB2092" i="14"/>
  <c r="BC2091" i="14"/>
  <c r="BB2091" i="14"/>
  <c r="BC2090" i="14"/>
  <c r="BB2090" i="14"/>
  <c r="BC2089" i="14"/>
  <c r="BB2089" i="14"/>
  <c r="BC2088" i="14"/>
  <c r="BB2088" i="14"/>
  <c r="BC2087" i="14"/>
  <c r="BB2087" i="14"/>
  <c r="BC2086" i="14"/>
  <c r="BB2086" i="14"/>
  <c r="BC2085" i="14"/>
  <c r="BB2085" i="14"/>
  <c r="BC2084" i="14"/>
  <c r="BB2084" i="14"/>
  <c r="BC2083" i="14"/>
  <c r="BB2083" i="14"/>
  <c r="BC2082" i="14"/>
  <c r="BB2082" i="14"/>
  <c r="BC2081" i="14"/>
  <c r="BB2081" i="14"/>
  <c r="BC2080" i="14"/>
  <c r="BB2080" i="14"/>
  <c r="BC2079" i="14"/>
  <c r="BB2079" i="14"/>
  <c r="BC2078" i="14"/>
  <c r="BB2078" i="14"/>
  <c r="BC2077" i="14"/>
  <c r="BB2077" i="14"/>
  <c r="BC2076" i="14"/>
  <c r="BB2076" i="14"/>
  <c r="BC2075" i="14"/>
  <c r="BB2075" i="14"/>
  <c r="BC2074" i="14"/>
  <c r="BB2074" i="14"/>
  <c r="BC2073" i="14"/>
  <c r="BB2073" i="14"/>
  <c r="BC2072" i="14"/>
  <c r="BB2072" i="14"/>
  <c r="BC2071" i="14"/>
  <c r="BB2071" i="14"/>
  <c r="BC2070" i="14"/>
  <c r="BB2070" i="14"/>
  <c r="BC2069" i="14"/>
  <c r="BB2069" i="14"/>
  <c r="BC2068" i="14"/>
  <c r="BB2068" i="14"/>
  <c r="BC2067" i="14"/>
  <c r="BB2067" i="14"/>
  <c r="BC2066" i="14"/>
  <c r="BB2066" i="14"/>
  <c r="BC2065" i="14"/>
  <c r="BB2065" i="14"/>
  <c r="BC2064" i="14"/>
  <c r="BB2064" i="14"/>
  <c r="BC2063" i="14"/>
  <c r="BB2063" i="14"/>
  <c r="BC2062" i="14"/>
  <c r="BB2062" i="14"/>
  <c r="BC2061" i="14"/>
  <c r="BB2061" i="14"/>
  <c r="BC2060" i="14"/>
  <c r="BB2060" i="14"/>
  <c r="BC2059" i="14"/>
  <c r="BB2059" i="14"/>
  <c r="BC2058" i="14"/>
  <c r="BB2058" i="14"/>
  <c r="BC2057" i="14"/>
  <c r="BB2057" i="14"/>
  <c r="BC2056" i="14"/>
  <c r="BB2056" i="14"/>
  <c r="BC2055" i="14"/>
  <c r="BB2055" i="14"/>
  <c r="BC2054" i="14"/>
  <c r="BB2054" i="14"/>
  <c r="BC2053" i="14"/>
  <c r="BB2053" i="14"/>
  <c r="BC2052" i="14"/>
  <c r="BB2052" i="14"/>
  <c r="BC2051" i="14"/>
  <c r="BB2051" i="14"/>
  <c r="BC2050" i="14"/>
  <c r="BB2050" i="14"/>
  <c r="BC2049" i="14"/>
  <c r="BB2049" i="14"/>
  <c r="BC2048" i="14"/>
  <c r="BB2048" i="14"/>
  <c r="BC2047" i="14"/>
  <c r="BB2047" i="14"/>
  <c r="BC2046" i="14"/>
  <c r="BB2046" i="14"/>
  <c r="BC2045" i="14"/>
  <c r="BB2045" i="14"/>
  <c r="BC2044" i="14"/>
  <c r="BB2044" i="14"/>
  <c r="BC2043" i="14"/>
  <c r="BB2043" i="14"/>
  <c r="BC2042" i="14"/>
  <c r="BB2042" i="14"/>
  <c r="BC2041" i="14"/>
  <c r="BB2041" i="14"/>
  <c r="BC2040" i="14"/>
  <c r="BB2040" i="14"/>
  <c r="BC2039" i="14"/>
  <c r="BB2039" i="14"/>
  <c r="BC2038" i="14"/>
  <c r="BB2038" i="14"/>
  <c r="BC2037" i="14"/>
  <c r="BB2037" i="14"/>
  <c r="BC2036" i="14"/>
  <c r="BB2036" i="14"/>
  <c r="BC2035" i="14"/>
  <c r="BB2035" i="14"/>
  <c r="BC2034" i="14"/>
  <c r="BB2034" i="14"/>
  <c r="AX2153" i="14"/>
  <c r="AW2153" i="14"/>
  <c r="AX2152" i="14"/>
  <c r="AW2152" i="14"/>
  <c r="AX2151" i="14"/>
  <c r="AW2151" i="14"/>
  <c r="AX2150" i="14"/>
  <c r="AW2150" i="14"/>
  <c r="AX2149" i="14"/>
  <c r="AW2149" i="14"/>
  <c r="AX2148" i="14"/>
  <c r="AW2148" i="14"/>
  <c r="AX2147" i="14"/>
  <c r="AW2147" i="14"/>
  <c r="AX2146" i="14"/>
  <c r="AW2146" i="14"/>
  <c r="AX2145" i="14"/>
  <c r="AW2145" i="14"/>
  <c r="AX2144" i="14"/>
  <c r="AW2144" i="14"/>
  <c r="AX2143" i="14"/>
  <c r="AW2143" i="14"/>
  <c r="AX2142" i="14"/>
  <c r="AW2142" i="14"/>
  <c r="AX2141" i="14"/>
  <c r="AW2141" i="14"/>
  <c r="AX2140" i="14"/>
  <c r="AW2140" i="14"/>
  <c r="AX2139" i="14"/>
  <c r="AW2139" i="14"/>
  <c r="AX2138" i="14"/>
  <c r="AW2138" i="14"/>
  <c r="AX2137" i="14"/>
  <c r="AW2137" i="14"/>
  <c r="AX2136" i="14"/>
  <c r="AW2136" i="14"/>
  <c r="AX2135" i="14"/>
  <c r="AW2135" i="14"/>
  <c r="AX2134" i="14"/>
  <c r="AW2134" i="14"/>
  <c r="AX2133" i="14"/>
  <c r="AW2133" i="14"/>
  <c r="AX2132" i="14"/>
  <c r="AW2132" i="14"/>
  <c r="AX2131" i="14"/>
  <c r="AW2131" i="14"/>
  <c r="AX2130" i="14"/>
  <c r="AW2130" i="14"/>
  <c r="AX2129" i="14"/>
  <c r="AW2129" i="14"/>
  <c r="AX2128" i="14"/>
  <c r="AW2128" i="14"/>
  <c r="AX2127" i="14"/>
  <c r="AW2127" i="14"/>
  <c r="AX2126" i="14"/>
  <c r="AW2126" i="14"/>
  <c r="AX2125" i="14"/>
  <c r="AW2125" i="14"/>
  <c r="AX2124" i="14"/>
  <c r="AW2124" i="14"/>
  <c r="AX2123" i="14"/>
  <c r="AW2123" i="14"/>
  <c r="AX2122" i="14"/>
  <c r="AW2122" i="14"/>
  <c r="AX2121" i="14"/>
  <c r="AW2121" i="14"/>
  <c r="AX2120" i="14"/>
  <c r="AW2120" i="14"/>
  <c r="AX2119" i="14"/>
  <c r="AW2119" i="14"/>
  <c r="AX2118" i="14"/>
  <c r="AW2118" i="14"/>
  <c r="AX2117" i="14"/>
  <c r="AW2117" i="14"/>
  <c r="AX2116" i="14"/>
  <c r="AW2116" i="14"/>
  <c r="AX2115" i="14"/>
  <c r="AW2115" i="14"/>
  <c r="AX2114" i="14"/>
  <c r="AW2114" i="14"/>
  <c r="AX2113" i="14"/>
  <c r="AW2113" i="14"/>
  <c r="AX2112" i="14"/>
  <c r="AW2112" i="14"/>
  <c r="AX2111" i="14"/>
  <c r="AW2111" i="14"/>
  <c r="AX2110" i="14"/>
  <c r="AW2110" i="14"/>
  <c r="AX2109" i="14"/>
  <c r="AW2109" i="14"/>
  <c r="AX2108" i="14"/>
  <c r="AW2108" i="14"/>
  <c r="AX2107" i="14"/>
  <c r="AW2107" i="14"/>
  <c r="AX2106" i="14"/>
  <c r="AW2106" i="14"/>
  <c r="AX2105" i="14"/>
  <c r="AW2105" i="14"/>
  <c r="AX2104" i="14"/>
  <c r="AW2104" i="14"/>
  <c r="AX2103" i="14"/>
  <c r="AW2103" i="14"/>
  <c r="AX2102" i="14"/>
  <c r="AW2102" i="14"/>
  <c r="AX2101" i="14"/>
  <c r="AW2101" i="14"/>
  <c r="AX2100" i="14"/>
  <c r="AW2100" i="14"/>
  <c r="AX2099" i="14"/>
  <c r="AW2099" i="14"/>
  <c r="AX2098" i="14"/>
  <c r="AW2098" i="14"/>
  <c r="AX2097" i="14"/>
  <c r="AW2097" i="14"/>
  <c r="AX2096" i="14"/>
  <c r="AW2096" i="14"/>
  <c r="AX2095" i="14"/>
  <c r="AW2095" i="14"/>
  <c r="AX2094" i="14"/>
  <c r="AW2094" i="14"/>
  <c r="AX2093" i="14"/>
  <c r="AW2093" i="14"/>
  <c r="AX2092" i="14"/>
  <c r="AW2092" i="14"/>
  <c r="AX2091" i="14"/>
  <c r="AW2091" i="14"/>
  <c r="AX2090" i="14"/>
  <c r="AW2090" i="14"/>
  <c r="AX2089" i="14"/>
  <c r="AW2089" i="14"/>
  <c r="AX2088" i="14"/>
  <c r="AW2088" i="14"/>
  <c r="AX2087" i="14"/>
  <c r="AW2087" i="14"/>
  <c r="AX2086" i="14"/>
  <c r="AW2086" i="14"/>
  <c r="AX2085" i="14"/>
  <c r="AW2085" i="14"/>
  <c r="AX2084" i="14"/>
  <c r="AW2084" i="14"/>
  <c r="AX2083" i="14"/>
  <c r="AW2083" i="14"/>
  <c r="AX2082" i="14"/>
  <c r="AW2082" i="14"/>
  <c r="AX2081" i="14"/>
  <c r="AW2081" i="14"/>
  <c r="AX2080" i="14"/>
  <c r="AW2080" i="14"/>
  <c r="AX2079" i="14"/>
  <c r="AW2079" i="14"/>
  <c r="AX2078" i="14"/>
  <c r="AW2078" i="14"/>
  <c r="AX2077" i="14"/>
  <c r="AW2077" i="14"/>
  <c r="AX2076" i="14"/>
  <c r="AW2076" i="14"/>
  <c r="AX2075" i="14"/>
  <c r="AW2075" i="14"/>
  <c r="AX2074" i="14"/>
  <c r="AW2074" i="14"/>
  <c r="AX2073" i="14"/>
  <c r="AW2073" i="14"/>
  <c r="AX2072" i="14"/>
  <c r="AW2072" i="14"/>
  <c r="AX2071" i="14"/>
  <c r="AW2071" i="14"/>
  <c r="AX2070" i="14"/>
  <c r="AW2070" i="14"/>
  <c r="AX2069" i="14"/>
  <c r="AW2069" i="14"/>
  <c r="AX2068" i="14"/>
  <c r="AW2068" i="14"/>
  <c r="AX2067" i="14"/>
  <c r="AW2067" i="14"/>
  <c r="AX2066" i="14"/>
  <c r="AW2066" i="14"/>
  <c r="AX2065" i="14"/>
  <c r="AW2065" i="14"/>
  <c r="AX2064" i="14"/>
  <c r="AW2064" i="14"/>
  <c r="AX2063" i="14"/>
  <c r="AW2063" i="14"/>
  <c r="AX2062" i="14"/>
  <c r="AW2062" i="14"/>
  <c r="AX2061" i="14"/>
  <c r="AW2061" i="14"/>
  <c r="AX2060" i="14"/>
  <c r="AW2060" i="14"/>
  <c r="AX2059" i="14"/>
  <c r="AW2059" i="14"/>
  <c r="AX2058" i="14"/>
  <c r="AW2058" i="14"/>
  <c r="AX2057" i="14"/>
  <c r="AW2057" i="14"/>
  <c r="AX2056" i="14"/>
  <c r="AW2056" i="14"/>
  <c r="AX2055" i="14"/>
  <c r="AW2055" i="14"/>
  <c r="AX2054" i="14"/>
  <c r="AW2054" i="14"/>
  <c r="AX2053" i="14"/>
  <c r="AW2053" i="14"/>
  <c r="AX2052" i="14"/>
  <c r="AW2052" i="14"/>
  <c r="AX2051" i="14"/>
  <c r="AW2051" i="14"/>
  <c r="AX2050" i="14"/>
  <c r="AW2050" i="14"/>
  <c r="AX2049" i="14"/>
  <c r="AW2049" i="14"/>
  <c r="AX2048" i="14"/>
  <c r="AW2048" i="14"/>
  <c r="AX2047" i="14"/>
  <c r="AW2047" i="14"/>
  <c r="AX2046" i="14"/>
  <c r="AW2046" i="14"/>
  <c r="AX2045" i="14"/>
  <c r="AW2045" i="14"/>
  <c r="AX2044" i="14"/>
  <c r="AW2044" i="14"/>
  <c r="AX2043" i="14"/>
  <c r="AW2043" i="14"/>
  <c r="AX2042" i="14"/>
  <c r="AW2042" i="14"/>
  <c r="AX2041" i="14"/>
  <c r="AW2041" i="14"/>
  <c r="AX2040" i="14"/>
  <c r="AW2040" i="14"/>
  <c r="AX2039" i="14"/>
  <c r="AW2039" i="14"/>
  <c r="AX2038" i="14"/>
  <c r="AW2038" i="14"/>
  <c r="AX2037" i="14"/>
  <c r="AW2037" i="14"/>
  <c r="AX2036" i="14"/>
  <c r="AW2036" i="14"/>
  <c r="AX2035" i="14"/>
  <c r="AW2035" i="14"/>
  <c r="AX2034" i="14"/>
  <c r="AW2034" i="14"/>
  <c r="AR2035" i="14"/>
  <c r="AS2035" i="14"/>
  <c r="AR2036" i="14"/>
  <c r="AS2036" i="14"/>
  <c r="AR2037" i="14"/>
  <c r="AS2037" i="14"/>
  <c r="AR2038" i="14"/>
  <c r="AS2038" i="14"/>
  <c r="AR2039" i="14"/>
  <c r="AS2039" i="14"/>
  <c r="AR2040" i="14"/>
  <c r="AS2040" i="14"/>
  <c r="AR2041" i="14"/>
  <c r="AS2041" i="14"/>
  <c r="AR2042" i="14"/>
  <c r="AS2042" i="14"/>
  <c r="AR2043" i="14"/>
  <c r="AS2043" i="14"/>
  <c r="AR2044" i="14"/>
  <c r="AS2044" i="14"/>
  <c r="AR2045" i="14"/>
  <c r="AS2045" i="14"/>
  <c r="AR2046" i="14"/>
  <c r="AS2046" i="14"/>
  <c r="AR2047" i="14"/>
  <c r="AS2047" i="14"/>
  <c r="AR2048" i="14"/>
  <c r="AS2048" i="14"/>
  <c r="AR2049" i="14"/>
  <c r="AS2049" i="14"/>
  <c r="AR2050" i="14"/>
  <c r="AS2050" i="14"/>
  <c r="AR2051" i="14"/>
  <c r="AS2051" i="14"/>
  <c r="AR2052" i="14"/>
  <c r="AS2052" i="14"/>
  <c r="AR2053" i="14"/>
  <c r="AS2053" i="14"/>
  <c r="AR2054" i="14"/>
  <c r="AS2054" i="14"/>
  <c r="AR2055" i="14"/>
  <c r="AS2055" i="14"/>
  <c r="AR2056" i="14"/>
  <c r="AS2056" i="14"/>
  <c r="AR2057" i="14"/>
  <c r="AS2057" i="14"/>
  <c r="AR2058" i="14"/>
  <c r="AS2058" i="14"/>
  <c r="AR2059" i="14"/>
  <c r="AS2059" i="14"/>
  <c r="AR2060" i="14"/>
  <c r="AS2060" i="14"/>
  <c r="AR2061" i="14"/>
  <c r="AS2061" i="14"/>
  <c r="AR2062" i="14"/>
  <c r="AS2062" i="14"/>
  <c r="AR2063" i="14"/>
  <c r="AS2063" i="14"/>
  <c r="AR2064" i="14"/>
  <c r="AS2064" i="14"/>
  <c r="AR2065" i="14"/>
  <c r="AS2065" i="14"/>
  <c r="AR2066" i="14"/>
  <c r="AS2066" i="14"/>
  <c r="AR2067" i="14"/>
  <c r="AS2067" i="14"/>
  <c r="AR2068" i="14"/>
  <c r="AS2068" i="14"/>
  <c r="AR2069" i="14"/>
  <c r="AS2069" i="14"/>
  <c r="AR2070" i="14"/>
  <c r="AS2070" i="14"/>
  <c r="AR2071" i="14"/>
  <c r="AS2071" i="14"/>
  <c r="AR2072" i="14"/>
  <c r="AS2072" i="14"/>
  <c r="AR2073" i="14"/>
  <c r="AS2073" i="14"/>
  <c r="AR2074" i="14"/>
  <c r="AS2074" i="14"/>
  <c r="AR2075" i="14"/>
  <c r="AS2075" i="14"/>
  <c r="AR2076" i="14"/>
  <c r="AS2076" i="14"/>
  <c r="AR2077" i="14"/>
  <c r="AS2077" i="14"/>
  <c r="AR2078" i="14"/>
  <c r="AS2078" i="14"/>
  <c r="AR2079" i="14"/>
  <c r="AS2079" i="14"/>
  <c r="AR2080" i="14"/>
  <c r="AS2080" i="14"/>
  <c r="AR2081" i="14"/>
  <c r="AS2081" i="14"/>
  <c r="AR2082" i="14"/>
  <c r="AS2082" i="14"/>
  <c r="AR2083" i="14"/>
  <c r="AS2083" i="14"/>
  <c r="AR2084" i="14"/>
  <c r="AS2084" i="14"/>
  <c r="AR2085" i="14"/>
  <c r="AS2085" i="14"/>
  <c r="AR2086" i="14"/>
  <c r="AS2086" i="14"/>
  <c r="AR2087" i="14"/>
  <c r="AS2087" i="14"/>
  <c r="AR2088" i="14"/>
  <c r="AS2088" i="14"/>
  <c r="AR2089" i="14"/>
  <c r="AS2089" i="14"/>
  <c r="AR2090" i="14"/>
  <c r="AS2090" i="14"/>
  <c r="AR2091" i="14"/>
  <c r="AS2091" i="14"/>
  <c r="AR2092" i="14"/>
  <c r="AS2092" i="14"/>
  <c r="AR2093" i="14"/>
  <c r="AS2093" i="14"/>
  <c r="AR2094" i="14"/>
  <c r="AS2094" i="14"/>
  <c r="AR2095" i="14"/>
  <c r="AS2095" i="14"/>
  <c r="AR2096" i="14"/>
  <c r="AS2096" i="14"/>
  <c r="AR2097" i="14"/>
  <c r="AS2097" i="14"/>
  <c r="AR2098" i="14"/>
  <c r="AS2098" i="14"/>
  <c r="AR2099" i="14"/>
  <c r="AS2099" i="14"/>
  <c r="AR2100" i="14"/>
  <c r="AS2100" i="14"/>
  <c r="AR2101" i="14"/>
  <c r="AS2101" i="14"/>
  <c r="AR2102" i="14"/>
  <c r="AS2102" i="14"/>
  <c r="AR2103" i="14"/>
  <c r="AS2103" i="14"/>
  <c r="AR2104" i="14"/>
  <c r="AS2104" i="14"/>
  <c r="AR2105" i="14"/>
  <c r="AS2105" i="14"/>
  <c r="AR2106" i="14"/>
  <c r="AS2106" i="14"/>
  <c r="AR2107" i="14"/>
  <c r="AS2107" i="14"/>
  <c r="AR2108" i="14"/>
  <c r="AS2108" i="14"/>
  <c r="AR2109" i="14"/>
  <c r="AS2109" i="14"/>
  <c r="AR2110" i="14"/>
  <c r="AS2110" i="14"/>
  <c r="AR2111" i="14"/>
  <c r="AS2111" i="14"/>
  <c r="AR2112" i="14"/>
  <c r="AS2112" i="14"/>
  <c r="AR2113" i="14"/>
  <c r="AS2113" i="14"/>
  <c r="AR2114" i="14"/>
  <c r="AS2114" i="14"/>
  <c r="AR2115" i="14"/>
  <c r="AS2115" i="14"/>
  <c r="AR2116" i="14"/>
  <c r="AS2116" i="14"/>
  <c r="AR2117" i="14"/>
  <c r="AS2117" i="14"/>
  <c r="AR2118" i="14"/>
  <c r="AS2118" i="14"/>
  <c r="AR2119" i="14"/>
  <c r="AS2119" i="14"/>
  <c r="AR2120" i="14"/>
  <c r="AS2120" i="14"/>
  <c r="AR2121" i="14"/>
  <c r="AS2121" i="14"/>
  <c r="AR2122" i="14"/>
  <c r="AS2122" i="14"/>
  <c r="AR2123" i="14"/>
  <c r="AS2123" i="14"/>
  <c r="AR2124" i="14"/>
  <c r="AS2124" i="14"/>
  <c r="AR2125" i="14"/>
  <c r="AS2125" i="14"/>
  <c r="AR2126" i="14"/>
  <c r="AS2126" i="14"/>
  <c r="AR2127" i="14"/>
  <c r="AS2127" i="14"/>
  <c r="AR2128" i="14"/>
  <c r="AS2128" i="14"/>
  <c r="AR2129" i="14"/>
  <c r="AS2129" i="14"/>
  <c r="AR2130" i="14"/>
  <c r="AS2130" i="14"/>
  <c r="AR2131" i="14"/>
  <c r="AS2131" i="14"/>
  <c r="AR2132" i="14"/>
  <c r="AS2132" i="14"/>
  <c r="AR2133" i="14"/>
  <c r="AS2133" i="14"/>
  <c r="AR2134" i="14"/>
  <c r="AS2134" i="14"/>
  <c r="AR2135" i="14"/>
  <c r="AS2135" i="14"/>
  <c r="AR2136" i="14"/>
  <c r="AS2136" i="14"/>
  <c r="AR2137" i="14"/>
  <c r="AS2137" i="14"/>
  <c r="AR2138" i="14"/>
  <c r="AS2138" i="14"/>
  <c r="AR2139" i="14"/>
  <c r="AS2139" i="14"/>
  <c r="AR2140" i="14"/>
  <c r="AS2140" i="14"/>
  <c r="AR2141" i="14"/>
  <c r="AS2141" i="14"/>
  <c r="AR2142" i="14"/>
  <c r="AS2142" i="14"/>
  <c r="AR2143" i="14"/>
  <c r="AS2143" i="14"/>
  <c r="AR2144" i="14"/>
  <c r="AS2144" i="14"/>
  <c r="AR2145" i="14"/>
  <c r="AS2145" i="14"/>
  <c r="AR2146" i="14"/>
  <c r="AS2146" i="14"/>
  <c r="AR2147" i="14"/>
  <c r="AS2147" i="14"/>
  <c r="AR2148" i="14"/>
  <c r="AS2148" i="14"/>
  <c r="AR2149" i="14"/>
  <c r="AS2149" i="14"/>
  <c r="AR2150" i="14"/>
  <c r="AS2150" i="14"/>
  <c r="AR2151" i="14"/>
  <c r="AS2151" i="14"/>
  <c r="AR2152" i="14"/>
  <c r="AS2152" i="14"/>
  <c r="AR2153" i="14"/>
  <c r="AS2153" i="14"/>
  <c r="AS2034" i="14"/>
  <c r="AR2034" i="14"/>
  <c r="AN2153" i="14"/>
  <c r="AM2153" i="14"/>
  <c r="AN2152" i="14"/>
  <c r="AM2152" i="14"/>
  <c r="AN2151" i="14"/>
  <c r="AM2151" i="14"/>
  <c r="AN2150" i="14"/>
  <c r="AM2150" i="14"/>
  <c r="AN2149" i="14"/>
  <c r="AM2149" i="14"/>
  <c r="AN2148" i="14"/>
  <c r="AM2148" i="14"/>
  <c r="AN2147" i="14"/>
  <c r="AM2147" i="14"/>
  <c r="AN2146" i="14"/>
  <c r="AM2146" i="14"/>
  <c r="AN2145" i="14"/>
  <c r="AM2145" i="14"/>
  <c r="AN2144" i="14"/>
  <c r="AM2144" i="14"/>
  <c r="AN2143" i="14"/>
  <c r="AM2143" i="14"/>
  <c r="AN2142" i="14"/>
  <c r="AM2142" i="14"/>
  <c r="AN2141" i="14"/>
  <c r="AM2141" i="14"/>
  <c r="AN2140" i="14"/>
  <c r="AM2140" i="14"/>
  <c r="AN2139" i="14"/>
  <c r="AM2139" i="14"/>
  <c r="AN2138" i="14"/>
  <c r="AM2138" i="14"/>
  <c r="AN2137" i="14"/>
  <c r="AM2137" i="14"/>
  <c r="AN2136" i="14"/>
  <c r="AM2136" i="14"/>
  <c r="AN2135" i="14"/>
  <c r="AM2135" i="14"/>
  <c r="AN2134" i="14"/>
  <c r="AM2134" i="14"/>
  <c r="AN2133" i="14"/>
  <c r="AM2133" i="14"/>
  <c r="AN2132" i="14"/>
  <c r="AM2132" i="14"/>
  <c r="AN2131" i="14"/>
  <c r="AM2131" i="14"/>
  <c r="AN2130" i="14"/>
  <c r="AM2130" i="14"/>
  <c r="AN2129" i="14"/>
  <c r="AM2129" i="14"/>
  <c r="AN2128" i="14"/>
  <c r="AM2128" i="14"/>
  <c r="AN2127" i="14"/>
  <c r="AM2127" i="14"/>
  <c r="AN2126" i="14"/>
  <c r="AM2126" i="14"/>
  <c r="AN2125" i="14"/>
  <c r="AM2125" i="14"/>
  <c r="AN2124" i="14"/>
  <c r="AM2124" i="14"/>
  <c r="AN2123" i="14"/>
  <c r="AM2123" i="14"/>
  <c r="AN2122" i="14"/>
  <c r="AM2122" i="14"/>
  <c r="AN2121" i="14"/>
  <c r="AM2121" i="14"/>
  <c r="AN2120" i="14"/>
  <c r="AM2120" i="14"/>
  <c r="AN2119" i="14"/>
  <c r="AM2119" i="14"/>
  <c r="AN2118" i="14"/>
  <c r="AM2118" i="14"/>
  <c r="AN2117" i="14"/>
  <c r="AM2117" i="14"/>
  <c r="AN2116" i="14"/>
  <c r="AM2116" i="14"/>
  <c r="AN2115" i="14"/>
  <c r="AM2115" i="14"/>
  <c r="AN2114" i="14"/>
  <c r="AM2114" i="14"/>
  <c r="AN2113" i="14"/>
  <c r="AM2113" i="14"/>
  <c r="AN2112" i="14"/>
  <c r="AM2112" i="14"/>
  <c r="AN2111" i="14"/>
  <c r="AM2111" i="14"/>
  <c r="AN2110" i="14"/>
  <c r="AM2110" i="14"/>
  <c r="AN2109" i="14"/>
  <c r="AM2109" i="14"/>
  <c r="AN2108" i="14"/>
  <c r="AM2108" i="14"/>
  <c r="AN2107" i="14"/>
  <c r="AM2107" i="14"/>
  <c r="AN2106" i="14"/>
  <c r="AM2106" i="14"/>
  <c r="AN2105" i="14"/>
  <c r="AM2105" i="14"/>
  <c r="AN2104" i="14"/>
  <c r="AM2104" i="14"/>
  <c r="AN2103" i="14"/>
  <c r="AM2103" i="14"/>
  <c r="AN2102" i="14"/>
  <c r="AM2102" i="14"/>
  <c r="AN2101" i="14"/>
  <c r="AM2101" i="14"/>
  <c r="AN2100" i="14"/>
  <c r="AM2100" i="14"/>
  <c r="AN2099" i="14"/>
  <c r="AM2099" i="14"/>
  <c r="AN2098" i="14"/>
  <c r="AM2098" i="14"/>
  <c r="AN2097" i="14"/>
  <c r="AM2097" i="14"/>
  <c r="AN2096" i="14"/>
  <c r="AM2096" i="14"/>
  <c r="AN2095" i="14"/>
  <c r="AM2095" i="14"/>
  <c r="AN2094" i="14"/>
  <c r="AM2094" i="14"/>
  <c r="AN2093" i="14"/>
  <c r="AM2093" i="14"/>
  <c r="AN2092" i="14"/>
  <c r="AM2092" i="14"/>
  <c r="AN2091" i="14"/>
  <c r="AM2091" i="14"/>
  <c r="AN2090" i="14"/>
  <c r="AM2090" i="14"/>
  <c r="AN2089" i="14"/>
  <c r="AM2089" i="14"/>
  <c r="AN2088" i="14"/>
  <c r="AM2088" i="14"/>
  <c r="AN2087" i="14"/>
  <c r="AM2087" i="14"/>
  <c r="AN2086" i="14"/>
  <c r="AM2086" i="14"/>
  <c r="AN2085" i="14"/>
  <c r="AM2085" i="14"/>
  <c r="AN2084" i="14"/>
  <c r="AM2084" i="14"/>
  <c r="AN2083" i="14"/>
  <c r="AM2083" i="14"/>
  <c r="AN2082" i="14"/>
  <c r="AM2082" i="14"/>
  <c r="AN2081" i="14"/>
  <c r="AM2081" i="14"/>
  <c r="AN2080" i="14"/>
  <c r="AM2080" i="14"/>
  <c r="AN2079" i="14"/>
  <c r="AM2079" i="14"/>
  <c r="AN2078" i="14"/>
  <c r="AM2078" i="14"/>
  <c r="AN2077" i="14"/>
  <c r="AM2077" i="14"/>
  <c r="AN2076" i="14"/>
  <c r="AM2076" i="14"/>
  <c r="AN2075" i="14"/>
  <c r="AM2075" i="14"/>
  <c r="AN2074" i="14"/>
  <c r="AM2074" i="14"/>
  <c r="AN2073" i="14"/>
  <c r="AM2073" i="14"/>
  <c r="AN2072" i="14"/>
  <c r="AM2072" i="14"/>
  <c r="AN2071" i="14"/>
  <c r="AM2071" i="14"/>
  <c r="AN2070" i="14"/>
  <c r="AM2070" i="14"/>
  <c r="AN2069" i="14"/>
  <c r="AM2069" i="14"/>
  <c r="AN2068" i="14"/>
  <c r="AM2068" i="14"/>
  <c r="AN2067" i="14"/>
  <c r="AM2067" i="14"/>
  <c r="AN2066" i="14"/>
  <c r="AM2066" i="14"/>
  <c r="AN2065" i="14"/>
  <c r="AM2065" i="14"/>
  <c r="AN2064" i="14"/>
  <c r="AM2064" i="14"/>
  <c r="AN2063" i="14"/>
  <c r="AM2063" i="14"/>
  <c r="AN2062" i="14"/>
  <c r="AM2062" i="14"/>
  <c r="AN2061" i="14"/>
  <c r="AM2061" i="14"/>
  <c r="AN2060" i="14"/>
  <c r="AM2060" i="14"/>
  <c r="AN2059" i="14"/>
  <c r="AM2059" i="14"/>
  <c r="AN2058" i="14"/>
  <c r="AM2058" i="14"/>
  <c r="AN2057" i="14"/>
  <c r="AM2057" i="14"/>
  <c r="AN2056" i="14"/>
  <c r="AM2056" i="14"/>
  <c r="AN2055" i="14"/>
  <c r="AM2055" i="14"/>
  <c r="AN2054" i="14"/>
  <c r="AM2054" i="14"/>
  <c r="AN2053" i="14"/>
  <c r="AM2053" i="14"/>
  <c r="AN2052" i="14"/>
  <c r="AM2052" i="14"/>
  <c r="AN2051" i="14"/>
  <c r="AM2051" i="14"/>
  <c r="AN2050" i="14"/>
  <c r="AM2050" i="14"/>
  <c r="AN2049" i="14"/>
  <c r="AM2049" i="14"/>
  <c r="AN2048" i="14"/>
  <c r="AM2048" i="14"/>
  <c r="AN2047" i="14"/>
  <c r="AM2047" i="14"/>
  <c r="AN2046" i="14"/>
  <c r="AM2046" i="14"/>
  <c r="AN2045" i="14"/>
  <c r="AM2045" i="14"/>
  <c r="AN2044" i="14"/>
  <c r="AM2044" i="14"/>
  <c r="AN2043" i="14"/>
  <c r="AM2043" i="14"/>
  <c r="AN2042" i="14"/>
  <c r="AM2042" i="14"/>
  <c r="AN2041" i="14"/>
  <c r="AM2041" i="14"/>
  <c r="AN2040" i="14"/>
  <c r="AM2040" i="14"/>
  <c r="AN2039" i="14"/>
  <c r="AM2039" i="14"/>
  <c r="AN2038" i="14"/>
  <c r="AM2038" i="14"/>
  <c r="AN2037" i="14"/>
  <c r="AM2037" i="14"/>
  <c r="AN2036" i="14"/>
  <c r="AM2036" i="14"/>
  <c r="AN2035" i="14"/>
  <c r="AM2035" i="14"/>
  <c r="AN2034" i="14"/>
  <c r="AM2034" i="14"/>
  <c r="AX1706" i="14" l="1"/>
  <c r="BV1580" i="14"/>
  <c r="BW1580" i="14"/>
  <c r="AX1699" i="14"/>
  <c r="AW1699" i="14"/>
  <c r="AX1698" i="14"/>
  <c r="AW1698" i="14"/>
  <c r="AX1697" i="14"/>
  <c r="AW1697" i="14"/>
  <c r="AX1696" i="14"/>
  <c r="AW1696" i="14"/>
  <c r="AX1695" i="14"/>
  <c r="AW1695" i="14"/>
  <c r="AX1694" i="14"/>
  <c r="AW1694" i="14"/>
  <c r="AX1693" i="14"/>
  <c r="AW1693" i="14"/>
  <c r="AX1692" i="14"/>
  <c r="AW1692" i="14"/>
  <c r="AX1691" i="14"/>
  <c r="AW1691" i="14"/>
  <c r="AX1690" i="14"/>
  <c r="AW1690" i="14"/>
  <c r="AX1689" i="14"/>
  <c r="AW1689" i="14"/>
  <c r="AX1688" i="14"/>
  <c r="AW1688" i="14"/>
  <c r="AX1687" i="14"/>
  <c r="AW1687" i="14"/>
  <c r="AX1686" i="14"/>
  <c r="AW1686" i="14"/>
  <c r="AX1685" i="14"/>
  <c r="AW1685" i="14"/>
  <c r="AX1684" i="14"/>
  <c r="AW1684" i="14"/>
  <c r="AX1683" i="14"/>
  <c r="AW1683" i="14"/>
  <c r="AX1682" i="14"/>
  <c r="AW1682" i="14"/>
  <c r="AX1681" i="14"/>
  <c r="AW1681" i="14"/>
  <c r="AX1680" i="14"/>
  <c r="AW1680" i="14"/>
  <c r="AX1679" i="14"/>
  <c r="AW1679" i="14"/>
  <c r="AX1678" i="14"/>
  <c r="AW1678" i="14"/>
  <c r="AX1677" i="14"/>
  <c r="AW1677" i="14"/>
  <c r="AX1676" i="14"/>
  <c r="AW1676" i="14"/>
  <c r="AX1675" i="14"/>
  <c r="AW1675" i="14"/>
  <c r="AX1674" i="14"/>
  <c r="AW1674" i="14"/>
  <c r="AX1673" i="14"/>
  <c r="AW1673" i="14"/>
  <c r="AX1672" i="14"/>
  <c r="AW1672" i="14"/>
  <c r="AX1671" i="14"/>
  <c r="AW1671" i="14"/>
  <c r="AX1670" i="14"/>
  <c r="AW1670" i="14"/>
  <c r="AX1669" i="14"/>
  <c r="AW1669" i="14"/>
  <c r="AX1668" i="14"/>
  <c r="AW1668" i="14"/>
  <c r="AX1667" i="14"/>
  <c r="AW1667" i="14"/>
  <c r="AX1666" i="14"/>
  <c r="AW1666" i="14"/>
  <c r="AX1665" i="14"/>
  <c r="AW1665" i="14"/>
  <c r="AX1664" i="14"/>
  <c r="AW1664" i="14"/>
  <c r="AX1663" i="14"/>
  <c r="AW1663" i="14"/>
  <c r="AX1662" i="14"/>
  <c r="AW1662" i="14"/>
  <c r="AX1661" i="14"/>
  <c r="AW1661" i="14"/>
  <c r="AX1660" i="14"/>
  <c r="AW1660" i="14"/>
  <c r="AX1659" i="14"/>
  <c r="AW1659" i="14"/>
  <c r="AX1658" i="14"/>
  <c r="AW1658" i="14"/>
  <c r="AX1657" i="14"/>
  <c r="AW1657" i="14"/>
  <c r="AX1656" i="14"/>
  <c r="AW1656" i="14"/>
  <c r="AX1655" i="14"/>
  <c r="AW1655" i="14"/>
  <c r="AX1654" i="14"/>
  <c r="AW1654" i="14"/>
  <c r="AX1653" i="14"/>
  <c r="AW1653" i="14"/>
  <c r="AX1652" i="14"/>
  <c r="AW1652" i="14"/>
  <c r="AX1651" i="14"/>
  <c r="AW1651" i="14"/>
  <c r="AX1650" i="14"/>
  <c r="AW1650" i="14"/>
  <c r="AX1649" i="14"/>
  <c r="AW1649" i="14"/>
  <c r="AX1648" i="14"/>
  <c r="AW1648" i="14"/>
  <c r="AX1647" i="14"/>
  <c r="AW1647" i="14"/>
  <c r="AX1646" i="14"/>
  <c r="AW1646" i="14"/>
  <c r="AX1645" i="14"/>
  <c r="AW1645" i="14"/>
  <c r="AX1644" i="14"/>
  <c r="AW1644" i="14"/>
  <c r="AX1643" i="14"/>
  <c r="AW1643" i="14"/>
  <c r="AX1642" i="14"/>
  <c r="AW1642" i="14"/>
  <c r="AX1641" i="14"/>
  <c r="AW1641" i="14"/>
  <c r="AX1640" i="14"/>
  <c r="AW1640" i="14"/>
  <c r="AX1639" i="14"/>
  <c r="AW1639" i="14"/>
  <c r="AX1638" i="14"/>
  <c r="AW1638" i="14"/>
  <c r="AX1637" i="14"/>
  <c r="AW1637" i="14"/>
  <c r="AX1636" i="14"/>
  <c r="AW1636" i="14"/>
  <c r="AX1635" i="14"/>
  <c r="AW1635" i="14"/>
  <c r="AX1634" i="14"/>
  <c r="AW1634" i="14"/>
  <c r="AX1633" i="14"/>
  <c r="AW1633" i="14"/>
  <c r="AX1632" i="14"/>
  <c r="AW1632" i="14"/>
  <c r="AX1631" i="14"/>
  <c r="AW1631" i="14"/>
  <c r="AX1630" i="14"/>
  <c r="AW1630" i="14"/>
  <c r="AX1629" i="14"/>
  <c r="AW1629" i="14"/>
  <c r="AX1628" i="14"/>
  <c r="AW1628" i="14"/>
  <c r="AX1627" i="14"/>
  <c r="AW1627" i="14"/>
  <c r="AX1626" i="14"/>
  <c r="AW1626" i="14"/>
  <c r="AX1625" i="14"/>
  <c r="AW1625" i="14"/>
  <c r="AX1624" i="14"/>
  <c r="AW1624" i="14"/>
  <c r="AX1623" i="14"/>
  <c r="AW1623" i="14"/>
  <c r="AX1622" i="14"/>
  <c r="AW1622" i="14"/>
  <c r="AX1621" i="14"/>
  <c r="AW1621" i="14"/>
  <c r="AX1620" i="14"/>
  <c r="AW1620" i="14"/>
  <c r="AX1619" i="14"/>
  <c r="AW1619" i="14"/>
  <c r="AX1618" i="14"/>
  <c r="AW1618" i="14"/>
  <c r="AX1617" i="14"/>
  <c r="AW1617" i="14"/>
  <c r="AX1616" i="14"/>
  <c r="AW1616" i="14"/>
  <c r="AX1615" i="14"/>
  <c r="AW1615" i="14"/>
  <c r="AX1614" i="14"/>
  <c r="AW1614" i="14"/>
  <c r="AX1613" i="14"/>
  <c r="AW1613" i="14"/>
  <c r="AX1612" i="14"/>
  <c r="AW1612" i="14"/>
  <c r="AX1611" i="14"/>
  <c r="AW1611" i="14"/>
  <c r="AX1610" i="14"/>
  <c r="AW1610" i="14"/>
  <c r="AX1609" i="14"/>
  <c r="AW1609" i="14"/>
  <c r="AX1608" i="14"/>
  <c r="AW1608" i="14"/>
  <c r="AX1607" i="14"/>
  <c r="AW1607" i="14"/>
  <c r="AX1606" i="14"/>
  <c r="AW1606" i="14"/>
  <c r="AX1605" i="14"/>
  <c r="AW1605" i="14"/>
  <c r="AX1604" i="14"/>
  <c r="AW1604" i="14"/>
  <c r="AX1603" i="14"/>
  <c r="AW1603" i="14"/>
  <c r="AX1602" i="14"/>
  <c r="AW1602" i="14"/>
  <c r="AX1601" i="14"/>
  <c r="AW1601" i="14"/>
  <c r="AX1600" i="14"/>
  <c r="AW1600" i="14"/>
  <c r="AX1599" i="14"/>
  <c r="AW1599" i="14"/>
  <c r="AX1598" i="14"/>
  <c r="AW1598" i="14"/>
  <c r="AX1597" i="14"/>
  <c r="AW1597" i="14"/>
  <c r="AX1596" i="14"/>
  <c r="AW1596" i="14"/>
  <c r="AX1595" i="14"/>
  <c r="AW1595" i="14"/>
  <c r="AX1594" i="14"/>
  <c r="AW1594" i="14"/>
  <c r="AX1593" i="14"/>
  <c r="AW1593" i="14"/>
  <c r="AX1592" i="14"/>
  <c r="AW1592" i="14"/>
  <c r="AX1591" i="14"/>
  <c r="AW1591" i="14"/>
  <c r="AX1590" i="14"/>
  <c r="AW1590" i="14"/>
  <c r="AX1589" i="14"/>
  <c r="AW1589" i="14"/>
  <c r="AX1588" i="14"/>
  <c r="AW1588" i="14"/>
  <c r="AX1587" i="14"/>
  <c r="AW1587" i="14"/>
  <c r="AX1586" i="14"/>
  <c r="AW1586" i="14"/>
  <c r="AX1585" i="14"/>
  <c r="AW1585" i="14"/>
  <c r="AX1584" i="14"/>
  <c r="AW1584" i="14"/>
  <c r="AX1583" i="14"/>
  <c r="AW1583" i="14"/>
  <c r="AX1582" i="14"/>
  <c r="AW1582" i="14"/>
  <c r="AX1581" i="14"/>
  <c r="AW1581" i="14"/>
  <c r="AX1580" i="14"/>
  <c r="AW1580" i="14"/>
  <c r="AS1699" i="14"/>
  <c r="AR1699" i="14"/>
  <c r="AS1698" i="14"/>
  <c r="AR1698" i="14"/>
  <c r="AS1697" i="14"/>
  <c r="AR1697" i="14"/>
  <c r="AS1696" i="14"/>
  <c r="AR1696" i="14"/>
  <c r="AS1695" i="14"/>
  <c r="AR1695" i="14"/>
  <c r="AS1694" i="14"/>
  <c r="AR1694" i="14"/>
  <c r="AS1693" i="14"/>
  <c r="AR1693" i="14"/>
  <c r="AS1692" i="14"/>
  <c r="AR1692" i="14"/>
  <c r="AS1691" i="14"/>
  <c r="AR1691" i="14"/>
  <c r="AS1690" i="14"/>
  <c r="AR1690" i="14"/>
  <c r="AS1689" i="14"/>
  <c r="AR1689" i="14"/>
  <c r="AS1688" i="14"/>
  <c r="AR1688" i="14"/>
  <c r="AS1687" i="14"/>
  <c r="AR1687" i="14"/>
  <c r="AS1686" i="14"/>
  <c r="AR1686" i="14"/>
  <c r="AS1685" i="14"/>
  <c r="AR1685" i="14"/>
  <c r="AS1684" i="14"/>
  <c r="AR1684" i="14"/>
  <c r="AS1683" i="14"/>
  <c r="AR1683" i="14"/>
  <c r="AS1682" i="14"/>
  <c r="AR1682" i="14"/>
  <c r="AS1681" i="14"/>
  <c r="AR1681" i="14"/>
  <c r="AS1680" i="14"/>
  <c r="AR1680" i="14"/>
  <c r="AS1679" i="14"/>
  <c r="AR1679" i="14"/>
  <c r="AS1678" i="14"/>
  <c r="AR1678" i="14"/>
  <c r="AS1677" i="14"/>
  <c r="AR1677" i="14"/>
  <c r="AS1676" i="14"/>
  <c r="AR1676" i="14"/>
  <c r="AS1675" i="14"/>
  <c r="AR1675" i="14"/>
  <c r="AS1674" i="14"/>
  <c r="AR1674" i="14"/>
  <c r="AS1673" i="14"/>
  <c r="AR1673" i="14"/>
  <c r="AS1672" i="14"/>
  <c r="AR1672" i="14"/>
  <c r="AS1671" i="14"/>
  <c r="AR1671" i="14"/>
  <c r="AS1670" i="14"/>
  <c r="AR1670" i="14"/>
  <c r="AS1669" i="14"/>
  <c r="AR1669" i="14"/>
  <c r="AS1668" i="14"/>
  <c r="AR1668" i="14"/>
  <c r="AS1667" i="14"/>
  <c r="AR1667" i="14"/>
  <c r="AS1666" i="14"/>
  <c r="AR1666" i="14"/>
  <c r="AS1665" i="14"/>
  <c r="AR1665" i="14"/>
  <c r="AS1664" i="14"/>
  <c r="AR1664" i="14"/>
  <c r="AS1663" i="14"/>
  <c r="AR1663" i="14"/>
  <c r="AS1662" i="14"/>
  <c r="AR1662" i="14"/>
  <c r="AS1661" i="14"/>
  <c r="AR1661" i="14"/>
  <c r="AS1660" i="14"/>
  <c r="AR1660" i="14"/>
  <c r="AS1659" i="14"/>
  <c r="AR1659" i="14"/>
  <c r="AS1658" i="14"/>
  <c r="AR1658" i="14"/>
  <c r="AS1657" i="14"/>
  <c r="AR1657" i="14"/>
  <c r="AS1656" i="14"/>
  <c r="AR1656" i="14"/>
  <c r="AS1655" i="14"/>
  <c r="AR1655" i="14"/>
  <c r="AS1654" i="14"/>
  <c r="AR1654" i="14"/>
  <c r="AS1653" i="14"/>
  <c r="AR1653" i="14"/>
  <c r="AS1652" i="14"/>
  <c r="AR1652" i="14"/>
  <c r="AS1651" i="14"/>
  <c r="AR1651" i="14"/>
  <c r="AS1650" i="14"/>
  <c r="AR1650" i="14"/>
  <c r="AS1649" i="14"/>
  <c r="AR1649" i="14"/>
  <c r="AS1648" i="14"/>
  <c r="AR1648" i="14"/>
  <c r="AS1647" i="14"/>
  <c r="AR1647" i="14"/>
  <c r="AS1646" i="14"/>
  <c r="AR1646" i="14"/>
  <c r="AS1645" i="14"/>
  <c r="AR1645" i="14"/>
  <c r="AS1644" i="14"/>
  <c r="AR1644" i="14"/>
  <c r="AS1643" i="14"/>
  <c r="AR1643" i="14"/>
  <c r="AS1642" i="14"/>
  <c r="AR1642" i="14"/>
  <c r="AS1641" i="14"/>
  <c r="AR1641" i="14"/>
  <c r="AS1640" i="14"/>
  <c r="AR1640" i="14"/>
  <c r="AS1639" i="14"/>
  <c r="AR1639" i="14"/>
  <c r="AS1638" i="14"/>
  <c r="AR1638" i="14"/>
  <c r="AS1637" i="14"/>
  <c r="AR1637" i="14"/>
  <c r="AS1636" i="14"/>
  <c r="AR1636" i="14"/>
  <c r="AS1635" i="14"/>
  <c r="AR1635" i="14"/>
  <c r="AS1634" i="14"/>
  <c r="AR1634" i="14"/>
  <c r="AS1633" i="14"/>
  <c r="AR1633" i="14"/>
  <c r="AS1632" i="14"/>
  <c r="AR1632" i="14"/>
  <c r="AS1631" i="14"/>
  <c r="AR1631" i="14"/>
  <c r="AS1630" i="14"/>
  <c r="AR1630" i="14"/>
  <c r="AS1629" i="14"/>
  <c r="AR1629" i="14"/>
  <c r="AS1628" i="14"/>
  <c r="AR1628" i="14"/>
  <c r="AS1627" i="14"/>
  <c r="AR1627" i="14"/>
  <c r="AS1626" i="14"/>
  <c r="AR1626" i="14"/>
  <c r="AS1625" i="14"/>
  <c r="AR1625" i="14"/>
  <c r="AS1624" i="14"/>
  <c r="AR1624" i="14"/>
  <c r="AS1623" i="14"/>
  <c r="AR1623" i="14"/>
  <c r="AS1622" i="14"/>
  <c r="AR1622" i="14"/>
  <c r="AS1621" i="14"/>
  <c r="AR1621" i="14"/>
  <c r="AS1620" i="14"/>
  <c r="AR1620" i="14"/>
  <c r="AS1619" i="14"/>
  <c r="AR1619" i="14"/>
  <c r="AS1618" i="14"/>
  <c r="AR1618" i="14"/>
  <c r="AS1617" i="14"/>
  <c r="AR1617" i="14"/>
  <c r="AS1616" i="14"/>
  <c r="AR1616" i="14"/>
  <c r="AS1615" i="14"/>
  <c r="AR1615" i="14"/>
  <c r="AS1614" i="14"/>
  <c r="AR1614" i="14"/>
  <c r="AS1613" i="14"/>
  <c r="AR1613" i="14"/>
  <c r="AS1612" i="14"/>
  <c r="AR1612" i="14"/>
  <c r="AS1611" i="14"/>
  <c r="AR1611" i="14"/>
  <c r="AS1610" i="14"/>
  <c r="AR1610" i="14"/>
  <c r="AS1609" i="14"/>
  <c r="AR1609" i="14"/>
  <c r="AS1608" i="14"/>
  <c r="AR1608" i="14"/>
  <c r="AS1607" i="14"/>
  <c r="AR1607" i="14"/>
  <c r="AS1606" i="14"/>
  <c r="AR1606" i="14"/>
  <c r="AS1605" i="14"/>
  <c r="AR1605" i="14"/>
  <c r="AS1604" i="14"/>
  <c r="AR1604" i="14"/>
  <c r="AS1603" i="14"/>
  <c r="AR1603" i="14"/>
  <c r="AS1602" i="14"/>
  <c r="AR1602" i="14"/>
  <c r="AS1601" i="14"/>
  <c r="AR1601" i="14"/>
  <c r="AS1600" i="14"/>
  <c r="AR1600" i="14"/>
  <c r="AS1599" i="14"/>
  <c r="AR1599" i="14"/>
  <c r="AS1598" i="14"/>
  <c r="AR1598" i="14"/>
  <c r="AS1597" i="14"/>
  <c r="AR1597" i="14"/>
  <c r="AS1596" i="14"/>
  <c r="AR1596" i="14"/>
  <c r="AS1595" i="14"/>
  <c r="AR1595" i="14"/>
  <c r="AS1594" i="14"/>
  <c r="AR1594" i="14"/>
  <c r="AS1593" i="14"/>
  <c r="AR1593" i="14"/>
  <c r="AS1592" i="14"/>
  <c r="AR1592" i="14"/>
  <c r="AS1591" i="14"/>
  <c r="AR1591" i="14"/>
  <c r="AS1590" i="14"/>
  <c r="AR1590" i="14"/>
  <c r="AS1589" i="14"/>
  <c r="AR1589" i="14"/>
  <c r="AS1588" i="14"/>
  <c r="AR1588" i="14"/>
  <c r="AS1587" i="14"/>
  <c r="AR1587" i="14"/>
  <c r="AS1586" i="14"/>
  <c r="AR1586" i="14"/>
  <c r="AS1585" i="14"/>
  <c r="AR1585" i="14"/>
  <c r="AS1584" i="14"/>
  <c r="AR1584" i="14"/>
  <c r="AS1583" i="14"/>
  <c r="AR1583" i="14"/>
  <c r="AS1582" i="14"/>
  <c r="AR1582" i="14"/>
  <c r="AS1581" i="14"/>
  <c r="AR1581" i="14"/>
  <c r="AS1580" i="14"/>
  <c r="AM1581" i="14"/>
  <c r="AN1581" i="14"/>
  <c r="AM1582" i="14"/>
  <c r="AN1582" i="14"/>
  <c r="AM1583" i="14"/>
  <c r="AN1583" i="14"/>
  <c r="AM1584" i="14"/>
  <c r="AN1584" i="14"/>
  <c r="AM1585" i="14"/>
  <c r="AN1585" i="14"/>
  <c r="AM1586" i="14"/>
  <c r="AN1586" i="14"/>
  <c r="AM1587" i="14"/>
  <c r="AN1587" i="14"/>
  <c r="AM1588" i="14"/>
  <c r="AN1588" i="14"/>
  <c r="AM1589" i="14"/>
  <c r="AN1589" i="14"/>
  <c r="AM1590" i="14"/>
  <c r="AN1590" i="14"/>
  <c r="AM1591" i="14"/>
  <c r="AN1591" i="14"/>
  <c r="AM1592" i="14"/>
  <c r="AN1592" i="14"/>
  <c r="AM1593" i="14"/>
  <c r="AN1593" i="14"/>
  <c r="AM1594" i="14"/>
  <c r="AN1594" i="14"/>
  <c r="AM1595" i="14"/>
  <c r="AN1595" i="14"/>
  <c r="AM1596" i="14"/>
  <c r="AN1596" i="14"/>
  <c r="AM1597" i="14"/>
  <c r="AN1597" i="14"/>
  <c r="AM1598" i="14"/>
  <c r="AN1598" i="14"/>
  <c r="AM1599" i="14"/>
  <c r="AN1599" i="14"/>
  <c r="AM1600" i="14"/>
  <c r="AN1600" i="14"/>
  <c r="AM1601" i="14"/>
  <c r="AN1601" i="14"/>
  <c r="AM1602" i="14"/>
  <c r="AN1602" i="14"/>
  <c r="AM1603" i="14"/>
  <c r="AN1603" i="14"/>
  <c r="AM1604" i="14"/>
  <c r="AN1604" i="14"/>
  <c r="AM1605" i="14"/>
  <c r="AN1605" i="14"/>
  <c r="AM1606" i="14"/>
  <c r="AN1606" i="14"/>
  <c r="AM1607" i="14"/>
  <c r="AN1607" i="14"/>
  <c r="AM1608" i="14"/>
  <c r="AN1608" i="14"/>
  <c r="AM1609" i="14"/>
  <c r="AN1609" i="14"/>
  <c r="AM1610" i="14"/>
  <c r="AN1610" i="14"/>
  <c r="AM1611" i="14"/>
  <c r="AN1611" i="14"/>
  <c r="AM1612" i="14"/>
  <c r="AN1612" i="14"/>
  <c r="AM1613" i="14"/>
  <c r="AN1613" i="14"/>
  <c r="AM1614" i="14"/>
  <c r="AN1614" i="14"/>
  <c r="AM1615" i="14"/>
  <c r="AN1615" i="14"/>
  <c r="AM1616" i="14"/>
  <c r="AN1616" i="14"/>
  <c r="AM1617" i="14"/>
  <c r="AN1617" i="14"/>
  <c r="AM1618" i="14"/>
  <c r="AN1618" i="14"/>
  <c r="AM1619" i="14"/>
  <c r="AN1619" i="14"/>
  <c r="AM1620" i="14"/>
  <c r="AN1620" i="14"/>
  <c r="AM1621" i="14"/>
  <c r="AN1621" i="14"/>
  <c r="AM1622" i="14"/>
  <c r="AN1622" i="14"/>
  <c r="AM1623" i="14"/>
  <c r="AN1623" i="14"/>
  <c r="AM1624" i="14"/>
  <c r="AN1624" i="14"/>
  <c r="AM1625" i="14"/>
  <c r="AN1625" i="14"/>
  <c r="AM1626" i="14"/>
  <c r="AN1626" i="14"/>
  <c r="AM1627" i="14"/>
  <c r="AN1627" i="14"/>
  <c r="AM1628" i="14"/>
  <c r="AN1628" i="14"/>
  <c r="AM1629" i="14"/>
  <c r="AN1629" i="14"/>
  <c r="AM1630" i="14"/>
  <c r="AN1630" i="14"/>
  <c r="AM1631" i="14"/>
  <c r="AN1631" i="14"/>
  <c r="AM1632" i="14"/>
  <c r="AN1632" i="14"/>
  <c r="AM1633" i="14"/>
  <c r="AN1633" i="14"/>
  <c r="AM1634" i="14"/>
  <c r="AN1634" i="14"/>
  <c r="AM1635" i="14"/>
  <c r="AN1635" i="14"/>
  <c r="AM1636" i="14"/>
  <c r="AN1636" i="14"/>
  <c r="AM1637" i="14"/>
  <c r="AN1637" i="14"/>
  <c r="AM1638" i="14"/>
  <c r="AN1638" i="14"/>
  <c r="AM1639" i="14"/>
  <c r="AN1639" i="14"/>
  <c r="AM1640" i="14"/>
  <c r="AN1640" i="14"/>
  <c r="AM1641" i="14"/>
  <c r="AN1641" i="14"/>
  <c r="AM1642" i="14"/>
  <c r="AN1642" i="14"/>
  <c r="AM1643" i="14"/>
  <c r="AN1643" i="14"/>
  <c r="AM1644" i="14"/>
  <c r="AN1644" i="14"/>
  <c r="AM1645" i="14"/>
  <c r="AN1645" i="14"/>
  <c r="AM1646" i="14"/>
  <c r="AN1646" i="14"/>
  <c r="AM1647" i="14"/>
  <c r="AN1647" i="14"/>
  <c r="AM1648" i="14"/>
  <c r="AN1648" i="14"/>
  <c r="AM1649" i="14"/>
  <c r="AN1649" i="14"/>
  <c r="AM1650" i="14"/>
  <c r="AN1650" i="14"/>
  <c r="AM1651" i="14"/>
  <c r="AN1651" i="14"/>
  <c r="AM1652" i="14"/>
  <c r="AN1652" i="14"/>
  <c r="AM1653" i="14"/>
  <c r="AN1653" i="14"/>
  <c r="AM1654" i="14"/>
  <c r="AN1654" i="14"/>
  <c r="AM1655" i="14"/>
  <c r="AN1655" i="14"/>
  <c r="AM1656" i="14"/>
  <c r="AN1656" i="14"/>
  <c r="AM1657" i="14"/>
  <c r="AN1657" i="14"/>
  <c r="AM1658" i="14"/>
  <c r="AN1658" i="14"/>
  <c r="AM1659" i="14"/>
  <c r="AN1659" i="14"/>
  <c r="AM1660" i="14"/>
  <c r="AN1660" i="14"/>
  <c r="AM1661" i="14"/>
  <c r="AN1661" i="14"/>
  <c r="AM1662" i="14"/>
  <c r="AN1662" i="14"/>
  <c r="AM1663" i="14"/>
  <c r="AN1663" i="14"/>
  <c r="AM1664" i="14"/>
  <c r="AN1664" i="14"/>
  <c r="AM1665" i="14"/>
  <c r="AN1665" i="14"/>
  <c r="AM1666" i="14"/>
  <c r="AN1666" i="14"/>
  <c r="AM1667" i="14"/>
  <c r="AN1667" i="14"/>
  <c r="AM1668" i="14"/>
  <c r="AN1668" i="14"/>
  <c r="AM1669" i="14"/>
  <c r="AN1669" i="14"/>
  <c r="AM1670" i="14"/>
  <c r="AN1670" i="14"/>
  <c r="AM1671" i="14"/>
  <c r="AN1671" i="14"/>
  <c r="AM1672" i="14"/>
  <c r="AN1672" i="14"/>
  <c r="AM1673" i="14"/>
  <c r="AN1673" i="14"/>
  <c r="AM1674" i="14"/>
  <c r="AN1674" i="14"/>
  <c r="AM1675" i="14"/>
  <c r="AN1675" i="14"/>
  <c r="AM1676" i="14"/>
  <c r="AN1676" i="14"/>
  <c r="AM1677" i="14"/>
  <c r="AN1677" i="14"/>
  <c r="AM1678" i="14"/>
  <c r="AN1678" i="14"/>
  <c r="AM1679" i="14"/>
  <c r="AN1679" i="14"/>
  <c r="AM1680" i="14"/>
  <c r="AN1680" i="14"/>
  <c r="AM1681" i="14"/>
  <c r="AN1681" i="14"/>
  <c r="AM1682" i="14"/>
  <c r="AN1682" i="14"/>
  <c r="AM1683" i="14"/>
  <c r="AN1683" i="14"/>
  <c r="AM1684" i="14"/>
  <c r="AN1684" i="14"/>
  <c r="AM1685" i="14"/>
  <c r="AN1685" i="14"/>
  <c r="AM1686" i="14"/>
  <c r="AN1686" i="14"/>
  <c r="AM1687" i="14"/>
  <c r="AN1687" i="14"/>
  <c r="AM1688" i="14"/>
  <c r="AN1688" i="14"/>
  <c r="AM1689" i="14"/>
  <c r="AN1689" i="14"/>
  <c r="AM1690" i="14"/>
  <c r="AN1690" i="14"/>
  <c r="AM1691" i="14"/>
  <c r="AN1691" i="14"/>
  <c r="AM1692" i="14"/>
  <c r="AN1692" i="14"/>
  <c r="AM1693" i="14"/>
  <c r="AN1693" i="14"/>
  <c r="AM1694" i="14"/>
  <c r="AN1694" i="14"/>
  <c r="AM1695" i="14"/>
  <c r="AN1695" i="14"/>
  <c r="AM1696" i="14"/>
  <c r="AN1696" i="14"/>
  <c r="AM1697" i="14"/>
  <c r="AN1697" i="14"/>
  <c r="AM1698" i="14"/>
  <c r="AN1698" i="14"/>
  <c r="AM1699" i="14"/>
  <c r="AN1699" i="14"/>
  <c r="AR1580" i="14"/>
  <c r="AM1580" i="14"/>
  <c r="AN1580" i="14"/>
  <c r="AJ1422" i="14" l="1"/>
  <c r="AM1397" i="14"/>
  <c r="CQ1262" i="14"/>
  <c r="CR1262" i="14"/>
  <c r="CS1262" i="14"/>
  <c r="CT1262" i="14"/>
  <c r="CU1262" i="14"/>
  <c r="CV1262" i="14"/>
  <c r="CW1262" i="14"/>
  <c r="CX1262" i="14"/>
  <c r="CY1262" i="14"/>
  <c r="CZ1262" i="14"/>
  <c r="DA1262" i="14"/>
  <c r="DB1262" i="14"/>
  <c r="DC1262" i="14"/>
  <c r="DD1262" i="14"/>
  <c r="DE1262" i="14"/>
  <c r="DF1262" i="14"/>
  <c r="DG1262" i="14"/>
  <c r="DH1262" i="14"/>
  <c r="DI1262" i="14"/>
  <c r="DJ1262" i="14"/>
  <c r="DK1262" i="14"/>
  <c r="CQ1263" i="14"/>
  <c r="CR1263" i="14"/>
  <c r="CS1263" i="14"/>
  <c r="CT1263" i="14"/>
  <c r="CU1263" i="14"/>
  <c r="CV1263" i="14"/>
  <c r="CW1263" i="14"/>
  <c r="CX1263" i="14"/>
  <c r="CY1263" i="14"/>
  <c r="CZ1263" i="14"/>
  <c r="DA1263" i="14"/>
  <c r="DB1263" i="14"/>
  <c r="DC1263" i="14"/>
  <c r="DD1263" i="14"/>
  <c r="DE1263" i="14"/>
  <c r="DF1263" i="14"/>
  <c r="DG1263" i="14"/>
  <c r="DH1263" i="14"/>
  <c r="DI1263" i="14"/>
  <c r="DJ1263" i="14"/>
  <c r="DK1263" i="14"/>
  <c r="CQ1264" i="14"/>
  <c r="CR1264" i="14"/>
  <c r="CS1264" i="14"/>
  <c r="CT1264" i="14"/>
  <c r="CU1264" i="14"/>
  <c r="CV1264" i="14"/>
  <c r="CW1264" i="14"/>
  <c r="CX1264" i="14"/>
  <c r="CY1264" i="14"/>
  <c r="CZ1264" i="14"/>
  <c r="DA1264" i="14"/>
  <c r="DB1264" i="14"/>
  <c r="DC1264" i="14"/>
  <c r="DD1264" i="14"/>
  <c r="DE1264" i="14"/>
  <c r="DF1264" i="14"/>
  <c r="DG1264" i="14"/>
  <c r="DH1264" i="14"/>
  <c r="DI1264" i="14"/>
  <c r="DJ1264" i="14"/>
  <c r="DK1264" i="14"/>
  <c r="CQ1265" i="14"/>
  <c r="CR1265" i="14"/>
  <c r="CS1265" i="14"/>
  <c r="CT1265" i="14"/>
  <c r="CU1265" i="14"/>
  <c r="CV1265" i="14"/>
  <c r="CW1265" i="14"/>
  <c r="CX1265" i="14"/>
  <c r="CY1265" i="14"/>
  <c r="CZ1265" i="14"/>
  <c r="DA1265" i="14"/>
  <c r="DB1265" i="14"/>
  <c r="DC1265" i="14"/>
  <c r="DD1265" i="14"/>
  <c r="DE1265" i="14"/>
  <c r="DF1265" i="14"/>
  <c r="DG1265" i="14"/>
  <c r="DH1265" i="14"/>
  <c r="DI1265" i="14"/>
  <c r="DJ1265" i="14"/>
  <c r="DK1265" i="14"/>
  <c r="CQ1266" i="14"/>
  <c r="CR1266" i="14"/>
  <c r="CS1266" i="14"/>
  <c r="CT1266" i="14"/>
  <c r="CU1266" i="14"/>
  <c r="CV1266" i="14"/>
  <c r="CW1266" i="14"/>
  <c r="CX1266" i="14"/>
  <c r="CY1266" i="14"/>
  <c r="CZ1266" i="14"/>
  <c r="DA1266" i="14"/>
  <c r="DB1266" i="14"/>
  <c r="DC1266" i="14"/>
  <c r="DD1266" i="14"/>
  <c r="DE1266" i="14"/>
  <c r="DF1266" i="14"/>
  <c r="DG1266" i="14"/>
  <c r="DH1266" i="14"/>
  <c r="DI1266" i="14"/>
  <c r="DJ1266" i="14"/>
  <c r="DK1266" i="14"/>
  <c r="CQ1267" i="14"/>
  <c r="CR1267" i="14"/>
  <c r="CS1267" i="14"/>
  <c r="CT1267" i="14"/>
  <c r="CU1267" i="14"/>
  <c r="CV1267" i="14"/>
  <c r="CW1267" i="14"/>
  <c r="CX1267" i="14"/>
  <c r="CY1267" i="14"/>
  <c r="CZ1267" i="14"/>
  <c r="DA1267" i="14"/>
  <c r="DB1267" i="14"/>
  <c r="DC1267" i="14"/>
  <c r="DD1267" i="14"/>
  <c r="DE1267" i="14"/>
  <c r="DF1267" i="14"/>
  <c r="DG1267" i="14"/>
  <c r="DH1267" i="14"/>
  <c r="DI1267" i="14"/>
  <c r="DJ1267" i="14"/>
  <c r="DK1267" i="14"/>
  <c r="CQ1268" i="14"/>
  <c r="CR1268" i="14"/>
  <c r="CS1268" i="14"/>
  <c r="CT1268" i="14"/>
  <c r="CU1268" i="14"/>
  <c r="CV1268" i="14"/>
  <c r="CW1268" i="14"/>
  <c r="CX1268" i="14"/>
  <c r="CY1268" i="14"/>
  <c r="CZ1268" i="14"/>
  <c r="DA1268" i="14"/>
  <c r="DB1268" i="14"/>
  <c r="DC1268" i="14"/>
  <c r="DD1268" i="14"/>
  <c r="DE1268" i="14"/>
  <c r="DF1268" i="14"/>
  <c r="DG1268" i="14"/>
  <c r="DH1268" i="14"/>
  <c r="DI1268" i="14"/>
  <c r="DJ1268" i="14"/>
  <c r="DK1268" i="14"/>
  <c r="CQ1269" i="14"/>
  <c r="CR1269" i="14"/>
  <c r="CS1269" i="14"/>
  <c r="CT1269" i="14"/>
  <c r="CU1269" i="14"/>
  <c r="CV1269" i="14"/>
  <c r="CW1269" i="14"/>
  <c r="CX1269" i="14"/>
  <c r="CY1269" i="14"/>
  <c r="CZ1269" i="14"/>
  <c r="DA1269" i="14"/>
  <c r="DB1269" i="14"/>
  <c r="DC1269" i="14"/>
  <c r="DD1269" i="14"/>
  <c r="DE1269" i="14"/>
  <c r="DF1269" i="14"/>
  <c r="DG1269" i="14"/>
  <c r="DH1269" i="14"/>
  <c r="DI1269" i="14"/>
  <c r="DJ1269" i="14"/>
  <c r="DK1269" i="14"/>
  <c r="CQ1270" i="14"/>
  <c r="CR1270" i="14"/>
  <c r="CS1270" i="14"/>
  <c r="CT1270" i="14"/>
  <c r="CU1270" i="14"/>
  <c r="CV1270" i="14"/>
  <c r="CW1270" i="14"/>
  <c r="CX1270" i="14"/>
  <c r="CY1270" i="14"/>
  <c r="CZ1270" i="14"/>
  <c r="DA1270" i="14"/>
  <c r="DB1270" i="14"/>
  <c r="DC1270" i="14"/>
  <c r="DD1270" i="14"/>
  <c r="DE1270" i="14"/>
  <c r="DF1270" i="14"/>
  <c r="DG1270" i="14"/>
  <c r="DH1270" i="14"/>
  <c r="DI1270" i="14"/>
  <c r="DJ1270" i="14"/>
  <c r="DK1270" i="14"/>
  <c r="CQ1271" i="14"/>
  <c r="CR1271" i="14"/>
  <c r="CS1271" i="14"/>
  <c r="CT1271" i="14"/>
  <c r="CU1271" i="14"/>
  <c r="CV1271" i="14"/>
  <c r="CW1271" i="14"/>
  <c r="CX1271" i="14"/>
  <c r="CY1271" i="14"/>
  <c r="CZ1271" i="14"/>
  <c r="DA1271" i="14"/>
  <c r="DB1271" i="14"/>
  <c r="DC1271" i="14"/>
  <c r="DD1271" i="14"/>
  <c r="DE1271" i="14"/>
  <c r="DF1271" i="14"/>
  <c r="DG1271" i="14"/>
  <c r="DH1271" i="14"/>
  <c r="DI1271" i="14"/>
  <c r="DJ1271" i="14"/>
  <c r="DK1271" i="14"/>
  <c r="CQ1272" i="14"/>
  <c r="CR1272" i="14"/>
  <c r="CS1272" i="14"/>
  <c r="CT1272" i="14"/>
  <c r="CU1272" i="14"/>
  <c r="CV1272" i="14"/>
  <c r="CW1272" i="14"/>
  <c r="CX1272" i="14"/>
  <c r="CY1272" i="14"/>
  <c r="CZ1272" i="14"/>
  <c r="DA1272" i="14"/>
  <c r="DB1272" i="14"/>
  <c r="DC1272" i="14"/>
  <c r="DD1272" i="14"/>
  <c r="DE1272" i="14"/>
  <c r="DF1272" i="14"/>
  <c r="DG1272" i="14"/>
  <c r="DH1272" i="14"/>
  <c r="DI1272" i="14"/>
  <c r="DJ1272" i="14"/>
  <c r="DK1272" i="14"/>
  <c r="CQ1273" i="14"/>
  <c r="CR1273" i="14"/>
  <c r="CS1273" i="14"/>
  <c r="CT1273" i="14"/>
  <c r="CU1273" i="14"/>
  <c r="CV1273" i="14"/>
  <c r="CW1273" i="14"/>
  <c r="CX1273" i="14"/>
  <c r="CY1273" i="14"/>
  <c r="CZ1273" i="14"/>
  <c r="DA1273" i="14"/>
  <c r="DB1273" i="14"/>
  <c r="DC1273" i="14"/>
  <c r="DD1273" i="14"/>
  <c r="DE1273" i="14"/>
  <c r="DF1273" i="14"/>
  <c r="DG1273" i="14"/>
  <c r="DH1273" i="14"/>
  <c r="DI1273" i="14"/>
  <c r="DJ1273" i="14"/>
  <c r="DK1273" i="14"/>
  <c r="CQ1274" i="14"/>
  <c r="CR1274" i="14"/>
  <c r="CS1274" i="14"/>
  <c r="CT1274" i="14"/>
  <c r="CU1274" i="14"/>
  <c r="CV1274" i="14"/>
  <c r="CW1274" i="14"/>
  <c r="CX1274" i="14"/>
  <c r="CY1274" i="14"/>
  <c r="CZ1274" i="14"/>
  <c r="DA1274" i="14"/>
  <c r="DB1274" i="14"/>
  <c r="DC1274" i="14"/>
  <c r="DD1274" i="14"/>
  <c r="DE1274" i="14"/>
  <c r="DF1274" i="14"/>
  <c r="DG1274" i="14"/>
  <c r="DH1274" i="14"/>
  <c r="DI1274" i="14"/>
  <c r="DJ1274" i="14"/>
  <c r="DK1274" i="14"/>
  <c r="CQ1275" i="14"/>
  <c r="CR1275" i="14"/>
  <c r="CS1275" i="14"/>
  <c r="CT1275" i="14"/>
  <c r="CU1275" i="14"/>
  <c r="CV1275" i="14"/>
  <c r="CW1275" i="14"/>
  <c r="CX1275" i="14"/>
  <c r="CY1275" i="14"/>
  <c r="CZ1275" i="14"/>
  <c r="DA1275" i="14"/>
  <c r="DB1275" i="14"/>
  <c r="DC1275" i="14"/>
  <c r="DD1275" i="14"/>
  <c r="DE1275" i="14"/>
  <c r="DF1275" i="14"/>
  <c r="DG1275" i="14"/>
  <c r="DH1275" i="14"/>
  <c r="DI1275" i="14"/>
  <c r="DJ1275" i="14"/>
  <c r="DK1275" i="14"/>
  <c r="CQ1276" i="14"/>
  <c r="CR1276" i="14"/>
  <c r="CS1276" i="14"/>
  <c r="CT1276" i="14"/>
  <c r="CU1276" i="14"/>
  <c r="CV1276" i="14"/>
  <c r="CW1276" i="14"/>
  <c r="CX1276" i="14"/>
  <c r="CY1276" i="14"/>
  <c r="CZ1276" i="14"/>
  <c r="DA1276" i="14"/>
  <c r="DB1276" i="14"/>
  <c r="DC1276" i="14"/>
  <c r="DD1276" i="14"/>
  <c r="DE1276" i="14"/>
  <c r="DF1276" i="14"/>
  <c r="DG1276" i="14"/>
  <c r="DH1276" i="14"/>
  <c r="DI1276" i="14"/>
  <c r="DJ1276" i="14"/>
  <c r="DK1276" i="14"/>
  <c r="CQ1277" i="14"/>
  <c r="CR1277" i="14"/>
  <c r="CS1277" i="14"/>
  <c r="CT1277" i="14"/>
  <c r="CU1277" i="14"/>
  <c r="CV1277" i="14"/>
  <c r="CW1277" i="14"/>
  <c r="CX1277" i="14"/>
  <c r="CY1277" i="14"/>
  <c r="CZ1277" i="14"/>
  <c r="DA1277" i="14"/>
  <c r="DB1277" i="14"/>
  <c r="DC1277" i="14"/>
  <c r="DD1277" i="14"/>
  <c r="DE1277" i="14"/>
  <c r="DF1277" i="14"/>
  <c r="DG1277" i="14"/>
  <c r="DH1277" i="14"/>
  <c r="DI1277" i="14"/>
  <c r="DJ1277" i="14"/>
  <c r="DK1277" i="14"/>
  <c r="CQ1278" i="14"/>
  <c r="CR1278" i="14"/>
  <c r="CS1278" i="14"/>
  <c r="CT1278" i="14"/>
  <c r="CU1278" i="14"/>
  <c r="CV1278" i="14"/>
  <c r="CW1278" i="14"/>
  <c r="CX1278" i="14"/>
  <c r="CY1278" i="14"/>
  <c r="CZ1278" i="14"/>
  <c r="DA1278" i="14"/>
  <c r="DB1278" i="14"/>
  <c r="DC1278" i="14"/>
  <c r="DD1278" i="14"/>
  <c r="DE1278" i="14"/>
  <c r="DF1278" i="14"/>
  <c r="DG1278" i="14"/>
  <c r="DH1278" i="14"/>
  <c r="DI1278" i="14"/>
  <c r="DJ1278" i="14"/>
  <c r="DK1278" i="14"/>
  <c r="CQ1279" i="14"/>
  <c r="CR1279" i="14"/>
  <c r="CS1279" i="14"/>
  <c r="CT1279" i="14"/>
  <c r="CU1279" i="14"/>
  <c r="CV1279" i="14"/>
  <c r="CW1279" i="14"/>
  <c r="CX1279" i="14"/>
  <c r="CY1279" i="14"/>
  <c r="CZ1279" i="14"/>
  <c r="DA1279" i="14"/>
  <c r="DB1279" i="14"/>
  <c r="DC1279" i="14"/>
  <c r="DD1279" i="14"/>
  <c r="DE1279" i="14"/>
  <c r="DF1279" i="14"/>
  <c r="DG1279" i="14"/>
  <c r="DH1279" i="14"/>
  <c r="DI1279" i="14"/>
  <c r="DJ1279" i="14"/>
  <c r="DK1279" i="14"/>
  <c r="CQ1280" i="14"/>
  <c r="CR1280" i="14"/>
  <c r="CS1280" i="14"/>
  <c r="CT1280" i="14"/>
  <c r="CU1280" i="14"/>
  <c r="CV1280" i="14"/>
  <c r="CW1280" i="14"/>
  <c r="CX1280" i="14"/>
  <c r="CY1280" i="14"/>
  <c r="CZ1280" i="14"/>
  <c r="DA1280" i="14"/>
  <c r="DB1280" i="14"/>
  <c r="DC1280" i="14"/>
  <c r="DD1280" i="14"/>
  <c r="DE1280" i="14"/>
  <c r="DF1280" i="14"/>
  <c r="DG1280" i="14"/>
  <c r="DH1280" i="14"/>
  <c r="DI1280" i="14"/>
  <c r="DJ1280" i="14"/>
  <c r="DK1280" i="14"/>
  <c r="CQ1281" i="14"/>
  <c r="CR1281" i="14"/>
  <c r="CS1281" i="14"/>
  <c r="CT1281" i="14"/>
  <c r="CU1281" i="14"/>
  <c r="CV1281" i="14"/>
  <c r="CW1281" i="14"/>
  <c r="CX1281" i="14"/>
  <c r="CY1281" i="14"/>
  <c r="CZ1281" i="14"/>
  <c r="DA1281" i="14"/>
  <c r="DB1281" i="14"/>
  <c r="DC1281" i="14"/>
  <c r="DD1281" i="14"/>
  <c r="DE1281" i="14"/>
  <c r="DF1281" i="14"/>
  <c r="DG1281" i="14"/>
  <c r="DH1281" i="14"/>
  <c r="DI1281" i="14"/>
  <c r="DJ1281" i="14"/>
  <c r="DK1281" i="14"/>
  <c r="CQ1282" i="14"/>
  <c r="CR1282" i="14"/>
  <c r="CS1282" i="14"/>
  <c r="CT1282" i="14"/>
  <c r="CU1282" i="14"/>
  <c r="CV1282" i="14"/>
  <c r="CW1282" i="14"/>
  <c r="CX1282" i="14"/>
  <c r="CY1282" i="14"/>
  <c r="CZ1282" i="14"/>
  <c r="DA1282" i="14"/>
  <c r="DB1282" i="14"/>
  <c r="DC1282" i="14"/>
  <c r="DD1282" i="14"/>
  <c r="DE1282" i="14"/>
  <c r="DF1282" i="14"/>
  <c r="DG1282" i="14"/>
  <c r="DH1282" i="14"/>
  <c r="DI1282" i="14"/>
  <c r="DJ1282" i="14"/>
  <c r="DK1282" i="14"/>
  <c r="CQ1283" i="14"/>
  <c r="CR1283" i="14"/>
  <c r="CS1283" i="14"/>
  <c r="CT1283" i="14"/>
  <c r="CU1283" i="14"/>
  <c r="CV1283" i="14"/>
  <c r="CW1283" i="14"/>
  <c r="CX1283" i="14"/>
  <c r="CY1283" i="14"/>
  <c r="CZ1283" i="14"/>
  <c r="DA1283" i="14"/>
  <c r="DB1283" i="14"/>
  <c r="DC1283" i="14"/>
  <c r="DD1283" i="14"/>
  <c r="DE1283" i="14"/>
  <c r="DF1283" i="14"/>
  <c r="DG1283" i="14"/>
  <c r="DH1283" i="14"/>
  <c r="DI1283" i="14"/>
  <c r="DJ1283" i="14"/>
  <c r="DK1283" i="14"/>
  <c r="CQ1284" i="14"/>
  <c r="CR1284" i="14"/>
  <c r="CS1284" i="14"/>
  <c r="CT1284" i="14"/>
  <c r="CU1284" i="14"/>
  <c r="CV1284" i="14"/>
  <c r="CW1284" i="14"/>
  <c r="CX1284" i="14"/>
  <c r="CY1284" i="14"/>
  <c r="CZ1284" i="14"/>
  <c r="DA1284" i="14"/>
  <c r="DB1284" i="14"/>
  <c r="DC1284" i="14"/>
  <c r="DD1284" i="14"/>
  <c r="DE1284" i="14"/>
  <c r="DF1284" i="14"/>
  <c r="DG1284" i="14"/>
  <c r="DH1284" i="14"/>
  <c r="DI1284" i="14"/>
  <c r="DJ1284" i="14"/>
  <c r="DK1284" i="14"/>
  <c r="CQ1285" i="14"/>
  <c r="CR1285" i="14"/>
  <c r="CS1285" i="14"/>
  <c r="CT1285" i="14"/>
  <c r="CU1285" i="14"/>
  <c r="CV1285" i="14"/>
  <c r="CW1285" i="14"/>
  <c r="CX1285" i="14"/>
  <c r="CY1285" i="14"/>
  <c r="CZ1285" i="14"/>
  <c r="DA1285" i="14"/>
  <c r="DB1285" i="14"/>
  <c r="DC1285" i="14"/>
  <c r="DD1285" i="14"/>
  <c r="DE1285" i="14"/>
  <c r="DF1285" i="14"/>
  <c r="DG1285" i="14"/>
  <c r="DH1285" i="14"/>
  <c r="DI1285" i="14"/>
  <c r="DJ1285" i="14"/>
  <c r="DK1285" i="14"/>
  <c r="CQ1286" i="14"/>
  <c r="CR1286" i="14"/>
  <c r="CS1286" i="14"/>
  <c r="CT1286" i="14"/>
  <c r="CU1286" i="14"/>
  <c r="CV1286" i="14"/>
  <c r="CW1286" i="14"/>
  <c r="CX1286" i="14"/>
  <c r="CY1286" i="14"/>
  <c r="CZ1286" i="14"/>
  <c r="DA1286" i="14"/>
  <c r="DB1286" i="14"/>
  <c r="DC1286" i="14"/>
  <c r="DD1286" i="14"/>
  <c r="DE1286" i="14"/>
  <c r="DF1286" i="14"/>
  <c r="DG1286" i="14"/>
  <c r="DH1286" i="14"/>
  <c r="DI1286" i="14"/>
  <c r="DJ1286" i="14"/>
  <c r="DK1286" i="14"/>
  <c r="CQ1287" i="14"/>
  <c r="CR1287" i="14"/>
  <c r="CS1287" i="14"/>
  <c r="CT1287" i="14"/>
  <c r="CU1287" i="14"/>
  <c r="CV1287" i="14"/>
  <c r="CW1287" i="14"/>
  <c r="CX1287" i="14"/>
  <c r="CY1287" i="14"/>
  <c r="CZ1287" i="14"/>
  <c r="DA1287" i="14"/>
  <c r="DB1287" i="14"/>
  <c r="DC1287" i="14"/>
  <c r="DD1287" i="14"/>
  <c r="DE1287" i="14"/>
  <c r="DF1287" i="14"/>
  <c r="DG1287" i="14"/>
  <c r="DH1287" i="14"/>
  <c r="DI1287" i="14"/>
  <c r="DJ1287" i="14"/>
  <c r="DK1287" i="14"/>
  <c r="CQ1288" i="14"/>
  <c r="CR1288" i="14"/>
  <c r="CS1288" i="14"/>
  <c r="CT1288" i="14"/>
  <c r="CU1288" i="14"/>
  <c r="CV1288" i="14"/>
  <c r="CW1288" i="14"/>
  <c r="CX1288" i="14"/>
  <c r="CY1288" i="14"/>
  <c r="CZ1288" i="14"/>
  <c r="DA1288" i="14"/>
  <c r="DB1288" i="14"/>
  <c r="DC1288" i="14"/>
  <c r="DD1288" i="14"/>
  <c r="DE1288" i="14"/>
  <c r="DF1288" i="14"/>
  <c r="DG1288" i="14"/>
  <c r="DH1288" i="14"/>
  <c r="DI1288" i="14"/>
  <c r="DJ1288" i="14"/>
  <c r="DK1288" i="14"/>
  <c r="CQ1289" i="14"/>
  <c r="CR1289" i="14"/>
  <c r="CS1289" i="14"/>
  <c r="CT1289" i="14"/>
  <c r="CU1289" i="14"/>
  <c r="CV1289" i="14"/>
  <c r="CW1289" i="14"/>
  <c r="CX1289" i="14"/>
  <c r="CY1289" i="14"/>
  <c r="CZ1289" i="14"/>
  <c r="DA1289" i="14"/>
  <c r="DB1289" i="14"/>
  <c r="DC1289" i="14"/>
  <c r="DD1289" i="14"/>
  <c r="DE1289" i="14"/>
  <c r="DF1289" i="14"/>
  <c r="DG1289" i="14"/>
  <c r="DH1289" i="14"/>
  <c r="DI1289" i="14"/>
  <c r="DJ1289" i="14"/>
  <c r="DK1289" i="14"/>
  <c r="CQ1290" i="14"/>
  <c r="CR1290" i="14"/>
  <c r="CS1290" i="14"/>
  <c r="CT1290" i="14"/>
  <c r="CU1290" i="14"/>
  <c r="CV1290" i="14"/>
  <c r="CW1290" i="14"/>
  <c r="CX1290" i="14"/>
  <c r="CY1290" i="14"/>
  <c r="CZ1290" i="14"/>
  <c r="DA1290" i="14"/>
  <c r="DB1290" i="14"/>
  <c r="DC1290" i="14"/>
  <c r="DD1290" i="14"/>
  <c r="DE1290" i="14"/>
  <c r="DF1290" i="14"/>
  <c r="DG1290" i="14"/>
  <c r="DH1290" i="14"/>
  <c r="DI1290" i="14"/>
  <c r="DJ1290" i="14"/>
  <c r="DK1290" i="14"/>
  <c r="CQ1291" i="14"/>
  <c r="CR1291" i="14"/>
  <c r="CS1291" i="14"/>
  <c r="CT1291" i="14"/>
  <c r="CU1291" i="14"/>
  <c r="CV1291" i="14"/>
  <c r="CW1291" i="14"/>
  <c r="CX1291" i="14"/>
  <c r="CY1291" i="14"/>
  <c r="CZ1291" i="14"/>
  <c r="DA1291" i="14"/>
  <c r="DB1291" i="14"/>
  <c r="DC1291" i="14"/>
  <c r="DD1291" i="14"/>
  <c r="DE1291" i="14"/>
  <c r="DF1291" i="14"/>
  <c r="DG1291" i="14"/>
  <c r="DH1291" i="14"/>
  <c r="DI1291" i="14"/>
  <c r="DJ1291" i="14"/>
  <c r="DK1291" i="14"/>
  <c r="CQ1292" i="14"/>
  <c r="CR1292" i="14"/>
  <c r="CS1292" i="14"/>
  <c r="CT1292" i="14"/>
  <c r="CU1292" i="14"/>
  <c r="CV1292" i="14"/>
  <c r="CW1292" i="14"/>
  <c r="CX1292" i="14"/>
  <c r="CY1292" i="14"/>
  <c r="CZ1292" i="14"/>
  <c r="DA1292" i="14"/>
  <c r="DB1292" i="14"/>
  <c r="DC1292" i="14"/>
  <c r="DD1292" i="14"/>
  <c r="DE1292" i="14"/>
  <c r="DF1292" i="14"/>
  <c r="DG1292" i="14"/>
  <c r="DH1292" i="14"/>
  <c r="DI1292" i="14"/>
  <c r="DJ1292" i="14"/>
  <c r="DK1292" i="14"/>
  <c r="CQ1293" i="14"/>
  <c r="CR1293" i="14"/>
  <c r="CS1293" i="14"/>
  <c r="CT1293" i="14"/>
  <c r="CU1293" i="14"/>
  <c r="CV1293" i="14"/>
  <c r="CW1293" i="14"/>
  <c r="CX1293" i="14"/>
  <c r="CY1293" i="14"/>
  <c r="CZ1293" i="14"/>
  <c r="DA1293" i="14"/>
  <c r="DB1293" i="14"/>
  <c r="DC1293" i="14"/>
  <c r="DD1293" i="14"/>
  <c r="DE1293" i="14"/>
  <c r="DF1293" i="14"/>
  <c r="DG1293" i="14"/>
  <c r="DH1293" i="14"/>
  <c r="DI1293" i="14"/>
  <c r="DJ1293" i="14"/>
  <c r="DK1293" i="14"/>
  <c r="CQ1294" i="14"/>
  <c r="CR1294" i="14"/>
  <c r="CS1294" i="14"/>
  <c r="CT1294" i="14"/>
  <c r="CU1294" i="14"/>
  <c r="CV1294" i="14"/>
  <c r="CW1294" i="14"/>
  <c r="CX1294" i="14"/>
  <c r="CY1294" i="14"/>
  <c r="CZ1294" i="14"/>
  <c r="DA1294" i="14"/>
  <c r="DB1294" i="14"/>
  <c r="DC1294" i="14"/>
  <c r="DD1294" i="14"/>
  <c r="DE1294" i="14"/>
  <c r="DF1294" i="14"/>
  <c r="DG1294" i="14"/>
  <c r="DH1294" i="14"/>
  <c r="DI1294" i="14"/>
  <c r="DJ1294" i="14"/>
  <c r="DK1294" i="14"/>
  <c r="CQ1295" i="14"/>
  <c r="CR1295" i="14"/>
  <c r="CS1295" i="14"/>
  <c r="CT1295" i="14"/>
  <c r="CU1295" i="14"/>
  <c r="CV1295" i="14"/>
  <c r="CW1295" i="14"/>
  <c r="CX1295" i="14"/>
  <c r="CY1295" i="14"/>
  <c r="CZ1295" i="14"/>
  <c r="DA1295" i="14"/>
  <c r="DB1295" i="14"/>
  <c r="DC1295" i="14"/>
  <c r="DD1295" i="14"/>
  <c r="DE1295" i="14"/>
  <c r="DF1295" i="14"/>
  <c r="DG1295" i="14"/>
  <c r="DH1295" i="14"/>
  <c r="DI1295" i="14"/>
  <c r="DJ1295" i="14"/>
  <c r="DK1295" i="14"/>
  <c r="CQ1296" i="14"/>
  <c r="CR1296" i="14"/>
  <c r="CS1296" i="14"/>
  <c r="CT1296" i="14"/>
  <c r="CU1296" i="14"/>
  <c r="CV1296" i="14"/>
  <c r="CW1296" i="14"/>
  <c r="CX1296" i="14"/>
  <c r="CY1296" i="14"/>
  <c r="CZ1296" i="14"/>
  <c r="DA1296" i="14"/>
  <c r="DB1296" i="14"/>
  <c r="DC1296" i="14"/>
  <c r="DD1296" i="14"/>
  <c r="DE1296" i="14"/>
  <c r="DF1296" i="14"/>
  <c r="DG1296" i="14"/>
  <c r="DH1296" i="14"/>
  <c r="DI1296" i="14"/>
  <c r="DJ1296" i="14"/>
  <c r="DK1296" i="14"/>
  <c r="CQ1297" i="14"/>
  <c r="CR1297" i="14"/>
  <c r="CS1297" i="14"/>
  <c r="CT1297" i="14"/>
  <c r="CU1297" i="14"/>
  <c r="CV1297" i="14"/>
  <c r="CW1297" i="14"/>
  <c r="CX1297" i="14"/>
  <c r="CY1297" i="14"/>
  <c r="CZ1297" i="14"/>
  <c r="DA1297" i="14"/>
  <c r="DB1297" i="14"/>
  <c r="DC1297" i="14"/>
  <c r="DD1297" i="14"/>
  <c r="DE1297" i="14"/>
  <c r="DF1297" i="14"/>
  <c r="DG1297" i="14"/>
  <c r="DH1297" i="14"/>
  <c r="DI1297" i="14"/>
  <c r="DJ1297" i="14"/>
  <c r="DK1297" i="14"/>
  <c r="CQ1298" i="14"/>
  <c r="CR1298" i="14"/>
  <c r="CS1298" i="14"/>
  <c r="CT1298" i="14"/>
  <c r="CU1298" i="14"/>
  <c r="CV1298" i="14"/>
  <c r="CW1298" i="14"/>
  <c r="CX1298" i="14"/>
  <c r="CY1298" i="14"/>
  <c r="CZ1298" i="14"/>
  <c r="DA1298" i="14"/>
  <c r="DB1298" i="14"/>
  <c r="DC1298" i="14"/>
  <c r="DD1298" i="14"/>
  <c r="DE1298" i="14"/>
  <c r="DF1298" i="14"/>
  <c r="DG1298" i="14"/>
  <c r="DH1298" i="14"/>
  <c r="DI1298" i="14"/>
  <c r="DJ1298" i="14"/>
  <c r="DK1298" i="14"/>
  <c r="CQ1299" i="14"/>
  <c r="CR1299" i="14"/>
  <c r="CS1299" i="14"/>
  <c r="CT1299" i="14"/>
  <c r="CU1299" i="14"/>
  <c r="CV1299" i="14"/>
  <c r="CW1299" i="14"/>
  <c r="CX1299" i="14"/>
  <c r="CY1299" i="14"/>
  <c r="CZ1299" i="14"/>
  <c r="DA1299" i="14"/>
  <c r="DB1299" i="14"/>
  <c r="DC1299" i="14"/>
  <c r="DD1299" i="14"/>
  <c r="DE1299" i="14"/>
  <c r="DF1299" i="14"/>
  <c r="DG1299" i="14"/>
  <c r="DH1299" i="14"/>
  <c r="DI1299" i="14"/>
  <c r="DJ1299" i="14"/>
  <c r="DK1299" i="14"/>
  <c r="CQ1300" i="14"/>
  <c r="CR1300" i="14"/>
  <c r="CS1300" i="14"/>
  <c r="CT1300" i="14"/>
  <c r="CU1300" i="14"/>
  <c r="CV1300" i="14"/>
  <c r="CW1300" i="14"/>
  <c r="CX1300" i="14"/>
  <c r="CY1300" i="14"/>
  <c r="CZ1300" i="14"/>
  <c r="DA1300" i="14"/>
  <c r="DB1300" i="14"/>
  <c r="DC1300" i="14"/>
  <c r="DD1300" i="14"/>
  <c r="DE1300" i="14"/>
  <c r="DF1300" i="14"/>
  <c r="DG1300" i="14"/>
  <c r="DH1300" i="14"/>
  <c r="DI1300" i="14"/>
  <c r="DJ1300" i="14"/>
  <c r="DK1300" i="14"/>
  <c r="CQ1301" i="14"/>
  <c r="CR1301" i="14"/>
  <c r="CS1301" i="14"/>
  <c r="CT1301" i="14"/>
  <c r="CU1301" i="14"/>
  <c r="CV1301" i="14"/>
  <c r="CW1301" i="14"/>
  <c r="CX1301" i="14"/>
  <c r="CY1301" i="14"/>
  <c r="CZ1301" i="14"/>
  <c r="DA1301" i="14"/>
  <c r="DB1301" i="14"/>
  <c r="DC1301" i="14"/>
  <c r="DD1301" i="14"/>
  <c r="DE1301" i="14"/>
  <c r="DF1301" i="14"/>
  <c r="DG1301" i="14"/>
  <c r="DH1301" i="14"/>
  <c r="DI1301" i="14"/>
  <c r="DJ1301" i="14"/>
  <c r="DK1301" i="14"/>
  <c r="CQ1302" i="14"/>
  <c r="CR1302" i="14"/>
  <c r="CS1302" i="14"/>
  <c r="CT1302" i="14"/>
  <c r="CU1302" i="14"/>
  <c r="CV1302" i="14"/>
  <c r="CW1302" i="14"/>
  <c r="CX1302" i="14"/>
  <c r="CY1302" i="14"/>
  <c r="CZ1302" i="14"/>
  <c r="DA1302" i="14"/>
  <c r="DB1302" i="14"/>
  <c r="DC1302" i="14"/>
  <c r="DD1302" i="14"/>
  <c r="DE1302" i="14"/>
  <c r="DF1302" i="14"/>
  <c r="DG1302" i="14"/>
  <c r="DH1302" i="14"/>
  <c r="DI1302" i="14"/>
  <c r="DJ1302" i="14"/>
  <c r="DK1302" i="14"/>
  <c r="CQ1303" i="14"/>
  <c r="CR1303" i="14"/>
  <c r="CS1303" i="14"/>
  <c r="CT1303" i="14"/>
  <c r="CU1303" i="14"/>
  <c r="CV1303" i="14"/>
  <c r="CW1303" i="14"/>
  <c r="CX1303" i="14"/>
  <c r="CY1303" i="14"/>
  <c r="CZ1303" i="14"/>
  <c r="DA1303" i="14"/>
  <c r="DB1303" i="14"/>
  <c r="DC1303" i="14"/>
  <c r="DD1303" i="14"/>
  <c r="DE1303" i="14"/>
  <c r="DF1303" i="14"/>
  <c r="DG1303" i="14"/>
  <c r="DH1303" i="14"/>
  <c r="DI1303" i="14"/>
  <c r="DJ1303" i="14"/>
  <c r="DK1303" i="14"/>
  <c r="CQ1304" i="14"/>
  <c r="CR1304" i="14"/>
  <c r="CS1304" i="14"/>
  <c r="CT1304" i="14"/>
  <c r="CU1304" i="14"/>
  <c r="CV1304" i="14"/>
  <c r="CW1304" i="14"/>
  <c r="CX1304" i="14"/>
  <c r="CY1304" i="14"/>
  <c r="CZ1304" i="14"/>
  <c r="DA1304" i="14"/>
  <c r="DB1304" i="14"/>
  <c r="DC1304" i="14"/>
  <c r="DD1304" i="14"/>
  <c r="DE1304" i="14"/>
  <c r="DF1304" i="14"/>
  <c r="DG1304" i="14"/>
  <c r="DH1304" i="14"/>
  <c r="DI1304" i="14"/>
  <c r="DJ1304" i="14"/>
  <c r="DK1304" i="14"/>
  <c r="CQ1305" i="14"/>
  <c r="CR1305" i="14"/>
  <c r="CS1305" i="14"/>
  <c r="CT1305" i="14"/>
  <c r="CU1305" i="14"/>
  <c r="CV1305" i="14"/>
  <c r="CW1305" i="14"/>
  <c r="CX1305" i="14"/>
  <c r="CY1305" i="14"/>
  <c r="CZ1305" i="14"/>
  <c r="DA1305" i="14"/>
  <c r="DB1305" i="14"/>
  <c r="DC1305" i="14"/>
  <c r="DD1305" i="14"/>
  <c r="DE1305" i="14"/>
  <c r="DF1305" i="14"/>
  <c r="DG1305" i="14"/>
  <c r="DH1305" i="14"/>
  <c r="DI1305" i="14"/>
  <c r="DJ1305" i="14"/>
  <c r="DK1305" i="14"/>
  <c r="CQ1306" i="14"/>
  <c r="CR1306" i="14"/>
  <c r="CS1306" i="14"/>
  <c r="CT1306" i="14"/>
  <c r="CU1306" i="14"/>
  <c r="CV1306" i="14"/>
  <c r="CW1306" i="14"/>
  <c r="CX1306" i="14"/>
  <c r="CY1306" i="14"/>
  <c r="CZ1306" i="14"/>
  <c r="DA1306" i="14"/>
  <c r="DB1306" i="14"/>
  <c r="DC1306" i="14"/>
  <c r="DD1306" i="14"/>
  <c r="DE1306" i="14"/>
  <c r="DF1306" i="14"/>
  <c r="DG1306" i="14"/>
  <c r="DH1306" i="14"/>
  <c r="DI1306" i="14"/>
  <c r="DJ1306" i="14"/>
  <c r="DK1306" i="14"/>
  <c r="CQ1307" i="14"/>
  <c r="CR1307" i="14"/>
  <c r="CS1307" i="14"/>
  <c r="CT1307" i="14"/>
  <c r="CU1307" i="14"/>
  <c r="CV1307" i="14"/>
  <c r="CW1307" i="14"/>
  <c r="CX1307" i="14"/>
  <c r="CY1307" i="14"/>
  <c r="CZ1307" i="14"/>
  <c r="DA1307" i="14"/>
  <c r="DB1307" i="14"/>
  <c r="DC1307" i="14"/>
  <c r="DD1307" i="14"/>
  <c r="DE1307" i="14"/>
  <c r="DF1307" i="14"/>
  <c r="DG1307" i="14"/>
  <c r="DH1307" i="14"/>
  <c r="DI1307" i="14"/>
  <c r="DJ1307" i="14"/>
  <c r="DK1307" i="14"/>
  <c r="CQ1308" i="14"/>
  <c r="CR1308" i="14"/>
  <c r="CS1308" i="14"/>
  <c r="CT1308" i="14"/>
  <c r="CU1308" i="14"/>
  <c r="CV1308" i="14"/>
  <c r="CW1308" i="14"/>
  <c r="CX1308" i="14"/>
  <c r="CY1308" i="14"/>
  <c r="CZ1308" i="14"/>
  <c r="DA1308" i="14"/>
  <c r="DB1308" i="14"/>
  <c r="DC1308" i="14"/>
  <c r="DD1308" i="14"/>
  <c r="DE1308" i="14"/>
  <c r="DF1308" i="14"/>
  <c r="DG1308" i="14"/>
  <c r="DH1308" i="14"/>
  <c r="DI1308" i="14"/>
  <c r="DJ1308" i="14"/>
  <c r="DK1308" i="14"/>
  <c r="CQ1309" i="14"/>
  <c r="CR1309" i="14"/>
  <c r="CS1309" i="14"/>
  <c r="CT1309" i="14"/>
  <c r="CU1309" i="14"/>
  <c r="CV1309" i="14"/>
  <c r="CW1309" i="14"/>
  <c r="CX1309" i="14"/>
  <c r="CY1309" i="14"/>
  <c r="CZ1309" i="14"/>
  <c r="DA1309" i="14"/>
  <c r="DB1309" i="14"/>
  <c r="DC1309" i="14"/>
  <c r="DD1309" i="14"/>
  <c r="DE1309" i="14"/>
  <c r="DF1309" i="14"/>
  <c r="DG1309" i="14"/>
  <c r="DH1309" i="14"/>
  <c r="DI1309" i="14"/>
  <c r="DJ1309" i="14"/>
  <c r="DK1309" i="14"/>
  <c r="CQ1310" i="14"/>
  <c r="CR1310" i="14"/>
  <c r="CS1310" i="14"/>
  <c r="CT1310" i="14"/>
  <c r="CU1310" i="14"/>
  <c r="CV1310" i="14"/>
  <c r="CW1310" i="14"/>
  <c r="CX1310" i="14"/>
  <c r="CY1310" i="14"/>
  <c r="CZ1310" i="14"/>
  <c r="DA1310" i="14"/>
  <c r="DB1310" i="14"/>
  <c r="DC1310" i="14"/>
  <c r="DD1310" i="14"/>
  <c r="DE1310" i="14"/>
  <c r="DF1310" i="14"/>
  <c r="DG1310" i="14"/>
  <c r="DH1310" i="14"/>
  <c r="DI1310" i="14"/>
  <c r="DJ1310" i="14"/>
  <c r="DK1310" i="14"/>
  <c r="CQ1311" i="14"/>
  <c r="CR1311" i="14"/>
  <c r="CS1311" i="14"/>
  <c r="CT1311" i="14"/>
  <c r="CU1311" i="14"/>
  <c r="CV1311" i="14"/>
  <c r="CW1311" i="14"/>
  <c r="CX1311" i="14"/>
  <c r="CY1311" i="14"/>
  <c r="CZ1311" i="14"/>
  <c r="DA1311" i="14"/>
  <c r="DB1311" i="14"/>
  <c r="DC1311" i="14"/>
  <c r="DD1311" i="14"/>
  <c r="DE1311" i="14"/>
  <c r="DF1311" i="14"/>
  <c r="DG1311" i="14"/>
  <c r="DH1311" i="14"/>
  <c r="DI1311" i="14"/>
  <c r="DJ1311" i="14"/>
  <c r="DK1311" i="14"/>
  <c r="CQ1312" i="14"/>
  <c r="CR1312" i="14"/>
  <c r="CS1312" i="14"/>
  <c r="CT1312" i="14"/>
  <c r="CU1312" i="14"/>
  <c r="CV1312" i="14"/>
  <c r="CW1312" i="14"/>
  <c r="CX1312" i="14"/>
  <c r="CY1312" i="14"/>
  <c r="CZ1312" i="14"/>
  <c r="DA1312" i="14"/>
  <c r="DB1312" i="14"/>
  <c r="DC1312" i="14"/>
  <c r="DD1312" i="14"/>
  <c r="DE1312" i="14"/>
  <c r="DF1312" i="14"/>
  <c r="DG1312" i="14"/>
  <c r="DH1312" i="14"/>
  <c r="DI1312" i="14"/>
  <c r="DJ1312" i="14"/>
  <c r="DK1312" i="14"/>
  <c r="CQ1313" i="14"/>
  <c r="CR1313" i="14"/>
  <c r="CS1313" i="14"/>
  <c r="CT1313" i="14"/>
  <c r="CU1313" i="14"/>
  <c r="CV1313" i="14"/>
  <c r="CW1313" i="14"/>
  <c r="CX1313" i="14"/>
  <c r="CY1313" i="14"/>
  <c r="CZ1313" i="14"/>
  <c r="DA1313" i="14"/>
  <c r="DB1313" i="14"/>
  <c r="DC1313" i="14"/>
  <c r="DD1313" i="14"/>
  <c r="DE1313" i="14"/>
  <c r="DF1313" i="14"/>
  <c r="DG1313" i="14"/>
  <c r="DH1313" i="14"/>
  <c r="DI1313" i="14"/>
  <c r="DJ1313" i="14"/>
  <c r="DK1313" i="14"/>
  <c r="CQ1314" i="14"/>
  <c r="CR1314" i="14"/>
  <c r="CS1314" i="14"/>
  <c r="CT1314" i="14"/>
  <c r="CU1314" i="14"/>
  <c r="CV1314" i="14"/>
  <c r="CW1314" i="14"/>
  <c r="CX1314" i="14"/>
  <c r="CY1314" i="14"/>
  <c r="CZ1314" i="14"/>
  <c r="DA1314" i="14"/>
  <c r="DB1314" i="14"/>
  <c r="DC1314" i="14"/>
  <c r="DD1314" i="14"/>
  <c r="DE1314" i="14"/>
  <c r="DF1314" i="14"/>
  <c r="DG1314" i="14"/>
  <c r="DH1314" i="14"/>
  <c r="DI1314" i="14"/>
  <c r="DJ1314" i="14"/>
  <c r="DK1314" i="14"/>
  <c r="CQ1315" i="14"/>
  <c r="CR1315" i="14"/>
  <c r="CS1315" i="14"/>
  <c r="CT1315" i="14"/>
  <c r="CU1315" i="14"/>
  <c r="CV1315" i="14"/>
  <c r="CW1315" i="14"/>
  <c r="CX1315" i="14"/>
  <c r="CY1315" i="14"/>
  <c r="CZ1315" i="14"/>
  <c r="DA1315" i="14"/>
  <c r="DB1315" i="14"/>
  <c r="DC1315" i="14"/>
  <c r="DD1315" i="14"/>
  <c r="DE1315" i="14"/>
  <c r="DF1315" i="14"/>
  <c r="DG1315" i="14"/>
  <c r="DH1315" i="14"/>
  <c r="DI1315" i="14"/>
  <c r="DJ1315" i="14"/>
  <c r="DK1315" i="14"/>
  <c r="CQ1316" i="14"/>
  <c r="CR1316" i="14"/>
  <c r="CS1316" i="14"/>
  <c r="CT1316" i="14"/>
  <c r="CU1316" i="14"/>
  <c r="CV1316" i="14"/>
  <c r="CW1316" i="14"/>
  <c r="CX1316" i="14"/>
  <c r="CY1316" i="14"/>
  <c r="CZ1316" i="14"/>
  <c r="DA1316" i="14"/>
  <c r="DB1316" i="14"/>
  <c r="DC1316" i="14"/>
  <c r="DD1316" i="14"/>
  <c r="DE1316" i="14"/>
  <c r="DF1316" i="14"/>
  <c r="DG1316" i="14"/>
  <c r="DH1316" i="14"/>
  <c r="DI1316" i="14"/>
  <c r="DJ1316" i="14"/>
  <c r="DK1316" i="14"/>
  <c r="CQ1317" i="14"/>
  <c r="CR1317" i="14"/>
  <c r="CS1317" i="14"/>
  <c r="CT1317" i="14"/>
  <c r="CU1317" i="14"/>
  <c r="CV1317" i="14"/>
  <c r="CW1317" i="14"/>
  <c r="CX1317" i="14"/>
  <c r="CY1317" i="14"/>
  <c r="CZ1317" i="14"/>
  <c r="DA1317" i="14"/>
  <c r="DB1317" i="14"/>
  <c r="DC1317" i="14"/>
  <c r="DD1317" i="14"/>
  <c r="DE1317" i="14"/>
  <c r="DF1317" i="14"/>
  <c r="DG1317" i="14"/>
  <c r="DH1317" i="14"/>
  <c r="DI1317" i="14"/>
  <c r="DJ1317" i="14"/>
  <c r="DK1317" i="14"/>
  <c r="CQ1318" i="14"/>
  <c r="CR1318" i="14"/>
  <c r="CS1318" i="14"/>
  <c r="CT1318" i="14"/>
  <c r="CU1318" i="14"/>
  <c r="CV1318" i="14"/>
  <c r="CW1318" i="14"/>
  <c r="CX1318" i="14"/>
  <c r="CY1318" i="14"/>
  <c r="CZ1318" i="14"/>
  <c r="DA1318" i="14"/>
  <c r="DB1318" i="14"/>
  <c r="DC1318" i="14"/>
  <c r="DD1318" i="14"/>
  <c r="DE1318" i="14"/>
  <c r="DF1318" i="14"/>
  <c r="DG1318" i="14"/>
  <c r="DH1318" i="14"/>
  <c r="DI1318" i="14"/>
  <c r="DJ1318" i="14"/>
  <c r="DK1318" i="14"/>
  <c r="CQ1319" i="14"/>
  <c r="CR1319" i="14"/>
  <c r="CS1319" i="14"/>
  <c r="CT1319" i="14"/>
  <c r="CU1319" i="14"/>
  <c r="CV1319" i="14"/>
  <c r="CW1319" i="14"/>
  <c r="CX1319" i="14"/>
  <c r="CY1319" i="14"/>
  <c r="CZ1319" i="14"/>
  <c r="DA1319" i="14"/>
  <c r="DB1319" i="14"/>
  <c r="DC1319" i="14"/>
  <c r="DD1319" i="14"/>
  <c r="DE1319" i="14"/>
  <c r="DF1319" i="14"/>
  <c r="DG1319" i="14"/>
  <c r="DH1319" i="14"/>
  <c r="DI1319" i="14"/>
  <c r="DJ1319" i="14"/>
  <c r="DK1319" i="14"/>
  <c r="CQ1320" i="14"/>
  <c r="CR1320" i="14"/>
  <c r="CS1320" i="14"/>
  <c r="CT1320" i="14"/>
  <c r="CU1320" i="14"/>
  <c r="CV1320" i="14"/>
  <c r="CW1320" i="14"/>
  <c r="CX1320" i="14"/>
  <c r="CY1320" i="14"/>
  <c r="CZ1320" i="14"/>
  <c r="DA1320" i="14"/>
  <c r="DB1320" i="14"/>
  <c r="DC1320" i="14"/>
  <c r="DD1320" i="14"/>
  <c r="DE1320" i="14"/>
  <c r="DF1320" i="14"/>
  <c r="DG1320" i="14"/>
  <c r="DH1320" i="14"/>
  <c r="DI1320" i="14"/>
  <c r="DJ1320" i="14"/>
  <c r="DK1320" i="14"/>
  <c r="CQ1321" i="14"/>
  <c r="CR1321" i="14"/>
  <c r="CS1321" i="14"/>
  <c r="CT1321" i="14"/>
  <c r="CU1321" i="14"/>
  <c r="CV1321" i="14"/>
  <c r="CW1321" i="14"/>
  <c r="CX1321" i="14"/>
  <c r="CY1321" i="14"/>
  <c r="CZ1321" i="14"/>
  <c r="DA1321" i="14"/>
  <c r="DB1321" i="14"/>
  <c r="DC1321" i="14"/>
  <c r="DD1321" i="14"/>
  <c r="DE1321" i="14"/>
  <c r="DF1321" i="14"/>
  <c r="DG1321" i="14"/>
  <c r="DH1321" i="14"/>
  <c r="DI1321" i="14"/>
  <c r="DJ1321" i="14"/>
  <c r="DK1321" i="14"/>
  <c r="CQ1322" i="14"/>
  <c r="CR1322" i="14"/>
  <c r="CS1322" i="14"/>
  <c r="CT1322" i="14"/>
  <c r="CU1322" i="14"/>
  <c r="CV1322" i="14"/>
  <c r="CW1322" i="14"/>
  <c r="CX1322" i="14"/>
  <c r="CY1322" i="14"/>
  <c r="CZ1322" i="14"/>
  <c r="DA1322" i="14"/>
  <c r="DB1322" i="14"/>
  <c r="DC1322" i="14"/>
  <c r="DD1322" i="14"/>
  <c r="DE1322" i="14"/>
  <c r="DF1322" i="14"/>
  <c r="DG1322" i="14"/>
  <c r="DH1322" i="14"/>
  <c r="DI1322" i="14"/>
  <c r="DJ1322" i="14"/>
  <c r="DK1322" i="14"/>
  <c r="CQ1323" i="14"/>
  <c r="CR1323" i="14"/>
  <c r="CS1323" i="14"/>
  <c r="CT1323" i="14"/>
  <c r="CU1323" i="14"/>
  <c r="CV1323" i="14"/>
  <c r="CW1323" i="14"/>
  <c r="CX1323" i="14"/>
  <c r="CY1323" i="14"/>
  <c r="CZ1323" i="14"/>
  <c r="DA1323" i="14"/>
  <c r="DB1323" i="14"/>
  <c r="DC1323" i="14"/>
  <c r="DD1323" i="14"/>
  <c r="DE1323" i="14"/>
  <c r="DF1323" i="14"/>
  <c r="DG1323" i="14"/>
  <c r="DH1323" i="14"/>
  <c r="DI1323" i="14"/>
  <c r="DJ1323" i="14"/>
  <c r="DK1323" i="14"/>
  <c r="CQ1324" i="14"/>
  <c r="CR1324" i="14"/>
  <c r="CS1324" i="14"/>
  <c r="CT1324" i="14"/>
  <c r="CU1324" i="14"/>
  <c r="CV1324" i="14"/>
  <c r="CW1324" i="14"/>
  <c r="CX1324" i="14"/>
  <c r="CY1324" i="14"/>
  <c r="CZ1324" i="14"/>
  <c r="DA1324" i="14"/>
  <c r="DB1324" i="14"/>
  <c r="DC1324" i="14"/>
  <c r="DD1324" i="14"/>
  <c r="DE1324" i="14"/>
  <c r="DF1324" i="14"/>
  <c r="DG1324" i="14"/>
  <c r="DH1324" i="14"/>
  <c r="DI1324" i="14"/>
  <c r="DJ1324" i="14"/>
  <c r="DK1324" i="14"/>
  <c r="CQ1325" i="14"/>
  <c r="CR1325" i="14"/>
  <c r="CS1325" i="14"/>
  <c r="CT1325" i="14"/>
  <c r="CU1325" i="14"/>
  <c r="CV1325" i="14"/>
  <c r="CW1325" i="14"/>
  <c r="CX1325" i="14"/>
  <c r="CY1325" i="14"/>
  <c r="CZ1325" i="14"/>
  <c r="DA1325" i="14"/>
  <c r="DB1325" i="14"/>
  <c r="DC1325" i="14"/>
  <c r="DD1325" i="14"/>
  <c r="DE1325" i="14"/>
  <c r="DF1325" i="14"/>
  <c r="DG1325" i="14"/>
  <c r="DH1325" i="14"/>
  <c r="DI1325" i="14"/>
  <c r="DJ1325" i="14"/>
  <c r="DK1325" i="14"/>
  <c r="CQ1326" i="14"/>
  <c r="CR1326" i="14"/>
  <c r="CS1326" i="14"/>
  <c r="CT1326" i="14"/>
  <c r="CU1326" i="14"/>
  <c r="CV1326" i="14"/>
  <c r="CW1326" i="14"/>
  <c r="CX1326" i="14"/>
  <c r="CY1326" i="14"/>
  <c r="CZ1326" i="14"/>
  <c r="DA1326" i="14"/>
  <c r="DB1326" i="14"/>
  <c r="DC1326" i="14"/>
  <c r="DD1326" i="14"/>
  <c r="DE1326" i="14"/>
  <c r="DF1326" i="14"/>
  <c r="DG1326" i="14"/>
  <c r="DH1326" i="14"/>
  <c r="DI1326" i="14"/>
  <c r="DJ1326" i="14"/>
  <c r="DK1326" i="14"/>
  <c r="CQ1327" i="14"/>
  <c r="CR1327" i="14"/>
  <c r="CS1327" i="14"/>
  <c r="CT1327" i="14"/>
  <c r="CU1327" i="14"/>
  <c r="CV1327" i="14"/>
  <c r="CW1327" i="14"/>
  <c r="CX1327" i="14"/>
  <c r="CY1327" i="14"/>
  <c r="CZ1327" i="14"/>
  <c r="DA1327" i="14"/>
  <c r="DB1327" i="14"/>
  <c r="DC1327" i="14"/>
  <c r="DD1327" i="14"/>
  <c r="DE1327" i="14"/>
  <c r="DF1327" i="14"/>
  <c r="DG1327" i="14"/>
  <c r="DH1327" i="14"/>
  <c r="DI1327" i="14"/>
  <c r="DJ1327" i="14"/>
  <c r="DK1327" i="14"/>
  <c r="CQ1328" i="14"/>
  <c r="CR1328" i="14"/>
  <c r="CS1328" i="14"/>
  <c r="CT1328" i="14"/>
  <c r="CU1328" i="14"/>
  <c r="CV1328" i="14"/>
  <c r="CW1328" i="14"/>
  <c r="CX1328" i="14"/>
  <c r="CY1328" i="14"/>
  <c r="CZ1328" i="14"/>
  <c r="DA1328" i="14"/>
  <c r="DB1328" i="14"/>
  <c r="DC1328" i="14"/>
  <c r="DD1328" i="14"/>
  <c r="DE1328" i="14"/>
  <c r="DF1328" i="14"/>
  <c r="DG1328" i="14"/>
  <c r="DH1328" i="14"/>
  <c r="DI1328" i="14"/>
  <c r="DJ1328" i="14"/>
  <c r="DK1328" i="14"/>
  <c r="CQ1329" i="14"/>
  <c r="CR1329" i="14"/>
  <c r="CS1329" i="14"/>
  <c r="CT1329" i="14"/>
  <c r="CU1329" i="14"/>
  <c r="CV1329" i="14"/>
  <c r="CW1329" i="14"/>
  <c r="CX1329" i="14"/>
  <c r="CY1329" i="14"/>
  <c r="CZ1329" i="14"/>
  <c r="DA1329" i="14"/>
  <c r="DB1329" i="14"/>
  <c r="DC1329" i="14"/>
  <c r="DD1329" i="14"/>
  <c r="DE1329" i="14"/>
  <c r="DF1329" i="14"/>
  <c r="DG1329" i="14"/>
  <c r="DH1329" i="14"/>
  <c r="DI1329" i="14"/>
  <c r="DJ1329" i="14"/>
  <c r="DK1329" i="14"/>
  <c r="CQ1330" i="14"/>
  <c r="CR1330" i="14"/>
  <c r="CS1330" i="14"/>
  <c r="CT1330" i="14"/>
  <c r="CU1330" i="14"/>
  <c r="CV1330" i="14"/>
  <c r="CW1330" i="14"/>
  <c r="CX1330" i="14"/>
  <c r="CY1330" i="14"/>
  <c r="CZ1330" i="14"/>
  <c r="DA1330" i="14"/>
  <c r="DB1330" i="14"/>
  <c r="DC1330" i="14"/>
  <c r="DD1330" i="14"/>
  <c r="DE1330" i="14"/>
  <c r="DF1330" i="14"/>
  <c r="DG1330" i="14"/>
  <c r="DH1330" i="14"/>
  <c r="DI1330" i="14"/>
  <c r="DJ1330" i="14"/>
  <c r="DK1330" i="14"/>
  <c r="CQ1331" i="14"/>
  <c r="CR1331" i="14"/>
  <c r="CS1331" i="14"/>
  <c r="CT1331" i="14"/>
  <c r="CU1331" i="14"/>
  <c r="CV1331" i="14"/>
  <c r="CW1331" i="14"/>
  <c r="CX1331" i="14"/>
  <c r="CY1331" i="14"/>
  <c r="CZ1331" i="14"/>
  <c r="DA1331" i="14"/>
  <c r="DB1331" i="14"/>
  <c r="DC1331" i="14"/>
  <c r="DD1331" i="14"/>
  <c r="DE1331" i="14"/>
  <c r="DF1331" i="14"/>
  <c r="DG1331" i="14"/>
  <c r="DH1331" i="14"/>
  <c r="DI1331" i="14"/>
  <c r="DJ1331" i="14"/>
  <c r="DK1331" i="14"/>
  <c r="CQ1332" i="14"/>
  <c r="CR1332" i="14"/>
  <c r="CS1332" i="14"/>
  <c r="CT1332" i="14"/>
  <c r="CU1332" i="14"/>
  <c r="CV1332" i="14"/>
  <c r="CW1332" i="14"/>
  <c r="CX1332" i="14"/>
  <c r="CY1332" i="14"/>
  <c r="CZ1332" i="14"/>
  <c r="DA1332" i="14"/>
  <c r="DB1332" i="14"/>
  <c r="DC1332" i="14"/>
  <c r="DD1332" i="14"/>
  <c r="DE1332" i="14"/>
  <c r="DF1332" i="14"/>
  <c r="DG1332" i="14"/>
  <c r="DH1332" i="14"/>
  <c r="DI1332" i="14"/>
  <c r="DJ1332" i="14"/>
  <c r="DK1332" i="14"/>
  <c r="CQ1333" i="14"/>
  <c r="CR1333" i="14"/>
  <c r="CS1333" i="14"/>
  <c r="CT1333" i="14"/>
  <c r="CU1333" i="14"/>
  <c r="CV1333" i="14"/>
  <c r="CW1333" i="14"/>
  <c r="CX1333" i="14"/>
  <c r="CY1333" i="14"/>
  <c r="CZ1333" i="14"/>
  <c r="DA1333" i="14"/>
  <c r="DB1333" i="14"/>
  <c r="DC1333" i="14"/>
  <c r="DD1333" i="14"/>
  <c r="DE1333" i="14"/>
  <c r="DF1333" i="14"/>
  <c r="DG1333" i="14"/>
  <c r="DH1333" i="14"/>
  <c r="DI1333" i="14"/>
  <c r="DJ1333" i="14"/>
  <c r="DK1333" i="14"/>
  <c r="CQ1334" i="14"/>
  <c r="CR1334" i="14"/>
  <c r="CS1334" i="14"/>
  <c r="CT1334" i="14"/>
  <c r="CU1334" i="14"/>
  <c r="CV1334" i="14"/>
  <c r="CW1334" i="14"/>
  <c r="CX1334" i="14"/>
  <c r="CY1334" i="14"/>
  <c r="CZ1334" i="14"/>
  <c r="DA1334" i="14"/>
  <c r="DB1334" i="14"/>
  <c r="DC1334" i="14"/>
  <c r="DD1334" i="14"/>
  <c r="DE1334" i="14"/>
  <c r="DF1334" i="14"/>
  <c r="DG1334" i="14"/>
  <c r="DH1334" i="14"/>
  <c r="DI1334" i="14"/>
  <c r="DJ1334" i="14"/>
  <c r="DK1334" i="14"/>
  <c r="CQ1335" i="14"/>
  <c r="CR1335" i="14"/>
  <c r="CS1335" i="14"/>
  <c r="CT1335" i="14"/>
  <c r="CU1335" i="14"/>
  <c r="CV1335" i="14"/>
  <c r="CW1335" i="14"/>
  <c r="CX1335" i="14"/>
  <c r="CY1335" i="14"/>
  <c r="CZ1335" i="14"/>
  <c r="DA1335" i="14"/>
  <c r="DB1335" i="14"/>
  <c r="DC1335" i="14"/>
  <c r="DD1335" i="14"/>
  <c r="DE1335" i="14"/>
  <c r="DF1335" i="14"/>
  <c r="DG1335" i="14"/>
  <c r="DH1335" i="14"/>
  <c r="DI1335" i="14"/>
  <c r="DJ1335" i="14"/>
  <c r="DK1335" i="14"/>
  <c r="CQ1336" i="14"/>
  <c r="CR1336" i="14"/>
  <c r="CS1336" i="14"/>
  <c r="CT1336" i="14"/>
  <c r="CU1336" i="14"/>
  <c r="CV1336" i="14"/>
  <c r="CW1336" i="14"/>
  <c r="CX1336" i="14"/>
  <c r="CY1336" i="14"/>
  <c r="CZ1336" i="14"/>
  <c r="DA1336" i="14"/>
  <c r="DB1336" i="14"/>
  <c r="DC1336" i="14"/>
  <c r="DD1336" i="14"/>
  <c r="DE1336" i="14"/>
  <c r="DF1336" i="14"/>
  <c r="DG1336" i="14"/>
  <c r="DH1336" i="14"/>
  <c r="DI1336" i="14"/>
  <c r="DJ1336" i="14"/>
  <c r="DK1336" i="14"/>
  <c r="CQ1337" i="14"/>
  <c r="CR1337" i="14"/>
  <c r="CS1337" i="14"/>
  <c r="CT1337" i="14"/>
  <c r="CU1337" i="14"/>
  <c r="CV1337" i="14"/>
  <c r="CW1337" i="14"/>
  <c r="CX1337" i="14"/>
  <c r="CY1337" i="14"/>
  <c r="CZ1337" i="14"/>
  <c r="DA1337" i="14"/>
  <c r="DB1337" i="14"/>
  <c r="DC1337" i="14"/>
  <c r="DD1337" i="14"/>
  <c r="DE1337" i="14"/>
  <c r="DF1337" i="14"/>
  <c r="DG1337" i="14"/>
  <c r="DH1337" i="14"/>
  <c r="DI1337" i="14"/>
  <c r="DJ1337" i="14"/>
  <c r="DK1337" i="14"/>
  <c r="CQ1338" i="14"/>
  <c r="CR1338" i="14"/>
  <c r="CS1338" i="14"/>
  <c r="CT1338" i="14"/>
  <c r="CU1338" i="14"/>
  <c r="CV1338" i="14"/>
  <c r="CW1338" i="14"/>
  <c r="CX1338" i="14"/>
  <c r="CY1338" i="14"/>
  <c r="CZ1338" i="14"/>
  <c r="DA1338" i="14"/>
  <c r="DB1338" i="14"/>
  <c r="DC1338" i="14"/>
  <c r="DD1338" i="14"/>
  <c r="DE1338" i="14"/>
  <c r="DF1338" i="14"/>
  <c r="DG1338" i="14"/>
  <c r="DH1338" i="14"/>
  <c r="DI1338" i="14"/>
  <c r="DJ1338" i="14"/>
  <c r="DK1338" i="14"/>
  <c r="CQ1339" i="14"/>
  <c r="CR1339" i="14"/>
  <c r="CS1339" i="14"/>
  <c r="CT1339" i="14"/>
  <c r="CU1339" i="14"/>
  <c r="CV1339" i="14"/>
  <c r="CW1339" i="14"/>
  <c r="CX1339" i="14"/>
  <c r="CY1339" i="14"/>
  <c r="CZ1339" i="14"/>
  <c r="DA1339" i="14"/>
  <c r="DB1339" i="14"/>
  <c r="DC1339" i="14"/>
  <c r="DD1339" i="14"/>
  <c r="DE1339" i="14"/>
  <c r="DF1339" i="14"/>
  <c r="DG1339" i="14"/>
  <c r="DH1339" i="14"/>
  <c r="DI1339" i="14"/>
  <c r="DJ1339" i="14"/>
  <c r="DK1339" i="14"/>
  <c r="CQ1340" i="14"/>
  <c r="CR1340" i="14"/>
  <c r="CS1340" i="14"/>
  <c r="CT1340" i="14"/>
  <c r="CU1340" i="14"/>
  <c r="CV1340" i="14"/>
  <c r="CW1340" i="14"/>
  <c r="CX1340" i="14"/>
  <c r="CY1340" i="14"/>
  <c r="CZ1340" i="14"/>
  <c r="DA1340" i="14"/>
  <c r="DB1340" i="14"/>
  <c r="DC1340" i="14"/>
  <c r="DD1340" i="14"/>
  <c r="DE1340" i="14"/>
  <c r="DF1340" i="14"/>
  <c r="DG1340" i="14"/>
  <c r="DH1340" i="14"/>
  <c r="DI1340" i="14"/>
  <c r="DJ1340" i="14"/>
  <c r="DK1340" i="14"/>
  <c r="CQ1341" i="14"/>
  <c r="CR1341" i="14"/>
  <c r="CS1341" i="14"/>
  <c r="CT1341" i="14"/>
  <c r="CU1341" i="14"/>
  <c r="CV1341" i="14"/>
  <c r="CW1341" i="14"/>
  <c r="CX1341" i="14"/>
  <c r="CY1341" i="14"/>
  <c r="CZ1341" i="14"/>
  <c r="DA1341" i="14"/>
  <c r="DB1341" i="14"/>
  <c r="DC1341" i="14"/>
  <c r="DD1341" i="14"/>
  <c r="DE1341" i="14"/>
  <c r="DF1341" i="14"/>
  <c r="DG1341" i="14"/>
  <c r="DH1341" i="14"/>
  <c r="DI1341" i="14"/>
  <c r="DJ1341" i="14"/>
  <c r="DK1341" i="14"/>
  <c r="CQ1342" i="14"/>
  <c r="CR1342" i="14"/>
  <c r="CS1342" i="14"/>
  <c r="CT1342" i="14"/>
  <c r="CU1342" i="14"/>
  <c r="CV1342" i="14"/>
  <c r="CW1342" i="14"/>
  <c r="CX1342" i="14"/>
  <c r="CY1342" i="14"/>
  <c r="CZ1342" i="14"/>
  <c r="DA1342" i="14"/>
  <c r="DB1342" i="14"/>
  <c r="DC1342" i="14"/>
  <c r="DD1342" i="14"/>
  <c r="DE1342" i="14"/>
  <c r="DF1342" i="14"/>
  <c r="DG1342" i="14"/>
  <c r="DH1342" i="14"/>
  <c r="DI1342" i="14"/>
  <c r="DJ1342" i="14"/>
  <c r="DK1342" i="14"/>
  <c r="CQ1343" i="14"/>
  <c r="CR1343" i="14"/>
  <c r="CS1343" i="14"/>
  <c r="CT1343" i="14"/>
  <c r="CU1343" i="14"/>
  <c r="CV1343" i="14"/>
  <c r="CW1343" i="14"/>
  <c r="CX1343" i="14"/>
  <c r="CY1343" i="14"/>
  <c r="CZ1343" i="14"/>
  <c r="DA1343" i="14"/>
  <c r="DB1343" i="14"/>
  <c r="DC1343" i="14"/>
  <c r="DD1343" i="14"/>
  <c r="DE1343" i="14"/>
  <c r="DF1343" i="14"/>
  <c r="DG1343" i="14"/>
  <c r="DH1343" i="14"/>
  <c r="DI1343" i="14"/>
  <c r="DJ1343" i="14"/>
  <c r="DK1343" i="14"/>
  <c r="CQ1344" i="14"/>
  <c r="CR1344" i="14"/>
  <c r="CS1344" i="14"/>
  <c r="CT1344" i="14"/>
  <c r="CU1344" i="14"/>
  <c r="CV1344" i="14"/>
  <c r="CW1344" i="14"/>
  <c r="CX1344" i="14"/>
  <c r="CY1344" i="14"/>
  <c r="CZ1344" i="14"/>
  <c r="DA1344" i="14"/>
  <c r="DB1344" i="14"/>
  <c r="DC1344" i="14"/>
  <c r="DD1344" i="14"/>
  <c r="DE1344" i="14"/>
  <c r="DF1344" i="14"/>
  <c r="DG1344" i="14"/>
  <c r="DH1344" i="14"/>
  <c r="DI1344" i="14"/>
  <c r="DJ1344" i="14"/>
  <c r="DK1344" i="14"/>
  <c r="CQ1345" i="14"/>
  <c r="CR1345" i="14"/>
  <c r="CS1345" i="14"/>
  <c r="CT1345" i="14"/>
  <c r="CU1345" i="14"/>
  <c r="CV1345" i="14"/>
  <c r="CW1345" i="14"/>
  <c r="CX1345" i="14"/>
  <c r="CY1345" i="14"/>
  <c r="CZ1345" i="14"/>
  <c r="DA1345" i="14"/>
  <c r="DB1345" i="14"/>
  <c r="DC1345" i="14"/>
  <c r="DD1345" i="14"/>
  <c r="DE1345" i="14"/>
  <c r="DF1345" i="14"/>
  <c r="DG1345" i="14"/>
  <c r="DH1345" i="14"/>
  <c r="DI1345" i="14"/>
  <c r="DJ1345" i="14"/>
  <c r="DK1345" i="14"/>
  <c r="CQ1346" i="14"/>
  <c r="CR1346" i="14"/>
  <c r="CS1346" i="14"/>
  <c r="CT1346" i="14"/>
  <c r="CU1346" i="14"/>
  <c r="CV1346" i="14"/>
  <c r="CW1346" i="14"/>
  <c r="CX1346" i="14"/>
  <c r="CY1346" i="14"/>
  <c r="CZ1346" i="14"/>
  <c r="DA1346" i="14"/>
  <c r="DB1346" i="14"/>
  <c r="DC1346" i="14"/>
  <c r="DD1346" i="14"/>
  <c r="DE1346" i="14"/>
  <c r="DF1346" i="14"/>
  <c r="DG1346" i="14"/>
  <c r="DH1346" i="14"/>
  <c r="DI1346" i="14"/>
  <c r="DJ1346" i="14"/>
  <c r="DK1346" i="14"/>
  <c r="CQ1347" i="14"/>
  <c r="CR1347" i="14"/>
  <c r="CS1347" i="14"/>
  <c r="CT1347" i="14"/>
  <c r="CU1347" i="14"/>
  <c r="CV1347" i="14"/>
  <c r="CW1347" i="14"/>
  <c r="CX1347" i="14"/>
  <c r="CY1347" i="14"/>
  <c r="CZ1347" i="14"/>
  <c r="DA1347" i="14"/>
  <c r="DB1347" i="14"/>
  <c r="DC1347" i="14"/>
  <c r="DD1347" i="14"/>
  <c r="DE1347" i="14"/>
  <c r="DF1347" i="14"/>
  <c r="DG1347" i="14"/>
  <c r="DH1347" i="14"/>
  <c r="DI1347" i="14"/>
  <c r="DJ1347" i="14"/>
  <c r="DK1347" i="14"/>
  <c r="CQ1348" i="14"/>
  <c r="CR1348" i="14"/>
  <c r="CS1348" i="14"/>
  <c r="CT1348" i="14"/>
  <c r="CU1348" i="14"/>
  <c r="CV1348" i="14"/>
  <c r="CW1348" i="14"/>
  <c r="CX1348" i="14"/>
  <c r="CY1348" i="14"/>
  <c r="CZ1348" i="14"/>
  <c r="DA1348" i="14"/>
  <c r="DB1348" i="14"/>
  <c r="DC1348" i="14"/>
  <c r="DD1348" i="14"/>
  <c r="DE1348" i="14"/>
  <c r="DF1348" i="14"/>
  <c r="DG1348" i="14"/>
  <c r="DH1348" i="14"/>
  <c r="DI1348" i="14"/>
  <c r="DJ1348" i="14"/>
  <c r="DK1348" i="14"/>
  <c r="CQ1349" i="14"/>
  <c r="CR1349" i="14"/>
  <c r="CS1349" i="14"/>
  <c r="CT1349" i="14"/>
  <c r="CU1349" i="14"/>
  <c r="CV1349" i="14"/>
  <c r="CW1349" i="14"/>
  <c r="CX1349" i="14"/>
  <c r="CY1349" i="14"/>
  <c r="CZ1349" i="14"/>
  <c r="DA1349" i="14"/>
  <c r="DB1349" i="14"/>
  <c r="DC1349" i="14"/>
  <c r="DD1349" i="14"/>
  <c r="DE1349" i="14"/>
  <c r="DF1349" i="14"/>
  <c r="DG1349" i="14"/>
  <c r="DH1349" i="14"/>
  <c r="DI1349" i="14"/>
  <c r="DJ1349" i="14"/>
  <c r="DK1349" i="14"/>
  <c r="CQ1350" i="14"/>
  <c r="CR1350" i="14"/>
  <c r="CS1350" i="14"/>
  <c r="CT1350" i="14"/>
  <c r="CU1350" i="14"/>
  <c r="CV1350" i="14"/>
  <c r="CW1350" i="14"/>
  <c r="CX1350" i="14"/>
  <c r="CY1350" i="14"/>
  <c r="CZ1350" i="14"/>
  <c r="DA1350" i="14"/>
  <c r="DB1350" i="14"/>
  <c r="DC1350" i="14"/>
  <c r="DD1350" i="14"/>
  <c r="DE1350" i="14"/>
  <c r="DF1350" i="14"/>
  <c r="DG1350" i="14"/>
  <c r="DH1350" i="14"/>
  <c r="DI1350" i="14"/>
  <c r="DJ1350" i="14"/>
  <c r="DK1350" i="14"/>
  <c r="CQ1351" i="14"/>
  <c r="CR1351" i="14"/>
  <c r="CS1351" i="14"/>
  <c r="CT1351" i="14"/>
  <c r="CU1351" i="14"/>
  <c r="CV1351" i="14"/>
  <c r="CW1351" i="14"/>
  <c r="CX1351" i="14"/>
  <c r="CY1351" i="14"/>
  <c r="CZ1351" i="14"/>
  <c r="DA1351" i="14"/>
  <c r="DB1351" i="14"/>
  <c r="DC1351" i="14"/>
  <c r="DD1351" i="14"/>
  <c r="DE1351" i="14"/>
  <c r="DF1351" i="14"/>
  <c r="DG1351" i="14"/>
  <c r="DH1351" i="14"/>
  <c r="DI1351" i="14"/>
  <c r="DJ1351" i="14"/>
  <c r="DK1351" i="14"/>
  <c r="CQ1352" i="14"/>
  <c r="CR1352" i="14"/>
  <c r="CS1352" i="14"/>
  <c r="CT1352" i="14"/>
  <c r="CU1352" i="14"/>
  <c r="CV1352" i="14"/>
  <c r="CW1352" i="14"/>
  <c r="CX1352" i="14"/>
  <c r="CY1352" i="14"/>
  <c r="CZ1352" i="14"/>
  <c r="DA1352" i="14"/>
  <c r="DB1352" i="14"/>
  <c r="DC1352" i="14"/>
  <c r="DD1352" i="14"/>
  <c r="DE1352" i="14"/>
  <c r="DF1352" i="14"/>
  <c r="DG1352" i="14"/>
  <c r="DH1352" i="14"/>
  <c r="DI1352" i="14"/>
  <c r="DJ1352" i="14"/>
  <c r="DK1352" i="14"/>
  <c r="CQ1353" i="14"/>
  <c r="CR1353" i="14"/>
  <c r="CS1353" i="14"/>
  <c r="CT1353" i="14"/>
  <c r="CU1353" i="14"/>
  <c r="CV1353" i="14"/>
  <c r="CW1353" i="14"/>
  <c r="CX1353" i="14"/>
  <c r="CY1353" i="14"/>
  <c r="CZ1353" i="14"/>
  <c r="DA1353" i="14"/>
  <c r="DB1353" i="14"/>
  <c r="DC1353" i="14"/>
  <c r="DD1353" i="14"/>
  <c r="DE1353" i="14"/>
  <c r="DF1353" i="14"/>
  <c r="DG1353" i="14"/>
  <c r="DH1353" i="14"/>
  <c r="DI1353" i="14"/>
  <c r="DJ1353" i="14"/>
  <c r="DK1353" i="14"/>
  <c r="CQ1354" i="14"/>
  <c r="CR1354" i="14"/>
  <c r="CS1354" i="14"/>
  <c r="CT1354" i="14"/>
  <c r="CU1354" i="14"/>
  <c r="CV1354" i="14"/>
  <c r="CW1354" i="14"/>
  <c r="CX1354" i="14"/>
  <c r="CY1354" i="14"/>
  <c r="CZ1354" i="14"/>
  <c r="DA1354" i="14"/>
  <c r="DB1354" i="14"/>
  <c r="DC1354" i="14"/>
  <c r="DD1354" i="14"/>
  <c r="DE1354" i="14"/>
  <c r="DF1354" i="14"/>
  <c r="DG1354" i="14"/>
  <c r="DH1354" i="14"/>
  <c r="DI1354" i="14"/>
  <c r="DJ1354" i="14"/>
  <c r="DK1354" i="14"/>
  <c r="CQ1355" i="14"/>
  <c r="CR1355" i="14"/>
  <c r="CS1355" i="14"/>
  <c r="CT1355" i="14"/>
  <c r="CU1355" i="14"/>
  <c r="CV1355" i="14"/>
  <c r="CW1355" i="14"/>
  <c r="CX1355" i="14"/>
  <c r="CY1355" i="14"/>
  <c r="CZ1355" i="14"/>
  <c r="DA1355" i="14"/>
  <c r="DB1355" i="14"/>
  <c r="DC1355" i="14"/>
  <c r="DD1355" i="14"/>
  <c r="DE1355" i="14"/>
  <c r="DF1355" i="14"/>
  <c r="DG1355" i="14"/>
  <c r="DH1355" i="14"/>
  <c r="DI1355" i="14"/>
  <c r="DJ1355" i="14"/>
  <c r="DK1355" i="14"/>
  <c r="CQ1356" i="14"/>
  <c r="CR1356" i="14"/>
  <c r="CS1356" i="14"/>
  <c r="CT1356" i="14"/>
  <c r="CU1356" i="14"/>
  <c r="CV1356" i="14"/>
  <c r="CW1356" i="14"/>
  <c r="CX1356" i="14"/>
  <c r="CY1356" i="14"/>
  <c r="CZ1356" i="14"/>
  <c r="DA1356" i="14"/>
  <c r="DB1356" i="14"/>
  <c r="DC1356" i="14"/>
  <c r="DD1356" i="14"/>
  <c r="DE1356" i="14"/>
  <c r="DF1356" i="14"/>
  <c r="DG1356" i="14"/>
  <c r="DH1356" i="14"/>
  <c r="DI1356" i="14"/>
  <c r="DJ1356" i="14"/>
  <c r="DK1356" i="14"/>
  <c r="CQ1357" i="14"/>
  <c r="CR1357" i="14"/>
  <c r="CS1357" i="14"/>
  <c r="CT1357" i="14"/>
  <c r="CU1357" i="14"/>
  <c r="CV1357" i="14"/>
  <c r="CW1357" i="14"/>
  <c r="CX1357" i="14"/>
  <c r="CY1357" i="14"/>
  <c r="CZ1357" i="14"/>
  <c r="DA1357" i="14"/>
  <c r="DB1357" i="14"/>
  <c r="DC1357" i="14"/>
  <c r="DD1357" i="14"/>
  <c r="DE1357" i="14"/>
  <c r="DF1357" i="14"/>
  <c r="DG1357" i="14"/>
  <c r="DH1357" i="14"/>
  <c r="DI1357" i="14"/>
  <c r="DJ1357" i="14"/>
  <c r="DK1357" i="14"/>
  <c r="CQ1358" i="14"/>
  <c r="CR1358" i="14"/>
  <c r="CS1358" i="14"/>
  <c r="CT1358" i="14"/>
  <c r="CU1358" i="14"/>
  <c r="CV1358" i="14"/>
  <c r="CW1358" i="14"/>
  <c r="CX1358" i="14"/>
  <c r="CY1358" i="14"/>
  <c r="CZ1358" i="14"/>
  <c r="DA1358" i="14"/>
  <c r="DB1358" i="14"/>
  <c r="DC1358" i="14"/>
  <c r="DD1358" i="14"/>
  <c r="DE1358" i="14"/>
  <c r="DF1358" i="14"/>
  <c r="DG1358" i="14"/>
  <c r="DH1358" i="14"/>
  <c r="DI1358" i="14"/>
  <c r="DJ1358" i="14"/>
  <c r="DK1358" i="14"/>
  <c r="CQ1359" i="14"/>
  <c r="CR1359" i="14"/>
  <c r="CS1359" i="14"/>
  <c r="CT1359" i="14"/>
  <c r="CU1359" i="14"/>
  <c r="CV1359" i="14"/>
  <c r="CW1359" i="14"/>
  <c r="CX1359" i="14"/>
  <c r="CY1359" i="14"/>
  <c r="CZ1359" i="14"/>
  <c r="DA1359" i="14"/>
  <c r="DB1359" i="14"/>
  <c r="DC1359" i="14"/>
  <c r="DD1359" i="14"/>
  <c r="DE1359" i="14"/>
  <c r="DF1359" i="14"/>
  <c r="DG1359" i="14"/>
  <c r="DH1359" i="14"/>
  <c r="DI1359" i="14"/>
  <c r="DJ1359" i="14"/>
  <c r="DK1359" i="14"/>
  <c r="CQ1360" i="14"/>
  <c r="CR1360" i="14"/>
  <c r="CS1360" i="14"/>
  <c r="CT1360" i="14"/>
  <c r="CU1360" i="14"/>
  <c r="CV1360" i="14"/>
  <c r="CW1360" i="14"/>
  <c r="CX1360" i="14"/>
  <c r="CY1360" i="14"/>
  <c r="CZ1360" i="14"/>
  <c r="DA1360" i="14"/>
  <c r="DB1360" i="14"/>
  <c r="DC1360" i="14"/>
  <c r="DD1360" i="14"/>
  <c r="DE1360" i="14"/>
  <c r="DF1360" i="14"/>
  <c r="DG1360" i="14"/>
  <c r="DH1360" i="14"/>
  <c r="DI1360" i="14"/>
  <c r="DJ1360" i="14"/>
  <c r="DK1360" i="14"/>
  <c r="CQ1361" i="14"/>
  <c r="CR1361" i="14"/>
  <c r="CS1361" i="14"/>
  <c r="CT1361" i="14"/>
  <c r="CU1361" i="14"/>
  <c r="CV1361" i="14"/>
  <c r="CW1361" i="14"/>
  <c r="CX1361" i="14"/>
  <c r="CY1361" i="14"/>
  <c r="CZ1361" i="14"/>
  <c r="DA1361" i="14"/>
  <c r="DB1361" i="14"/>
  <c r="DC1361" i="14"/>
  <c r="DD1361" i="14"/>
  <c r="DE1361" i="14"/>
  <c r="DF1361" i="14"/>
  <c r="DG1361" i="14"/>
  <c r="DH1361" i="14"/>
  <c r="DI1361" i="14"/>
  <c r="DJ1361" i="14"/>
  <c r="DK1361" i="14"/>
  <c r="CQ1362" i="14"/>
  <c r="CR1362" i="14"/>
  <c r="CS1362" i="14"/>
  <c r="CT1362" i="14"/>
  <c r="CU1362" i="14"/>
  <c r="CV1362" i="14"/>
  <c r="CW1362" i="14"/>
  <c r="CX1362" i="14"/>
  <c r="CY1362" i="14"/>
  <c r="CZ1362" i="14"/>
  <c r="DA1362" i="14"/>
  <c r="DB1362" i="14"/>
  <c r="DC1362" i="14"/>
  <c r="DD1362" i="14"/>
  <c r="DE1362" i="14"/>
  <c r="DF1362" i="14"/>
  <c r="DG1362" i="14"/>
  <c r="DH1362" i="14"/>
  <c r="DI1362" i="14"/>
  <c r="DJ1362" i="14"/>
  <c r="DK1362" i="14"/>
  <c r="CQ1363" i="14"/>
  <c r="CR1363" i="14"/>
  <c r="CS1363" i="14"/>
  <c r="CT1363" i="14"/>
  <c r="CU1363" i="14"/>
  <c r="CV1363" i="14"/>
  <c r="CW1363" i="14"/>
  <c r="CX1363" i="14"/>
  <c r="CY1363" i="14"/>
  <c r="CZ1363" i="14"/>
  <c r="DA1363" i="14"/>
  <c r="DB1363" i="14"/>
  <c r="DC1363" i="14"/>
  <c r="DD1363" i="14"/>
  <c r="DE1363" i="14"/>
  <c r="DF1363" i="14"/>
  <c r="DG1363" i="14"/>
  <c r="DH1363" i="14"/>
  <c r="DI1363" i="14"/>
  <c r="DJ1363" i="14"/>
  <c r="DK1363" i="14"/>
  <c r="CQ1364" i="14"/>
  <c r="CR1364" i="14"/>
  <c r="CS1364" i="14"/>
  <c r="CT1364" i="14"/>
  <c r="CU1364" i="14"/>
  <c r="CV1364" i="14"/>
  <c r="CW1364" i="14"/>
  <c r="CX1364" i="14"/>
  <c r="CY1364" i="14"/>
  <c r="CZ1364" i="14"/>
  <c r="DA1364" i="14"/>
  <c r="DB1364" i="14"/>
  <c r="DC1364" i="14"/>
  <c r="DD1364" i="14"/>
  <c r="DE1364" i="14"/>
  <c r="DF1364" i="14"/>
  <c r="DG1364" i="14"/>
  <c r="DH1364" i="14"/>
  <c r="DI1364" i="14"/>
  <c r="DJ1364" i="14"/>
  <c r="DK1364" i="14"/>
  <c r="CQ1365" i="14"/>
  <c r="CR1365" i="14"/>
  <c r="CS1365" i="14"/>
  <c r="CT1365" i="14"/>
  <c r="CU1365" i="14"/>
  <c r="CV1365" i="14"/>
  <c r="CW1365" i="14"/>
  <c r="CX1365" i="14"/>
  <c r="CY1365" i="14"/>
  <c r="CZ1365" i="14"/>
  <c r="DA1365" i="14"/>
  <c r="DB1365" i="14"/>
  <c r="DC1365" i="14"/>
  <c r="DD1365" i="14"/>
  <c r="DE1365" i="14"/>
  <c r="DF1365" i="14"/>
  <c r="DG1365" i="14"/>
  <c r="DH1365" i="14"/>
  <c r="DI1365" i="14"/>
  <c r="DJ1365" i="14"/>
  <c r="DK1365" i="14"/>
  <c r="CQ1366" i="14"/>
  <c r="CR1366" i="14"/>
  <c r="CS1366" i="14"/>
  <c r="CT1366" i="14"/>
  <c r="CU1366" i="14"/>
  <c r="CV1366" i="14"/>
  <c r="CW1366" i="14"/>
  <c r="CX1366" i="14"/>
  <c r="CY1366" i="14"/>
  <c r="CZ1366" i="14"/>
  <c r="DA1366" i="14"/>
  <c r="DB1366" i="14"/>
  <c r="DC1366" i="14"/>
  <c r="DD1366" i="14"/>
  <c r="DE1366" i="14"/>
  <c r="DF1366" i="14"/>
  <c r="DG1366" i="14"/>
  <c r="DH1366" i="14"/>
  <c r="DI1366" i="14"/>
  <c r="DJ1366" i="14"/>
  <c r="DK1366" i="14"/>
  <c r="CQ1367" i="14"/>
  <c r="CR1367" i="14"/>
  <c r="CS1367" i="14"/>
  <c r="CT1367" i="14"/>
  <c r="CU1367" i="14"/>
  <c r="CV1367" i="14"/>
  <c r="CW1367" i="14"/>
  <c r="CX1367" i="14"/>
  <c r="CY1367" i="14"/>
  <c r="CZ1367" i="14"/>
  <c r="DA1367" i="14"/>
  <c r="DB1367" i="14"/>
  <c r="DC1367" i="14"/>
  <c r="DD1367" i="14"/>
  <c r="DE1367" i="14"/>
  <c r="DF1367" i="14"/>
  <c r="DG1367" i="14"/>
  <c r="DH1367" i="14"/>
  <c r="DI1367" i="14"/>
  <c r="DJ1367" i="14"/>
  <c r="DK1367" i="14"/>
  <c r="CQ1368" i="14"/>
  <c r="CR1368" i="14"/>
  <c r="CS1368" i="14"/>
  <c r="CT1368" i="14"/>
  <c r="CU1368" i="14"/>
  <c r="CV1368" i="14"/>
  <c r="CW1368" i="14"/>
  <c r="CX1368" i="14"/>
  <c r="CY1368" i="14"/>
  <c r="CZ1368" i="14"/>
  <c r="DA1368" i="14"/>
  <c r="DB1368" i="14"/>
  <c r="DC1368" i="14"/>
  <c r="DD1368" i="14"/>
  <c r="DE1368" i="14"/>
  <c r="DF1368" i="14"/>
  <c r="DG1368" i="14"/>
  <c r="DH1368" i="14"/>
  <c r="DI1368" i="14"/>
  <c r="DJ1368" i="14"/>
  <c r="DK1368" i="14"/>
  <c r="CQ1369" i="14"/>
  <c r="CR1369" i="14"/>
  <c r="CS1369" i="14"/>
  <c r="CT1369" i="14"/>
  <c r="CU1369" i="14"/>
  <c r="CV1369" i="14"/>
  <c r="CW1369" i="14"/>
  <c r="CX1369" i="14"/>
  <c r="CY1369" i="14"/>
  <c r="CZ1369" i="14"/>
  <c r="DA1369" i="14"/>
  <c r="DB1369" i="14"/>
  <c r="DC1369" i="14"/>
  <c r="DD1369" i="14"/>
  <c r="DE1369" i="14"/>
  <c r="DF1369" i="14"/>
  <c r="DG1369" i="14"/>
  <c r="DH1369" i="14"/>
  <c r="DI1369" i="14"/>
  <c r="DJ1369" i="14"/>
  <c r="DK1369" i="14"/>
  <c r="CQ1370" i="14"/>
  <c r="CR1370" i="14"/>
  <c r="CS1370" i="14"/>
  <c r="CT1370" i="14"/>
  <c r="CU1370" i="14"/>
  <c r="CV1370" i="14"/>
  <c r="CW1370" i="14"/>
  <c r="CX1370" i="14"/>
  <c r="CY1370" i="14"/>
  <c r="CZ1370" i="14"/>
  <c r="DA1370" i="14"/>
  <c r="DB1370" i="14"/>
  <c r="DC1370" i="14"/>
  <c r="DD1370" i="14"/>
  <c r="DE1370" i="14"/>
  <c r="DF1370" i="14"/>
  <c r="DG1370" i="14"/>
  <c r="DH1370" i="14"/>
  <c r="DI1370" i="14"/>
  <c r="DJ1370" i="14"/>
  <c r="DK1370" i="14"/>
  <c r="CQ1371" i="14"/>
  <c r="CR1371" i="14"/>
  <c r="CS1371" i="14"/>
  <c r="CT1371" i="14"/>
  <c r="CU1371" i="14"/>
  <c r="CV1371" i="14"/>
  <c r="CW1371" i="14"/>
  <c r="CX1371" i="14"/>
  <c r="CY1371" i="14"/>
  <c r="CZ1371" i="14"/>
  <c r="DA1371" i="14"/>
  <c r="DB1371" i="14"/>
  <c r="DC1371" i="14"/>
  <c r="DD1371" i="14"/>
  <c r="DE1371" i="14"/>
  <c r="DF1371" i="14"/>
  <c r="DG1371" i="14"/>
  <c r="DH1371" i="14"/>
  <c r="DI1371" i="14"/>
  <c r="DJ1371" i="14"/>
  <c r="DK1371" i="14"/>
  <c r="CQ1372" i="14"/>
  <c r="CR1372" i="14"/>
  <c r="CS1372" i="14"/>
  <c r="CT1372" i="14"/>
  <c r="CU1372" i="14"/>
  <c r="CV1372" i="14"/>
  <c r="CW1372" i="14"/>
  <c r="CX1372" i="14"/>
  <c r="CY1372" i="14"/>
  <c r="CZ1372" i="14"/>
  <c r="DA1372" i="14"/>
  <c r="DB1372" i="14"/>
  <c r="DC1372" i="14"/>
  <c r="DD1372" i="14"/>
  <c r="DE1372" i="14"/>
  <c r="DF1372" i="14"/>
  <c r="DG1372" i="14"/>
  <c r="DH1372" i="14"/>
  <c r="DI1372" i="14"/>
  <c r="DJ1372" i="14"/>
  <c r="DK1372" i="14"/>
  <c r="CQ1373" i="14"/>
  <c r="CR1373" i="14"/>
  <c r="CS1373" i="14"/>
  <c r="CT1373" i="14"/>
  <c r="CU1373" i="14"/>
  <c r="CV1373" i="14"/>
  <c r="CW1373" i="14"/>
  <c r="CX1373" i="14"/>
  <c r="CY1373" i="14"/>
  <c r="CZ1373" i="14"/>
  <c r="DA1373" i="14"/>
  <c r="DB1373" i="14"/>
  <c r="DC1373" i="14"/>
  <c r="DD1373" i="14"/>
  <c r="DE1373" i="14"/>
  <c r="DF1373" i="14"/>
  <c r="DG1373" i="14"/>
  <c r="DH1373" i="14"/>
  <c r="DI1373" i="14"/>
  <c r="DJ1373" i="14"/>
  <c r="DK1373" i="14"/>
  <c r="CQ1374" i="14"/>
  <c r="CR1374" i="14"/>
  <c r="CS1374" i="14"/>
  <c r="CT1374" i="14"/>
  <c r="CU1374" i="14"/>
  <c r="CV1374" i="14"/>
  <c r="CW1374" i="14"/>
  <c r="CX1374" i="14"/>
  <c r="CY1374" i="14"/>
  <c r="CZ1374" i="14"/>
  <c r="DA1374" i="14"/>
  <c r="DB1374" i="14"/>
  <c r="DC1374" i="14"/>
  <c r="DD1374" i="14"/>
  <c r="DE1374" i="14"/>
  <c r="DF1374" i="14"/>
  <c r="DG1374" i="14"/>
  <c r="DH1374" i="14"/>
  <c r="DI1374" i="14"/>
  <c r="DJ1374" i="14"/>
  <c r="DK1374" i="14"/>
  <c r="CQ1375" i="14"/>
  <c r="CR1375" i="14"/>
  <c r="CS1375" i="14"/>
  <c r="CT1375" i="14"/>
  <c r="CU1375" i="14"/>
  <c r="CV1375" i="14"/>
  <c r="CW1375" i="14"/>
  <c r="CX1375" i="14"/>
  <c r="CY1375" i="14"/>
  <c r="CZ1375" i="14"/>
  <c r="DA1375" i="14"/>
  <c r="DB1375" i="14"/>
  <c r="DC1375" i="14"/>
  <c r="DD1375" i="14"/>
  <c r="DE1375" i="14"/>
  <c r="DF1375" i="14"/>
  <c r="DG1375" i="14"/>
  <c r="DH1375" i="14"/>
  <c r="DI1375" i="14"/>
  <c r="DJ1375" i="14"/>
  <c r="DK1375" i="14"/>
  <c r="CQ1376" i="14"/>
  <c r="CR1376" i="14"/>
  <c r="CS1376" i="14"/>
  <c r="CT1376" i="14"/>
  <c r="CU1376" i="14"/>
  <c r="CV1376" i="14"/>
  <c r="CW1376" i="14"/>
  <c r="CX1376" i="14"/>
  <c r="CY1376" i="14"/>
  <c r="CZ1376" i="14"/>
  <c r="DA1376" i="14"/>
  <c r="DB1376" i="14"/>
  <c r="DC1376" i="14"/>
  <c r="DD1376" i="14"/>
  <c r="DE1376" i="14"/>
  <c r="DF1376" i="14"/>
  <c r="DG1376" i="14"/>
  <c r="DH1376" i="14"/>
  <c r="DI1376" i="14"/>
  <c r="DJ1376" i="14"/>
  <c r="DK1376" i="14"/>
  <c r="CQ1377" i="14"/>
  <c r="CR1377" i="14"/>
  <c r="CS1377" i="14"/>
  <c r="CT1377" i="14"/>
  <c r="CU1377" i="14"/>
  <c r="CV1377" i="14"/>
  <c r="CW1377" i="14"/>
  <c r="CX1377" i="14"/>
  <c r="CY1377" i="14"/>
  <c r="CZ1377" i="14"/>
  <c r="DA1377" i="14"/>
  <c r="DB1377" i="14"/>
  <c r="DC1377" i="14"/>
  <c r="DD1377" i="14"/>
  <c r="DE1377" i="14"/>
  <c r="DF1377" i="14"/>
  <c r="DG1377" i="14"/>
  <c r="DH1377" i="14"/>
  <c r="DI1377" i="14"/>
  <c r="DJ1377" i="14"/>
  <c r="DK1377" i="14"/>
  <c r="CQ1378" i="14"/>
  <c r="CR1378" i="14"/>
  <c r="CS1378" i="14"/>
  <c r="CT1378" i="14"/>
  <c r="CU1378" i="14"/>
  <c r="CV1378" i="14"/>
  <c r="CW1378" i="14"/>
  <c r="CX1378" i="14"/>
  <c r="CY1378" i="14"/>
  <c r="CZ1378" i="14"/>
  <c r="DA1378" i="14"/>
  <c r="DB1378" i="14"/>
  <c r="DC1378" i="14"/>
  <c r="DD1378" i="14"/>
  <c r="DE1378" i="14"/>
  <c r="DF1378" i="14"/>
  <c r="DG1378" i="14"/>
  <c r="DH1378" i="14"/>
  <c r="DI1378" i="14"/>
  <c r="DJ1378" i="14"/>
  <c r="DK1378" i="14"/>
  <c r="CQ1379" i="14"/>
  <c r="CR1379" i="14"/>
  <c r="CS1379" i="14"/>
  <c r="CT1379" i="14"/>
  <c r="CU1379" i="14"/>
  <c r="CV1379" i="14"/>
  <c r="CW1379" i="14"/>
  <c r="CX1379" i="14"/>
  <c r="CY1379" i="14"/>
  <c r="CZ1379" i="14"/>
  <c r="DA1379" i="14"/>
  <c r="DB1379" i="14"/>
  <c r="DC1379" i="14"/>
  <c r="DD1379" i="14"/>
  <c r="DE1379" i="14"/>
  <c r="DF1379" i="14"/>
  <c r="DG1379" i="14"/>
  <c r="DH1379" i="14"/>
  <c r="DI1379" i="14"/>
  <c r="DJ1379" i="14"/>
  <c r="DK1379" i="14"/>
  <c r="CQ1380" i="14"/>
  <c r="CR1380" i="14"/>
  <c r="CS1380" i="14"/>
  <c r="CT1380" i="14"/>
  <c r="CU1380" i="14"/>
  <c r="CV1380" i="14"/>
  <c r="CW1380" i="14"/>
  <c r="CX1380" i="14"/>
  <c r="CY1380" i="14"/>
  <c r="CZ1380" i="14"/>
  <c r="DA1380" i="14"/>
  <c r="DB1380" i="14"/>
  <c r="DC1380" i="14"/>
  <c r="DD1380" i="14"/>
  <c r="DE1380" i="14"/>
  <c r="DF1380" i="14"/>
  <c r="DG1380" i="14"/>
  <c r="DH1380" i="14"/>
  <c r="DI1380" i="14"/>
  <c r="DJ1380" i="14"/>
  <c r="DK1380" i="14"/>
  <c r="DJ1261" i="14"/>
  <c r="DK1261" i="14"/>
  <c r="DI1261" i="14"/>
  <c r="DG1261" i="14"/>
  <c r="DH1261" i="14"/>
  <c r="DF1261" i="14"/>
  <c r="DD1261" i="14"/>
  <c r="DE1261" i="14"/>
  <c r="DC1261" i="14"/>
  <c r="DA1261" i="14"/>
  <c r="DB1261" i="14"/>
  <c r="CZ1261" i="14"/>
  <c r="CX1261" i="14"/>
  <c r="CY1261" i="14"/>
  <c r="CW1261" i="14"/>
  <c r="CU1261" i="14"/>
  <c r="CV1261" i="14"/>
  <c r="CT1261" i="14"/>
  <c r="CR1261" i="14"/>
  <c r="CS1261" i="14"/>
  <c r="CQ1261" i="14"/>
  <c r="CM1262" i="14"/>
  <c r="CN1262" i="14"/>
  <c r="CO1262" i="14"/>
  <c r="CM1263" i="14"/>
  <c r="CN1263" i="14"/>
  <c r="CO1263" i="14"/>
  <c r="CM1264" i="14"/>
  <c r="CN1264" i="14"/>
  <c r="CO1264" i="14"/>
  <c r="CM1265" i="14"/>
  <c r="CN1265" i="14"/>
  <c r="CO1265" i="14"/>
  <c r="CM1266" i="14"/>
  <c r="CN1266" i="14"/>
  <c r="CO1266" i="14"/>
  <c r="CM1267" i="14"/>
  <c r="CN1267" i="14"/>
  <c r="CO1267" i="14"/>
  <c r="CM1268" i="14"/>
  <c r="CN1268" i="14"/>
  <c r="CO1268" i="14"/>
  <c r="CM1269" i="14"/>
  <c r="CN1269" i="14"/>
  <c r="CO1269" i="14"/>
  <c r="CM1270" i="14"/>
  <c r="CN1270" i="14"/>
  <c r="CO1270" i="14"/>
  <c r="CM1271" i="14"/>
  <c r="CN1271" i="14"/>
  <c r="CO1271" i="14"/>
  <c r="CM1272" i="14"/>
  <c r="CN1272" i="14"/>
  <c r="CO1272" i="14"/>
  <c r="CM1273" i="14"/>
  <c r="CN1273" i="14"/>
  <c r="CO1273" i="14"/>
  <c r="CM1274" i="14"/>
  <c r="CN1274" i="14"/>
  <c r="CO1274" i="14"/>
  <c r="CM1275" i="14"/>
  <c r="CN1275" i="14"/>
  <c r="CO1275" i="14"/>
  <c r="CM1276" i="14"/>
  <c r="CN1276" i="14"/>
  <c r="CO1276" i="14"/>
  <c r="CM1277" i="14"/>
  <c r="CN1277" i="14"/>
  <c r="CO1277" i="14"/>
  <c r="CM1278" i="14"/>
  <c r="CN1278" i="14"/>
  <c r="CO1278" i="14"/>
  <c r="CM1279" i="14"/>
  <c r="CN1279" i="14"/>
  <c r="CO1279" i="14"/>
  <c r="CM1280" i="14"/>
  <c r="CN1280" i="14"/>
  <c r="CO1280" i="14"/>
  <c r="CM1281" i="14"/>
  <c r="CN1281" i="14"/>
  <c r="CO1281" i="14"/>
  <c r="CM1282" i="14"/>
  <c r="CN1282" i="14"/>
  <c r="CO1282" i="14"/>
  <c r="CM1283" i="14"/>
  <c r="CN1283" i="14"/>
  <c r="CO1283" i="14"/>
  <c r="CM1284" i="14"/>
  <c r="CN1284" i="14"/>
  <c r="CO1284" i="14"/>
  <c r="CM1285" i="14"/>
  <c r="CN1285" i="14"/>
  <c r="CO1285" i="14"/>
  <c r="CM1286" i="14"/>
  <c r="CN1286" i="14"/>
  <c r="CO1286" i="14"/>
  <c r="CM1287" i="14"/>
  <c r="CN1287" i="14"/>
  <c r="CO1287" i="14"/>
  <c r="CM1288" i="14"/>
  <c r="CN1288" i="14"/>
  <c r="CO1288" i="14"/>
  <c r="CM1289" i="14"/>
  <c r="CN1289" i="14"/>
  <c r="CO1289" i="14"/>
  <c r="CM1290" i="14"/>
  <c r="CN1290" i="14"/>
  <c r="CO1290" i="14"/>
  <c r="CM1291" i="14"/>
  <c r="CN1291" i="14"/>
  <c r="CO1291" i="14"/>
  <c r="CM1292" i="14"/>
  <c r="CN1292" i="14"/>
  <c r="CO1292" i="14"/>
  <c r="CM1293" i="14"/>
  <c r="CN1293" i="14"/>
  <c r="CO1293" i="14"/>
  <c r="CM1294" i="14"/>
  <c r="CN1294" i="14"/>
  <c r="CO1294" i="14"/>
  <c r="CM1295" i="14"/>
  <c r="CN1295" i="14"/>
  <c r="CO1295" i="14"/>
  <c r="CM1296" i="14"/>
  <c r="CN1296" i="14"/>
  <c r="CO1296" i="14"/>
  <c r="CM1297" i="14"/>
  <c r="CN1297" i="14"/>
  <c r="CO1297" i="14"/>
  <c r="CM1298" i="14"/>
  <c r="CN1298" i="14"/>
  <c r="CO1298" i="14"/>
  <c r="CM1299" i="14"/>
  <c r="CN1299" i="14"/>
  <c r="CO1299" i="14"/>
  <c r="CM1300" i="14"/>
  <c r="CN1300" i="14"/>
  <c r="CO1300" i="14"/>
  <c r="CM1301" i="14"/>
  <c r="CN1301" i="14"/>
  <c r="CO1301" i="14"/>
  <c r="CM1302" i="14"/>
  <c r="CN1302" i="14"/>
  <c r="CO1302" i="14"/>
  <c r="CM1303" i="14"/>
  <c r="CN1303" i="14"/>
  <c r="CO1303" i="14"/>
  <c r="CM1304" i="14"/>
  <c r="CN1304" i="14"/>
  <c r="CO1304" i="14"/>
  <c r="CM1305" i="14"/>
  <c r="CN1305" i="14"/>
  <c r="CO1305" i="14"/>
  <c r="CM1306" i="14"/>
  <c r="CN1306" i="14"/>
  <c r="CO1306" i="14"/>
  <c r="CM1307" i="14"/>
  <c r="CN1307" i="14"/>
  <c r="CO1307" i="14"/>
  <c r="CM1308" i="14"/>
  <c r="CN1308" i="14"/>
  <c r="CO1308" i="14"/>
  <c r="CM1309" i="14"/>
  <c r="CN1309" i="14"/>
  <c r="CO1309" i="14"/>
  <c r="CM1310" i="14"/>
  <c r="CN1310" i="14"/>
  <c r="CO1310" i="14"/>
  <c r="CM1311" i="14"/>
  <c r="CN1311" i="14"/>
  <c r="CO1311" i="14"/>
  <c r="CM1312" i="14"/>
  <c r="CN1312" i="14"/>
  <c r="CO1312" i="14"/>
  <c r="CM1313" i="14"/>
  <c r="CN1313" i="14"/>
  <c r="CO1313" i="14"/>
  <c r="CM1314" i="14"/>
  <c r="CN1314" i="14"/>
  <c r="CO1314" i="14"/>
  <c r="CM1315" i="14"/>
  <c r="CN1315" i="14"/>
  <c r="CO1315" i="14"/>
  <c r="CM1316" i="14"/>
  <c r="CN1316" i="14"/>
  <c r="CO1316" i="14"/>
  <c r="CM1317" i="14"/>
  <c r="CN1317" i="14"/>
  <c r="CO1317" i="14"/>
  <c r="CM1318" i="14"/>
  <c r="CN1318" i="14"/>
  <c r="CO1318" i="14"/>
  <c r="CM1319" i="14"/>
  <c r="CN1319" i="14"/>
  <c r="CO1319" i="14"/>
  <c r="CM1320" i="14"/>
  <c r="CN1320" i="14"/>
  <c r="CO1320" i="14"/>
  <c r="CM1321" i="14"/>
  <c r="CN1321" i="14"/>
  <c r="CO1321" i="14"/>
  <c r="CM1322" i="14"/>
  <c r="CN1322" i="14"/>
  <c r="CO1322" i="14"/>
  <c r="CM1323" i="14"/>
  <c r="CN1323" i="14"/>
  <c r="CO1323" i="14"/>
  <c r="CM1324" i="14"/>
  <c r="CN1324" i="14"/>
  <c r="CO1324" i="14"/>
  <c r="CM1325" i="14"/>
  <c r="CN1325" i="14"/>
  <c r="CO1325" i="14"/>
  <c r="CM1326" i="14"/>
  <c r="CN1326" i="14"/>
  <c r="CO1326" i="14"/>
  <c r="CM1327" i="14"/>
  <c r="CN1327" i="14"/>
  <c r="CO1327" i="14"/>
  <c r="CM1328" i="14"/>
  <c r="CN1328" i="14"/>
  <c r="CO1328" i="14"/>
  <c r="CM1329" i="14"/>
  <c r="CN1329" i="14"/>
  <c r="CO1329" i="14"/>
  <c r="CM1330" i="14"/>
  <c r="CN1330" i="14"/>
  <c r="CO1330" i="14"/>
  <c r="CM1331" i="14"/>
  <c r="CN1331" i="14"/>
  <c r="CO1331" i="14"/>
  <c r="CM1332" i="14"/>
  <c r="CN1332" i="14"/>
  <c r="CO1332" i="14"/>
  <c r="CM1333" i="14"/>
  <c r="CN1333" i="14"/>
  <c r="CO1333" i="14"/>
  <c r="CM1334" i="14"/>
  <c r="CN1334" i="14"/>
  <c r="CO1334" i="14"/>
  <c r="CM1335" i="14"/>
  <c r="CN1335" i="14"/>
  <c r="CO1335" i="14"/>
  <c r="CM1336" i="14"/>
  <c r="CN1336" i="14"/>
  <c r="CO1336" i="14"/>
  <c r="CM1337" i="14"/>
  <c r="CN1337" i="14"/>
  <c r="CO1337" i="14"/>
  <c r="CM1338" i="14"/>
  <c r="CN1338" i="14"/>
  <c r="CO1338" i="14"/>
  <c r="CM1339" i="14"/>
  <c r="CN1339" i="14"/>
  <c r="CO1339" i="14"/>
  <c r="CM1340" i="14"/>
  <c r="CN1340" i="14"/>
  <c r="CO1340" i="14"/>
  <c r="CM1341" i="14"/>
  <c r="CN1341" i="14"/>
  <c r="CO1341" i="14"/>
  <c r="CM1342" i="14"/>
  <c r="CN1342" i="14"/>
  <c r="CO1342" i="14"/>
  <c r="CM1343" i="14"/>
  <c r="CN1343" i="14"/>
  <c r="CO1343" i="14"/>
  <c r="CM1344" i="14"/>
  <c r="CN1344" i="14"/>
  <c r="CO1344" i="14"/>
  <c r="CM1345" i="14"/>
  <c r="CN1345" i="14"/>
  <c r="CO1345" i="14"/>
  <c r="CM1346" i="14"/>
  <c r="CN1346" i="14"/>
  <c r="CO1346" i="14"/>
  <c r="CM1347" i="14"/>
  <c r="CN1347" i="14"/>
  <c r="CO1347" i="14"/>
  <c r="CM1348" i="14"/>
  <c r="CN1348" i="14"/>
  <c r="CO1348" i="14"/>
  <c r="CM1349" i="14"/>
  <c r="CN1349" i="14"/>
  <c r="CO1349" i="14"/>
  <c r="CM1350" i="14"/>
  <c r="CN1350" i="14"/>
  <c r="CO1350" i="14"/>
  <c r="CM1351" i="14"/>
  <c r="CN1351" i="14"/>
  <c r="CO1351" i="14"/>
  <c r="CM1352" i="14"/>
  <c r="CN1352" i="14"/>
  <c r="CO1352" i="14"/>
  <c r="CM1353" i="14"/>
  <c r="CN1353" i="14"/>
  <c r="CO1353" i="14"/>
  <c r="CM1354" i="14"/>
  <c r="CN1354" i="14"/>
  <c r="CO1354" i="14"/>
  <c r="CM1355" i="14"/>
  <c r="CN1355" i="14"/>
  <c r="CO1355" i="14"/>
  <c r="CM1356" i="14"/>
  <c r="CN1356" i="14"/>
  <c r="CO1356" i="14"/>
  <c r="CM1357" i="14"/>
  <c r="CN1357" i="14"/>
  <c r="CO1357" i="14"/>
  <c r="CM1358" i="14"/>
  <c r="CN1358" i="14"/>
  <c r="CO1358" i="14"/>
  <c r="CM1359" i="14"/>
  <c r="CN1359" i="14"/>
  <c r="CO1359" i="14"/>
  <c r="CM1360" i="14"/>
  <c r="CN1360" i="14"/>
  <c r="CO1360" i="14"/>
  <c r="CM1361" i="14"/>
  <c r="CN1361" i="14"/>
  <c r="CO1361" i="14"/>
  <c r="CM1362" i="14"/>
  <c r="CN1362" i="14"/>
  <c r="CO1362" i="14"/>
  <c r="CM1363" i="14"/>
  <c r="CN1363" i="14"/>
  <c r="CO1363" i="14"/>
  <c r="CM1364" i="14"/>
  <c r="CN1364" i="14"/>
  <c r="CO1364" i="14"/>
  <c r="CM1365" i="14"/>
  <c r="CN1365" i="14"/>
  <c r="CO1365" i="14"/>
  <c r="CM1366" i="14"/>
  <c r="CN1366" i="14"/>
  <c r="CO1366" i="14"/>
  <c r="CM1367" i="14"/>
  <c r="CN1367" i="14"/>
  <c r="CO1367" i="14"/>
  <c r="CM1368" i="14"/>
  <c r="CN1368" i="14"/>
  <c r="CO1368" i="14"/>
  <c r="CM1369" i="14"/>
  <c r="CN1369" i="14"/>
  <c r="CO1369" i="14"/>
  <c r="CM1370" i="14"/>
  <c r="CN1370" i="14"/>
  <c r="CO1370" i="14"/>
  <c r="CM1371" i="14"/>
  <c r="CN1371" i="14"/>
  <c r="CO1371" i="14"/>
  <c r="CM1372" i="14"/>
  <c r="CN1372" i="14"/>
  <c r="CO1372" i="14"/>
  <c r="CM1373" i="14"/>
  <c r="CN1373" i="14"/>
  <c r="CO1373" i="14"/>
  <c r="CM1374" i="14"/>
  <c r="CN1374" i="14"/>
  <c r="CO1374" i="14"/>
  <c r="CM1375" i="14"/>
  <c r="CN1375" i="14"/>
  <c r="CO1375" i="14"/>
  <c r="CM1376" i="14"/>
  <c r="CN1376" i="14"/>
  <c r="CO1376" i="14"/>
  <c r="CM1377" i="14"/>
  <c r="CN1377" i="14"/>
  <c r="CO1377" i="14"/>
  <c r="CM1378" i="14"/>
  <c r="CN1378" i="14"/>
  <c r="CO1378" i="14"/>
  <c r="CM1379" i="14"/>
  <c r="CN1379" i="14"/>
  <c r="CO1379" i="14"/>
  <c r="CM1380" i="14"/>
  <c r="CN1380" i="14"/>
  <c r="CO1380" i="14"/>
  <c r="CO1261" i="14"/>
  <c r="CN1261" i="14"/>
  <c r="CM1261" i="14"/>
  <c r="CJ1262" i="14"/>
  <c r="CJ1263" i="14"/>
  <c r="CJ1264" i="14"/>
  <c r="CJ1265" i="14"/>
  <c r="CJ1266" i="14"/>
  <c r="CJ1267" i="14"/>
  <c r="CJ1268" i="14"/>
  <c r="CJ1269" i="14"/>
  <c r="CJ1270" i="14"/>
  <c r="CJ1271" i="14"/>
  <c r="CJ1272" i="14"/>
  <c r="CJ1273" i="14"/>
  <c r="CJ1274" i="14"/>
  <c r="CJ1275" i="14"/>
  <c r="CJ1276" i="14"/>
  <c r="CJ1277" i="14"/>
  <c r="CJ1278" i="14"/>
  <c r="CJ1279" i="14"/>
  <c r="CJ1280" i="14"/>
  <c r="CJ1281" i="14"/>
  <c r="CJ1282" i="14"/>
  <c r="CJ1283" i="14"/>
  <c r="CJ1284" i="14"/>
  <c r="CJ1285" i="14"/>
  <c r="CJ1286" i="14"/>
  <c r="CJ1287" i="14"/>
  <c r="CJ1288" i="14"/>
  <c r="CJ1289" i="14"/>
  <c r="CJ1290" i="14"/>
  <c r="CJ1291" i="14"/>
  <c r="CJ1292" i="14"/>
  <c r="CJ1293" i="14"/>
  <c r="CJ1294" i="14"/>
  <c r="CJ1295" i="14"/>
  <c r="CJ1296" i="14"/>
  <c r="CJ1297" i="14"/>
  <c r="CJ1298" i="14"/>
  <c r="CJ1299" i="14"/>
  <c r="CJ1300" i="14"/>
  <c r="CJ1301" i="14"/>
  <c r="CJ1302" i="14"/>
  <c r="CJ1303" i="14"/>
  <c r="CJ1304" i="14"/>
  <c r="CJ1305" i="14"/>
  <c r="CJ1306" i="14"/>
  <c r="CJ1307" i="14"/>
  <c r="CJ1308" i="14"/>
  <c r="CJ1309" i="14"/>
  <c r="CJ1310" i="14"/>
  <c r="CJ1311" i="14"/>
  <c r="CJ1312" i="14"/>
  <c r="CJ1313" i="14"/>
  <c r="CJ1314" i="14"/>
  <c r="CJ1315" i="14"/>
  <c r="CJ1316" i="14"/>
  <c r="CJ1317" i="14"/>
  <c r="CJ1318" i="14"/>
  <c r="CJ1319" i="14"/>
  <c r="CJ1320" i="14"/>
  <c r="CJ1321" i="14"/>
  <c r="CJ1322" i="14"/>
  <c r="CJ1323" i="14"/>
  <c r="CJ1324" i="14"/>
  <c r="CJ1325" i="14"/>
  <c r="CJ1326" i="14"/>
  <c r="CJ1327" i="14"/>
  <c r="CJ1328" i="14"/>
  <c r="CJ1329" i="14"/>
  <c r="CJ1330" i="14"/>
  <c r="CJ1331" i="14"/>
  <c r="CJ1332" i="14"/>
  <c r="CJ1333" i="14"/>
  <c r="CJ1334" i="14"/>
  <c r="CJ1335" i="14"/>
  <c r="CJ1336" i="14"/>
  <c r="CJ1337" i="14"/>
  <c r="CJ1338" i="14"/>
  <c r="CJ1339" i="14"/>
  <c r="CJ1340" i="14"/>
  <c r="CJ1341" i="14"/>
  <c r="CJ1342" i="14"/>
  <c r="CJ1343" i="14"/>
  <c r="CJ1344" i="14"/>
  <c r="CJ1345" i="14"/>
  <c r="CJ1346" i="14"/>
  <c r="CJ1347" i="14"/>
  <c r="CJ1348" i="14"/>
  <c r="CJ1349" i="14"/>
  <c r="CJ1350" i="14"/>
  <c r="CJ1351" i="14"/>
  <c r="CJ1352" i="14"/>
  <c r="CJ1353" i="14"/>
  <c r="CJ1354" i="14"/>
  <c r="CJ1355" i="14"/>
  <c r="CJ1356" i="14"/>
  <c r="CJ1357" i="14"/>
  <c r="CJ1358" i="14"/>
  <c r="CJ1359" i="14"/>
  <c r="CJ1360" i="14"/>
  <c r="CJ1361" i="14"/>
  <c r="CJ1362" i="14"/>
  <c r="CJ1363" i="14"/>
  <c r="CJ1364" i="14"/>
  <c r="CJ1365" i="14"/>
  <c r="CJ1366" i="14"/>
  <c r="CJ1367" i="14"/>
  <c r="CJ1368" i="14"/>
  <c r="CJ1369" i="14"/>
  <c r="CJ1370" i="14"/>
  <c r="CJ1371" i="14"/>
  <c r="CJ1372" i="14"/>
  <c r="CJ1373" i="14"/>
  <c r="CJ1374" i="14"/>
  <c r="CJ1375" i="14"/>
  <c r="CJ1376" i="14"/>
  <c r="CJ1377" i="14"/>
  <c r="CJ1378" i="14"/>
  <c r="CJ1379" i="14"/>
  <c r="CJ1380" i="14"/>
  <c r="CJ1261" i="14"/>
  <c r="CL1380" i="14"/>
  <c r="CL1379" i="14"/>
  <c r="CL1378" i="14"/>
  <c r="CL1377" i="14"/>
  <c r="CL1376" i="14"/>
  <c r="CL1375" i="14"/>
  <c r="CL1374" i="14"/>
  <c r="CL1373" i="14"/>
  <c r="CL1372" i="14"/>
  <c r="CL1371" i="14"/>
  <c r="CL1370" i="14"/>
  <c r="CL1369" i="14"/>
  <c r="CL1368" i="14"/>
  <c r="CL1367" i="14"/>
  <c r="CL1366" i="14"/>
  <c r="CL1365" i="14"/>
  <c r="CL1364" i="14"/>
  <c r="CL1363" i="14"/>
  <c r="CL1362" i="14"/>
  <c r="CL1361" i="14"/>
  <c r="CL1360" i="14"/>
  <c r="CL1359" i="14"/>
  <c r="CL1358" i="14"/>
  <c r="CL1357" i="14"/>
  <c r="CL1356" i="14"/>
  <c r="CL1355" i="14"/>
  <c r="CL1354" i="14"/>
  <c r="CL1353" i="14"/>
  <c r="CL1352" i="14"/>
  <c r="CL1351" i="14"/>
  <c r="CL1350" i="14"/>
  <c r="CL1349" i="14"/>
  <c r="CL1348" i="14"/>
  <c r="CL1347" i="14"/>
  <c r="CL1346" i="14"/>
  <c r="CL1345" i="14"/>
  <c r="CL1344" i="14"/>
  <c r="CL1343" i="14"/>
  <c r="CL1342" i="14"/>
  <c r="CL1341" i="14"/>
  <c r="CL1340" i="14"/>
  <c r="CL1339" i="14"/>
  <c r="CL1338" i="14"/>
  <c r="CL1337" i="14"/>
  <c r="CL1336" i="14"/>
  <c r="CL1335" i="14"/>
  <c r="CL1334" i="14"/>
  <c r="CL1333" i="14"/>
  <c r="CL1332" i="14"/>
  <c r="CL1331" i="14"/>
  <c r="CL1330" i="14"/>
  <c r="CL1329" i="14"/>
  <c r="CL1328" i="14"/>
  <c r="CL1327" i="14"/>
  <c r="CL1326" i="14"/>
  <c r="CL1325" i="14"/>
  <c r="CL1324" i="14"/>
  <c r="CL1323" i="14"/>
  <c r="CL1322" i="14"/>
  <c r="CL1321" i="14"/>
  <c r="CL1320" i="14"/>
  <c r="CL1319" i="14"/>
  <c r="CL1318" i="14"/>
  <c r="CL1317" i="14"/>
  <c r="CL1316" i="14"/>
  <c r="CL1315" i="14"/>
  <c r="CL1314" i="14"/>
  <c r="CL1313" i="14"/>
  <c r="CL1312" i="14"/>
  <c r="CL1311" i="14"/>
  <c r="CL1310" i="14"/>
  <c r="CL1309" i="14"/>
  <c r="CL1308" i="14"/>
  <c r="CL1307" i="14"/>
  <c r="CL1306" i="14"/>
  <c r="CL1305" i="14"/>
  <c r="CL1304" i="14"/>
  <c r="CL1303" i="14"/>
  <c r="CL1302" i="14"/>
  <c r="CL1301" i="14"/>
  <c r="CL1300" i="14"/>
  <c r="CL1299" i="14"/>
  <c r="CL1298" i="14"/>
  <c r="CL1297" i="14"/>
  <c r="CL1296" i="14"/>
  <c r="CL1295" i="14"/>
  <c r="CL1294" i="14"/>
  <c r="CL1293" i="14"/>
  <c r="CL1292" i="14"/>
  <c r="CL1291" i="14"/>
  <c r="CL1290" i="14"/>
  <c r="CL1289" i="14"/>
  <c r="CL1288" i="14"/>
  <c r="CL1287" i="14"/>
  <c r="CL1286" i="14"/>
  <c r="CL1285" i="14"/>
  <c r="CL1284" i="14"/>
  <c r="CL1283" i="14"/>
  <c r="CL1282" i="14"/>
  <c r="CL1281" i="14"/>
  <c r="CL1280" i="14"/>
  <c r="CL1279" i="14"/>
  <c r="CL1278" i="14"/>
  <c r="CL1277" i="14"/>
  <c r="CL1276" i="14"/>
  <c r="CL1275" i="14"/>
  <c r="CL1274" i="14"/>
  <c r="CL1273" i="14"/>
  <c r="CL1272" i="14"/>
  <c r="CL1271" i="14"/>
  <c r="CL1270" i="14"/>
  <c r="CL1269" i="14"/>
  <c r="CL1268" i="14"/>
  <c r="CL1267" i="14"/>
  <c r="CL1266" i="14"/>
  <c r="CL1265" i="14"/>
  <c r="CL1264" i="14"/>
  <c r="CL1263" i="14"/>
  <c r="CL1262" i="14"/>
  <c r="CL1261" i="14"/>
  <c r="CJ1381" i="14" l="1"/>
  <c r="CQ1381" i="14"/>
  <c r="B1387" i="14" s="1"/>
  <c r="CO1381" i="14"/>
  <c r="B1388" i="14" s="1"/>
  <c r="AS381" i="14" l="1"/>
  <c r="AS382" i="14" l="1"/>
  <c r="AS383" i="14"/>
  <c r="AS384" i="14"/>
  <c r="AS385" i="14"/>
  <c r="AS386" i="14"/>
  <c r="AQ354" i="14" l="1"/>
  <c r="AL354" i="14" s="1"/>
  <c r="AQ353" i="14"/>
  <c r="AL353" i="14" s="1"/>
  <c r="AQ352" i="14"/>
  <c r="AL352" i="14" s="1"/>
  <c r="AQ351" i="14"/>
  <c r="AL351" i="14" s="1"/>
  <c r="AQ330" i="14"/>
  <c r="AQ329" i="14"/>
  <c r="AQ328" i="14"/>
  <c r="AQ327" i="14"/>
  <c r="AL329" i="14" l="1"/>
  <c r="AL330" i="14"/>
  <c r="AO330" i="14"/>
  <c r="AO329" i="14"/>
  <c r="AO328" i="14"/>
  <c r="AO301" i="14" l="1"/>
  <c r="AL283" i="14"/>
  <c r="AL282" i="14"/>
  <c r="AL281" i="14"/>
  <c r="AL280" i="14"/>
  <c r="AM280" i="14"/>
  <c r="AO327" i="14" l="1"/>
  <c r="AJ123" i="14"/>
  <c r="AJ89" i="14"/>
  <c r="AO43" i="14" l="1"/>
  <c r="AP43" i="14"/>
  <c r="AO41" i="14"/>
  <c r="AP41" i="14"/>
  <c r="AO42" i="14"/>
  <c r="AP42" i="14"/>
  <c r="AP40" i="14"/>
  <c r="AO40" i="14"/>
  <c r="CJ1699" i="14"/>
  <c r="CI1699" i="14"/>
  <c r="CH1699" i="14"/>
  <c r="CJ1698" i="14"/>
  <c r="CI1698" i="14"/>
  <c r="CH1698" i="14"/>
  <c r="CJ1697" i="14"/>
  <c r="CI1697" i="14"/>
  <c r="CH1697" i="14"/>
  <c r="CJ1696" i="14"/>
  <c r="CI1696" i="14"/>
  <c r="CH1696" i="14"/>
  <c r="CJ1695" i="14"/>
  <c r="CI1695" i="14"/>
  <c r="CH1695" i="14"/>
  <c r="CJ1694" i="14"/>
  <c r="CI1694" i="14"/>
  <c r="CH1694" i="14"/>
  <c r="CJ1693" i="14"/>
  <c r="CI1693" i="14"/>
  <c r="CH1693" i="14"/>
  <c r="CJ1692" i="14"/>
  <c r="CI1692" i="14"/>
  <c r="CH1692" i="14"/>
  <c r="CJ1691" i="14"/>
  <c r="CI1691" i="14"/>
  <c r="CH1691" i="14"/>
  <c r="CJ1690" i="14"/>
  <c r="CI1690" i="14"/>
  <c r="CH1690" i="14"/>
  <c r="CJ1689" i="14"/>
  <c r="CI1689" i="14"/>
  <c r="CH1689" i="14"/>
  <c r="CJ1688" i="14"/>
  <c r="CI1688" i="14"/>
  <c r="CH1688" i="14"/>
  <c r="CJ1687" i="14"/>
  <c r="CI1687" i="14"/>
  <c r="CH1687" i="14"/>
  <c r="CJ1686" i="14"/>
  <c r="CI1686" i="14"/>
  <c r="CH1686" i="14"/>
  <c r="CJ1685" i="14"/>
  <c r="CI1685" i="14"/>
  <c r="CH1685" i="14"/>
  <c r="CJ1684" i="14"/>
  <c r="CI1684" i="14"/>
  <c r="CH1684" i="14"/>
  <c r="CJ1683" i="14"/>
  <c r="CI1683" i="14"/>
  <c r="CH1683" i="14"/>
  <c r="CJ1682" i="14"/>
  <c r="CI1682" i="14"/>
  <c r="CH1682" i="14"/>
  <c r="CJ1681" i="14"/>
  <c r="CI1681" i="14"/>
  <c r="CH1681" i="14"/>
  <c r="CJ1680" i="14"/>
  <c r="CI1680" i="14"/>
  <c r="CH1680" i="14"/>
  <c r="CJ1679" i="14"/>
  <c r="CI1679" i="14"/>
  <c r="CH1679" i="14"/>
  <c r="CJ1678" i="14"/>
  <c r="CI1678" i="14"/>
  <c r="CH1678" i="14"/>
  <c r="CJ1677" i="14"/>
  <c r="CI1677" i="14"/>
  <c r="CH1677" i="14"/>
  <c r="CJ1676" i="14"/>
  <c r="CI1676" i="14"/>
  <c r="CH1676" i="14"/>
  <c r="CJ1675" i="14"/>
  <c r="CI1675" i="14"/>
  <c r="CH1675" i="14"/>
  <c r="CJ1674" i="14"/>
  <c r="CI1674" i="14"/>
  <c r="CH1674" i="14"/>
  <c r="CJ1673" i="14"/>
  <c r="CI1673" i="14"/>
  <c r="CH1673" i="14"/>
  <c r="CJ1672" i="14"/>
  <c r="CI1672" i="14"/>
  <c r="CH1672" i="14"/>
  <c r="CJ1671" i="14"/>
  <c r="CI1671" i="14"/>
  <c r="CH1671" i="14"/>
  <c r="CJ1670" i="14"/>
  <c r="CI1670" i="14"/>
  <c r="CH1670" i="14"/>
  <c r="CJ1669" i="14"/>
  <c r="CI1669" i="14"/>
  <c r="CH1669" i="14"/>
  <c r="CJ1668" i="14"/>
  <c r="CI1668" i="14"/>
  <c r="CH1668" i="14"/>
  <c r="CJ1667" i="14"/>
  <c r="CI1667" i="14"/>
  <c r="CH1667" i="14"/>
  <c r="CJ1666" i="14"/>
  <c r="CI1666" i="14"/>
  <c r="CH1666" i="14"/>
  <c r="CJ1665" i="14"/>
  <c r="CI1665" i="14"/>
  <c r="CH1665" i="14"/>
  <c r="CJ1664" i="14"/>
  <c r="CI1664" i="14"/>
  <c r="CH1664" i="14"/>
  <c r="CJ1663" i="14"/>
  <c r="CI1663" i="14"/>
  <c r="CH1663" i="14"/>
  <c r="CJ1662" i="14"/>
  <c r="CI1662" i="14"/>
  <c r="CH1662" i="14"/>
  <c r="CJ1661" i="14"/>
  <c r="CI1661" i="14"/>
  <c r="CH1661" i="14"/>
  <c r="CJ1660" i="14"/>
  <c r="CI1660" i="14"/>
  <c r="CH1660" i="14"/>
  <c r="CJ1659" i="14"/>
  <c r="CI1659" i="14"/>
  <c r="CH1659" i="14"/>
  <c r="CJ1658" i="14"/>
  <c r="CI1658" i="14"/>
  <c r="CH1658" i="14"/>
  <c r="CJ1657" i="14"/>
  <c r="CI1657" i="14"/>
  <c r="CH1657" i="14"/>
  <c r="CJ1656" i="14"/>
  <c r="CI1656" i="14"/>
  <c r="CH1656" i="14"/>
  <c r="CJ1655" i="14"/>
  <c r="CI1655" i="14"/>
  <c r="CH1655" i="14"/>
  <c r="CJ1654" i="14"/>
  <c r="CI1654" i="14"/>
  <c r="CH1654" i="14"/>
  <c r="CJ1653" i="14"/>
  <c r="CI1653" i="14"/>
  <c r="CH1653" i="14"/>
  <c r="CJ1652" i="14"/>
  <c r="CI1652" i="14"/>
  <c r="CH1652" i="14"/>
  <c r="CJ1651" i="14"/>
  <c r="CI1651" i="14"/>
  <c r="CH1651" i="14"/>
  <c r="CJ1650" i="14"/>
  <c r="CI1650" i="14"/>
  <c r="CH1650" i="14"/>
  <c r="CJ1649" i="14"/>
  <c r="CI1649" i="14"/>
  <c r="CH1649" i="14"/>
  <c r="CJ1648" i="14"/>
  <c r="CI1648" i="14"/>
  <c r="CH1648" i="14"/>
  <c r="CJ1647" i="14"/>
  <c r="CI1647" i="14"/>
  <c r="CH1647" i="14"/>
  <c r="CJ1646" i="14"/>
  <c r="CI1646" i="14"/>
  <c r="CH1646" i="14"/>
  <c r="CJ1645" i="14"/>
  <c r="CI1645" i="14"/>
  <c r="CH1645" i="14"/>
  <c r="CJ1644" i="14"/>
  <c r="CI1644" i="14"/>
  <c r="CH1644" i="14"/>
  <c r="CJ1643" i="14"/>
  <c r="CI1643" i="14"/>
  <c r="CH1643" i="14"/>
  <c r="CJ1642" i="14"/>
  <c r="CI1642" i="14"/>
  <c r="CH1642" i="14"/>
  <c r="CJ1641" i="14"/>
  <c r="CI1641" i="14"/>
  <c r="CH1641" i="14"/>
  <c r="CJ1640" i="14"/>
  <c r="CI1640" i="14"/>
  <c r="CH1640" i="14"/>
  <c r="CJ1639" i="14"/>
  <c r="CI1639" i="14"/>
  <c r="CH1639" i="14"/>
  <c r="CJ1638" i="14"/>
  <c r="CI1638" i="14"/>
  <c r="CH1638" i="14"/>
  <c r="CJ1637" i="14"/>
  <c r="CI1637" i="14"/>
  <c r="CH1637" i="14"/>
  <c r="CJ1636" i="14"/>
  <c r="CI1636" i="14"/>
  <c r="CH1636" i="14"/>
  <c r="CJ1635" i="14"/>
  <c r="CI1635" i="14"/>
  <c r="CH1635" i="14"/>
  <c r="CJ1634" i="14"/>
  <c r="CI1634" i="14"/>
  <c r="CH1634" i="14"/>
  <c r="CJ1633" i="14"/>
  <c r="CI1633" i="14"/>
  <c r="CH1633" i="14"/>
  <c r="CJ1632" i="14"/>
  <c r="CI1632" i="14"/>
  <c r="CH1632" i="14"/>
  <c r="CJ1631" i="14"/>
  <c r="CI1631" i="14"/>
  <c r="CH1631" i="14"/>
  <c r="CJ1630" i="14"/>
  <c r="CI1630" i="14"/>
  <c r="CH1630" i="14"/>
  <c r="CJ1629" i="14"/>
  <c r="CI1629" i="14"/>
  <c r="CH1629" i="14"/>
  <c r="CJ1628" i="14"/>
  <c r="CI1628" i="14"/>
  <c r="CH1628" i="14"/>
  <c r="CJ1627" i="14"/>
  <c r="CI1627" i="14"/>
  <c r="CH1627" i="14"/>
  <c r="CJ1626" i="14"/>
  <c r="CI1626" i="14"/>
  <c r="CH1626" i="14"/>
  <c r="CJ1625" i="14"/>
  <c r="CI1625" i="14"/>
  <c r="CH1625" i="14"/>
  <c r="CJ1624" i="14"/>
  <c r="CI1624" i="14"/>
  <c r="CH1624" i="14"/>
  <c r="CJ1623" i="14"/>
  <c r="CI1623" i="14"/>
  <c r="CH1623" i="14"/>
  <c r="CJ1622" i="14"/>
  <c r="CI1622" i="14"/>
  <c r="CH1622" i="14"/>
  <c r="CJ1621" i="14"/>
  <c r="CI1621" i="14"/>
  <c r="CH1621" i="14"/>
  <c r="CJ1620" i="14"/>
  <c r="CI1620" i="14"/>
  <c r="CH1620" i="14"/>
  <c r="CJ1619" i="14"/>
  <c r="CI1619" i="14"/>
  <c r="CH1619" i="14"/>
  <c r="CJ1618" i="14"/>
  <c r="CI1618" i="14"/>
  <c r="CH1618" i="14"/>
  <c r="CJ1617" i="14"/>
  <c r="CI1617" i="14"/>
  <c r="CH1617" i="14"/>
  <c r="CJ1616" i="14"/>
  <c r="CI1616" i="14"/>
  <c r="CH1616" i="14"/>
  <c r="CJ1615" i="14"/>
  <c r="CI1615" i="14"/>
  <c r="CH1615" i="14"/>
  <c r="CJ1614" i="14"/>
  <c r="CI1614" i="14"/>
  <c r="CH1614" i="14"/>
  <c r="CJ1613" i="14"/>
  <c r="CI1613" i="14"/>
  <c r="CH1613" i="14"/>
  <c r="CJ1612" i="14"/>
  <c r="CI1612" i="14"/>
  <c r="CH1612" i="14"/>
  <c r="CJ1611" i="14"/>
  <c r="CI1611" i="14"/>
  <c r="CH1611" i="14"/>
  <c r="CJ1610" i="14"/>
  <c r="CI1610" i="14"/>
  <c r="CH1610" i="14"/>
  <c r="CJ1609" i="14"/>
  <c r="CI1609" i="14"/>
  <c r="CH1609" i="14"/>
  <c r="CJ1608" i="14"/>
  <c r="CI1608" i="14"/>
  <c r="CH1608" i="14"/>
  <c r="CJ1607" i="14"/>
  <c r="CI1607" i="14"/>
  <c r="CH1607" i="14"/>
  <c r="CJ1606" i="14"/>
  <c r="CI1606" i="14"/>
  <c r="CH1606" i="14"/>
  <c r="CJ1605" i="14"/>
  <c r="CI1605" i="14"/>
  <c r="CH1605" i="14"/>
  <c r="CJ1604" i="14"/>
  <c r="CI1604" i="14"/>
  <c r="CH1604" i="14"/>
  <c r="CJ1603" i="14"/>
  <c r="CI1603" i="14"/>
  <c r="CH1603" i="14"/>
  <c r="CJ1602" i="14"/>
  <c r="CI1602" i="14"/>
  <c r="CH1602" i="14"/>
  <c r="CJ1601" i="14"/>
  <c r="CI1601" i="14"/>
  <c r="CH1601" i="14"/>
  <c r="CJ1600" i="14"/>
  <c r="CI1600" i="14"/>
  <c r="CH1600" i="14"/>
  <c r="CJ1599" i="14"/>
  <c r="CI1599" i="14"/>
  <c r="CH1599" i="14"/>
  <c r="CJ1598" i="14"/>
  <c r="CI1598" i="14"/>
  <c r="CH1598" i="14"/>
  <c r="CJ1597" i="14"/>
  <c r="CI1597" i="14"/>
  <c r="CH1597" i="14"/>
  <c r="CJ1596" i="14"/>
  <c r="CI1596" i="14"/>
  <c r="CH1596" i="14"/>
  <c r="CJ1595" i="14"/>
  <c r="CI1595" i="14"/>
  <c r="CH1595" i="14"/>
  <c r="CJ1594" i="14"/>
  <c r="CI1594" i="14"/>
  <c r="CH1594" i="14"/>
  <c r="CJ1593" i="14"/>
  <c r="CI1593" i="14"/>
  <c r="CH1593" i="14"/>
  <c r="CJ1592" i="14"/>
  <c r="CI1592" i="14"/>
  <c r="CH1592" i="14"/>
  <c r="CJ1591" i="14"/>
  <c r="CI1591" i="14"/>
  <c r="CH1591" i="14"/>
  <c r="CJ1590" i="14"/>
  <c r="CI1590" i="14"/>
  <c r="CH1590" i="14"/>
  <c r="CJ1589" i="14"/>
  <c r="CI1589" i="14"/>
  <c r="CH1589" i="14"/>
  <c r="CJ1588" i="14"/>
  <c r="CI1588" i="14"/>
  <c r="CH1588" i="14"/>
  <c r="CJ1587" i="14"/>
  <c r="CI1587" i="14"/>
  <c r="CH1587" i="14"/>
  <c r="CJ1586" i="14"/>
  <c r="CI1586" i="14"/>
  <c r="CH1586" i="14"/>
  <c r="AP330" i="14"/>
  <c r="AP329" i="14"/>
  <c r="AP328" i="14"/>
  <c r="AP327" i="14"/>
  <c r="BZ2034" i="14"/>
  <c r="B1430" i="14"/>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25" i="11"/>
  <c r="AZ30" i="11"/>
  <c r="AZ29" i="11"/>
  <c r="AZ28" i="11"/>
  <c r="AZ27" i="11"/>
  <c r="AZ26" i="11"/>
  <c r="AZ25" i="11"/>
  <c r="AY30" i="11"/>
  <c r="AY29" i="11"/>
  <c r="AY28" i="11"/>
  <c r="AY27" i="11"/>
  <c r="AY26" i="11"/>
  <c r="AY25" i="11"/>
  <c r="AX30" i="11"/>
  <c r="AX29" i="11"/>
  <c r="AX28" i="11"/>
  <c r="AX27" i="11"/>
  <c r="AX26" i="11"/>
  <c r="AX25" i="11"/>
  <c r="AT30" i="11"/>
  <c r="AT29" i="11"/>
  <c r="AT28" i="11"/>
  <c r="AT27" i="11"/>
  <c r="AT26" i="11"/>
  <c r="AS30" i="11"/>
  <c r="AS29" i="11"/>
  <c r="AS28" i="11"/>
  <c r="AS27" i="11"/>
  <c r="AS26" i="11"/>
  <c r="AR30" i="11"/>
  <c r="AR29" i="11"/>
  <c r="AR28" i="11"/>
  <c r="AR27" i="11"/>
  <c r="AR26" i="11"/>
  <c r="AR25" i="11"/>
  <c r="AT25" i="11"/>
  <c r="AS25" i="11"/>
  <c r="AK30" i="11"/>
  <c r="AK29" i="11"/>
  <c r="AK28" i="11"/>
  <c r="AK27" i="11"/>
  <c r="AK26" i="11"/>
  <c r="AK25" i="11"/>
  <c r="AJ30" i="11"/>
  <c r="AJ29" i="11"/>
  <c r="AJ28" i="11"/>
  <c r="AJ27" i="11"/>
  <c r="AJ26" i="11"/>
  <c r="AJ25" i="11"/>
  <c r="AG22" i="11"/>
  <c r="AB271" i="11"/>
  <c r="Y271" i="11"/>
  <c r="V271" i="11"/>
  <c r="S271" i="11"/>
  <c r="P271" i="11"/>
  <c r="M271" i="11"/>
  <c r="AB145" i="11"/>
  <c r="Y145" i="11"/>
  <c r="V145" i="11"/>
  <c r="S145" i="11"/>
  <c r="P145" i="11"/>
  <c r="M145"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AM29" i="11" l="1"/>
  <c r="AM30" i="11"/>
  <c r="AN26" i="11"/>
  <c r="AN27" i="11"/>
  <c r="AM26" i="11"/>
  <c r="AN28" i="11"/>
  <c r="AM27" i="11"/>
  <c r="AN29" i="11"/>
  <c r="AM28" i="11"/>
  <c r="AN30" i="11"/>
  <c r="AN25" i="11"/>
  <c r="AM25" i="11"/>
  <c r="AP44" i="14"/>
  <c r="B49" i="14" s="1"/>
  <c r="AH145" i="11"/>
  <c r="B276" i="11" s="1"/>
  <c r="AU26" i="11"/>
  <c r="AU30" i="11"/>
  <c r="AU29" i="11"/>
  <c r="BA30" i="11"/>
  <c r="AU28" i="11"/>
  <c r="AU27" i="11"/>
  <c r="AU25" i="11"/>
  <c r="BA28" i="11"/>
  <c r="BA26" i="11"/>
  <c r="BA29" i="11"/>
  <c r="BA27" i="11"/>
  <c r="BA25" i="11"/>
  <c r="BL23" i="22"/>
  <c r="BG23" i="22"/>
  <c r="BB23" i="22"/>
  <c r="AW23" i="22"/>
  <c r="AR23" i="22"/>
  <c r="AB143" i="22"/>
  <c r="BM23" i="22" s="1"/>
  <c r="Y143" i="22"/>
  <c r="BH23" i="22" s="1"/>
  <c r="V143" i="22"/>
  <c r="BC23" i="22" s="1"/>
  <c r="S143" i="22"/>
  <c r="AX23" i="22" s="1"/>
  <c r="P143" i="22"/>
  <c r="AS23" i="22" s="1"/>
  <c r="M143" i="22"/>
  <c r="AN23" i="22" s="1"/>
  <c r="AM23" i="22"/>
  <c r="AI142" i="22"/>
  <c r="AH142" i="22"/>
  <c r="AG142" i="22"/>
  <c r="AI141" i="22"/>
  <c r="AH141" i="22"/>
  <c r="AG141" i="22"/>
  <c r="AI140" i="22"/>
  <c r="AH140" i="22"/>
  <c r="AG140" i="22"/>
  <c r="AI139" i="22"/>
  <c r="AH139" i="22"/>
  <c r="AG139" i="22"/>
  <c r="AI138" i="22"/>
  <c r="AH138" i="22"/>
  <c r="AG138" i="22"/>
  <c r="AI137" i="22"/>
  <c r="AH137" i="22"/>
  <c r="AG137" i="22"/>
  <c r="AI136" i="22"/>
  <c r="AH136" i="22"/>
  <c r="AG136" i="22"/>
  <c r="AI135" i="22"/>
  <c r="AH135" i="22"/>
  <c r="AG135" i="22"/>
  <c r="AI134" i="22"/>
  <c r="AH134" i="22"/>
  <c r="AG134" i="22"/>
  <c r="AI133" i="22"/>
  <c r="AH133" i="22"/>
  <c r="AG133" i="22"/>
  <c r="AI132" i="22"/>
  <c r="AH132" i="22"/>
  <c r="AG132" i="22"/>
  <c r="AI131" i="22"/>
  <c r="AH131" i="22"/>
  <c r="AG131" i="22"/>
  <c r="AI130" i="22"/>
  <c r="AH130" i="22"/>
  <c r="AG130" i="22"/>
  <c r="AI129" i="22"/>
  <c r="AH129" i="22"/>
  <c r="AG129" i="22"/>
  <c r="AI128" i="22"/>
  <c r="AH128" i="22"/>
  <c r="AG128" i="22"/>
  <c r="AI127" i="22"/>
  <c r="AH127" i="22"/>
  <c r="AG127" i="22"/>
  <c r="AI126" i="22"/>
  <c r="AH126" i="22"/>
  <c r="AG126" i="22"/>
  <c r="AI125" i="22"/>
  <c r="AH125" i="22"/>
  <c r="AG125" i="22"/>
  <c r="AI124" i="22"/>
  <c r="AH124" i="22"/>
  <c r="AG124" i="22"/>
  <c r="AI123" i="22"/>
  <c r="AH123" i="22"/>
  <c r="AG123" i="22"/>
  <c r="AI122" i="22"/>
  <c r="AH122" i="22"/>
  <c r="AG122" i="22"/>
  <c r="AI121" i="22"/>
  <c r="AH121" i="22"/>
  <c r="AG121" i="22"/>
  <c r="AI120" i="22"/>
  <c r="AH120" i="22"/>
  <c r="AG120" i="22"/>
  <c r="AI119" i="22"/>
  <c r="AH119" i="22"/>
  <c r="AG119" i="22"/>
  <c r="AI118" i="22"/>
  <c r="AH118" i="22"/>
  <c r="AG118" i="22"/>
  <c r="AI117" i="22"/>
  <c r="AH117" i="22"/>
  <c r="AG117" i="22"/>
  <c r="AI116" i="22"/>
  <c r="AH116" i="22"/>
  <c r="AG116" i="22"/>
  <c r="AI115" i="22"/>
  <c r="AH115" i="22"/>
  <c r="AG115" i="22"/>
  <c r="AI114" i="22"/>
  <c r="AH114" i="22"/>
  <c r="AG114" i="22"/>
  <c r="AI113" i="22"/>
  <c r="AH113" i="22"/>
  <c r="AG113" i="22"/>
  <c r="AI112" i="22"/>
  <c r="AH112" i="22"/>
  <c r="AG112" i="22"/>
  <c r="AI111" i="22"/>
  <c r="AH111" i="22"/>
  <c r="AG111" i="22"/>
  <c r="AI110" i="22"/>
  <c r="AH110" i="22"/>
  <c r="AG110" i="22"/>
  <c r="AI109" i="22"/>
  <c r="AH109" i="22"/>
  <c r="AG109" i="22"/>
  <c r="AI108" i="22"/>
  <c r="AH108" i="22"/>
  <c r="AG108" i="22"/>
  <c r="AI107" i="22"/>
  <c r="AH107" i="22"/>
  <c r="AG107" i="22"/>
  <c r="AI106" i="22"/>
  <c r="AH106" i="22"/>
  <c r="AG106" i="22"/>
  <c r="AI105" i="22"/>
  <c r="AH105" i="22"/>
  <c r="AG105" i="22"/>
  <c r="AI104" i="22"/>
  <c r="AH104" i="22"/>
  <c r="AG104" i="22"/>
  <c r="AI103" i="22"/>
  <c r="AH103" i="22"/>
  <c r="AG103" i="22"/>
  <c r="AI102" i="22"/>
  <c r="AH102" i="22"/>
  <c r="AG102" i="22"/>
  <c r="AI101" i="22"/>
  <c r="AH101" i="22"/>
  <c r="AG101" i="22"/>
  <c r="AI100" i="22"/>
  <c r="AH100" i="22"/>
  <c r="AG100" i="22"/>
  <c r="AI99" i="22"/>
  <c r="AH99" i="22"/>
  <c r="AG99" i="22"/>
  <c r="AI98" i="22"/>
  <c r="AH98" i="22"/>
  <c r="AG98" i="22"/>
  <c r="AI97" i="22"/>
  <c r="AH97" i="22"/>
  <c r="AG97" i="22"/>
  <c r="AI96" i="22"/>
  <c r="AH96" i="22"/>
  <c r="AG96" i="22"/>
  <c r="AI95" i="22"/>
  <c r="AH95" i="22"/>
  <c r="AG95" i="22"/>
  <c r="AI94" i="22"/>
  <c r="AH94" i="22"/>
  <c r="AG94" i="22"/>
  <c r="AI93" i="22"/>
  <c r="AH93" i="22"/>
  <c r="AG93" i="22"/>
  <c r="AI92" i="22"/>
  <c r="AH92" i="22"/>
  <c r="AG92" i="22"/>
  <c r="AI91" i="22"/>
  <c r="AH91" i="22"/>
  <c r="AG91" i="22"/>
  <c r="AI90" i="22"/>
  <c r="AH90" i="22"/>
  <c r="AG90" i="22"/>
  <c r="AI89" i="22"/>
  <c r="AH89" i="22"/>
  <c r="AG89" i="22"/>
  <c r="AI88" i="22"/>
  <c r="AH88" i="22"/>
  <c r="AG88" i="22"/>
  <c r="AI87" i="22"/>
  <c r="AH87" i="22"/>
  <c r="AG87" i="22"/>
  <c r="AI86" i="22"/>
  <c r="AH86" i="22"/>
  <c r="AG86" i="22"/>
  <c r="AI85" i="22"/>
  <c r="AH85" i="22"/>
  <c r="AG85" i="22"/>
  <c r="AI84" i="22"/>
  <c r="AH84" i="22"/>
  <c r="AG84" i="22"/>
  <c r="AI83" i="22"/>
  <c r="AH83" i="22"/>
  <c r="AG83" i="22"/>
  <c r="AI82" i="22"/>
  <c r="AH82" i="22"/>
  <c r="AG82" i="22"/>
  <c r="AI81" i="22"/>
  <c r="AH81" i="22"/>
  <c r="AG81" i="22"/>
  <c r="AI80" i="22"/>
  <c r="AH80" i="22"/>
  <c r="AG80" i="22"/>
  <c r="AI79" i="22"/>
  <c r="AH79" i="22"/>
  <c r="AG79" i="22"/>
  <c r="AI78" i="22"/>
  <c r="AH78" i="22"/>
  <c r="AG78" i="22"/>
  <c r="AI77" i="22"/>
  <c r="AH77" i="22"/>
  <c r="AG77" i="22"/>
  <c r="AI76" i="22"/>
  <c r="AH76" i="22"/>
  <c r="AG76" i="22"/>
  <c r="AI75" i="22"/>
  <c r="AH75" i="22"/>
  <c r="AG75" i="22"/>
  <c r="AI74" i="22"/>
  <c r="AH74" i="22"/>
  <c r="AG74" i="22"/>
  <c r="AI73" i="22"/>
  <c r="AH73" i="22"/>
  <c r="AG73" i="22"/>
  <c r="AI72" i="22"/>
  <c r="AH72" i="22"/>
  <c r="AG72" i="22"/>
  <c r="AI71" i="22"/>
  <c r="AH71" i="22"/>
  <c r="AG71" i="22"/>
  <c r="AI70" i="22"/>
  <c r="AH70" i="22"/>
  <c r="AG70" i="22"/>
  <c r="AI69" i="22"/>
  <c r="AH69" i="22"/>
  <c r="AG69" i="22"/>
  <c r="AI68" i="22"/>
  <c r="AH68" i="22"/>
  <c r="AG68" i="22"/>
  <c r="AI67" i="22"/>
  <c r="AH67" i="22"/>
  <c r="AG67" i="22"/>
  <c r="AI66" i="22"/>
  <c r="AH66" i="22"/>
  <c r="AG66" i="22"/>
  <c r="AI65" i="22"/>
  <c r="AH65" i="22"/>
  <c r="AG65" i="22"/>
  <c r="AI64" i="22"/>
  <c r="AH64" i="22"/>
  <c r="AG64" i="22"/>
  <c r="AI63" i="22"/>
  <c r="AH63" i="22"/>
  <c r="AG63" i="22"/>
  <c r="AI62" i="22"/>
  <c r="AH62" i="22"/>
  <c r="AG62" i="22"/>
  <c r="AI61" i="22"/>
  <c r="AH61" i="22"/>
  <c r="AG61" i="22"/>
  <c r="AI60" i="22"/>
  <c r="AH60" i="22"/>
  <c r="AG60" i="22"/>
  <c r="AI59" i="22"/>
  <c r="AH59" i="22"/>
  <c r="AG59" i="22"/>
  <c r="AI58" i="22"/>
  <c r="AH58" i="22"/>
  <c r="AG58" i="22"/>
  <c r="AI57" i="22"/>
  <c r="AH57" i="22"/>
  <c r="AG57" i="22"/>
  <c r="AI56" i="22"/>
  <c r="AH56" i="22"/>
  <c r="AG56" i="22"/>
  <c r="AI55" i="22"/>
  <c r="AH55" i="22"/>
  <c r="AG55" i="22"/>
  <c r="AI54" i="22"/>
  <c r="AH54" i="22"/>
  <c r="AG54" i="22"/>
  <c r="AI53" i="22"/>
  <c r="AH53" i="22"/>
  <c r="AG53" i="22"/>
  <c r="AI52" i="22"/>
  <c r="AH52" i="22"/>
  <c r="AG52" i="22"/>
  <c r="AI51" i="22"/>
  <c r="AH51" i="22"/>
  <c r="AG51" i="22"/>
  <c r="AI50" i="22"/>
  <c r="AH50" i="22"/>
  <c r="AG50" i="22"/>
  <c r="AI49" i="22"/>
  <c r="AH49" i="22"/>
  <c r="AG49" i="22"/>
  <c r="AI48" i="22"/>
  <c r="AH48" i="22"/>
  <c r="AG48" i="22"/>
  <c r="AI47" i="22"/>
  <c r="AH47" i="22"/>
  <c r="AG47" i="22"/>
  <c r="AI46" i="22"/>
  <c r="AH46" i="22"/>
  <c r="AG46" i="22"/>
  <c r="AI45" i="22"/>
  <c r="AH45" i="22"/>
  <c r="AG45" i="22"/>
  <c r="AI44" i="22"/>
  <c r="AH44" i="22"/>
  <c r="AG44" i="22"/>
  <c r="AI43" i="22"/>
  <c r="AH43" i="22"/>
  <c r="AG43" i="22"/>
  <c r="AI42" i="22"/>
  <c r="AH42" i="22"/>
  <c r="AG42" i="22"/>
  <c r="AI41" i="22"/>
  <c r="AH41" i="22"/>
  <c r="AG41" i="22"/>
  <c r="AI40" i="22"/>
  <c r="AH40" i="22"/>
  <c r="AG40" i="22"/>
  <c r="AI39" i="22"/>
  <c r="AH39" i="22"/>
  <c r="AG39" i="22"/>
  <c r="AI38" i="22"/>
  <c r="AH38" i="22"/>
  <c r="AG38" i="22"/>
  <c r="AI37" i="22"/>
  <c r="AH37" i="22"/>
  <c r="AG37" i="22"/>
  <c r="AI36" i="22"/>
  <c r="AH36" i="22"/>
  <c r="AG36" i="22"/>
  <c r="AI35" i="22"/>
  <c r="AH35" i="22"/>
  <c r="AG35" i="22"/>
  <c r="AI34" i="22"/>
  <c r="AH34" i="22"/>
  <c r="AG34" i="22"/>
  <c r="AI33" i="22"/>
  <c r="AH33" i="22"/>
  <c r="AG33" i="22"/>
  <c r="AI32" i="22"/>
  <c r="AH32" i="22"/>
  <c r="AG32" i="22"/>
  <c r="AI31" i="22"/>
  <c r="AH31" i="22"/>
  <c r="AG31" i="22"/>
  <c r="AI30" i="22"/>
  <c r="AH30" i="22"/>
  <c r="AG30" i="22"/>
  <c r="AI29" i="22"/>
  <c r="AH29" i="22"/>
  <c r="AG29" i="22"/>
  <c r="AI28" i="22"/>
  <c r="AH28" i="22"/>
  <c r="AG28" i="22"/>
  <c r="AI27" i="22"/>
  <c r="AH27" i="22"/>
  <c r="AG27" i="22"/>
  <c r="AI26" i="22"/>
  <c r="AH26" i="22"/>
  <c r="AG26" i="22"/>
  <c r="AI25" i="22"/>
  <c r="AH25" i="22"/>
  <c r="AG25" i="22"/>
  <c r="AI24" i="22"/>
  <c r="AH24" i="22"/>
  <c r="AG24" i="22"/>
  <c r="AG20" i="22"/>
  <c r="BP135" i="22" s="1"/>
  <c r="AI23" i="22"/>
  <c r="AH23" i="22"/>
  <c r="AG2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B131" i="10"/>
  <c r="EE124" i="10"/>
  <c r="EE123" i="10"/>
  <c r="EE122" i="10"/>
  <c r="EE121" i="10"/>
  <c r="EE120" i="10"/>
  <c r="EE119" i="10"/>
  <c r="EE118" i="10"/>
  <c r="EE117" i="10"/>
  <c r="EE116" i="10"/>
  <c r="EE115" i="10"/>
  <c r="EE114" i="10"/>
  <c r="EE113" i="10"/>
  <c r="EE112" i="10"/>
  <c r="EE111" i="10"/>
  <c r="EE110" i="10"/>
  <c r="EE109" i="10"/>
  <c r="EE108" i="10"/>
  <c r="EE107" i="10"/>
  <c r="EE106" i="10"/>
  <c r="EE105" i="10"/>
  <c r="EE104" i="10"/>
  <c r="EE103" i="10"/>
  <c r="EE102" i="10"/>
  <c r="EE101" i="10"/>
  <c r="EE100" i="10"/>
  <c r="EE99" i="10"/>
  <c r="EE98" i="10"/>
  <c r="EE97" i="10"/>
  <c r="EE96" i="10"/>
  <c r="EE95" i="10"/>
  <c r="EE94" i="10"/>
  <c r="EE93" i="10"/>
  <c r="EE92" i="10"/>
  <c r="EE91" i="10"/>
  <c r="EE90" i="10"/>
  <c r="EE89" i="10"/>
  <c r="EE88" i="10"/>
  <c r="EE87" i="10"/>
  <c r="EE86" i="10"/>
  <c r="EE85" i="10"/>
  <c r="EE84" i="10"/>
  <c r="EE83" i="10"/>
  <c r="EE82" i="10"/>
  <c r="EE81" i="10"/>
  <c r="EE80" i="10"/>
  <c r="EE79" i="10"/>
  <c r="EE78" i="10"/>
  <c r="EE77" i="10"/>
  <c r="EE76" i="10"/>
  <c r="EE75" i="10"/>
  <c r="EE74" i="10"/>
  <c r="EE73" i="10"/>
  <c r="EE72" i="10"/>
  <c r="EE71" i="10"/>
  <c r="EE70" i="10"/>
  <c r="EE69" i="10"/>
  <c r="EE68" i="10"/>
  <c r="EE67" i="10"/>
  <c r="EE66" i="10"/>
  <c r="EE65" i="10"/>
  <c r="EE64" i="10"/>
  <c r="EE63" i="10"/>
  <c r="EE62" i="10"/>
  <c r="EE61" i="10"/>
  <c r="EE60" i="10"/>
  <c r="EE59" i="10"/>
  <c r="EE58" i="10"/>
  <c r="EE57" i="10"/>
  <c r="EE56" i="10"/>
  <c r="EE55" i="10"/>
  <c r="EE54" i="10"/>
  <c r="EE53" i="10"/>
  <c r="EE52" i="10"/>
  <c r="EE51" i="10"/>
  <c r="EE50" i="10"/>
  <c r="EE49" i="10"/>
  <c r="EE48" i="10"/>
  <c r="EE47" i="10"/>
  <c r="EE46" i="10"/>
  <c r="EE45" i="10"/>
  <c r="EE44" i="10"/>
  <c r="EE43" i="10"/>
  <c r="EE42" i="10"/>
  <c r="EE41" i="10"/>
  <c r="EE40" i="10"/>
  <c r="EE39" i="10"/>
  <c r="EE38" i="10"/>
  <c r="EE37" i="10"/>
  <c r="EE36" i="10"/>
  <c r="EE35" i="10"/>
  <c r="EE34" i="10"/>
  <c r="EE33" i="10"/>
  <c r="EE32" i="10"/>
  <c r="EE31" i="10"/>
  <c r="EE30" i="10"/>
  <c r="EE29" i="10"/>
  <c r="EE28" i="10"/>
  <c r="EE27" i="10"/>
  <c r="EE26" i="10"/>
  <c r="EE25" i="10"/>
  <c r="EF25" i="10"/>
  <c r="EF124" i="10"/>
  <c r="EF123" i="10"/>
  <c r="EE126" i="10"/>
  <c r="EA23" i="10"/>
  <c r="DS23" i="10"/>
  <c r="DQ23" i="10"/>
  <c r="DM23" i="10"/>
  <c r="DI23" i="10"/>
  <c r="DG23" i="10"/>
  <c r="DD23" i="10"/>
  <c r="DB23" i="10"/>
  <c r="CY23" i="10"/>
  <c r="CW23" i="10"/>
  <c r="CR23" i="10"/>
  <c r="CP23" i="10"/>
  <c r="CN23" i="10"/>
  <c r="CJ23" i="10"/>
  <c r="CH23" i="10"/>
  <c r="CC23" i="10"/>
  <c r="BZ23" i="10"/>
  <c r="BX23" i="10"/>
  <c r="BT23" i="10"/>
  <c r="BR23" i="10"/>
  <c r="BP23" i="10"/>
  <c r="DZ23" i="10"/>
  <c r="DY23" i="10"/>
  <c r="DX23" i="10"/>
  <c r="DW23" i="10"/>
  <c r="DV23" i="10"/>
  <c r="DU23" i="10"/>
  <c r="DT23" i="10"/>
  <c r="DR23" i="10"/>
  <c r="DP23" i="10"/>
  <c r="DO23" i="10"/>
  <c r="DN23" i="10"/>
  <c r="DL23" i="10"/>
  <c r="DK23" i="10"/>
  <c r="DJ23" i="10"/>
  <c r="DH23" i="10"/>
  <c r="DF23" i="10"/>
  <c r="DE23" i="10"/>
  <c r="DC23" i="10"/>
  <c r="DA23" i="10"/>
  <c r="CZ23" i="10"/>
  <c r="CX23" i="10"/>
  <c r="CV23" i="10"/>
  <c r="CU23" i="10"/>
  <c r="CT23" i="10"/>
  <c r="CS23" i="10"/>
  <c r="CQ23" i="10"/>
  <c r="CO23" i="10"/>
  <c r="CM23" i="10"/>
  <c r="CL23" i="10"/>
  <c r="CK23" i="10"/>
  <c r="CI23" i="10"/>
  <c r="CG23" i="10"/>
  <c r="CF23" i="10"/>
  <c r="CE23" i="10"/>
  <c r="CD23" i="10"/>
  <c r="CB23" i="10"/>
  <c r="CA23" i="10"/>
  <c r="BY23" i="10"/>
  <c r="BW23" i="10"/>
  <c r="BV23" i="10"/>
  <c r="BU23" i="10"/>
  <c r="BS23" i="10"/>
  <c r="BQ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L23" i="10"/>
  <c r="AJ23" i="10"/>
  <c r="AH23" i="10"/>
  <c r="AM23" i="10"/>
  <c r="AK23" i="10"/>
  <c r="AI23" i="10"/>
  <c r="AG23" i="10"/>
  <c r="AF23" i="10"/>
  <c r="AE23" i="10"/>
  <c r="AD23" i="10"/>
  <c r="AC23" i="10"/>
  <c r="AB23" i="10"/>
  <c r="AA23" i="10"/>
  <c r="Z23" i="10"/>
  <c r="Y23" i="10"/>
  <c r="X23" i="10"/>
  <c r="W23" i="10"/>
  <c r="V23" i="10"/>
  <c r="U23" i="10"/>
  <c r="T23" i="10"/>
  <c r="S23" i="10"/>
  <c r="R23" i="10"/>
  <c r="Q23" i="10"/>
  <c r="P23" i="10"/>
  <c r="O23" i="10"/>
  <c r="N23" i="10"/>
  <c r="M23" i="10"/>
  <c r="L23" i="10"/>
  <c r="EE22"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AO35" i="9"/>
  <c r="AG29" i="9"/>
  <c r="AO134" i="9"/>
  <c r="AO133" i="9"/>
  <c r="AO132" i="9"/>
  <c r="AO131" i="9"/>
  <c r="AO130" i="9"/>
  <c r="AO129" i="9"/>
  <c r="AO128" i="9"/>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O95" i="9"/>
  <c r="AO94" i="9"/>
  <c r="AO93" i="9"/>
  <c r="AO92" i="9"/>
  <c r="AO91" i="9"/>
  <c r="AO90" i="9"/>
  <c r="AO89" i="9"/>
  <c r="AO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G36" i="9"/>
  <c r="AH36" i="9"/>
  <c r="AI36" i="9"/>
  <c r="AJ36" i="9"/>
  <c r="AK36" i="9"/>
  <c r="AL36" i="9"/>
  <c r="AM36" i="9"/>
  <c r="AP36" i="9"/>
  <c r="AG37" i="9"/>
  <c r="AH37" i="9"/>
  <c r="AI37" i="9"/>
  <c r="AJ37" i="9"/>
  <c r="AK37" i="9"/>
  <c r="AL37" i="9"/>
  <c r="AM37" i="9"/>
  <c r="AP37" i="9"/>
  <c r="AG38" i="9"/>
  <c r="AH38" i="9"/>
  <c r="AI38" i="9"/>
  <c r="AJ38" i="9"/>
  <c r="AK38" i="9"/>
  <c r="AL38" i="9"/>
  <c r="AM38" i="9"/>
  <c r="AP38" i="9"/>
  <c r="AG39" i="9"/>
  <c r="AH39" i="9"/>
  <c r="AI39" i="9"/>
  <c r="AJ39" i="9"/>
  <c r="AK39" i="9"/>
  <c r="AL39" i="9"/>
  <c r="AM39" i="9"/>
  <c r="AP39" i="9"/>
  <c r="AG40" i="9"/>
  <c r="AH40" i="9"/>
  <c r="AI40" i="9"/>
  <c r="AJ40" i="9"/>
  <c r="AK40" i="9"/>
  <c r="AL40" i="9"/>
  <c r="AM40" i="9"/>
  <c r="AP40" i="9"/>
  <c r="AG41" i="9"/>
  <c r="AH41" i="9"/>
  <c r="AI41" i="9"/>
  <c r="AJ41" i="9"/>
  <c r="AK41" i="9"/>
  <c r="AL41" i="9"/>
  <c r="AM41" i="9"/>
  <c r="AP41" i="9"/>
  <c r="AG42" i="9"/>
  <c r="AH42" i="9"/>
  <c r="AI42" i="9"/>
  <c r="AJ42" i="9"/>
  <c r="AK42" i="9"/>
  <c r="AL42" i="9"/>
  <c r="AM42" i="9"/>
  <c r="AP42" i="9"/>
  <c r="AG43" i="9"/>
  <c r="AH43" i="9"/>
  <c r="AI43" i="9"/>
  <c r="AJ43" i="9"/>
  <c r="AK43" i="9"/>
  <c r="AL43" i="9"/>
  <c r="AM43" i="9"/>
  <c r="AP43" i="9"/>
  <c r="AG44" i="9"/>
  <c r="AH44" i="9"/>
  <c r="AI44" i="9"/>
  <c r="AJ44" i="9"/>
  <c r="AK44" i="9"/>
  <c r="AL44" i="9"/>
  <c r="AM44" i="9"/>
  <c r="AP44" i="9"/>
  <c r="AG45" i="9"/>
  <c r="AH45" i="9"/>
  <c r="AI45" i="9"/>
  <c r="AJ45" i="9"/>
  <c r="AK45" i="9"/>
  <c r="AL45" i="9"/>
  <c r="AM45" i="9"/>
  <c r="AP45" i="9"/>
  <c r="AG46" i="9"/>
  <c r="AH46" i="9"/>
  <c r="AI46" i="9"/>
  <c r="AJ46" i="9"/>
  <c r="AK46" i="9"/>
  <c r="AL46" i="9"/>
  <c r="AM46" i="9"/>
  <c r="AP46" i="9"/>
  <c r="AG47" i="9"/>
  <c r="AH47" i="9"/>
  <c r="AI47" i="9"/>
  <c r="AJ47" i="9"/>
  <c r="AK47" i="9"/>
  <c r="AL47" i="9"/>
  <c r="AM47" i="9"/>
  <c r="AP47" i="9"/>
  <c r="AG48" i="9"/>
  <c r="AH48" i="9"/>
  <c r="AI48" i="9"/>
  <c r="AJ48" i="9"/>
  <c r="AK48" i="9"/>
  <c r="AL48" i="9"/>
  <c r="AM48" i="9"/>
  <c r="AP48" i="9"/>
  <c r="AG49" i="9"/>
  <c r="AH49" i="9"/>
  <c r="AI49" i="9"/>
  <c r="AJ49" i="9"/>
  <c r="AK49" i="9"/>
  <c r="AL49" i="9"/>
  <c r="AM49" i="9"/>
  <c r="AP49" i="9"/>
  <c r="AG50" i="9"/>
  <c r="AH50" i="9"/>
  <c r="AI50" i="9"/>
  <c r="AJ50" i="9"/>
  <c r="AK50" i="9"/>
  <c r="AL50" i="9"/>
  <c r="AM50" i="9"/>
  <c r="AP50" i="9"/>
  <c r="AG51" i="9"/>
  <c r="AH51" i="9"/>
  <c r="AI51" i="9"/>
  <c r="AJ51" i="9"/>
  <c r="AK51" i="9"/>
  <c r="AL51" i="9"/>
  <c r="AM51" i="9"/>
  <c r="AP51" i="9"/>
  <c r="AG52" i="9"/>
  <c r="AH52" i="9"/>
  <c r="AI52" i="9"/>
  <c r="AJ52" i="9"/>
  <c r="AK52" i="9"/>
  <c r="AL52" i="9"/>
  <c r="AM52" i="9"/>
  <c r="AP52" i="9"/>
  <c r="AG53" i="9"/>
  <c r="AH53" i="9"/>
  <c r="AI53" i="9"/>
  <c r="AJ53" i="9"/>
  <c r="AK53" i="9"/>
  <c r="AL53" i="9"/>
  <c r="AM53" i="9"/>
  <c r="AP53" i="9"/>
  <c r="AG54" i="9"/>
  <c r="AH54" i="9"/>
  <c r="AI54" i="9"/>
  <c r="AJ54" i="9"/>
  <c r="AK54" i="9"/>
  <c r="AL54" i="9"/>
  <c r="AM54" i="9"/>
  <c r="AP54" i="9"/>
  <c r="AG55" i="9"/>
  <c r="AH55" i="9"/>
  <c r="AI55" i="9"/>
  <c r="AJ55" i="9"/>
  <c r="AK55" i="9"/>
  <c r="AL55" i="9"/>
  <c r="AM55" i="9"/>
  <c r="AP55" i="9"/>
  <c r="AG56" i="9"/>
  <c r="AH56" i="9"/>
  <c r="AI56" i="9"/>
  <c r="AJ56" i="9"/>
  <c r="AK56" i="9"/>
  <c r="AL56" i="9"/>
  <c r="AM56" i="9"/>
  <c r="AP56" i="9"/>
  <c r="AG57" i="9"/>
  <c r="AH57" i="9"/>
  <c r="AI57" i="9"/>
  <c r="AJ57" i="9"/>
  <c r="AK57" i="9"/>
  <c r="AL57" i="9"/>
  <c r="AM57" i="9"/>
  <c r="AP57" i="9"/>
  <c r="AG58" i="9"/>
  <c r="AH58" i="9"/>
  <c r="AI58" i="9"/>
  <c r="AJ58" i="9"/>
  <c r="AK58" i="9"/>
  <c r="AL58" i="9"/>
  <c r="AM58" i="9"/>
  <c r="AP58" i="9"/>
  <c r="AG59" i="9"/>
  <c r="AH59" i="9"/>
  <c r="AI59" i="9"/>
  <c r="AJ59" i="9"/>
  <c r="AK59" i="9"/>
  <c r="AL59" i="9"/>
  <c r="AM59" i="9"/>
  <c r="AP59" i="9"/>
  <c r="AG60" i="9"/>
  <c r="AH60" i="9"/>
  <c r="AI60" i="9"/>
  <c r="AJ60" i="9"/>
  <c r="AK60" i="9"/>
  <c r="AL60" i="9"/>
  <c r="AM60" i="9"/>
  <c r="AP60" i="9"/>
  <c r="AG61" i="9"/>
  <c r="AH61" i="9"/>
  <c r="AI61" i="9"/>
  <c r="AJ61" i="9"/>
  <c r="AK61" i="9"/>
  <c r="AL61" i="9"/>
  <c r="AM61" i="9"/>
  <c r="AP61" i="9"/>
  <c r="AG62" i="9"/>
  <c r="AH62" i="9"/>
  <c r="AI62" i="9"/>
  <c r="AJ62" i="9"/>
  <c r="AK62" i="9"/>
  <c r="AL62" i="9"/>
  <c r="AM62" i="9"/>
  <c r="AP62" i="9"/>
  <c r="AG63" i="9"/>
  <c r="AH63" i="9"/>
  <c r="AI63" i="9"/>
  <c r="AJ63" i="9"/>
  <c r="AK63" i="9"/>
  <c r="AL63" i="9"/>
  <c r="AM63" i="9"/>
  <c r="AP63" i="9"/>
  <c r="AG64" i="9"/>
  <c r="AH64" i="9"/>
  <c r="AI64" i="9"/>
  <c r="AJ64" i="9"/>
  <c r="AK64" i="9"/>
  <c r="AL64" i="9"/>
  <c r="AM64" i="9"/>
  <c r="AP64" i="9"/>
  <c r="AG65" i="9"/>
  <c r="AH65" i="9"/>
  <c r="AI65" i="9"/>
  <c r="AJ65" i="9"/>
  <c r="AK65" i="9"/>
  <c r="AL65" i="9"/>
  <c r="AM65" i="9"/>
  <c r="AP65" i="9"/>
  <c r="AG66" i="9"/>
  <c r="AH66" i="9"/>
  <c r="AI66" i="9"/>
  <c r="AJ66" i="9"/>
  <c r="AK66" i="9"/>
  <c r="AL66" i="9"/>
  <c r="AM66" i="9"/>
  <c r="AP66" i="9"/>
  <c r="AG67" i="9"/>
  <c r="AH67" i="9"/>
  <c r="AI67" i="9"/>
  <c r="AJ67" i="9"/>
  <c r="AK67" i="9"/>
  <c r="AL67" i="9"/>
  <c r="AM67" i="9"/>
  <c r="AP67" i="9"/>
  <c r="AG68" i="9"/>
  <c r="AH68" i="9"/>
  <c r="AI68" i="9"/>
  <c r="AJ68" i="9"/>
  <c r="AK68" i="9"/>
  <c r="AL68" i="9"/>
  <c r="AM68" i="9"/>
  <c r="AP68" i="9"/>
  <c r="AG69" i="9"/>
  <c r="AH69" i="9"/>
  <c r="AI69" i="9"/>
  <c r="AJ69" i="9"/>
  <c r="AK69" i="9"/>
  <c r="AL69" i="9"/>
  <c r="AM69" i="9"/>
  <c r="AP69" i="9"/>
  <c r="AG70" i="9"/>
  <c r="AH70" i="9"/>
  <c r="AI70" i="9"/>
  <c r="AJ70" i="9"/>
  <c r="AK70" i="9"/>
  <c r="AL70" i="9"/>
  <c r="AM70" i="9"/>
  <c r="AP70" i="9"/>
  <c r="AG71" i="9"/>
  <c r="AH71" i="9"/>
  <c r="AI71" i="9"/>
  <c r="AJ71" i="9"/>
  <c r="AK71" i="9"/>
  <c r="AL71" i="9"/>
  <c r="AM71" i="9"/>
  <c r="AP71" i="9"/>
  <c r="AG72" i="9"/>
  <c r="AH72" i="9"/>
  <c r="AI72" i="9"/>
  <c r="AJ72" i="9"/>
  <c r="AK72" i="9"/>
  <c r="AL72" i="9"/>
  <c r="AM72" i="9"/>
  <c r="AP72" i="9"/>
  <c r="AG73" i="9"/>
  <c r="AH73" i="9"/>
  <c r="AI73" i="9"/>
  <c r="AJ73" i="9"/>
  <c r="AK73" i="9"/>
  <c r="AL73" i="9"/>
  <c r="AM73" i="9"/>
  <c r="AP73" i="9"/>
  <c r="AG74" i="9"/>
  <c r="AH74" i="9"/>
  <c r="AI74" i="9"/>
  <c r="AJ74" i="9"/>
  <c r="AK74" i="9"/>
  <c r="AL74" i="9"/>
  <c r="AM74" i="9"/>
  <c r="AP74" i="9"/>
  <c r="AG75" i="9"/>
  <c r="AH75" i="9"/>
  <c r="AI75" i="9"/>
  <c r="AJ75" i="9"/>
  <c r="AK75" i="9"/>
  <c r="AL75" i="9"/>
  <c r="AM75" i="9"/>
  <c r="AP75" i="9"/>
  <c r="AG76" i="9"/>
  <c r="AH76" i="9"/>
  <c r="AI76" i="9"/>
  <c r="AJ76" i="9"/>
  <c r="AK76" i="9"/>
  <c r="AL76" i="9"/>
  <c r="AM76" i="9"/>
  <c r="AP76" i="9"/>
  <c r="AG77" i="9"/>
  <c r="AH77" i="9"/>
  <c r="AI77" i="9"/>
  <c r="AJ77" i="9"/>
  <c r="AK77" i="9"/>
  <c r="AL77" i="9"/>
  <c r="AM77" i="9"/>
  <c r="AP77" i="9"/>
  <c r="AG78" i="9"/>
  <c r="AH78" i="9"/>
  <c r="AI78" i="9"/>
  <c r="AJ78" i="9"/>
  <c r="AK78" i="9"/>
  <c r="AL78" i="9"/>
  <c r="AM78" i="9"/>
  <c r="AP78" i="9"/>
  <c r="AG79" i="9"/>
  <c r="AH79" i="9"/>
  <c r="AI79" i="9"/>
  <c r="AJ79" i="9"/>
  <c r="AK79" i="9"/>
  <c r="AL79" i="9"/>
  <c r="AM79" i="9"/>
  <c r="AP79" i="9"/>
  <c r="AG80" i="9"/>
  <c r="AH80" i="9"/>
  <c r="AI80" i="9"/>
  <c r="AJ80" i="9"/>
  <c r="AK80" i="9"/>
  <c r="AL80" i="9"/>
  <c r="AM80" i="9"/>
  <c r="AP80" i="9"/>
  <c r="AG81" i="9"/>
  <c r="AH81" i="9"/>
  <c r="AI81" i="9"/>
  <c r="AJ81" i="9"/>
  <c r="AK81" i="9"/>
  <c r="AL81" i="9"/>
  <c r="AM81" i="9"/>
  <c r="AP81" i="9"/>
  <c r="AG82" i="9"/>
  <c r="AH82" i="9"/>
  <c r="AI82" i="9"/>
  <c r="AJ82" i="9"/>
  <c r="AK82" i="9"/>
  <c r="AL82" i="9"/>
  <c r="AM82" i="9"/>
  <c r="AP82" i="9"/>
  <c r="AG83" i="9"/>
  <c r="AH83" i="9"/>
  <c r="AI83" i="9"/>
  <c r="AJ83" i="9"/>
  <c r="AK83" i="9"/>
  <c r="AL83" i="9"/>
  <c r="AM83" i="9"/>
  <c r="AP83" i="9"/>
  <c r="AG84" i="9"/>
  <c r="AH84" i="9"/>
  <c r="AI84" i="9"/>
  <c r="AJ84" i="9"/>
  <c r="AK84" i="9"/>
  <c r="AL84" i="9"/>
  <c r="AM84" i="9"/>
  <c r="AP84" i="9"/>
  <c r="AG85" i="9"/>
  <c r="AH85" i="9"/>
  <c r="AI85" i="9"/>
  <c r="AJ85" i="9"/>
  <c r="AK85" i="9"/>
  <c r="AL85" i="9"/>
  <c r="AM85" i="9"/>
  <c r="AP85" i="9"/>
  <c r="AG86" i="9"/>
  <c r="AH86" i="9"/>
  <c r="AI86" i="9"/>
  <c r="AJ86" i="9"/>
  <c r="AK86" i="9"/>
  <c r="AL86" i="9"/>
  <c r="AM86" i="9"/>
  <c r="AP86" i="9"/>
  <c r="AG87" i="9"/>
  <c r="AH87" i="9"/>
  <c r="AI87" i="9"/>
  <c r="AJ87" i="9"/>
  <c r="AK87" i="9"/>
  <c r="AL87" i="9"/>
  <c r="AM87" i="9"/>
  <c r="AP87" i="9"/>
  <c r="AG88" i="9"/>
  <c r="AH88" i="9"/>
  <c r="AI88" i="9"/>
  <c r="AJ88" i="9"/>
  <c r="AK88" i="9"/>
  <c r="AL88" i="9"/>
  <c r="AM88" i="9"/>
  <c r="AP88" i="9"/>
  <c r="AG89" i="9"/>
  <c r="AH89" i="9"/>
  <c r="AI89" i="9"/>
  <c r="AJ89" i="9"/>
  <c r="AK89" i="9"/>
  <c r="AL89" i="9"/>
  <c r="AM89" i="9"/>
  <c r="AP89" i="9"/>
  <c r="AG90" i="9"/>
  <c r="AH90" i="9"/>
  <c r="AI90" i="9"/>
  <c r="AJ90" i="9"/>
  <c r="AK90" i="9"/>
  <c r="AL90" i="9"/>
  <c r="AM90" i="9"/>
  <c r="AP90" i="9"/>
  <c r="AG91" i="9"/>
  <c r="AH91" i="9"/>
  <c r="AI91" i="9"/>
  <c r="AJ91" i="9"/>
  <c r="AK91" i="9"/>
  <c r="AL91" i="9"/>
  <c r="AM91" i="9"/>
  <c r="AP91" i="9"/>
  <c r="AG92" i="9"/>
  <c r="AH92" i="9"/>
  <c r="AI92" i="9"/>
  <c r="AJ92" i="9"/>
  <c r="AK92" i="9"/>
  <c r="AL92" i="9"/>
  <c r="AM92" i="9"/>
  <c r="AP92" i="9"/>
  <c r="AG93" i="9"/>
  <c r="AH93" i="9"/>
  <c r="AI93" i="9"/>
  <c r="AJ93" i="9"/>
  <c r="AK93" i="9"/>
  <c r="AL93" i="9"/>
  <c r="AM93" i="9"/>
  <c r="AP93" i="9"/>
  <c r="AG94" i="9"/>
  <c r="AH94" i="9"/>
  <c r="AI94" i="9"/>
  <c r="AJ94" i="9"/>
  <c r="AK94" i="9"/>
  <c r="AL94" i="9"/>
  <c r="AM94" i="9"/>
  <c r="AP94" i="9"/>
  <c r="AG95" i="9"/>
  <c r="AH95" i="9"/>
  <c r="AI95" i="9"/>
  <c r="AJ95" i="9"/>
  <c r="AK95" i="9"/>
  <c r="AL95" i="9"/>
  <c r="AM95" i="9"/>
  <c r="AP95" i="9"/>
  <c r="AG96" i="9"/>
  <c r="AH96" i="9"/>
  <c r="AI96" i="9"/>
  <c r="AJ96" i="9"/>
  <c r="AK96" i="9"/>
  <c r="AL96" i="9"/>
  <c r="AM96" i="9"/>
  <c r="AP96" i="9"/>
  <c r="AG97" i="9"/>
  <c r="AH97" i="9"/>
  <c r="AI97" i="9"/>
  <c r="AJ97" i="9"/>
  <c r="AK97" i="9"/>
  <c r="AL97" i="9"/>
  <c r="AM97" i="9"/>
  <c r="AP97" i="9"/>
  <c r="AG98" i="9"/>
  <c r="AH98" i="9"/>
  <c r="AI98" i="9"/>
  <c r="AJ98" i="9"/>
  <c r="AK98" i="9"/>
  <c r="AL98" i="9"/>
  <c r="AM98" i="9"/>
  <c r="AP98" i="9"/>
  <c r="AG99" i="9"/>
  <c r="AH99" i="9"/>
  <c r="AI99" i="9"/>
  <c r="AJ99" i="9"/>
  <c r="AK99" i="9"/>
  <c r="AL99" i="9"/>
  <c r="AM99" i="9"/>
  <c r="AP99" i="9"/>
  <c r="AG100" i="9"/>
  <c r="AH100" i="9"/>
  <c r="AI100" i="9"/>
  <c r="AJ100" i="9"/>
  <c r="AK100" i="9"/>
  <c r="AL100" i="9"/>
  <c r="AM100" i="9"/>
  <c r="AP100" i="9"/>
  <c r="AG101" i="9"/>
  <c r="AH101" i="9"/>
  <c r="AI101" i="9"/>
  <c r="AJ101" i="9"/>
  <c r="AK101" i="9"/>
  <c r="AL101" i="9"/>
  <c r="AM101" i="9"/>
  <c r="AP101" i="9"/>
  <c r="AG102" i="9"/>
  <c r="AH102" i="9"/>
  <c r="AI102" i="9"/>
  <c r="AJ102" i="9"/>
  <c r="AK102" i="9"/>
  <c r="AL102" i="9"/>
  <c r="AM102" i="9"/>
  <c r="AP102" i="9"/>
  <c r="AG103" i="9"/>
  <c r="AH103" i="9"/>
  <c r="AI103" i="9"/>
  <c r="AJ103" i="9"/>
  <c r="AK103" i="9"/>
  <c r="AL103" i="9"/>
  <c r="AM103" i="9"/>
  <c r="AP103" i="9"/>
  <c r="AG104" i="9"/>
  <c r="AH104" i="9"/>
  <c r="AI104" i="9"/>
  <c r="AJ104" i="9"/>
  <c r="AK104" i="9"/>
  <c r="AL104" i="9"/>
  <c r="AM104" i="9"/>
  <c r="AP104" i="9"/>
  <c r="AG105" i="9"/>
  <c r="AH105" i="9"/>
  <c r="AI105" i="9"/>
  <c r="AJ105" i="9"/>
  <c r="AK105" i="9"/>
  <c r="AL105" i="9"/>
  <c r="AM105" i="9"/>
  <c r="AP105" i="9"/>
  <c r="AG106" i="9"/>
  <c r="AH106" i="9"/>
  <c r="AI106" i="9"/>
  <c r="AJ106" i="9"/>
  <c r="AK106" i="9"/>
  <c r="AL106" i="9"/>
  <c r="AM106" i="9"/>
  <c r="AP106" i="9"/>
  <c r="AG107" i="9"/>
  <c r="AH107" i="9"/>
  <c r="AI107" i="9"/>
  <c r="AJ107" i="9"/>
  <c r="AK107" i="9"/>
  <c r="AL107" i="9"/>
  <c r="AM107" i="9"/>
  <c r="AP107" i="9"/>
  <c r="AG108" i="9"/>
  <c r="AH108" i="9"/>
  <c r="AI108" i="9"/>
  <c r="AJ108" i="9"/>
  <c r="AK108" i="9"/>
  <c r="AL108" i="9"/>
  <c r="AM108" i="9"/>
  <c r="AP108" i="9"/>
  <c r="AG109" i="9"/>
  <c r="AH109" i="9"/>
  <c r="AI109" i="9"/>
  <c r="AJ109" i="9"/>
  <c r="AK109" i="9"/>
  <c r="AL109" i="9"/>
  <c r="AM109" i="9"/>
  <c r="AP109" i="9"/>
  <c r="AG110" i="9"/>
  <c r="AH110" i="9"/>
  <c r="AI110" i="9"/>
  <c r="AJ110" i="9"/>
  <c r="AK110" i="9"/>
  <c r="AL110" i="9"/>
  <c r="AM110" i="9"/>
  <c r="AP110" i="9"/>
  <c r="AG111" i="9"/>
  <c r="AH111" i="9"/>
  <c r="AI111" i="9"/>
  <c r="AJ111" i="9"/>
  <c r="AK111" i="9"/>
  <c r="AL111" i="9"/>
  <c r="AM111" i="9"/>
  <c r="AP111" i="9"/>
  <c r="AG112" i="9"/>
  <c r="AH112" i="9"/>
  <c r="AI112" i="9"/>
  <c r="AJ112" i="9"/>
  <c r="AK112" i="9"/>
  <c r="AL112" i="9"/>
  <c r="AM112" i="9"/>
  <c r="AP112" i="9"/>
  <c r="AG113" i="9"/>
  <c r="AH113" i="9"/>
  <c r="AI113" i="9"/>
  <c r="AJ113" i="9"/>
  <c r="AK113" i="9"/>
  <c r="AL113" i="9"/>
  <c r="AM113" i="9"/>
  <c r="AP113" i="9"/>
  <c r="AG114" i="9"/>
  <c r="AH114" i="9"/>
  <c r="AI114" i="9"/>
  <c r="AJ114" i="9"/>
  <c r="AK114" i="9"/>
  <c r="AL114" i="9"/>
  <c r="AM114" i="9"/>
  <c r="AP114" i="9"/>
  <c r="AG115" i="9"/>
  <c r="AH115" i="9"/>
  <c r="AI115" i="9"/>
  <c r="AJ115" i="9"/>
  <c r="AK115" i="9"/>
  <c r="AL115" i="9"/>
  <c r="AM115" i="9"/>
  <c r="AP115" i="9"/>
  <c r="AG116" i="9"/>
  <c r="AH116" i="9"/>
  <c r="AI116" i="9"/>
  <c r="AJ116" i="9"/>
  <c r="AK116" i="9"/>
  <c r="AL116" i="9"/>
  <c r="AM116" i="9"/>
  <c r="AP116" i="9"/>
  <c r="AG117" i="9"/>
  <c r="AH117" i="9"/>
  <c r="AI117" i="9"/>
  <c r="AJ117" i="9"/>
  <c r="AK117" i="9"/>
  <c r="AL117" i="9"/>
  <c r="AM117" i="9"/>
  <c r="AP117" i="9"/>
  <c r="AG118" i="9"/>
  <c r="AH118" i="9"/>
  <c r="AI118" i="9"/>
  <c r="AJ118" i="9"/>
  <c r="AK118" i="9"/>
  <c r="AL118" i="9"/>
  <c r="AM118" i="9"/>
  <c r="AP118" i="9"/>
  <c r="AG119" i="9"/>
  <c r="AH119" i="9"/>
  <c r="AI119" i="9"/>
  <c r="AJ119" i="9"/>
  <c r="AK119" i="9"/>
  <c r="AL119" i="9"/>
  <c r="AM119" i="9"/>
  <c r="AP119" i="9"/>
  <c r="AG120" i="9"/>
  <c r="AH120" i="9"/>
  <c r="AI120" i="9"/>
  <c r="AJ120" i="9"/>
  <c r="AK120" i="9"/>
  <c r="AL120" i="9"/>
  <c r="AM120" i="9"/>
  <c r="AP120" i="9"/>
  <c r="AG121" i="9"/>
  <c r="AH121" i="9"/>
  <c r="AI121" i="9"/>
  <c r="AJ121" i="9"/>
  <c r="AK121" i="9"/>
  <c r="AL121" i="9"/>
  <c r="AM121" i="9"/>
  <c r="AP121" i="9"/>
  <c r="AG122" i="9"/>
  <c r="AH122" i="9"/>
  <c r="AI122" i="9"/>
  <c r="AJ122" i="9"/>
  <c r="AK122" i="9"/>
  <c r="AL122" i="9"/>
  <c r="AM122" i="9"/>
  <c r="AP122" i="9"/>
  <c r="AG123" i="9"/>
  <c r="AH123" i="9"/>
  <c r="AI123" i="9"/>
  <c r="AJ123" i="9"/>
  <c r="AK123" i="9"/>
  <c r="AL123" i="9"/>
  <c r="AM123" i="9"/>
  <c r="AP123" i="9"/>
  <c r="AG124" i="9"/>
  <c r="AH124" i="9"/>
  <c r="AI124" i="9"/>
  <c r="AJ124" i="9"/>
  <c r="AK124" i="9"/>
  <c r="AL124" i="9"/>
  <c r="AM124" i="9"/>
  <c r="AP124" i="9"/>
  <c r="AG125" i="9"/>
  <c r="AH125" i="9"/>
  <c r="AI125" i="9"/>
  <c r="AJ125" i="9"/>
  <c r="AK125" i="9"/>
  <c r="AL125" i="9"/>
  <c r="AM125" i="9"/>
  <c r="AP125" i="9"/>
  <c r="AG126" i="9"/>
  <c r="AH126" i="9"/>
  <c r="AI126" i="9"/>
  <c r="AJ126" i="9"/>
  <c r="AK126" i="9"/>
  <c r="AL126" i="9"/>
  <c r="AM126" i="9"/>
  <c r="AP126" i="9"/>
  <c r="AG127" i="9"/>
  <c r="AH127" i="9"/>
  <c r="AI127" i="9"/>
  <c r="AJ127" i="9"/>
  <c r="AK127" i="9"/>
  <c r="AL127" i="9"/>
  <c r="AM127" i="9"/>
  <c r="AP127" i="9"/>
  <c r="AG128" i="9"/>
  <c r="AH128" i="9"/>
  <c r="AI128" i="9"/>
  <c r="AJ128" i="9"/>
  <c r="AK128" i="9"/>
  <c r="AL128" i="9"/>
  <c r="AM128" i="9"/>
  <c r="AP128" i="9"/>
  <c r="AG129" i="9"/>
  <c r="AH129" i="9"/>
  <c r="AI129" i="9"/>
  <c r="AJ129" i="9"/>
  <c r="AK129" i="9"/>
  <c r="AL129" i="9"/>
  <c r="AM129" i="9"/>
  <c r="AP129" i="9"/>
  <c r="AG130" i="9"/>
  <c r="AH130" i="9"/>
  <c r="AI130" i="9"/>
  <c r="AJ130" i="9"/>
  <c r="AK130" i="9"/>
  <c r="AL130" i="9"/>
  <c r="AM130" i="9"/>
  <c r="AP130" i="9"/>
  <c r="AG131" i="9"/>
  <c r="AH131" i="9"/>
  <c r="AI131" i="9"/>
  <c r="AJ131" i="9"/>
  <c r="AK131" i="9"/>
  <c r="AL131" i="9"/>
  <c r="AM131" i="9"/>
  <c r="AP131" i="9"/>
  <c r="AG132" i="9"/>
  <c r="AH132" i="9"/>
  <c r="AI132" i="9"/>
  <c r="AJ132" i="9"/>
  <c r="AK132" i="9"/>
  <c r="AL132" i="9"/>
  <c r="AM132" i="9"/>
  <c r="AP132" i="9"/>
  <c r="AG133" i="9"/>
  <c r="AH133" i="9"/>
  <c r="AI133" i="9"/>
  <c r="AJ133" i="9"/>
  <c r="AK133" i="9"/>
  <c r="AL133" i="9"/>
  <c r="AM133" i="9"/>
  <c r="AP133" i="9"/>
  <c r="AG134" i="9"/>
  <c r="AH134" i="9"/>
  <c r="AI134" i="9"/>
  <c r="AJ134" i="9"/>
  <c r="AK134" i="9"/>
  <c r="AL134" i="9"/>
  <c r="AM134" i="9"/>
  <c r="AP134" i="9"/>
  <c r="AI35" i="9"/>
  <c r="AI135" i="9" s="1"/>
  <c r="AG32" i="9"/>
  <c r="AP35" i="9"/>
  <c r="AM35" i="9"/>
  <c r="AL35" i="9"/>
  <c r="AK35" i="9"/>
  <c r="AJ35" i="9"/>
  <c r="AJ135" i="9" s="1"/>
  <c r="AH35" i="9"/>
  <c r="AG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AM123" i="14"/>
  <c r="AR35" i="9" s="1"/>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AG32" i="8"/>
  <c r="AR36" i="8" s="1"/>
  <c r="AO38" i="8"/>
  <c r="AO39" i="8"/>
  <c r="AO40" i="8"/>
  <c r="AO41" i="8"/>
  <c r="AO42" i="8"/>
  <c r="AO43" i="8"/>
  <c r="AG45" i="8"/>
  <c r="D39" i="8"/>
  <c r="D40" i="8"/>
  <c r="D41" i="8"/>
  <c r="D42" i="8"/>
  <c r="D43" i="8"/>
  <c r="AT43" i="8"/>
  <c r="AT42" i="8"/>
  <c r="AT41" i="8"/>
  <c r="AT40" i="8"/>
  <c r="AT39" i="8"/>
  <c r="AT38" i="8"/>
  <c r="AT37" i="8"/>
  <c r="AT36" i="8"/>
  <c r="AT35" i="8"/>
  <c r="AR35" i="8"/>
  <c r="AG29" i="8"/>
  <c r="AK36" i="8"/>
  <c r="AK37" i="8"/>
  <c r="AK38" i="8"/>
  <c r="AK39" i="8"/>
  <c r="AK40" i="8"/>
  <c r="AK41" i="8"/>
  <c r="AK42" i="8"/>
  <c r="AK43" i="8"/>
  <c r="AK35" i="8"/>
  <c r="AH36" i="8"/>
  <c r="AH37" i="8"/>
  <c r="AH38" i="8"/>
  <c r="AH39" i="8"/>
  <c r="AH40" i="8"/>
  <c r="AH41" i="8"/>
  <c r="AH42" i="8"/>
  <c r="AH43" i="8"/>
  <c r="AH35" i="8"/>
  <c r="AP36" i="8"/>
  <c r="AP37" i="8"/>
  <c r="AP38" i="8"/>
  <c r="AP39" i="8"/>
  <c r="AP40" i="8"/>
  <c r="AP41" i="8"/>
  <c r="AP42" i="8"/>
  <c r="AP43" i="8"/>
  <c r="AN43" i="8"/>
  <c r="AN42" i="8"/>
  <c r="AI36" i="8"/>
  <c r="AI37" i="8"/>
  <c r="AI38" i="8"/>
  <c r="AI39" i="8"/>
  <c r="AI40" i="8"/>
  <c r="AI41" i="8"/>
  <c r="AI42" i="8"/>
  <c r="AI43" i="8"/>
  <c r="AI35" i="8"/>
  <c r="AM43" i="8"/>
  <c r="AL43" i="8"/>
  <c r="AJ43" i="8"/>
  <c r="AG43" i="8"/>
  <c r="AM42" i="8"/>
  <c r="AL42" i="8"/>
  <c r="AJ42" i="8"/>
  <c r="AG42" i="8"/>
  <c r="AM41" i="8"/>
  <c r="AL41" i="8"/>
  <c r="AJ41" i="8"/>
  <c r="AG41" i="8"/>
  <c r="AM40" i="8"/>
  <c r="AL40" i="8"/>
  <c r="AJ40" i="8"/>
  <c r="AG40" i="8"/>
  <c r="AM39" i="8"/>
  <c r="AL39" i="8"/>
  <c r="AJ39" i="8"/>
  <c r="AG39" i="8"/>
  <c r="AM38" i="8"/>
  <c r="AL38" i="8"/>
  <c r="AJ38" i="8"/>
  <c r="AG38" i="8"/>
  <c r="AM37" i="8"/>
  <c r="AL37" i="8"/>
  <c r="AJ37" i="8"/>
  <c r="AG37" i="8"/>
  <c r="AM36" i="8"/>
  <c r="AL36" i="8"/>
  <c r="AJ36" i="8"/>
  <c r="AG36" i="8"/>
  <c r="AP35" i="8"/>
  <c r="AM35" i="8"/>
  <c r="AL35" i="8"/>
  <c r="AJ35" i="8"/>
  <c r="AG35" i="8"/>
  <c r="AN31" i="11" l="1"/>
  <c r="B277" i="11" s="1"/>
  <c r="AO35" i="8"/>
  <c r="BP24" i="22"/>
  <c r="BP32" i="22"/>
  <c r="BP40" i="22"/>
  <c r="BP48" i="22"/>
  <c r="BP56" i="22"/>
  <c r="BP64" i="22"/>
  <c r="BP72" i="22"/>
  <c r="BP80" i="22"/>
  <c r="BP88" i="22"/>
  <c r="BP96" i="22"/>
  <c r="BP104" i="22"/>
  <c r="BP112" i="22"/>
  <c r="BP120" i="22"/>
  <c r="BP128" i="22"/>
  <c r="BP136" i="22"/>
  <c r="BP25" i="22"/>
  <c r="BP33" i="22"/>
  <c r="BP41" i="22"/>
  <c r="BP49" i="22"/>
  <c r="BP57" i="22"/>
  <c r="BP65" i="22"/>
  <c r="BP73" i="22"/>
  <c r="BP81" i="22"/>
  <c r="BP89" i="22"/>
  <c r="BP97" i="22"/>
  <c r="BP105" i="22"/>
  <c r="BP113" i="22"/>
  <c r="BP121" i="22"/>
  <c r="BP129" i="22"/>
  <c r="BP137" i="22"/>
  <c r="BP26" i="22"/>
  <c r="BP34" i="22"/>
  <c r="BP42" i="22"/>
  <c r="BP50" i="22"/>
  <c r="BP58" i="22"/>
  <c r="BP66" i="22"/>
  <c r="BP74" i="22"/>
  <c r="BP82" i="22"/>
  <c r="BP90" i="22"/>
  <c r="BP98" i="22"/>
  <c r="BP106" i="22"/>
  <c r="BP114" i="22"/>
  <c r="BP122" i="22"/>
  <c r="BP130" i="22"/>
  <c r="BP138" i="22"/>
  <c r="BP27" i="22"/>
  <c r="BP35" i="22"/>
  <c r="BP43" i="22"/>
  <c r="BP51" i="22"/>
  <c r="BP59" i="22"/>
  <c r="BP67" i="22"/>
  <c r="BP75" i="22"/>
  <c r="BP83" i="22"/>
  <c r="BP91" i="22"/>
  <c r="BP99" i="22"/>
  <c r="BP107" i="22"/>
  <c r="BP115" i="22"/>
  <c r="BP123" i="22"/>
  <c r="BP131" i="22"/>
  <c r="BP139" i="22"/>
  <c r="BP28" i="22"/>
  <c r="BP36" i="22"/>
  <c r="BP44" i="22"/>
  <c r="BP52" i="22"/>
  <c r="BP60" i="22"/>
  <c r="BP68" i="22"/>
  <c r="BP76" i="22"/>
  <c r="BP84" i="22"/>
  <c r="BP92" i="22"/>
  <c r="BP100" i="22"/>
  <c r="BP108" i="22"/>
  <c r="BP116" i="22"/>
  <c r="BP124" i="22"/>
  <c r="BP132" i="22"/>
  <c r="BP140" i="22"/>
  <c r="BP29" i="22"/>
  <c r="BP37" i="22"/>
  <c r="BP45" i="22"/>
  <c r="BP53" i="22"/>
  <c r="BP61" i="22"/>
  <c r="BP69" i="22"/>
  <c r="BP77" i="22"/>
  <c r="BP85" i="22"/>
  <c r="BP93" i="22"/>
  <c r="BP101" i="22"/>
  <c r="BP109" i="22"/>
  <c r="BP117" i="22"/>
  <c r="BP125" i="22"/>
  <c r="BP133" i="22"/>
  <c r="BP141" i="22"/>
  <c r="BP30" i="22"/>
  <c r="BP38" i="22"/>
  <c r="BP46" i="22"/>
  <c r="BP54" i="22"/>
  <c r="BP62" i="22"/>
  <c r="BP70" i="22"/>
  <c r="BP78" i="22"/>
  <c r="BP86" i="22"/>
  <c r="BP94" i="22"/>
  <c r="BP102" i="22"/>
  <c r="BP110" i="22"/>
  <c r="BP118" i="22"/>
  <c r="BP126" i="22"/>
  <c r="BP134" i="22"/>
  <c r="BP142" i="22"/>
  <c r="BP31" i="22"/>
  <c r="BP39" i="22"/>
  <c r="BP47" i="22"/>
  <c r="BP55" i="22"/>
  <c r="BP63" i="22"/>
  <c r="BP71" i="22"/>
  <c r="BP79" i="22"/>
  <c r="BP87" i="22"/>
  <c r="BP95" i="22"/>
  <c r="BP103" i="22"/>
  <c r="BP111" i="22"/>
  <c r="BP119" i="22"/>
  <c r="BP127" i="22"/>
  <c r="AM135" i="9"/>
  <c r="AG135" i="9"/>
  <c r="AU31" i="11"/>
  <c r="BA31" i="11"/>
  <c r="AJ23" i="22"/>
  <c r="AO23" i="22"/>
  <c r="AY23" i="22"/>
  <c r="BP23" i="22"/>
  <c r="BI23" i="22"/>
  <c r="BD23" i="22"/>
  <c r="AT23" i="22"/>
  <c r="AJ26" i="22"/>
  <c r="AJ29" i="22"/>
  <c r="AJ34" i="22"/>
  <c r="AJ37" i="22"/>
  <c r="AJ42" i="22"/>
  <c r="AJ45" i="22"/>
  <c r="AJ50" i="22"/>
  <c r="AJ53" i="22"/>
  <c r="AJ58" i="22"/>
  <c r="AJ61" i="22"/>
  <c r="AJ66" i="22"/>
  <c r="AJ69" i="22"/>
  <c r="AJ77" i="22"/>
  <c r="AJ82" i="22"/>
  <c r="AJ93" i="22"/>
  <c r="AJ98" i="22"/>
  <c r="AJ101" i="22"/>
  <c r="AJ109" i="22"/>
  <c r="AJ117" i="22"/>
  <c r="AJ122" i="22"/>
  <c r="AJ125" i="22"/>
  <c r="AJ133" i="22"/>
  <c r="AJ138" i="22"/>
  <c r="AJ141" i="22"/>
  <c r="AJ27" i="22"/>
  <c r="AJ35" i="22"/>
  <c r="AJ43" i="22"/>
  <c r="AJ51" i="22"/>
  <c r="AJ56" i="22"/>
  <c r="AJ59" i="22"/>
  <c r="AJ67" i="22"/>
  <c r="AJ72" i="22"/>
  <c r="AJ75" i="22"/>
  <c r="AJ80" i="22"/>
  <c r="AJ83" i="22"/>
  <c r="AJ88" i="22"/>
  <c r="AJ91" i="22"/>
  <c r="AJ96" i="22"/>
  <c r="AJ99" i="22"/>
  <c r="AJ104" i="22"/>
  <c r="AJ107" i="22"/>
  <c r="AJ112" i="22"/>
  <c r="AJ115" i="22"/>
  <c r="AJ120" i="22"/>
  <c r="AJ123" i="22"/>
  <c r="AJ128" i="22"/>
  <c r="AJ131" i="22"/>
  <c r="AJ136" i="22"/>
  <c r="AJ139" i="22"/>
  <c r="AJ24" i="22"/>
  <c r="AJ32" i="22"/>
  <c r="AJ40" i="22"/>
  <c r="AJ48" i="22"/>
  <c r="AJ64" i="22"/>
  <c r="AJ142" i="22"/>
  <c r="AJ25" i="22"/>
  <c r="AJ30" i="22"/>
  <c r="AJ33" i="22"/>
  <c r="AJ38" i="22"/>
  <c r="AJ41" i="22"/>
  <c r="AJ46" i="22"/>
  <c r="AJ49" i="22"/>
  <c r="AJ54" i="22"/>
  <c r="AJ57" i="22"/>
  <c r="AJ62" i="22"/>
  <c r="AJ65" i="22"/>
  <c r="AJ70" i="22"/>
  <c r="AJ73" i="22"/>
  <c r="AJ78" i="22"/>
  <c r="AJ81" i="22"/>
  <c r="AJ86" i="22"/>
  <c r="AJ89" i="22"/>
  <c r="AJ94" i="22"/>
  <c r="AJ97" i="22"/>
  <c r="AJ102" i="22"/>
  <c r="AJ105" i="22"/>
  <c r="AJ110" i="22"/>
  <c r="AJ113" i="22"/>
  <c r="AJ118" i="22"/>
  <c r="AJ121" i="22"/>
  <c r="AJ126" i="22"/>
  <c r="AJ129" i="22"/>
  <c r="AJ134" i="22"/>
  <c r="AJ137" i="22"/>
  <c r="AJ28" i="22"/>
  <c r="AJ31" i="22"/>
  <c r="AJ36" i="22"/>
  <c r="AJ39" i="22"/>
  <c r="AJ44" i="22"/>
  <c r="AJ47" i="22"/>
  <c r="AJ52" i="22"/>
  <c r="AJ55" i="22"/>
  <c r="AJ60" i="22"/>
  <c r="AJ63" i="22"/>
  <c r="AJ68" i="22"/>
  <c r="AJ71" i="22"/>
  <c r="AJ76" i="22"/>
  <c r="AJ79" i="22"/>
  <c r="AJ84" i="22"/>
  <c r="AJ87" i="22"/>
  <c r="AJ92" i="22"/>
  <c r="AJ95" i="22"/>
  <c r="AJ100" i="22"/>
  <c r="AJ103" i="22"/>
  <c r="AJ108" i="22"/>
  <c r="AJ111" i="22"/>
  <c r="AJ116" i="22"/>
  <c r="AJ119" i="22"/>
  <c r="AJ124" i="22"/>
  <c r="AJ127" i="22"/>
  <c r="AJ132" i="22"/>
  <c r="AJ135" i="22"/>
  <c r="AJ140" i="22"/>
  <c r="AJ74" i="22"/>
  <c r="AJ85" i="22"/>
  <c r="AJ90" i="22"/>
  <c r="AJ106" i="22"/>
  <c r="AJ114" i="22"/>
  <c r="AJ130" i="22"/>
  <c r="EE125" i="10"/>
  <c r="B132" i="10" s="1"/>
  <c r="EF125" i="10"/>
  <c r="AL135" i="9"/>
  <c r="AO135" i="9"/>
  <c r="B181" i="9" s="1"/>
  <c r="AH135" i="9"/>
  <c r="AI136" i="9" s="1"/>
  <c r="B177" i="9" s="1"/>
  <c r="AK135" i="9"/>
  <c r="AK136" i="9" s="1"/>
  <c r="B178" i="9" s="1"/>
  <c r="AP135" i="9"/>
  <c r="AP136" i="9" s="1"/>
  <c r="B176" i="9" s="1"/>
  <c r="AN135" i="9"/>
  <c r="B180" i="9" s="1"/>
  <c r="AK44" i="8"/>
  <c r="AJ44" i="8"/>
  <c r="AL44" i="8"/>
  <c r="AM44" i="8"/>
  <c r="AU35" i="8" a="1"/>
  <c r="AO37" i="8" s="1"/>
  <c r="AG44" i="8"/>
  <c r="AH44" i="8"/>
  <c r="AI44" i="8"/>
  <c r="AP44" i="8"/>
  <c r="AN44" i="8"/>
  <c r="B89" i="8" s="1"/>
  <c r="AM136" i="9" l="1"/>
  <c r="B179" i="9" s="1"/>
  <c r="AM45" i="8"/>
  <c r="B88" i="8" s="1"/>
  <c r="D38" i="8"/>
  <c r="AO36" i="8"/>
  <c r="BA32" i="11"/>
  <c r="B278" i="11" s="1"/>
  <c r="BP143" i="22"/>
  <c r="B150" i="22" s="1"/>
  <c r="AJ143" i="22"/>
  <c r="B148" i="22" s="1"/>
  <c r="AK45" i="8"/>
  <c r="B87" i="8" s="1"/>
  <c r="AP45" i="8"/>
  <c r="B85" i="8" s="1"/>
  <c r="AU35" i="8"/>
  <c r="D36" i="8"/>
  <c r="D37" i="8"/>
  <c r="AI45" i="8"/>
  <c r="B86" i="8" s="1"/>
  <c r="D35" i="8" l="1"/>
  <c r="B84" i="8"/>
  <c r="AO44" i="8"/>
  <c r="B90" i="8" s="1"/>
  <c r="AG3316" i="14" l="1"/>
  <c r="AJ3331" i="14" s="1"/>
  <c r="AG3338" i="14"/>
  <c r="AM3335" i="14"/>
  <c r="AM3334" i="14"/>
  <c r="AY3335" i="14"/>
  <c r="AX3335" i="14"/>
  <c r="AW3335" i="14"/>
  <c r="AY3334" i="14"/>
  <c r="AX3334" i="14"/>
  <c r="AW3334" i="14"/>
  <c r="AY3333" i="14"/>
  <c r="AX3333" i="14"/>
  <c r="AW3333" i="14"/>
  <c r="AY3332" i="14"/>
  <c r="AX3332" i="14"/>
  <c r="AW3332" i="14"/>
  <c r="AY3331" i="14"/>
  <c r="AX3331" i="14"/>
  <c r="AW3331" i="14"/>
  <c r="AY3330" i="14"/>
  <c r="AX3330" i="14"/>
  <c r="AW3330" i="14"/>
  <c r="AY3329" i="14"/>
  <c r="AX3329" i="14"/>
  <c r="AW3329" i="14"/>
  <c r="AY3328" i="14"/>
  <c r="AX3328" i="14"/>
  <c r="AW3328" i="14"/>
  <c r="AY3327" i="14"/>
  <c r="AX3327" i="14"/>
  <c r="AW3327" i="14"/>
  <c r="AY3326" i="14"/>
  <c r="AX3326" i="14"/>
  <c r="AW3326" i="14"/>
  <c r="AY3325" i="14"/>
  <c r="AX3325" i="14"/>
  <c r="AW3325" i="14"/>
  <c r="AY3324" i="14"/>
  <c r="AX3324" i="14"/>
  <c r="AW3324" i="14"/>
  <c r="AY3323" i="14"/>
  <c r="AX3323" i="14"/>
  <c r="AW3323" i="14"/>
  <c r="AY3322" i="14"/>
  <c r="AX3322" i="14"/>
  <c r="AW3322" i="14"/>
  <c r="AY3321" i="14"/>
  <c r="AX3321" i="14"/>
  <c r="AW3321" i="14"/>
  <c r="AY3320" i="14"/>
  <c r="AX3320" i="14"/>
  <c r="AW3320" i="14"/>
  <c r="AS3335" i="14"/>
  <c r="AS3334" i="14"/>
  <c r="AS3333" i="14"/>
  <c r="AS3332" i="14"/>
  <c r="AS3331" i="14"/>
  <c r="AS3330" i="14"/>
  <c r="AS3329" i="14"/>
  <c r="AS3328" i="14"/>
  <c r="AS3327" i="14"/>
  <c r="AS3326" i="14"/>
  <c r="AS3325" i="14"/>
  <c r="AS3324" i="14"/>
  <c r="AS3323" i="14"/>
  <c r="AS3322" i="14"/>
  <c r="AS3321" i="14"/>
  <c r="AS3320" i="14"/>
  <c r="AQ3335" i="14"/>
  <c r="AP3335" i="14"/>
  <c r="AQ3334" i="14"/>
  <c r="AP3334" i="14"/>
  <c r="AQ3333" i="14"/>
  <c r="AP3333" i="14"/>
  <c r="AQ3332" i="14"/>
  <c r="AP3332" i="14"/>
  <c r="AQ3331" i="14"/>
  <c r="AP3331" i="14"/>
  <c r="AQ3330" i="14"/>
  <c r="AP3330" i="14"/>
  <c r="AQ3329" i="14"/>
  <c r="AP3329" i="14"/>
  <c r="AQ3328" i="14"/>
  <c r="AP3328" i="14"/>
  <c r="AQ3327" i="14"/>
  <c r="AP3327" i="14"/>
  <c r="AQ3326" i="14"/>
  <c r="AP3326" i="14"/>
  <c r="AQ3325" i="14"/>
  <c r="AP3325" i="14"/>
  <c r="AQ3324" i="14"/>
  <c r="AP3324" i="14"/>
  <c r="AQ3323" i="14"/>
  <c r="AP3323" i="14"/>
  <c r="AQ3322" i="14"/>
  <c r="AP3322" i="14"/>
  <c r="AQ3321" i="14"/>
  <c r="AP3321" i="14"/>
  <c r="AQ3320" i="14"/>
  <c r="AP3320" i="14"/>
  <c r="AL3335" i="14"/>
  <c r="AI3335" i="14"/>
  <c r="AH3335" i="14"/>
  <c r="AG3335" i="14"/>
  <c r="AL3334" i="14"/>
  <c r="AI3334" i="14"/>
  <c r="AH3334" i="14"/>
  <c r="AG3334" i="14"/>
  <c r="AL3333" i="14"/>
  <c r="AI3333" i="14"/>
  <c r="AH3333" i="14"/>
  <c r="AG3333" i="14"/>
  <c r="AL3332" i="14"/>
  <c r="AI3332" i="14"/>
  <c r="AH3332" i="14"/>
  <c r="AG3332" i="14"/>
  <c r="AL3331" i="14"/>
  <c r="AI3331" i="14"/>
  <c r="AH3331" i="14"/>
  <c r="AG3331" i="14"/>
  <c r="AL3330" i="14"/>
  <c r="AI3330" i="14"/>
  <c r="AH3330" i="14"/>
  <c r="AG3330" i="14"/>
  <c r="AL3329" i="14"/>
  <c r="AI3329" i="14"/>
  <c r="AH3329" i="14"/>
  <c r="AG3329" i="14"/>
  <c r="AL3328" i="14"/>
  <c r="AI3328" i="14"/>
  <c r="AH3328" i="14"/>
  <c r="AG3328" i="14"/>
  <c r="AL3327" i="14"/>
  <c r="AI3327" i="14"/>
  <c r="AH3327" i="14"/>
  <c r="AG3327" i="14"/>
  <c r="AL3326" i="14"/>
  <c r="AI3326" i="14"/>
  <c r="AH3326" i="14"/>
  <c r="AG3326" i="14"/>
  <c r="AL3325" i="14"/>
  <c r="AI3325" i="14"/>
  <c r="AH3325" i="14"/>
  <c r="AG3325" i="14"/>
  <c r="AL3324" i="14"/>
  <c r="AI3324" i="14"/>
  <c r="AH3324" i="14"/>
  <c r="AG3324" i="14"/>
  <c r="AL3323" i="14"/>
  <c r="AI3323" i="14"/>
  <c r="AH3323" i="14"/>
  <c r="AG3323" i="14"/>
  <c r="AL3322" i="14"/>
  <c r="AI3322" i="14"/>
  <c r="AH3322" i="14"/>
  <c r="AG3322" i="14"/>
  <c r="AL3321" i="14"/>
  <c r="AI3321" i="14"/>
  <c r="AH3321" i="14"/>
  <c r="AG3321" i="14"/>
  <c r="AL3320" i="14"/>
  <c r="AI3320" i="14"/>
  <c r="AH3320" i="14"/>
  <c r="AG3320" i="14"/>
  <c r="AY3319" i="14"/>
  <c r="AX3319" i="14"/>
  <c r="AW3319" i="14"/>
  <c r="AQ3319" i="14"/>
  <c r="AP3319" i="14"/>
  <c r="AL3319" i="14"/>
  <c r="AS3319" i="14"/>
  <c r="AI3319" i="14"/>
  <c r="AH3319" i="14"/>
  <c r="AG3319" i="14"/>
  <c r="AV3293" i="14"/>
  <c r="B3299" i="14" s="1"/>
  <c r="AG3290" i="14"/>
  <c r="BA3293" i="14"/>
  <c r="AZ3293" i="14"/>
  <c r="AY3293" i="14"/>
  <c r="AX3293" i="14"/>
  <c r="AS3293" i="14"/>
  <c r="AR3293" i="14"/>
  <c r="AQ3293" i="14"/>
  <c r="AN3293" i="14"/>
  <c r="AM3293" i="14"/>
  <c r="AL3293" i="14"/>
  <c r="AI3293" i="14"/>
  <c r="AH3293" i="14"/>
  <c r="AG3293" i="14"/>
  <c r="AG3257" i="14"/>
  <c r="AG3258" i="14"/>
  <c r="AG3259" i="14"/>
  <c r="AG3260" i="14"/>
  <c r="AG3261" i="14"/>
  <c r="AG3262" i="14"/>
  <c r="AG3263" i="14"/>
  <c r="AG3264" i="14"/>
  <c r="AG3256" i="14"/>
  <c r="AJ3320" i="14" l="1"/>
  <c r="AJ3322" i="14"/>
  <c r="AJ3328" i="14"/>
  <c r="AT3293" i="14"/>
  <c r="AY3336" i="14"/>
  <c r="AS3336" i="14"/>
  <c r="B3344" i="14" s="1"/>
  <c r="BA3294" i="14"/>
  <c r="B3300" i="14" s="1"/>
  <c r="AQ3336" i="14"/>
  <c r="AW3336" i="14"/>
  <c r="AP3336" i="14"/>
  <c r="AG3265" i="14"/>
  <c r="B3269" i="14" s="1"/>
  <c r="AX3336" i="14"/>
  <c r="AJ3333" i="14"/>
  <c r="AJ3335" i="14"/>
  <c r="AJ3330" i="14"/>
  <c r="AJ3325" i="14"/>
  <c r="AL3336" i="14"/>
  <c r="B3346" i="14" s="1"/>
  <c r="AJ3327" i="14"/>
  <c r="AJ3332" i="14"/>
  <c r="AJ3324" i="14"/>
  <c r="AJ3319" i="14"/>
  <c r="AJ3321" i="14"/>
  <c r="AJ3329" i="14"/>
  <c r="AJ3334" i="14"/>
  <c r="AJ3326" i="14"/>
  <c r="AJ3323" i="14"/>
  <c r="AJ3293" i="14"/>
  <c r="AO3293" i="14"/>
  <c r="AW3293" i="14"/>
  <c r="AM3336" i="14"/>
  <c r="B3345" i="14" s="1"/>
  <c r="AL3264" i="14"/>
  <c r="AM3264" i="14" s="1"/>
  <c r="AJ3264" i="14"/>
  <c r="AK3264" i="14" s="1"/>
  <c r="AI3264" i="14"/>
  <c r="AL3263" i="14"/>
  <c r="AM3263" i="14" s="1"/>
  <c r="AJ3263" i="14"/>
  <c r="AK3263" i="14" s="1"/>
  <c r="AI3263" i="14"/>
  <c r="AL3262" i="14"/>
  <c r="AM3262" i="14" s="1"/>
  <c r="AJ3262" i="14"/>
  <c r="AK3262" i="14" s="1"/>
  <c r="AI3262" i="14"/>
  <c r="AL3261" i="14"/>
  <c r="AM3261" i="14" s="1"/>
  <c r="AJ3261" i="14"/>
  <c r="AK3261" i="14" s="1"/>
  <c r="AI3261" i="14"/>
  <c r="AL3260" i="14"/>
  <c r="AM3260" i="14" s="1"/>
  <c r="AJ3260" i="14"/>
  <c r="AK3260" i="14" s="1"/>
  <c r="AI3260" i="14"/>
  <c r="AL3259" i="14"/>
  <c r="AM3259" i="14" s="1"/>
  <c r="AJ3259" i="14"/>
  <c r="AK3259" i="14" s="1"/>
  <c r="AI3259" i="14"/>
  <c r="AL3258" i="14"/>
  <c r="AM3258" i="14" s="1"/>
  <c r="AJ3258" i="14"/>
  <c r="AK3258" i="14" s="1"/>
  <c r="AI3258" i="14"/>
  <c r="AL3257" i="14"/>
  <c r="AM3257" i="14" s="1"/>
  <c r="AJ3257" i="14"/>
  <c r="AK3257" i="14" s="1"/>
  <c r="AI3257" i="14"/>
  <c r="AL3256" i="14"/>
  <c r="AM3256" i="14" s="1"/>
  <c r="AJ3256" i="14"/>
  <c r="AK3256" i="14" s="1"/>
  <c r="AI3256" i="14"/>
  <c r="AL3255" i="14"/>
  <c r="AM3255" i="14" s="1"/>
  <c r="AJ3255" i="14"/>
  <c r="AK3255" i="14" s="1"/>
  <c r="AI3255" i="14"/>
  <c r="AG3252" i="14"/>
  <c r="AO3265" i="14" s="1"/>
  <c r="B3271" i="14" s="1"/>
  <c r="B3244" i="14"/>
  <c r="AL2604" i="14"/>
  <c r="AR553" i="14"/>
  <c r="AS553" i="14" s="1"/>
  <c r="AP553" i="14"/>
  <c r="AQ553" i="14" s="1"/>
  <c r="AO553" i="14"/>
  <c r="AR552" i="14"/>
  <c r="AS552" i="14" s="1"/>
  <c r="AP552" i="14"/>
  <c r="AQ552" i="14" s="1"/>
  <c r="AO552" i="14"/>
  <c r="AR551" i="14"/>
  <c r="AS551" i="14" s="1"/>
  <c r="AP551" i="14"/>
  <c r="AQ551" i="14" s="1"/>
  <c r="AO551" i="14"/>
  <c r="AR550" i="14"/>
  <c r="AS550" i="14" s="1"/>
  <c r="AP550" i="14"/>
  <c r="AQ550" i="14" s="1"/>
  <c r="AO550" i="14"/>
  <c r="AR549" i="14"/>
  <c r="AS549" i="14" s="1"/>
  <c r="AP549" i="14"/>
  <c r="AQ549" i="14" s="1"/>
  <c r="AO549" i="14"/>
  <c r="AR548" i="14"/>
  <c r="AS548" i="14" s="1"/>
  <c r="AP548" i="14"/>
  <c r="AQ548" i="14" s="1"/>
  <c r="AO548" i="14"/>
  <c r="AR547" i="14"/>
  <c r="AS547" i="14" s="1"/>
  <c r="AP547" i="14"/>
  <c r="AQ547" i="14" s="1"/>
  <c r="AO547" i="14"/>
  <c r="AR546" i="14"/>
  <c r="AS546" i="14" s="1"/>
  <c r="AP546" i="14"/>
  <c r="AQ546" i="14" s="1"/>
  <c r="AO546" i="14"/>
  <c r="AR545" i="14"/>
  <c r="AS545" i="14" s="1"/>
  <c r="AP545" i="14"/>
  <c r="AQ545" i="14" s="1"/>
  <c r="AO545" i="14"/>
  <c r="AR544" i="14"/>
  <c r="AS544" i="14" s="1"/>
  <c r="AP544" i="14"/>
  <c r="AQ544" i="14" s="1"/>
  <c r="AO544" i="14"/>
  <c r="AR543" i="14"/>
  <c r="AS543" i="14" s="1"/>
  <c r="AP543" i="14"/>
  <c r="AQ543" i="14" s="1"/>
  <c r="AO543" i="14"/>
  <c r="AR542" i="14"/>
  <c r="AS542" i="14" s="1"/>
  <c r="AP542" i="14"/>
  <c r="AQ542" i="14" s="1"/>
  <c r="AO542" i="14"/>
  <c r="AR541" i="14"/>
  <c r="AS541" i="14" s="1"/>
  <c r="AP541" i="14"/>
  <c r="AQ541" i="14" s="1"/>
  <c r="AO541" i="14"/>
  <c r="AR540" i="14"/>
  <c r="AS540" i="14" s="1"/>
  <c r="AP540" i="14"/>
  <c r="AQ540" i="14" s="1"/>
  <c r="AO540" i="14"/>
  <c r="AR539" i="14"/>
  <c r="AS539" i="14" s="1"/>
  <c r="AP539" i="14"/>
  <c r="AQ539" i="14" s="1"/>
  <c r="AO539" i="14"/>
  <c r="AR538" i="14"/>
  <c r="AS538" i="14" s="1"/>
  <c r="AP538" i="14"/>
  <c r="AQ538" i="14" s="1"/>
  <c r="AO538" i="14"/>
  <c r="AR537" i="14"/>
  <c r="AS537" i="14" s="1"/>
  <c r="AP537" i="14"/>
  <c r="AQ537" i="14" s="1"/>
  <c r="AO537" i="14"/>
  <c r="AR536" i="14"/>
  <c r="AS536" i="14" s="1"/>
  <c r="AP536" i="14"/>
  <c r="AQ536" i="14" s="1"/>
  <c r="AO536" i="14"/>
  <c r="AR535" i="14"/>
  <c r="AS535" i="14" s="1"/>
  <c r="AP535" i="14"/>
  <c r="AQ535" i="14" s="1"/>
  <c r="AO535" i="14"/>
  <c r="AR534" i="14"/>
  <c r="AS534" i="14" s="1"/>
  <c r="AP534" i="14"/>
  <c r="AQ534" i="14" s="1"/>
  <c r="AO534" i="14"/>
  <c r="AR533" i="14"/>
  <c r="AS533" i="14" s="1"/>
  <c r="AP533" i="14"/>
  <c r="AQ533" i="14" s="1"/>
  <c r="AO533" i="14"/>
  <c r="AR532" i="14"/>
  <c r="AS532" i="14" s="1"/>
  <c r="AP532" i="14"/>
  <c r="AQ532" i="14" s="1"/>
  <c r="AO532" i="14"/>
  <c r="AR531" i="14"/>
  <c r="AS531" i="14" s="1"/>
  <c r="AP531" i="14"/>
  <c r="AQ531" i="14" s="1"/>
  <c r="AO531" i="14"/>
  <c r="AR530" i="14"/>
  <c r="AS530" i="14" s="1"/>
  <c r="AP530" i="14"/>
  <c r="AQ530" i="14" s="1"/>
  <c r="AO530" i="14"/>
  <c r="AR529" i="14"/>
  <c r="AS529" i="14" s="1"/>
  <c r="AP529" i="14"/>
  <c r="AQ529" i="14" s="1"/>
  <c r="AO529" i="14"/>
  <c r="AR528" i="14"/>
  <c r="AS528" i="14" s="1"/>
  <c r="AP528" i="14"/>
  <c r="AQ528" i="14" s="1"/>
  <c r="AO528" i="14"/>
  <c r="AR527" i="14"/>
  <c r="AS527" i="14" s="1"/>
  <c r="AP527" i="14"/>
  <c r="AQ527" i="14" s="1"/>
  <c r="AO527" i="14"/>
  <c r="AR526" i="14"/>
  <c r="AS526" i="14" s="1"/>
  <c r="AP526" i="14"/>
  <c r="AQ526" i="14" s="1"/>
  <c r="AO526" i="14"/>
  <c r="AR525" i="14"/>
  <c r="AS525" i="14" s="1"/>
  <c r="AP525" i="14"/>
  <c r="AQ525" i="14" s="1"/>
  <c r="AO525" i="14"/>
  <c r="AR524" i="14"/>
  <c r="AS524" i="14" s="1"/>
  <c r="AP524" i="14"/>
  <c r="AQ524" i="14" s="1"/>
  <c r="AO524" i="14"/>
  <c r="AR523" i="14"/>
  <c r="AS523" i="14" s="1"/>
  <c r="AP523" i="14"/>
  <c r="AQ523" i="14" s="1"/>
  <c r="AO523" i="14"/>
  <c r="AR522" i="14"/>
  <c r="AS522" i="14" s="1"/>
  <c r="AP522" i="14"/>
  <c r="AQ522" i="14" s="1"/>
  <c r="AO522" i="14"/>
  <c r="AR521" i="14"/>
  <c r="AS521" i="14" s="1"/>
  <c r="AP521" i="14"/>
  <c r="AQ521" i="14" s="1"/>
  <c r="AO521" i="14"/>
  <c r="AR520" i="14"/>
  <c r="AS520" i="14" s="1"/>
  <c r="AP520" i="14"/>
  <c r="AQ520" i="14" s="1"/>
  <c r="AO520" i="14"/>
  <c r="AR519" i="14"/>
  <c r="AS519" i="14" s="1"/>
  <c r="AP519" i="14"/>
  <c r="AQ519" i="14" s="1"/>
  <c r="AO519" i="14"/>
  <c r="AR518" i="14"/>
  <c r="AS518" i="14" s="1"/>
  <c r="AP518" i="14"/>
  <c r="AQ518" i="14" s="1"/>
  <c r="AO518" i="14"/>
  <c r="AR517" i="14"/>
  <c r="AS517" i="14" s="1"/>
  <c r="AP517" i="14"/>
  <c r="AQ517" i="14" s="1"/>
  <c r="AO517" i="14"/>
  <c r="AR516" i="14"/>
  <c r="AS516" i="14" s="1"/>
  <c r="AP516" i="14"/>
  <c r="AQ516" i="14" s="1"/>
  <c r="AO516" i="14"/>
  <c r="AR515" i="14"/>
  <c r="AS515" i="14" s="1"/>
  <c r="AP515" i="14"/>
  <c r="AQ515" i="14" s="1"/>
  <c r="AO515" i="14"/>
  <c r="AR514" i="14"/>
  <c r="AS514" i="14" s="1"/>
  <c r="AP514" i="14"/>
  <c r="AQ514" i="14" s="1"/>
  <c r="AO514" i="14"/>
  <c r="AR513" i="14"/>
  <c r="AS513" i="14" s="1"/>
  <c r="AP513" i="14"/>
  <c r="AQ513" i="14" s="1"/>
  <c r="AO513" i="14"/>
  <c r="AR512" i="14"/>
  <c r="AS512" i="14" s="1"/>
  <c r="AP512" i="14"/>
  <c r="AQ512" i="14" s="1"/>
  <c r="AO512" i="14"/>
  <c r="AR511" i="14"/>
  <c r="AS511" i="14" s="1"/>
  <c r="AP511" i="14"/>
  <c r="AQ511" i="14" s="1"/>
  <c r="AO511" i="14"/>
  <c r="AR510" i="14"/>
  <c r="AS510" i="14" s="1"/>
  <c r="AP510" i="14"/>
  <c r="AQ510" i="14" s="1"/>
  <c r="AO510" i="14"/>
  <c r="AR509" i="14"/>
  <c r="AS509" i="14" s="1"/>
  <c r="AP509" i="14"/>
  <c r="AQ509" i="14" s="1"/>
  <c r="AO509" i="14"/>
  <c r="AR508" i="14"/>
  <c r="AS508" i="14" s="1"/>
  <c r="AP508" i="14"/>
  <c r="AQ508" i="14" s="1"/>
  <c r="AO508" i="14"/>
  <c r="AR507" i="14"/>
  <c r="AS507" i="14" s="1"/>
  <c r="AP507" i="14"/>
  <c r="AQ507" i="14" s="1"/>
  <c r="AO507" i="14"/>
  <c r="AR506" i="14"/>
  <c r="AS506" i="14" s="1"/>
  <c r="AP506" i="14"/>
  <c r="AQ506" i="14" s="1"/>
  <c r="AO506" i="14"/>
  <c r="AR505" i="14"/>
  <c r="AS505" i="14" s="1"/>
  <c r="AP505" i="14"/>
  <c r="AQ505" i="14" s="1"/>
  <c r="AO505" i="14"/>
  <c r="AR504" i="14"/>
  <c r="AS504" i="14" s="1"/>
  <c r="AP504" i="14"/>
  <c r="AQ504" i="14" s="1"/>
  <c r="AO504" i="14"/>
  <c r="AR503" i="14"/>
  <c r="AS503" i="14" s="1"/>
  <c r="AP503" i="14"/>
  <c r="AQ503" i="14" s="1"/>
  <c r="AO503" i="14"/>
  <c r="AR502" i="14"/>
  <c r="AS502" i="14" s="1"/>
  <c r="AP502" i="14"/>
  <c r="AQ502" i="14" s="1"/>
  <c r="AO502" i="14"/>
  <c r="AR501" i="14"/>
  <c r="AS501" i="14" s="1"/>
  <c r="AP501" i="14"/>
  <c r="AQ501" i="14" s="1"/>
  <c r="AO501" i="14"/>
  <c r="AR500" i="14"/>
  <c r="AS500" i="14" s="1"/>
  <c r="AP500" i="14"/>
  <c r="AQ500" i="14" s="1"/>
  <c r="AO500" i="14"/>
  <c r="AR499" i="14"/>
  <c r="AS499" i="14" s="1"/>
  <c r="AP499" i="14"/>
  <c r="AQ499" i="14" s="1"/>
  <c r="AO499" i="14"/>
  <c r="AR498" i="14"/>
  <c r="AS498" i="14" s="1"/>
  <c r="AP498" i="14"/>
  <c r="AQ498" i="14" s="1"/>
  <c r="AO498" i="14"/>
  <c r="AR497" i="14"/>
  <c r="AS497" i="14" s="1"/>
  <c r="AP497" i="14"/>
  <c r="AQ497" i="14" s="1"/>
  <c r="AO497" i="14"/>
  <c r="AR496" i="14"/>
  <c r="AS496" i="14" s="1"/>
  <c r="AP496" i="14"/>
  <c r="AQ496" i="14" s="1"/>
  <c r="AO496" i="14"/>
  <c r="AR495" i="14"/>
  <c r="AS495" i="14" s="1"/>
  <c r="AP495" i="14"/>
  <c r="AQ495" i="14" s="1"/>
  <c r="AO495" i="14"/>
  <c r="AR494" i="14"/>
  <c r="AS494" i="14" s="1"/>
  <c r="AP494" i="14"/>
  <c r="AQ494" i="14" s="1"/>
  <c r="AO494" i="14"/>
  <c r="AR493" i="14"/>
  <c r="AS493" i="14" s="1"/>
  <c r="AP493" i="14"/>
  <c r="AQ493" i="14" s="1"/>
  <c r="AO493" i="14"/>
  <c r="AR492" i="14"/>
  <c r="AS492" i="14" s="1"/>
  <c r="AP492" i="14"/>
  <c r="AQ492" i="14" s="1"/>
  <c r="AO492" i="14"/>
  <c r="AR491" i="14"/>
  <c r="AS491" i="14" s="1"/>
  <c r="AP491" i="14"/>
  <c r="AQ491" i="14" s="1"/>
  <c r="AO491" i="14"/>
  <c r="AR490" i="14"/>
  <c r="AS490" i="14" s="1"/>
  <c r="AP490" i="14"/>
  <c r="AQ490" i="14" s="1"/>
  <c r="AO490" i="14"/>
  <c r="AR489" i="14"/>
  <c r="AS489" i="14" s="1"/>
  <c r="AP489" i="14"/>
  <c r="AQ489" i="14" s="1"/>
  <c r="AO489" i="14"/>
  <c r="AR488" i="14"/>
  <c r="AS488" i="14" s="1"/>
  <c r="AP488" i="14"/>
  <c r="AQ488" i="14" s="1"/>
  <c r="AO488" i="14"/>
  <c r="AR487" i="14"/>
  <c r="AS487" i="14" s="1"/>
  <c r="AP487" i="14"/>
  <c r="AQ487" i="14" s="1"/>
  <c r="AO487" i="14"/>
  <c r="AR486" i="14"/>
  <c r="AS486" i="14" s="1"/>
  <c r="AP486" i="14"/>
  <c r="AQ486" i="14" s="1"/>
  <c r="AO486" i="14"/>
  <c r="AR485" i="14"/>
  <c r="AS485" i="14" s="1"/>
  <c r="AP485" i="14"/>
  <c r="AQ485" i="14" s="1"/>
  <c r="AO485" i="14"/>
  <c r="AR484" i="14"/>
  <c r="AS484" i="14" s="1"/>
  <c r="AP484" i="14"/>
  <c r="AQ484" i="14" s="1"/>
  <c r="AO484" i="14"/>
  <c r="AR483" i="14"/>
  <c r="AS483" i="14" s="1"/>
  <c r="AP483" i="14"/>
  <c r="AQ483" i="14" s="1"/>
  <c r="AO483" i="14"/>
  <c r="AR482" i="14"/>
  <c r="AS482" i="14" s="1"/>
  <c r="AP482" i="14"/>
  <c r="AQ482" i="14" s="1"/>
  <c r="AO482" i="14"/>
  <c r="AR481" i="14"/>
  <c r="AS481" i="14" s="1"/>
  <c r="AP481" i="14"/>
  <c r="AQ481" i="14" s="1"/>
  <c r="AO481" i="14"/>
  <c r="AR480" i="14"/>
  <c r="AS480" i="14" s="1"/>
  <c r="AP480" i="14"/>
  <c r="AQ480" i="14" s="1"/>
  <c r="AO480" i="14"/>
  <c r="AR479" i="14"/>
  <c r="AS479" i="14" s="1"/>
  <c r="AP479" i="14"/>
  <c r="AQ479" i="14" s="1"/>
  <c r="AO479" i="14"/>
  <c r="AR478" i="14"/>
  <c r="AS478" i="14" s="1"/>
  <c r="AP478" i="14"/>
  <c r="AQ478" i="14" s="1"/>
  <c r="AO478" i="14"/>
  <c r="AR477" i="14"/>
  <c r="AS477" i="14" s="1"/>
  <c r="AP477" i="14"/>
  <c r="AQ477" i="14" s="1"/>
  <c r="AO477" i="14"/>
  <c r="AR476" i="14"/>
  <c r="AS476" i="14" s="1"/>
  <c r="AP476" i="14"/>
  <c r="AQ476" i="14" s="1"/>
  <c r="AO476" i="14"/>
  <c r="AR475" i="14"/>
  <c r="AS475" i="14" s="1"/>
  <c r="AP475" i="14"/>
  <c r="AQ475" i="14" s="1"/>
  <c r="AO475" i="14"/>
  <c r="AR474" i="14"/>
  <c r="AS474" i="14" s="1"/>
  <c r="AP474" i="14"/>
  <c r="AQ474" i="14" s="1"/>
  <c r="AO474" i="14"/>
  <c r="AR473" i="14"/>
  <c r="AS473" i="14" s="1"/>
  <c r="AP473" i="14"/>
  <c r="AQ473" i="14" s="1"/>
  <c r="AO473" i="14"/>
  <c r="AR472" i="14"/>
  <c r="AS472" i="14" s="1"/>
  <c r="AP472" i="14"/>
  <c r="AQ472" i="14" s="1"/>
  <c r="AO472" i="14"/>
  <c r="AR471" i="14"/>
  <c r="AS471" i="14" s="1"/>
  <c r="AP471" i="14"/>
  <c r="AQ471" i="14" s="1"/>
  <c r="AO471" i="14"/>
  <c r="AR470" i="14"/>
  <c r="AS470" i="14" s="1"/>
  <c r="AP470" i="14"/>
  <c r="AQ470" i="14" s="1"/>
  <c r="AO470" i="14"/>
  <c r="AR469" i="14"/>
  <c r="AS469" i="14" s="1"/>
  <c r="AP469" i="14"/>
  <c r="AQ469" i="14" s="1"/>
  <c r="AO469" i="14"/>
  <c r="AR468" i="14"/>
  <c r="AS468" i="14" s="1"/>
  <c r="AP468" i="14"/>
  <c r="AQ468" i="14" s="1"/>
  <c r="AO468" i="14"/>
  <c r="AR467" i="14"/>
  <c r="AS467" i="14" s="1"/>
  <c r="AP467" i="14"/>
  <c r="AQ467" i="14" s="1"/>
  <c r="AO467" i="14"/>
  <c r="AR466" i="14"/>
  <c r="AS466" i="14" s="1"/>
  <c r="AP466" i="14"/>
  <c r="AQ466" i="14" s="1"/>
  <c r="AO466" i="14"/>
  <c r="AR465" i="14"/>
  <c r="AS465" i="14" s="1"/>
  <c r="AP465" i="14"/>
  <c r="AQ465" i="14" s="1"/>
  <c r="AO465" i="14"/>
  <c r="AR464" i="14"/>
  <c r="AS464" i="14" s="1"/>
  <c r="AP464" i="14"/>
  <c r="AQ464" i="14" s="1"/>
  <c r="AO464" i="14"/>
  <c r="AR463" i="14"/>
  <c r="AS463" i="14" s="1"/>
  <c r="AP463" i="14"/>
  <c r="AQ463" i="14" s="1"/>
  <c r="AO463" i="14"/>
  <c r="AR462" i="14"/>
  <c r="AS462" i="14" s="1"/>
  <c r="AP462" i="14"/>
  <c r="AQ462" i="14" s="1"/>
  <c r="AO462" i="14"/>
  <c r="AR461" i="14"/>
  <c r="AS461" i="14" s="1"/>
  <c r="AP461" i="14"/>
  <c r="AQ461" i="14" s="1"/>
  <c r="AO461" i="14"/>
  <c r="AR460" i="14"/>
  <c r="AS460" i="14" s="1"/>
  <c r="AP460" i="14"/>
  <c r="AQ460" i="14" s="1"/>
  <c r="AO460" i="14"/>
  <c r="AR459" i="14"/>
  <c r="AS459" i="14" s="1"/>
  <c r="AP459" i="14"/>
  <c r="AQ459" i="14" s="1"/>
  <c r="AO459" i="14"/>
  <c r="AR458" i="14"/>
  <c r="AS458" i="14" s="1"/>
  <c r="AP458" i="14"/>
  <c r="AQ458" i="14" s="1"/>
  <c r="AO458" i="14"/>
  <c r="AR457" i="14"/>
  <c r="AS457" i="14" s="1"/>
  <c r="AP457" i="14"/>
  <c r="AQ457" i="14" s="1"/>
  <c r="AO457" i="14"/>
  <c r="AR456" i="14"/>
  <c r="AS456" i="14" s="1"/>
  <c r="AP456" i="14"/>
  <c r="AQ456" i="14" s="1"/>
  <c r="AO456" i="14"/>
  <c r="AR455" i="14"/>
  <c r="AS455" i="14" s="1"/>
  <c r="AP455" i="14"/>
  <c r="AQ455" i="14" s="1"/>
  <c r="AO455" i="14"/>
  <c r="AR454" i="14"/>
  <c r="AS454" i="14" s="1"/>
  <c r="AP454" i="14"/>
  <c r="AQ454" i="14" s="1"/>
  <c r="AO454" i="14"/>
  <c r="AR453" i="14"/>
  <c r="AS453" i="14" s="1"/>
  <c r="AP453" i="14"/>
  <c r="AQ453" i="14" s="1"/>
  <c r="AO453" i="14"/>
  <c r="AR452" i="14"/>
  <c r="AS452" i="14" s="1"/>
  <c r="AP452" i="14"/>
  <c r="AQ452" i="14" s="1"/>
  <c r="AO452" i="14"/>
  <c r="AR451" i="14"/>
  <c r="AS451" i="14" s="1"/>
  <c r="AP451" i="14"/>
  <c r="AQ451" i="14" s="1"/>
  <c r="AO451" i="14"/>
  <c r="AR450" i="14"/>
  <c r="AS450" i="14" s="1"/>
  <c r="AP450" i="14"/>
  <c r="AQ450" i="14" s="1"/>
  <c r="AO450" i="14"/>
  <c r="AR449" i="14"/>
  <c r="AS449" i="14" s="1"/>
  <c r="AP449" i="14"/>
  <c r="AQ449" i="14" s="1"/>
  <c r="AO449" i="14"/>
  <c r="AR448" i="14"/>
  <c r="AS448" i="14" s="1"/>
  <c r="AP448" i="14"/>
  <c r="AQ448" i="14" s="1"/>
  <c r="AO448" i="14"/>
  <c r="AR447" i="14"/>
  <c r="AS447" i="14" s="1"/>
  <c r="AP447" i="14"/>
  <c r="AQ447" i="14" s="1"/>
  <c r="AO447" i="14"/>
  <c r="AR446" i="14"/>
  <c r="AS446" i="14" s="1"/>
  <c r="AP446" i="14"/>
  <c r="AQ446" i="14" s="1"/>
  <c r="AO446" i="14"/>
  <c r="AR445" i="14"/>
  <c r="AS445" i="14" s="1"/>
  <c r="AP445" i="14"/>
  <c r="AQ445" i="14" s="1"/>
  <c r="AO445" i="14"/>
  <c r="AR444" i="14"/>
  <c r="AS444" i="14" s="1"/>
  <c r="AP444" i="14"/>
  <c r="AQ444" i="14" s="1"/>
  <c r="AO444" i="14"/>
  <c r="AR443" i="14"/>
  <c r="AS443" i="14" s="1"/>
  <c r="AP443" i="14"/>
  <c r="AQ443" i="14" s="1"/>
  <c r="AO443" i="14"/>
  <c r="AR442" i="14"/>
  <c r="AS442" i="14" s="1"/>
  <c r="AP442" i="14"/>
  <c r="AQ442" i="14" s="1"/>
  <c r="AO442" i="14"/>
  <c r="AR441" i="14"/>
  <c r="AS441" i="14" s="1"/>
  <c r="AP441" i="14"/>
  <c r="AQ441" i="14" s="1"/>
  <c r="AO441" i="14"/>
  <c r="AR440" i="14"/>
  <c r="AS440" i="14" s="1"/>
  <c r="AP440" i="14"/>
  <c r="AQ440" i="14" s="1"/>
  <c r="AO440" i="14"/>
  <c r="AR439" i="14"/>
  <c r="AS439" i="14" s="1"/>
  <c r="AP439" i="14"/>
  <c r="AQ439" i="14" s="1"/>
  <c r="AO439" i="14"/>
  <c r="AR438" i="14"/>
  <c r="AS438" i="14" s="1"/>
  <c r="AP438" i="14"/>
  <c r="AQ438" i="14" s="1"/>
  <c r="AO438" i="14"/>
  <c r="AR437" i="14"/>
  <c r="AS437" i="14" s="1"/>
  <c r="AP437" i="14"/>
  <c r="AQ437" i="14" s="1"/>
  <c r="AO437" i="14"/>
  <c r="AR436" i="14"/>
  <c r="AS436" i="14" s="1"/>
  <c r="AP436" i="14"/>
  <c r="AQ436" i="14" s="1"/>
  <c r="AO436" i="14"/>
  <c r="AR435" i="14"/>
  <c r="AS435" i="14" s="1"/>
  <c r="AP435" i="14"/>
  <c r="AQ435" i="14" s="1"/>
  <c r="AO435" i="14"/>
  <c r="AR434" i="14"/>
  <c r="AS434" i="14" s="1"/>
  <c r="AP434" i="14"/>
  <c r="AQ434" i="14" s="1"/>
  <c r="AO434" i="14"/>
  <c r="AQ3207" i="14"/>
  <c r="AR3207" i="14" s="1"/>
  <c r="AO3207" i="14"/>
  <c r="AP3207" i="14" s="1"/>
  <c r="AN3207" i="14"/>
  <c r="AQ3206" i="14"/>
  <c r="AR3206" i="14" s="1"/>
  <c r="AO3206" i="14"/>
  <c r="AP3206" i="14" s="1"/>
  <c r="AN3206" i="14"/>
  <c r="AQ3205" i="14"/>
  <c r="AR3205" i="14" s="1"/>
  <c r="AO3205" i="14"/>
  <c r="AP3205" i="14" s="1"/>
  <c r="AN3205" i="14"/>
  <c r="AQ3204" i="14"/>
  <c r="AR3204" i="14" s="1"/>
  <c r="AO3204" i="14"/>
  <c r="AP3204" i="14" s="1"/>
  <c r="AN3204" i="14"/>
  <c r="AQ3203" i="14"/>
  <c r="AR3203" i="14" s="1"/>
  <c r="AO3203" i="14"/>
  <c r="AP3203" i="14" s="1"/>
  <c r="AN3203" i="14"/>
  <c r="AQ3202" i="14"/>
  <c r="AR3202" i="14" s="1"/>
  <c r="AO3202" i="14"/>
  <c r="AP3202" i="14" s="1"/>
  <c r="AN3202" i="14"/>
  <c r="AQ3201" i="14"/>
  <c r="AR3201" i="14" s="1"/>
  <c r="AO3201" i="14"/>
  <c r="AP3201" i="14" s="1"/>
  <c r="AN3201" i="14"/>
  <c r="AQ3200" i="14"/>
  <c r="AR3200" i="14" s="1"/>
  <c r="AO3200" i="14"/>
  <c r="AP3200" i="14" s="1"/>
  <c r="AN3200" i="14"/>
  <c r="AQ3199" i="14"/>
  <c r="AR3199" i="14" s="1"/>
  <c r="AO3199" i="14"/>
  <c r="AP3199" i="14" s="1"/>
  <c r="AN3199" i="14"/>
  <c r="AQ3198" i="14"/>
  <c r="AR3198" i="14" s="1"/>
  <c r="AO3198" i="14"/>
  <c r="AP3198" i="14" s="1"/>
  <c r="AN3198" i="14"/>
  <c r="AQ3197" i="14"/>
  <c r="AR3197" i="14" s="1"/>
  <c r="AO3197" i="14"/>
  <c r="AP3197" i="14" s="1"/>
  <c r="AN3197" i="14"/>
  <c r="AQ3196" i="14"/>
  <c r="AR3196" i="14" s="1"/>
  <c r="AO3196" i="14"/>
  <c r="AP3196" i="14" s="1"/>
  <c r="AN3196" i="14"/>
  <c r="AQ3195" i="14"/>
  <c r="AR3195" i="14" s="1"/>
  <c r="AO3195" i="14"/>
  <c r="AP3195" i="14" s="1"/>
  <c r="AN3195" i="14"/>
  <c r="AQ3194" i="14"/>
  <c r="AR3194" i="14" s="1"/>
  <c r="AO3194" i="14"/>
  <c r="AP3194" i="14" s="1"/>
  <c r="AN3194" i="14"/>
  <c r="AQ3193" i="14"/>
  <c r="AR3193" i="14" s="1"/>
  <c r="AO3193" i="14"/>
  <c r="AP3193" i="14" s="1"/>
  <c r="AN3193" i="14"/>
  <c r="AQ3192" i="14"/>
  <c r="AR3192" i="14" s="1"/>
  <c r="AO3192" i="14"/>
  <c r="AP3192" i="14" s="1"/>
  <c r="AN3192" i="14"/>
  <c r="AQ3191" i="14"/>
  <c r="AR3191" i="14" s="1"/>
  <c r="AO3191" i="14"/>
  <c r="AP3191" i="14" s="1"/>
  <c r="AN3191" i="14"/>
  <c r="AQ3190" i="14"/>
  <c r="AR3190" i="14" s="1"/>
  <c r="AO3190" i="14"/>
  <c r="AP3190" i="14" s="1"/>
  <c r="AN3190" i="14"/>
  <c r="AQ3189" i="14"/>
  <c r="AR3189" i="14" s="1"/>
  <c r="AO3189" i="14"/>
  <c r="AP3189" i="14" s="1"/>
  <c r="AN3189" i="14"/>
  <c r="AQ3188" i="14"/>
  <c r="AR3188" i="14" s="1"/>
  <c r="AO3188" i="14"/>
  <c r="AP3188" i="14" s="1"/>
  <c r="AN3188" i="14"/>
  <c r="AQ3187" i="14"/>
  <c r="AR3187" i="14" s="1"/>
  <c r="AO3187" i="14"/>
  <c r="AP3187" i="14" s="1"/>
  <c r="AN3187" i="14"/>
  <c r="AQ3186" i="14"/>
  <c r="AR3186" i="14" s="1"/>
  <c r="AO3186" i="14"/>
  <c r="AP3186" i="14" s="1"/>
  <c r="AN3186" i="14"/>
  <c r="AQ3185" i="14"/>
  <c r="AR3185" i="14" s="1"/>
  <c r="AO3185" i="14"/>
  <c r="AP3185" i="14" s="1"/>
  <c r="AN3185" i="14"/>
  <c r="AQ3184" i="14"/>
  <c r="AR3184" i="14" s="1"/>
  <c r="AO3184" i="14"/>
  <c r="AP3184" i="14" s="1"/>
  <c r="AN3184" i="14"/>
  <c r="AQ3183" i="14"/>
  <c r="AR3183" i="14" s="1"/>
  <c r="AO3183" i="14"/>
  <c r="AP3183" i="14" s="1"/>
  <c r="AN3183" i="14"/>
  <c r="AQ3182" i="14"/>
  <c r="AR3182" i="14" s="1"/>
  <c r="AO3182" i="14"/>
  <c r="AP3182" i="14" s="1"/>
  <c r="AN3182" i="14"/>
  <c r="AQ3181" i="14"/>
  <c r="AR3181" i="14" s="1"/>
  <c r="AO3181" i="14"/>
  <c r="AP3181" i="14" s="1"/>
  <c r="AN3181" i="14"/>
  <c r="AQ3180" i="14"/>
  <c r="AR3180" i="14" s="1"/>
  <c r="AO3180" i="14"/>
  <c r="AP3180" i="14" s="1"/>
  <c r="AN3180" i="14"/>
  <c r="AQ3179" i="14"/>
  <c r="AR3179" i="14" s="1"/>
  <c r="AO3179" i="14"/>
  <c r="AP3179" i="14" s="1"/>
  <c r="AN3179" i="14"/>
  <c r="AQ3178" i="14"/>
  <c r="AR3178" i="14" s="1"/>
  <c r="AO3178" i="14"/>
  <c r="AP3178" i="14" s="1"/>
  <c r="AN3178" i="14"/>
  <c r="AQ3177" i="14"/>
  <c r="AR3177" i="14" s="1"/>
  <c r="AO3177" i="14"/>
  <c r="AP3177" i="14" s="1"/>
  <c r="AN3177" i="14"/>
  <c r="AQ3176" i="14"/>
  <c r="AR3176" i="14" s="1"/>
  <c r="AO3176" i="14"/>
  <c r="AP3176" i="14" s="1"/>
  <c r="AN3176" i="14"/>
  <c r="AQ3175" i="14"/>
  <c r="AR3175" i="14" s="1"/>
  <c r="AO3175" i="14"/>
  <c r="AP3175" i="14" s="1"/>
  <c r="AN3175" i="14"/>
  <c r="AQ3174" i="14"/>
  <c r="AR3174" i="14" s="1"/>
  <c r="AO3174" i="14"/>
  <c r="AP3174" i="14" s="1"/>
  <c r="AN3174" i="14"/>
  <c r="AQ3173" i="14"/>
  <c r="AR3173" i="14" s="1"/>
  <c r="AO3173" i="14"/>
  <c r="AP3173" i="14" s="1"/>
  <c r="AN3173" i="14"/>
  <c r="AQ3172" i="14"/>
  <c r="AR3172" i="14" s="1"/>
  <c r="AO3172" i="14"/>
  <c r="AP3172" i="14" s="1"/>
  <c r="AN3172" i="14"/>
  <c r="AQ3171" i="14"/>
  <c r="AR3171" i="14" s="1"/>
  <c r="AO3171" i="14"/>
  <c r="AP3171" i="14" s="1"/>
  <c r="AN3171" i="14"/>
  <c r="AQ3170" i="14"/>
  <c r="AR3170" i="14" s="1"/>
  <c r="AO3170" i="14"/>
  <c r="AP3170" i="14" s="1"/>
  <c r="AN3170" i="14"/>
  <c r="AQ3169" i="14"/>
  <c r="AR3169" i="14" s="1"/>
  <c r="AO3169" i="14"/>
  <c r="AP3169" i="14" s="1"/>
  <c r="AN3169" i="14"/>
  <c r="AQ3168" i="14"/>
  <c r="AR3168" i="14" s="1"/>
  <c r="AO3168" i="14"/>
  <c r="AP3168" i="14" s="1"/>
  <c r="AN3168" i="14"/>
  <c r="AQ3167" i="14"/>
  <c r="AR3167" i="14" s="1"/>
  <c r="AO3167" i="14"/>
  <c r="AP3167" i="14" s="1"/>
  <c r="AN3167" i="14"/>
  <c r="AQ3166" i="14"/>
  <c r="AR3166" i="14" s="1"/>
  <c r="AO3166" i="14"/>
  <c r="AP3166" i="14" s="1"/>
  <c r="AN3166" i="14"/>
  <c r="AQ3165" i="14"/>
  <c r="AR3165" i="14" s="1"/>
  <c r="AO3165" i="14"/>
  <c r="AP3165" i="14" s="1"/>
  <c r="AN3165" i="14"/>
  <c r="AQ3164" i="14"/>
  <c r="AR3164" i="14" s="1"/>
  <c r="AO3164" i="14"/>
  <c r="AP3164" i="14" s="1"/>
  <c r="AN3164" i="14"/>
  <c r="AQ3163" i="14"/>
  <c r="AR3163" i="14" s="1"/>
  <c r="AO3163" i="14"/>
  <c r="AP3163" i="14" s="1"/>
  <c r="AN3163" i="14"/>
  <c r="AQ3162" i="14"/>
  <c r="AR3162" i="14" s="1"/>
  <c r="AO3162" i="14"/>
  <c r="AP3162" i="14" s="1"/>
  <c r="AN3162" i="14"/>
  <c r="AQ3161" i="14"/>
  <c r="AR3161" i="14" s="1"/>
  <c r="AO3161" i="14"/>
  <c r="AP3161" i="14" s="1"/>
  <c r="AN3161" i="14"/>
  <c r="AQ3160" i="14"/>
  <c r="AR3160" i="14" s="1"/>
  <c r="AO3160" i="14"/>
  <c r="AP3160" i="14" s="1"/>
  <c r="AN3160" i="14"/>
  <c r="AQ3159" i="14"/>
  <c r="AR3159" i="14" s="1"/>
  <c r="AO3159" i="14"/>
  <c r="AP3159" i="14" s="1"/>
  <c r="AN3159" i="14"/>
  <c r="AQ3158" i="14"/>
  <c r="AR3158" i="14" s="1"/>
  <c r="AO3158" i="14"/>
  <c r="AP3158" i="14" s="1"/>
  <c r="AN3158" i="14"/>
  <c r="AQ3157" i="14"/>
  <c r="AR3157" i="14" s="1"/>
  <c r="AO3157" i="14"/>
  <c r="AP3157" i="14" s="1"/>
  <c r="AN3157" i="14"/>
  <c r="AQ3156" i="14"/>
  <c r="AR3156" i="14" s="1"/>
  <c r="AO3156" i="14"/>
  <c r="AP3156" i="14" s="1"/>
  <c r="AN3156" i="14"/>
  <c r="AQ3155" i="14"/>
  <c r="AR3155" i="14" s="1"/>
  <c r="AO3155" i="14"/>
  <c r="AP3155" i="14" s="1"/>
  <c r="AN3155" i="14"/>
  <c r="AQ3154" i="14"/>
  <c r="AR3154" i="14" s="1"/>
  <c r="AO3154" i="14"/>
  <c r="AP3154" i="14" s="1"/>
  <c r="AN3154" i="14"/>
  <c r="AQ3153" i="14"/>
  <c r="AR3153" i="14" s="1"/>
  <c r="AO3153" i="14"/>
  <c r="AP3153" i="14" s="1"/>
  <c r="AN3153" i="14"/>
  <c r="AQ3152" i="14"/>
  <c r="AR3152" i="14" s="1"/>
  <c r="AO3152" i="14"/>
  <c r="AP3152" i="14" s="1"/>
  <c r="AN3152" i="14"/>
  <c r="AQ3151" i="14"/>
  <c r="AR3151" i="14" s="1"/>
  <c r="AO3151" i="14"/>
  <c r="AP3151" i="14" s="1"/>
  <c r="AN3151" i="14"/>
  <c r="AQ3150" i="14"/>
  <c r="AR3150" i="14" s="1"/>
  <c r="AO3150" i="14"/>
  <c r="AP3150" i="14" s="1"/>
  <c r="AN3150" i="14"/>
  <c r="AQ3149" i="14"/>
  <c r="AR3149" i="14" s="1"/>
  <c r="AO3149" i="14"/>
  <c r="AP3149" i="14" s="1"/>
  <c r="AN3149" i="14"/>
  <c r="AQ3148" i="14"/>
  <c r="AR3148" i="14" s="1"/>
  <c r="AO3148" i="14"/>
  <c r="AP3148" i="14" s="1"/>
  <c r="AN3148" i="14"/>
  <c r="AQ3147" i="14"/>
  <c r="AR3147" i="14" s="1"/>
  <c r="AO3147" i="14"/>
  <c r="AP3147" i="14" s="1"/>
  <c r="AN3147" i="14"/>
  <c r="AQ3146" i="14"/>
  <c r="AR3146" i="14" s="1"/>
  <c r="AO3146" i="14"/>
  <c r="AP3146" i="14" s="1"/>
  <c r="AN3146" i="14"/>
  <c r="AQ3145" i="14"/>
  <c r="AR3145" i="14" s="1"/>
  <c r="AO3145" i="14"/>
  <c r="AP3145" i="14" s="1"/>
  <c r="AN3145" i="14"/>
  <c r="AQ3144" i="14"/>
  <c r="AR3144" i="14" s="1"/>
  <c r="AO3144" i="14"/>
  <c r="AP3144" i="14" s="1"/>
  <c r="AN3144" i="14"/>
  <c r="AQ3143" i="14"/>
  <c r="AR3143" i="14" s="1"/>
  <c r="AO3143" i="14"/>
  <c r="AP3143" i="14" s="1"/>
  <c r="AN3143" i="14"/>
  <c r="AQ3142" i="14"/>
  <c r="AR3142" i="14" s="1"/>
  <c r="AO3142" i="14"/>
  <c r="AP3142" i="14" s="1"/>
  <c r="AN3142" i="14"/>
  <c r="AQ3141" i="14"/>
  <c r="AR3141" i="14" s="1"/>
  <c r="AO3141" i="14"/>
  <c r="AP3141" i="14" s="1"/>
  <c r="AN3141" i="14"/>
  <c r="AQ3140" i="14"/>
  <c r="AR3140" i="14" s="1"/>
  <c r="AO3140" i="14"/>
  <c r="AP3140" i="14" s="1"/>
  <c r="AN3140" i="14"/>
  <c r="AQ3139" i="14"/>
  <c r="AR3139" i="14" s="1"/>
  <c r="AO3139" i="14"/>
  <c r="AP3139" i="14" s="1"/>
  <c r="AN3139" i="14"/>
  <c r="AQ3138" i="14"/>
  <c r="AR3138" i="14" s="1"/>
  <c r="AO3138" i="14"/>
  <c r="AP3138" i="14" s="1"/>
  <c r="AN3138" i="14"/>
  <c r="AQ3137" i="14"/>
  <c r="AR3137" i="14" s="1"/>
  <c r="AO3137" i="14"/>
  <c r="AP3137" i="14" s="1"/>
  <c r="AN3137" i="14"/>
  <c r="AQ3136" i="14"/>
  <c r="AR3136" i="14" s="1"/>
  <c r="AO3136" i="14"/>
  <c r="AP3136" i="14" s="1"/>
  <c r="AN3136" i="14"/>
  <c r="AQ3135" i="14"/>
  <c r="AR3135" i="14" s="1"/>
  <c r="AO3135" i="14"/>
  <c r="AP3135" i="14" s="1"/>
  <c r="AN3135" i="14"/>
  <c r="AQ3134" i="14"/>
  <c r="AR3134" i="14" s="1"/>
  <c r="AO3134" i="14"/>
  <c r="AP3134" i="14" s="1"/>
  <c r="AN3134" i="14"/>
  <c r="AQ3133" i="14"/>
  <c r="AR3133" i="14" s="1"/>
  <c r="AO3133" i="14"/>
  <c r="AP3133" i="14" s="1"/>
  <c r="AN3133" i="14"/>
  <c r="AQ3132" i="14"/>
  <c r="AR3132" i="14" s="1"/>
  <c r="AO3132" i="14"/>
  <c r="AP3132" i="14" s="1"/>
  <c r="AN3132" i="14"/>
  <c r="AQ3131" i="14"/>
  <c r="AR3131" i="14" s="1"/>
  <c r="AO3131" i="14"/>
  <c r="AP3131" i="14" s="1"/>
  <c r="AN3131" i="14"/>
  <c r="AQ3130" i="14"/>
  <c r="AR3130" i="14" s="1"/>
  <c r="AO3130" i="14"/>
  <c r="AP3130" i="14" s="1"/>
  <c r="AN3130" i="14"/>
  <c r="AQ3129" i="14"/>
  <c r="AR3129" i="14" s="1"/>
  <c r="AO3129" i="14"/>
  <c r="AP3129" i="14" s="1"/>
  <c r="AN3129" i="14"/>
  <c r="AQ3128" i="14"/>
  <c r="AR3128" i="14" s="1"/>
  <c r="AO3128" i="14"/>
  <c r="AP3128" i="14" s="1"/>
  <c r="AN3128" i="14"/>
  <c r="AQ3127" i="14"/>
  <c r="AR3127" i="14" s="1"/>
  <c r="AO3127" i="14"/>
  <c r="AP3127" i="14" s="1"/>
  <c r="AN3127" i="14"/>
  <c r="AQ3126" i="14"/>
  <c r="AR3126" i="14" s="1"/>
  <c r="AO3126" i="14"/>
  <c r="AP3126" i="14" s="1"/>
  <c r="AN3126" i="14"/>
  <c r="AQ3125" i="14"/>
  <c r="AR3125" i="14" s="1"/>
  <c r="AO3125" i="14"/>
  <c r="AP3125" i="14" s="1"/>
  <c r="AN3125" i="14"/>
  <c r="AQ3124" i="14"/>
  <c r="AR3124" i="14" s="1"/>
  <c r="AO3124" i="14"/>
  <c r="AP3124" i="14" s="1"/>
  <c r="AN3124" i="14"/>
  <c r="AQ3123" i="14"/>
  <c r="AR3123" i="14" s="1"/>
  <c r="AO3123" i="14"/>
  <c r="AP3123" i="14" s="1"/>
  <c r="AN3123" i="14"/>
  <c r="AQ3122" i="14"/>
  <c r="AR3122" i="14" s="1"/>
  <c r="AO3122" i="14"/>
  <c r="AP3122" i="14" s="1"/>
  <c r="AN3122" i="14"/>
  <c r="AQ3121" i="14"/>
  <c r="AR3121" i="14" s="1"/>
  <c r="AO3121" i="14"/>
  <c r="AP3121" i="14" s="1"/>
  <c r="AN3121" i="14"/>
  <c r="AQ3120" i="14"/>
  <c r="AR3120" i="14" s="1"/>
  <c r="AO3120" i="14"/>
  <c r="AP3120" i="14" s="1"/>
  <c r="AN3120" i="14"/>
  <c r="AQ3119" i="14"/>
  <c r="AR3119" i="14" s="1"/>
  <c r="AO3119" i="14"/>
  <c r="AP3119" i="14" s="1"/>
  <c r="AN3119" i="14"/>
  <c r="AQ3118" i="14"/>
  <c r="AR3118" i="14" s="1"/>
  <c r="AO3118" i="14"/>
  <c r="AP3118" i="14" s="1"/>
  <c r="AN3118" i="14"/>
  <c r="AQ3117" i="14"/>
  <c r="AR3117" i="14" s="1"/>
  <c r="AO3117" i="14"/>
  <c r="AP3117" i="14" s="1"/>
  <c r="AN3117" i="14"/>
  <c r="AQ3116" i="14"/>
  <c r="AR3116" i="14" s="1"/>
  <c r="AO3116" i="14"/>
  <c r="AP3116" i="14" s="1"/>
  <c r="AN3116" i="14"/>
  <c r="AQ3115" i="14"/>
  <c r="AR3115" i="14" s="1"/>
  <c r="AO3115" i="14"/>
  <c r="AP3115" i="14" s="1"/>
  <c r="AN3115" i="14"/>
  <c r="AQ3114" i="14"/>
  <c r="AR3114" i="14" s="1"/>
  <c r="AO3114" i="14"/>
  <c r="AP3114" i="14" s="1"/>
  <c r="AN3114" i="14"/>
  <c r="AQ3113" i="14"/>
  <c r="AR3113" i="14" s="1"/>
  <c r="AO3113" i="14"/>
  <c r="AP3113" i="14" s="1"/>
  <c r="AN3113" i="14"/>
  <c r="AQ3112" i="14"/>
  <c r="AR3112" i="14" s="1"/>
  <c r="AO3112" i="14"/>
  <c r="AP3112" i="14" s="1"/>
  <c r="AN3112" i="14"/>
  <c r="AQ3111" i="14"/>
  <c r="AR3111" i="14" s="1"/>
  <c r="AO3111" i="14"/>
  <c r="AP3111" i="14" s="1"/>
  <c r="AN3111" i="14"/>
  <c r="AQ3110" i="14"/>
  <c r="AR3110" i="14" s="1"/>
  <c r="AO3110" i="14"/>
  <c r="AP3110" i="14" s="1"/>
  <c r="AN3110" i="14"/>
  <c r="AQ3109" i="14"/>
  <c r="AR3109" i="14" s="1"/>
  <c r="AO3109" i="14"/>
  <c r="AP3109" i="14" s="1"/>
  <c r="AN3109" i="14"/>
  <c r="AQ3108" i="14"/>
  <c r="AR3108" i="14" s="1"/>
  <c r="AO3108" i="14"/>
  <c r="AP3108" i="14" s="1"/>
  <c r="AN3108" i="14"/>
  <c r="AQ3107" i="14"/>
  <c r="AR3107" i="14" s="1"/>
  <c r="AO3107" i="14"/>
  <c r="AP3107" i="14" s="1"/>
  <c r="AN3107" i="14"/>
  <c r="AQ3106" i="14"/>
  <c r="AR3106" i="14" s="1"/>
  <c r="AO3106" i="14"/>
  <c r="AP3106" i="14" s="1"/>
  <c r="AN3106" i="14"/>
  <c r="AQ3105" i="14"/>
  <c r="AR3105" i="14" s="1"/>
  <c r="AO3105" i="14"/>
  <c r="AP3105" i="14" s="1"/>
  <c r="AN3105" i="14"/>
  <c r="AQ3104" i="14"/>
  <c r="AR3104" i="14" s="1"/>
  <c r="AO3104" i="14"/>
  <c r="AP3104" i="14" s="1"/>
  <c r="AN3104" i="14"/>
  <c r="AQ3103" i="14"/>
  <c r="AR3103" i="14" s="1"/>
  <c r="AO3103" i="14"/>
  <c r="AP3103" i="14" s="1"/>
  <c r="AN3103" i="14"/>
  <c r="AQ3102" i="14"/>
  <c r="AR3102" i="14" s="1"/>
  <c r="AO3102" i="14"/>
  <c r="AP3102" i="14" s="1"/>
  <c r="AN3102" i="14"/>
  <c r="AQ3101" i="14"/>
  <c r="AR3101" i="14" s="1"/>
  <c r="AO3101" i="14"/>
  <c r="AP3101" i="14" s="1"/>
  <c r="AN3101" i="14"/>
  <c r="AQ3100" i="14"/>
  <c r="AR3100" i="14" s="1"/>
  <c r="AO3100" i="14"/>
  <c r="AP3100" i="14" s="1"/>
  <c r="AN3100" i="14"/>
  <c r="AQ3099" i="14"/>
  <c r="AR3099" i="14" s="1"/>
  <c r="AO3099" i="14"/>
  <c r="AP3099" i="14" s="1"/>
  <c r="AN3099" i="14"/>
  <c r="AQ3098" i="14"/>
  <c r="AR3098" i="14" s="1"/>
  <c r="AO3098" i="14"/>
  <c r="AP3098" i="14" s="1"/>
  <c r="AN3098" i="14"/>
  <c r="AQ3097" i="14"/>
  <c r="AR3097" i="14" s="1"/>
  <c r="AO3097" i="14"/>
  <c r="AP3097" i="14" s="1"/>
  <c r="AN3097" i="14"/>
  <c r="AQ3096" i="14"/>
  <c r="AR3096" i="14" s="1"/>
  <c r="AO3096" i="14"/>
  <c r="AP3096" i="14" s="1"/>
  <c r="AN3096" i="14"/>
  <c r="AQ3095" i="14"/>
  <c r="AR3095" i="14" s="1"/>
  <c r="AO3095" i="14"/>
  <c r="AP3095" i="14" s="1"/>
  <c r="AN3095" i="14"/>
  <c r="AQ3094" i="14"/>
  <c r="AR3094" i="14" s="1"/>
  <c r="AO3094" i="14"/>
  <c r="AP3094" i="14" s="1"/>
  <c r="AN3094" i="14"/>
  <c r="AQ3093" i="14"/>
  <c r="AR3093" i="14" s="1"/>
  <c r="AO3093" i="14"/>
  <c r="AP3093" i="14" s="1"/>
  <c r="AN3093" i="14"/>
  <c r="AQ3092" i="14"/>
  <c r="AR3092" i="14" s="1"/>
  <c r="AO3092" i="14"/>
  <c r="AP3092" i="14" s="1"/>
  <c r="AN3092" i="14"/>
  <c r="AQ3091" i="14"/>
  <c r="AR3091" i="14" s="1"/>
  <c r="AO3091" i="14"/>
  <c r="AP3091" i="14" s="1"/>
  <c r="AN3091" i="14"/>
  <c r="AQ3090" i="14"/>
  <c r="AR3090" i="14" s="1"/>
  <c r="AO3090" i="14"/>
  <c r="AP3090" i="14" s="1"/>
  <c r="AN3090" i="14"/>
  <c r="AQ3089" i="14"/>
  <c r="AR3089" i="14" s="1"/>
  <c r="AO3089" i="14"/>
  <c r="AP3089" i="14" s="1"/>
  <c r="AN3089" i="14"/>
  <c r="AQ3088" i="14"/>
  <c r="AR3088" i="14" s="1"/>
  <c r="AO3088" i="14"/>
  <c r="AP3088" i="14" s="1"/>
  <c r="AN3088" i="14"/>
  <c r="AQ3087" i="14"/>
  <c r="AR3087" i="14" s="1"/>
  <c r="AO3087" i="14"/>
  <c r="AP3087" i="14" s="1"/>
  <c r="AN3087" i="14"/>
  <c r="AQ3086" i="14"/>
  <c r="AR3086" i="14" s="1"/>
  <c r="AO3086" i="14"/>
  <c r="AP3086" i="14" s="1"/>
  <c r="AN3086" i="14"/>
  <c r="AQ3085" i="14"/>
  <c r="AR3085" i="14" s="1"/>
  <c r="AO3085" i="14"/>
  <c r="AP3085" i="14" s="1"/>
  <c r="AN3085" i="14"/>
  <c r="AQ3084" i="14"/>
  <c r="AR3084" i="14" s="1"/>
  <c r="AO3084" i="14"/>
  <c r="AP3084" i="14" s="1"/>
  <c r="AN3084" i="14"/>
  <c r="AQ3083" i="14"/>
  <c r="AR3083" i="14" s="1"/>
  <c r="AO3083" i="14"/>
  <c r="AP3083" i="14" s="1"/>
  <c r="AN3083" i="14"/>
  <c r="AQ3082" i="14"/>
  <c r="AR3082" i="14" s="1"/>
  <c r="AO3082" i="14"/>
  <c r="AP3082" i="14" s="1"/>
  <c r="AN3082" i="14"/>
  <c r="AQ3081" i="14"/>
  <c r="AR3081" i="14" s="1"/>
  <c r="AO3081" i="14"/>
  <c r="AP3081" i="14" s="1"/>
  <c r="AN3081" i="14"/>
  <c r="AQ3080" i="14"/>
  <c r="AR3080" i="14" s="1"/>
  <c r="AO3080" i="14"/>
  <c r="AP3080" i="14" s="1"/>
  <c r="AN3080" i="14"/>
  <c r="AQ3079" i="14"/>
  <c r="AR3079" i="14" s="1"/>
  <c r="AO3079" i="14"/>
  <c r="AP3079" i="14" s="1"/>
  <c r="AN3079" i="14"/>
  <c r="AQ3078" i="14"/>
  <c r="AR3078" i="14" s="1"/>
  <c r="AO3078" i="14"/>
  <c r="AP3078" i="14" s="1"/>
  <c r="AN3078" i="14"/>
  <c r="AQ3077" i="14"/>
  <c r="AR3077" i="14" s="1"/>
  <c r="AO3077" i="14"/>
  <c r="AP3077" i="14" s="1"/>
  <c r="AN3077" i="14"/>
  <c r="AQ3076" i="14"/>
  <c r="AR3076" i="14" s="1"/>
  <c r="AO3076" i="14"/>
  <c r="AP3076" i="14" s="1"/>
  <c r="AN3076" i="14"/>
  <c r="AQ3075" i="14"/>
  <c r="AR3075" i="14" s="1"/>
  <c r="AO3075" i="14"/>
  <c r="AP3075" i="14" s="1"/>
  <c r="AN3075" i="14"/>
  <c r="AQ3074" i="14"/>
  <c r="AR3074" i="14" s="1"/>
  <c r="AO3074" i="14"/>
  <c r="AP3074" i="14" s="1"/>
  <c r="AN3074" i="14"/>
  <c r="AQ3073" i="14"/>
  <c r="AR3073" i="14" s="1"/>
  <c r="AO3073" i="14"/>
  <c r="AP3073" i="14" s="1"/>
  <c r="AN3073" i="14"/>
  <c r="AQ3072" i="14"/>
  <c r="AR3072" i="14" s="1"/>
  <c r="AO3072" i="14"/>
  <c r="AP3072" i="14" s="1"/>
  <c r="AN3072" i="14"/>
  <c r="AQ3071" i="14"/>
  <c r="AR3071" i="14" s="1"/>
  <c r="AO3071" i="14"/>
  <c r="AP3071" i="14" s="1"/>
  <c r="AN3071" i="14"/>
  <c r="AQ3070" i="14"/>
  <c r="AR3070" i="14" s="1"/>
  <c r="AO3070" i="14"/>
  <c r="AP3070" i="14" s="1"/>
  <c r="AN3070" i="14"/>
  <c r="AQ3069" i="14"/>
  <c r="AR3069" i="14" s="1"/>
  <c r="AO3069" i="14"/>
  <c r="AP3069" i="14" s="1"/>
  <c r="AN3069" i="14"/>
  <c r="AQ3068" i="14"/>
  <c r="AR3068" i="14" s="1"/>
  <c r="AO3068" i="14"/>
  <c r="AP3068" i="14" s="1"/>
  <c r="AN3068" i="14"/>
  <c r="AQ3067" i="14"/>
  <c r="AR3067" i="14" s="1"/>
  <c r="AO3067" i="14"/>
  <c r="AP3067" i="14" s="1"/>
  <c r="AN3067" i="14"/>
  <c r="AQ3066" i="14"/>
  <c r="AR3066" i="14" s="1"/>
  <c r="AO3066" i="14"/>
  <c r="AP3066" i="14" s="1"/>
  <c r="AN3066" i="14"/>
  <c r="AQ3065" i="14"/>
  <c r="AR3065" i="14" s="1"/>
  <c r="AO3065" i="14"/>
  <c r="AP3065" i="14" s="1"/>
  <c r="AN3065" i="14"/>
  <c r="AQ3064" i="14"/>
  <c r="AR3064" i="14" s="1"/>
  <c r="AO3064" i="14"/>
  <c r="AP3064" i="14" s="1"/>
  <c r="AN3064" i="14"/>
  <c r="AQ3063" i="14"/>
  <c r="AR3063" i="14" s="1"/>
  <c r="AO3063" i="14"/>
  <c r="AP3063" i="14" s="1"/>
  <c r="AN3063" i="14"/>
  <c r="AQ3062" i="14"/>
  <c r="AR3062" i="14" s="1"/>
  <c r="AO3062" i="14"/>
  <c r="AP3062" i="14" s="1"/>
  <c r="AN3062" i="14"/>
  <c r="AQ3061" i="14"/>
  <c r="AR3061" i="14" s="1"/>
  <c r="AO3061" i="14"/>
  <c r="AP3061" i="14" s="1"/>
  <c r="AN3061" i="14"/>
  <c r="AQ3060" i="14"/>
  <c r="AR3060" i="14" s="1"/>
  <c r="AO3060" i="14"/>
  <c r="AP3060" i="14" s="1"/>
  <c r="AN3060" i="14"/>
  <c r="AQ3059" i="14"/>
  <c r="AR3059" i="14" s="1"/>
  <c r="AO3059" i="14"/>
  <c r="AP3059" i="14" s="1"/>
  <c r="AN3059" i="14"/>
  <c r="AQ3058" i="14"/>
  <c r="AR3058" i="14" s="1"/>
  <c r="AO3058" i="14"/>
  <c r="AP3058" i="14" s="1"/>
  <c r="AN3058" i="14"/>
  <c r="AQ3057" i="14"/>
  <c r="AR3057" i="14" s="1"/>
  <c r="AO3057" i="14"/>
  <c r="AP3057" i="14" s="1"/>
  <c r="AN3057" i="14"/>
  <c r="AQ3056" i="14"/>
  <c r="AR3056" i="14" s="1"/>
  <c r="AO3056" i="14"/>
  <c r="AP3056" i="14" s="1"/>
  <c r="AN3056" i="14"/>
  <c r="AQ3055" i="14"/>
  <c r="AR3055" i="14" s="1"/>
  <c r="AO3055" i="14"/>
  <c r="AP3055" i="14" s="1"/>
  <c r="AN3055" i="14"/>
  <c r="AQ3054" i="14"/>
  <c r="AR3054" i="14" s="1"/>
  <c r="AO3054" i="14"/>
  <c r="AP3054" i="14" s="1"/>
  <c r="AN3054" i="14"/>
  <c r="AQ3053" i="14"/>
  <c r="AR3053" i="14" s="1"/>
  <c r="AO3053" i="14"/>
  <c r="AP3053" i="14" s="1"/>
  <c r="AN3053" i="14"/>
  <c r="AQ3052" i="14"/>
  <c r="AR3052" i="14" s="1"/>
  <c r="AO3052" i="14"/>
  <c r="AP3052" i="14" s="1"/>
  <c r="AN3052" i="14"/>
  <c r="AQ3051" i="14"/>
  <c r="AR3051" i="14" s="1"/>
  <c r="AO3051" i="14"/>
  <c r="AP3051" i="14" s="1"/>
  <c r="AN3051" i="14"/>
  <c r="AQ3050" i="14"/>
  <c r="AR3050" i="14" s="1"/>
  <c r="AO3050" i="14"/>
  <c r="AP3050" i="14" s="1"/>
  <c r="AN3050" i="14"/>
  <c r="AQ3049" i="14"/>
  <c r="AR3049" i="14" s="1"/>
  <c r="AO3049" i="14"/>
  <c r="AP3049" i="14" s="1"/>
  <c r="AN3049" i="14"/>
  <c r="AQ3048" i="14"/>
  <c r="AR3048" i="14" s="1"/>
  <c r="AO3048" i="14"/>
  <c r="AP3048" i="14" s="1"/>
  <c r="AN3048" i="14"/>
  <c r="AQ3047" i="14"/>
  <c r="AR3047" i="14" s="1"/>
  <c r="AO3047" i="14"/>
  <c r="AP3047" i="14" s="1"/>
  <c r="AN3047" i="14"/>
  <c r="AQ3046" i="14"/>
  <c r="AR3046" i="14" s="1"/>
  <c r="AO3046" i="14"/>
  <c r="AP3046" i="14" s="1"/>
  <c r="AN3046" i="14"/>
  <c r="AQ3045" i="14"/>
  <c r="AR3045" i="14" s="1"/>
  <c r="AO3045" i="14"/>
  <c r="AP3045" i="14" s="1"/>
  <c r="AN3045" i="14"/>
  <c r="AQ3044" i="14"/>
  <c r="AR3044" i="14" s="1"/>
  <c r="AO3044" i="14"/>
  <c r="AP3044" i="14" s="1"/>
  <c r="AN3044" i="14"/>
  <c r="AQ3043" i="14"/>
  <c r="AR3043" i="14" s="1"/>
  <c r="AO3043" i="14"/>
  <c r="AP3043" i="14" s="1"/>
  <c r="AN3043" i="14"/>
  <c r="AQ3042" i="14"/>
  <c r="AR3042" i="14" s="1"/>
  <c r="AO3042" i="14"/>
  <c r="AP3042" i="14" s="1"/>
  <c r="AN3042" i="14"/>
  <c r="AQ3041" i="14"/>
  <c r="AR3041" i="14" s="1"/>
  <c r="AO3041" i="14"/>
  <c r="AP3041" i="14" s="1"/>
  <c r="AN3041" i="14"/>
  <c r="AQ3040" i="14"/>
  <c r="AR3040" i="14" s="1"/>
  <c r="AO3040" i="14"/>
  <c r="AP3040" i="14" s="1"/>
  <c r="AN3040" i="14"/>
  <c r="AQ3039" i="14"/>
  <c r="AR3039" i="14" s="1"/>
  <c r="AO3039" i="14"/>
  <c r="AP3039" i="14" s="1"/>
  <c r="AN3039" i="14"/>
  <c r="AQ3038" i="14"/>
  <c r="AR3038" i="14" s="1"/>
  <c r="AO3038" i="14"/>
  <c r="AP3038" i="14" s="1"/>
  <c r="AN3038" i="14"/>
  <c r="AQ3037" i="14"/>
  <c r="AR3037" i="14" s="1"/>
  <c r="AO3037" i="14"/>
  <c r="AP3037" i="14" s="1"/>
  <c r="AN3037" i="14"/>
  <c r="AQ3036" i="14"/>
  <c r="AR3036" i="14" s="1"/>
  <c r="AO3036" i="14"/>
  <c r="AP3036" i="14" s="1"/>
  <c r="AN3036" i="14"/>
  <c r="AQ3035" i="14"/>
  <c r="AR3035" i="14" s="1"/>
  <c r="AO3035" i="14"/>
  <c r="AP3035" i="14" s="1"/>
  <c r="AN3035" i="14"/>
  <c r="AQ3034" i="14"/>
  <c r="AR3034" i="14" s="1"/>
  <c r="AO3034" i="14"/>
  <c r="AP3034" i="14" s="1"/>
  <c r="AN3034" i="14"/>
  <c r="AQ3033" i="14"/>
  <c r="AR3033" i="14" s="1"/>
  <c r="AO3033" i="14"/>
  <c r="AP3033" i="14" s="1"/>
  <c r="AN3033" i="14"/>
  <c r="AQ3032" i="14"/>
  <c r="AR3032" i="14" s="1"/>
  <c r="AO3032" i="14"/>
  <c r="AP3032" i="14" s="1"/>
  <c r="AN3032" i="14"/>
  <c r="AQ3031" i="14"/>
  <c r="AR3031" i="14" s="1"/>
  <c r="AO3031" i="14"/>
  <c r="AP3031" i="14" s="1"/>
  <c r="AN3031" i="14"/>
  <c r="AQ3030" i="14"/>
  <c r="AR3030" i="14" s="1"/>
  <c r="AO3030" i="14"/>
  <c r="AP3030" i="14" s="1"/>
  <c r="AN3030" i="14"/>
  <c r="AQ3029" i="14"/>
  <c r="AR3029" i="14" s="1"/>
  <c r="AO3029" i="14"/>
  <c r="AP3029" i="14" s="1"/>
  <c r="AN3029" i="14"/>
  <c r="AQ3028" i="14"/>
  <c r="AR3028" i="14" s="1"/>
  <c r="AO3028" i="14"/>
  <c r="AP3028" i="14" s="1"/>
  <c r="AN3028" i="14"/>
  <c r="AQ3027" i="14"/>
  <c r="AR3027" i="14" s="1"/>
  <c r="AO3027" i="14"/>
  <c r="AP3027" i="14" s="1"/>
  <c r="AN3027" i="14"/>
  <c r="AQ3026" i="14"/>
  <c r="AR3026" i="14" s="1"/>
  <c r="AO3026" i="14"/>
  <c r="AP3026" i="14" s="1"/>
  <c r="AN3026" i="14"/>
  <c r="AQ3025" i="14"/>
  <c r="AR3025" i="14" s="1"/>
  <c r="AO3025" i="14"/>
  <c r="AP3025" i="14" s="1"/>
  <c r="AN3025" i="14"/>
  <c r="AQ3024" i="14"/>
  <c r="AR3024" i="14" s="1"/>
  <c r="AO3024" i="14"/>
  <c r="AP3024" i="14" s="1"/>
  <c r="AN3024" i="14"/>
  <c r="AQ3023" i="14"/>
  <c r="AR3023" i="14" s="1"/>
  <c r="AO3023" i="14"/>
  <c r="AP3023" i="14" s="1"/>
  <c r="AN3023" i="14"/>
  <c r="AQ3022" i="14"/>
  <c r="AR3022" i="14" s="1"/>
  <c r="AO3022" i="14"/>
  <c r="AP3022" i="14" s="1"/>
  <c r="AN3022" i="14"/>
  <c r="AQ3021" i="14"/>
  <c r="AR3021" i="14" s="1"/>
  <c r="AO3021" i="14"/>
  <c r="AP3021" i="14" s="1"/>
  <c r="AN3021" i="14"/>
  <c r="AQ3020" i="14"/>
  <c r="AR3020" i="14" s="1"/>
  <c r="AO3020" i="14"/>
  <c r="AP3020" i="14" s="1"/>
  <c r="AN3020" i="14"/>
  <c r="AQ3019" i="14"/>
  <c r="AR3019" i="14" s="1"/>
  <c r="AO3019" i="14"/>
  <c r="AP3019" i="14" s="1"/>
  <c r="AN3019" i="14"/>
  <c r="AQ3018" i="14"/>
  <c r="AR3018" i="14" s="1"/>
  <c r="AO3018" i="14"/>
  <c r="AP3018" i="14" s="1"/>
  <c r="AN3018" i="14"/>
  <c r="AQ3017" i="14"/>
  <c r="AR3017" i="14" s="1"/>
  <c r="AO3017" i="14"/>
  <c r="AP3017" i="14" s="1"/>
  <c r="AN3017" i="14"/>
  <c r="AQ3016" i="14"/>
  <c r="AR3016" i="14" s="1"/>
  <c r="AO3016" i="14"/>
  <c r="AP3016" i="14" s="1"/>
  <c r="AN3016" i="14"/>
  <c r="AQ3015" i="14"/>
  <c r="AR3015" i="14" s="1"/>
  <c r="AO3015" i="14"/>
  <c r="AP3015" i="14" s="1"/>
  <c r="AN3015" i="14"/>
  <c r="AQ3014" i="14"/>
  <c r="AR3014" i="14" s="1"/>
  <c r="AO3014" i="14"/>
  <c r="AP3014" i="14" s="1"/>
  <c r="AN3014" i="14"/>
  <c r="AQ3013" i="14"/>
  <c r="AR3013" i="14" s="1"/>
  <c r="AO3013" i="14"/>
  <c r="AP3013" i="14" s="1"/>
  <c r="AN3013" i="14"/>
  <c r="AQ3012" i="14"/>
  <c r="AR3012" i="14" s="1"/>
  <c r="AO3012" i="14"/>
  <c r="AP3012" i="14" s="1"/>
  <c r="AN3012" i="14"/>
  <c r="AQ3011" i="14"/>
  <c r="AR3011" i="14" s="1"/>
  <c r="AO3011" i="14"/>
  <c r="AP3011" i="14" s="1"/>
  <c r="AN3011" i="14"/>
  <c r="AQ3010" i="14"/>
  <c r="AR3010" i="14" s="1"/>
  <c r="AO3010" i="14"/>
  <c r="AP3010" i="14" s="1"/>
  <c r="AN3010" i="14"/>
  <c r="AQ3009" i="14"/>
  <c r="AR3009" i="14" s="1"/>
  <c r="AO3009" i="14"/>
  <c r="AP3009" i="14" s="1"/>
  <c r="AN3009" i="14"/>
  <c r="AQ3008" i="14"/>
  <c r="AR3008" i="14" s="1"/>
  <c r="AO3008" i="14"/>
  <c r="AP3008" i="14" s="1"/>
  <c r="AN3008" i="14"/>
  <c r="AQ3007" i="14"/>
  <c r="AR3007" i="14" s="1"/>
  <c r="AO3007" i="14"/>
  <c r="AP3007" i="14" s="1"/>
  <c r="AN3007" i="14"/>
  <c r="AQ3006" i="14"/>
  <c r="AR3006" i="14" s="1"/>
  <c r="AO3006" i="14"/>
  <c r="AP3006" i="14" s="1"/>
  <c r="AN3006" i="14"/>
  <c r="AQ3005" i="14"/>
  <c r="AR3005" i="14" s="1"/>
  <c r="AO3005" i="14"/>
  <c r="AP3005" i="14" s="1"/>
  <c r="AN3005" i="14"/>
  <c r="AQ3004" i="14"/>
  <c r="AR3004" i="14" s="1"/>
  <c r="AO3004" i="14"/>
  <c r="AP3004" i="14" s="1"/>
  <c r="AN3004" i="14"/>
  <c r="AQ3003" i="14"/>
  <c r="AR3003" i="14" s="1"/>
  <c r="AO3003" i="14"/>
  <c r="AP3003" i="14" s="1"/>
  <c r="AN3003" i="14"/>
  <c r="AQ3002" i="14"/>
  <c r="AR3002" i="14" s="1"/>
  <c r="AO3002" i="14"/>
  <c r="AP3002" i="14" s="1"/>
  <c r="AN3002" i="14"/>
  <c r="AQ3001" i="14"/>
  <c r="AR3001" i="14" s="1"/>
  <c r="AO3001" i="14"/>
  <c r="AP3001" i="14" s="1"/>
  <c r="AN3001" i="14"/>
  <c r="AQ3000" i="14"/>
  <c r="AR3000" i="14" s="1"/>
  <c r="AO3000" i="14"/>
  <c r="AP3000" i="14" s="1"/>
  <c r="AN3000" i="14"/>
  <c r="AQ2999" i="14"/>
  <c r="AR2999" i="14" s="1"/>
  <c r="AO2999" i="14"/>
  <c r="AP2999" i="14" s="1"/>
  <c r="AN2999" i="14"/>
  <c r="AQ2998" i="14"/>
  <c r="AR2998" i="14" s="1"/>
  <c r="AO2998" i="14"/>
  <c r="AP2998" i="14" s="1"/>
  <c r="AN2998" i="14"/>
  <c r="AQ2997" i="14"/>
  <c r="AR2997" i="14" s="1"/>
  <c r="AO2997" i="14"/>
  <c r="AP2997" i="14" s="1"/>
  <c r="AN2997" i="14"/>
  <c r="AQ2996" i="14"/>
  <c r="AR2996" i="14" s="1"/>
  <c r="AO2996" i="14"/>
  <c r="AP2996" i="14" s="1"/>
  <c r="AN2996" i="14"/>
  <c r="AQ2995" i="14"/>
  <c r="AR2995" i="14" s="1"/>
  <c r="AO2995" i="14"/>
  <c r="AP2995" i="14" s="1"/>
  <c r="AN2995" i="14"/>
  <c r="AQ2994" i="14"/>
  <c r="AR2994" i="14" s="1"/>
  <c r="AO2994" i="14"/>
  <c r="AP2994" i="14" s="1"/>
  <c r="AN2994" i="14"/>
  <c r="AQ2993" i="14"/>
  <c r="AR2993" i="14" s="1"/>
  <c r="AO2993" i="14"/>
  <c r="AP2993" i="14" s="1"/>
  <c r="AN2993" i="14"/>
  <c r="AQ2992" i="14"/>
  <c r="AR2992" i="14" s="1"/>
  <c r="AO2992" i="14"/>
  <c r="AP2992" i="14" s="1"/>
  <c r="AN2992" i="14"/>
  <c r="AQ2991" i="14"/>
  <c r="AR2991" i="14" s="1"/>
  <c r="AO2991" i="14"/>
  <c r="AP2991" i="14" s="1"/>
  <c r="AN2991" i="14"/>
  <c r="AQ2990" i="14"/>
  <c r="AR2990" i="14" s="1"/>
  <c r="AO2990" i="14"/>
  <c r="AP2990" i="14" s="1"/>
  <c r="AN2990" i="14"/>
  <c r="AQ2989" i="14"/>
  <c r="AR2989" i="14" s="1"/>
  <c r="AO2989" i="14"/>
  <c r="AP2989" i="14" s="1"/>
  <c r="AN2989" i="14"/>
  <c r="AQ2988" i="14"/>
  <c r="AR2988" i="14" s="1"/>
  <c r="AO2988" i="14"/>
  <c r="AP2988" i="14" s="1"/>
  <c r="AN2988" i="14"/>
  <c r="AQ2987" i="14"/>
  <c r="AR2987" i="14" s="1"/>
  <c r="AO2987" i="14"/>
  <c r="AP2987" i="14" s="1"/>
  <c r="AN2987" i="14"/>
  <c r="AQ2986" i="14"/>
  <c r="AR2986" i="14" s="1"/>
  <c r="AO2986" i="14"/>
  <c r="AP2986" i="14" s="1"/>
  <c r="AN2986" i="14"/>
  <c r="AQ2985" i="14"/>
  <c r="AR2985" i="14" s="1"/>
  <c r="AO2985" i="14"/>
  <c r="AP2985" i="14" s="1"/>
  <c r="AN2985" i="14"/>
  <c r="AQ2984" i="14"/>
  <c r="AR2984" i="14" s="1"/>
  <c r="AO2984" i="14"/>
  <c r="AP2984" i="14" s="1"/>
  <c r="AN2984" i="14"/>
  <c r="AQ2983" i="14"/>
  <c r="AR2983" i="14" s="1"/>
  <c r="AO2983" i="14"/>
  <c r="AP2983" i="14" s="1"/>
  <c r="AN2983" i="14"/>
  <c r="AQ2982" i="14"/>
  <c r="AR2982" i="14" s="1"/>
  <c r="AO2982" i="14"/>
  <c r="AP2982" i="14" s="1"/>
  <c r="AN2982" i="14"/>
  <c r="AQ2981" i="14"/>
  <c r="AR2981" i="14" s="1"/>
  <c r="AO2981" i="14"/>
  <c r="AP2981" i="14" s="1"/>
  <c r="AN2981" i="14"/>
  <c r="AQ2980" i="14"/>
  <c r="AR2980" i="14" s="1"/>
  <c r="AO2980" i="14"/>
  <c r="AP2980" i="14" s="1"/>
  <c r="AN2980" i="14"/>
  <c r="AQ2979" i="14"/>
  <c r="AR2979" i="14" s="1"/>
  <c r="AO2979" i="14"/>
  <c r="AP2979" i="14" s="1"/>
  <c r="AN2979" i="14"/>
  <c r="AQ2978" i="14"/>
  <c r="AR2978" i="14" s="1"/>
  <c r="AO2978" i="14"/>
  <c r="AP2978" i="14" s="1"/>
  <c r="AN2978" i="14"/>
  <c r="AQ2977" i="14"/>
  <c r="AR2977" i="14" s="1"/>
  <c r="AO2977" i="14"/>
  <c r="AP2977" i="14" s="1"/>
  <c r="AN2977" i="14"/>
  <c r="AQ2976" i="14"/>
  <c r="AR2976" i="14" s="1"/>
  <c r="AO2976" i="14"/>
  <c r="AP2976" i="14" s="1"/>
  <c r="AN2976" i="14"/>
  <c r="AQ2975" i="14"/>
  <c r="AR2975" i="14" s="1"/>
  <c r="AO2975" i="14"/>
  <c r="AP2975" i="14" s="1"/>
  <c r="AN2975" i="14"/>
  <c r="AQ2974" i="14"/>
  <c r="AR2974" i="14" s="1"/>
  <c r="AO2974" i="14"/>
  <c r="AP2974" i="14" s="1"/>
  <c r="AN2974" i="14"/>
  <c r="AQ2973" i="14"/>
  <c r="AR2973" i="14" s="1"/>
  <c r="AO2973" i="14"/>
  <c r="AP2973" i="14" s="1"/>
  <c r="AN2973" i="14"/>
  <c r="AQ2972" i="14"/>
  <c r="AR2972" i="14" s="1"/>
  <c r="AO2972" i="14"/>
  <c r="AP2972" i="14" s="1"/>
  <c r="AN2972" i="14"/>
  <c r="AQ2971" i="14"/>
  <c r="AR2971" i="14" s="1"/>
  <c r="AO2971" i="14"/>
  <c r="AP2971" i="14" s="1"/>
  <c r="AN2971" i="14"/>
  <c r="AQ2970" i="14"/>
  <c r="AR2970" i="14" s="1"/>
  <c r="AO2970" i="14"/>
  <c r="AP2970" i="14" s="1"/>
  <c r="AN2970" i="14"/>
  <c r="AQ2969" i="14"/>
  <c r="AR2969" i="14" s="1"/>
  <c r="AO2969" i="14"/>
  <c r="AP2969" i="14" s="1"/>
  <c r="AN2969" i="14"/>
  <c r="AQ2968" i="14"/>
  <c r="AR2968" i="14" s="1"/>
  <c r="AO2968" i="14"/>
  <c r="AP2968" i="14" s="1"/>
  <c r="AN2968" i="14"/>
  <c r="AQ2967" i="14"/>
  <c r="AR2967" i="14" s="1"/>
  <c r="AO2967" i="14"/>
  <c r="AP2967" i="14" s="1"/>
  <c r="AN2967" i="14"/>
  <c r="AQ2966" i="14"/>
  <c r="AR2966" i="14" s="1"/>
  <c r="AO2966" i="14"/>
  <c r="AP2966" i="14" s="1"/>
  <c r="AN2966" i="14"/>
  <c r="AQ2965" i="14"/>
  <c r="AR2965" i="14" s="1"/>
  <c r="AO2965" i="14"/>
  <c r="AP2965" i="14" s="1"/>
  <c r="AN2965" i="14"/>
  <c r="AQ2964" i="14"/>
  <c r="AR2964" i="14" s="1"/>
  <c r="AO2964" i="14"/>
  <c r="AP2964" i="14" s="1"/>
  <c r="AN2964" i="14"/>
  <c r="AQ2963" i="14"/>
  <c r="AR2963" i="14" s="1"/>
  <c r="AO2963" i="14"/>
  <c r="AP2963" i="14" s="1"/>
  <c r="AN2963" i="14"/>
  <c r="AQ2962" i="14"/>
  <c r="AR2962" i="14" s="1"/>
  <c r="AO2962" i="14"/>
  <c r="AP2962" i="14" s="1"/>
  <c r="AN2962" i="14"/>
  <c r="AQ2961" i="14"/>
  <c r="AR2961" i="14" s="1"/>
  <c r="AO2961" i="14"/>
  <c r="AP2961" i="14" s="1"/>
  <c r="AN2961" i="14"/>
  <c r="AQ2960" i="14"/>
  <c r="AR2960" i="14" s="1"/>
  <c r="AO2960" i="14"/>
  <c r="AP2960" i="14" s="1"/>
  <c r="AN2960" i="14"/>
  <c r="AQ2959" i="14"/>
  <c r="AR2959" i="14" s="1"/>
  <c r="AO2959" i="14"/>
  <c r="AP2959" i="14" s="1"/>
  <c r="AN2959" i="14"/>
  <c r="AQ2958" i="14"/>
  <c r="AR2958" i="14" s="1"/>
  <c r="AO2958" i="14"/>
  <c r="AP2958" i="14" s="1"/>
  <c r="AN2958" i="14"/>
  <c r="AQ2957" i="14"/>
  <c r="AR2957" i="14" s="1"/>
  <c r="AO2957" i="14"/>
  <c r="AP2957" i="14" s="1"/>
  <c r="AN2957" i="14"/>
  <c r="AQ2956" i="14"/>
  <c r="AR2956" i="14" s="1"/>
  <c r="AO2956" i="14"/>
  <c r="AP2956" i="14" s="1"/>
  <c r="AN2956" i="14"/>
  <c r="AQ2955" i="14"/>
  <c r="AR2955" i="14" s="1"/>
  <c r="AO2955" i="14"/>
  <c r="AP2955" i="14" s="1"/>
  <c r="AN2955" i="14"/>
  <c r="AQ2954" i="14"/>
  <c r="AR2954" i="14" s="1"/>
  <c r="AO2954" i="14"/>
  <c r="AP2954" i="14" s="1"/>
  <c r="AN2954" i="14"/>
  <c r="AQ2953" i="14"/>
  <c r="AR2953" i="14" s="1"/>
  <c r="AO2953" i="14"/>
  <c r="AP2953" i="14" s="1"/>
  <c r="AN2953" i="14"/>
  <c r="AQ2952" i="14"/>
  <c r="AR2952" i="14" s="1"/>
  <c r="AO2952" i="14"/>
  <c r="AP2952" i="14" s="1"/>
  <c r="AN2952" i="14"/>
  <c r="AQ2951" i="14"/>
  <c r="AR2951" i="14" s="1"/>
  <c r="AO2951" i="14"/>
  <c r="AP2951" i="14" s="1"/>
  <c r="AN2951" i="14"/>
  <c r="AQ2950" i="14"/>
  <c r="AR2950" i="14" s="1"/>
  <c r="AO2950" i="14"/>
  <c r="AP2950" i="14" s="1"/>
  <c r="AN2950" i="14"/>
  <c r="AQ2949" i="14"/>
  <c r="AR2949" i="14" s="1"/>
  <c r="AO2949" i="14"/>
  <c r="AP2949" i="14" s="1"/>
  <c r="AN2949" i="14"/>
  <c r="AQ2948" i="14"/>
  <c r="AR2948" i="14" s="1"/>
  <c r="AO2948" i="14"/>
  <c r="AP2948" i="14" s="1"/>
  <c r="AN2948" i="14"/>
  <c r="AQ2947" i="14"/>
  <c r="AR2947" i="14" s="1"/>
  <c r="AO2947" i="14"/>
  <c r="AP2947" i="14" s="1"/>
  <c r="AN2947" i="14"/>
  <c r="AQ2946" i="14"/>
  <c r="AR2946" i="14" s="1"/>
  <c r="AO2946" i="14"/>
  <c r="AP2946" i="14" s="1"/>
  <c r="AN2946" i="14"/>
  <c r="AQ2945" i="14"/>
  <c r="AR2945" i="14" s="1"/>
  <c r="AO2945" i="14"/>
  <c r="AP2945" i="14" s="1"/>
  <c r="AN2945" i="14"/>
  <c r="AQ2944" i="14"/>
  <c r="AR2944" i="14" s="1"/>
  <c r="AO2944" i="14"/>
  <c r="AP2944" i="14" s="1"/>
  <c r="AN2944" i="14"/>
  <c r="AQ2943" i="14"/>
  <c r="AR2943" i="14" s="1"/>
  <c r="AO2943" i="14"/>
  <c r="AP2943" i="14" s="1"/>
  <c r="AN2943" i="14"/>
  <c r="AQ2942" i="14"/>
  <c r="AR2942" i="14" s="1"/>
  <c r="AO2942" i="14"/>
  <c r="AP2942" i="14" s="1"/>
  <c r="AN2942" i="14"/>
  <c r="AQ2941" i="14"/>
  <c r="AR2941" i="14" s="1"/>
  <c r="AO2941" i="14"/>
  <c r="AP2941" i="14" s="1"/>
  <c r="AN2941" i="14"/>
  <c r="AQ2940" i="14"/>
  <c r="AR2940" i="14" s="1"/>
  <c r="AO2940" i="14"/>
  <c r="AP2940" i="14" s="1"/>
  <c r="AN2940" i="14"/>
  <c r="AQ2939" i="14"/>
  <c r="AR2939" i="14" s="1"/>
  <c r="AO2939" i="14"/>
  <c r="AP2939" i="14" s="1"/>
  <c r="AN2939" i="14"/>
  <c r="AQ2938" i="14"/>
  <c r="AR2938" i="14" s="1"/>
  <c r="AO2938" i="14"/>
  <c r="AP2938" i="14" s="1"/>
  <c r="AN2938" i="14"/>
  <c r="AQ2937" i="14"/>
  <c r="AR2937" i="14" s="1"/>
  <c r="AO2937" i="14"/>
  <c r="AP2937" i="14" s="1"/>
  <c r="AN2937" i="14"/>
  <c r="AQ2936" i="14"/>
  <c r="AR2936" i="14" s="1"/>
  <c r="AO2936" i="14"/>
  <c r="AP2936" i="14" s="1"/>
  <c r="AN2936" i="14"/>
  <c r="AQ2935" i="14"/>
  <c r="AR2935" i="14" s="1"/>
  <c r="AO2935" i="14"/>
  <c r="AP2935" i="14" s="1"/>
  <c r="AN2935" i="14"/>
  <c r="AQ2934" i="14"/>
  <c r="AR2934" i="14" s="1"/>
  <c r="AO2934" i="14"/>
  <c r="AP2934" i="14" s="1"/>
  <c r="AN2934" i="14"/>
  <c r="AQ2933" i="14"/>
  <c r="AR2933" i="14" s="1"/>
  <c r="AO2933" i="14"/>
  <c r="AP2933" i="14" s="1"/>
  <c r="AN2933" i="14"/>
  <c r="AQ2932" i="14"/>
  <c r="AR2932" i="14" s="1"/>
  <c r="AO2932" i="14"/>
  <c r="AP2932" i="14" s="1"/>
  <c r="AN2932" i="14"/>
  <c r="AQ2931" i="14"/>
  <c r="AR2931" i="14" s="1"/>
  <c r="AO2931" i="14"/>
  <c r="AP2931" i="14" s="1"/>
  <c r="AN2931" i="14"/>
  <c r="AQ2930" i="14"/>
  <c r="AR2930" i="14" s="1"/>
  <c r="AO2930" i="14"/>
  <c r="AP2930" i="14" s="1"/>
  <c r="AN2930" i="14"/>
  <c r="AQ2929" i="14"/>
  <c r="AR2929" i="14" s="1"/>
  <c r="AO2929" i="14"/>
  <c r="AP2929" i="14" s="1"/>
  <c r="AN2929" i="14"/>
  <c r="AQ2928" i="14"/>
  <c r="AR2928" i="14" s="1"/>
  <c r="AO2928" i="14"/>
  <c r="AP2928" i="14" s="1"/>
  <c r="AN2928" i="14"/>
  <c r="AQ2927" i="14"/>
  <c r="AR2927" i="14" s="1"/>
  <c r="AO2927" i="14"/>
  <c r="AP2927" i="14" s="1"/>
  <c r="AN2927" i="14"/>
  <c r="AQ2926" i="14"/>
  <c r="AR2926" i="14" s="1"/>
  <c r="AO2926" i="14"/>
  <c r="AP2926" i="14" s="1"/>
  <c r="AN2926" i="14"/>
  <c r="AQ2925" i="14"/>
  <c r="AR2925" i="14" s="1"/>
  <c r="AO2925" i="14"/>
  <c r="AP2925" i="14" s="1"/>
  <c r="AN2925" i="14"/>
  <c r="AQ2924" i="14"/>
  <c r="AR2924" i="14" s="1"/>
  <c r="AO2924" i="14"/>
  <c r="AP2924" i="14" s="1"/>
  <c r="AN2924" i="14"/>
  <c r="AQ2923" i="14"/>
  <c r="AR2923" i="14" s="1"/>
  <c r="AO2923" i="14"/>
  <c r="AP2923" i="14" s="1"/>
  <c r="AN2923" i="14"/>
  <c r="AQ2922" i="14"/>
  <c r="AR2922" i="14" s="1"/>
  <c r="AO2922" i="14"/>
  <c r="AP2922" i="14" s="1"/>
  <c r="AN2922" i="14"/>
  <c r="AQ2921" i="14"/>
  <c r="AR2921" i="14" s="1"/>
  <c r="AO2921" i="14"/>
  <c r="AP2921" i="14" s="1"/>
  <c r="AN2921" i="14"/>
  <c r="AQ2920" i="14"/>
  <c r="AR2920" i="14" s="1"/>
  <c r="AO2920" i="14"/>
  <c r="AP2920" i="14" s="1"/>
  <c r="AN2920" i="14"/>
  <c r="AQ2919" i="14"/>
  <c r="AR2919" i="14" s="1"/>
  <c r="AO2919" i="14"/>
  <c r="AP2919" i="14" s="1"/>
  <c r="AN2919" i="14"/>
  <c r="AQ2918" i="14"/>
  <c r="AR2918" i="14" s="1"/>
  <c r="AO2918" i="14"/>
  <c r="AP2918" i="14" s="1"/>
  <c r="AN2918" i="14"/>
  <c r="AQ2917" i="14"/>
  <c r="AR2917" i="14" s="1"/>
  <c r="AO2917" i="14"/>
  <c r="AP2917" i="14" s="1"/>
  <c r="AN2917" i="14"/>
  <c r="AQ2916" i="14"/>
  <c r="AR2916" i="14" s="1"/>
  <c r="AO2916" i="14"/>
  <c r="AP2916" i="14" s="1"/>
  <c r="AN2916" i="14"/>
  <c r="AQ2915" i="14"/>
  <c r="AR2915" i="14" s="1"/>
  <c r="AO2915" i="14"/>
  <c r="AP2915" i="14" s="1"/>
  <c r="AN2915" i="14"/>
  <c r="AQ2914" i="14"/>
  <c r="AR2914" i="14" s="1"/>
  <c r="AO2914" i="14"/>
  <c r="AP2914" i="14" s="1"/>
  <c r="AN2914" i="14"/>
  <c r="AQ2913" i="14"/>
  <c r="AR2913" i="14" s="1"/>
  <c r="AO2913" i="14"/>
  <c r="AP2913" i="14" s="1"/>
  <c r="AN2913" i="14"/>
  <c r="AQ2912" i="14"/>
  <c r="AR2912" i="14" s="1"/>
  <c r="AO2912" i="14"/>
  <c r="AP2912" i="14" s="1"/>
  <c r="AN2912" i="14"/>
  <c r="AQ2911" i="14"/>
  <c r="AR2911" i="14" s="1"/>
  <c r="AO2911" i="14"/>
  <c r="AP2911" i="14" s="1"/>
  <c r="AN2911" i="14"/>
  <c r="AQ2910" i="14"/>
  <c r="AR2910" i="14" s="1"/>
  <c r="AO2910" i="14"/>
  <c r="AP2910" i="14" s="1"/>
  <c r="AN2910" i="14"/>
  <c r="AQ2909" i="14"/>
  <c r="AR2909" i="14" s="1"/>
  <c r="AO2909" i="14"/>
  <c r="AP2909" i="14" s="1"/>
  <c r="AN2909" i="14"/>
  <c r="AQ2908" i="14"/>
  <c r="AR2908" i="14" s="1"/>
  <c r="AO2908" i="14"/>
  <c r="AP2908" i="14" s="1"/>
  <c r="AN2908" i="14"/>
  <c r="AQ2907" i="14"/>
  <c r="AR2907" i="14" s="1"/>
  <c r="AO2907" i="14"/>
  <c r="AP2907" i="14" s="1"/>
  <c r="AN2907" i="14"/>
  <c r="AQ2906" i="14"/>
  <c r="AR2906" i="14" s="1"/>
  <c r="AO2906" i="14"/>
  <c r="AP2906" i="14" s="1"/>
  <c r="AN2906" i="14"/>
  <c r="AQ2905" i="14"/>
  <c r="AR2905" i="14" s="1"/>
  <c r="AO2905" i="14"/>
  <c r="AP2905" i="14" s="1"/>
  <c r="AN2905" i="14"/>
  <c r="AQ2904" i="14"/>
  <c r="AR2904" i="14" s="1"/>
  <c r="AO2904" i="14"/>
  <c r="AP2904" i="14" s="1"/>
  <c r="AN2904" i="14"/>
  <c r="AQ2903" i="14"/>
  <c r="AR2903" i="14" s="1"/>
  <c r="AO2903" i="14"/>
  <c r="AP2903" i="14" s="1"/>
  <c r="AN2903" i="14"/>
  <c r="AQ2902" i="14"/>
  <c r="AR2902" i="14" s="1"/>
  <c r="AO2902" i="14"/>
  <c r="AP2902" i="14" s="1"/>
  <c r="AN2902" i="14"/>
  <c r="AQ2901" i="14"/>
  <c r="AR2901" i="14" s="1"/>
  <c r="AO2901" i="14"/>
  <c r="AP2901" i="14" s="1"/>
  <c r="AN2901" i="14"/>
  <c r="AQ2900" i="14"/>
  <c r="AR2900" i="14" s="1"/>
  <c r="AO2900" i="14"/>
  <c r="AP2900" i="14" s="1"/>
  <c r="AN2900" i="14"/>
  <c r="AQ2899" i="14"/>
  <c r="AR2899" i="14" s="1"/>
  <c r="AO2899" i="14"/>
  <c r="AP2899" i="14" s="1"/>
  <c r="AN2899" i="14"/>
  <c r="AQ2898" i="14"/>
  <c r="AR2898" i="14" s="1"/>
  <c r="AO2898" i="14"/>
  <c r="AP2898" i="14" s="1"/>
  <c r="AN2898" i="14"/>
  <c r="AQ2897" i="14"/>
  <c r="AR2897" i="14" s="1"/>
  <c r="AO2897" i="14"/>
  <c r="AP2897" i="14" s="1"/>
  <c r="AN2897" i="14"/>
  <c r="AQ2896" i="14"/>
  <c r="AR2896" i="14" s="1"/>
  <c r="AO2896" i="14"/>
  <c r="AP2896" i="14" s="1"/>
  <c r="AN2896" i="14"/>
  <c r="AQ2895" i="14"/>
  <c r="AR2895" i="14" s="1"/>
  <c r="AO2895" i="14"/>
  <c r="AP2895" i="14" s="1"/>
  <c r="AN2895" i="14"/>
  <c r="AQ2894" i="14"/>
  <c r="AR2894" i="14" s="1"/>
  <c r="AO2894" i="14"/>
  <c r="AP2894" i="14" s="1"/>
  <c r="AN2894" i="14"/>
  <c r="AQ2893" i="14"/>
  <c r="AR2893" i="14" s="1"/>
  <c r="AO2893" i="14"/>
  <c r="AP2893" i="14" s="1"/>
  <c r="AN2893" i="14"/>
  <c r="AQ2892" i="14"/>
  <c r="AR2892" i="14" s="1"/>
  <c r="AO2892" i="14"/>
  <c r="AP2892" i="14" s="1"/>
  <c r="AN2892" i="14"/>
  <c r="AQ2891" i="14"/>
  <c r="AR2891" i="14" s="1"/>
  <c r="AO2891" i="14"/>
  <c r="AP2891" i="14" s="1"/>
  <c r="AN2891" i="14"/>
  <c r="AQ2890" i="14"/>
  <c r="AR2890" i="14" s="1"/>
  <c r="AO2890" i="14"/>
  <c r="AP2890" i="14" s="1"/>
  <c r="AN2890" i="14"/>
  <c r="AQ2889" i="14"/>
  <c r="AR2889" i="14" s="1"/>
  <c r="AO2889" i="14"/>
  <c r="AP2889" i="14" s="1"/>
  <c r="AN2889" i="14"/>
  <c r="AQ2888" i="14"/>
  <c r="AR2888" i="14" s="1"/>
  <c r="AO2888" i="14"/>
  <c r="AP2888" i="14" s="1"/>
  <c r="AN2888" i="14"/>
  <c r="AQ2887" i="14"/>
  <c r="AR2887" i="14" s="1"/>
  <c r="AO2887" i="14"/>
  <c r="AP2887" i="14" s="1"/>
  <c r="AN2887" i="14"/>
  <c r="AQ2886" i="14"/>
  <c r="AR2886" i="14" s="1"/>
  <c r="AO2886" i="14"/>
  <c r="AP2886" i="14" s="1"/>
  <c r="AN2886" i="14"/>
  <c r="AQ2885" i="14"/>
  <c r="AR2885" i="14" s="1"/>
  <c r="AO2885" i="14"/>
  <c r="AP2885" i="14" s="1"/>
  <c r="AN2885" i="14"/>
  <c r="AQ2884" i="14"/>
  <c r="AR2884" i="14" s="1"/>
  <c r="AO2884" i="14"/>
  <c r="AP2884" i="14" s="1"/>
  <c r="AN2884" i="14"/>
  <c r="AQ2883" i="14"/>
  <c r="AR2883" i="14" s="1"/>
  <c r="AO2883" i="14"/>
  <c r="AP2883" i="14" s="1"/>
  <c r="AN2883" i="14"/>
  <c r="AQ2882" i="14"/>
  <c r="AR2882" i="14" s="1"/>
  <c r="AO2882" i="14"/>
  <c r="AP2882" i="14" s="1"/>
  <c r="AN2882" i="14"/>
  <c r="AQ2881" i="14"/>
  <c r="AR2881" i="14" s="1"/>
  <c r="AO2881" i="14"/>
  <c r="AP2881" i="14" s="1"/>
  <c r="AN2881" i="14"/>
  <c r="AQ2880" i="14"/>
  <c r="AR2880" i="14" s="1"/>
  <c r="AO2880" i="14"/>
  <c r="AP2880" i="14" s="1"/>
  <c r="AN2880" i="14"/>
  <c r="AQ2879" i="14"/>
  <c r="AR2879" i="14" s="1"/>
  <c r="AO2879" i="14"/>
  <c r="AP2879" i="14" s="1"/>
  <c r="AN2879" i="14"/>
  <c r="AQ2878" i="14"/>
  <c r="AR2878" i="14" s="1"/>
  <c r="AO2878" i="14"/>
  <c r="AP2878" i="14" s="1"/>
  <c r="AN2878" i="14"/>
  <c r="AQ2877" i="14"/>
  <c r="AR2877" i="14" s="1"/>
  <c r="AO2877" i="14"/>
  <c r="AP2877" i="14" s="1"/>
  <c r="AN2877" i="14"/>
  <c r="AQ2876" i="14"/>
  <c r="AR2876" i="14" s="1"/>
  <c r="AO2876" i="14"/>
  <c r="AP2876" i="14" s="1"/>
  <c r="AN2876" i="14"/>
  <c r="AQ2875" i="14"/>
  <c r="AR2875" i="14" s="1"/>
  <c r="AO2875" i="14"/>
  <c r="AP2875" i="14" s="1"/>
  <c r="AN2875" i="14"/>
  <c r="AQ2874" i="14"/>
  <c r="AR2874" i="14" s="1"/>
  <c r="AO2874" i="14"/>
  <c r="AP2874" i="14" s="1"/>
  <c r="AN2874" i="14"/>
  <c r="AQ2873" i="14"/>
  <c r="AR2873" i="14" s="1"/>
  <c r="AO2873" i="14"/>
  <c r="AP2873" i="14" s="1"/>
  <c r="AN2873" i="14"/>
  <c r="AQ2872" i="14"/>
  <c r="AR2872" i="14" s="1"/>
  <c r="AO2872" i="14"/>
  <c r="AP2872" i="14" s="1"/>
  <c r="AN2872" i="14"/>
  <c r="AQ2871" i="14"/>
  <c r="AR2871" i="14" s="1"/>
  <c r="AO2871" i="14"/>
  <c r="AP2871" i="14" s="1"/>
  <c r="AN2871" i="14"/>
  <c r="AQ2870" i="14"/>
  <c r="AR2870" i="14" s="1"/>
  <c r="AO2870" i="14"/>
  <c r="AP2870" i="14" s="1"/>
  <c r="AN2870" i="14"/>
  <c r="AQ2869" i="14"/>
  <c r="AR2869" i="14" s="1"/>
  <c r="AO2869" i="14"/>
  <c r="AP2869" i="14" s="1"/>
  <c r="AN2869" i="14"/>
  <c r="AQ2868" i="14"/>
  <c r="AR2868" i="14" s="1"/>
  <c r="AO2868" i="14"/>
  <c r="AP2868" i="14" s="1"/>
  <c r="AN2868" i="14"/>
  <c r="AQ2867" i="14"/>
  <c r="AR2867" i="14" s="1"/>
  <c r="AO2867" i="14"/>
  <c r="AP2867" i="14" s="1"/>
  <c r="AN2867" i="14"/>
  <c r="AQ2866" i="14"/>
  <c r="AR2866" i="14" s="1"/>
  <c r="AO2866" i="14"/>
  <c r="AP2866" i="14" s="1"/>
  <c r="AN2866" i="14"/>
  <c r="AQ2865" i="14"/>
  <c r="AR2865" i="14" s="1"/>
  <c r="AO2865" i="14"/>
  <c r="AP2865" i="14" s="1"/>
  <c r="AN2865" i="14"/>
  <c r="AQ2864" i="14"/>
  <c r="AR2864" i="14" s="1"/>
  <c r="AO2864" i="14"/>
  <c r="AP2864" i="14" s="1"/>
  <c r="AN2864" i="14"/>
  <c r="AQ2863" i="14"/>
  <c r="AR2863" i="14" s="1"/>
  <c r="AO2863" i="14"/>
  <c r="AP2863" i="14" s="1"/>
  <c r="AN2863" i="14"/>
  <c r="AQ2862" i="14"/>
  <c r="AR2862" i="14" s="1"/>
  <c r="AO2862" i="14"/>
  <c r="AP2862" i="14" s="1"/>
  <c r="AN2862" i="14"/>
  <c r="AQ2861" i="14"/>
  <c r="AR2861" i="14" s="1"/>
  <c r="AO2861" i="14"/>
  <c r="AP2861" i="14" s="1"/>
  <c r="AN2861" i="14"/>
  <c r="AQ2860" i="14"/>
  <c r="AR2860" i="14" s="1"/>
  <c r="AO2860" i="14"/>
  <c r="AP2860" i="14" s="1"/>
  <c r="AN2860" i="14"/>
  <c r="AQ2859" i="14"/>
  <c r="AR2859" i="14" s="1"/>
  <c r="AO2859" i="14"/>
  <c r="AP2859" i="14" s="1"/>
  <c r="AN2859" i="14"/>
  <c r="AQ2858" i="14"/>
  <c r="AR2858" i="14" s="1"/>
  <c r="AO2858" i="14"/>
  <c r="AP2858" i="14" s="1"/>
  <c r="AN2858" i="14"/>
  <c r="AQ2857" i="14"/>
  <c r="AR2857" i="14" s="1"/>
  <c r="AO2857" i="14"/>
  <c r="AP2857" i="14" s="1"/>
  <c r="AN2857" i="14"/>
  <c r="AQ2856" i="14"/>
  <c r="AR2856" i="14" s="1"/>
  <c r="AO2856" i="14"/>
  <c r="AP2856" i="14" s="1"/>
  <c r="AN2856" i="14"/>
  <c r="AQ2855" i="14"/>
  <c r="AR2855" i="14" s="1"/>
  <c r="AO2855" i="14"/>
  <c r="AP2855" i="14" s="1"/>
  <c r="AN2855" i="14"/>
  <c r="AQ2854" i="14"/>
  <c r="AR2854" i="14" s="1"/>
  <c r="AO2854" i="14"/>
  <c r="AP2854" i="14" s="1"/>
  <c r="AN2854" i="14"/>
  <c r="AQ2853" i="14"/>
  <c r="AR2853" i="14" s="1"/>
  <c r="AO2853" i="14"/>
  <c r="AP2853" i="14" s="1"/>
  <c r="AN2853" i="14"/>
  <c r="AQ2852" i="14"/>
  <c r="AR2852" i="14" s="1"/>
  <c r="AO2852" i="14"/>
  <c r="AP2852" i="14" s="1"/>
  <c r="AN2852" i="14"/>
  <c r="AQ2851" i="14"/>
  <c r="AR2851" i="14" s="1"/>
  <c r="AO2851" i="14"/>
  <c r="AP2851" i="14" s="1"/>
  <c r="AN2851" i="14"/>
  <c r="AQ2850" i="14"/>
  <c r="AR2850" i="14" s="1"/>
  <c r="AO2850" i="14"/>
  <c r="AP2850" i="14" s="1"/>
  <c r="AN2850" i="14"/>
  <c r="AQ2849" i="14"/>
  <c r="AR2849" i="14" s="1"/>
  <c r="AO2849" i="14"/>
  <c r="AP2849" i="14" s="1"/>
  <c r="AN2849" i="14"/>
  <c r="AQ2848" i="14"/>
  <c r="AR2848" i="14" s="1"/>
  <c r="AO2848" i="14"/>
  <c r="AP2848" i="14" s="1"/>
  <c r="AN2848" i="14"/>
  <c r="AQ2847" i="14"/>
  <c r="AR2847" i="14" s="1"/>
  <c r="AO2847" i="14"/>
  <c r="AP2847" i="14" s="1"/>
  <c r="AN2847" i="14"/>
  <c r="AQ2846" i="14"/>
  <c r="AR2846" i="14" s="1"/>
  <c r="AO2846" i="14"/>
  <c r="AP2846" i="14" s="1"/>
  <c r="AN2846" i="14"/>
  <c r="AQ2845" i="14"/>
  <c r="AR2845" i="14" s="1"/>
  <c r="AO2845" i="14"/>
  <c r="AP2845" i="14" s="1"/>
  <c r="AN2845" i="14"/>
  <c r="AQ2844" i="14"/>
  <c r="AR2844" i="14" s="1"/>
  <c r="AO2844" i="14"/>
  <c r="AP2844" i="14" s="1"/>
  <c r="AN2844" i="14"/>
  <c r="AQ2843" i="14"/>
  <c r="AR2843" i="14" s="1"/>
  <c r="AO2843" i="14"/>
  <c r="AP2843" i="14" s="1"/>
  <c r="AN2843" i="14"/>
  <c r="AQ2842" i="14"/>
  <c r="AR2842" i="14" s="1"/>
  <c r="AO2842" i="14"/>
  <c r="AP2842" i="14" s="1"/>
  <c r="AN2842" i="14"/>
  <c r="AQ2841" i="14"/>
  <c r="AR2841" i="14" s="1"/>
  <c r="AO2841" i="14"/>
  <c r="AP2841" i="14" s="1"/>
  <c r="AN2841" i="14"/>
  <c r="AQ2840" i="14"/>
  <c r="AR2840" i="14" s="1"/>
  <c r="AO2840" i="14"/>
  <c r="AP2840" i="14" s="1"/>
  <c r="AN2840" i="14"/>
  <c r="AQ2839" i="14"/>
  <c r="AR2839" i="14" s="1"/>
  <c r="AO2839" i="14"/>
  <c r="AP2839" i="14" s="1"/>
  <c r="AN2839" i="14"/>
  <c r="AQ2838" i="14"/>
  <c r="AR2838" i="14" s="1"/>
  <c r="AO2838" i="14"/>
  <c r="AP2838" i="14" s="1"/>
  <c r="AN2838" i="14"/>
  <c r="AQ2837" i="14"/>
  <c r="AR2837" i="14" s="1"/>
  <c r="AO2837" i="14"/>
  <c r="AP2837" i="14" s="1"/>
  <c r="AN2837" i="14"/>
  <c r="AQ2836" i="14"/>
  <c r="AR2836" i="14" s="1"/>
  <c r="AO2836" i="14"/>
  <c r="AP2836" i="14" s="1"/>
  <c r="AN2836" i="14"/>
  <c r="AQ2835" i="14"/>
  <c r="AR2835" i="14" s="1"/>
  <c r="AO2835" i="14"/>
  <c r="AP2835" i="14" s="1"/>
  <c r="AN2835" i="14"/>
  <c r="AQ2834" i="14"/>
  <c r="AR2834" i="14" s="1"/>
  <c r="AO2834" i="14"/>
  <c r="AP2834" i="14" s="1"/>
  <c r="AN2834" i="14"/>
  <c r="AQ2833" i="14"/>
  <c r="AR2833" i="14" s="1"/>
  <c r="AO2833" i="14"/>
  <c r="AP2833" i="14" s="1"/>
  <c r="AN2833" i="14"/>
  <c r="AQ2832" i="14"/>
  <c r="AR2832" i="14" s="1"/>
  <c r="AO2832" i="14"/>
  <c r="AP2832" i="14" s="1"/>
  <c r="AN2832" i="14"/>
  <c r="AQ2831" i="14"/>
  <c r="AR2831" i="14" s="1"/>
  <c r="AO2831" i="14"/>
  <c r="AP2831" i="14" s="1"/>
  <c r="AN2831" i="14"/>
  <c r="AQ2830" i="14"/>
  <c r="AR2830" i="14" s="1"/>
  <c r="AO2830" i="14"/>
  <c r="AP2830" i="14" s="1"/>
  <c r="AN2830" i="14"/>
  <c r="AQ2829" i="14"/>
  <c r="AR2829" i="14" s="1"/>
  <c r="AO2829" i="14"/>
  <c r="AP2829" i="14" s="1"/>
  <c r="AN2829" i="14"/>
  <c r="AQ2828" i="14"/>
  <c r="AR2828" i="14" s="1"/>
  <c r="AO2828" i="14"/>
  <c r="AP2828" i="14" s="1"/>
  <c r="AN2828" i="14"/>
  <c r="AQ2827" i="14"/>
  <c r="AR2827" i="14" s="1"/>
  <c r="AO2827" i="14"/>
  <c r="AP2827" i="14" s="1"/>
  <c r="AN2827" i="14"/>
  <c r="AQ2826" i="14"/>
  <c r="AR2826" i="14" s="1"/>
  <c r="AO2826" i="14"/>
  <c r="AP2826" i="14" s="1"/>
  <c r="AN2826" i="14"/>
  <c r="AQ2825" i="14"/>
  <c r="AR2825" i="14" s="1"/>
  <c r="AO2825" i="14"/>
  <c r="AP2825" i="14" s="1"/>
  <c r="AN2825" i="14"/>
  <c r="AQ2824" i="14"/>
  <c r="AR2824" i="14" s="1"/>
  <c r="AO2824" i="14"/>
  <c r="AP2824" i="14" s="1"/>
  <c r="AN2824" i="14"/>
  <c r="AQ2823" i="14"/>
  <c r="AR2823" i="14" s="1"/>
  <c r="AO2823" i="14"/>
  <c r="AP2823" i="14" s="1"/>
  <c r="AN2823" i="14"/>
  <c r="AQ2822" i="14"/>
  <c r="AR2822" i="14" s="1"/>
  <c r="AO2822" i="14"/>
  <c r="AP2822" i="14" s="1"/>
  <c r="AN2822" i="14"/>
  <c r="AQ2821" i="14"/>
  <c r="AR2821" i="14" s="1"/>
  <c r="AO2821" i="14"/>
  <c r="AP2821" i="14" s="1"/>
  <c r="AN2821" i="14"/>
  <c r="AQ2820" i="14"/>
  <c r="AR2820" i="14" s="1"/>
  <c r="AO2820" i="14"/>
  <c r="AP2820" i="14" s="1"/>
  <c r="AN2820" i="14"/>
  <c r="AQ2819" i="14"/>
  <c r="AR2819" i="14" s="1"/>
  <c r="AO2819" i="14"/>
  <c r="AP2819" i="14" s="1"/>
  <c r="AN2819" i="14"/>
  <c r="AQ2818" i="14"/>
  <c r="AR2818" i="14" s="1"/>
  <c r="AO2818" i="14"/>
  <c r="AP2818" i="14" s="1"/>
  <c r="AN2818" i="14"/>
  <c r="AQ2817" i="14"/>
  <c r="AR2817" i="14" s="1"/>
  <c r="AO2817" i="14"/>
  <c r="AP2817" i="14" s="1"/>
  <c r="AN2817" i="14"/>
  <c r="AQ2816" i="14"/>
  <c r="AR2816" i="14" s="1"/>
  <c r="AO2816" i="14"/>
  <c r="AP2816" i="14" s="1"/>
  <c r="AN2816" i="14"/>
  <c r="AQ2815" i="14"/>
  <c r="AR2815" i="14" s="1"/>
  <c r="AO2815" i="14"/>
  <c r="AP2815" i="14" s="1"/>
  <c r="AN2815" i="14"/>
  <c r="AQ2814" i="14"/>
  <c r="AR2814" i="14" s="1"/>
  <c r="AO2814" i="14"/>
  <c r="AP2814" i="14" s="1"/>
  <c r="AN2814" i="14"/>
  <c r="AQ2813" i="14"/>
  <c r="AR2813" i="14" s="1"/>
  <c r="AO2813" i="14"/>
  <c r="AP2813" i="14" s="1"/>
  <c r="AN2813" i="14"/>
  <c r="AQ2812" i="14"/>
  <c r="AR2812" i="14" s="1"/>
  <c r="AO2812" i="14"/>
  <c r="AP2812" i="14" s="1"/>
  <c r="AN2812" i="14"/>
  <c r="AQ2811" i="14"/>
  <c r="AR2811" i="14" s="1"/>
  <c r="AO2811" i="14"/>
  <c r="AP2811" i="14" s="1"/>
  <c r="AN2811" i="14"/>
  <c r="AQ2810" i="14"/>
  <c r="AR2810" i="14" s="1"/>
  <c r="AO2810" i="14"/>
  <c r="AP2810" i="14" s="1"/>
  <c r="AN2810" i="14"/>
  <c r="AQ2809" i="14"/>
  <c r="AR2809" i="14" s="1"/>
  <c r="AO2809" i="14"/>
  <c r="AP2809" i="14" s="1"/>
  <c r="AN2809" i="14"/>
  <c r="AQ2808" i="14"/>
  <c r="AR2808" i="14" s="1"/>
  <c r="AO2808" i="14"/>
  <c r="AP2808" i="14" s="1"/>
  <c r="AN2808" i="14"/>
  <c r="AQ2807" i="14"/>
  <c r="AR2807" i="14" s="1"/>
  <c r="AO2807" i="14"/>
  <c r="AP2807" i="14" s="1"/>
  <c r="AN2807" i="14"/>
  <c r="AQ2806" i="14"/>
  <c r="AR2806" i="14" s="1"/>
  <c r="AO2806" i="14"/>
  <c r="AP2806" i="14" s="1"/>
  <c r="AN2806" i="14"/>
  <c r="AQ2805" i="14"/>
  <c r="AR2805" i="14" s="1"/>
  <c r="AO2805" i="14"/>
  <c r="AP2805" i="14" s="1"/>
  <c r="AN2805" i="14"/>
  <c r="AQ2804" i="14"/>
  <c r="AR2804" i="14" s="1"/>
  <c r="AO2804" i="14"/>
  <c r="AP2804" i="14" s="1"/>
  <c r="AN2804" i="14"/>
  <c r="AQ2803" i="14"/>
  <c r="AR2803" i="14" s="1"/>
  <c r="AO2803" i="14"/>
  <c r="AP2803" i="14" s="1"/>
  <c r="AN2803" i="14"/>
  <c r="AQ2802" i="14"/>
  <c r="AR2802" i="14" s="1"/>
  <c r="AO2802" i="14"/>
  <c r="AP2802" i="14" s="1"/>
  <c r="AN2802" i="14"/>
  <c r="AQ2801" i="14"/>
  <c r="AR2801" i="14" s="1"/>
  <c r="AO2801" i="14"/>
  <c r="AP2801" i="14" s="1"/>
  <c r="AN2801" i="14"/>
  <c r="AQ2800" i="14"/>
  <c r="AR2800" i="14" s="1"/>
  <c r="AO2800" i="14"/>
  <c r="AP2800" i="14" s="1"/>
  <c r="AN2800" i="14"/>
  <c r="AQ2799" i="14"/>
  <c r="AR2799" i="14" s="1"/>
  <c r="AO2799" i="14"/>
  <c r="AP2799" i="14" s="1"/>
  <c r="AN2799" i="14"/>
  <c r="AQ2798" i="14"/>
  <c r="AR2798" i="14" s="1"/>
  <c r="AO2798" i="14"/>
  <c r="AP2798" i="14" s="1"/>
  <c r="AN2798" i="14"/>
  <c r="AQ2797" i="14"/>
  <c r="AR2797" i="14" s="1"/>
  <c r="AO2797" i="14"/>
  <c r="AP2797" i="14" s="1"/>
  <c r="AN2797" i="14"/>
  <c r="AQ2796" i="14"/>
  <c r="AR2796" i="14" s="1"/>
  <c r="AO2796" i="14"/>
  <c r="AP2796" i="14" s="1"/>
  <c r="AN2796" i="14"/>
  <c r="AQ2795" i="14"/>
  <c r="AR2795" i="14" s="1"/>
  <c r="AO2795" i="14"/>
  <c r="AP2795" i="14" s="1"/>
  <c r="AN2795" i="14"/>
  <c r="AQ2794" i="14"/>
  <c r="AR2794" i="14" s="1"/>
  <c r="AO2794" i="14"/>
  <c r="AP2794" i="14" s="1"/>
  <c r="AN2794" i="14"/>
  <c r="AQ2793" i="14"/>
  <c r="AR2793" i="14" s="1"/>
  <c r="AO2793" i="14"/>
  <c r="AP2793" i="14" s="1"/>
  <c r="AN2793" i="14"/>
  <c r="AQ2792" i="14"/>
  <c r="AR2792" i="14" s="1"/>
  <c r="AO2792" i="14"/>
  <c r="AP2792" i="14" s="1"/>
  <c r="AN2792" i="14"/>
  <c r="AQ2791" i="14"/>
  <c r="AR2791" i="14" s="1"/>
  <c r="AO2791" i="14"/>
  <c r="AP2791" i="14" s="1"/>
  <c r="AN2791" i="14"/>
  <c r="AQ2790" i="14"/>
  <c r="AR2790" i="14" s="1"/>
  <c r="AO2790" i="14"/>
  <c r="AP2790" i="14" s="1"/>
  <c r="AN2790" i="14"/>
  <c r="AQ2789" i="14"/>
  <c r="AR2789" i="14" s="1"/>
  <c r="AO2789" i="14"/>
  <c r="AP2789" i="14" s="1"/>
  <c r="AN2789" i="14"/>
  <c r="AQ2788" i="14"/>
  <c r="AR2788" i="14" s="1"/>
  <c r="AO2788" i="14"/>
  <c r="AP2788" i="14" s="1"/>
  <c r="AN2788" i="14"/>
  <c r="AQ2787" i="14"/>
  <c r="AR2787" i="14" s="1"/>
  <c r="AO2787" i="14"/>
  <c r="AP2787" i="14" s="1"/>
  <c r="AN2787" i="14"/>
  <c r="AQ2786" i="14"/>
  <c r="AR2786" i="14" s="1"/>
  <c r="AO2786" i="14"/>
  <c r="AP2786" i="14" s="1"/>
  <c r="AN2786" i="14"/>
  <c r="AQ2785" i="14"/>
  <c r="AR2785" i="14" s="1"/>
  <c r="AO2785" i="14"/>
  <c r="AP2785" i="14" s="1"/>
  <c r="AN2785" i="14"/>
  <c r="AQ2784" i="14"/>
  <c r="AR2784" i="14" s="1"/>
  <c r="AO2784" i="14"/>
  <c r="AP2784" i="14" s="1"/>
  <c r="AN2784" i="14"/>
  <c r="AQ2783" i="14"/>
  <c r="AR2783" i="14" s="1"/>
  <c r="AO2783" i="14"/>
  <c r="AP2783" i="14" s="1"/>
  <c r="AN2783" i="14"/>
  <c r="AQ2782" i="14"/>
  <c r="AR2782" i="14" s="1"/>
  <c r="AO2782" i="14"/>
  <c r="AP2782" i="14" s="1"/>
  <c r="AN2782" i="14"/>
  <c r="AQ2781" i="14"/>
  <c r="AR2781" i="14" s="1"/>
  <c r="AO2781" i="14"/>
  <c r="AP2781" i="14" s="1"/>
  <c r="AN2781" i="14"/>
  <c r="AQ2780" i="14"/>
  <c r="AR2780" i="14" s="1"/>
  <c r="AO2780" i="14"/>
  <c r="AP2780" i="14" s="1"/>
  <c r="AN2780" i="14"/>
  <c r="AQ2779" i="14"/>
  <c r="AR2779" i="14" s="1"/>
  <c r="AO2779" i="14"/>
  <c r="AP2779" i="14" s="1"/>
  <c r="AN2779" i="14"/>
  <c r="AQ2778" i="14"/>
  <c r="AR2778" i="14" s="1"/>
  <c r="AO2778" i="14"/>
  <c r="AP2778" i="14" s="1"/>
  <c r="AN2778" i="14"/>
  <c r="AQ2777" i="14"/>
  <c r="AR2777" i="14" s="1"/>
  <c r="AO2777" i="14"/>
  <c r="AP2777" i="14" s="1"/>
  <c r="AN2777" i="14"/>
  <c r="AQ2776" i="14"/>
  <c r="AR2776" i="14" s="1"/>
  <c r="AO2776" i="14"/>
  <c r="AP2776" i="14" s="1"/>
  <c r="AN2776" i="14"/>
  <c r="AQ2775" i="14"/>
  <c r="AR2775" i="14" s="1"/>
  <c r="AO2775" i="14"/>
  <c r="AP2775" i="14" s="1"/>
  <c r="AN2775" i="14"/>
  <c r="AQ2774" i="14"/>
  <c r="AR2774" i="14" s="1"/>
  <c r="AO2774" i="14"/>
  <c r="AP2774" i="14" s="1"/>
  <c r="AN2774" i="14"/>
  <c r="AQ2773" i="14"/>
  <c r="AR2773" i="14" s="1"/>
  <c r="AO2773" i="14"/>
  <c r="AP2773" i="14" s="1"/>
  <c r="AN2773" i="14"/>
  <c r="AQ2772" i="14"/>
  <c r="AR2772" i="14" s="1"/>
  <c r="AO2772" i="14"/>
  <c r="AP2772" i="14" s="1"/>
  <c r="AN2772" i="14"/>
  <c r="AQ2771" i="14"/>
  <c r="AR2771" i="14" s="1"/>
  <c r="AO2771" i="14"/>
  <c r="AP2771" i="14" s="1"/>
  <c r="AN2771" i="14"/>
  <c r="AQ2770" i="14"/>
  <c r="AR2770" i="14" s="1"/>
  <c r="AO2770" i="14"/>
  <c r="AP2770" i="14" s="1"/>
  <c r="AN2770" i="14"/>
  <c r="AQ2769" i="14"/>
  <c r="AR2769" i="14" s="1"/>
  <c r="AO2769" i="14"/>
  <c r="AP2769" i="14" s="1"/>
  <c r="AN2769" i="14"/>
  <c r="AQ2768" i="14"/>
  <c r="AR2768" i="14" s="1"/>
  <c r="AO2768" i="14"/>
  <c r="AP2768" i="14" s="1"/>
  <c r="AN2768" i="14"/>
  <c r="AQ2767" i="14"/>
  <c r="AR2767" i="14" s="1"/>
  <c r="AO2767" i="14"/>
  <c r="AP2767" i="14" s="1"/>
  <c r="AN2767" i="14"/>
  <c r="AQ2766" i="14"/>
  <c r="AR2766" i="14" s="1"/>
  <c r="AO2766" i="14"/>
  <c r="AP2766" i="14" s="1"/>
  <c r="AN2766" i="14"/>
  <c r="AQ2765" i="14"/>
  <c r="AR2765" i="14" s="1"/>
  <c r="AO2765" i="14"/>
  <c r="AP2765" i="14" s="1"/>
  <c r="AN2765" i="14"/>
  <c r="AQ2764" i="14"/>
  <c r="AR2764" i="14" s="1"/>
  <c r="AO2764" i="14"/>
  <c r="AP2764" i="14" s="1"/>
  <c r="AN2764" i="14"/>
  <c r="AQ2763" i="14"/>
  <c r="AR2763" i="14" s="1"/>
  <c r="AO2763" i="14"/>
  <c r="AP2763" i="14" s="1"/>
  <c r="AN2763" i="14"/>
  <c r="AQ2762" i="14"/>
  <c r="AR2762" i="14" s="1"/>
  <c r="AO2762" i="14"/>
  <c r="AP2762" i="14" s="1"/>
  <c r="AN2762" i="14"/>
  <c r="AQ2761" i="14"/>
  <c r="AR2761" i="14" s="1"/>
  <c r="AO2761" i="14"/>
  <c r="AP2761" i="14" s="1"/>
  <c r="AN2761" i="14"/>
  <c r="AQ2760" i="14"/>
  <c r="AR2760" i="14" s="1"/>
  <c r="AO2760" i="14"/>
  <c r="AP2760" i="14" s="1"/>
  <c r="AN2760" i="14"/>
  <c r="AQ2759" i="14"/>
  <c r="AR2759" i="14" s="1"/>
  <c r="AO2759" i="14"/>
  <c r="AP2759" i="14" s="1"/>
  <c r="AN2759" i="14"/>
  <c r="AQ2758" i="14"/>
  <c r="AR2758" i="14" s="1"/>
  <c r="AO2758" i="14"/>
  <c r="AP2758" i="14" s="1"/>
  <c r="AN2758" i="14"/>
  <c r="AQ2757" i="14"/>
  <c r="AR2757" i="14" s="1"/>
  <c r="AO2757" i="14"/>
  <c r="AP2757" i="14" s="1"/>
  <c r="AN2757" i="14"/>
  <c r="AQ2756" i="14"/>
  <c r="AR2756" i="14" s="1"/>
  <c r="AO2756" i="14"/>
  <c r="AP2756" i="14" s="1"/>
  <c r="AN2756" i="14"/>
  <c r="AQ2755" i="14"/>
  <c r="AR2755" i="14" s="1"/>
  <c r="AO2755" i="14"/>
  <c r="AP2755" i="14" s="1"/>
  <c r="AN2755" i="14"/>
  <c r="AQ2754" i="14"/>
  <c r="AR2754" i="14" s="1"/>
  <c r="AO2754" i="14"/>
  <c r="AP2754" i="14" s="1"/>
  <c r="AN2754" i="14"/>
  <c r="AQ2753" i="14"/>
  <c r="AR2753" i="14" s="1"/>
  <c r="AO2753" i="14"/>
  <c r="AP2753" i="14" s="1"/>
  <c r="AN2753" i="14"/>
  <c r="AQ2752" i="14"/>
  <c r="AR2752" i="14" s="1"/>
  <c r="AO2752" i="14"/>
  <c r="AP2752" i="14" s="1"/>
  <c r="AN2752" i="14"/>
  <c r="AQ2751" i="14"/>
  <c r="AR2751" i="14" s="1"/>
  <c r="AO2751" i="14"/>
  <c r="AP2751" i="14" s="1"/>
  <c r="AN2751" i="14"/>
  <c r="AQ2750" i="14"/>
  <c r="AR2750" i="14" s="1"/>
  <c r="AO2750" i="14"/>
  <c r="AP2750" i="14" s="1"/>
  <c r="AN2750" i="14"/>
  <c r="AQ2749" i="14"/>
  <c r="AR2749" i="14" s="1"/>
  <c r="AO2749" i="14"/>
  <c r="AP2749" i="14" s="1"/>
  <c r="AN2749" i="14"/>
  <c r="AQ2748" i="14"/>
  <c r="AR2748" i="14" s="1"/>
  <c r="AO2748" i="14"/>
  <c r="AP2748" i="14" s="1"/>
  <c r="AN2748" i="14"/>
  <c r="AQ2747" i="14"/>
  <c r="AR2747" i="14" s="1"/>
  <c r="AO2747" i="14"/>
  <c r="AP2747" i="14" s="1"/>
  <c r="AN2747" i="14"/>
  <c r="AQ2746" i="14"/>
  <c r="AR2746" i="14" s="1"/>
  <c r="AO2746" i="14"/>
  <c r="AP2746" i="14" s="1"/>
  <c r="AN2746" i="14"/>
  <c r="AQ2745" i="14"/>
  <c r="AR2745" i="14" s="1"/>
  <c r="AO2745" i="14"/>
  <c r="AP2745" i="14" s="1"/>
  <c r="AN2745" i="14"/>
  <c r="AQ2744" i="14"/>
  <c r="AR2744" i="14" s="1"/>
  <c r="AO2744" i="14"/>
  <c r="AP2744" i="14" s="1"/>
  <c r="AN2744" i="14"/>
  <c r="AQ2743" i="14"/>
  <c r="AR2743" i="14" s="1"/>
  <c r="AO2743" i="14"/>
  <c r="AP2743" i="14" s="1"/>
  <c r="AN2743" i="14"/>
  <c r="AQ2742" i="14"/>
  <c r="AR2742" i="14" s="1"/>
  <c r="AO2742" i="14"/>
  <c r="AP2742" i="14" s="1"/>
  <c r="AN2742" i="14"/>
  <c r="AQ2741" i="14"/>
  <c r="AR2741" i="14" s="1"/>
  <c r="AO2741" i="14"/>
  <c r="AP2741" i="14" s="1"/>
  <c r="AN2741" i="14"/>
  <c r="AQ2740" i="14"/>
  <c r="AR2740" i="14" s="1"/>
  <c r="AO2740" i="14"/>
  <c r="AP2740" i="14" s="1"/>
  <c r="AN2740" i="14"/>
  <c r="AQ2739" i="14"/>
  <c r="AR2739" i="14" s="1"/>
  <c r="AO2739" i="14"/>
  <c r="AP2739" i="14" s="1"/>
  <c r="AN2739" i="14"/>
  <c r="AQ2738" i="14"/>
  <c r="AR2738" i="14" s="1"/>
  <c r="AO2738" i="14"/>
  <c r="AP2738" i="14" s="1"/>
  <c r="AN2738" i="14"/>
  <c r="AQ2737" i="14"/>
  <c r="AR2737" i="14" s="1"/>
  <c r="AO2737" i="14"/>
  <c r="AP2737" i="14" s="1"/>
  <c r="AN2737" i="14"/>
  <c r="AQ2736" i="14"/>
  <c r="AR2736" i="14" s="1"/>
  <c r="AO2736" i="14"/>
  <c r="AP2736" i="14" s="1"/>
  <c r="AN2736" i="14"/>
  <c r="AQ2735" i="14"/>
  <c r="AR2735" i="14" s="1"/>
  <c r="AO2735" i="14"/>
  <c r="AP2735" i="14" s="1"/>
  <c r="AN2735" i="14"/>
  <c r="AQ2734" i="14"/>
  <c r="AR2734" i="14" s="1"/>
  <c r="AO2734" i="14"/>
  <c r="AP2734" i="14" s="1"/>
  <c r="AN2734" i="14"/>
  <c r="AQ2733" i="14"/>
  <c r="AR2733" i="14" s="1"/>
  <c r="AO2733" i="14"/>
  <c r="AP2733" i="14" s="1"/>
  <c r="AN2733" i="14"/>
  <c r="AQ2732" i="14"/>
  <c r="AR2732" i="14" s="1"/>
  <c r="AO2732" i="14"/>
  <c r="AP2732" i="14" s="1"/>
  <c r="AN2732" i="14"/>
  <c r="AQ2731" i="14"/>
  <c r="AR2731" i="14" s="1"/>
  <c r="AO2731" i="14"/>
  <c r="AP2731" i="14" s="1"/>
  <c r="AN2731" i="14"/>
  <c r="AQ2730" i="14"/>
  <c r="AR2730" i="14" s="1"/>
  <c r="AO2730" i="14"/>
  <c r="AP2730" i="14" s="1"/>
  <c r="AN2730" i="14"/>
  <c r="AQ2729" i="14"/>
  <c r="AR2729" i="14" s="1"/>
  <c r="AO2729" i="14"/>
  <c r="AP2729" i="14" s="1"/>
  <c r="AN2729" i="14"/>
  <c r="AQ2728" i="14"/>
  <c r="AR2728" i="14" s="1"/>
  <c r="AO2728" i="14"/>
  <c r="AP2728" i="14" s="1"/>
  <c r="AN2728" i="14"/>
  <c r="AQ2727" i="14"/>
  <c r="AR2727" i="14" s="1"/>
  <c r="AO2727" i="14"/>
  <c r="AP2727" i="14" s="1"/>
  <c r="AN2727" i="14"/>
  <c r="AQ2726" i="14"/>
  <c r="AR2726" i="14" s="1"/>
  <c r="AO2726" i="14"/>
  <c r="AP2726" i="14" s="1"/>
  <c r="AN2726" i="14"/>
  <c r="AQ2725" i="14"/>
  <c r="AR2725" i="14" s="1"/>
  <c r="AO2725" i="14"/>
  <c r="AP2725" i="14" s="1"/>
  <c r="AN2725" i="14"/>
  <c r="AQ2724" i="14"/>
  <c r="AR2724" i="14" s="1"/>
  <c r="AO2724" i="14"/>
  <c r="AP2724" i="14" s="1"/>
  <c r="AN2724" i="14"/>
  <c r="AQ2723" i="14"/>
  <c r="AR2723" i="14" s="1"/>
  <c r="AO2723" i="14"/>
  <c r="AP2723" i="14" s="1"/>
  <c r="AN2723" i="14"/>
  <c r="AQ2722" i="14"/>
  <c r="AR2722" i="14" s="1"/>
  <c r="AO2722" i="14"/>
  <c r="AP2722" i="14" s="1"/>
  <c r="AN2722" i="14"/>
  <c r="AQ2721" i="14"/>
  <c r="AR2721" i="14" s="1"/>
  <c r="AO2721" i="14"/>
  <c r="AP2721" i="14" s="1"/>
  <c r="AN2721" i="14"/>
  <c r="AQ2720" i="14"/>
  <c r="AR2720" i="14" s="1"/>
  <c r="AO2720" i="14"/>
  <c r="AP2720" i="14" s="1"/>
  <c r="AN2720" i="14"/>
  <c r="AQ2719" i="14"/>
  <c r="AR2719" i="14" s="1"/>
  <c r="AO2719" i="14"/>
  <c r="AP2719" i="14" s="1"/>
  <c r="AN2719" i="14"/>
  <c r="AQ2718" i="14"/>
  <c r="AR2718" i="14" s="1"/>
  <c r="AO2718" i="14"/>
  <c r="AP2718" i="14" s="1"/>
  <c r="AN2718" i="14"/>
  <c r="AQ2717" i="14"/>
  <c r="AR2717" i="14" s="1"/>
  <c r="AO2717" i="14"/>
  <c r="AP2717" i="14" s="1"/>
  <c r="AN2717" i="14"/>
  <c r="AQ2716" i="14"/>
  <c r="AR2716" i="14" s="1"/>
  <c r="AO2716" i="14"/>
  <c r="AP2716" i="14" s="1"/>
  <c r="AN2716" i="14"/>
  <c r="AQ2715" i="14"/>
  <c r="AR2715" i="14" s="1"/>
  <c r="AO2715" i="14"/>
  <c r="AP2715" i="14" s="1"/>
  <c r="AN2715" i="14"/>
  <c r="AQ2714" i="14"/>
  <c r="AR2714" i="14" s="1"/>
  <c r="AO2714" i="14"/>
  <c r="AP2714" i="14" s="1"/>
  <c r="AN2714" i="14"/>
  <c r="AQ2713" i="14"/>
  <c r="AR2713" i="14" s="1"/>
  <c r="AO2713" i="14"/>
  <c r="AP2713" i="14" s="1"/>
  <c r="AN2713" i="14"/>
  <c r="AQ2712" i="14"/>
  <c r="AR2712" i="14" s="1"/>
  <c r="AO2712" i="14"/>
  <c r="AP2712" i="14" s="1"/>
  <c r="AN2712" i="14"/>
  <c r="AQ2711" i="14"/>
  <c r="AR2711" i="14" s="1"/>
  <c r="AO2711" i="14"/>
  <c r="AP2711" i="14" s="1"/>
  <c r="AN2711" i="14"/>
  <c r="AQ2710" i="14"/>
  <c r="AR2710" i="14" s="1"/>
  <c r="AO2710" i="14"/>
  <c r="AP2710" i="14" s="1"/>
  <c r="AN2710" i="14"/>
  <c r="AQ2709" i="14"/>
  <c r="AR2709" i="14" s="1"/>
  <c r="AO2709" i="14"/>
  <c r="AP2709" i="14" s="1"/>
  <c r="AN2709" i="14"/>
  <c r="AQ2708" i="14"/>
  <c r="AR2708" i="14" s="1"/>
  <c r="AO2708" i="14"/>
  <c r="AP2708" i="14" s="1"/>
  <c r="AN2708" i="14"/>
  <c r="AQ2707" i="14"/>
  <c r="AR2707" i="14" s="1"/>
  <c r="AO2707" i="14"/>
  <c r="AP2707" i="14" s="1"/>
  <c r="AN2707" i="14"/>
  <c r="AQ2706" i="14"/>
  <c r="AR2706" i="14" s="1"/>
  <c r="AO2706" i="14"/>
  <c r="AP2706" i="14" s="1"/>
  <c r="AN2706" i="14"/>
  <c r="AQ2705" i="14"/>
  <c r="AR2705" i="14" s="1"/>
  <c r="AO2705" i="14"/>
  <c r="AP2705" i="14" s="1"/>
  <c r="AN2705" i="14"/>
  <c r="AQ2704" i="14"/>
  <c r="AR2704" i="14" s="1"/>
  <c r="AO2704" i="14"/>
  <c r="AP2704" i="14" s="1"/>
  <c r="AN2704" i="14"/>
  <c r="AQ2703" i="14"/>
  <c r="AR2703" i="14" s="1"/>
  <c r="AO2703" i="14"/>
  <c r="AP2703" i="14" s="1"/>
  <c r="AN2703" i="14"/>
  <c r="AQ2702" i="14"/>
  <c r="AR2702" i="14" s="1"/>
  <c r="AO2702" i="14"/>
  <c r="AP2702" i="14" s="1"/>
  <c r="AN2702" i="14"/>
  <c r="AQ2701" i="14"/>
  <c r="AR2701" i="14" s="1"/>
  <c r="AO2701" i="14"/>
  <c r="AP2701" i="14" s="1"/>
  <c r="AN2701" i="14"/>
  <c r="AQ2700" i="14"/>
  <c r="AR2700" i="14" s="1"/>
  <c r="AO2700" i="14"/>
  <c r="AP2700" i="14" s="1"/>
  <c r="AN2700" i="14"/>
  <c r="AQ2699" i="14"/>
  <c r="AR2699" i="14" s="1"/>
  <c r="AO2699" i="14"/>
  <c r="AP2699" i="14" s="1"/>
  <c r="AN2699" i="14"/>
  <c r="AQ2698" i="14"/>
  <c r="AR2698" i="14" s="1"/>
  <c r="AO2698" i="14"/>
  <c r="AP2698" i="14" s="1"/>
  <c r="AN2698" i="14"/>
  <c r="AQ2697" i="14"/>
  <c r="AR2697" i="14" s="1"/>
  <c r="AO2697" i="14"/>
  <c r="AP2697" i="14" s="1"/>
  <c r="AN2697" i="14"/>
  <c r="AQ2696" i="14"/>
  <c r="AR2696" i="14" s="1"/>
  <c r="AO2696" i="14"/>
  <c r="AP2696" i="14" s="1"/>
  <c r="AN2696" i="14"/>
  <c r="AQ2695" i="14"/>
  <c r="AR2695" i="14" s="1"/>
  <c r="AO2695" i="14"/>
  <c r="AP2695" i="14" s="1"/>
  <c r="AN2695" i="14"/>
  <c r="AQ2694" i="14"/>
  <c r="AR2694" i="14" s="1"/>
  <c r="AO2694" i="14"/>
  <c r="AP2694" i="14" s="1"/>
  <c r="AN2694" i="14"/>
  <c r="AQ2693" i="14"/>
  <c r="AR2693" i="14" s="1"/>
  <c r="AO2693" i="14"/>
  <c r="AP2693" i="14" s="1"/>
  <c r="AN2693" i="14"/>
  <c r="AQ2692" i="14"/>
  <c r="AR2692" i="14" s="1"/>
  <c r="AO2692" i="14"/>
  <c r="AP2692" i="14" s="1"/>
  <c r="AN2692" i="14"/>
  <c r="AQ2691" i="14"/>
  <c r="AR2691" i="14" s="1"/>
  <c r="AO2691" i="14"/>
  <c r="AP2691" i="14" s="1"/>
  <c r="AN2691" i="14"/>
  <c r="AQ2690" i="14"/>
  <c r="AR2690" i="14" s="1"/>
  <c r="AO2690" i="14"/>
  <c r="AP2690" i="14" s="1"/>
  <c r="AN2690" i="14"/>
  <c r="AQ2689" i="14"/>
  <c r="AR2689" i="14" s="1"/>
  <c r="AO2689" i="14"/>
  <c r="AP2689" i="14" s="1"/>
  <c r="AN2689" i="14"/>
  <c r="AQ2688" i="14"/>
  <c r="AR2688" i="14" s="1"/>
  <c r="AO2688" i="14"/>
  <c r="AP2688" i="14" s="1"/>
  <c r="AN2688" i="14"/>
  <c r="AQ2687" i="14"/>
  <c r="AR2687" i="14" s="1"/>
  <c r="AO2687" i="14"/>
  <c r="AP2687" i="14" s="1"/>
  <c r="AN2687" i="14"/>
  <c r="AQ2686" i="14"/>
  <c r="AR2686" i="14" s="1"/>
  <c r="AO2686" i="14"/>
  <c r="AP2686" i="14" s="1"/>
  <c r="AN2686" i="14"/>
  <c r="AQ2685" i="14"/>
  <c r="AR2685" i="14" s="1"/>
  <c r="AO2685" i="14"/>
  <c r="AP2685" i="14" s="1"/>
  <c r="AN2685" i="14"/>
  <c r="AQ2684" i="14"/>
  <c r="AR2684" i="14" s="1"/>
  <c r="AO2684" i="14"/>
  <c r="AP2684" i="14" s="1"/>
  <c r="AN2684" i="14"/>
  <c r="AQ2683" i="14"/>
  <c r="AR2683" i="14" s="1"/>
  <c r="AO2683" i="14"/>
  <c r="AP2683" i="14" s="1"/>
  <c r="AN2683" i="14"/>
  <c r="AQ2682" i="14"/>
  <c r="AR2682" i="14" s="1"/>
  <c r="AO2682" i="14"/>
  <c r="AP2682" i="14" s="1"/>
  <c r="AN2682" i="14"/>
  <c r="AQ2681" i="14"/>
  <c r="AR2681" i="14" s="1"/>
  <c r="AO2681" i="14"/>
  <c r="AP2681" i="14" s="1"/>
  <c r="AN2681" i="14"/>
  <c r="AQ2680" i="14"/>
  <c r="AR2680" i="14" s="1"/>
  <c r="AO2680" i="14"/>
  <c r="AP2680" i="14" s="1"/>
  <c r="AN2680" i="14"/>
  <c r="AQ2679" i="14"/>
  <c r="AR2679" i="14" s="1"/>
  <c r="AO2679" i="14"/>
  <c r="AP2679" i="14" s="1"/>
  <c r="AN2679" i="14"/>
  <c r="AQ2678" i="14"/>
  <c r="AR2678" i="14" s="1"/>
  <c r="AO2678" i="14"/>
  <c r="AP2678" i="14" s="1"/>
  <c r="AN2678" i="14"/>
  <c r="AQ2677" i="14"/>
  <c r="AR2677" i="14" s="1"/>
  <c r="AO2677" i="14"/>
  <c r="AP2677" i="14" s="1"/>
  <c r="AN2677" i="14"/>
  <c r="AQ2676" i="14"/>
  <c r="AR2676" i="14" s="1"/>
  <c r="AO2676" i="14"/>
  <c r="AP2676" i="14" s="1"/>
  <c r="AN2676" i="14"/>
  <c r="AQ2675" i="14"/>
  <c r="AR2675" i="14" s="1"/>
  <c r="AO2675" i="14"/>
  <c r="AP2675" i="14" s="1"/>
  <c r="AN2675" i="14"/>
  <c r="AQ2674" i="14"/>
  <c r="AR2674" i="14" s="1"/>
  <c r="AO2674" i="14"/>
  <c r="AP2674" i="14" s="1"/>
  <c r="AN2674" i="14"/>
  <c r="AQ2673" i="14"/>
  <c r="AR2673" i="14" s="1"/>
  <c r="AO2673" i="14"/>
  <c r="AP2673" i="14" s="1"/>
  <c r="AN2673" i="14"/>
  <c r="AQ2672" i="14"/>
  <c r="AR2672" i="14" s="1"/>
  <c r="AO2672" i="14"/>
  <c r="AP2672" i="14" s="1"/>
  <c r="AN2672" i="14"/>
  <c r="AQ2671" i="14"/>
  <c r="AR2671" i="14" s="1"/>
  <c r="AO2671" i="14"/>
  <c r="AP2671" i="14" s="1"/>
  <c r="AN2671" i="14"/>
  <c r="AQ2670" i="14"/>
  <c r="AR2670" i="14" s="1"/>
  <c r="AO2670" i="14"/>
  <c r="AP2670" i="14" s="1"/>
  <c r="AN2670" i="14"/>
  <c r="AQ2669" i="14"/>
  <c r="AR2669" i="14" s="1"/>
  <c r="AO2669" i="14"/>
  <c r="AP2669" i="14" s="1"/>
  <c r="AN2669" i="14"/>
  <c r="AQ2668" i="14"/>
  <c r="AR2668" i="14" s="1"/>
  <c r="AO2668" i="14"/>
  <c r="AP2668" i="14" s="1"/>
  <c r="AN2668" i="14"/>
  <c r="AQ2667" i="14"/>
  <c r="AR2667" i="14" s="1"/>
  <c r="AO2667" i="14"/>
  <c r="AP2667" i="14" s="1"/>
  <c r="AN2667" i="14"/>
  <c r="AQ2666" i="14"/>
  <c r="AR2666" i="14" s="1"/>
  <c r="AO2666" i="14"/>
  <c r="AP2666" i="14" s="1"/>
  <c r="AN2666" i="14"/>
  <c r="AQ2665" i="14"/>
  <c r="AR2665" i="14" s="1"/>
  <c r="AO2665" i="14"/>
  <c r="AP2665" i="14" s="1"/>
  <c r="AN2665" i="14"/>
  <c r="AQ2664" i="14"/>
  <c r="AR2664" i="14" s="1"/>
  <c r="AO2664" i="14"/>
  <c r="AP2664" i="14" s="1"/>
  <c r="AN2664" i="14"/>
  <c r="AQ2663" i="14"/>
  <c r="AR2663" i="14" s="1"/>
  <c r="AO2663" i="14"/>
  <c r="AP2663" i="14" s="1"/>
  <c r="AN2663" i="14"/>
  <c r="AQ2662" i="14"/>
  <c r="AR2662" i="14" s="1"/>
  <c r="AO2662" i="14"/>
  <c r="AP2662" i="14" s="1"/>
  <c r="AN2662" i="14"/>
  <c r="AQ2661" i="14"/>
  <c r="AR2661" i="14" s="1"/>
  <c r="AO2661" i="14"/>
  <c r="AP2661" i="14" s="1"/>
  <c r="AN2661" i="14"/>
  <c r="AQ2660" i="14"/>
  <c r="AR2660" i="14" s="1"/>
  <c r="AO2660" i="14"/>
  <c r="AP2660" i="14" s="1"/>
  <c r="AN2660" i="14"/>
  <c r="AQ2659" i="14"/>
  <c r="AR2659" i="14" s="1"/>
  <c r="AO2659" i="14"/>
  <c r="AP2659" i="14" s="1"/>
  <c r="AN2659" i="14"/>
  <c r="AQ2658" i="14"/>
  <c r="AR2658" i="14" s="1"/>
  <c r="AO2658" i="14"/>
  <c r="AP2658" i="14" s="1"/>
  <c r="AN2658" i="14"/>
  <c r="AQ2657" i="14"/>
  <c r="AR2657" i="14" s="1"/>
  <c r="AO2657" i="14"/>
  <c r="AP2657" i="14" s="1"/>
  <c r="AN2657" i="14"/>
  <c r="AQ2656" i="14"/>
  <c r="AR2656" i="14" s="1"/>
  <c r="AO2656" i="14"/>
  <c r="AP2656" i="14" s="1"/>
  <c r="AN2656" i="14"/>
  <c r="AQ2655" i="14"/>
  <c r="AR2655" i="14" s="1"/>
  <c r="AO2655" i="14"/>
  <c r="AP2655" i="14" s="1"/>
  <c r="AN2655" i="14"/>
  <c r="AQ2654" i="14"/>
  <c r="AR2654" i="14" s="1"/>
  <c r="AO2654" i="14"/>
  <c r="AP2654" i="14" s="1"/>
  <c r="AN2654" i="14"/>
  <c r="AQ2653" i="14"/>
  <c r="AR2653" i="14" s="1"/>
  <c r="AO2653" i="14"/>
  <c r="AP2653" i="14" s="1"/>
  <c r="AN2653" i="14"/>
  <c r="AQ2652" i="14"/>
  <c r="AR2652" i="14" s="1"/>
  <c r="AO2652" i="14"/>
  <c r="AP2652" i="14" s="1"/>
  <c r="AN2652" i="14"/>
  <c r="AQ2651" i="14"/>
  <c r="AR2651" i="14" s="1"/>
  <c r="AO2651" i="14"/>
  <c r="AP2651" i="14" s="1"/>
  <c r="AN2651" i="14"/>
  <c r="AQ2650" i="14"/>
  <c r="AR2650" i="14" s="1"/>
  <c r="AO2650" i="14"/>
  <c r="AP2650" i="14" s="1"/>
  <c r="AN2650" i="14"/>
  <c r="AQ2649" i="14"/>
  <c r="AR2649" i="14" s="1"/>
  <c r="AO2649" i="14"/>
  <c r="AP2649" i="14" s="1"/>
  <c r="AN2649" i="14"/>
  <c r="AQ2648" i="14"/>
  <c r="AR2648" i="14" s="1"/>
  <c r="AO2648" i="14"/>
  <c r="AP2648" i="14" s="1"/>
  <c r="AN2648" i="14"/>
  <c r="AQ2647" i="14"/>
  <c r="AR2647" i="14" s="1"/>
  <c r="AO2647" i="14"/>
  <c r="AP2647" i="14" s="1"/>
  <c r="AN2647" i="14"/>
  <c r="AQ2646" i="14"/>
  <c r="AR2646" i="14" s="1"/>
  <c r="AO2646" i="14"/>
  <c r="AP2646" i="14" s="1"/>
  <c r="AN2646" i="14"/>
  <c r="AQ2645" i="14"/>
  <c r="AR2645" i="14" s="1"/>
  <c r="AO2645" i="14"/>
  <c r="AP2645" i="14" s="1"/>
  <c r="AN2645" i="14"/>
  <c r="AQ2644" i="14"/>
  <c r="AR2644" i="14" s="1"/>
  <c r="AO2644" i="14"/>
  <c r="AP2644" i="14" s="1"/>
  <c r="AN2644" i="14"/>
  <c r="AQ2643" i="14"/>
  <c r="AR2643" i="14" s="1"/>
  <c r="AO2643" i="14"/>
  <c r="AP2643" i="14" s="1"/>
  <c r="AN2643" i="14"/>
  <c r="AQ2642" i="14"/>
  <c r="AR2642" i="14" s="1"/>
  <c r="AO2642" i="14"/>
  <c r="AP2642" i="14" s="1"/>
  <c r="AN2642" i="14"/>
  <c r="AQ2641" i="14"/>
  <c r="AR2641" i="14" s="1"/>
  <c r="AO2641" i="14"/>
  <c r="AP2641" i="14" s="1"/>
  <c r="AN2641" i="14"/>
  <c r="AQ2640" i="14"/>
  <c r="AR2640" i="14" s="1"/>
  <c r="AO2640" i="14"/>
  <c r="AP2640" i="14" s="1"/>
  <c r="AN2640" i="14"/>
  <c r="AQ2639" i="14"/>
  <c r="AR2639" i="14" s="1"/>
  <c r="AO2639" i="14"/>
  <c r="AP2639" i="14" s="1"/>
  <c r="AN2639" i="14"/>
  <c r="AQ2638" i="14"/>
  <c r="AR2638" i="14" s="1"/>
  <c r="AO2638" i="14"/>
  <c r="AP2638" i="14" s="1"/>
  <c r="AN2638" i="14"/>
  <c r="AQ2637" i="14"/>
  <c r="AR2637" i="14" s="1"/>
  <c r="AO2637" i="14"/>
  <c r="AP2637" i="14" s="1"/>
  <c r="AN2637" i="14"/>
  <c r="AQ2636" i="14"/>
  <c r="AR2636" i="14" s="1"/>
  <c r="AO2636" i="14"/>
  <c r="AP2636" i="14" s="1"/>
  <c r="AN2636" i="14"/>
  <c r="AQ2635" i="14"/>
  <c r="AR2635" i="14" s="1"/>
  <c r="AO2635" i="14"/>
  <c r="AP2635" i="14" s="1"/>
  <c r="AN2635" i="14"/>
  <c r="AQ2634" i="14"/>
  <c r="AR2634" i="14" s="1"/>
  <c r="AO2634" i="14"/>
  <c r="AP2634" i="14" s="1"/>
  <c r="AN2634" i="14"/>
  <c r="AQ2633" i="14"/>
  <c r="AR2633" i="14" s="1"/>
  <c r="AO2633" i="14"/>
  <c r="AP2633" i="14" s="1"/>
  <c r="AN2633" i="14"/>
  <c r="AQ2632" i="14"/>
  <c r="AR2632" i="14" s="1"/>
  <c r="AO2632" i="14"/>
  <c r="AP2632" i="14" s="1"/>
  <c r="AN2632" i="14"/>
  <c r="AQ2631" i="14"/>
  <c r="AR2631" i="14" s="1"/>
  <c r="AO2631" i="14"/>
  <c r="AP2631" i="14" s="1"/>
  <c r="AN2631" i="14"/>
  <c r="AQ2630" i="14"/>
  <c r="AR2630" i="14" s="1"/>
  <c r="AO2630" i="14"/>
  <c r="AP2630" i="14" s="1"/>
  <c r="AN2630" i="14"/>
  <c r="AQ2629" i="14"/>
  <c r="AR2629" i="14" s="1"/>
  <c r="AO2629" i="14"/>
  <c r="AP2629" i="14" s="1"/>
  <c r="AN2629" i="14"/>
  <c r="AQ2628" i="14"/>
  <c r="AR2628" i="14" s="1"/>
  <c r="AO2628" i="14"/>
  <c r="AP2628" i="14" s="1"/>
  <c r="AN2628" i="14"/>
  <c r="AQ2627" i="14"/>
  <c r="AR2627" i="14" s="1"/>
  <c r="AO2627" i="14"/>
  <c r="AP2627" i="14" s="1"/>
  <c r="AN2627" i="14"/>
  <c r="AQ2626" i="14"/>
  <c r="AR2626" i="14" s="1"/>
  <c r="AO2626" i="14"/>
  <c r="AP2626" i="14" s="1"/>
  <c r="AN2626" i="14"/>
  <c r="AQ2625" i="14"/>
  <c r="AR2625" i="14" s="1"/>
  <c r="AO2625" i="14"/>
  <c r="AP2625" i="14" s="1"/>
  <c r="AN2625" i="14"/>
  <c r="AQ2624" i="14"/>
  <c r="AR2624" i="14" s="1"/>
  <c r="AO2624" i="14"/>
  <c r="AP2624" i="14" s="1"/>
  <c r="AN2624" i="14"/>
  <c r="AQ2623" i="14"/>
  <c r="AR2623" i="14" s="1"/>
  <c r="AO2623" i="14"/>
  <c r="AP2623" i="14" s="1"/>
  <c r="AN2623" i="14"/>
  <c r="AQ2622" i="14"/>
  <c r="AR2622" i="14" s="1"/>
  <c r="AO2622" i="14"/>
  <c r="AP2622" i="14" s="1"/>
  <c r="AN2622" i="14"/>
  <c r="AQ2621" i="14"/>
  <c r="AR2621" i="14" s="1"/>
  <c r="AO2621" i="14"/>
  <c r="AP2621" i="14" s="1"/>
  <c r="AN2621" i="14"/>
  <c r="AQ2620" i="14"/>
  <c r="AR2620" i="14" s="1"/>
  <c r="AO2620" i="14"/>
  <c r="AP2620" i="14" s="1"/>
  <c r="AN2620" i="14"/>
  <c r="AQ2619" i="14"/>
  <c r="AR2619" i="14" s="1"/>
  <c r="AO2619" i="14"/>
  <c r="AP2619" i="14" s="1"/>
  <c r="AN2619" i="14"/>
  <c r="AQ2618" i="14"/>
  <c r="AR2618" i="14" s="1"/>
  <c r="AO2618" i="14"/>
  <c r="AP2618" i="14" s="1"/>
  <c r="AN2618" i="14"/>
  <c r="AQ2617" i="14"/>
  <c r="AR2617" i="14" s="1"/>
  <c r="AO2617" i="14"/>
  <c r="AP2617" i="14" s="1"/>
  <c r="AN2617" i="14"/>
  <c r="AQ2616" i="14"/>
  <c r="AR2616" i="14" s="1"/>
  <c r="AO2616" i="14"/>
  <c r="AP2616" i="14" s="1"/>
  <c r="AN2616" i="14"/>
  <c r="AQ2615" i="14"/>
  <c r="AR2615" i="14" s="1"/>
  <c r="AO2615" i="14"/>
  <c r="AP2615" i="14" s="1"/>
  <c r="AN2615" i="14"/>
  <c r="AQ2614" i="14"/>
  <c r="AR2614" i="14" s="1"/>
  <c r="AO2614" i="14"/>
  <c r="AP2614" i="14" s="1"/>
  <c r="AN2614" i="14"/>
  <c r="AQ2613" i="14"/>
  <c r="AR2613" i="14" s="1"/>
  <c r="AO2613" i="14"/>
  <c r="AP2613" i="14" s="1"/>
  <c r="AN2613" i="14"/>
  <c r="AQ2612" i="14"/>
  <c r="AR2612" i="14" s="1"/>
  <c r="AO2612" i="14"/>
  <c r="AP2612" i="14" s="1"/>
  <c r="AN2612" i="14"/>
  <c r="AQ2611" i="14"/>
  <c r="AR2611" i="14" s="1"/>
  <c r="AO2611" i="14"/>
  <c r="AP2611" i="14" s="1"/>
  <c r="AN2611" i="14"/>
  <c r="AQ2610" i="14"/>
  <c r="AR2610" i="14" s="1"/>
  <c r="AO2610" i="14"/>
  <c r="AP2610" i="14" s="1"/>
  <c r="AN2610" i="14"/>
  <c r="AQ2609" i="14"/>
  <c r="AR2609" i="14" s="1"/>
  <c r="AO2609" i="14"/>
  <c r="AP2609" i="14" s="1"/>
  <c r="AN2609" i="14"/>
  <c r="AQ2608" i="14"/>
  <c r="AR2608" i="14" s="1"/>
  <c r="AO2608" i="14"/>
  <c r="AP2608" i="14" s="1"/>
  <c r="AN2608" i="14"/>
  <c r="AG3213" i="14"/>
  <c r="AG3211" i="14"/>
  <c r="AG3209" i="14"/>
  <c r="AJ3207" i="14"/>
  <c r="AJ3206" i="14"/>
  <c r="AI3207" i="14"/>
  <c r="AI3206" i="14"/>
  <c r="AH3207" i="14"/>
  <c r="AH3206" i="14"/>
  <c r="AL3207" i="14"/>
  <c r="AG3207" i="14"/>
  <c r="AL3206" i="14"/>
  <c r="AG3206" i="14"/>
  <c r="AL3205" i="14"/>
  <c r="AG3205" i="14"/>
  <c r="AL3204" i="14"/>
  <c r="AG3204" i="14"/>
  <c r="AL3203" i="14"/>
  <c r="AG3203" i="14"/>
  <c r="AL3202" i="14"/>
  <c r="AG3202" i="14"/>
  <c r="AL3201" i="14"/>
  <c r="AG3201" i="14"/>
  <c r="AL3200" i="14"/>
  <c r="AG3200" i="14"/>
  <c r="AL3199" i="14"/>
  <c r="AG3199" i="14"/>
  <c r="AL3198" i="14"/>
  <c r="AG3198" i="14"/>
  <c r="AL3197" i="14"/>
  <c r="AG3197" i="14"/>
  <c r="AL3196" i="14"/>
  <c r="AG3196" i="14"/>
  <c r="AL3195" i="14"/>
  <c r="AG3195" i="14"/>
  <c r="AL3194" i="14"/>
  <c r="AG3194" i="14"/>
  <c r="AL3193" i="14"/>
  <c r="AG3193" i="14"/>
  <c r="AL3192" i="14"/>
  <c r="AG3192" i="14"/>
  <c r="AL3191" i="14"/>
  <c r="AG3191" i="14"/>
  <c r="AL3190" i="14"/>
  <c r="AG3190" i="14"/>
  <c r="AL3189" i="14"/>
  <c r="AG3189" i="14"/>
  <c r="AL3188" i="14"/>
  <c r="AG3188" i="14"/>
  <c r="AL3187" i="14"/>
  <c r="AG3187" i="14"/>
  <c r="AL3186" i="14"/>
  <c r="AG3186" i="14"/>
  <c r="AL3185" i="14"/>
  <c r="AG3185" i="14"/>
  <c r="AL3184" i="14"/>
  <c r="AG3184" i="14"/>
  <c r="AL3183" i="14"/>
  <c r="AG3183" i="14"/>
  <c r="AL3182" i="14"/>
  <c r="AG3182" i="14"/>
  <c r="AL3181" i="14"/>
  <c r="AG3181" i="14"/>
  <c r="AL3180" i="14"/>
  <c r="AG3180" i="14"/>
  <c r="AL3179" i="14"/>
  <c r="AG3179" i="14"/>
  <c r="AL3178" i="14"/>
  <c r="AG3178" i="14"/>
  <c r="AL3177" i="14"/>
  <c r="AG3177" i="14"/>
  <c r="AL3176" i="14"/>
  <c r="AG3176" i="14"/>
  <c r="AL3175" i="14"/>
  <c r="AG3175" i="14"/>
  <c r="AL3174" i="14"/>
  <c r="AG3174" i="14"/>
  <c r="AL3173" i="14"/>
  <c r="AG3173" i="14"/>
  <c r="AL3172" i="14"/>
  <c r="AG3172" i="14"/>
  <c r="AL3171" i="14"/>
  <c r="AG3171" i="14"/>
  <c r="AL3170" i="14"/>
  <c r="AG3170" i="14"/>
  <c r="AL3169" i="14"/>
  <c r="AG3169" i="14"/>
  <c r="AL3168" i="14"/>
  <c r="AG3168" i="14"/>
  <c r="AL3167" i="14"/>
  <c r="AG3167" i="14"/>
  <c r="AL3166" i="14"/>
  <c r="AG3166" i="14"/>
  <c r="AL3165" i="14"/>
  <c r="AG3165" i="14"/>
  <c r="AL3164" i="14"/>
  <c r="AG3164" i="14"/>
  <c r="AL3163" i="14"/>
  <c r="AG3163" i="14"/>
  <c r="AL3162" i="14"/>
  <c r="AG3162" i="14"/>
  <c r="AL3161" i="14"/>
  <c r="AG3161" i="14"/>
  <c r="AL3160" i="14"/>
  <c r="AG3160" i="14"/>
  <c r="AL3159" i="14"/>
  <c r="AG3159" i="14"/>
  <c r="AL3158" i="14"/>
  <c r="AG3158" i="14"/>
  <c r="AL3157" i="14"/>
  <c r="AG3157" i="14"/>
  <c r="AL3156" i="14"/>
  <c r="AG3156" i="14"/>
  <c r="AL3155" i="14"/>
  <c r="AG3155" i="14"/>
  <c r="AL3154" i="14"/>
  <c r="AG3154" i="14"/>
  <c r="AL3153" i="14"/>
  <c r="AG3153" i="14"/>
  <c r="AL3152" i="14"/>
  <c r="AG3152" i="14"/>
  <c r="AL3151" i="14"/>
  <c r="AG3151" i="14"/>
  <c r="AL3150" i="14"/>
  <c r="AG3150" i="14"/>
  <c r="AL3149" i="14"/>
  <c r="AG3149" i="14"/>
  <c r="AL3148" i="14"/>
  <c r="AG3148" i="14"/>
  <c r="AL3147" i="14"/>
  <c r="AG3147" i="14"/>
  <c r="AL3146" i="14"/>
  <c r="AG3146" i="14"/>
  <c r="AL3145" i="14"/>
  <c r="AG3145" i="14"/>
  <c r="AL3144" i="14"/>
  <c r="AG3144" i="14"/>
  <c r="AL3143" i="14"/>
  <c r="AG3143" i="14"/>
  <c r="AL3142" i="14"/>
  <c r="AG3142" i="14"/>
  <c r="AL3141" i="14"/>
  <c r="AG3141" i="14"/>
  <c r="AL3140" i="14"/>
  <c r="AG3140" i="14"/>
  <c r="AL3139" i="14"/>
  <c r="AG3139" i="14"/>
  <c r="AL3138" i="14"/>
  <c r="AG3138" i="14"/>
  <c r="AL3137" i="14"/>
  <c r="AG3137" i="14"/>
  <c r="AL3136" i="14"/>
  <c r="AG3136" i="14"/>
  <c r="AL3135" i="14"/>
  <c r="AG3135" i="14"/>
  <c r="AL3134" i="14"/>
  <c r="AG3134" i="14"/>
  <c r="AL3133" i="14"/>
  <c r="AG3133" i="14"/>
  <c r="AL3132" i="14"/>
  <c r="AG3132" i="14"/>
  <c r="AL3131" i="14"/>
  <c r="AG3131" i="14"/>
  <c r="AL3130" i="14"/>
  <c r="AG3130" i="14"/>
  <c r="AL3129" i="14"/>
  <c r="AG3129" i="14"/>
  <c r="AL3128" i="14"/>
  <c r="AG3128" i="14"/>
  <c r="AL3127" i="14"/>
  <c r="AG3127" i="14"/>
  <c r="AL3126" i="14"/>
  <c r="AG3126" i="14"/>
  <c r="AL3125" i="14"/>
  <c r="AG3125" i="14"/>
  <c r="AL3124" i="14"/>
  <c r="AG3124" i="14"/>
  <c r="AL3123" i="14"/>
  <c r="AG3123" i="14"/>
  <c r="AL3122" i="14"/>
  <c r="AG3122" i="14"/>
  <c r="AL3121" i="14"/>
  <c r="AG3121" i="14"/>
  <c r="AL3120" i="14"/>
  <c r="AG3120" i="14"/>
  <c r="AL3119" i="14"/>
  <c r="AG3119" i="14"/>
  <c r="AL3118" i="14"/>
  <c r="AG3118" i="14"/>
  <c r="AL3117" i="14"/>
  <c r="AG3117" i="14"/>
  <c r="AL3116" i="14"/>
  <c r="AG3116" i="14"/>
  <c r="AL3115" i="14"/>
  <c r="AG3115" i="14"/>
  <c r="AL3114" i="14"/>
  <c r="AG3114" i="14"/>
  <c r="AL3113" i="14"/>
  <c r="AG3113" i="14"/>
  <c r="AL3112" i="14"/>
  <c r="AG3112" i="14"/>
  <c r="AL3111" i="14"/>
  <c r="AG3111" i="14"/>
  <c r="AL3110" i="14"/>
  <c r="AG3110" i="14"/>
  <c r="AL3109" i="14"/>
  <c r="AG3109" i="14"/>
  <c r="AL3108" i="14"/>
  <c r="AG3108" i="14"/>
  <c r="AL3107" i="14"/>
  <c r="AG3107" i="14"/>
  <c r="AL3106" i="14"/>
  <c r="AG3106" i="14"/>
  <c r="AL3105" i="14"/>
  <c r="AG3105" i="14"/>
  <c r="AL3104" i="14"/>
  <c r="AG3104" i="14"/>
  <c r="AL3103" i="14"/>
  <c r="AG3103" i="14"/>
  <c r="AL3102" i="14"/>
  <c r="AG3102" i="14"/>
  <c r="AL3101" i="14"/>
  <c r="AG3101" i="14"/>
  <c r="AL3100" i="14"/>
  <c r="AG3100" i="14"/>
  <c r="AL3099" i="14"/>
  <c r="AG3099" i="14"/>
  <c r="AL3098" i="14"/>
  <c r="AG3098" i="14"/>
  <c r="AL3097" i="14"/>
  <c r="AG3097" i="14"/>
  <c r="AL3096" i="14"/>
  <c r="AG3096" i="14"/>
  <c r="AL3095" i="14"/>
  <c r="AG3095" i="14"/>
  <c r="AL3094" i="14"/>
  <c r="AG3094" i="14"/>
  <c r="AL3093" i="14"/>
  <c r="AG3093" i="14"/>
  <c r="AL3092" i="14"/>
  <c r="AG3092" i="14"/>
  <c r="AL3091" i="14"/>
  <c r="AG3091" i="14"/>
  <c r="AL3090" i="14"/>
  <c r="AG3090" i="14"/>
  <c r="AL3089" i="14"/>
  <c r="AG3089" i="14"/>
  <c r="AL3088" i="14"/>
  <c r="AG3088" i="14"/>
  <c r="AL3087" i="14"/>
  <c r="AG3087" i="14"/>
  <c r="AL3086" i="14"/>
  <c r="AG3086" i="14"/>
  <c r="AL3085" i="14"/>
  <c r="AG3085" i="14"/>
  <c r="AL3084" i="14"/>
  <c r="AG3084" i="14"/>
  <c r="AL3083" i="14"/>
  <c r="AG3083" i="14"/>
  <c r="AL3082" i="14"/>
  <c r="AG3082" i="14"/>
  <c r="AL3081" i="14"/>
  <c r="AG3081" i="14"/>
  <c r="AL3080" i="14"/>
  <c r="AG3080" i="14"/>
  <c r="AL3079" i="14"/>
  <c r="AG3079" i="14"/>
  <c r="AL3078" i="14"/>
  <c r="AG3078" i="14"/>
  <c r="AL3077" i="14"/>
  <c r="AG3077" i="14"/>
  <c r="AL3076" i="14"/>
  <c r="AG3076" i="14"/>
  <c r="AL3075" i="14"/>
  <c r="AG3075" i="14"/>
  <c r="AL3074" i="14"/>
  <c r="AG3074" i="14"/>
  <c r="AL3073" i="14"/>
  <c r="AG3073" i="14"/>
  <c r="AL3072" i="14"/>
  <c r="AG3072" i="14"/>
  <c r="AL3071" i="14"/>
  <c r="AG3071" i="14"/>
  <c r="AL3070" i="14"/>
  <c r="AG3070" i="14"/>
  <c r="AL3069" i="14"/>
  <c r="AG3069" i="14"/>
  <c r="AL3068" i="14"/>
  <c r="AG3068" i="14"/>
  <c r="AL3067" i="14"/>
  <c r="AG3067" i="14"/>
  <c r="AL3066" i="14"/>
  <c r="AG3066" i="14"/>
  <c r="AL3065" i="14"/>
  <c r="AG3065" i="14"/>
  <c r="AL3064" i="14"/>
  <c r="AG3064" i="14"/>
  <c r="AL3063" i="14"/>
  <c r="AG3063" i="14"/>
  <c r="AL3062" i="14"/>
  <c r="AG3062" i="14"/>
  <c r="AL3061" i="14"/>
  <c r="AG3061" i="14"/>
  <c r="AL3060" i="14"/>
  <c r="AG3060" i="14"/>
  <c r="AL3059" i="14"/>
  <c r="AG3059" i="14"/>
  <c r="AL3058" i="14"/>
  <c r="AG3058" i="14"/>
  <c r="AL3057" i="14"/>
  <c r="AG3057" i="14"/>
  <c r="AL3056" i="14"/>
  <c r="AG3056" i="14"/>
  <c r="AL3055" i="14"/>
  <c r="AG3055" i="14"/>
  <c r="AL3054" i="14"/>
  <c r="AG3054" i="14"/>
  <c r="AL3053" i="14"/>
  <c r="AG3053" i="14"/>
  <c r="AL3052" i="14"/>
  <c r="AG3052" i="14"/>
  <c r="AL3051" i="14"/>
  <c r="AG3051" i="14"/>
  <c r="AL3050" i="14"/>
  <c r="AG3050" i="14"/>
  <c r="AL3049" i="14"/>
  <c r="AG3049" i="14"/>
  <c r="AL3048" i="14"/>
  <c r="AG3048" i="14"/>
  <c r="AL3047" i="14"/>
  <c r="AG3047" i="14"/>
  <c r="AL3046" i="14"/>
  <c r="AG3046" i="14"/>
  <c r="AL3045" i="14"/>
  <c r="AG3045" i="14"/>
  <c r="AL3044" i="14"/>
  <c r="AG3044" i="14"/>
  <c r="AL3043" i="14"/>
  <c r="AG3043" i="14"/>
  <c r="AL3042" i="14"/>
  <c r="AG3042" i="14"/>
  <c r="AL3041" i="14"/>
  <c r="AG3041" i="14"/>
  <c r="AL3040" i="14"/>
  <c r="AG3040" i="14"/>
  <c r="AL3039" i="14"/>
  <c r="AG3039" i="14"/>
  <c r="AL3038" i="14"/>
  <c r="AG3038" i="14"/>
  <c r="AL3037" i="14"/>
  <c r="AG3037" i="14"/>
  <c r="AL3036" i="14"/>
  <c r="AG3036" i="14"/>
  <c r="AL3035" i="14"/>
  <c r="AG3035" i="14"/>
  <c r="AL3034" i="14"/>
  <c r="AG3034" i="14"/>
  <c r="AL3033" i="14"/>
  <c r="AG3033" i="14"/>
  <c r="AL3032" i="14"/>
  <c r="AG3032" i="14"/>
  <c r="AL3031" i="14"/>
  <c r="AG3031" i="14"/>
  <c r="AL3030" i="14"/>
  <c r="AG3030" i="14"/>
  <c r="AL3029" i="14"/>
  <c r="AG3029" i="14"/>
  <c r="AL3028" i="14"/>
  <c r="AG3028" i="14"/>
  <c r="AL3027" i="14"/>
  <c r="AG3027" i="14"/>
  <c r="AL3026" i="14"/>
  <c r="AG3026" i="14"/>
  <c r="AL3025" i="14"/>
  <c r="AG3025" i="14"/>
  <c r="AL3024" i="14"/>
  <c r="AG3024" i="14"/>
  <c r="AL3023" i="14"/>
  <c r="AG3023" i="14"/>
  <c r="AL3022" i="14"/>
  <c r="AG3022" i="14"/>
  <c r="AL3021" i="14"/>
  <c r="AG3021" i="14"/>
  <c r="AL3020" i="14"/>
  <c r="AG3020" i="14"/>
  <c r="AL3019" i="14"/>
  <c r="AG3019" i="14"/>
  <c r="AL3018" i="14"/>
  <c r="AG3018" i="14"/>
  <c r="AL3017" i="14"/>
  <c r="AG3017" i="14"/>
  <c r="AL3016" i="14"/>
  <c r="AG3016" i="14"/>
  <c r="AL3015" i="14"/>
  <c r="AG3015" i="14"/>
  <c r="AL3014" i="14"/>
  <c r="AG3014" i="14"/>
  <c r="AL3013" i="14"/>
  <c r="AG3013" i="14"/>
  <c r="AL3012" i="14"/>
  <c r="AG3012" i="14"/>
  <c r="AL3011" i="14"/>
  <c r="AG3011" i="14"/>
  <c r="AL3010" i="14"/>
  <c r="AG3010" i="14"/>
  <c r="AL3009" i="14"/>
  <c r="AG3009" i="14"/>
  <c r="AL3008" i="14"/>
  <c r="AG3008" i="14"/>
  <c r="AL3007" i="14"/>
  <c r="AG3007" i="14"/>
  <c r="AL3006" i="14"/>
  <c r="AG3006" i="14"/>
  <c r="AL3005" i="14"/>
  <c r="AG3005" i="14"/>
  <c r="AL3004" i="14"/>
  <c r="AG3004" i="14"/>
  <c r="AL3003" i="14"/>
  <c r="AG3003" i="14"/>
  <c r="AL3002" i="14"/>
  <c r="AG3002" i="14"/>
  <c r="AL3001" i="14"/>
  <c r="AG3001" i="14"/>
  <c r="AL3000" i="14"/>
  <c r="AG3000" i="14"/>
  <c r="AL2999" i="14"/>
  <c r="AG2999" i="14"/>
  <c r="AL2998" i="14"/>
  <c r="AG2998" i="14"/>
  <c r="AL2997" i="14"/>
  <c r="AG2997" i="14"/>
  <c r="AL2996" i="14"/>
  <c r="AG2996" i="14"/>
  <c r="AL2995" i="14"/>
  <c r="AG2995" i="14"/>
  <c r="AL2994" i="14"/>
  <c r="AG2994" i="14"/>
  <c r="AL2993" i="14"/>
  <c r="AG2993" i="14"/>
  <c r="AL2992" i="14"/>
  <c r="AG2992" i="14"/>
  <c r="AL2991" i="14"/>
  <c r="AG2991" i="14"/>
  <c r="AL2990" i="14"/>
  <c r="AG2990" i="14"/>
  <c r="AL2989" i="14"/>
  <c r="AG2989" i="14"/>
  <c r="AL2988" i="14"/>
  <c r="AG2988" i="14"/>
  <c r="AL2987" i="14"/>
  <c r="AG2987" i="14"/>
  <c r="AL2986" i="14"/>
  <c r="AG2986" i="14"/>
  <c r="AL2985" i="14"/>
  <c r="AG2985" i="14"/>
  <c r="AL2984" i="14"/>
  <c r="AG2984" i="14"/>
  <c r="AL2983" i="14"/>
  <c r="AG2983" i="14"/>
  <c r="AL2982" i="14"/>
  <c r="AG2982" i="14"/>
  <c r="AL2981" i="14"/>
  <c r="AG2981" i="14"/>
  <c r="AL2980" i="14"/>
  <c r="AG2980" i="14"/>
  <c r="AL2979" i="14"/>
  <c r="AG2979" i="14"/>
  <c r="AL2978" i="14"/>
  <c r="AG2978" i="14"/>
  <c r="AL2977" i="14"/>
  <c r="AG2977" i="14"/>
  <c r="AL2976" i="14"/>
  <c r="AG2976" i="14"/>
  <c r="AL2975" i="14"/>
  <c r="AG2975" i="14"/>
  <c r="AL2974" i="14"/>
  <c r="AG2974" i="14"/>
  <c r="AL2973" i="14"/>
  <c r="AG2973" i="14"/>
  <c r="AL2972" i="14"/>
  <c r="AG2972" i="14"/>
  <c r="AL2971" i="14"/>
  <c r="AG2971" i="14"/>
  <c r="AL2970" i="14"/>
  <c r="AG2970" i="14"/>
  <c r="AL2969" i="14"/>
  <c r="AG2969" i="14"/>
  <c r="AL2968" i="14"/>
  <c r="AG2968" i="14"/>
  <c r="AL2967" i="14"/>
  <c r="AG2967" i="14"/>
  <c r="AL2966" i="14"/>
  <c r="AG2966" i="14"/>
  <c r="AL2965" i="14"/>
  <c r="AG2965" i="14"/>
  <c r="AL2964" i="14"/>
  <c r="AG2964" i="14"/>
  <c r="AL2963" i="14"/>
  <c r="AG2963" i="14"/>
  <c r="AL2962" i="14"/>
  <c r="AG2962" i="14"/>
  <c r="AL2961" i="14"/>
  <c r="AG2961" i="14"/>
  <c r="AL2960" i="14"/>
  <c r="AG2960" i="14"/>
  <c r="AL2959" i="14"/>
  <c r="AG2959" i="14"/>
  <c r="AL2958" i="14"/>
  <c r="AG2958" i="14"/>
  <c r="AL2957" i="14"/>
  <c r="AG2957" i="14"/>
  <c r="AL2956" i="14"/>
  <c r="AG2956" i="14"/>
  <c r="AL2955" i="14"/>
  <c r="AG2955" i="14"/>
  <c r="AL2954" i="14"/>
  <c r="AG2954" i="14"/>
  <c r="AL2953" i="14"/>
  <c r="AG2953" i="14"/>
  <c r="AL2952" i="14"/>
  <c r="AG2952" i="14"/>
  <c r="AL2951" i="14"/>
  <c r="AG2951" i="14"/>
  <c r="AL2950" i="14"/>
  <c r="AG2950" i="14"/>
  <c r="AL2949" i="14"/>
  <c r="AG2949" i="14"/>
  <c r="AL2948" i="14"/>
  <c r="AG2948" i="14"/>
  <c r="AL2947" i="14"/>
  <c r="AG2947" i="14"/>
  <c r="AL2946" i="14"/>
  <c r="AG2946" i="14"/>
  <c r="AL2945" i="14"/>
  <c r="AG2945" i="14"/>
  <c r="AL2944" i="14"/>
  <c r="AG2944" i="14"/>
  <c r="AL2943" i="14"/>
  <c r="AG2943" i="14"/>
  <c r="AL2942" i="14"/>
  <c r="AG2942" i="14"/>
  <c r="AL2941" i="14"/>
  <c r="AG2941" i="14"/>
  <c r="AL2940" i="14"/>
  <c r="AG2940" i="14"/>
  <c r="AL2939" i="14"/>
  <c r="AG2939" i="14"/>
  <c r="AL2938" i="14"/>
  <c r="AG2938" i="14"/>
  <c r="AL2937" i="14"/>
  <c r="AG2937" i="14"/>
  <c r="AL2936" i="14"/>
  <c r="AG2936" i="14"/>
  <c r="AL2935" i="14"/>
  <c r="AG2935" i="14"/>
  <c r="AL2934" i="14"/>
  <c r="AG2934" i="14"/>
  <c r="AL2933" i="14"/>
  <c r="AG2933" i="14"/>
  <c r="AL2932" i="14"/>
  <c r="AG2932" i="14"/>
  <c r="AL2931" i="14"/>
  <c r="AG2931" i="14"/>
  <c r="AL2930" i="14"/>
  <c r="AG2930" i="14"/>
  <c r="AL2929" i="14"/>
  <c r="AG2929" i="14"/>
  <c r="AL2928" i="14"/>
  <c r="AG2928" i="14"/>
  <c r="AL2927" i="14"/>
  <c r="AG2927" i="14"/>
  <c r="AL2926" i="14"/>
  <c r="AG2926" i="14"/>
  <c r="AL2925" i="14"/>
  <c r="AG2925" i="14"/>
  <c r="AL2924" i="14"/>
  <c r="AG2924" i="14"/>
  <c r="AL2923" i="14"/>
  <c r="AG2923" i="14"/>
  <c r="AL2922" i="14"/>
  <c r="AG2922" i="14"/>
  <c r="AL2921" i="14"/>
  <c r="AG2921" i="14"/>
  <c r="AL2920" i="14"/>
  <c r="AG2920" i="14"/>
  <c r="AL2919" i="14"/>
  <c r="AG2919" i="14"/>
  <c r="AL2918" i="14"/>
  <c r="AG2918" i="14"/>
  <c r="AL2917" i="14"/>
  <c r="AG2917" i="14"/>
  <c r="AL2916" i="14"/>
  <c r="AG2916" i="14"/>
  <c r="AL2915" i="14"/>
  <c r="AG2915" i="14"/>
  <c r="AL2914" i="14"/>
  <c r="AG2914" i="14"/>
  <c r="AL2913" i="14"/>
  <c r="AG2913" i="14"/>
  <c r="AL2912" i="14"/>
  <c r="AG2912" i="14"/>
  <c r="AL2911" i="14"/>
  <c r="AG2911" i="14"/>
  <c r="AL2910" i="14"/>
  <c r="AG2910" i="14"/>
  <c r="AL2909" i="14"/>
  <c r="AG2909" i="14"/>
  <c r="AL2908" i="14"/>
  <c r="AG2908" i="14"/>
  <c r="AL2907" i="14"/>
  <c r="AG2907" i="14"/>
  <c r="AL2906" i="14"/>
  <c r="AG2906" i="14"/>
  <c r="AL2905" i="14"/>
  <c r="AG2905" i="14"/>
  <c r="AL2904" i="14"/>
  <c r="AG2904" i="14"/>
  <c r="AL2903" i="14"/>
  <c r="AG2903" i="14"/>
  <c r="AL2902" i="14"/>
  <c r="AG2902" i="14"/>
  <c r="AL2901" i="14"/>
  <c r="AG2901" i="14"/>
  <c r="AL2900" i="14"/>
  <c r="AG2900" i="14"/>
  <c r="AL2899" i="14"/>
  <c r="AG2899" i="14"/>
  <c r="AL2898" i="14"/>
  <c r="AG2898" i="14"/>
  <c r="AL2897" i="14"/>
  <c r="AG2897" i="14"/>
  <c r="AL2896" i="14"/>
  <c r="AG2896" i="14"/>
  <c r="AL2895" i="14"/>
  <c r="AG2895" i="14"/>
  <c r="AL2894" i="14"/>
  <c r="AG2894" i="14"/>
  <c r="AL2893" i="14"/>
  <c r="AG2893" i="14"/>
  <c r="AL2892" i="14"/>
  <c r="AG2892" i="14"/>
  <c r="AL2891" i="14"/>
  <c r="AG2891" i="14"/>
  <c r="AL2890" i="14"/>
  <c r="AG2890" i="14"/>
  <c r="AL2889" i="14"/>
  <c r="AG2889" i="14"/>
  <c r="AL2888" i="14"/>
  <c r="AG2888" i="14"/>
  <c r="AL2887" i="14"/>
  <c r="AG2887" i="14"/>
  <c r="AL2886" i="14"/>
  <c r="AG2886" i="14"/>
  <c r="AL2885" i="14"/>
  <c r="AG2885" i="14"/>
  <c r="AL2884" i="14"/>
  <c r="AG2884" i="14"/>
  <c r="AL2883" i="14"/>
  <c r="AG2883" i="14"/>
  <c r="AL2882" i="14"/>
  <c r="AG2882" i="14"/>
  <c r="AL2881" i="14"/>
  <c r="AG2881" i="14"/>
  <c r="AL2880" i="14"/>
  <c r="AG2880" i="14"/>
  <c r="AL2879" i="14"/>
  <c r="AG2879" i="14"/>
  <c r="AL2878" i="14"/>
  <c r="AG2878" i="14"/>
  <c r="AL2877" i="14"/>
  <c r="AG2877" i="14"/>
  <c r="AL2876" i="14"/>
  <c r="AG2876" i="14"/>
  <c r="AL2875" i="14"/>
  <c r="AG2875" i="14"/>
  <c r="AL2874" i="14"/>
  <c r="AG2874" i="14"/>
  <c r="AL2873" i="14"/>
  <c r="AG2873" i="14"/>
  <c r="AL2872" i="14"/>
  <c r="AG2872" i="14"/>
  <c r="AL2871" i="14"/>
  <c r="AG2871" i="14"/>
  <c r="AL2870" i="14"/>
  <c r="AG2870" i="14"/>
  <c r="AL2869" i="14"/>
  <c r="AG2869" i="14"/>
  <c r="AL2868" i="14"/>
  <c r="AG2868" i="14"/>
  <c r="AL2867" i="14"/>
  <c r="AG2867" i="14"/>
  <c r="AL2866" i="14"/>
  <c r="AG2866" i="14"/>
  <c r="AL2865" i="14"/>
  <c r="AG2865" i="14"/>
  <c r="AL2864" i="14"/>
  <c r="AG2864" i="14"/>
  <c r="AL2863" i="14"/>
  <c r="AG2863" i="14"/>
  <c r="AL2862" i="14"/>
  <c r="AG2862" i="14"/>
  <c r="AL2861" i="14"/>
  <c r="AG2861" i="14"/>
  <c r="AL2860" i="14"/>
  <c r="AG2860" i="14"/>
  <c r="AL2859" i="14"/>
  <c r="AG2859" i="14"/>
  <c r="AL2858" i="14"/>
  <c r="AG2858" i="14"/>
  <c r="AL2857" i="14"/>
  <c r="AG2857" i="14"/>
  <c r="AL2856" i="14"/>
  <c r="AG2856" i="14"/>
  <c r="AL2855" i="14"/>
  <c r="AG2855" i="14"/>
  <c r="AL2854" i="14"/>
  <c r="AG2854" i="14"/>
  <c r="AL2853" i="14"/>
  <c r="AG2853" i="14"/>
  <c r="AL2852" i="14"/>
  <c r="AG2852" i="14"/>
  <c r="AL2851" i="14"/>
  <c r="AG2851" i="14"/>
  <c r="AL2850" i="14"/>
  <c r="AG2850" i="14"/>
  <c r="AL2849" i="14"/>
  <c r="AG2849" i="14"/>
  <c r="AL2848" i="14"/>
  <c r="AG2848" i="14"/>
  <c r="AL2847" i="14"/>
  <c r="AG2847" i="14"/>
  <c r="AL2846" i="14"/>
  <c r="AG2846" i="14"/>
  <c r="AL2845" i="14"/>
  <c r="AG2845" i="14"/>
  <c r="AL2844" i="14"/>
  <c r="AG2844" i="14"/>
  <c r="AL2843" i="14"/>
  <c r="AG2843" i="14"/>
  <c r="AL2842" i="14"/>
  <c r="AG2842" i="14"/>
  <c r="AL2841" i="14"/>
  <c r="AG2841" i="14"/>
  <c r="AL2840" i="14"/>
  <c r="AG2840" i="14"/>
  <c r="AL2839" i="14"/>
  <c r="AG2839" i="14"/>
  <c r="AL2838" i="14"/>
  <c r="AG2838" i="14"/>
  <c r="AL2837" i="14"/>
  <c r="AG2837" i="14"/>
  <c r="AL2836" i="14"/>
  <c r="AG2836" i="14"/>
  <c r="AL2835" i="14"/>
  <c r="AG2835" i="14"/>
  <c r="AL2834" i="14"/>
  <c r="AG2834" i="14"/>
  <c r="AL2833" i="14"/>
  <c r="AG2833" i="14"/>
  <c r="AL2832" i="14"/>
  <c r="AG2832" i="14"/>
  <c r="AL2831" i="14"/>
  <c r="AG2831" i="14"/>
  <c r="AL2830" i="14"/>
  <c r="AG2830" i="14"/>
  <c r="AL2829" i="14"/>
  <c r="AG2829" i="14"/>
  <c r="AL2828" i="14"/>
  <c r="AG2828" i="14"/>
  <c r="AL2827" i="14"/>
  <c r="AG2827" i="14"/>
  <c r="AL2826" i="14"/>
  <c r="AG2826" i="14"/>
  <c r="AL2825" i="14"/>
  <c r="AG2825" i="14"/>
  <c r="AL2824" i="14"/>
  <c r="AG2824" i="14"/>
  <c r="AL2823" i="14"/>
  <c r="AG2823" i="14"/>
  <c r="AL2822" i="14"/>
  <c r="AG2822" i="14"/>
  <c r="AL2821" i="14"/>
  <c r="AG2821" i="14"/>
  <c r="AL2820" i="14"/>
  <c r="AG2820" i="14"/>
  <c r="AL2819" i="14"/>
  <c r="AG2819" i="14"/>
  <c r="AL2818" i="14"/>
  <c r="AG2818" i="14"/>
  <c r="AL2817" i="14"/>
  <c r="AG2817" i="14"/>
  <c r="AL2816" i="14"/>
  <c r="AG2816" i="14"/>
  <c r="AL2815" i="14"/>
  <c r="AG2815" i="14"/>
  <c r="AL2814" i="14"/>
  <c r="AG2814" i="14"/>
  <c r="AL2813" i="14"/>
  <c r="AG2813" i="14"/>
  <c r="AL2812" i="14"/>
  <c r="AG2812" i="14"/>
  <c r="AL2811" i="14"/>
  <c r="AG2811" i="14"/>
  <c r="AL2810" i="14"/>
  <c r="AG2810" i="14"/>
  <c r="AL2809" i="14"/>
  <c r="AG2809" i="14"/>
  <c r="AL2808" i="14"/>
  <c r="AG2808" i="14"/>
  <c r="AL2807" i="14"/>
  <c r="AG2807" i="14"/>
  <c r="AL2806" i="14"/>
  <c r="AG2806" i="14"/>
  <c r="AL2805" i="14"/>
  <c r="AG2805" i="14"/>
  <c r="AL2804" i="14"/>
  <c r="AG2804" i="14"/>
  <c r="AL2803" i="14"/>
  <c r="AG2803" i="14"/>
  <c r="AL2802" i="14"/>
  <c r="AG2802" i="14"/>
  <c r="AL2801" i="14"/>
  <c r="AG2801" i="14"/>
  <c r="AL2800" i="14"/>
  <c r="AG2800" i="14"/>
  <c r="AL2799" i="14"/>
  <c r="AG2799" i="14"/>
  <c r="AL2798" i="14"/>
  <c r="AG2798" i="14"/>
  <c r="AL2797" i="14"/>
  <c r="AG2797" i="14"/>
  <c r="AL2796" i="14"/>
  <c r="AG2796" i="14"/>
  <c r="AL2795" i="14"/>
  <c r="AG2795" i="14"/>
  <c r="AL2794" i="14"/>
  <c r="AG2794" i="14"/>
  <c r="AL2793" i="14"/>
  <c r="AG2793" i="14"/>
  <c r="AL2792" i="14"/>
  <c r="AG2792" i="14"/>
  <c r="AL2791" i="14"/>
  <c r="AG2791" i="14"/>
  <c r="AL2790" i="14"/>
  <c r="AG2790" i="14"/>
  <c r="AL2789" i="14"/>
  <c r="AG2789" i="14"/>
  <c r="AL2788" i="14"/>
  <c r="AG2788" i="14"/>
  <c r="AL2787" i="14"/>
  <c r="AG2787" i="14"/>
  <c r="AL2786" i="14"/>
  <c r="AG2786" i="14"/>
  <c r="AL2785" i="14"/>
  <c r="AG2785" i="14"/>
  <c r="AL2784" i="14"/>
  <c r="AG2784" i="14"/>
  <c r="AL2783" i="14"/>
  <c r="AG2783" i="14"/>
  <c r="AL2782" i="14"/>
  <c r="AG2782" i="14"/>
  <c r="AL2781" i="14"/>
  <c r="AG2781" i="14"/>
  <c r="AL2780" i="14"/>
  <c r="AG2780" i="14"/>
  <c r="AL2779" i="14"/>
  <c r="AG2779" i="14"/>
  <c r="AL2778" i="14"/>
  <c r="AG2778" i="14"/>
  <c r="AL2777" i="14"/>
  <c r="AG2777" i="14"/>
  <c r="AL2776" i="14"/>
  <c r="AG2776" i="14"/>
  <c r="AL2775" i="14"/>
  <c r="AG2775" i="14"/>
  <c r="AL2774" i="14"/>
  <c r="AG2774" i="14"/>
  <c r="AL2773" i="14"/>
  <c r="AG2773" i="14"/>
  <c r="AL2772" i="14"/>
  <c r="AG2772" i="14"/>
  <c r="AL2771" i="14"/>
  <c r="AG2771" i="14"/>
  <c r="AL2770" i="14"/>
  <c r="AG2770" i="14"/>
  <c r="AL2769" i="14"/>
  <c r="AG2769" i="14"/>
  <c r="AL2768" i="14"/>
  <c r="AG2768" i="14"/>
  <c r="AL2767" i="14"/>
  <c r="AG2767" i="14"/>
  <c r="AL2766" i="14"/>
  <c r="AG2766" i="14"/>
  <c r="AL2765" i="14"/>
  <c r="AG2765" i="14"/>
  <c r="AL2764" i="14"/>
  <c r="AG2764" i="14"/>
  <c r="AL2763" i="14"/>
  <c r="AG2763" i="14"/>
  <c r="AL2762" i="14"/>
  <c r="AG2762" i="14"/>
  <c r="AL2761" i="14"/>
  <c r="AG2761" i="14"/>
  <c r="AL2760" i="14"/>
  <c r="AG2760" i="14"/>
  <c r="AL2759" i="14"/>
  <c r="AG2759" i="14"/>
  <c r="AL2758" i="14"/>
  <c r="AG2758" i="14"/>
  <c r="AL2757" i="14"/>
  <c r="AG2757" i="14"/>
  <c r="AL2756" i="14"/>
  <c r="AG2756" i="14"/>
  <c r="AL2755" i="14"/>
  <c r="AG2755" i="14"/>
  <c r="AL2754" i="14"/>
  <c r="AG2754" i="14"/>
  <c r="AL2753" i="14"/>
  <c r="AG2753" i="14"/>
  <c r="AL2752" i="14"/>
  <c r="AG2752" i="14"/>
  <c r="AL2751" i="14"/>
  <c r="AG2751" i="14"/>
  <c r="AL2750" i="14"/>
  <c r="AG2750" i="14"/>
  <c r="AL2749" i="14"/>
  <c r="AG2749" i="14"/>
  <c r="AL2748" i="14"/>
  <c r="AG2748" i="14"/>
  <c r="AL2747" i="14"/>
  <c r="AG2747" i="14"/>
  <c r="AL2746" i="14"/>
  <c r="AG2746" i="14"/>
  <c r="AL2745" i="14"/>
  <c r="AG2745" i="14"/>
  <c r="AL2744" i="14"/>
  <c r="AG2744" i="14"/>
  <c r="AL2743" i="14"/>
  <c r="AG2743" i="14"/>
  <c r="AL2742" i="14"/>
  <c r="AG2742" i="14"/>
  <c r="AL2741" i="14"/>
  <c r="AG2741" i="14"/>
  <c r="AL2740" i="14"/>
  <c r="AG2740" i="14"/>
  <c r="AL2739" i="14"/>
  <c r="AG2739" i="14"/>
  <c r="AL2738" i="14"/>
  <c r="AG2738" i="14"/>
  <c r="AL2737" i="14"/>
  <c r="AG2737" i="14"/>
  <c r="AL2736" i="14"/>
  <c r="AG2736" i="14"/>
  <c r="AL2735" i="14"/>
  <c r="AG2735" i="14"/>
  <c r="AL2734" i="14"/>
  <c r="AG2734" i="14"/>
  <c r="AL2733" i="14"/>
  <c r="AG2733" i="14"/>
  <c r="AL2732" i="14"/>
  <c r="AG2732" i="14"/>
  <c r="AL2731" i="14"/>
  <c r="AG2731" i="14"/>
  <c r="AL2730" i="14"/>
  <c r="AG2730" i="14"/>
  <c r="AL2729" i="14"/>
  <c r="AG2729" i="14"/>
  <c r="AL2728" i="14"/>
  <c r="AG2728" i="14"/>
  <c r="AL2727" i="14"/>
  <c r="AG2727" i="14"/>
  <c r="AL2726" i="14"/>
  <c r="AG2726" i="14"/>
  <c r="AL2725" i="14"/>
  <c r="AG2725" i="14"/>
  <c r="AL2724" i="14"/>
  <c r="AG2724" i="14"/>
  <c r="AL2723" i="14"/>
  <c r="AG2723" i="14"/>
  <c r="AL2722" i="14"/>
  <c r="AG2722" i="14"/>
  <c r="AL2721" i="14"/>
  <c r="AG2721" i="14"/>
  <c r="AL2720" i="14"/>
  <c r="AG2720" i="14"/>
  <c r="AL2719" i="14"/>
  <c r="AG2719" i="14"/>
  <c r="AL2718" i="14"/>
  <c r="AG2718" i="14"/>
  <c r="AL2717" i="14"/>
  <c r="AG2717" i="14"/>
  <c r="AL2716" i="14"/>
  <c r="AG2716" i="14"/>
  <c r="AL2715" i="14"/>
  <c r="AG2715" i="14"/>
  <c r="AL2714" i="14"/>
  <c r="AG2714" i="14"/>
  <c r="AL2713" i="14"/>
  <c r="AG2713" i="14"/>
  <c r="AL2712" i="14"/>
  <c r="AG2712" i="14"/>
  <c r="AL2711" i="14"/>
  <c r="AG2711" i="14"/>
  <c r="AL2710" i="14"/>
  <c r="AG2710" i="14"/>
  <c r="AL2709" i="14"/>
  <c r="AG2709" i="14"/>
  <c r="AL2708" i="14"/>
  <c r="AG2708" i="14"/>
  <c r="AL2707" i="14"/>
  <c r="AG2707" i="14"/>
  <c r="AL2706" i="14"/>
  <c r="AG2706" i="14"/>
  <c r="AL2705" i="14"/>
  <c r="AG2705" i="14"/>
  <c r="AL2704" i="14"/>
  <c r="AG2704" i="14"/>
  <c r="AL2703" i="14"/>
  <c r="AG2703" i="14"/>
  <c r="AL2702" i="14"/>
  <c r="AG2702" i="14"/>
  <c r="AL2701" i="14"/>
  <c r="AG2701" i="14"/>
  <c r="AL2700" i="14"/>
  <c r="AG2700" i="14"/>
  <c r="AL2699" i="14"/>
  <c r="AG2699" i="14"/>
  <c r="AL2698" i="14"/>
  <c r="AG2698" i="14"/>
  <c r="AL2697" i="14"/>
  <c r="AG2697" i="14"/>
  <c r="AL2696" i="14"/>
  <c r="AG2696" i="14"/>
  <c r="AL2695" i="14"/>
  <c r="AG2695" i="14"/>
  <c r="AL2694" i="14"/>
  <c r="AG2694" i="14"/>
  <c r="AL2693" i="14"/>
  <c r="AG2693" i="14"/>
  <c r="AL2692" i="14"/>
  <c r="AG2692" i="14"/>
  <c r="AL2691" i="14"/>
  <c r="AG2691" i="14"/>
  <c r="AL2690" i="14"/>
  <c r="AG2690" i="14"/>
  <c r="AL2689" i="14"/>
  <c r="AG2689" i="14"/>
  <c r="AL2688" i="14"/>
  <c r="AG2688" i="14"/>
  <c r="AL2687" i="14"/>
  <c r="AG2687" i="14"/>
  <c r="AL2686" i="14"/>
  <c r="AG2686" i="14"/>
  <c r="AL2685" i="14"/>
  <c r="AG2685" i="14"/>
  <c r="AL2684" i="14"/>
  <c r="AG2684" i="14"/>
  <c r="AL2683" i="14"/>
  <c r="AG2683" i="14"/>
  <c r="AL2682" i="14"/>
  <c r="AG2682" i="14"/>
  <c r="AL2681" i="14"/>
  <c r="AG2681" i="14"/>
  <c r="AL2680" i="14"/>
  <c r="AG2680" i="14"/>
  <c r="AL2679" i="14"/>
  <c r="AG2679" i="14"/>
  <c r="AL2678" i="14"/>
  <c r="AG2678" i="14"/>
  <c r="AL2677" i="14"/>
  <c r="AG2677" i="14"/>
  <c r="AL2676" i="14"/>
  <c r="AG2676" i="14"/>
  <c r="AL2675" i="14"/>
  <c r="AG2675" i="14"/>
  <c r="AL2674" i="14"/>
  <c r="AG2674" i="14"/>
  <c r="AL2673" i="14"/>
  <c r="AG2673" i="14"/>
  <c r="AL2672" i="14"/>
  <c r="AG2672" i="14"/>
  <c r="AL2671" i="14"/>
  <c r="AG2671" i="14"/>
  <c r="AL2670" i="14"/>
  <c r="AG2670" i="14"/>
  <c r="AL2669" i="14"/>
  <c r="AG2669" i="14"/>
  <c r="AL2668" i="14"/>
  <c r="AG2668" i="14"/>
  <c r="AL2667" i="14"/>
  <c r="AG2667" i="14"/>
  <c r="AL2666" i="14"/>
  <c r="AG2666" i="14"/>
  <c r="AL2665" i="14"/>
  <c r="AG2665" i="14"/>
  <c r="AL2664" i="14"/>
  <c r="AG2664" i="14"/>
  <c r="AL2663" i="14"/>
  <c r="AG2663" i="14"/>
  <c r="AL2662" i="14"/>
  <c r="AG2662" i="14"/>
  <c r="AL2661" i="14"/>
  <c r="AG2661" i="14"/>
  <c r="AL2660" i="14"/>
  <c r="AG2660" i="14"/>
  <c r="AL2659" i="14"/>
  <c r="AG2659" i="14"/>
  <c r="AL2658" i="14"/>
  <c r="AG2658" i="14"/>
  <c r="AL2657" i="14"/>
  <c r="AG2657" i="14"/>
  <c r="AL2656" i="14"/>
  <c r="AG2656" i="14"/>
  <c r="AL2655" i="14"/>
  <c r="AG2655" i="14"/>
  <c r="AL2654" i="14"/>
  <c r="AG2654" i="14"/>
  <c r="AL2653" i="14"/>
  <c r="AG2653" i="14"/>
  <c r="AL2652" i="14"/>
  <c r="AG2652" i="14"/>
  <c r="AL2651" i="14"/>
  <c r="AG2651" i="14"/>
  <c r="AL2650" i="14"/>
  <c r="AG2650" i="14"/>
  <c r="AL2649" i="14"/>
  <c r="AG2649" i="14"/>
  <c r="AL2648" i="14"/>
  <c r="AG2648" i="14"/>
  <c r="AL2647" i="14"/>
  <c r="AG2647" i="14"/>
  <c r="AL2646" i="14"/>
  <c r="AG2646" i="14"/>
  <c r="AL2645" i="14"/>
  <c r="AG2645" i="14"/>
  <c r="AL2644" i="14"/>
  <c r="AG2644" i="14"/>
  <c r="AL2643" i="14"/>
  <c r="AG2643" i="14"/>
  <c r="AL2642" i="14"/>
  <c r="AG2642" i="14"/>
  <c r="AL2641" i="14"/>
  <c r="AG2641" i="14"/>
  <c r="AL2640" i="14"/>
  <c r="AG2640" i="14"/>
  <c r="AL2639" i="14"/>
  <c r="AG2639" i="14"/>
  <c r="AL2638" i="14"/>
  <c r="AG2638" i="14"/>
  <c r="AL2637" i="14"/>
  <c r="AG2637" i="14"/>
  <c r="AL2636" i="14"/>
  <c r="AG2636" i="14"/>
  <c r="AL2635" i="14"/>
  <c r="AG2635" i="14"/>
  <c r="AL2634" i="14"/>
  <c r="AG2634" i="14"/>
  <c r="AL2633" i="14"/>
  <c r="AG2633" i="14"/>
  <c r="AL2632" i="14"/>
  <c r="AG2632" i="14"/>
  <c r="AL2631" i="14"/>
  <c r="AG2631" i="14"/>
  <c r="AL2630" i="14"/>
  <c r="AG2630" i="14"/>
  <c r="AL2629" i="14"/>
  <c r="AG2629" i="14"/>
  <c r="AL2628" i="14"/>
  <c r="AG2628" i="14"/>
  <c r="AL2627" i="14"/>
  <c r="AG2627" i="14"/>
  <c r="AL2626" i="14"/>
  <c r="AG2626" i="14"/>
  <c r="AL2625" i="14"/>
  <c r="AG2625" i="14"/>
  <c r="AL2624" i="14"/>
  <c r="AG2624" i="14"/>
  <c r="AL2623" i="14"/>
  <c r="AG2623" i="14"/>
  <c r="AL2622" i="14"/>
  <c r="AG2622" i="14"/>
  <c r="AL2621" i="14"/>
  <c r="AG2621" i="14"/>
  <c r="AL2620" i="14"/>
  <c r="AG2620" i="14"/>
  <c r="AL2619" i="14"/>
  <c r="AG2619" i="14"/>
  <c r="AL2618" i="14"/>
  <c r="AG2618" i="14"/>
  <c r="AL2617" i="14"/>
  <c r="AG2617" i="14"/>
  <c r="AL2616" i="14"/>
  <c r="AG2616" i="14"/>
  <c r="AL2615" i="14"/>
  <c r="AG2615" i="14"/>
  <c r="AL2614" i="14"/>
  <c r="AG2614" i="14"/>
  <c r="AL2613" i="14"/>
  <c r="AG2613" i="14"/>
  <c r="AL2612" i="14"/>
  <c r="AG2612" i="14"/>
  <c r="AL2611" i="14"/>
  <c r="AG2611" i="14"/>
  <c r="AL2610" i="14"/>
  <c r="AG2610" i="14"/>
  <c r="AL2609" i="14"/>
  <c r="AG2609" i="14"/>
  <c r="AL2608" i="14"/>
  <c r="AG2608" i="14"/>
  <c r="AG2605" i="14"/>
  <c r="B2591" i="14"/>
  <c r="AT2566" i="14"/>
  <c r="AS2566" i="14"/>
  <c r="AR2566" i="14"/>
  <c r="AQ2566" i="14"/>
  <c r="AN2566" i="14"/>
  <c r="AM2566" i="14"/>
  <c r="AL2566" i="14"/>
  <c r="AI2566" i="14"/>
  <c r="AH2566" i="14"/>
  <c r="AG2566" i="14"/>
  <c r="AT2565" i="14"/>
  <c r="AS2565" i="14"/>
  <c r="AR2565" i="14"/>
  <c r="AQ2565" i="14"/>
  <c r="AN2565" i="14"/>
  <c r="AM2565" i="14"/>
  <c r="AL2565" i="14"/>
  <c r="AI2565" i="14"/>
  <c r="AH2565" i="14"/>
  <c r="AG2565" i="14"/>
  <c r="AT2564" i="14"/>
  <c r="AS2564" i="14"/>
  <c r="AR2564" i="14"/>
  <c r="AQ2564" i="14"/>
  <c r="AN2564" i="14"/>
  <c r="AM2564" i="14"/>
  <c r="AL2564" i="14"/>
  <c r="AI2564" i="14"/>
  <c r="AH2564" i="14"/>
  <c r="AG2564" i="14"/>
  <c r="AT2563" i="14"/>
  <c r="AS2563" i="14"/>
  <c r="AR2563" i="14"/>
  <c r="AQ2563" i="14"/>
  <c r="AN2563" i="14"/>
  <c r="AM2563" i="14"/>
  <c r="AL2563" i="14"/>
  <c r="AI2563" i="14"/>
  <c r="AH2563" i="14"/>
  <c r="AG2563" i="14"/>
  <c r="AT2562" i="14"/>
  <c r="AS2562" i="14"/>
  <c r="AR2562" i="14"/>
  <c r="AQ2562" i="14"/>
  <c r="AN2562" i="14"/>
  <c r="AM2562" i="14"/>
  <c r="AL2562" i="14"/>
  <c r="AI2562" i="14"/>
  <c r="AH2562" i="14"/>
  <c r="AG2562" i="14"/>
  <c r="AT2561" i="14"/>
  <c r="AS2561" i="14"/>
  <c r="AR2561" i="14"/>
  <c r="AQ2561" i="14"/>
  <c r="AN2561" i="14"/>
  <c r="AM2561" i="14"/>
  <c r="AL2561" i="14"/>
  <c r="AI2561" i="14"/>
  <c r="AH2561" i="14"/>
  <c r="AG2561" i="14"/>
  <c r="AT2560" i="14"/>
  <c r="AS2560" i="14"/>
  <c r="AR2560" i="14"/>
  <c r="AQ2560" i="14"/>
  <c r="AN2560" i="14"/>
  <c r="AM2560" i="14"/>
  <c r="AL2560" i="14"/>
  <c r="AI2560" i="14"/>
  <c r="AH2560" i="14"/>
  <c r="AG2560" i="14"/>
  <c r="AT2559" i="14"/>
  <c r="AS2559" i="14"/>
  <c r="AR2559" i="14"/>
  <c r="AQ2559" i="14"/>
  <c r="AN2559" i="14"/>
  <c r="AM2559" i="14"/>
  <c r="AL2559" i="14"/>
  <c r="AI2559" i="14"/>
  <c r="AH2559" i="14"/>
  <c r="AG2559" i="14"/>
  <c r="AT2558" i="14"/>
  <c r="AS2558" i="14"/>
  <c r="AR2558" i="14"/>
  <c r="AQ2558" i="14"/>
  <c r="AN2558" i="14"/>
  <c r="AM2558" i="14"/>
  <c r="AL2558" i="14"/>
  <c r="AI2558" i="14"/>
  <c r="AH2558" i="14"/>
  <c r="AG2558" i="14"/>
  <c r="AT2557" i="14"/>
  <c r="AS2557" i="14"/>
  <c r="AR2557" i="14"/>
  <c r="AQ2557" i="14"/>
  <c r="AN2557" i="14"/>
  <c r="AM2557" i="14"/>
  <c r="AL2557" i="14"/>
  <c r="AI2557" i="14"/>
  <c r="AH2557" i="14"/>
  <c r="AG2557" i="14"/>
  <c r="AT2556" i="14"/>
  <c r="AS2556" i="14"/>
  <c r="AR2556" i="14"/>
  <c r="AQ2556" i="14"/>
  <c r="AN2556" i="14"/>
  <c r="AM2556" i="14"/>
  <c r="AL2556" i="14"/>
  <c r="AI2556" i="14"/>
  <c r="AH2556" i="14"/>
  <c r="AG2556" i="14"/>
  <c r="AT2555" i="14"/>
  <c r="AS2555" i="14"/>
  <c r="AR2555" i="14"/>
  <c r="AQ2555" i="14"/>
  <c r="AN2555" i="14"/>
  <c r="AM2555" i="14"/>
  <c r="AL2555" i="14"/>
  <c r="AI2555" i="14"/>
  <c r="AH2555" i="14"/>
  <c r="AG2555" i="14"/>
  <c r="AT2554" i="14"/>
  <c r="AS2554" i="14"/>
  <c r="AR2554" i="14"/>
  <c r="AQ2554" i="14"/>
  <c r="AN2554" i="14"/>
  <c r="AM2554" i="14"/>
  <c r="AL2554" i="14"/>
  <c r="AI2554" i="14"/>
  <c r="AH2554" i="14"/>
  <c r="AG2554" i="14"/>
  <c r="AT2553" i="14"/>
  <c r="AS2553" i="14"/>
  <c r="AR2553" i="14"/>
  <c r="AQ2553" i="14"/>
  <c r="AN2553" i="14"/>
  <c r="AM2553" i="14"/>
  <c r="AL2553" i="14"/>
  <c r="AI2553" i="14"/>
  <c r="AH2553" i="14"/>
  <c r="AG2553" i="14"/>
  <c r="AT2552" i="14"/>
  <c r="AS2552" i="14"/>
  <c r="AR2552" i="14"/>
  <c r="AQ2552" i="14"/>
  <c r="AN2552" i="14"/>
  <c r="AM2552" i="14"/>
  <c r="AL2552" i="14"/>
  <c r="AI2552" i="14"/>
  <c r="AH2552" i="14"/>
  <c r="AG2552" i="14"/>
  <c r="AT2551" i="14"/>
  <c r="AS2551" i="14"/>
  <c r="AR2551" i="14"/>
  <c r="AQ2551" i="14"/>
  <c r="AN2551" i="14"/>
  <c r="AM2551" i="14"/>
  <c r="AL2551" i="14"/>
  <c r="AI2551" i="14"/>
  <c r="AH2551" i="14"/>
  <c r="AG2551" i="14"/>
  <c r="AT2550" i="14"/>
  <c r="AS2550" i="14"/>
  <c r="AR2550" i="14"/>
  <c r="AQ2550" i="14"/>
  <c r="AN2550" i="14"/>
  <c r="AM2550" i="14"/>
  <c r="AL2550" i="14"/>
  <c r="AI2550" i="14"/>
  <c r="AH2550" i="14"/>
  <c r="AG2550" i="14"/>
  <c r="AT2549" i="14"/>
  <c r="AS2549" i="14"/>
  <c r="AR2549" i="14"/>
  <c r="AQ2549" i="14"/>
  <c r="AN2549" i="14"/>
  <c r="AM2549" i="14"/>
  <c r="AL2549" i="14"/>
  <c r="AI2549" i="14"/>
  <c r="AH2549" i="14"/>
  <c r="AG2549" i="14"/>
  <c r="AT2548" i="14"/>
  <c r="AS2548" i="14"/>
  <c r="AR2548" i="14"/>
  <c r="AQ2548" i="14"/>
  <c r="AN2548" i="14"/>
  <c r="AM2548" i="14"/>
  <c r="AL2548" i="14"/>
  <c r="AI2548" i="14"/>
  <c r="AH2548" i="14"/>
  <c r="AG2548" i="14"/>
  <c r="AT2547" i="14"/>
  <c r="AS2547" i="14"/>
  <c r="AR2547" i="14"/>
  <c r="AQ2547" i="14"/>
  <c r="AN2547" i="14"/>
  <c r="AM2547" i="14"/>
  <c r="AL2547" i="14"/>
  <c r="AI2547" i="14"/>
  <c r="AH2547" i="14"/>
  <c r="AG2547" i="14"/>
  <c r="AT2546" i="14"/>
  <c r="AS2546" i="14"/>
  <c r="AR2546" i="14"/>
  <c r="AQ2546" i="14"/>
  <c r="AN2546" i="14"/>
  <c r="AM2546" i="14"/>
  <c r="AL2546" i="14"/>
  <c r="AI2546" i="14"/>
  <c r="AH2546" i="14"/>
  <c r="AG2546" i="14"/>
  <c r="AT2545" i="14"/>
  <c r="AS2545" i="14"/>
  <c r="AR2545" i="14"/>
  <c r="AQ2545" i="14"/>
  <c r="AN2545" i="14"/>
  <c r="AM2545" i="14"/>
  <c r="AL2545" i="14"/>
  <c r="AI2545" i="14"/>
  <c r="AH2545" i="14"/>
  <c r="AG2545" i="14"/>
  <c r="AT2544" i="14"/>
  <c r="AS2544" i="14"/>
  <c r="AR2544" i="14"/>
  <c r="AQ2544" i="14"/>
  <c r="AN2544" i="14"/>
  <c r="AM2544" i="14"/>
  <c r="AL2544" i="14"/>
  <c r="AI2544" i="14"/>
  <c r="AH2544" i="14"/>
  <c r="AG2544" i="14"/>
  <c r="AT2543" i="14"/>
  <c r="AS2543" i="14"/>
  <c r="AR2543" i="14"/>
  <c r="AQ2543" i="14"/>
  <c r="AN2543" i="14"/>
  <c r="AM2543" i="14"/>
  <c r="AL2543" i="14"/>
  <c r="AI2543" i="14"/>
  <c r="AH2543" i="14"/>
  <c r="AG2543" i="14"/>
  <c r="AT2542" i="14"/>
  <c r="AS2542" i="14"/>
  <c r="AR2542" i="14"/>
  <c r="AQ2542" i="14"/>
  <c r="AN2542" i="14"/>
  <c r="AM2542" i="14"/>
  <c r="AL2542" i="14"/>
  <c r="AI2542" i="14"/>
  <c r="AH2542" i="14"/>
  <c r="AG2542" i="14"/>
  <c r="AT2541" i="14"/>
  <c r="AS2541" i="14"/>
  <c r="AR2541" i="14"/>
  <c r="AQ2541" i="14"/>
  <c r="AN2541" i="14"/>
  <c r="AM2541" i="14"/>
  <c r="AL2541" i="14"/>
  <c r="AI2541" i="14"/>
  <c r="AH2541" i="14"/>
  <c r="AG2541" i="14"/>
  <c r="AT2540" i="14"/>
  <c r="AS2540" i="14"/>
  <c r="AR2540" i="14"/>
  <c r="AQ2540" i="14"/>
  <c r="AN2540" i="14"/>
  <c r="AM2540" i="14"/>
  <c r="AL2540" i="14"/>
  <c r="AI2540" i="14"/>
  <c r="AH2540" i="14"/>
  <c r="AG2540" i="14"/>
  <c r="AT2539" i="14"/>
  <c r="AS2539" i="14"/>
  <c r="AR2539" i="14"/>
  <c r="AQ2539" i="14"/>
  <c r="AN2539" i="14"/>
  <c r="AM2539" i="14"/>
  <c r="AL2539" i="14"/>
  <c r="AI2539" i="14"/>
  <c r="AH2539" i="14"/>
  <c r="AG2539" i="14"/>
  <c r="AT2538" i="14"/>
  <c r="AS2538" i="14"/>
  <c r="AR2538" i="14"/>
  <c r="AQ2538" i="14"/>
  <c r="AN2538" i="14"/>
  <c r="AM2538" i="14"/>
  <c r="AL2538" i="14"/>
  <c r="AI2538" i="14"/>
  <c r="AH2538" i="14"/>
  <c r="AG2538" i="14"/>
  <c r="AT2537" i="14"/>
  <c r="AS2537" i="14"/>
  <c r="AR2537" i="14"/>
  <c r="AQ2537" i="14"/>
  <c r="AN2537" i="14"/>
  <c r="AM2537" i="14"/>
  <c r="AL2537" i="14"/>
  <c r="AI2537" i="14"/>
  <c r="AH2537" i="14"/>
  <c r="AG2537" i="14"/>
  <c r="AT2536" i="14"/>
  <c r="AS2536" i="14"/>
  <c r="AR2536" i="14"/>
  <c r="AQ2536" i="14"/>
  <c r="AN2536" i="14"/>
  <c r="AM2536" i="14"/>
  <c r="AL2536" i="14"/>
  <c r="AI2536" i="14"/>
  <c r="AH2536" i="14"/>
  <c r="AG2536" i="14"/>
  <c r="AT2535" i="14"/>
  <c r="AS2535" i="14"/>
  <c r="AR2535" i="14"/>
  <c r="AQ2535" i="14"/>
  <c r="AN2535" i="14"/>
  <c r="AM2535" i="14"/>
  <c r="AL2535" i="14"/>
  <c r="AI2535" i="14"/>
  <c r="AH2535" i="14"/>
  <c r="AG2535" i="14"/>
  <c r="AT2534" i="14"/>
  <c r="AS2534" i="14"/>
  <c r="AR2534" i="14"/>
  <c r="AQ2534" i="14"/>
  <c r="AN2534" i="14"/>
  <c r="AM2534" i="14"/>
  <c r="AL2534" i="14"/>
  <c r="AI2534" i="14"/>
  <c r="AH2534" i="14"/>
  <c r="AG2534" i="14"/>
  <c r="AT2533" i="14"/>
  <c r="AS2533" i="14"/>
  <c r="AR2533" i="14"/>
  <c r="AQ2533" i="14"/>
  <c r="AN2533" i="14"/>
  <c r="AM2533" i="14"/>
  <c r="AL2533" i="14"/>
  <c r="AI2533" i="14"/>
  <c r="AH2533" i="14"/>
  <c r="AG2533" i="14"/>
  <c r="AT2532" i="14"/>
  <c r="AS2532" i="14"/>
  <c r="AR2532" i="14"/>
  <c r="AQ2532" i="14"/>
  <c r="AN2532" i="14"/>
  <c r="AM2532" i="14"/>
  <c r="AL2532" i="14"/>
  <c r="AI2532" i="14"/>
  <c r="AH2532" i="14"/>
  <c r="AG2532" i="14"/>
  <c r="AT2531" i="14"/>
  <c r="AS2531" i="14"/>
  <c r="AR2531" i="14"/>
  <c r="AQ2531" i="14"/>
  <c r="AN2531" i="14"/>
  <c r="AM2531" i="14"/>
  <c r="AL2531" i="14"/>
  <c r="AI2531" i="14"/>
  <c r="AH2531" i="14"/>
  <c r="AG2531" i="14"/>
  <c r="AT2530" i="14"/>
  <c r="AS2530" i="14"/>
  <c r="AR2530" i="14"/>
  <c r="AQ2530" i="14"/>
  <c r="AN2530" i="14"/>
  <c r="AM2530" i="14"/>
  <c r="AL2530" i="14"/>
  <c r="AI2530" i="14"/>
  <c r="AH2530" i="14"/>
  <c r="AG2530" i="14"/>
  <c r="AT2529" i="14"/>
  <c r="AS2529" i="14"/>
  <c r="AR2529" i="14"/>
  <c r="AQ2529" i="14"/>
  <c r="AN2529" i="14"/>
  <c r="AM2529" i="14"/>
  <c r="AL2529" i="14"/>
  <c r="AI2529" i="14"/>
  <c r="AH2529" i="14"/>
  <c r="AG2529" i="14"/>
  <c r="AT2528" i="14"/>
  <c r="AS2528" i="14"/>
  <c r="AR2528" i="14"/>
  <c r="AQ2528" i="14"/>
  <c r="AN2528" i="14"/>
  <c r="AM2528" i="14"/>
  <c r="AL2528" i="14"/>
  <c r="AI2528" i="14"/>
  <c r="AH2528" i="14"/>
  <c r="AG2528" i="14"/>
  <c r="AT2527" i="14"/>
  <c r="AS2527" i="14"/>
  <c r="AR2527" i="14"/>
  <c r="AQ2527" i="14"/>
  <c r="AN2527" i="14"/>
  <c r="AM2527" i="14"/>
  <c r="AL2527" i="14"/>
  <c r="AI2527" i="14"/>
  <c r="AH2527" i="14"/>
  <c r="AG2527" i="14"/>
  <c r="AT2526" i="14"/>
  <c r="AS2526" i="14"/>
  <c r="AR2526" i="14"/>
  <c r="AQ2526" i="14"/>
  <c r="AN2526" i="14"/>
  <c r="AM2526" i="14"/>
  <c r="AL2526" i="14"/>
  <c r="AI2526" i="14"/>
  <c r="AH2526" i="14"/>
  <c r="AG2526" i="14"/>
  <c r="AT2525" i="14"/>
  <c r="AS2525" i="14"/>
  <c r="AR2525" i="14"/>
  <c r="AQ2525" i="14"/>
  <c r="AN2525" i="14"/>
  <c r="AM2525" i="14"/>
  <c r="AL2525" i="14"/>
  <c r="AI2525" i="14"/>
  <c r="AH2525" i="14"/>
  <c r="AG2525" i="14"/>
  <c r="AT2524" i="14"/>
  <c r="AS2524" i="14"/>
  <c r="AR2524" i="14"/>
  <c r="AQ2524" i="14"/>
  <c r="AN2524" i="14"/>
  <c r="AM2524" i="14"/>
  <c r="AL2524" i="14"/>
  <c r="AI2524" i="14"/>
  <c r="AH2524" i="14"/>
  <c r="AG2524" i="14"/>
  <c r="AT2523" i="14"/>
  <c r="AS2523" i="14"/>
  <c r="AR2523" i="14"/>
  <c r="AQ2523" i="14"/>
  <c r="AN2523" i="14"/>
  <c r="AM2523" i="14"/>
  <c r="AL2523" i="14"/>
  <c r="AI2523" i="14"/>
  <c r="AH2523" i="14"/>
  <c r="AG2523" i="14"/>
  <c r="AT2522" i="14"/>
  <c r="AS2522" i="14"/>
  <c r="AR2522" i="14"/>
  <c r="AQ2522" i="14"/>
  <c r="AN2522" i="14"/>
  <c r="AM2522" i="14"/>
  <c r="AL2522" i="14"/>
  <c r="AI2522" i="14"/>
  <c r="AH2522" i="14"/>
  <c r="AG2522" i="14"/>
  <c r="AT2521" i="14"/>
  <c r="AS2521" i="14"/>
  <c r="AR2521" i="14"/>
  <c r="AQ2521" i="14"/>
  <c r="AN2521" i="14"/>
  <c r="AM2521" i="14"/>
  <c r="AL2521" i="14"/>
  <c r="AI2521" i="14"/>
  <c r="AH2521" i="14"/>
  <c r="AG2521" i="14"/>
  <c r="AT2520" i="14"/>
  <c r="AS2520" i="14"/>
  <c r="AR2520" i="14"/>
  <c r="AQ2520" i="14"/>
  <c r="AN2520" i="14"/>
  <c r="AM2520" i="14"/>
  <c r="AL2520" i="14"/>
  <c r="AI2520" i="14"/>
  <c r="AH2520" i="14"/>
  <c r="AG2520" i="14"/>
  <c r="AT2519" i="14"/>
  <c r="AS2519" i="14"/>
  <c r="AR2519" i="14"/>
  <c r="AQ2519" i="14"/>
  <c r="AN2519" i="14"/>
  <c r="AM2519" i="14"/>
  <c r="AL2519" i="14"/>
  <c r="AI2519" i="14"/>
  <c r="AH2519" i="14"/>
  <c r="AG2519" i="14"/>
  <c r="AT2518" i="14"/>
  <c r="AS2518" i="14"/>
  <c r="AR2518" i="14"/>
  <c r="AQ2518" i="14"/>
  <c r="AN2518" i="14"/>
  <c r="AM2518" i="14"/>
  <c r="AL2518" i="14"/>
  <c r="AI2518" i="14"/>
  <c r="AH2518" i="14"/>
  <c r="AG2518" i="14"/>
  <c r="AT2517" i="14"/>
  <c r="AS2517" i="14"/>
  <c r="AR2517" i="14"/>
  <c r="AQ2517" i="14"/>
  <c r="AN2517" i="14"/>
  <c r="AM2517" i="14"/>
  <c r="AL2517" i="14"/>
  <c r="AI2517" i="14"/>
  <c r="AH2517" i="14"/>
  <c r="AG2517" i="14"/>
  <c r="AT2516" i="14"/>
  <c r="AS2516" i="14"/>
  <c r="AR2516" i="14"/>
  <c r="AQ2516" i="14"/>
  <c r="AN2516" i="14"/>
  <c r="AM2516" i="14"/>
  <c r="AL2516" i="14"/>
  <c r="AI2516" i="14"/>
  <c r="AH2516" i="14"/>
  <c r="AG2516" i="14"/>
  <c r="AT2515" i="14"/>
  <c r="AS2515" i="14"/>
  <c r="AR2515" i="14"/>
  <c r="AQ2515" i="14"/>
  <c r="AN2515" i="14"/>
  <c r="AM2515" i="14"/>
  <c r="AL2515" i="14"/>
  <c r="AI2515" i="14"/>
  <c r="AH2515" i="14"/>
  <c r="AG2515" i="14"/>
  <c r="AT2514" i="14"/>
  <c r="AS2514" i="14"/>
  <c r="AR2514" i="14"/>
  <c r="AQ2514" i="14"/>
  <c r="AN2514" i="14"/>
  <c r="AM2514" i="14"/>
  <c r="AL2514" i="14"/>
  <c r="AI2514" i="14"/>
  <c r="AH2514" i="14"/>
  <c r="AG2514" i="14"/>
  <c r="AT2513" i="14"/>
  <c r="AS2513" i="14"/>
  <c r="AR2513" i="14"/>
  <c r="AQ2513" i="14"/>
  <c r="AN2513" i="14"/>
  <c r="AM2513" i="14"/>
  <c r="AL2513" i="14"/>
  <c r="AI2513" i="14"/>
  <c r="AH2513" i="14"/>
  <c r="AG2513" i="14"/>
  <c r="AT2512" i="14"/>
  <c r="AS2512" i="14"/>
  <c r="AR2512" i="14"/>
  <c r="AQ2512" i="14"/>
  <c r="AN2512" i="14"/>
  <c r="AM2512" i="14"/>
  <c r="AL2512" i="14"/>
  <c r="AI2512" i="14"/>
  <c r="AH2512" i="14"/>
  <c r="AG2512" i="14"/>
  <c r="AT2511" i="14"/>
  <c r="AS2511" i="14"/>
  <c r="AR2511" i="14"/>
  <c r="AQ2511" i="14"/>
  <c r="AN2511" i="14"/>
  <c r="AM2511" i="14"/>
  <c r="AL2511" i="14"/>
  <c r="AI2511" i="14"/>
  <c r="AH2511" i="14"/>
  <c r="AG2511" i="14"/>
  <c r="AT2510" i="14"/>
  <c r="AS2510" i="14"/>
  <c r="AR2510" i="14"/>
  <c r="AQ2510" i="14"/>
  <c r="AN2510" i="14"/>
  <c r="AM2510" i="14"/>
  <c r="AL2510" i="14"/>
  <c r="AI2510" i="14"/>
  <c r="AH2510" i="14"/>
  <c r="AG2510" i="14"/>
  <c r="AT2509" i="14"/>
  <c r="AS2509" i="14"/>
  <c r="AR2509" i="14"/>
  <c r="AQ2509" i="14"/>
  <c r="AN2509" i="14"/>
  <c r="AM2509" i="14"/>
  <c r="AL2509" i="14"/>
  <c r="AI2509" i="14"/>
  <c r="AH2509" i="14"/>
  <c r="AG2509" i="14"/>
  <c r="AT2508" i="14"/>
  <c r="AS2508" i="14"/>
  <c r="AR2508" i="14"/>
  <c r="AQ2508" i="14"/>
  <c r="AN2508" i="14"/>
  <c r="AM2508" i="14"/>
  <c r="AL2508" i="14"/>
  <c r="AI2508" i="14"/>
  <c r="AH2508" i="14"/>
  <c r="AG2508" i="14"/>
  <c r="AT2507" i="14"/>
  <c r="AS2507" i="14"/>
  <c r="AR2507" i="14"/>
  <c r="AQ2507" i="14"/>
  <c r="AN2507" i="14"/>
  <c r="AM2507" i="14"/>
  <c r="AL2507" i="14"/>
  <c r="AI2507" i="14"/>
  <c r="AH2507" i="14"/>
  <c r="AG2507" i="14"/>
  <c r="AT2506" i="14"/>
  <c r="AS2506" i="14"/>
  <c r="AR2506" i="14"/>
  <c r="AQ2506" i="14"/>
  <c r="AN2506" i="14"/>
  <c r="AM2506" i="14"/>
  <c r="AL2506" i="14"/>
  <c r="AI2506" i="14"/>
  <c r="AH2506" i="14"/>
  <c r="AG2506" i="14"/>
  <c r="AT2505" i="14"/>
  <c r="AS2505" i="14"/>
  <c r="AR2505" i="14"/>
  <c r="AQ2505" i="14"/>
  <c r="AN2505" i="14"/>
  <c r="AM2505" i="14"/>
  <c r="AL2505" i="14"/>
  <c r="AI2505" i="14"/>
  <c r="AH2505" i="14"/>
  <c r="AG2505" i="14"/>
  <c r="AT2504" i="14"/>
  <c r="AS2504" i="14"/>
  <c r="AR2504" i="14"/>
  <c r="AQ2504" i="14"/>
  <c r="AN2504" i="14"/>
  <c r="AM2504" i="14"/>
  <c r="AL2504" i="14"/>
  <c r="AI2504" i="14"/>
  <c r="AH2504" i="14"/>
  <c r="AG2504" i="14"/>
  <c r="AT2503" i="14"/>
  <c r="AS2503" i="14"/>
  <c r="AR2503" i="14"/>
  <c r="AQ2503" i="14"/>
  <c r="AN2503" i="14"/>
  <c r="AM2503" i="14"/>
  <c r="AL2503" i="14"/>
  <c r="AI2503" i="14"/>
  <c r="AH2503" i="14"/>
  <c r="AG2503" i="14"/>
  <c r="AT2502" i="14"/>
  <c r="AS2502" i="14"/>
  <c r="AR2502" i="14"/>
  <c r="AQ2502" i="14"/>
  <c r="AN2502" i="14"/>
  <c r="AM2502" i="14"/>
  <c r="AL2502" i="14"/>
  <c r="AI2502" i="14"/>
  <c r="AH2502" i="14"/>
  <c r="AG2502" i="14"/>
  <c r="AT2501" i="14"/>
  <c r="AS2501" i="14"/>
  <c r="AR2501" i="14"/>
  <c r="AQ2501" i="14"/>
  <c r="AN2501" i="14"/>
  <c r="AM2501" i="14"/>
  <c r="AL2501" i="14"/>
  <c r="AI2501" i="14"/>
  <c r="AH2501" i="14"/>
  <c r="AG2501" i="14"/>
  <c r="AT2500" i="14"/>
  <c r="AS2500" i="14"/>
  <c r="AR2500" i="14"/>
  <c r="AQ2500" i="14"/>
  <c r="AN2500" i="14"/>
  <c r="AM2500" i="14"/>
  <c r="AL2500" i="14"/>
  <c r="AI2500" i="14"/>
  <c r="AH2500" i="14"/>
  <c r="AG2500" i="14"/>
  <c r="AT2499" i="14"/>
  <c r="AS2499" i="14"/>
  <c r="AR2499" i="14"/>
  <c r="AQ2499" i="14"/>
  <c r="AN2499" i="14"/>
  <c r="AM2499" i="14"/>
  <c r="AL2499" i="14"/>
  <c r="AI2499" i="14"/>
  <c r="AH2499" i="14"/>
  <c r="AG2499" i="14"/>
  <c r="AT2498" i="14"/>
  <c r="AS2498" i="14"/>
  <c r="AR2498" i="14"/>
  <c r="AQ2498" i="14"/>
  <c r="AN2498" i="14"/>
  <c r="AM2498" i="14"/>
  <c r="AL2498" i="14"/>
  <c r="AI2498" i="14"/>
  <c r="AH2498" i="14"/>
  <c r="AG2498" i="14"/>
  <c r="AT2497" i="14"/>
  <c r="AS2497" i="14"/>
  <c r="AR2497" i="14"/>
  <c r="AQ2497" i="14"/>
  <c r="AN2497" i="14"/>
  <c r="AM2497" i="14"/>
  <c r="AL2497" i="14"/>
  <c r="AI2497" i="14"/>
  <c r="AH2497" i="14"/>
  <c r="AG2497" i="14"/>
  <c r="AT2496" i="14"/>
  <c r="AS2496" i="14"/>
  <c r="AR2496" i="14"/>
  <c r="AQ2496" i="14"/>
  <c r="AN2496" i="14"/>
  <c r="AM2496" i="14"/>
  <c r="AL2496" i="14"/>
  <c r="AI2496" i="14"/>
  <c r="AH2496" i="14"/>
  <c r="AG2496" i="14"/>
  <c r="AT2495" i="14"/>
  <c r="AS2495" i="14"/>
  <c r="AR2495" i="14"/>
  <c r="AQ2495" i="14"/>
  <c r="AN2495" i="14"/>
  <c r="AM2495" i="14"/>
  <c r="AL2495" i="14"/>
  <c r="AI2495" i="14"/>
  <c r="AH2495" i="14"/>
  <c r="AG2495" i="14"/>
  <c r="AT2494" i="14"/>
  <c r="AS2494" i="14"/>
  <c r="AR2494" i="14"/>
  <c r="AQ2494" i="14"/>
  <c r="AN2494" i="14"/>
  <c r="AM2494" i="14"/>
  <c r="AL2494" i="14"/>
  <c r="AI2494" i="14"/>
  <c r="AH2494" i="14"/>
  <c r="AG2494" i="14"/>
  <c r="AT2493" i="14"/>
  <c r="AS2493" i="14"/>
  <c r="AR2493" i="14"/>
  <c r="AQ2493" i="14"/>
  <c r="AN2493" i="14"/>
  <c r="AM2493" i="14"/>
  <c r="AL2493" i="14"/>
  <c r="AI2493" i="14"/>
  <c r="AH2493" i="14"/>
  <c r="AG2493" i="14"/>
  <c r="AT2492" i="14"/>
  <c r="AS2492" i="14"/>
  <c r="AR2492" i="14"/>
  <c r="AQ2492" i="14"/>
  <c r="AN2492" i="14"/>
  <c r="AM2492" i="14"/>
  <c r="AL2492" i="14"/>
  <c r="AI2492" i="14"/>
  <c r="AH2492" i="14"/>
  <c r="AG2492" i="14"/>
  <c r="AT2491" i="14"/>
  <c r="AS2491" i="14"/>
  <c r="AR2491" i="14"/>
  <c r="AQ2491" i="14"/>
  <c r="AN2491" i="14"/>
  <c r="AM2491" i="14"/>
  <c r="AL2491" i="14"/>
  <c r="AI2491" i="14"/>
  <c r="AH2491" i="14"/>
  <c r="AG2491" i="14"/>
  <c r="AT2490" i="14"/>
  <c r="AS2490" i="14"/>
  <c r="AR2490" i="14"/>
  <c r="AQ2490" i="14"/>
  <c r="AN2490" i="14"/>
  <c r="AM2490" i="14"/>
  <c r="AL2490" i="14"/>
  <c r="AI2490" i="14"/>
  <c r="AH2490" i="14"/>
  <c r="AG2490" i="14"/>
  <c r="AT2489" i="14"/>
  <c r="AS2489" i="14"/>
  <c r="AR2489" i="14"/>
  <c r="AQ2489" i="14"/>
  <c r="AN2489" i="14"/>
  <c r="AM2489" i="14"/>
  <c r="AL2489" i="14"/>
  <c r="AI2489" i="14"/>
  <c r="AH2489" i="14"/>
  <c r="AG2489" i="14"/>
  <c r="AT2488" i="14"/>
  <c r="AS2488" i="14"/>
  <c r="AR2488" i="14"/>
  <c r="AQ2488" i="14"/>
  <c r="AN2488" i="14"/>
  <c r="AM2488" i="14"/>
  <c r="AL2488" i="14"/>
  <c r="AI2488" i="14"/>
  <c r="AH2488" i="14"/>
  <c r="AG2488" i="14"/>
  <c r="AT2487" i="14"/>
  <c r="AS2487" i="14"/>
  <c r="AR2487" i="14"/>
  <c r="AQ2487" i="14"/>
  <c r="AN2487" i="14"/>
  <c r="AM2487" i="14"/>
  <c r="AL2487" i="14"/>
  <c r="AI2487" i="14"/>
  <c r="AH2487" i="14"/>
  <c r="AG2487" i="14"/>
  <c r="AT2486" i="14"/>
  <c r="AS2486" i="14"/>
  <c r="AR2486" i="14"/>
  <c r="AQ2486" i="14"/>
  <c r="AN2486" i="14"/>
  <c r="AM2486" i="14"/>
  <c r="AL2486" i="14"/>
  <c r="AI2486" i="14"/>
  <c r="AH2486" i="14"/>
  <c r="AG2486" i="14"/>
  <c r="AT2485" i="14"/>
  <c r="AS2485" i="14"/>
  <c r="AR2485" i="14"/>
  <c r="AQ2485" i="14"/>
  <c r="AN2485" i="14"/>
  <c r="AM2485" i="14"/>
  <c r="AL2485" i="14"/>
  <c r="AI2485" i="14"/>
  <c r="AH2485" i="14"/>
  <c r="AG2485" i="14"/>
  <c r="AT2484" i="14"/>
  <c r="AS2484" i="14"/>
  <c r="AR2484" i="14"/>
  <c r="AQ2484" i="14"/>
  <c r="AN2484" i="14"/>
  <c r="AM2484" i="14"/>
  <c r="AL2484" i="14"/>
  <c r="AI2484" i="14"/>
  <c r="AH2484" i="14"/>
  <c r="AG2484" i="14"/>
  <c r="AT2483" i="14"/>
  <c r="AS2483" i="14"/>
  <c r="AR2483" i="14"/>
  <c r="AQ2483" i="14"/>
  <c r="AN2483" i="14"/>
  <c r="AM2483" i="14"/>
  <c r="AL2483" i="14"/>
  <c r="AI2483" i="14"/>
  <c r="AH2483" i="14"/>
  <c r="AG2483" i="14"/>
  <c r="AT2482" i="14"/>
  <c r="AS2482" i="14"/>
  <c r="AR2482" i="14"/>
  <c r="AQ2482" i="14"/>
  <c r="AN2482" i="14"/>
  <c r="AM2482" i="14"/>
  <c r="AL2482" i="14"/>
  <c r="AI2482" i="14"/>
  <c r="AH2482" i="14"/>
  <c r="AG2482" i="14"/>
  <c r="AT2481" i="14"/>
  <c r="AS2481" i="14"/>
  <c r="AR2481" i="14"/>
  <c r="AQ2481" i="14"/>
  <c r="AN2481" i="14"/>
  <c r="AM2481" i="14"/>
  <c r="AL2481" i="14"/>
  <c r="AI2481" i="14"/>
  <c r="AH2481" i="14"/>
  <c r="AG2481" i="14"/>
  <c r="AT2480" i="14"/>
  <c r="AS2480" i="14"/>
  <c r="AR2480" i="14"/>
  <c r="AQ2480" i="14"/>
  <c r="AN2480" i="14"/>
  <c r="AM2480" i="14"/>
  <c r="AL2480" i="14"/>
  <c r="AI2480" i="14"/>
  <c r="AH2480" i="14"/>
  <c r="AG2480" i="14"/>
  <c r="AT2479" i="14"/>
  <c r="AS2479" i="14"/>
  <c r="AR2479" i="14"/>
  <c r="AQ2479" i="14"/>
  <c r="AN2479" i="14"/>
  <c r="AM2479" i="14"/>
  <c r="AL2479" i="14"/>
  <c r="AI2479" i="14"/>
  <c r="AH2479" i="14"/>
  <c r="AG2479" i="14"/>
  <c r="AT2478" i="14"/>
  <c r="AS2478" i="14"/>
  <c r="AR2478" i="14"/>
  <c r="AQ2478" i="14"/>
  <c r="AN2478" i="14"/>
  <c r="AM2478" i="14"/>
  <c r="AL2478" i="14"/>
  <c r="AI2478" i="14"/>
  <c r="AH2478" i="14"/>
  <c r="AG2478" i="14"/>
  <c r="AT2477" i="14"/>
  <c r="AS2477" i="14"/>
  <c r="AR2477" i="14"/>
  <c r="AQ2477" i="14"/>
  <c r="AN2477" i="14"/>
  <c r="AM2477" i="14"/>
  <c r="AL2477" i="14"/>
  <c r="AI2477" i="14"/>
  <c r="AH2477" i="14"/>
  <c r="AG2477" i="14"/>
  <c r="AT2476" i="14"/>
  <c r="AS2476" i="14"/>
  <c r="AR2476" i="14"/>
  <c r="AQ2476" i="14"/>
  <c r="AN2476" i="14"/>
  <c r="AM2476" i="14"/>
  <c r="AL2476" i="14"/>
  <c r="AI2476" i="14"/>
  <c r="AH2476" i="14"/>
  <c r="AG2476" i="14"/>
  <c r="AT2475" i="14"/>
  <c r="AS2475" i="14"/>
  <c r="AR2475" i="14"/>
  <c r="AQ2475" i="14"/>
  <c r="AN2475" i="14"/>
  <c r="AM2475" i="14"/>
  <c r="AL2475" i="14"/>
  <c r="AI2475" i="14"/>
  <c r="AH2475" i="14"/>
  <c r="AG2475" i="14"/>
  <c r="AT2474" i="14"/>
  <c r="AS2474" i="14"/>
  <c r="AR2474" i="14"/>
  <c r="AQ2474" i="14"/>
  <c r="AN2474" i="14"/>
  <c r="AM2474" i="14"/>
  <c r="AL2474" i="14"/>
  <c r="AI2474" i="14"/>
  <c r="AH2474" i="14"/>
  <c r="AG2474" i="14"/>
  <c r="AT2473" i="14"/>
  <c r="AS2473" i="14"/>
  <c r="AR2473" i="14"/>
  <c r="AQ2473" i="14"/>
  <c r="AN2473" i="14"/>
  <c r="AM2473" i="14"/>
  <c r="AL2473" i="14"/>
  <c r="AI2473" i="14"/>
  <c r="AH2473" i="14"/>
  <c r="AG2473" i="14"/>
  <c r="AT2472" i="14"/>
  <c r="AS2472" i="14"/>
  <c r="AR2472" i="14"/>
  <c r="AQ2472" i="14"/>
  <c r="AN2472" i="14"/>
  <c r="AM2472" i="14"/>
  <c r="AL2472" i="14"/>
  <c r="AI2472" i="14"/>
  <c r="AH2472" i="14"/>
  <c r="AG2472" i="14"/>
  <c r="AT2471" i="14"/>
  <c r="AS2471" i="14"/>
  <c r="AR2471" i="14"/>
  <c r="AQ2471" i="14"/>
  <c r="AN2471" i="14"/>
  <c r="AM2471" i="14"/>
  <c r="AL2471" i="14"/>
  <c r="AI2471" i="14"/>
  <c r="AH2471" i="14"/>
  <c r="AG2471" i="14"/>
  <c r="AT2470" i="14"/>
  <c r="AS2470" i="14"/>
  <c r="AR2470" i="14"/>
  <c r="AQ2470" i="14"/>
  <c r="AN2470" i="14"/>
  <c r="AM2470" i="14"/>
  <c r="AL2470" i="14"/>
  <c r="AI2470" i="14"/>
  <c r="AH2470" i="14"/>
  <c r="AG2470" i="14"/>
  <c r="AT2469" i="14"/>
  <c r="AS2469" i="14"/>
  <c r="AR2469" i="14"/>
  <c r="AQ2469" i="14"/>
  <c r="AN2469" i="14"/>
  <c r="AM2469" i="14"/>
  <c r="AL2469" i="14"/>
  <c r="AI2469" i="14"/>
  <c r="AH2469" i="14"/>
  <c r="AG2469" i="14"/>
  <c r="AT2468" i="14"/>
  <c r="AS2468" i="14"/>
  <c r="AR2468" i="14"/>
  <c r="AQ2468" i="14"/>
  <c r="AN2468" i="14"/>
  <c r="AM2468" i="14"/>
  <c r="AL2468" i="14"/>
  <c r="AI2468" i="14"/>
  <c r="AH2468" i="14"/>
  <c r="AG2468" i="14"/>
  <c r="AT2467" i="14"/>
  <c r="AS2467" i="14"/>
  <c r="AR2467" i="14"/>
  <c r="AQ2467" i="14"/>
  <c r="AN2467" i="14"/>
  <c r="AM2467" i="14"/>
  <c r="AL2467" i="14"/>
  <c r="AI2467" i="14"/>
  <c r="AH2467" i="14"/>
  <c r="AG2467" i="14"/>
  <c r="AT2466" i="14"/>
  <c r="AS2466" i="14"/>
  <c r="AR2466" i="14"/>
  <c r="AQ2466" i="14"/>
  <c r="AN2466" i="14"/>
  <c r="AM2466" i="14"/>
  <c r="AL2466" i="14"/>
  <c r="AI2466" i="14"/>
  <c r="AH2466" i="14"/>
  <c r="AG2466" i="14"/>
  <c r="AT2465" i="14"/>
  <c r="AS2465" i="14"/>
  <c r="AR2465" i="14"/>
  <c r="AQ2465" i="14"/>
  <c r="AN2465" i="14"/>
  <c r="AM2465" i="14"/>
  <c r="AL2465" i="14"/>
  <c r="AI2465" i="14"/>
  <c r="AH2465" i="14"/>
  <c r="AG2465" i="14"/>
  <c r="AT2464" i="14"/>
  <c r="AS2464" i="14"/>
  <c r="AR2464" i="14"/>
  <c r="AQ2464" i="14"/>
  <c r="AN2464" i="14"/>
  <c r="AM2464" i="14"/>
  <c r="AL2464" i="14"/>
  <c r="AI2464" i="14"/>
  <c r="AH2464" i="14"/>
  <c r="AG2464" i="14"/>
  <c r="AT2463" i="14"/>
  <c r="AS2463" i="14"/>
  <c r="AR2463" i="14"/>
  <c r="AQ2463" i="14"/>
  <c r="AN2463" i="14"/>
  <c r="AM2463" i="14"/>
  <c r="AL2463" i="14"/>
  <c r="AI2463" i="14"/>
  <c r="AH2463" i="14"/>
  <c r="AG2463" i="14"/>
  <c r="AT2462" i="14"/>
  <c r="AS2462" i="14"/>
  <c r="AR2462" i="14"/>
  <c r="AQ2462" i="14"/>
  <c r="AN2462" i="14"/>
  <c r="AM2462" i="14"/>
  <c r="AL2462" i="14"/>
  <c r="AI2462" i="14"/>
  <c r="AH2462" i="14"/>
  <c r="AG2462" i="14"/>
  <c r="AT2461" i="14"/>
  <c r="AS2461" i="14"/>
  <c r="AR2461" i="14"/>
  <c r="AQ2461" i="14"/>
  <c r="AN2461" i="14"/>
  <c r="AM2461" i="14"/>
  <c r="AL2461" i="14"/>
  <c r="AI2461" i="14"/>
  <c r="AH2461" i="14"/>
  <c r="AG2461" i="14"/>
  <c r="AT2460" i="14"/>
  <c r="AS2460" i="14"/>
  <c r="AR2460" i="14"/>
  <c r="AQ2460" i="14"/>
  <c r="AN2460" i="14"/>
  <c r="AM2460" i="14"/>
  <c r="AL2460" i="14"/>
  <c r="AI2460" i="14"/>
  <c r="AH2460" i="14"/>
  <c r="AG2460" i="14"/>
  <c r="AT2459" i="14"/>
  <c r="AS2459" i="14"/>
  <c r="AR2459" i="14"/>
  <c r="AQ2459" i="14"/>
  <c r="AN2459" i="14"/>
  <c r="AM2459" i="14"/>
  <c r="AL2459" i="14"/>
  <c r="AI2459" i="14"/>
  <c r="AH2459" i="14"/>
  <c r="AG2459" i="14"/>
  <c r="AT2458" i="14"/>
  <c r="AS2458" i="14"/>
  <c r="AR2458" i="14"/>
  <c r="AQ2458" i="14"/>
  <c r="AN2458" i="14"/>
  <c r="AM2458" i="14"/>
  <c r="AL2458" i="14"/>
  <c r="AI2458" i="14"/>
  <c r="AH2458" i="14"/>
  <c r="AG2458" i="14"/>
  <c r="AT2457" i="14"/>
  <c r="AS2457" i="14"/>
  <c r="AR2457" i="14"/>
  <c r="AQ2457" i="14"/>
  <c r="AN2457" i="14"/>
  <c r="AM2457" i="14"/>
  <c r="AL2457" i="14"/>
  <c r="AI2457" i="14"/>
  <c r="AH2457" i="14"/>
  <c r="AG2457" i="14"/>
  <c r="AT2456" i="14"/>
  <c r="AS2456" i="14"/>
  <c r="AR2456" i="14"/>
  <c r="AQ2456" i="14"/>
  <c r="AN2456" i="14"/>
  <c r="AM2456" i="14"/>
  <c r="AL2456" i="14"/>
  <c r="AI2456" i="14"/>
  <c r="AH2456" i="14"/>
  <c r="AG2456" i="14"/>
  <c r="AT2455" i="14"/>
  <c r="AS2455" i="14"/>
  <c r="AR2455" i="14"/>
  <c r="AQ2455" i="14"/>
  <c r="AN2455" i="14"/>
  <c r="AM2455" i="14"/>
  <c r="AL2455" i="14"/>
  <c r="AI2455" i="14"/>
  <c r="AH2455" i="14"/>
  <c r="AG2455" i="14"/>
  <c r="AT2454" i="14"/>
  <c r="AS2454" i="14"/>
  <c r="AR2454" i="14"/>
  <c r="AQ2454" i="14"/>
  <c r="AN2454" i="14"/>
  <c r="AM2454" i="14"/>
  <c r="AL2454" i="14"/>
  <c r="AI2454" i="14"/>
  <c r="AH2454" i="14"/>
  <c r="AG2454" i="14"/>
  <c r="AT2453" i="14"/>
  <c r="AS2453" i="14"/>
  <c r="AR2453" i="14"/>
  <c r="AQ2453" i="14"/>
  <c r="AN2453" i="14"/>
  <c r="AM2453" i="14"/>
  <c r="AL2453" i="14"/>
  <c r="AI2453" i="14"/>
  <c r="AH2453" i="14"/>
  <c r="AG2453" i="14"/>
  <c r="AT2452" i="14"/>
  <c r="AS2452" i="14"/>
  <c r="AR2452" i="14"/>
  <c r="AQ2452" i="14"/>
  <c r="AN2452" i="14"/>
  <c r="AM2452" i="14"/>
  <c r="AL2452" i="14"/>
  <c r="AI2452" i="14"/>
  <c r="AH2452" i="14"/>
  <c r="AG2452" i="14"/>
  <c r="AT2451" i="14"/>
  <c r="AS2451" i="14"/>
  <c r="AR2451" i="14"/>
  <c r="AQ2451" i="14"/>
  <c r="AN2451" i="14"/>
  <c r="AM2451" i="14"/>
  <c r="AL2451" i="14"/>
  <c r="AI2451" i="14"/>
  <c r="AH2451" i="14"/>
  <c r="AG2451" i="14"/>
  <c r="AT2450" i="14"/>
  <c r="AS2450" i="14"/>
  <c r="AR2450" i="14"/>
  <c r="AQ2450" i="14"/>
  <c r="AN2450" i="14"/>
  <c r="AM2450" i="14"/>
  <c r="AL2450" i="14"/>
  <c r="AI2450" i="14"/>
  <c r="AH2450" i="14"/>
  <c r="AG2450" i="14"/>
  <c r="AT2449" i="14"/>
  <c r="AS2449" i="14"/>
  <c r="AR2449" i="14"/>
  <c r="AQ2449" i="14"/>
  <c r="AN2449" i="14"/>
  <c r="AM2449" i="14"/>
  <c r="AL2449" i="14"/>
  <c r="AI2449" i="14"/>
  <c r="AH2449" i="14"/>
  <c r="AG2449" i="14"/>
  <c r="AT2448" i="14"/>
  <c r="AS2448" i="14"/>
  <c r="AR2448" i="14"/>
  <c r="AQ2448" i="14"/>
  <c r="AN2448" i="14"/>
  <c r="AM2448" i="14"/>
  <c r="AL2448" i="14"/>
  <c r="AI2448" i="14"/>
  <c r="AH2448" i="14"/>
  <c r="AG2448" i="14"/>
  <c r="AQ2447" i="14"/>
  <c r="AG2444" i="14"/>
  <c r="AJ2561" i="14" s="1"/>
  <c r="AT2447" i="14"/>
  <c r="AS2447" i="14"/>
  <c r="AR2447" i="14"/>
  <c r="AN2447" i="14"/>
  <c r="AM2447" i="14"/>
  <c r="AL2447" i="14"/>
  <c r="AI2447" i="14"/>
  <c r="AH2447" i="14"/>
  <c r="AG244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CD2431" i="14"/>
  <c r="CC2431" i="14"/>
  <c r="CB2431" i="14"/>
  <c r="CA2431" i="14"/>
  <c r="BZ2431" i="14"/>
  <c r="BY2431" i="14"/>
  <c r="BX2431" i="14"/>
  <c r="BW2431" i="14"/>
  <c r="BV2431" i="14"/>
  <c r="BU2431" i="14"/>
  <c r="BR2431" i="14"/>
  <c r="BQ2431" i="14"/>
  <c r="BP2431" i="14"/>
  <c r="BM2431" i="14"/>
  <c r="BL2431" i="14"/>
  <c r="BK2431" i="14"/>
  <c r="BH2431" i="14"/>
  <c r="BG2431" i="14"/>
  <c r="BF2431" i="14"/>
  <c r="BC2431" i="14"/>
  <c r="BB2431" i="14"/>
  <c r="BA2431" i="14"/>
  <c r="AX2431" i="14"/>
  <c r="AW2431" i="14"/>
  <c r="AV2431" i="14"/>
  <c r="AS2431" i="14"/>
  <c r="AR2431" i="14"/>
  <c r="AQ2431" i="14"/>
  <c r="AN2431" i="14"/>
  <c r="AM2431" i="14"/>
  <c r="AL2431" i="14"/>
  <c r="AI2431" i="14"/>
  <c r="AH2431" i="14"/>
  <c r="AG2431" i="14"/>
  <c r="CD2430" i="14"/>
  <c r="CC2430" i="14"/>
  <c r="CB2430" i="14"/>
  <c r="CA2430" i="14"/>
  <c r="BZ2430" i="14"/>
  <c r="BY2430" i="14"/>
  <c r="BX2430" i="14"/>
  <c r="BW2430" i="14"/>
  <c r="BV2430" i="14"/>
  <c r="BU2430" i="14"/>
  <c r="BR2430" i="14"/>
  <c r="BQ2430" i="14"/>
  <c r="BP2430" i="14"/>
  <c r="BM2430" i="14"/>
  <c r="BL2430" i="14"/>
  <c r="BK2430" i="14"/>
  <c r="BH2430" i="14"/>
  <c r="BG2430" i="14"/>
  <c r="BF2430" i="14"/>
  <c r="BC2430" i="14"/>
  <c r="BB2430" i="14"/>
  <c r="BA2430" i="14"/>
  <c r="AX2430" i="14"/>
  <c r="AW2430" i="14"/>
  <c r="AV2430" i="14"/>
  <c r="AS2430" i="14"/>
  <c r="AR2430" i="14"/>
  <c r="AQ2430" i="14"/>
  <c r="AN2430" i="14"/>
  <c r="AM2430" i="14"/>
  <c r="AL2430" i="14"/>
  <c r="AI2430" i="14"/>
  <c r="AH2430" i="14"/>
  <c r="AG2430" i="14"/>
  <c r="CD2429" i="14"/>
  <c r="CC2429" i="14"/>
  <c r="CB2429" i="14"/>
  <c r="CA2429" i="14"/>
  <c r="BZ2429" i="14"/>
  <c r="BY2429" i="14"/>
  <c r="BX2429" i="14"/>
  <c r="BW2429" i="14"/>
  <c r="BV2429" i="14"/>
  <c r="BU2429" i="14"/>
  <c r="BR2429" i="14"/>
  <c r="BQ2429" i="14"/>
  <c r="BP2429" i="14"/>
  <c r="BM2429" i="14"/>
  <c r="BL2429" i="14"/>
  <c r="BK2429" i="14"/>
  <c r="BH2429" i="14"/>
  <c r="BG2429" i="14"/>
  <c r="BF2429" i="14"/>
  <c r="BC2429" i="14"/>
  <c r="BB2429" i="14"/>
  <c r="BA2429" i="14"/>
  <c r="AX2429" i="14"/>
  <c r="AW2429" i="14"/>
  <c r="AV2429" i="14"/>
  <c r="AS2429" i="14"/>
  <c r="AR2429" i="14"/>
  <c r="AQ2429" i="14"/>
  <c r="AN2429" i="14"/>
  <c r="AM2429" i="14"/>
  <c r="AL2429" i="14"/>
  <c r="AI2429" i="14"/>
  <c r="AH2429" i="14"/>
  <c r="AG2429" i="14"/>
  <c r="CD2428" i="14"/>
  <c r="CC2428" i="14"/>
  <c r="CB2428" i="14"/>
  <c r="CA2428" i="14"/>
  <c r="BZ2428" i="14"/>
  <c r="BY2428" i="14"/>
  <c r="BX2428" i="14"/>
  <c r="BW2428" i="14"/>
  <c r="BV2428" i="14"/>
  <c r="BU2428" i="14"/>
  <c r="BR2428" i="14"/>
  <c r="BQ2428" i="14"/>
  <c r="BP2428" i="14"/>
  <c r="BM2428" i="14"/>
  <c r="BL2428" i="14"/>
  <c r="BK2428" i="14"/>
  <c r="BH2428" i="14"/>
  <c r="BG2428" i="14"/>
  <c r="BF2428" i="14"/>
  <c r="BC2428" i="14"/>
  <c r="BB2428" i="14"/>
  <c r="BA2428" i="14"/>
  <c r="AX2428" i="14"/>
  <c r="AW2428" i="14"/>
  <c r="AV2428" i="14"/>
  <c r="AS2428" i="14"/>
  <c r="AR2428" i="14"/>
  <c r="AQ2428" i="14"/>
  <c r="AN2428" i="14"/>
  <c r="AM2428" i="14"/>
  <c r="AL2428" i="14"/>
  <c r="AI2428" i="14"/>
  <c r="AH2428" i="14"/>
  <c r="AG2428" i="14"/>
  <c r="CD2427" i="14"/>
  <c r="CC2427" i="14"/>
  <c r="CB2427" i="14"/>
  <c r="CA2427" i="14"/>
  <c r="BZ2427" i="14"/>
  <c r="BY2427" i="14"/>
  <c r="BX2427" i="14"/>
  <c r="BW2427" i="14"/>
  <c r="BV2427" i="14"/>
  <c r="BU2427" i="14"/>
  <c r="BR2427" i="14"/>
  <c r="BQ2427" i="14"/>
  <c r="BP2427" i="14"/>
  <c r="BM2427" i="14"/>
  <c r="BL2427" i="14"/>
  <c r="BK2427" i="14"/>
  <c r="BH2427" i="14"/>
  <c r="BG2427" i="14"/>
  <c r="BF2427" i="14"/>
  <c r="BC2427" i="14"/>
  <c r="BB2427" i="14"/>
  <c r="BA2427" i="14"/>
  <c r="AX2427" i="14"/>
  <c r="AW2427" i="14"/>
  <c r="AV2427" i="14"/>
  <c r="AS2427" i="14"/>
  <c r="AR2427" i="14"/>
  <c r="AQ2427" i="14"/>
  <c r="AN2427" i="14"/>
  <c r="AM2427" i="14"/>
  <c r="AL2427" i="14"/>
  <c r="AI2427" i="14"/>
  <c r="AH2427" i="14"/>
  <c r="AG2427" i="14"/>
  <c r="CD2426" i="14"/>
  <c r="CC2426" i="14"/>
  <c r="CB2426" i="14"/>
  <c r="CA2426" i="14"/>
  <c r="BZ2426" i="14"/>
  <c r="BY2426" i="14"/>
  <c r="BX2426" i="14"/>
  <c r="BW2426" i="14"/>
  <c r="BV2426" i="14"/>
  <c r="BU2426" i="14"/>
  <c r="BR2426" i="14"/>
  <c r="BQ2426" i="14"/>
  <c r="BP2426" i="14"/>
  <c r="BM2426" i="14"/>
  <c r="BL2426" i="14"/>
  <c r="BK2426" i="14"/>
  <c r="BH2426" i="14"/>
  <c r="BG2426" i="14"/>
  <c r="BF2426" i="14"/>
  <c r="BC2426" i="14"/>
  <c r="BB2426" i="14"/>
  <c r="BA2426" i="14"/>
  <c r="AX2426" i="14"/>
  <c r="AW2426" i="14"/>
  <c r="AV2426" i="14"/>
  <c r="AS2426" i="14"/>
  <c r="AR2426" i="14"/>
  <c r="AQ2426" i="14"/>
  <c r="AN2426" i="14"/>
  <c r="AM2426" i="14"/>
  <c r="AL2426" i="14"/>
  <c r="AI2426" i="14"/>
  <c r="AH2426" i="14"/>
  <c r="AG2426" i="14"/>
  <c r="CD2425" i="14"/>
  <c r="CC2425" i="14"/>
  <c r="CB2425" i="14"/>
  <c r="CA2425" i="14"/>
  <c r="BZ2425" i="14"/>
  <c r="BY2425" i="14"/>
  <c r="BX2425" i="14"/>
  <c r="BW2425" i="14"/>
  <c r="BV2425" i="14"/>
  <c r="BU2425" i="14"/>
  <c r="BR2425" i="14"/>
  <c r="BQ2425" i="14"/>
  <c r="BP2425" i="14"/>
  <c r="BM2425" i="14"/>
  <c r="BL2425" i="14"/>
  <c r="BK2425" i="14"/>
  <c r="BH2425" i="14"/>
  <c r="BG2425" i="14"/>
  <c r="BF2425" i="14"/>
  <c r="BC2425" i="14"/>
  <c r="BB2425" i="14"/>
  <c r="BA2425" i="14"/>
  <c r="AX2425" i="14"/>
  <c r="AW2425" i="14"/>
  <c r="AV2425" i="14"/>
  <c r="AS2425" i="14"/>
  <c r="AR2425" i="14"/>
  <c r="AQ2425" i="14"/>
  <c r="AN2425" i="14"/>
  <c r="AM2425" i="14"/>
  <c r="AL2425" i="14"/>
  <c r="AI2425" i="14"/>
  <c r="AH2425" i="14"/>
  <c r="AG2425" i="14"/>
  <c r="CD2424" i="14"/>
  <c r="CC2424" i="14"/>
  <c r="CB2424" i="14"/>
  <c r="CA2424" i="14"/>
  <c r="BZ2424" i="14"/>
  <c r="BY2424" i="14"/>
  <c r="BX2424" i="14"/>
  <c r="BW2424" i="14"/>
  <c r="BV2424" i="14"/>
  <c r="BU2424" i="14"/>
  <c r="BR2424" i="14"/>
  <c r="BQ2424" i="14"/>
  <c r="BP2424" i="14"/>
  <c r="BM2424" i="14"/>
  <c r="BL2424" i="14"/>
  <c r="BK2424" i="14"/>
  <c r="BH2424" i="14"/>
  <c r="BG2424" i="14"/>
  <c r="BF2424" i="14"/>
  <c r="BC2424" i="14"/>
  <c r="BB2424" i="14"/>
  <c r="BA2424" i="14"/>
  <c r="AX2424" i="14"/>
  <c r="AW2424" i="14"/>
  <c r="AV2424" i="14"/>
  <c r="AS2424" i="14"/>
  <c r="AR2424" i="14"/>
  <c r="AQ2424" i="14"/>
  <c r="AN2424" i="14"/>
  <c r="AM2424" i="14"/>
  <c r="AL2424" i="14"/>
  <c r="AI2424" i="14"/>
  <c r="AH2424" i="14"/>
  <c r="AG2424" i="14"/>
  <c r="CD2423" i="14"/>
  <c r="CC2423" i="14"/>
  <c r="CB2423" i="14"/>
  <c r="CA2423" i="14"/>
  <c r="BZ2423" i="14"/>
  <c r="BY2423" i="14"/>
  <c r="BX2423" i="14"/>
  <c r="BW2423" i="14"/>
  <c r="BV2423" i="14"/>
  <c r="BU2423" i="14"/>
  <c r="BR2423" i="14"/>
  <c r="BQ2423" i="14"/>
  <c r="BP2423" i="14"/>
  <c r="BM2423" i="14"/>
  <c r="BL2423" i="14"/>
  <c r="BK2423" i="14"/>
  <c r="BH2423" i="14"/>
  <c r="BG2423" i="14"/>
  <c r="BF2423" i="14"/>
  <c r="BC2423" i="14"/>
  <c r="BB2423" i="14"/>
  <c r="BA2423" i="14"/>
  <c r="AX2423" i="14"/>
  <c r="AW2423" i="14"/>
  <c r="AV2423" i="14"/>
  <c r="AS2423" i="14"/>
  <c r="AR2423" i="14"/>
  <c r="AQ2423" i="14"/>
  <c r="AN2423" i="14"/>
  <c r="AM2423" i="14"/>
  <c r="AL2423" i="14"/>
  <c r="AI2423" i="14"/>
  <c r="AH2423" i="14"/>
  <c r="AG2423" i="14"/>
  <c r="CD2422" i="14"/>
  <c r="CC2422" i="14"/>
  <c r="CB2422" i="14"/>
  <c r="CA2422" i="14"/>
  <c r="BZ2422" i="14"/>
  <c r="BY2422" i="14"/>
  <c r="BX2422" i="14"/>
  <c r="BW2422" i="14"/>
  <c r="BV2422" i="14"/>
  <c r="BU2422" i="14"/>
  <c r="BR2422" i="14"/>
  <c r="BQ2422" i="14"/>
  <c r="BP2422" i="14"/>
  <c r="BM2422" i="14"/>
  <c r="BL2422" i="14"/>
  <c r="BK2422" i="14"/>
  <c r="BH2422" i="14"/>
  <c r="BG2422" i="14"/>
  <c r="BF2422" i="14"/>
  <c r="BC2422" i="14"/>
  <c r="BB2422" i="14"/>
  <c r="BA2422" i="14"/>
  <c r="AX2422" i="14"/>
  <c r="AW2422" i="14"/>
  <c r="AV2422" i="14"/>
  <c r="AS2422" i="14"/>
  <c r="AR2422" i="14"/>
  <c r="AQ2422" i="14"/>
  <c r="AN2422" i="14"/>
  <c r="AM2422" i="14"/>
  <c r="AL2422" i="14"/>
  <c r="AI2422" i="14"/>
  <c r="AH2422" i="14"/>
  <c r="AG2422" i="14"/>
  <c r="CD2421" i="14"/>
  <c r="CC2421" i="14"/>
  <c r="CB2421" i="14"/>
  <c r="CA2421" i="14"/>
  <c r="BZ2421" i="14"/>
  <c r="BY2421" i="14"/>
  <c r="BX2421" i="14"/>
  <c r="BW2421" i="14"/>
  <c r="BV2421" i="14"/>
  <c r="BU2421" i="14"/>
  <c r="BR2421" i="14"/>
  <c r="BQ2421" i="14"/>
  <c r="BP2421" i="14"/>
  <c r="BM2421" i="14"/>
  <c r="BL2421" i="14"/>
  <c r="BK2421" i="14"/>
  <c r="BH2421" i="14"/>
  <c r="BG2421" i="14"/>
  <c r="BF2421" i="14"/>
  <c r="BC2421" i="14"/>
  <c r="BB2421" i="14"/>
  <c r="BA2421" i="14"/>
  <c r="AX2421" i="14"/>
  <c r="AW2421" i="14"/>
  <c r="AV2421" i="14"/>
  <c r="AS2421" i="14"/>
  <c r="AR2421" i="14"/>
  <c r="AQ2421" i="14"/>
  <c r="AN2421" i="14"/>
  <c r="AM2421" i="14"/>
  <c r="AL2421" i="14"/>
  <c r="AI2421" i="14"/>
  <c r="AH2421" i="14"/>
  <c r="AG2421" i="14"/>
  <c r="CD2420" i="14"/>
  <c r="CC2420" i="14"/>
  <c r="CB2420" i="14"/>
  <c r="CA2420" i="14"/>
  <c r="BZ2420" i="14"/>
  <c r="BY2420" i="14"/>
  <c r="BX2420" i="14"/>
  <c r="BW2420" i="14"/>
  <c r="BV2420" i="14"/>
  <c r="BU2420" i="14"/>
  <c r="BR2420" i="14"/>
  <c r="BQ2420" i="14"/>
  <c r="BP2420" i="14"/>
  <c r="BM2420" i="14"/>
  <c r="BL2420" i="14"/>
  <c r="BK2420" i="14"/>
  <c r="BH2420" i="14"/>
  <c r="BG2420" i="14"/>
  <c r="BF2420" i="14"/>
  <c r="BC2420" i="14"/>
  <c r="BB2420" i="14"/>
  <c r="BA2420" i="14"/>
  <c r="AX2420" i="14"/>
  <c r="AW2420" i="14"/>
  <c r="AV2420" i="14"/>
  <c r="AS2420" i="14"/>
  <c r="AR2420" i="14"/>
  <c r="AQ2420" i="14"/>
  <c r="AN2420" i="14"/>
  <c r="AM2420" i="14"/>
  <c r="AL2420" i="14"/>
  <c r="AI2420" i="14"/>
  <c r="AH2420" i="14"/>
  <c r="AG2420" i="14"/>
  <c r="CD2419" i="14"/>
  <c r="CC2419" i="14"/>
  <c r="CB2419" i="14"/>
  <c r="CA2419" i="14"/>
  <c r="BZ2419" i="14"/>
  <c r="BY2419" i="14"/>
  <c r="BX2419" i="14"/>
  <c r="BW2419" i="14"/>
  <c r="BV2419" i="14"/>
  <c r="BU2419" i="14"/>
  <c r="BR2419" i="14"/>
  <c r="BQ2419" i="14"/>
  <c r="BP2419" i="14"/>
  <c r="BM2419" i="14"/>
  <c r="BL2419" i="14"/>
  <c r="BK2419" i="14"/>
  <c r="BH2419" i="14"/>
  <c r="BG2419" i="14"/>
  <c r="BF2419" i="14"/>
  <c r="BC2419" i="14"/>
  <c r="BB2419" i="14"/>
  <c r="BA2419" i="14"/>
  <c r="AX2419" i="14"/>
  <c r="AW2419" i="14"/>
  <c r="AV2419" i="14"/>
  <c r="AS2419" i="14"/>
  <c r="AR2419" i="14"/>
  <c r="AQ2419" i="14"/>
  <c r="AN2419" i="14"/>
  <c r="AM2419" i="14"/>
  <c r="AL2419" i="14"/>
  <c r="AI2419" i="14"/>
  <c r="AH2419" i="14"/>
  <c r="AG2419" i="14"/>
  <c r="CD2418" i="14"/>
  <c r="CC2418" i="14"/>
  <c r="CB2418" i="14"/>
  <c r="CA2418" i="14"/>
  <c r="BZ2418" i="14"/>
  <c r="BY2418" i="14"/>
  <c r="BX2418" i="14"/>
  <c r="BW2418" i="14"/>
  <c r="BV2418" i="14"/>
  <c r="BU2418" i="14"/>
  <c r="BR2418" i="14"/>
  <c r="BQ2418" i="14"/>
  <c r="BP2418" i="14"/>
  <c r="BM2418" i="14"/>
  <c r="BL2418" i="14"/>
  <c r="BK2418" i="14"/>
  <c r="BH2418" i="14"/>
  <c r="BG2418" i="14"/>
  <c r="BF2418" i="14"/>
  <c r="BC2418" i="14"/>
  <c r="BB2418" i="14"/>
  <c r="BA2418" i="14"/>
  <c r="AX2418" i="14"/>
  <c r="AW2418" i="14"/>
  <c r="AV2418" i="14"/>
  <c r="AS2418" i="14"/>
  <c r="AR2418" i="14"/>
  <c r="AQ2418" i="14"/>
  <c r="AN2418" i="14"/>
  <c r="AM2418" i="14"/>
  <c r="AL2418" i="14"/>
  <c r="AI2418" i="14"/>
  <c r="AH2418" i="14"/>
  <c r="AG2418" i="14"/>
  <c r="CD2417" i="14"/>
  <c r="CC2417" i="14"/>
  <c r="CB2417" i="14"/>
  <c r="CA2417" i="14"/>
  <c r="BZ2417" i="14"/>
  <c r="BY2417" i="14"/>
  <c r="BX2417" i="14"/>
  <c r="BW2417" i="14"/>
  <c r="BV2417" i="14"/>
  <c r="BU2417" i="14"/>
  <c r="BR2417" i="14"/>
  <c r="BQ2417" i="14"/>
  <c r="BP2417" i="14"/>
  <c r="BM2417" i="14"/>
  <c r="BL2417" i="14"/>
  <c r="BK2417" i="14"/>
  <c r="BH2417" i="14"/>
  <c r="BG2417" i="14"/>
  <c r="BF2417" i="14"/>
  <c r="BC2417" i="14"/>
  <c r="BB2417" i="14"/>
  <c r="BA2417" i="14"/>
  <c r="AX2417" i="14"/>
  <c r="AW2417" i="14"/>
  <c r="AV2417" i="14"/>
  <c r="AS2417" i="14"/>
  <c r="AR2417" i="14"/>
  <c r="AQ2417" i="14"/>
  <c r="AN2417" i="14"/>
  <c r="AM2417" i="14"/>
  <c r="AL2417" i="14"/>
  <c r="AI2417" i="14"/>
  <c r="AH2417" i="14"/>
  <c r="AG2417" i="14"/>
  <c r="CD2416" i="14"/>
  <c r="CC2416" i="14"/>
  <c r="CB2416" i="14"/>
  <c r="CA2416" i="14"/>
  <c r="BZ2416" i="14"/>
  <c r="BY2416" i="14"/>
  <c r="BX2416" i="14"/>
  <c r="BW2416" i="14"/>
  <c r="BV2416" i="14"/>
  <c r="BU2416" i="14"/>
  <c r="BR2416" i="14"/>
  <c r="BQ2416" i="14"/>
  <c r="BP2416" i="14"/>
  <c r="BM2416" i="14"/>
  <c r="BL2416" i="14"/>
  <c r="BK2416" i="14"/>
  <c r="BH2416" i="14"/>
  <c r="BG2416" i="14"/>
  <c r="BF2416" i="14"/>
  <c r="BC2416" i="14"/>
  <c r="BB2416" i="14"/>
  <c r="BA2416" i="14"/>
  <c r="AX2416" i="14"/>
  <c r="AW2416" i="14"/>
  <c r="AV2416" i="14"/>
  <c r="AS2416" i="14"/>
  <c r="AR2416" i="14"/>
  <c r="AQ2416" i="14"/>
  <c r="AN2416" i="14"/>
  <c r="AM2416" i="14"/>
  <c r="AL2416" i="14"/>
  <c r="AI2416" i="14"/>
  <c r="AH2416" i="14"/>
  <c r="AG2416" i="14"/>
  <c r="CD2415" i="14"/>
  <c r="CC2415" i="14"/>
  <c r="CB2415" i="14"/>
  <c r="CA2415" i="14"/>
  <c r="BZ2415" i="14"/>
  <c r="BY2415" i="14"/>
  <c r="BX2415" i="14"/>
  <c r="BW2415" i="14"/>
  <c r="BV2415" i="14"/>
  <c r="BU2415" i="14"/>
  <c r="BR2415" i="14"/>
  <c r="BQ2415" i="14"/>
  <c r="BP2415" i="14"/>
  <c r="BM2415" i="14"/>
  <c r="BL2415" i="14"/>
  <c r="BK2415" i="14"/>
  <c r="BH2415" i="14"/>
  <c r="BG2415" i="14"/>
  <c r="BF2415" i="14"/>
  <c r="BC2415" i="14"/>
  <c r="BB2415" i="14"/>
  <c r="BA2415" i="14"/>
  <c r="AX2415" i="14"/>
  <c r="AW2415" i="14"/>
  <c r="AV2415" i="14"/>
  <c r="AS2415" i="14"/>
  <c r="AR2415" i="14"/>
  <c r="AQ2415" i="14"/>
  <c r="AN2415" i="14"/>
  <c r="AM2415" i="14"/>
  <c r="AL2415" i="14"/>
  <c r="AI2415" i="14"/>
  <c r="AH2415" i="14"/>
  <c r="AG2415" i="14"/>
  <c r="CD2414" i="14"/>
  <c r="CC2414" i="14"/>
  <c r="CB2414" i="14"/>
  <c r="CA2414" i="14"/>
  <c r="BZ2414" i="14"/>
  <c r="BY2414" i="14"/>
  <c r="BX2414" i="14"/>
  <c r="BW2414" i="14"/>
  <c r="BV2414" i="14"/>
  <c r="BU2414" i="14"/>
  <c r="BR2414" i="14"/>
  <c r="BQ2414" i="14"/>
  <c r="BP2414" i="14"/>
  <c r="BM2414" i="14"/>
  <c r="BL2414" i="14"/>
  <c r="BK2414" i="14"/>
  <c r="BH2414" i="14"/>
  <c r="BG2414" i="14"/>
  <c r="BF2414" i="14"/>
  <c r="BC2414" i="14"/>
  <c r="BB2414" i="14"/>
  <c r="BA2414" i="14"/>
  <c r="AX2414" i="14"/>
  <c r="AW2414" i="14"/>
  <c r="AV2414" i="14"/>
  <c r="AS2414" i="14"/>
  <c r="AR2414" i="14"/>
  <c r="AQ2414" i="14"/>
  <c r="AN2414" i="14"/>
  <c r="AM2414" i="14"/>
  <c r="AL2414" i="14"/>
  <c r="AI2414" i="14"/>
  <c r="AH2414" i="14"/>
  <c r="AG2414" i="14"/>
  <c r="CD2413" i="14"/>
  <c r="CC2413" i="14"/>
  <c r="CB2413" i="14"/>
  <c r="CA2413" i="14"/>
  <c r="BZ2413" i="14"/>
  <c r="BY2413" i="14"/>
  <c r="BX2413" i="14"/>
  <c r="BW2413" i="14"/>
  <c r="BV2413" i="14"/>
  <c r="BU2413" i="14"/>
  <c r="BR2413" i="14"/>
  <c r="BQ2413" i="14"/>
  <c r="BP2413" i="14"/>
  <c r="BM2413" i="14"/>
  <c r="BL2413" i="14"/>
  <c r="BK2413" i="14"/>
  <c r="BH2413" i="14"/>
  <c r="BG2413" i="14"/>
  <c r="BF2413" i="14"/>
  <c r="BC2413" i="14"/>
  <c r="BB2413" i="14"/>
  <c r="BA2413" i="14"/>
  <c r="AX2413" i="14"/>
  <c r="AW2413" i="14"/>
  <c r="AV2413" i="14"/>
  <c r="AS2413" i="14"/>
  <c r="AR2413" i="14"/>
  <c r="AQ2413" i="14"/>
  <c r="AN2413" i="14"/>
  <c r="AM2413" i="14"/>
  <c r="AL2413" i="14"/>
  <c r="AI2413" i="14"/>
  <c r="AH2413" i="14"/>
  <c r="AG2413" i="14"/>
  <c r="CD2412" i="14"/>
  <c r="CC2412" i="14"/>
  <c r="CB2412" i="14"/>
  <c r="CA2412" i="14"/>
  <c r="BZ2412" i="14"/>
  <c r="BY2412" i="14"/>
  <c r="BX2412" i="14"/>
  <c r="BW2412" i="14"/>
  <c r="BV2412" i="14"/>
  <c r="BU2412" i="14"/>
  <c r="BR2412" i="14"/>
  <c r="BQ2412" i="14"/>
  <c r="BP2412" i="14"/>
  <c r="BM2412" i="14"/>
  <c r="BL2412" i="14"/>
  <c r="BK2412" i="14"/>
  <c r="BH2412" i="14"/>
  <c r="BG2412" i="14"/>
  <c r="BF2412" i="14"/>
  <c r="BC2412" i="14"/>
  <c r="BB2412" i="14"/>
  <c r="BA2412" i="14"/>
  <c r="AX2412" i="14"/>
  <c r="AW2412" i="14"/>
  <c r="AV2412" i="14"/>
  <c r="AS2412" i="14"/>
  <c r="AR2412" i="14"/>
  <c r="AQ2412" i="14"/>
  <c r="AN2412" i="14"/>
  <c r="AM2412" i="14"/>
  <c r="AL2412" i="14"/>
  <c r="AI2412" i="14"/>
  <c r="AH2412" i="14"/>
  <c r="AG2412" i="14"/>
  <c r="CD2411" i="14"/>
  <c r="CC2411" i="14"/>
  <c r="CB2411" i="14"/>
  <c r="CA2411" i="14"/>
  <c r="BZ2411" i="14"/>
  <c r="BY2411" i="14"/>
  <c r="BX2411" i="14"/>
  <c r="BW2411" i="14"/>
  <c r="BV2411" i="14"/>
  <c r="BU2411" i="14"/>
  <c r="BR2411" i="14"/>
  <c r="BQ2411" i="14"/>
  <c r="BP2411" i="14"/>
  <c r="BM2411" i="14"/>
  <c r="BL2411" i="14"/>
  <c r="BK2411" i="14"/>
  <c r="BH2411" i="14"/>
  <c r="BG2411" i="14"/>
  <c r="BF2411" i="14"/>
  <c r="BC2411" i="14"/>
  <c r="BB2411" i="14"/>
  <c r="BA2411" i="14"/>
  <c r="AX2411" i="14"/>
  <c r="AW2411" i="14"/>
  <c r="AV2411" i="14"/>
  <c r="AS2411" i="14"/>
  <c r="AR2411" i="14"/>
  <c r="AQ2411" i="14"/>
  <c r="AN2411" i="14"/>
  <c r="AM2411" i="14"/>
  <c r="AL2411" i="14"/>
  <c r="AI2411" i="14"/>
  <c r="AH2411" i="14"/>
  <c r="AG2411" i="14"/>
  <c r="CD2410" i="14"/>
  <c r="CC2410" i="14"/>
  <c r="CB2410" i="14"/>
  <c r="CA2410" i="14"/>
  <c r="BZ2410" i="14"/>
  <c r="BY2410" i="14"/>
  <c r="BX2410" i="14"/>
  <c r="BW2410" i="14"/>
  <c r="BV2410" i="14"/>
  <c r="BU2410" i="14"/>
  <c r="BR2410" i="14"/>
  <c r="BQ2410" i="14"/>
  <c r="BP2410" i="14"/>
  <c r="BM2410" i="14"/>
  <c r="BL2410" i="14"/>
  <c r="BK2410" i="14"/>
  <c r="BH2410" i="14"/>
  <c r="BG2410" i="14"/>
  <c r="BF2410" i="14"/>
  <c r="BC2410" i="14"/>
  <c r="BB2410" i="14"/>
  <c r="BA2410" i="14"/>
  <c r="AX2410" i="14"/>
  <c r="AW2410" i="14"/>
  <c r="AV2410" i="14"/>
  <c r="AS2410" i="14"/>
  <c r="AR2410" i="14"/>
  <c r="AQ2410" i="14"/>
  <c r="AN2410" i="14"/>
  <c r="AM2410" i="14"/>
  <c r="AL2410" i="14"/>
  <c r="AI2410" i="14"/>
  <c r="AH2410" i="14"/>
  <c r="AG2410" i="14"/>
  <c r="CD2409" i="14"/>
  <c r="CC2409" i="14"/>
  <c r="CB2409" i="14"/>
  <c r="CA2409" i="14"/>
  <c r="BZ2409" i="14"/>
  <c r="BY2409" i="14"/>
  <c r="BX2409" i="14"/>
  <c r="BW2409" i="14"/>
  <c r="BV2409" i="14"/>
  <c r="BU2409" i="14"/>
  <c r="BR2409" i="14"/>
  <c r="BQ2409" i="14"/>
  <c r="BP2409" i="14"/>
  <c r="BM2409" i="14"/>
  <c r="BL2409" i="14"/>
  <c r="BK2409" i="14"/>
  <c r="BH2409" i="14"/>
  <c r="BG2409" i="14"/>
  <c r="BF2409" i="14"/>
  <c r="BC2409" i="14"/>
  <c r="BB2409" i="14"/>
  <c r="BA2409" i="14"/>
  <c r="AX2409" i="14"/>
  <c r="AW2409" i="14"/>
  <c r="AV2409" i="14"/>
  <c r="AS2409" i="14"/>
  <c r="AR2409" i="14"/>
  <c r="AQ2409" i="14"/>
  <c r="AN2409" i="14"/>
  <c r="AM2409" i="14"/>
  <c r="AL2409" i="14"/>
  <c r="AI2409" i="14"/>
  <c r="AH2409" i="14"/>
  <c r="AG2409" i="14"/>
  <c r="CD2408" i="14"/>
  <c r="CC2408" i="14"/>
  <c r="CB2408" i="14"/>
  <c r="CA2408" i="14"/>
  <c r="BZ2408" i="14"/>
  <c r="BY2408" i="14"/>
  <c r="BX2408" i="14"/>
  <c r="BW2408" i="14"/>
  <c r="BV2408" i="14"/>
  <c r="BU2408" i="14"/>
  <c r="BR2408" i="14"/>
  <c r="BQ2408" i="14"/>
  <c r="BP2408" i="14"/>
  <c r="BM2408" i="14"/>
  <c r="BL2408" i="14"/>
  <c r="BK2408" i="14"/>
  <c r="BH2408" i="14"/>
  <c r="BG2408" i="14"/>
  <c r="BF2408" i="14"/>
  <c r="BC2408" i="14"/>
  <c r="BB2408" i="14"/>
  <c r="BA2408" i="14"/>
  <c r="AX2408" i="14"/>
  <c r="AW2408" i="14"/>
  <c r="AV2408" i="14"/>
  <c r="AS2408" i="14"/>
  <c r="AR2408" i="14"/>
  <c r="AQ2408" i="14"/>
  <c r="AN2408" i="14"/>
  <c r="AM2408" i="14"/>
  <c r="AL2408" i="14"/>
  <c r="AI2408" i="14"/>
  <c r="AH2408" i="14"/>
  <c r="AG2408" i="14"/>
  <c r="CD2407" i="14"/>
  <c r="CC2407" i="14"/>
  <c r="CB2407" i="14"/>
  <c r="CA2407" i="14"/>
  <c r="BZ2407" i="14"/>
  <c r="BY2407" i="14"/>
  <c r="BX2407" i="14"/>
  <c r="BW2407" i="14"/>
  <c r="BV2407" i="14"/>
  <c r="BU2407" i="14"/>
  <c r="BR2407" i="14"/>
  <c r="BQ2407" i="14"/>
  <c r="BP2407" i="14"/>
  <c r="BM2407" i="14"/>
  <c r="BL2407" i="14"/>
  <c r="BK2407" i="14"/>
  <c r="BH2407" i="14"/>
  <c r="BG2407" i="14"/>
  <c r="BF2407" i="14"/>
  <c r="BC2407" i="14"/>
  <c r="BB2407" i="14"/>
  <c r="BA2407" i="14"/>
  <c r="AX2407" i="14"/>
  <c r="AW2407" i="14"/>
  <c r="AV2407" i="14"/>
  <c r="AS2407" i="14"/>
  <c r="AR2407" i="14"/>
  <c r="AQ2407" i="14"/>
  <c r="AN2407" i="14"/>
  <c r="AM2407" i="14"/>
  <c r="AL2407" i="14"/>
  <c r="AI2407" i="14"/>
  <c r="AH2407" i="14"/>
  <c r="AG2407" i="14"/>
  <c r="CD2406" i="14"/>
  <c r="CC2406" i="14"/>
  <c r="CB2406" i="14"/>
  <c r="CA2406" i="14"/>
  <c r="BZ2406" i="14"/>
  <c r="BY2406" i="14"/>
  <c r="BX2406" i="14"/>
  <c r="BW2406" i="14"/>
  <c r="BV2406" i="14"/>
  <c r="BU2406" i="14"/>
  <c r="BR2406" i="14"/>
  <c r="BQ2406" i="14"/>
  <c r="BP2406" i="14"/>
  <c r="BM2406" i="14"/>
  <c r="BL2406" i="14"/>
  <c r="BK2406" i="14"/>
  <c r="BH2406" i="14"/>
  <c r="BG2406" i="14"/>
  <c r="BF2406" i="14"/>
  <c r="BC2406" i="14"/>
  <c r="BB2406" i="14"/>
  <c r="BA2406" i="14"/>
  <c r="AX2406" i="14"/>
  <c r="AW2406" i="14"/>
  <c r="AV2406" i="14"/>
  <c r="AS2406" i="14"/>
  <c r="AR2406" i="14"/>
  <c r="AQ2406" i="14"/>
  <c r="AN2406" i="14"/>
  <c r="AM2406" i="14"/>
  <c r="AL2406" i="14"/>
  <c r="AI2406" i="14"/>
  <c r="AH2406" i="14"/>
  <c r="AG2406" i="14"/>
  <c r="CD2405" i="14"/>
  <c r="CC2405" i="14"/>
  <c r="CB2405" i="14"/>
  <c r="CA2405" i="14"/>
  <c r="BZ2405" i="14"/>
  <c r="BY2405" i="14"/>
  <c r="BX2405" i="14"/>
  <c r="BW2405" i="14"/>
  <c r="BV2405" i="14"/>
  <c r="BU2405" i="14"/>
  <c r="BR2405" i="14"/>
  <c r="BQ2405" i="14"/>
  <c r="BP2405" i="14"/>
  <c r="BM2405" i="14"/>
  <c r="BL2405" i="14"/>
  <c r="BK2405" i="14"/>
  <c r="BH2405" i="14"/>
  <c r="BG2405" i="14"/>
  <c r="BF2405" i="14"/>
  <c r="BC2405" i="14"/>
  <c r="BB2405" i="14"/>
  <c r="BA2405" i="14"/>
  <c r="AX2405" i="14"/>
  <c r="AW2405" i="14"/>
  <c r="AV2405" i="14"/>
  <c r="AS2405" i="14"/>
  <c r="AR2405" i="14"/>
  <c r="AQ2405" i="14"/>
  <c r="AN2405" i="14"/>
  <c r="AM2405" i="14"/>
  <c r="AL2405" i="14"/>
  <c r="AI2405" i="14"/>
  <c r="AH2405" i="14"/>
  <c r="AG2405" i="14"/>
  <c r="CD2404" i="14"/>
  <c r="CC2404" i="14"/>
  <c r="CB2404" i="14"/>
  <c r="CA2404" i="14"/>
  <c r="BZ2404" i="14"/>
  <c r="BY2404" i="14"/>
  <c r="BX2404" i="14"/>
  <c r="BW2404" i="14"/>
  <c r="BV2404" i="14"/>
  <c r="BU2404" i="14"/>
  <c r="BR2404" i="14"/>
  <c r="BQ2404" i="14"/>
  <c r="BP2404" i="14"/>
  <c r="BM2404" i="14"/>
  <c r="BL2404" i="14"/>
  <c r="BK2404" i="14"/>
  <c r="BH2404" i="14"/>
  <c r="BG2404" i="14"/>
  <c r="BF2404" i="14"/>
  <c r="BC2404" i="14"/>
  <c r="BB2404" i="14"/>
  <c r="BA2404" i="14"/>
  <c r="AX2404" i="14"/>
  <c r="AW2404" i="14"/>
  <c r="AV2404" i="14"/>
  <c r="AS2404" i="14"/>
  <c r="AR2404" i="14"/>
  <c r="AQ2404" i="14"/>
  <c r="AN2404" i="14"/>
  <c r="AM2404" i="14"/>
  <c r="AL2404" i="14"/>
  <c r="AI2404" i="14"/>
  <c r="AH2404" i="14"/>
  <c r="AG2404" i="14"/>
  <c r="CD2403" i="14"/>
  <c r="CC2403" i="14"/>
  <c r="CB2403" i="14"/>
  <c r="CA2403" i="14"/>
  <c r="BZ2403" i="14"/>
  <c r="BY2403" i="14"/>
  <c r="BX2403" i="14"/>
  <c r="BW2403" i="14"/>
  <c r="BV2403" i="14"/>
  <c r="BU2403" i="14"/>
  <c r="BR2403" i="14"/>
  <c r="BQ2403" i="14"/>
  <c r="BP2403" i="14"/>
  <c r="BM2403" i="14"/>
  <c r="BL2403" i="14"/>
  <c r="BK2403" i="14"/>
  <c r="BH2403" i="14"/>
  <c r="BG2403" i="14"/>
  <c r="BF2403" i="14"/>
  <c r="BC2403" i="14"/>
  <c r="BB2403" i="14"/>
  <c r="BA2403" i="14"/>
  <c r="AX2403" i="14"/>
  <c r="AW2403" i="14"/>
  <c r="AV2403" i="14"/>
  <c r="AS2403" i="14"/>
  <c r="AR2403" i="14"/>
  <c r="AQ2403" i="14"/>
  <c r="AN2403" i="14"/>
  <c r="AM2403" i="14"/>
  <c r="AL2403" i="14"/>
  <c r="AI2403" i="14"/>
  <c r="AH2403" i="14"/>
  <c r="AG2403" i="14"/>
  <c r="CD2402" i="14"/>
  <c r="CC2402" i="14"/>
  <c r="CB2402" i="14"/>
  <c r="CA2402" i="14"/>
  <c r="BZ2402" i="14"/>
  <c r="BY2402" i="14"/>
  <c r="BX2402" i="14"/>
  <c r="BW2402" i="14"/>
  <c r="BV2402" i="14"/>
  <c r="BU2402" i="14"/>
  <c r="BR2402" i="14"/>
  <c r="BQ2402" i="14"/>
  <c r="BP2402" i="14"/>
  <c r="BM2402" i="14"/>
  <c r="BL2402" i="14"/>
  <c r="BK2402" i="14"/>
  <c r="BH2402" i="14"/>
  <c r="BG2402" i="14"/>
  <c r="BF2402" i="14"/>
  <c r="BC2402" i="14"/>
  <c r="BB2402" i="14"/>
  <c r="BA2402" i="14"/>
  <c r="AX2402" i="14"/>
  <c r="AW2402" i="14"/>
  <c r="AV2402" i="14"/>
  <c r="AS2402" i="14"/>
  <c r="AR2402" i="14"/>
  <c r="AQ2402" i="14"/>
  <c r="AN2402" i="14"/>
  <c r="AM2402" i="14"/>
  <c r="AL2402" i="14"/>
  <c r="AI2402" i="14"/>
  <c r="AH2402" i="14"/>
  <c r="AG2402" i="14"/>
  <c r="CD2401" i="14"/>
  <c r="CC2401" i="14"/>
  <c r="CB2401" i="14"/>
  <c r="CA2401" i="14"/>
  <c r="BZ2401" i="14"/>
  <c r="BY2401" i="14"/>
  <c r="BX2401" i="14"/>
  <c r="BW2401" i="14"/>
  <c r="BV2401" i="14"/>
  <c r="BU2401" i="14"/>
  <c r="BR2401" i="14"/>
  <c r="BQ2401" i="14"/>
  <c r="BP2401" i="14"/>
  <c r="BM2401" i="14"/>
  <c r="BL2401" i="14"/>
  <c r="BK2401" i="14"/>
  <c r="BH2401" i="14"/>
  <c r="BG2401" i="14"/>
  <c r="BF2401" i="14"/>
  <c r="BC2401" i="14"/>
  <c r="BB2401" i="14"/>
  <c r="BA2401" i="14"/>
  <c r="AX2401" i="14"/>
  <c r="AW2401" i="14"/>
  <c r="AV2401" i="14"/>
  <c r="AS2401" i="14"/>
  <c r="AR2401" i="14"/>
  <c r="AQ2401" i="14"/>
  <c r="AN2401" i="14"/>
  <c r="AM2401" i="14"/>
  <c r="AL2401" i="14"/>
  <c r="AI2401" i="14"/>
  <c r="AH2401" i="14"/>
  <c r="AG2401" i="14"/>
  <c r="CD2400" i="14"/>
  <c r="CC2400" i="14"/>
  <c r="CB2400" i="14"/>
  <c r="CA2400" i="14"/>
  <c r="BZ2400" i="14"/>
  <c r="BY2400" i="14"/>
  <c r="BX2400" i="14"/>
  <c r="BW2400" i="14"/>
  <c r="BV2400" i="14"/>
  <c r="BU2400" i="14"/>
  <c r="BR2400" i="14"/>
  <c r="BQ2400" i="14"/>
  <c r="BP2400" i="14"/>
  <c r="BM2400" i="14"/>
  <c r="BL2400" i="14"/>
  <c r="BK2400" i="14"/>
  <c r="BH2400" i="14"/>
  <c r="BG2400" i="14"/>
  <c r="BF2400" i="14"/>
  <c r="BC2400" i="14"/>
  <c r="BB2400" i="14"/>
  <c r="BA2400" i="14"/>
  <c r="AX2400" i="14"/>
  <c r="AW2400" i="14"/>
  <c r="AV2400" i="14"/>
  <c r="AS2400" i="14"/>
  <c r="AR2400" i="14"/>
  <c r="AQ2400" i="14"/>
  <c r="AN2400" i="14"/>
  <c r="AM2400" i="14"/>
  <c r="AL2400" i="14"/>
  <c r="AI2400" i="14"/>
  <c r="AH2400" i="14"/>
  <c r="AG2400" i="14"/>
  <c r="CD2399" i="14"/>
  <c r="CC2399" i="14"/>
  <c r="CB2399" i="14"/>
  <c r="CA2399" i="14"/>
  <c r="BZ2399" i="14"/>
  <c r="BY2399" i="14"/>
  <c r="BX2399" i="14"/>
  <c r="BW2399" i="14"/>
  <c r="BV2399" i="14"/>
  <c r="BU2399" i="14"/>
  <c r="BR2399" i="14"/>
  <c r="BQ2399" i="14"/>
  <c r="BP2399" i="14"/>
  <c r="BM2399" i="14"/>
  <c r="BL2399" i="14"/>
  <c r="BK2399" i="14"/>
  <c r="BH2399" i="14"/>
  <c r="BG2399" i="14"/>
  <c r="BF2399" i="14"/>
  <c r="BC2399" i="14"/>
  <c r="BB2399" i="14"/>
  <c r="BA2399" i="14"/>
  <c r="AX2399" i="14"/>
  <c r="AW2399" i="14"/>
  <c r="AV2399" i="14"/>
  <c r="AS2399" i="14"/>
  <c r="AR2399" i="14"/>
  <c r="AQ2399" i="14"/>
  <c r="AN2399" i="14"/>
  <c r="AM2399" i="14"/>
  <c r="AL2399" i="14"/>
  <c r="AI2399" i="14"/>
  <c r="AH2399" i="14"/>
  <c r="AG2399" i="14"/>
  <c r="CD2398" i="14"/>
  <c r="CC2398" i="14"/>
  <c r="CB2398" i="14"/>
  <c r="CA2398" i="14"/>
  <c r="BZ2398" i="14"/>
  <c r="BY2398" i="14"/>
  <c r="BX2398" i="14"/>
  <c r="BW2398" i="14"/>
  <c r="BV2398" i="14"/>
  <c r="BU2398" i="14"/>
  <c r="BR2398" i="14"/>
  <c r="BQ2398" i="14"/>
  <c r="BP2398" i="14"/>
  <c r="BM2398" i="14"/>
  <c r="BL2398" i="14"/>
  <c r="BK2398" i="14"/>
  <c r="BH2398" i="14"/>
  <c r="BG2398" i="14"/>
  <c r="BF2398" i="14"/>
  <c r="BC2398" i="14"/>
  <c r="BB2398" i="14"/>
  <c r="BA2398" i="14"/>
  <c r="AX2398" i="14"/>
  <c r="AW2398" i="14"/>
  <c r="AV2398" i="14"/>
  <c r="AS2398" i="14"/>
  <c r="AR2398" i="14"/>
  <c r="AQ2398" i="14"/>
  <c r="AN2398" i="14"/>
  <c r="AM2398" i="14"/>
  <c r="AL2398" i="14"/>
  <c r="AI2398" i="14"/>
  <c r="AH2398" i="14"/>
  <c r="AG2398" i="14"/>
  <c r="CD2397" i="14"/>
  <c r="CC2397" i="14"/>
  <c r="CB2397" i="14"/>
  <c r="CA2397" i="14"/>
  <c r="BZ2397" i="14"/>
  <c r="BY2397" i="14"/>
  <c r="BX2397" i="14"/>
  <c r="BW2397" i="14"/>
  <c r="BV2397" i="14"/>
  <c r="BU2397" i="14"/>
  <c r="BR2397" i="14"/>
  <c r="BQ2397" i="14"/>
  <c r="BP2397" i="14"/>
  <c r="BM2397" i="14"/>
  <c r="BL2397" i="14"/>
  <c r="BK2397" i="14"/>
  <c r="BH2397" i="14"/>
  <c r="BG2397" i="14"/>
  <c r="BF2397" i="14"/>
  <c r="BC2397" i="14"/>
  <c r="BB2397" i="14"/>
  <c r="BA2397" i="14"/>
  <c r="AX2397" i="14"/>
  <c r="AW2397" i="14"/>
  <c r="AV2397" i="14"/>
  <c r="AS2397" i="14"/>
  <c r="AR2397" i="14"/>
  <c r="AQ2397" i="14"/>
  <c r="AN2397" i="14"/>
  <c r="AM2397" i="14"/>
  <c r="AL2397" i="14"/>
  <c r="AI2397" i="14"/>
  <c r="AH2397" i="14"/>
  <c r="AG2397" i="14"/>
  <c r="CD2396" i="14"/>
  <c r="CC2396" i="14"/>
  <c r="CB2396" i="14"/>
  <c r="CA2396" i="14"/>
  <c r="BZ2396" i="14"/>
  <c r="BY2396" i="14"/>
  <c r="BX2396" i="14"/>
  <c r="BW2396" i="14"/>
  <c r="BV2396" i="14"/>
  <c r="BU2396" i="14"/>
  <c r="BR2396" i="14"/>
  <c r="BQ2396" i="14"/>
  <c r="BP2396" i="14"/>
  <c r="BM2396" i="14"/>
  <c r="BL2396" i="14"/>
  <c r="BK2396" i="14"/>
  <c r="BH2396" i="14"/>
  <c r="BG2396" i="14"/>
  <c r="BF2396" i="14"/>
  <c r="BC2396" i="14"/>
  <c r="BB2396" i="14"/>
  <c r="BA2396" i="14"/>
  <c r="AX2396" i="14"/>
  <c r="AW2396" i="14"/>
  <c r="AV2396" i="14"/>
  <c r="AS2396" i="14"/>
  <c r="AR2396" i="14"/>
  <c r="AQ2396" i="14"/>
  <c r="AN2396" i="14"/>
  <c r="AM2396" i="14"/>
  <c r="AL2396" i="14"/>
  <c r="AI2396" i="14"/>
  <c r="AH2396" i="14"/>
  <c r="AG2396" i="14"/>
  <c r="CD2395" i="14"/>
  <c r="CC2395" i="14"/>
  <c r="CB2395" i="14"/>
  <c r="CA2395" i="14"/>
  <c r="BZ2395" i="14"/>
  <c r="BY2395" i="14"/>
  <c r="BX2395" i="14"/>
  <c r="BW2395" i="14"/>
  <c r="BV2395" i="14"/>
  <c r="BU2395" i="14"/>
  <c r="BR2395" i="14"/>
  <c r="BQ2395" i="14"/>
  <c r="BP2395" i="14"/>
  <c r="BM2395" i="14"/>
  <c r="BL2395" i="14"/>
  <c r="BK2395" i="14"/>
  <c r="BH2395" i="14"/>
  <c r="BG2395" i="14"/>
  <c r="BF2395" i="14"/>
  <c r="BC2395" i="14"/>
  <c r="BB2395" i="14"/>
  <c r="BA2395" i="14"/>
  <c r="AX2395" i="14"/>
  <c r="AW2395" i="14"/>
  <c r="AV2395" i="14"/>
  <c r="AS2395" i="14"/>
  <c r="AR2395" i="14"/>
  <c r="AQ2395" i="14"/>
  <c r="AN2395" i="14"/>
  <c r="AM2395" i="14"/>
  <c r="AL2395" i="14"/>
  <c r="AI2395" i="14"/>
  <c r="AH2395" i="14"/>
  <c r="AG2395" i="14"/>
  <c r="CD2394" i="14"/>
  <c r="CC2394" i="14"/>
  <c r="CB2394" i="14"/>
  <c r="CA2394" i="14"/>
  <c r="BZ2394" i="14"/>
  <c r="BY2394" i="14"/>
  <c r="BX2394" i="14"/>
  <c r="BW2394" i="14"/>
  <c r="BV2394" i="14"/>
  <c r="BU2394" i="14"/>
  <c r="BR2394" i="14"/>
  <c r="BQ2394" i="14"/>
  <c r="BP2394" i="14"/>
  <c r="BM2394" i="14"/>
  <c r="BL2394" i="14"/>
  <c r="BK2394" i="14"/>
  <c r="BH2394" i="14"/>
  <c r="BG2394" i="14"/>
  <c r="BF2394" i="14"/>
  <c r="BC2394" i="14"/>
  <c r="BB2394" i="14"/>
  <c r="BA2394" i="14"/>
  <c r="AX2394" i="14"/>
  <c r="AW2394" i="14"/>
  <c r="AV2394" i="14"/>
  <c r="AS2394" i="14"/>
  <c r="AR2394" i="14"/>
  <c r="AQ2394" i="14"/>
  <c r="AN2394" i="14"/>
  <c r="AM2394" i="14"/>
  <c r="AL2394" i="14"/>
  <c r="AI2394" i="14"/>
  <c r="AH2394" i="14"/>
  <c r="AG2394" i="14"/>
  <c r="CD2393" i="14"/>
  <c r="CC2393" i="14"/>
  <c r="CB2393" i="14"/>
  <c r="CA2393" i="14"/>
  <c r="BZ2393" i="14"/>
  <c r="BY2393" i="14"/>
  <c r="BX2393" i="14"/>
  <c r="BW2393" i="14"/>
  <c r="BV2393" i="14"/>
  <c r="BU2393" i="14"/>
  <c r="BR2393" i="14"/>
  <c r="BQ2393" i="14"/>
  <c r="BP2393" i="14"/>
  <c r="BM2393" i="14"/>
  <c r="BL2393" i="14"/>
  <c r="BK2393" i="14"/>
  <c r="BH2393" i="14"/>
  <c r="BG2393" i="14"/>
  <c r="BF2393" i="14"/>
  <c r="BC2393" i="14"/>
  <c r="BB2393" i="14"/>
  <c r="BA2393" i="14"/>
  <c r="AX2393" i="14"/>
  <c r="AW2393" i="14"/>
  <c r="AV2393" i="14"/>
  <c r="AS2393" i="14"/>
  <c r="AR2393" i="14"/>
  <c r="AQ2393" i="14"/>
  <c r="AN2393" i="14"/>
  <c r="AM2393" i="14"/>
  <c r="AL2393" i="14"/>
  <c r="AI2393" i="14"/>
  <c r="AH2393" i="14"/>
  <c r="AG2393" i="14"/>
  <c r="CD2392" i="14"/>
  <c r="CC2392" i="14"/>
  <c r="CB2392" i="14"/>
  <c r="CA2392" i="14"/>
  <c r="BZ2392" i="14"/>
  <c r="BY2392" i="14"/>
  <c r="BX2392" i="14"/>
  <c r="BW2392" i="14"/>
  <c r="BV2392" i="14"/>
  <c r="BU2392" i="14"/>
  <c r="BR2392" i="14"/>
  <c r="BQ2392" i="14"/>
  <c r="BP2392" i="14"/>
  <c r="BM2392" i="14"/>
  <c r="BL2392" i="14"/>
  <c r="BK2392" i="14"/>
  <c r="BH2392" i="14"/>
  <c r="BG2392" i="14"/>
  <c r="BF2392" i="14"/>
  <c r="BC2392" i="14"/>
  <c r="BB2392" i="14"/>
  <c r="BA2392" i="14"/>
  <c r="AX2392" i="14"/>
  <c r="AW2392" i="14"/>
  <c r="AV2392" i="14"/>
  <c r="AS2392" i="14"/>
  <c r="AR2392" i="14"/>
  <c r="AQ2392" i="14"/>
  <c r="AN2392" i="14"/>
  <c r="AM2392" i="14"/>
  <c r="AL2392" i="14"/>
  <c r="AI2392" i="14"/>
  <c r="AH2392" i="14"/>
  <c r="AG2392" i="14"/>
  <c r="CD2391" i="14"/>
  <c r="CC2391" i="14"/>
  <c r="CB2391" i="14"/>
  <c r="CA2391" i="14"/>
  <c r="BZ2391" i="14"/>
  <c r="BY2391" i="14"/>
  <c r="BX2391" i="14"/>
  <c r="BW2391" i="14"/>
  <c r="BV2391" i="14"/>
  <c r="BU2391" i="14"/>
  <c r="BR2391" i="14"/>
  <c r="BQ2391" i="14"/>
  <c r="BP2391" i="14"/>
  <c r="BM2391" i="14"/>
  <c r="BL2391" i="14"/>
  <c r="BK2391" i="14"/>
  <c r="BH2391" i="14"/>
  <c r="BG2391" i="14"/>
  <c r="BF2391" i="14"/>
  <c r="BC2391" i="14"/>
  <c r="BB2391" i="14"/>
  <c r="BA2391" i="14"/>
  <c r="AX2391" i="14"/>
  <c r="AW2391" i="14"/>
  <c r="AV2391" i="14"/>
  <c r="AS2391" i="14"/>
  <c r="AR2391" i="14"/>
  <c r="AQ2391" i="14"/>
  <c r="AN2391" i="14"/>
  <c r="AM2391" i="14"/>
  <c r="AL2391" i="14"/>
  <c r="AI2391" i="14"/>
  <c r="AH2391" i="14"/>
  <c r="AG2391" i="14"/>
  <c r="CD2390" i="14"/>
  <c r="CC2390" i="14"/>
  <c r="CB2390" i="14"/>
  <c r="CA2390" i="14"/>
  <c r="BZ2390" i="14"/>
  <c r="BY2390" i="14"/>
  <c r="BX2390" i="14"/>
  <c r="BW2390" i="14"/>
  <c r="BV2390" i="14"/>
  <c r="BU2390" i="14"/>
  <c r="BR2390" i="14"/>
  <c r="BQ2390" i="14"/>
  <c r="BP2390" i="14"/>
  <c r="BM2390" i="14"/>
  <c r="BL2390" i="14"/>
  <c r="BK2390" i="14"/>
  <c r="BH2390" i="14"/>
  <c r="BG2390" i="14"/>
  <c r="BF2390" i="14"/>
  <c r="BC2390" i="14"/>
  <c r="BB2390" i="14"/>
  <c r="BA2390" i="14"/>
  <c r="AX2390" i="14"/>
  <c r="AW2390" i="14"/>
  <c r="AV2390" i="14"/>
  <c r="AS2390" i="14"/>
  <c r="AR2390" i="14"/>
  <c r="AQ2390" i="14"/>
  <c r="AN2390" i="14"/>
  <c r="AM2390" i="14"/>
  <c r="AL2390" i="14"/>
  <c r="AI2390" i="14"/>
  <c r="AH2390" i="14"/>
  <c r="AG2390" i="14"/>
  <c r="CD2389" i="14"/>
  <c r="CC2389" i="14"/>
  <c r="CB2389" i="14"/>
  <c r="CA2389" i="14"/>
  <c r="BZ2389" i="14"/>
  <c r="BY2389" i="14"/>
  <c r="BX2389" i="14"/>
  <c r="BW2389" i="14"/>
  <c r="BV2389" i="14"/>
  <c r="BU2389" i="14"/>
  <c r="BR2389" i="14"/>
  <c r="BQ2389" i="14"/>
  <c r="BP2389" i="14"/>
  <c r="BM2389" i="14"/>
  <c r="BL2389" i="14"/>
  <c r="BK2389" i="14"/>
  <c r="BH2389" i="14"/>
  <c r="BG2389" i="14"/>
  <c r="BF2389" i="14"/>
  <c r="BC2389" i="14"/>
  <c r="BB2389" i="14"/>
  <c r="BA2389" i="14"/>
  <c r="AX2389" i="14"/>
  <c r="AW2389" i="14"/>
  <c r="AV2389" i="14"/>
  <c r="AS2389" i="14"/>
  <c r="AR2389" i="14"/>
  <c r="AQ2389" i="14"/>
  <c r="AN2389" i="14"/>
  <c r="AM2389" i="14"/>
  <c r="AL2389" i="14"/>
  <c r="AI2389" i="14"/>
  <c r="AH2389" i="14"/>
  <c r="AG2389" i="14"/>
  <c r="CD2388" i="14"/>
  <c r="CC2388" i="14"/>
  <c r="CB2388" i="14"/>
  <c r="CA2388" i="14"/>
  <c r="BZ2388" i="14"/>
  <c r="BY2388" i="14"/>
  <c r="BX2388" i="14"/>
  <c r="BW2388" i="14"/>
  <c r="BV2388" i="14"/>
  <c r="BU2388" i="14"/>
  <c r="BR2388" i="14"/>
  <c r="BQ2388" i="14"/>
  <c r="BP2388" i="14"/>
  <c r="BM2388" i="14"/>
  <c r="BL2388" i="14"/>
  <c r="BK2388" i="14"/>
  <c r="BH2388" i="14"/>
  <c r="BG2388" i="14"/>
  <c r="BF2388" i="14"/>
  <c r="BC2388" i="14"/>
  <c r="BB2388" i="14"/>
  <c r="BA2388" i="14"/>
  <c r="AX2388" i="14"/>
  <c r="AW2388" i="14"/>
  <c r="AV2388" i="14"/>
  <c r="AS2388" i="14"/>
  <c r="AR2388" i="14"/>
  <c r="AQ2388" i="14"/>
  <c r="AN2388" i="14"/>
  <c r="AM2388" i="14"/>
  <c r="AL2388" i="14"/>
  <c r="AI2388" i="14"/>
  <c r="AH2388" i="14"/>
  <c r="AG2388" i="14"/>
  <c r="CD2387" i="14"/>
  <c r="CC2387" i="14"/>
  <c r="CB2387" i="14"/>
  <c r="CA2387" i="14"/>
  <c r="BZ2387" i="14"/>
  <c r="BY2387" i="14"/>
  <c r="BX2387" i="14"/>
  <c r="BW2387" i="14"/>
  <c r="BV2387" i="14"/>
  <c r="BU2387" i="14"/>
  <c r="BR2387" i="14"/>
  <c r="BQ2387" i="14"/>
  <c r="BP2387" i="14"/>
  <c r="BM2387" i="14"/>
  <c r="BL2387" i="14"/>
  <c r="BK2387" i="14"/>
  <c r="BH2387" i="14"/>
  <c r="BG2387" i="14"/>
  <c r="BF2387" i="14"/>
  <c r="BC2387" i="14"/>
  <c r="BB2387" i="14"/>
  <c r="BA2387" i="14"/>
  <c r="AX2387" i="14"/>
  <c r="AW2387" i="14"/>
  <c r="AV2387" i="14"/>
  <c r="AS2387" i="14"/>
  <c r="AR2387" i="14"/>
  <c r="AQ2387" i="14"/>
  <c r="AN2387" i="14"/>
  <c r="AM2387" i="14"/>
  <c r="AL2387" i="14"/>
  <c r="AI2387" i="14"/>
  <c r="AH2387" i="14"/>
  <c r="AG2387" i="14"/>
  <c r="CD2386" i="14"/>
  <c r="CC2386" i="14"/>
  <c r="CB2386" i="14"/>
  <c r="CA2386" i="14"/>
  <c r="BZ2386" i="14"/>
  <c r="BY2386" i="14"/>
  <c r="BX2386" i="14"/>
  <c r="BW2386" i="14"/>
  <c r="BV2386" i="14"/>
  <c r="BU2386" i="14"/>
  <c r="BR2386" i="14"/>
  <c r="BQ2386" i="14"/>
  <c r="BP2386" i="14"/>
  <c r="BM2386" i="14"/>
  <c r="BL2386" i="14"/>
  <c r="BK2386" i="14"/>
  <c r="BH2386" i="14"/>
  <c r="BG2386" i="14"/>
  <c r="BF2386" i="14"/>
  <c r="BC2386" i="14"/>
  <c r="BB2386" i="14"/>
  <c r="BA2386" i="14"/>
  <c r="AX2386" i="14"/>
  <c r="AW2386" i="14"/>
  <c r="AV2386" i="14"/>
  <c r="AS2386" i="14"/>
  <c r="AR2386" i="14"/>
  <c r="AQ2386" i="14"/>
  <c r="AN2386" i="14"/>
  <c r="AM2386" i="14"/>
  <c r="AL2386" i="14"/>
  <c r="AI2386" i="14"/>
  <c r="AH2386" i="14"/>
  <c r="AG2386" i="14"/>
  <c r="CD2385" i="14"/>
  <c r="CC2385" i="14"/>
  <c r="CB2385" i="14"/>
  <c r="CA2385" i="14"/>
  <c r="BZ2385" i="14"/>
  <c r="BY2385" i="14"/>
  <c r="BX2385" i="14"/>
  <c r="BW2385" i="14"/>
  <c r="BV2385" i="14"/>
  <c r="BU2385" i="14"/>
  <c r="BR2385" i="14"/>
  <c r="BQ2385" i="14"/>
  <c r="BP2385" i="14"/>
  <c r="BM2385" i="14"/>
  <c r="BL2385" i="14"/>
  <c r="BK2385" i="14"/>
  <c r="BH2385" i="14"/>
  <c r="BG2385" i="14"/>
  <c r="BF2385" i="14"/>
  <c r="BC2385" i="14"/>
  <c r="BB2385" i="14"/>
  <c r="BA2385" i="14"/>
  <c r="AX2385" i="14"/>
  <c r="AW2385" i="14"/>
  <c r="AV2385" i="14"/>
  <c r="AS2385" i="14"/>
  <c r="AR2385" i="14"/>
  <c r="AQ2385" i="14"/>
  <c r="AN2385" i="14"/>
  <c r="AM2385" i="14"/>
  <c r="AL2385" i="14"/>
  <c r="AI2385" i="14"/>
  <c r="AH2385" i="14"/>
  <c r="AG2385" i="14"/>
  <c r="CD2384" i="14"/>
  <c r="CC2384" i="14"/>
  <c r="CB2384" i="14"/>
  <c r="CA2384" i="14"/>
  <c r="BZ2384" i="14"/>
  <c r="BY2384" i="14"/>
  <c r="BX2384" i="14"/>
  <c r="BW2384" i="14"/>
  <c r="BV2384" i="14"/>
  <c r="BU2384" i="14"/>
  <c r="BR2384" i="14"/>
  <c r="BQ2384" i="14"/>
  <c r="BP2384" i="14"/>
  <c r="BM2384" i="14"/>
  <c r="BL2384" i="14"/>
  <c r="BK2384" i="14"/>
  <c r="BH2384" i="14"/>
  <c r="BG2384" i="14"/>
  <c r="BF2384" i="14"/>
  <c r="BC2384" i="14"/>
  <c r="BB2384" i="14"/>
  <c r="BA2384" i="14"/>
  <c r="AX2384" i="14"/>
  <c r="AW2384" i="14"/>
  <c r="AV2384" i="14"/>
  <c r="AS2384" i="14"/>
  <c r="AR2384" i="14"/>
  <c r="AQ2384" i="14"/>
  <c r="AN2384" i="14"/>
  <c r="AM2384" i="14"/>
  <c r="AL2384" i="14"/>
  <c r="AI2384" i="14"/>
  <c r="AH2384" i="14"/>
  <c r="AG2384" i="14"/>
  <c r="CD2383" i="14"/>
  <c r="CC2383" i="14"/>
  <c r="CB2383" i="14"/>
  <c r="CA2383" i="14"/>
  <c r="BZ2383" i="14"/>
  <c r="BY2383" i="14"/>
  <c r="BX2383" i="14"/>
  <c r="BW2383" i="14"/>
  <c r="BV2383" i="14"/>
  <c r="BU2383" i="14"/>
  <c r="BR2383" i="14"/>
  <c r="BQ2383" i="14"/>
  <c r="BP2383" i="14"/>
  <c r="BM2383" i="14"/>
  <c r="BL2383" i="14"/>
  <c r="BK2383" i="14"/>
  <c r="BH2383" i="14"/>
  <c r="BG2383" i="14"/>
  <c r="BF2383" i="14"/>
  <c r="BC2383" i="14"/>
  <c r="BB2383" i="14"/>
  <c r="BA2383" i="14"/>
  <c r="AX2383" i="14"/>
  <c r="AW2383" i="14"/>
  <c r="AV2383" i="14"/>
  <c r="AS2383" i="14"/>
  <c r="AR2383" i="14"/>
  <c r="AQ2383" i="14"/>
  <c r="AN2383" i="14"/>
  <c r="AM2383" i="14"/>
  <c r="AL2383" i="14"/>
  <c r="AI2383" i="14"/>
  <c r="AH2383" i="14"/>
  <c r="AG2383" i="14"/>
  <c r="CD2382" i="14"/>
  <c r="CC2382" i="14"/>
  <c r="CB2382" i="14"/>
  <c r="CA2382" i="14"/>
  <c r="BZ2382" i="14"/>
  <c r="BY2382" i="14"/>
  <c r="BX2382" i="14"/>
  <c r="BW2382" i="14"/>
  <c r="BV2382" i="14"/>
  <c r="BU2382" i="14"/>
  <c r="BR2382" i="14"/>
  <c r="BQ2382" i="14"/>
  <c r="BP2382" i="14"/>
  <c r="BM2382" i="14"/>
  <c r="BL2382" i="14"/>
  <c r="BK2382" i="14"/>
  <c r="BH2382" i="14"/>
  <c r="BG2382" i="14"/>
  <c r="BF2382" i="14"/>
  <c r="BC2382" i="14"/>
  <c r="BB2382" i="14"/>
  <c r="BA2382" i="14"/>
  <c r="AX2382" i="14"/>
  <c r="AW2382" i="14"/>
  <c r="AV2382" i="14"/>
  <c r="AS2382" i="14"/>
  <c r="AR2382" i="14"/>
  <c r="AQ2382" i="14"/>
  <c r="AN2382" i="14"/>
  <c r="AM2382" i="14"/>
  <c r="AL2382" i="14"/>
  <c r="AI2382" i="14"/>
  <c r="AH2382" i="14"/>
  <c r="AG2382" i="14"/>
  <c r="CD2381" i="14"/>
  <c r="CC2381" i="14"/>
  <c r="CB2381" i="14"/>
  <c r="CA2381" i="14"/>
  <c r="BZ2381" i="14"/>
  <c r="BY2381" i="14"/>
  <c r="BX2381" i="14"/>
  <c r="BW2381" i="14"/>
  <c r="BV2381" i="14"/>
  <c r="BU2381" i="14"/>
  <c r="BR2381" i="14"/>
  <c r="BQ2381" i="14"/>
  <c r="BP2381" i="14"/>
  <c r="BM2381" i="14"/>
  <c r="BL2381" i="14"/>
  <c r="BK2381" i="14"/>
  <c r="BH2381" i="14"/>
  <c r="BG2381" i="14"/>
  <c r="BF2381" i="14"/>
  <c r="BC2381" i="14"/>
  <c r="BB2381" i="14"/>
  <c r="BA2381" i="14"/>
  <c r="AX2381" i="14"/>
  <c r="AW2381" i="14"/>
  <c r="AV2381" i="14"/>
  <c r="AS2381" i="14"/>
  <c r="AR2381" i="14"/>
  <c r="AQ2381" i="14"/>
  <c r="AN2381" i="14"/>
  <c r="AM2381" i="14"/>
  <c r="AL2381" i="14"/>
  <c r="AI2381" i="14"/>
  <c r="AH2381" i="14"/>
  <c r="AG2381" i="14"/>
  <c r="CD2380" i="14"/>
  <c r="CC2380" i="14"/>
  <c r="CB2380" i="14"/>
  <c r="CA2380" i="14"/>
  <c r="BZ2380" i="14"/>
  <c r="BY2380" i="14"/>
  <c r="BX2380" i="14"/>
  <c r="BW2380" i="14"/>
  <c r="BV2380" i="14"/>
  <c r="BU2380" i="14"/>
  <c r="BR2380" i="14"/>
  <c r="BQ2380" i="14"/>
  <c r="BP2380" i="14"/>
  <c r="BM2380" i="14"/>
  <c r="BL2380" i="14"/>
  <c r="BK2380" i="14"/>
  <c r="BH2380" i="14"/>
  <c r="BG2380" i="14"/>
  <c r="BF2380" i="14"/>
  <c r="BC2380" i="14"/>
  <c r="BB2380" i="14"/>
  <c r="BA2380" i="14"/>
  <c r="AX2380" i="14"/>
  <c r="AW2380" i="14"/>
  <c r="AV2380" i="14"/>
  <c r="AS2380" i="14"/>
  <c r="AR2380" i="14"/>
  <c r="AQ2380" i="14"/>
  <c r="AN2380" i="14"/>
  <c r="AM2380" i="14"/>
  <c r="AL2380" i="14"/>
  <c r="AI2380" i="14"/>
  <c r="AH2380" i="14"/>
  <c r="AG2380" i="14"/>
  <c r="CD2379" i="14"/>
  <c r="CC2379" i="14"/>
  <c r="CB2379" i="14"/>
  <c r="CA2379" i="14"/>
  <c r="BZ2379" i="14"/>
  <c r="BY2379" i="14"/>
  <c r="BX2379" i="14"/>
  <c r="BW2379" i="14"/>
  <c r="BV2379" i="14"/>
  <c r="BU2379" i="14"/>
  <c r="BR2379" i="14"/>
  <c r="BQ2379" i="14"/>
  <c r="BP2379" i="14"/>
  <c r="BM2379" i="14"/>
  <c r="BL2379" i="14"/>
  <c r="BK2379" i="14"/>
  <c r="BH2379" i="14"/>
  <c r="BG2379" i="14"/>
  <c r="BF2379" i="14"/>
  <c r="BC2379" i="14"/>
  <c r="BB2379" i="14"/>
  <c r="BA2379" i="14"/>
  <c r="AX2379" i="14"/>
  <c r="AW2379" i="14"/>
  <c r="AV2379" i="14"/>
  <c r="AS2379" i="14"/>
  <c r="AR2379" i="14"/>
  <c r="AQ2379" i="14"/>
  <c r="AN2379" i="14"/>
  <c r="AM2379" i="14"/>
  <c r="AL2379" i="14"/>
  <c r="AI2379" i="14"/>
  <c r="AH2379" i="14"/>
  <c r="AG2379" i="14"/>
  <c r="CD2378" i="14"/>
  <c r="CC2378" i="14"/>
  <c r="CB2378" i="14"/>
  <c r="CA2378" i="14"/>
  <c r="BZ2378" i="14"/>
  <c r="BY2378" i="14"/>
  <c r="BX2378" i="14"/>
  <c r="BW2378" i="14"/>
  <c r="BV2378" i="14"/>
  <c r="BU2378" i="14"/>
  <c r="BR2378" i="14"/>
  <c r="BQ2378" i="14"/>
  <c r="BP2378" i="14"/>
  <c r="BM2378" i="14"/>
  <c r="BL2378" i="14"/>
  <c r="BK2378" i="14"/>
  <c r="BH2378" i="14"/>
  <c r="BG2378" i="14"/>
  <c r="BF2378" i="14"/>
  <c r="BC2378" i="14"/>
  <c r="BB2378" i="14"/>
  <c r="BA2378" i="14"/>
  <c r="AX2378" i="14"/>
  <c r="AW2378" i="14"/>
  <c r="AV2378" i="14"/>
  <c r="AS2378" i="14"/>
  <c r="AR2378" i="14"/>
  <c r="AQ2378" i="14"/>
  <c r="AN2378" i="14"/>
  <c r="AM2378" i="14"/>
  <c r="AL2378" i="14"/>
  <c r="AI2378" i="14"/>
  <c r="AH2378" i="14"/>
  <c r="AG2378" i="14"/>
  <c r="CD2377" i="14"/>
  <c r="CC2377" i="14"/>
  <c r="CB2377" i="14"/>
  <c r="CA2377" i="14"/>
  <c r="BZ2377" i="14"/>
  <c r="BY2377" i="14"/>
  <c r="BX2377" i="14"/>
  <c r="BW2377" i="14"/>
  <c r="BV2377" i="14"/>
  <c r="BU2377" i="14"/>
  <c r="BR2377" i="14"/>
  <c r="BQ2377" i="14"/>
  <c r="BP2377" i="14"/>
  <c r="BM2377" i="14"/>
  <c r="BL2377" i="14"/>
  <c r="BK2377" i="14"/>
  <c r="BH2377" i="14"/>
  <c r="BG2377" i="14"/>
  <c r="BF2377" i="14"/>
  <c r="BC2377" i="14"/>
  <c r="BB2377" i="14"/>
  <c r="BA2377" i="14"/>
  <c r="AX2377" i="14"/>
  <c r="AW2377" i="14"/>
  <c r="AV2377" i="14"/>
  <c r="AS2377" i="14"/>
  <c r="AR2377" i="14"/>
  <c r="AQ2377" i="14"/>
  <c r="AN2377" i="14"/>
  <c r="AM2377" i="14"/>
  <c r="AL2377" i="14"/>
  <c r="AI2377" i="14"/>
  <c r="AH2377" i="14"/>
  <c r="AG2377" i="14"/>
  <c r="CD2376" i="14"/>
  <c r="CC2376" i="14"/>
  <c r="CB2376" i="14"/>
  <c r="CA2376" i="14"/>
  <c r="BZ2376" i="14"/>
  <c r="BY2376" i="14"/>
  <c r="BX2376" i="14"/>
  <c r="BW2376" i="14"/>
  <c r="BV2376" i="14"/>
  <c r="BU2376" i="14"/>
  <c r="BR2376" i="14"/>
  <c r="BQ2376" i="14"/>
  <c r="BP2376" i="14"/>
  <c r="BM2376" i="14"/>
  <c r="BL2376" i="14"/>
  <c r="BK2376" i="14"/>
  <c r="BH2376" i="14"/>
  <c r="BG2376" i="14"/>
  <c r="BF2376" i="14"/>
  <c r="BC2376" i="14"/>
  <c r="BB2376" i="14"/>
  <c r="BA2376" i="14"/>
  <c r="AX2376" i="14"/>
  <c r="AW2376" i="14"/>
  <c r="AV2376" i="14"/>
  <c r="AS2376" i="14"/>
  <c r="AR2376" i="14"/>
  <c r="AQ2376" i="14"/>
  <c r="AN2376" i="14"/>
  <c r="AM2376" i="14"/>
  <c r="AL2376" i="14"/>
  <c r="AI2376" i="14"/>
  <c r="AH2376" i="14"/>
  <c r="AG2376" i="14"/>
  <c r="CD2375" i="14"/>
  <c r="CC2375" i="14"/>
  <c r="CB2375" i="14"/>
  <c r="CA2375" i="14"/>
  <c r="BZ2375" i="14"/>
  <c r="BY2375" i="14"/>
  <c r="BX2375" i="14"/>
  <c r="BW2375" i="14"/>
  <c r="BV2375" i="14"/>
  <c r="BU2375" i="14"/>
  <c r="BR2375" i="14"/>
  <c r="BQ2375" i="14"/>
  <c r="BP2375" i="14"/>
  <c r="BM2375" i="14"/>
  <c r="BL2375" i="14"/>
  <c r="BK2375" i="14"/>
  <c r="BH2375" i="14"/>
  <c r="BG2375" i="14"/>
  <c r="BF2375" i="14"/>
  <c r="BC2375" i="14"/>
  <c r="BB2375" i="14"/>
  <c r="BA2375" i="14"/>
  <c r="AX2375" i="14"/>
  <c r="AW2375" i="14"/>
  <c r="AV2375" i="14"/>
  <c r="AS2375" i="14"/>
  <c r="AR2375" i="14"/>
  <c r="AQ2375" i="14"/>
  <c r="AN2375" i="14"/>
  <c r="AM2375" i="14"/>
  <c r="AL2375" i="14"/>
  <c r="AI2375" i="14"/>
  <c r="AH2375" i="14"/>
  <c r="AG2375" i="14"/>
  <c r="CD2374" i="14"/>
  <c r="CC2374" i="14"/>
  <c r="CB2374" i="14"/>
  <c r="CA2374" i="14"/>
  <c r="BZ2374" i="14"/>
  <c r="BY2374" i="14"/>
  <c r="BX2374" i="14"/>
  <c r="BW2374" i="14"/>
  <c r="BV2374" i="14"/>
  <c r="BU2374" i="14"/>
  <c r="BR2374" i="14"/>
  <c r="BQ2374" i="14"/>
  <c r="BP2374" i="14"/>
  <c r="BM2374" i="14"/>
  <c r="BL2374" i="14"/>
  <c r="BK2374" i="14"/>
  <c r="BH2374" i="14"/>
  <c r="BG2374" i="14"/>
  <c r="BF2374" i="14"/>
  <c r="BC2374" i="14"/>
  <c r="BB2374" i="14"/>
  <c r="BA2374" i="14"/>
  <c r="AX2374" i="14"/>
  <c r="AW2374" i="14"/>
  <c r="AV2374" i="14"/>
  <c r="AS2374" i="14"/>
  <c r="AR2374" i="14"/>
  <c r="AQ2374" i="14"/>
  <c r="AN2374" i="14"/>
  <c r="AM2374" i="14"/>
  <c r="AL2374" i="14"/>
  <c r="AI2374" i="14"/>
  <c r="AH2374" i="14"/>
  <c r="AG2374" i="14"/>
  <c r="CD2373" i="14"/>
  <c r="CC2373" i="14"/>
  <c r="CB2373" i="14"/>
  <c r="CA2373" i="14"/>
  <c r="BZ2373" i="14"/>
  <c r="BY2373" i="14"/>
  <c r="BX2373" i="14"/>
  <c r="BW2373" i="14"/>
  <c r="BV2373" i="14"/>
  <c r="BU2373" i="14"/>
  <c r="BR2373" i="14"/>
  <c r="BQ2373" i="14"/>
  <c r="BP2373" i="14"/>
  <c r="BM2373" i="14"/>
  <c r="BL2373" i="14"/>
  <c r="BK2373" i="14"/>
  <c r="BH2373" i="14"/>
  <c r="BG2373" i="14"/>
  <c r="BF2373" i="14"/>
  <c r="BC2373" i="14"/>
  <c r="BB2373" i="14"/>
  <c r="BA2373" i="14"/>
  <c r="AX2373" i="14"/>
  <c r="AW2373" i="14"/>
  <c r="AV2373" i="14"/>
  <c r="AS2373" i="14"/>
  <c r="AR2373" i="14"/>
  <c r="AQ2373" i="14"/>
  <c r="AN2373" i="14"/>
  <c r="AM2373" i="14"/>
  <c r="AL2373" i="14"/>
  <c r="AI2373" i="14"/>
  <c r="AH2373" i="14"/>
  <c r="AG2373" i="14"/>
  <c r="CD2372" i="14"/>
  <c r="CC2372" i="14"/>
  <c r="CB2372" i="14"/>
  <c r="CA2372" i="14"/>
  <c r="BZ2372" i="14"/>
  <c r="BY2372" i="14"/>
  <c r="BX2372" i="14"/>
  <c r="BW2372" i="14"/>
  <c r="BV2372" i="14"/>
  <c r="BU2372" i="14"/>
  <c r="BR2372" i="14"/>
  <c r="BQ2372" i="14"/>
  <c r="BP2372" i="14"/>
  <c r="BM2372" i="14"/>
  <c r="BL2372" i="14"/>
  <c r="BK2372" i="14"/>
  <c r="BH2372" i="14"/>
  <c r="BG2372" i="14"/>
  <c r="BF2372" i="14"/>
  <c r="BC2372" i="14"/>
  <c r="BB2372" i="14"/>
  <c r="BA2372" i="14"/>
  <c r="AX2372" i="14"/>
  <c r="AW2372" i="14"/>
  <c r="AV2372" i="14"/>
  <c r="AS2372" i="14"/>
  <c r="AR2372" i="14"/>
  <c r="AQ2372" i="14"/>
  <c r="AN2372" i="14"/>
  <c r="AM2372" i="14"/>
  <c r="AL2372" i="14"/>
  <c r="AI2372" i="14"/>
  <c r="AH2372" i="14"/>
  <c r="AG2372" i="14"/>
  <c r="CD2371" i="14"/>
  <c r="CC2371" i="14"/>
  <c r="CB2371" i="14"/>
  <c r="CA2371" i="14"/>
  <c r="BZ2371" i="14"/>
  <c r="BY2371" i="14"/>
  <c r="BX2371" i="14"/>
  <c r="BW2371" i="14"/>
  <c r="BV2371" i="14"/>
  <c r="BU2371" i="14"/>
  <c r="BR2371" i="14"/>
  <c r="BQ2371" i="14"/>
  <c r="BP2371" i="14"/>
  <c r="BM2371" i="14"/>
  <c r="BL2371" i="14"/>
  <c r="BK2371" i="14"/>
  <c r="BH2371" i="14"/>
  <c r="BG2371" i="14"/>
  <c r="BF2371" i="14"/>
  <c r="BC2371" i="14"/>
  <c r="BB2371" i="14"/>
  <c r="BA2371" i="14"/>
  <c r="AX2371" i="14"/>
  <c r="AW2371" i="14"/>
  <c r="AV2371" i="14"/>
  <c r="AS2371" i="14"/>
  <c r="AR2371" i="14"/>
  <c r="AQ2371" i="14"/>
  <c r="AN2371" i="14"/>
  <c r="AM2371" i="14"/>
  <c r="AL2371" i="14"/>
  <c r="AI2371" i="14"/>
  <c r="AH2371" i="14"/>
  <c r="AG2371" i="14"/>
  <c r="CD2370" i="14"/>
  <c r="CC2370" i="14"/>
  <c r="CB2370" i="14"/>
  <c r="CA2370" i="14"/>
  <c r="BZ2370" i="14"/>
  <c r="BY2370" i="14"/>
  <c r="BX2370" i="14"/>
  <c r="BW2370" i="14"/>
  <c r="BV2370" i="14"/>
  <c r="BU2370" i="14"/>
  <c r="BR2370" i="14"/>
  <c r="BQ2370" i="14"/>
  <c r="BP2370" i="14"/>
  <c r="BM2370" i="14"/>
  <c r="BL2370" i="14"/>
  <c r="BK2370" i="14"/>
  <c r="BH2370" i="14"/>
  <c r="BG2370" i="14"/>
  <c r="BF2370" i="14"/>
  <c r="BC2370" i="14"/>
  <c r="BB2370" i="14"/>
  <c r="BA2370" i="14"/>
  <c r="AX2370" i="14"/>
  <c r="AW2370" i="14"/>
  <c r="AV2370" i="14"/>
  <c r="AS2370" i="14"/>
  <c r="AR2370" i="14"/>
  <c r="AQ2370" i="14"/>
  <c r="AN2370" i="14"/>
  <c r="AM2370" i="14"/>
  <c r="AL2370" i="14"/>
  <c r="AI2370" i="14"/>
  <c r="AH2370" i="14"/>
  <c r="AG2370" i="14"/>
  <c r="CD2369" i="14"/>
  <c r="CC2369" i="14"/>
  <c r="CB2369" i="14"/>
  <c r="CA2369" i="14"/>
  <c r="BZ2369" i="14"/>
  <c r="BY2369" i="14"/>
  <c r="BX2369" i="14"/>
  <c r="BW2369" i="14"/>
  <c r="BV2369" i="14"/>
  <c r="BU2369" i="14"/>
  <c r="BR2369" i="14"/>
  <c r="BQ2369" i="14"/>
  <c r="BP2369" i="14"/>
  <c r="BM2369" i="14"/>
  <c r="BL2369" i="14"/>
  <c r="BK2369" i="14"/>
  <c r="BH2369" i="14"/>
  <c r="BG2369" i="14"/>
  <c r="BF2369" i="14"/>
  <c r="BC2369" i="14"/>
  <c r="BB2369" i="14"/>
  <c r="BA2369" i="14"/>
  <c r="AX2369" i="14"/>
  <c r="AW2369" i="14"/>
  <c r="AV2369" i="14"/>
  <c r="AS2369" i="14"/>
  <c r="AR2369" i="14"/>
  <c r="AQ2369" i="14"/>
  <c r="AN2369" i="14"/>
  <c r="AM2369" i="14"/>
  <c r="AL2369" i="14"/>
  <c r="AI2369" i="14"/>
  <c r="AH2369" i="14"/>
  <c r="AG2369" i="14"/>
  <c r="CD2368" i="14"/>
  <c r="CC2368" i="14"/>
  <c r="CB2368" i="14"/>
  <c r="CA2368" i="14"/>
  <c r="BZ2368" i="14"/>
  <c r="BY2368" i="14"/>
  <c r="BX2368" i="14"/>
  <c r="BW2368" i="14"/>
  <c r="BV2368" i="14"/>
  <c r="BU2368" i="14"/>
  <c r="BR2368" i="14"/>
  <c r="BQ2368" i="14"/>
  <c r="BP2368" i="14"/>
  <c r="BM2368" i="14"/>
  <c r="BL2368" i="14"/>
  <c r="BK2368" i="14"/>
  <c r="BH2368" i="14"/>
  <c r="BG2368" i="14"/>
  <c r="BF2368" i="14"/>
  <c r="BC2368" i="14"/>
  <c r="BB2368" i="14"/>
  <c r="BA2368" i="14"/>
  <c r="AX2368" i="14"/>
  <c r="AW2368" i="14"/>
  <c r="AV2368" i="14"/>
  <c r="AS2368" i="14"/>
  <c r="AR2368" i="14"/>
  <c r="AQ2368" i="14"/>
  <c r="AN2368" i="14"/>
  <c r="AM2368" i="14"/>
  <c r="AL2368" i="14"/>
  <c r="AI2368" i="14"/>
  <c r="AH2368" i="14"/>
  <c r="AG2368" i="14"/>
  <c r="CD2367" i="14"/>
  <c r="CC2367" i="14"/>
  <c r="CB2367" i="14"/>
  <c r="CA2367" i="14"/>
  <c r="BZ2367" i="14"/>
  <c r="BY2367" i="14"/>
  <c r="BX2367" i="14"/>
  <c r="BW2367" i="14"/>
  <c r="BV2367" i="14"/>
  <c r="BU2367" i="14"/>
  <c r="BR2367" i="14"/>
  <c r="BQ2367" i="14"/>
  <c r="BP2367" i="14"/>
  <c r="BM2367" i="14"/>
  <c r="BL2367" i="14"/>
  <c r="BK2367" i="14"/>
  <c r="BH2367" i="14"/>
  <c r="BG2367" i="14"/>
  <c r="BF2367" i="14"/>
  <c r="BC2367" i="14"/>
  <c r="BB2367" i="14"/>
  <c r="BA2367" i="14"/>
  <c r="AX2367" i="14"/>
  <c r="AW2367" i="14"/>
  <c r="AV2367" i="14"/>
  <c r="AS2367" i="14"/>
  <c r="AR2367" i="14"/>
  <c r="AQ2367" i="14"/>
  <c r="AN2367" i="14"/>
  <c r="AM2367" i="14"/>
  <c r="AL2367" i="14"/>
  <c r="AI2367" i="14"/>
  <c r="AH2367" i="14"/>
  <c r="AG2367" i="14"/>
  <c r="CD2366" i="14"/>
  <c r="CC2366" i="14"/>
  <c r="CB2366" i="14"/>
  <c r="CA2366" i="14"/>
  <c r="BZ2366" i="14"/>
  <c r="BY2366" i="14"/>
  <c r="BX2366" i="14"/>
  <c r="BW2366" i="14"/>
  <c r="BV2366" i="14"/>
  <c r="BU2366" i="14"/>
  <c r="BR2366" i="14"/>
  <c r="BQ2366" i="14"/>
  <c r="BP2366" i="14"/>
  <c r="BM2366" i="14"/>
  <c r="BL2366" i="14"/>
  <c r="BK2366" i="14"/>
  <c r="BH2366" i="14"/>
  <c r="BG2366" i="14"/>
  <c r="BF2366" i="14"/>
  <c r="BC2366" i="14"/>
  <c r="BB2366" i="14"/>
  <c r="BA2366" i="14"/>
  <c r="AX2366" i="14"/>
  <c r="AW2366" i="14"/>
  <c r="AV2366" i="14"/>
  <c r="AS2366" i="14"/>
  <c r="AR2366" i="14"/>
  <c r="AQ2366" i="14"/>
  <c r="AN2366" i="14"/>
  <c r="AM2366" i="14"/>
  <c r="AL2366" i="14"/>
  <c r="AI2366" i="14"/>
  <c r="AH2366" i="14"/>
  <c r="AG2366" i="14"/>
  <c r="CD2365" i="14"/>
  <c r="CC2365" i="14"/>
  <c r="CB2365" i="14"/>
  <c r="CA2365" i="14"/>
  <c r="BZ2365" i="14"/>
  <c r="BY2365" i="14"/>
  <c r="BX2365" i="14"/>
  <c r="BW2365" i="14"/>
  <c r="BV2365" i="14"/>
  <c r="BU2365" i="14"/>
  <c r="BR2365" i="14"/>
  <c r="BQ2365" i="14"/>
  <c r="BP2365" i="14"/>
  <c r="BM2365" i="14"/>
  <c r="BL2365" i="14"/>
  <c r="BK2365" i="14"/>
  <c r="BH2365" i="14"/>
  <c r="BG2365" i="14"/>
  <c r="BF2365" i="14"/>
  <c r="BC2365" i="14"/>
  <c r="BB2365" i="14"/>
  <c r="BA2365" i="14"/>
  <c r="AX2365" i="14"/>
  <c r="AW2365" i="14"/>
  <c r="AV2365" i="14"/>
  <c r="AS2365" i="14"/>
  <c r="AR2365" i="14"/>
  <c r="AQ2365" i="14"/>
  <c r="AN2365" i="14"/>
  <c r="AM2365" i="14"/>
  <c r="AL2365" i="14"/>
  <c r="AI2365" i="14"/>
  <c r="AH2365" i="14"/>
  <c r="AG2365" i="14"/>
  <c r="CD2364" i="14"/>
  <c r="CC2364" i="14"/>
  <c r="CB2364" i="14"/>
  <c r="CA2364" i="14"/>
  <c r="BZ2364" i="14"/>
  <c r="BY2364" i="14"/>
  <c r="BX2364" i="14"/>
  <c r="BW2364" i="14"/>
  <c r="BV2364" i="14"/>
  <c r="BU2364" i="14"/>
  <c r="BR2364" i="14"/>
  <c r="BQ2364" i="14"/>
  <c r="BP2364" i="14"/>
  <c r="BM2364" i="14"/>
  <c r="BL2364" i="14"/>
  <c r="BK2364" i="14"/>
  <c r="BH2364" i="14"/>
  <c r="BG2364" i="14"/>
  <c r="BF2364" i="14"/>
  <c r="BC2364" i="14"/>
  <c r="BB2364" i="14"/>
  <c r="BA2364" i="14"/>
  <c r="AX2364" i="14"/>
  <c r="AW2364" i="14"/>
  <c r="AV2364" i="14"/>
  <c r="AS2364" i="14"/>
  <c r="AR2364" i="14"/>
  <c r="AQ2364" i="14"/>
  <c r="AN2364" i="14"/>
  <c r="AM2364" i="14"/>
  <c r="AL2364" i="14"/>
  <c r="AI2364" i="14"/>
  <c r="AH2364" i="14"/>
  <c r="AG2364" i="14"/>
  <c r="CD2363" i="14"/>
  <c r="CC2363" i="14"/>
  <c r="CB2363" i="14"/>
  <c r="CA2363" i="14"/>
  <c r="BZ2363" i="14"/>
  <c r="BY2363" i="14"/>
  <c r="BX2363" i="14"/>
  <c r="BW2363" i="14"/>
  <c r="BV2363" i="14"/>
  <c r="BU2363" i="14"/>
  <c r="BR2363" i="14"/>
  <c r="BQ2363" i="14"/>
  <c r="BP2363" i="14"/>
  <c r="BM2363" i="14"/>
  <c r="BL2363" i="14"/>
  <c r="BK2363" i="14"/>
  <c r="BH2363" i="14"/>
  <c r="BG2363" i="14"/>
  <c r="BF2363" i="14"/>
  <c r="BC2363" i="14"/>
  <c r="BB2363" i="14"/>
  <c r="BA2363" i="14"/>
  <c r="AX2363" i="14"/>
  <c r="AW2363" i="14"/>
  <c r="AV2363" i="14"/>
  <c r="AS2363" i="14"/>
  <c r="AR2363" i="14"/>
  <c r="AQ2363" i="14"/>
  <c r="AN2363" i="14"/>
  <c r="AM2363" i="14"/>
  <c r="AL2363" i="14"/>
  <c r="AI2363" i="14"/>
  <c r="AH2363" i="14"/>
  <c r="AG2363" i="14"/>
  <c r="CD2362" i="14"/>
  <c r="CC2362" i="14"/>
  <c r="CB2362" i="14"/>
  <c r="CA2362" i="14"/>
  <c r="BZ2362" i="14"/>
  <c r="BY2362" i="14"/>
  <c r="BX2362" i="14"/>
  <c r="BW2362" i="14"/>
  <c r="BV2362" i="14"/>
  <c r="BU2362" i="14"/>
  <c r="BR2362" i="14"/>
  <c r="BQ2362" i="14"/>
  <c r="BP2362" i="14"/>
  <c r="BM2362" i="14"/>
  <c r="BL2362" i="14"/>
  <c r="BK2362" i="14"/>
  <c r="BH2362" i="14"/>
  <c r="BG2362" i="14"/>
  <c r="BF2362" i="14"/>
  <c r="BC2362" i="14"/>
  <c r="BB2362" i="14"/>
  <c r="BA2362" i="14"/>
  <c r="AX2362" i="14"/>
  <c r="AW2362" i="14"/>
  <c r="AV2362" i="14"/>
  <c r="AS2362" i="14"/>
  <c r="AR2362" i="14"/>
  <c r="AQ2362" i="14"/>
  <c r="AN2362" i="14"/>
  <c r="AM2362" i="14"/>
  <c r="AL2362" i="14"/>
  <c r="AI2362" i="14"/>
  <c r="AH2362" i="14"/>
  <c r="AG2362" i="14"/>
  <c r="CD2361" i="14"/>
  <c r="CC2361" i="14"/>
  <c r="CB2361" i="14"/>
  <c r="CA2361" i="14"/>
  <c r="BZ2361" i="14"/>
  <c r="BY2361" i="14"/>
  <c r="BX2361" i="14"/>
  <c r="BW2361" i="14"/>
  <c r="BV2361" i="14"/>
  <c r="BU2361" i="14"/>
  <c r="BR2361" i="14"/>
  <c r="BQ2361" i="14"/>
  <c r="BP2361" i="14"/>
  <c r="BM2361" i="14"/>
  <c r="BL2361" i="14"/>
  <c r="BK2361" i="14"/>
  <c r="BH2361" i="14"/>
  <c r="BG2361" i="14"/>
  <c r="BF2361" i="14"/>
  <c r="BC2361" i="14"/>
  <c r="BB2361" i="14"/>
  <c r="BA2361" i="14"/>
  <c r="AX2361" i="14"/>
  <c r="AW2361" i="14"/>
  <c r="AV2361" i="14"/>
  <c r="AS2361" i="14"/>
  <c r="AR2361" i="14"/>
  <c r="AQ2361" i="14"/>
  <c r="AN2361" i="14"/>
  <c r="AM2361" i="14"/>
  <c r="AL2361" i="14"/>
  <c r="AI2361" i="14"/>
  <c r="AH2361" i="14"/>
  <c r="AG2361" i="14"/>
  <c r="CD2360" i="14"/>
  <c r="CC2360" i="14"/>
  <c r="CB2360" i="14"/>
  <c r="CA2360" i="14"/>
  <c r="BZ2360" i="14"/>
  <c r="BY2360" i="14"/>
  <c r="BX2360" i="14"/>
  <c r="BW2360" i="14"/>
  <c r="BV2360" i="14"/>
  <c r="BU2360" i="14"/>
  <c r="BR2360" i="14"/>
  <c r="BQ2360" i="14"/>
  <c r="BP2360" i="14"/>
  <c r="BM2360" i="14"/>
  <c r="BL2360" i="14"/>
  <c r="BK2360" i="14"/>
  <c r="BH2360" i="14"/>
  <c r="BG2360" i="14"/>
  <c r="BF2360" i="14"/>
  <c r="BC2360" i="14"/>
  <c r="BB2360" i="14"/>
  <c r="BA2360" i="14"/>
  <c r="AX2360" i="14"/>
  <c r="AW2360" i="14"/>
  <c r="AV2360" i="14"/>
  <c r="AS2360" i="14"/>
  <c r="AR2360" i="14"/>
  <c r="AQ2360" i="14"/>
  <c r="AN2360" i="14"/>
  <c r="AM2360" i="14"/>
  <c r="AL2360" i="14"/>
  <c r="AI2360" i="14"/>
  <c r="AH2360" i="14"/>
  <c r="AG2360" i="14"/>
  <c r="CD2359" i="14"/>
  <c r="CC2359" i="14"/>
  <c r="CB2359" i="14"/>
  <c r="CA2359" i="14"/>
  <c r="BZ2359" i="14"/>
  <c r="BY2359" i="14"/>
  <c r="BX2359" i="14"/>
  <c r="BW2359" i="14"/>
  <c r="BV2359" i="14"/>
  <c r="BU2359" i="14"/>
  <c r="BR2359" i="14"/>
  <c r="BQ2359" i="14"/>
  <c r="BP2359" i="14"/>
  <c r="BM2359" i="14"/>
  <c r="BL2359" i="14"/>
  <c r="BK2359" i="14"/>
  <c r="BH2359" i="14"/>
  <c r="BG2359" i="14"/>
  <c r="BF2359" i="14"/>
  <c r="BC2359" i="14"/>
  <c r="BB2359" i="14"/>
  <c r="BA2359" i="14"/>
  <c r="AX2359" i="14"/>
  <c r="AW2359" i="14"/>
  <c r="AV2359" i="14"/>
  <c r="AS2359" i="14"/>
  <c r="AR2359" i="14"/>
  <c r="AQ2359" i="14"/>
  <c r="AN2359" i="14"/>
  <c r="AM2359" i="14"/>
  <c r="AL2359" i="14"/>
  <c r="AI2359" i="14"/>
  <c r="AH2359" i="14"/>
  <c r="AG2359" i="14"/>
  <c r="CD2358" i="14"/>
  <c r="CC2358" i="14"/>
  <c r="CB2358" i="14"/>
  <c r="CA2358" i="14"/>
  <c r="BZ2358" i="14"/>
  <c r="BY2358" i="14"/>
  <c r="BX2358" i="14"/>
  <c r="BW2358" i="14"/>
  <c r="BV2358" i="14"/>
  <c r="BU2358" i="14"/>
  <c r="BR2358" i="14"/>
  <c r="BQ2358" i="14"/>
  <c r="BP2358" i="14"/>
  <c r="BM2358" i="14"/>
  <c r="BL2358" i="14"/>
  <c r="BK2358" i="14"/>
  <c r="BH2358" i="14"/>
  <c r="BG2358" i="14"/>
  <c r="BF2358" i="14"/>
  <c r="BC2358" i="14"/>
  <c r="BB2358" i="14"/>
  <c r="BA2358" i="14"/>
  <c r="AX2358" i="14"/>
  <c r="AW2358" i="14"/>
  <c r="AV2358" i="14"/>
  <c r="AS2358" i="14"/>
  <c r="AR2358" i="14"/>
  <c r="AQ2358" i="14"/>
  <c r="AN2358" i="14"/>
  <c r="AM2358" i="14"/>
  <c r="AL2358" i="14"/>
  <c r="AI2358" i="14"/>
  <c r="AH2358" i="14"/>
  <c r="AG2358" i="14"/>
  <c r="CD2357" i="14"/>
  <c r="CC2357" i="14"/>
  <c r="CB2357" i="14"/>
  <c r="CA2357" i="14"/>
  <c r="BZ2357" i="14"/>
  <c r="BY2357" i="14"/>
  <c r="BX2357" i="14"/>
  <c r="BW2357" i="14"/>
  <c r="BV2357" i="14"/>
  <c r="BU2357" i="14"/>
  <c r="BR2357" i="14"/>
  <c r="BQ2357" i="14"/>
  <c r="BP2357" i="14"/>
  <c r="BM2357" i="14"/>
  <c r="BL2357" i="14"/>
  <c r="BK2357" i="14"/>
  <c r="BH2357" i="14"/>
  <c r="BG2357" i="14"/>
  <c r="BF2357" i="14"/>
  <c r="BC2357" i="14"/>
  <c r="BB2357" i="14"/>
  <c r="BA2357" i="14"/>
  <c r="AX2357" i="14"/>
  <c r="AW2357" i="14"/>
  <c r="AV2357" i="14"/>
  <c r="AS2357" i="14"/>
  <c r="AR2357" i="14"/>
  <c r="AQ2357" i="14"/>
  <c r="AN2357" i="14"/>
  <c r="AM2357" i="14"/>
  <c r="AL2357" i="14"/>
  <c r="AI2357" i="14"/>
  <c r="AH2357" i="14"/>
  <c r="AG2357" i="14"/>
  <c r="CD2356" i="14"/>
  <c r="CC2356" i="14"/>
  <c r="CB2356" i="14"/>
  <c r="CA2356" i="14"/>
  <c r="BZ2356" i="14"/>
  <c r="BY2356" i="14"/>
  <c r="BX2356" i="14"/>
  <c r="BW2356" i="14"/>
  <c r="BV2356" i="14"/>
  <c r="BU2356" i="14"/>
  <c r="BR2356" i="14"/>
  <c r="BQ2356" i="14"/>
  <c r="BP2356" i="14"/>
  <c r="BM2356" i="14"/>
  <c r="BL2356" i="14"/>
  <c r="BK2356" i="14"/>
  <c r="BH2356" i="14"/>
  <c r="BG2356" i="14"/>
  <c r="BF2356" i="14"/>
  <c r="BC2356" i="14"/>
  <c r="BB2356" i="14"/>
  <c r="BA2356" i="14"/>
  <c r="AX2356" i="14"/>
  <c r="AW2356" i="14"/>
  <c r="AV2356" i="14"/>
  <c r="AS2356" i="14"/>
  <c r="AR2356" i="14"/>
  <c r="AQ2356" i="14"/>
  <c r="AN2356" i="14"/>
  <c r="AM2356" i="14"/>
  <c r="AL2356" i="14"/>
  <c r="AI2356" i="14"/>
  <c r="AH2356" i="14"/>
  <c r="AG2356" i="14"/>
  <c r="CD2355" i="14"/>
  <c r="CC2355" i="14"/>
  <c r="CB2355" i="14"/>
  <c r="CA2355" i="14"/>
  <c r="BZ2355" i="14"/>
  <c r="BY2355" i="14"/>
  <c r="BX2355" i="14"/>
  <c r="BW2355" i="14"/>
  <c r="BV2355" i="14"/>
  <c r="BU2355" i="14"/>
  <c r="BR2355" i="14"/>
  <c r="BQ2355" i="14"/>
  <c r="BP2355" i="14"/>
  <c r="BM2355" i="14"/>
  <c r="BL2355" i="14"/>
  <c r="BK2355" i="14"/>
  <c r="BH2355" i="14"/>
  <c r="BG2355" i="14"/>
  <c r="BF2355" i="14"/>
  <c r="BC2355" i="14"/>
  <c r="BB2355" i="14"/>
  <c r="BA2355" i="14"/>
  <c r="AX2355" i="14"/>
  <c r="AW2355" i="14"/>
  <c r="AV2355" i="14"/>
  <c r="AS2355" i="14"/>
  <c r="AR2355" i="14"/>
  <c r="AQ2355" i="14"/>
  <c r="AN2355" i="14"/>
  <c r="AM2355" i="14"/>
  <c r="AL2355" i="14"/>
  <c r="AI2355" i="14"/>
  <c r="AH2355" i="14"/>
  <c r="AG2355" i="14"/>
  <c r="CD2354" i="14"/>
  <c r="CC2354" i="14"/>
  <c r="CB2354" i="14"/>
  <c r="CA2354" i="14"/>
  <c r="BZ2354" i="14"/>
  <c r="BY2354" i="14"/>
  <c r="BX2354" i="14"/>
  <c r="BW2354" i="14"/>
  <c r="BV2354" i="14"/>
  <c r="BU2354" i="14"/>
  <c r="BR2354" i="14"/>
  <c r="BQ2354" i="14"/>
  <c r="BP2354" i="14"/>
  <c r="BM2354" i="14"/>
  <c r="BL2354" i="14"/>
  <c r="BK2354" i="14"/>
  <c r="BH2354" i="14"/>
  <c r="BG2354" i="14"/>
  <c r="BF2354" i="14"/>
  <c r="BC2354" i="14"/>
  <c r="BB2354" i="14"/>
  <c r="BA2354" i="14"/>
  <c r="AX2354" i="14"/>
  <c r="AW2354" i="14"/>
  <c r="AV2354" i="14"/>
  <c r="AS2354" i="14"/>
  <c r="AR2354" i="14"/>
  <c r="AQ2354" i="14"/>
  <c r="AN2354" i="14"/>
  <c r="AM2354" i="14"/>
  <c r="AL2354" i="14"/>
  <c r="AI2354" i="14"/>
  <c r="AH2354" i="14"/>
  <c r="AG2354" i="14"/>
  <c r="CD2353" i="14"/>
  <c r="CC2353" i="14"/>
  <c r="CB2353" i="14"/>
  <c r="CA2353" i="14"/>
  <c r="BZ2353" i="14"/>
  <c r="BY2353" i="14"/>
  <c r="BX2353" i="14"/>
  <c r="BW2353" i="14"/>
  <c r="BV2353" i="14"/>
  <c r="BU2353" i="14"/>
  <c r="BR2353" i="14"/>
  <c r="BQ2353" i="14"/>
  <c r="BP2353" i="14"/>
  <c r="BM2353" i="14"/>
  <c r="BL2353" i="14"/>
  <c r="BK2353" i="14"/>
  <c r="BH2353" i="14"/>
  <c r="BG2353" i="14"/>
  <c r="BF2353" i="14"/>
  <c r="BC2353" i="14"/>
  <c r="BB2353" i="14"/>
  <c r="BA2353" i="14"/>
  <c r="AX2353" i="14"/>
  <c r="AW2353" i="14"/>
  <c r="AV2353" i="14"/>
  <c r="AS2353" i="14"/>
  <c r="AR2353" i="14"/>
  <c r="AQ2353" i="14"/>
  <c r="AN2353" i="14"/>
  <c r="AM2353" i="14"/>
  <c r="AL2353" i="14"/>
  <c r="AI2353" i="14"/>
  <c r="AH2353" i="14"/>
  <c r="AG2353" i="14"/>
  <c r="CD2352" i="14"/>
  <c r="CC2352" i="14"/>
  <c r="CB2352" i="14"/>
  <c r="CA2352" i="14"/>
  <c r="BZ2352" i="14"/>
  <c r="BY2352" i="14"/>
  <c r="BX2352" i="14"/>
  <c r="BW2352" i="14"/>
  <c r="BV2352" i="14"/>
  <c r="BU2352" i="14"/>
  <c r="BR2352" i="14"/>
  <c r="BQ2352" i="14"/>
  <c r="BP2352" i="14"/>
  <c r="BM2352" i="14"/>
  <c r="BL2352" i="14"/>
  <c r="BK2352" i="14"/>
  <c r="BH2352" i="14"/>
  <c r="BG2352" i="14"/>
  <c r="BF2352" i="14"/>
  <c r="BC2352" i="14"/>
  <c r="BB2352" i="14"/>
  <c r="BA2352" i="14"/>
  <c r="AX2352" i="14"/>
  <c r="AW2352" i="14"/>
  <c r="AV2352" i="14"/>
  <c r="AS2352" i="14"/>
  <c r="AR2352" i="14"/>
  <c r="AQ2352" i="14"/>
  <c r="AN2352" i="14"/>
  <c r="AM2352" i="14"/>
  <c r="AL2352" i="14"/>
  <c r="AI2352" i="14"/>
  <c r="AH2352" i="14"/>
  <c r="AG2352" i="14"/>
  <c r="CD2351" i="14"/>
  <c r="CC2351" i="14"/>
  <c r="CB2351" i="14"/>
  <c r="CA2351" i="14"/>
  <c r="BZ2351" i="14"/>
  <c r="BY2351" i="14"/>
  <c r="BX2351" i="14"/>
  <c r="BW2351" i="14"/>
  <c r="BV2351" i="14"/>
  <c r="BU2351" i="14"/>
  <c r="BR2351" i="14"/>
  <c r="BQ2351" i="14"/>
  <c r="BP2351" i="14"/>
  <c r="BM2351" i="14"/>
  <c r="BL2351" i="14"/>
  <c r="BK2351" i="14"/>
  <c r="BH2351" i="14"/>
  <c r="BG2351" i="14"/>
  <c r="BF2351" i="14"/>
  <c r="BC2351" i="14"/>
  <c r="BB2351" i="14"/>
  <c r="BA2351" i="14"/>
  <c r="AX2351" i="14"/>
  <c r="AW2351" i="14"/>
  <c r="AV2351" i="14"/>
  <c r="AS2351" i="14"/>
  <c r="AR2351" i="14"/>
  <c r="AQ2351" i="14"/>
  <c r="AN2351" i="14"/>
  <c r="AM2351" i="14"/>
  <c r="AL2351" i="14"/>
  <c r="AI2351" i="14"/>
  <c r="AH2351" i="14"/>
  <c r="AG2351" i="14"/>
  <c r="CD2350" i="14"/>
  <c r="CC2350" i="14"/>
  <c r="CB2350" i="14"/>
  <c r="CA2350" i="14"/>
  <c r="BZ2350" i="14"/>
  <c r="BY2350" i="14"/>
  <c r="BX2350" i="14"/>
  <c r="BW2350" i="14"/>
  <c r="BV2350" i="14"/>
  <c r="BU2350" i="14"/>
  <c r="BR2350" i="14"/>
  <c r="BQ2350" i="14"/>
  <c r="BP2350" i="14"/>
  <c r="BM2350" i="14"/>
  <c r="BL2350" i="14"/>
  <c r="BK2350" i="14"/>
  <c r="BH2350" i="14"/>
  <c r="BG2350" i="14"/>
  <c r="BF2350" i="14"/>
  <c r="BC2350" i="14"/>
  <c r="BB2350" i="14"/>
  <c r="BA2350" i="14"/>
  <c r="AX2350" i="14"/>
  <c r="AW2350" i="14"/>
  <c r="AV2350" i="14"/>
  <c r="AS2350" i="14"/>
  <c r="AR2350" i="14"/>
  <c r="AQ2350" i="14"/>
  <c r="AN2350" i="14"/>
  <c r="AM2350" i="14"/>
  <c r="AL2350" i="14"/>
  <c r="AI2350" i="14"/>
  <c r="AH2350" i="14"/>
  <c r="AG2350" i="14"/>
  <c r="CD2349" i="14"/>
  <c r="CC2349" i="14"/>
  <c r="CB2349" i="14"/>
  <c r="CA2349" i="14"/>
  <c r="BZ2349" i="14"/>
  <c r="BY2349" i="14"/>
  <c r="BX2349" i="14"/>
  <c r="BW2349" i="14"/>
  <c r="BV2349" i="14"/>
  <c r="BU2349" i="14"/>
  <c r="BR2349" i="14"/>
  <c r="BQ2349" i="14"/>
  <c r="BP2349" i="14"/>
  <c r="BM2349" i="14"/>
  <c r="BL2349" i="14"/>
  <c r="BK2349" i="14"/>
  <c r="BH2349" i="14"/>
  <c r="BG2349" i="14"/>
  <c r="BF2349" i="14"/>
  <c r="BC2349" i="14"/>
  <c r="BB2349" i="14"/>
  <c r="BA2349" i="14"/>
  <c r="AX2349" i="14"/>
  <c r="AW2349" i="14"/>
  <c r="AV2349" i="14"/>
  <c r="AS2349" i="14"/>
  <c r="AR2349" i="14"/>
  <c r="AQ2349" i="14"/>
  <c r="AN2349" i="14"/>
  <c r="AM2349" i="14"/>
  <c r="AL2349" i="14"/>
  <c r="AI2349" i="14"/>
  <c r="AH2349" i="14"/>
  <c r="AG2349" i="14"/>
  <c r="CD2348" i="14"/>
  <c r="CC2348" i="14"/>
  <c r="CB2348" i="14"/>
  <c r="CA2348" i="14"/>
  <c r="BZ2348" i="14"/>
  <c r="BY2348" i="14"/>
  <c r="BX2348" i="14"/>
  <c r="BW2348" i="14"/>
  <c r="BV2348" i="14"/>
  <c r="BU2348" i="14"/>
  <c r="BR2348" i="14"/>
  <c r="BQ2348" i="14"/>
  <c r="BP2348" i="14"/>
  <c r="BM2348" i="14"/>
  <c r="BL2348" i="14"/>
  <c r="BK2348" i="14"/>
  <c r="BH2348" i="14"/>
  <c r="BG2348" i="14"/>
  <c r="BF2348" i="14"/>
  <c r="BC2348" i="14"/>
  <c r="BB2348" i="14"/>
  <c r="BA2348" i="14"/>
  <c r="AX2348" i="14"/>
  <c r="AW2348" i="14"/>
  <c r="AV2348" i="14"/>
  <c r="AS2348" i="14"/>
  <c r="AR2348" i="14"/>
  <c r="AQ2348" i="14"/>
  <c r="AN2348" i="14"/>
  <c r="AM2348" i="14"/>
  <c r="AL2348" i="14"/>
  <c r="AI2348" i="14"/>
  <c r="AH2348" i="14"/>
  <c r="AG2348" i="14"/>
  <c r="CD2347" i="14"/>
  <c r="CC2347" i="14"/>
  <c r="CB2347" i="14"/>
  <c r="CA2347" i="14"/>
  <c r="BZ2347" i="14"/>
  <c r="BY2347" i="14"/>
  <c r="BX2347" i="14"/>
  <c r="BW2347" i="14"/>
  <c r="BV2347" i="14"/>
  <c r="BU2347" i="14"/>
  <c r="BR2347" i="14"/>
  <c r="BQ2347" i="14"/>
  <c r="BP2347" i="14"/>
  <c r="BM2347" i="14"/>
  <c r="BL2347" i="14"/>
  <c r="BK2347" i="14"/>
  <c r="BH2347" i="14"/>
  <c r="BG2347" i="14"/>
  <c r="BF2347" i="14"/>
  <c r="BC2347" i="14"/>
  <c r="BB2347" i="14"/>
  <c r="BA2347" i="14"/>
  <c r="AX2347" i="14"/>
  <c r="AW2347" i="14"/>
  <c r="AV2347" i="14"/>
  <c r="AS2347" i="14"/>
  <c r="AR2347" i="14"/>
  <c r="AQ2347" i="14"/>
  <c r="AN2347" i="14"/>
  <c r="AM2347" i="14"/>
  <c r="AL2347" i="14"/>
  <c r="AI2347" i="14"/>
  <c r="AH2347" i="14"/>
  <c r="AG2347" i="14"/>
  <c r="CD2346" i="14"/>
  <c r="CC2346" i="14"/>
  <c r="CB2346" i="14"/>
  <c r="CA2346" i="14"/>
  <c r="BZ2346" i="14"/>
  <c r="BY2346" i="14"/>
  <c r="BX2346" i="14"/>
  <c r="BW2346" i="14"/>
  <c r="BV2346" i="14"/>
  <c r="BU2346" i="14"/>
  <c r="BR2346" i="14"/>
  <c r="BQ2346" i="14"/>
  <c r="BP2346" i="14"/>
  <c r="BM2346" i="14"/>
  <c r="BL2346" i="14"/>
  <c r="BK2346" i="14"/>
  <c r="BH2346" i="14"/>
  <c r="BG2346" i="14"/>
  <c r="BF2346" i="14"/>
  <c r="BC2346" i="14"/>
  <c r="BB2346" i="14"/>
  <c r="BA2346" i="14"/>
  <c r="AX2346" i="14"/>
  <c r="AW2346" i="14"/>
  <c r="AV2346" i="14"/>
  <c r="AS2346" i="14"/>
  <c r="AR2346" i="14"/>
  <c r="AQ2346" i="14"/>
  <c r="AN2346" i="14"/>
  <c r="AM2346" i="14"/>
  <c r="AL2346" i="14"/>
  <c r="AI2346" i="14"/>
  <c r="AH2346" i="14"/>
  <c r="AG2346" i="14"/>
  <c r="CD2345" i="14"/>
  <c r="CC2345" i="14"/>
  <c r="CB2345" i="14"/>
  <c r="CA2345" i="14"/>
  <c r="BZ2345" i="14"/>
  <c r="BY2345" i="14"/>
  <c r="BX2345" i="14"/>
  <c r="BW2345" i="14"/>
  <c r="BV2345" i="14"/>
  <c r="BU2345" i="14"/>
  <c r="BR2345" i="14"/>
  <c r="BQ2345" i="14"/>
  <c r="BP2345" i="14"/>
  <c r="BM2345" i="14"/>
  <c r="BL2345" i="14"/>
  <c r="BK2345" i="14"/>
  <c r="BH2345" i="14"/>
  <c r="BG2345" i="14"/>
  <c r="BF2345" i="14"/>
  <c r="BC2345" i="14"/>
  <c r="BB2345" i="14"/>
  <c r="BA2345" i="14"/>
  <c r="AX2345" i="14"/>
  <c r="AW2345" i="14"/>
  <c r="AV2345" i="14"/>
  <c r="AS2345" i="14"/>
  <c r="AR2345" i="14"/>
  <c r="AQ2345" i="14"/>
  <c r="AN2345" i="14"/>
  <c r="AM2345" i="14"/>
  <c r="AL2345" i="14"/>
  <c r="AI2345" i="14"/>
  <c r="AH2345" i="14"/>
  <c r="AG2345" i="14"/>
  <c r="CD2344" i="14"/>
  <c r="CC2344" i="14"/>
  <c r="CB2344" i="14"/>
  <c r="CA2344" i="14"/>
  <c r="BZ2344" i="14"/>
  <c r="BY2344" i="14"/>
  <c r="BX2344" i="14"/>
  <c r="BW2344" i="14"/>
  <c r="BV2344" i="14"/>
  <c r="BU2344" i="14"/>
  <c r="BR2344" i="14"/>
  <c r="BQ2344" i="14"/>
  <c r="BP2344" i="14"/>
  <c r="BM2344" i="14"/>
  <c r="BL2344" i="14"/>
  <c r="BK2344" i="14"/>
  <c r="BH2344" i="14"/>
  <c r="BG2344" i="14"/>
  <c r="BF2344" i="14"/>
  <c r="BC2344" i="14"/>
  <c r="BB2344" i="14"/>
  <c r="BA2344" i="14"/>
  <c r="AX2344" i="14"/>
  <c r="AW2344" i="14"/>
  <c r="AV2344" i="14"/>
  <c r="AS2344" i="14"/>
  <c r="AR2344" i="14"/>
  <c r="AQ2344" i="14"/>
  <c r="AN2344" i="14"/>
  <c r="AM2344" i="14"/>
  <c r="AL2344" i="14"/>
  <c r="AI2344" i="14"/>
  <c r="AH2344" i="14"/>
  <c r="AG2344" i="14"/>
  <c r="CD2343" i="14"/>
  <c r="CC2343" i="14"/>
  <c r="CB2343" i="14"/>
  <c r="CA2343" i="14"/>
  <c r="BZ2343" i="14"/>
  <c r="BY2343" i="14"/>
  <c r="BX2343" i="14"/>
  <c r="BW2343" i="14"/>
  <c r="BV2343" i="14"/>
  <c r="BU2343" i="14"/>
  <c r="BR2343" i="14"/>
  <c r="BQ2343" i="14"/>
  <c r="BP2343" i="14"/>
  <c r="BM2343" i="14"/>
  <c r="BL2343" i="14"/>
  <c r="BK2343" i="14"/>
  <c r="BH2343" i="14"/>
  <c r="BG2343" i="14"/>
  <c r="BF2343" i="14"/>
  <c r="BC2343" i="14"/>
  <c r="BB2343" i="14"/>
  <c r="BA2343" i="14"/>
  <c r="AX2343" i="14"/>
  <c r="AW2343" i="14"/>
  <c r="AV2343" i="14"/>
  <c r="AS2343" i="14"/>
  <c r="AR2343" i="14"/>
  <c r="AQ2343" i="14"/>
  <c r="AN2343" i="14"/>
  <c r="AM2343" i="14"/>
  <c r="AL2343" i="14"/>
  <c r="AI2343" i="14"/>
  <c r="AH2343" i="14"/>
  <c r="AG2343" i="14"/>
  <c r="CD2342" i="14"/>
  <c r="CC2342" i="14"/>
  <c r="CB2342" i="14"/>
  <c r="CA2342" i="14"/>
  <c r="BZ2342" i="14"/>
  <c r="BY2342" i="14"/>
  <c r="BX2342" i="14"/>
  <c r="BW2342" i="14"/>
  <c r="BV2342" i="14"/>
  <c r="BU2342" i="14"/>
  <c r="BR2342" i="14"/>
  <c r="BQ2342" i="14"/>
  <c r="BP2342" i="14"/>
  <c r="BM2342" i="14"/>
  <c r="BL2342" i="14"/>
  <c r="BK2342" i="14"/>
  <c r="BH2342" i="14"/>
  <c r="BG2342" i="14"/>
  <c r="BF2342" i="14"/>
  <c r="BC2342" i="14"/>
  <c r="BB2342" i="14"/>
  <c r="BA2342" i="14"/>
  <c r="AX2342" i="14"/>
  <c r="AW2342" i="14"/>
  <c r="AV2342" i="14"/>
  <c r="AS2342" i="14"/>
  <c r="AR2342" i="14"/>
  <c r="AQ2342" i="14"/>
  <c r="AN2342" i="14"/>
  <c r="AM2342" i="14"/>
  <c r="AL2342" i="14"/>
  <c r="AI2342" i="14"/>
  <c r="AH2342" i="14"/>
  <c r="AG2342" i="14"/>
  <c r="CD2341" i="14"/>
  <c r="CC2341" i="14"/>
  <c r="CB2341" i="14"/>
  <c r="CA2341" i="14"/>
  <c r="BZ2341" i="14"/>
  <c r="BY2341" i="14"/>
  <c r="BX2341" i="14"/>
  <c r="BW2341" i="14"/>
  <c r="BV2341" i="14"/>
  <c r="BU2341" i="14"/>
  <c r="BR2341" i="14"/>
  <c r="BQ2341" i="14"/>
  <c r="BP2341" i="14"/>
  <c r="BM2341" i="14"/>
  <c r="BL2341" i="14"/>
  <c r="BK2341" i="14"/>
  <c r="BH2341" i="14"/>
  <c r="BG2341" i="14"/>
  <c r="BF2341" i="14"/>
  <c r="BC2341" i="14"/>
  <c r="BB2341" i="14"/>
  <c r="BA2341" i="14"/>
  <c r="AX2341" i="14"/>
  <c r="AW2341" i="14"/>
  <c r="AV2341" i="14"/>
  <c r="AS2341" i="14"/>
  <c r="AR2341" i="14"/>
  <c r="AQ2341" i="14"/>
  <c r="AN2341" i="14"/>
  <c r="AM2341" i="14"/>
  <c r="AL2341" i="14"/>
  <c r="AI2341" i="14"/>
  <c r="AH2341" i="14"/>
  <c r="AG2341" i="14"/>
  <c r="CD2340" i="14"/>
  <c r="CC2340" i="14"/>
  <c r="CB2340" i="14"/>
  <c r="CA2340" i="14"/>
  <c r="BZ2340" i="14"/>
  <c r="BY2340" i="14"/>
  <c r="BX2340" i="14"/>
  <c r="BW2340" i="14"/>
  <c r="BV2340" i="14"/>
  <c r="BU2340" i="14"/>
  <c r="BR2340" i="14"/>
  <c r="BQ2340" i="14"/>
  <c r="BP2340" i="14"/>
  <c r="BM2340" i="14"/>
  <c r="BL2340" i="14"/>
  <c r="BK2340" i="14"/>
  <c r="BH2340" i="14"/>
  <c r="BG2340" i="14"/>
  <c r="BF2340" i="14"/>
  <c r="BC2340" i="14"/>
  <c r="BB2340" i="14"/>
  <c r="BA2340" i="14"/>
  <c r="AX2340" i="14"/>
  <c r="AW2340" i="14"/>
  <c r="AV2340" i="14"/>
  <c r="AS2340" i="14"/>
  <c r="AR2340" i="14"/>
  <c r="AQ2340" i="14"/>
  <c r="AN2340" i="14"/>
  <c r="AM2340" i="14"/>
  <c r="AL2340" i="14"/>
  <c r="AI2340" i="14"/>
  <c r="AH2340" i="14"/>
  <c r="AG2340" i="14"/>
  <c r="CD2339" i="14"/>
  <c r="CC2339" i="14"/>
  <c r="CB2339" i="14"/>
  <c r="CA2339" i="14"/>
  <c r="BZ2339" i="14"/>
  <c r="BY2339" i="14"/>
  <c r="BX2339" i="14"/>
  <c r="BW2339" i="14"/>
  <c r="BV2339" i="14"/>
  <c r="BU2339" i="14"/>
  <c r="BR2339" i="14"/>
  <c r="BQ2339" i="14"/>
  <c r="BP2339" i="14"/>
  <c r="BM2339" i="14"/>
  <c r="BL2339" i="14"/>
  <c r="BK2339" i="14"/>
  <c r="BH2339" i="14"/>
  <c r="BG2339" i="14"/>
  <c r="BF2339" i="14"/>
  <c r="BC2339" i="14"/>
  <c r="BB2339" i="14"/>
  <c r="BA2339" i="14"/>
  <c r="AX2339" i="14"/>
  <c r="AW2339" i="14"/>
  <c r="AV2339" i="14"/>
  <c r="AS2339" i="14"/>
  <c r="AR2339" i="14"/>
  <c r="AQ2339" i="14"/>
  <c r="AN2339" i="14"/>
  <c r="AM2339" i="14"/>
  <c r="AL2339" i="14"/>
  <c r="AI2339" i="14"/>
  <c r="AH2339" i="14"/>
  <c r="AG2339" i="14"/>
  <c r="CD2338" i="14"/>
  <c r="CC2338" i="14"/>
  <c r="CB2338" i="14"/>
  <c r="CA2338" i="14"/>
  <c r="BZ2338" i="14"/>
  <c r="BY2338" i="14"/>
  <c r="BX2338" i="14"/>
  <c r="BW2338" i="14"/>
  <c r="BV2338" i="14"/>
  <c r="BU2338" i="14"/>
  <c r="BR2338" i="14"/>
  <c r="BQ2338" i="14"/>
  <c r="BP2338" i="14"/>
  <c r="BM2338" i="14"/>
  <c r="BL2338" i="14"/>
  <c r="BK2338" i="14"/>
  <c r="BH2338" i="14"/>
  <c r="BG2338" i="14"/>
  <c r="BF2338" i="14"/>
  <c r="BC2338" i="14"/>
  <c r="BB2338" i="14"/>
  <c r="BA2338" i="14"/>
  <c r="AX2338" i="14"/>
  <c r="AW2338" i="14"/>
  <c r="AV2338" i="14"/>
  <c r="AS2338" i="14"/>
  <c r="AR2338" i="14"/>
  <c r="AQ2338" i="14"/>
  <c r="AN2338" i="14"/>
  <c r="AM2338" i="14"/>
  <c r="AL2338" i="14"/>
  <c r="AI2338" i="14"/>
  <c r="AH2338" i="14"/>
  <c r="AG2338" i="14"/>
  <c r="CD2337" i="14"/>
  <c r="CC2337" i="14"/>
  <c r="CB2337" i="14"/>
  <c r="CA2337" i="14"/>
  <c r="BZ2337" i="14"/>
  <c r="BY2337" i="14"/>
  <c r="BX2337" i="14"/>
  <c r="BW2337" i="14"/>
  <c r="BV2337" i="14"/>
  <c r="BU2337" i="14"/>
  <c r="BR2337" i="14"/>
  <c r="BQ2337" i="14"/>
  <c r="BP2337" i="14"/>
  <c r="BM2337" i="14"/>
  <c r="BL2337" i="14"/>
  <c r="BK2337" i="14"/>
  <c r="BH2337" i="14"/>
  <c r="BG2337" i="14"/>
  <c r="BF2337" i="14"/>
  <c r="BC2337" i="14"/>
  <c r="BB2337" i="14"/>
  <c r="BA2337" i="14"/>
  <c r="AX2337" i="14"/>
  <c r="AW2337" i="14"/>
  <c r="AV2337" i="14"/>
  <c r="AS2337" i="14"/>
  <c r="AR2337" i="14"/>
  <c r="AQ2337" i="14"/>
  <c r="AN2337" i="14"/>
  <c r="AM2337" i="14"/>
  <c r="AL2337" i="14"/>
  <c r="AI2337" i="14"/>
  <c r="AH2337" i="14"/>
  <c r="AG2337" i="14"/>
  <c r="CD2336" i="14"/>
  <c r="CC2336" i="14"/>
  <c r="CB2336" i="14"/>
  <c r="CA2336" i="14"/>
  <c r="BZ2336" i="14"/>
  <c r="BY2336" i="14"/>
  <c r="BX2336" i="14"/>
  <c r="BW2336" i="14"/>
  <c r="BV2336" i="14"/>
  <c r="BU2336" i="14"/>
  <c r="BR2336" i="14"/>
  <c r="BQ2336" i="14"/>
  <c r="BP2336" i="14"/>
  <c r="BM2336" i="14"/>
  <c r="BL2336" i="14"/>
  <c r="BK2336" i="14"/>
  <c r="BH2336" i="14"/>
  <c r="BG2336" i="14"/>
  <c r="BF2336" i="14"/>
  <c r="BC2336" i="14"/>
  <c r="BB2336" i="14"/>
  <c r="BA2336" i="14"/>
  <c r="AX2336" i="14"/>
  <c r="AW2336" i="14"/>
  <c r="AV2336" i="14"/>
  <c r="AS2336" i="14"/>
  <c r="AR2336" i="14"/>
  <c r="AQ2336" i="14"/>
  <c r="AN2336" i="14"/>
  <c r="AM2336" i="14"/>
  <c r="AL2336" i="14"/>
  <c r="AI2336" i="14"/>
  <c r="AH2336" i="14"/>
  <c r="AG2336" i="14"/>
  <c r="CD2335" i="14"/>
  <c r="CC2335" i="14"/>
  <c r="CB2335" i="14"/>
  <c r="CA2335" i="14"/>
  <c r="BZ2335" i="14"/>
  <c r="BY2335" i="14"/>
  <c r="BX2335" i="14"/>
  <c r="BW2335" i="14"/>
  <c r="BV2335" i="14"/>
  <c r="BU2335" i="14"/>
  <c r="BR2335" i="14"/>
  <c r="BQ2335" i="14"/>
  <c r="BP2335" i="14"/>
  <c r="BM2335" i="14"/>
  <c r="BL2335" i="14"/>
  <c r="BK2335" i="14"/>
  <c r="BH2335" i="14"/>
  <c r="BG2335" i="14"/>
  <c r="BF2335" i="14"/>
  <c r="BC2335" i="14"/>
  <c r="BB2335" i="14"/>
  <c r="BA2335" i="14"/>
  <c r="AX2335" i="14"/>
  <c r="AW2335" i="14"/>
  <c r="AV2335" i="14"/>
  <c r="AS2335" i="14"/>
  <c r="AR2335" i="14"/>
  <c r="AQ2335" i="14"/>
  <c r="AN2335" i="14"/>
  <c r="AM2335" i="14"/>
  <c r="AL2335" i="14"/>
  <c r="AI2335" i="14"/>
  <c r="AH2335" i="14"/>
  <c r="AG2335" i="14"/>
  <c r="CD2334" i="14"/>
  <c r="CC2334" i="14"/>
  <c r="CB2334" i="14"/>
  <c r="CA2334" i="14"/>
  <c r="BZ2334" i="14"/>
  <c r="BY2334" i="14"/>
  <c r="BX2334" i="14"/>
  <c r="BW2334" i="14"/>
  <c r="BV2334" i="14"/>
  <c r="BU2334" i="14"/>
  <c r="BR2334" i="14"/>
  <c r="BQ2334" i="14"/>
  <c r="BP2334" i="14"/>
  <c r="BM2334" i="14"/>
  <c r="BL2334" i="14"/>
  <c r="BK2334" i="14"/>
  <c r="BH2334" i="14"/>
  <c r="BG2334" i="14"/>
  <c r="BF2334" i="14"/>
  <c r="BC2334" i="14"/>
  <c r="BB2334" i="14"/>
  <c r="BA2334" i="14"/>
  <c r="AX2334" i="14"/>
  <c r="AW2334" i="14"/>
  <c r="AV2334" i="14"/>
  <c r="AS2334" i="14"/>
  <c r="AR2334" i="14"/>
  <c r="AQ2334" i="14"/>
  <c r="AN2334" i="14"/>
  <c r="AM2334" i="14"/>
  <c r="AL2334" i="14"/>
  <c r="AI2334" i="14"/>
  <c r="AH2334" i="14"/>
  <c r="AG2334" i="14"/>
  <c r="CD2333" i="14"/>
  <c r="CC2333" i="14"/>
  <c r="CB2333" i="14"/>
  <c r="CA2333" i="14"/>
  <c r="BZ2333" i="14"/>
  <c r="BY2333" i="14"/>
  <c r="BX2333" i="14"/>
  <c r="BW2333" i="14"/>
  <c r="BV2333" i="14"/>
  <c r="BU2333" i="14"/>
  <c r="BR2333" i="14"/>
  <c r="BQ2333" i="14"/>
  <c r="BP2333" i="14"/>
  <c r="BM2333" i="14"/>
  <c r="BL2333" i="14"/>
  <c r="BK2333" i="14"/>
  <c r="BH2333" i="14"/>
  <c r="BG2333" i="14"/>
  <c r="BF2333" i="14"/>
  <c r="BC2333" i="14"/>
  <c r="BB2333" i="14"/>
  <c r="BA2333" i="14"/>
  <c r="AX2333" i="14"/>
  <c r="AW2333" i="14"/>
  <c r="AV2333" i="14"/>
  <c r="AS2333" i="14"/>
  <c r="AR2333" i="14"/>
  <c r="AQ2333" i="14"/>
  <c r="AN2333" i="14"/>
  <c r="AM2333" i="14"/>
  <c r="AL2333" i="14"/>
  <c r="AI2333" i="14"/>
  <c r="AH2333" i="14"/>
  <c r="AG2333" i="14"/>
  <c r="CD2332" i="14"/>
  <c r="CC2332" i="14"/>
  <c r="CB2332" i="14"/>
  <c r="CA2332" i="14"/>
  <c r="BZ2332" i="14"/>
  <c r="BY2332" i="14"/>
  <c r="BX2332" i="14"/>
  <c r="BW2332" i="14"/>
  <c r="BV2332" i="14"/>
  <c r="BU2332" i="14"/>
  <c r="BR2332" i="14"/>
  <c r="BQ2332" i="14"/>
  <c r="BP2332" i="14"/>
  <c r="BM2332" i="14"/>
  <c r="BL2332" i="14"/>
  <c r="BK2332" i="14"/>
  <c r="BH2332" i="14"/>
  <c r="BG2332" i="14"/>
  <c r="BF2332" i="14"/>
  <c r="BC2332" i="14"/>
  <c r="BB2332" i="14"/>
  <c r="BA2332" i="14"/>
  <c r="AX2332" i="14"/>
  <c r="AW2332" i="14"/>
  <c r="AV2332" i="14"/>
  <c r="AS2332" i="14"/>
  <c r="AR2332" i="14"/>
  <c r="AQ2332" i="14"/>
  <c r="AN2332" i="14"/>
  <c r="AM2332" i="14"/>
  <c r="AL2332" i="14"/>
  <c r="AI2332" i="14"/>
  <c r="AH2332" i="14"/>
  <c r="AG2332" i="14"/>
  <c r="CD2331" i="14"/>
  <c r="CC2331" i="14"/>
  <c r="CB2331" i="14"/>
  <c r="CA2331" i="14"/>
  <c r="BZ2331" i="14"/>
  <c r="BY2331" i="14"/>
  <c r="BX2331" i="14"/>
  <c r="BW2331" i="14"/>
  <c r="BV2331" i="14"/>
  <c r="BU2331" i="14"/>
  <c r="BR2331" i="14"/>
  <c r="BQ2331" i="14"/>
  <c r="BP2331" i="14"/>
  <c r="BM2331" i="14"/>
  <c r="BL2331" i="14"/>
  <c r="BK2331" i="14"/>
  <c r="BH2331" i="14"/>
  <c r="BG2331" i="14"/>
  <c r="BF2331" i="14"/>
  <c r="BC2331" i="14"/>
  <c r="BB2331" i="14"/>
  <c r="BA2331" i="14"/>
  <c r="AX2331" i="14"/>
  <c r="AW2331" i="14"/>
  <c r="AV2331" i="14"/>
  <c r="AS2331" i="14"/>
  <c r="AR2331" i="14"/>
  <c r="AQ2331" i="14"/>
  <c r="AN2331" i="14"/>
  <c r="AM2331" i="14"/>
  <c r="AL2331" i="14"/>
  <c r="AI2331" i="14"/>
  <c r="AH2331" i="14"/>
  <c r="AG2331" i="14"/>
  <c r="CD2330" i="14"/>
  <c r="CC2330" i="14"/>
  <c r="CB2330" i="14"/>
  <c r="CA2330" i="14"/>
  <c r="BZ2330" i="14"/>
  <c r="BY2330" i="14"/>
  <c r="BX2330" i="14"/>
  <c r="BW2330" i="14"/>
  <c r="BV2330" i="14"/>
  <c r="BU2330" i="14"/>
  <c r="BR2330" i="14"/>
  <c r="BQ2330" i="14"/>
  <c r="BP2330" i="14"/>
  <c r="BM2330" i="14"/>
  <c r="BL2330" i="14"/>
  <c r="BK2330" i="14"/>
  <c r="BH2330" i="14"/>
  <c r="BG2330" i="14"/>
  <c r="BF2330" i="14"/>
  <c r="BC2330" i="14"/>
  <c r="BB2330" i="14"/>
  <c r="BA2330" i="14"/>
  <c r="AX2330" i="14"/>
  <c r="AW2330" i="14"/>
  <c r="AV2330" i="14"/>
  <c r="AS2330" i="14"/>
  <c r="AR2330" i="14"/>
  <c r="AQ2330" i="14"/>
  <c r="AN2330" i="14"/>
  <c r="AM2330" i="14"/>
  <c r="AL2330" i="14"/>
  <c r="AI2330" i="14"/>
  <c r="AH2330" i="14"/>
  <c r="AG2330" i="14"/>
  <c r="CD2329" i="14"/>
  <c r="CC2329" i="14"/>
  <c r="CB2329" i="14"/>
  <c r="CA2329" i="14"/>
  <c r="BZ2329" i="14"/>
  <c r="BY2329" i="14"/>
  <c r="BX2329" i="14"/>
  <c r="BW2329" i="14"/>
  <c r="BV2329" i="14"/>
  <c r="BU2329" i="14"/>
  <c r="BR2329" i="14"/>
  <c r="BQ2329" i="14"/>
  <c r="BP2329" i="14"/>
  <c r="BM2329" i="14"/>
  <c r="BL2329" i="14"/>
  <c r="BK2329" i="14"/>
  <c r="BH2329" i="14"/>
  <c r="BG2329" i="14"/>
  <c r="BF2329" i="14"/>
  <c r="BC2329" i="14"/>
  <c r="BB2329" i="14"/>
  <c r="BA2329" i="14"/>
  <c r="AX2329" i="14"/>
  <c r="AW2329" i="14"/>
  <c r="AV2329" i="14"/>
  <c r="AS2329" i="14"/>
  <c r="AR2329" i="14"/>
  <c r="AQ2329" i="14"/>
  <c r="AN2329" i="14"/>
  <c r="AM2329" i="14"/>
  <c r="AL2329" i="14"/>
  <c r="AI2329" i="14"/>
  <c r="AH2329" i="14"/>
  <c r="AG2329" i="14"/>
  <c r="CD2328" i="14"/>
  <c r="CC2328" i="14"/>
  <c r="CB2328" i="14"/>
  <c r="CA2328" i="14"/>
  <c r="BZ2328" i="14"/>
  <c r="BY2328" i="14"/>
  <c r="BX2328" i="14"/>
  <c r="BW2328" i="14"/>
  <c r="BV2328" i="14"/>
  <c r="BU2328" i="14"/>
  <c r="BR2328" i="14"/>
  <c r="BQ2328" i="14"/>
  <c r="BP2328" i="14"/>
  <c r="BM2328" i="14"/>
  <c r="BL2328" i="14"/>
  <c r="BK2328" i="14"/>
  <c r="BH2328" i="14"/>
  <c r="BG2328" i="14"/>
  <c r="BF2328" i="14"/>
  <c r="BC2328" i="14"/>
  <c r="BB2328" i="14"/>
  <c r="BA2328" i="14"/>
  <c r="AX2328" i="14"/>
  <c r="AW2328" i="14"/>
  <c r="AV2328" i="14"/>
  <c r="AS2328" i="14"/>
  <c r="AR2328" i="14"/>
  <c r="AQ2328" i="14"/>
  <c r="AN2328" i="14"/>
  <c r="AM2328" i="14"/>
  <c r="AL2328" i="14"/>
  <c r="AI2328" i="14"/>
  <c r="AH2328" i="14"/>
  <c r="AG2328" i="14"/>
  <c r="CD2327" i="14"/>
  <c r="CC2327" i="14"/>
  <c r="CB2327" i="14"/>
  <c r="CA2327" i="14"/>
  <c r="BZ2327" i="14"/>
  <c r="BY2327" i="14"/>
  <c r="BX2327" i="14"/>
  <c r="BW2327" i="14"/>
  <c r="BV2327" i="14"/>
  <c r="BU2327" i="14"/>
  <c r="BR2327" i="14"/>
  <c r="BQ2327" i="14"/>
  <c r="BP2327" i="14"/>
  <c r="BM2327" i="14"/>
  <c r="BL2327" i="14"/>
  <c r="BK2327" i="14"/>
  <c r="BH2327" i="14"/>
  <c r="BG2327" i="14"/>
  <c r="BF2327" i="14"/>
  <c r="BC2327" i="14"/>
  <c r="BB2327" i="14"/>
  <c r="BA2327" i="14"/>
  <c r="AX2327" i="14"/>
  <c r="AW2327" i="14"/>
  <c r="AV2327" i="14"/>
  <c r="AS2327" i="14"/>
  <c r="AR2327" i="14"/>
  <c r="AQ2327" i="14"/>
  <c r="AN2327" i="14"/>
  <c r="AM2327" i="14"/>
  <c r="AL2327" i="14"/>
  <c r="AI2327" i="14"/>
  <c r="AH2327" i="14"/>
  <c r="AG2327" i="14"/>
  <c r="CD2326" i="14"/>
  <c r="CC2326" i="14"/>
  <c r="CB2326" i="14"/>
  <c r="CA2326" i="14"/>
  <c r="BZ2326" i="14"/>
  <c r="BY2326" i="14"/>
  <c r="BX2326" i="14"/>
  <c r="BW2326" i="14"/>
  <c r="BV2326" i="14"/>
  <c r="BU2326" i="14"/>
  <c r="BR2326" i="14"/>
  <c r="BQ2326" i="14"/>
  <c r="BP2326" i="14"/>
  <c r="BM2326" i="14"/>
  <c r="BL2326" i="14"/>
  <c r="BK2326" i="14"/>
  <c r="BH2326" i="14"/>
  <c r="BG2326" i="14"/>
  <c r="BF2326" i="14"/>
  <c r="BC2326" i="14"/>
  <c r="BB2326" i="14"/>
  <c r="BA2326" i="14"/>
  <c r="AX2326" i="14"/>
  <c r="AW2326" i="14"/>
  <c r="AV2326" i="14"/>
  <c r="AS2326" i="14"/>
  <c r="AR2326" i="14"/>
  <c r="AQ2326" i="14"/>
  <c r="AN2326" i="14"/>
  <c r="AM2326" i="14"/>
  <c r="AL2326" i="14"/>
  <c r="AI2326" i="14"/>
  <c r="AH2326" i="14"/>
  <c r="AG2326" i="14"/>
  <c r="CD2325" i="14"/>
  <c r="CC2325" i="14"/>
  <c r="CB2325" i="14"/>
  <c r="CA2325" i="14"/>
  <c r="BZ2325" i="14"/>
  <c r="BY2325" i="14"/>
  <c r="BX2325" i="14"/>
  <c r="BW2325" i="14"/>
  <c r="BV2325" i="14"/>
  <c r="BU2325" i="14"/>
  <c r="BR2325" i="14"/>
  <c r="BQ2325" i="14"/>
  <c r="BP2325" i="14"/>
  <c r="BM2325" i="14"/>
  <c r="BL2325" i="14"/>
  <c r="BK2325" i="14"/>
  <c r="BH2325" i="14"/>
  <c r="BG2325" i="14"/>
  <c r="BF2325" i="14"/>
  <c r="BC2325" i="14"/>
  <c r="BB2325" i="14"/>
  <c r="BA2325" i="14"/>
  <c r="AX2325" i="14"/>
  <c r="AW2325" i="14"/>
  <c r="AV2325" i="14"/>
  <c r="AS2325" i="14"/>
  <c r="AR2325" i="14"/>
  <c r="AQ2325" i="14"/>
  <c r="AN2325" i="14"/>
  <c r="AM2325" i="14"/>
  <c r="AL2325" i="14"/>
  <c r="AI2325" i="14"/>
  <c r="AH2325" i="14"/>
  <c r="AG2325" i="14"/>
  <c r="CD2324" i="14"/>
  <c r="CC2324" i="14"/>
  <c r="CB2324" i="14"/>
  <c r="CA2324" i="14"/>
  <c r="BZ2324" i="14"/>
  <c r="BY2324" i="14"/>
  <c r="BX2324" i="14"/>
  <c r="BW2324" i="14"/>
  <c r="BV2324" i="14"/>
  <c r="BU2324" i="14"/>
  <c r="BR2324" i="14"/>
  <c r="BQ2324" i="14"/>
  <c r="BP2324" i="14"/>
  <c r="BM2324" i="14"/>
  <c r="BL2324" i="14"/>
  <c r="BK2324" i="14"/>
  <c r="BH2324" i="14"/>
  <c r="BG2324" i="14"/>
  <c r="BF2324" i="14"/>
  <c r="BC2324" i="14"/>
  <c r="BB2324" i="14"/>
  <c r="BA2324" i="14"/>
  <c r="AX2324" i="14"/>
  <c r="AW2324" i="14"/>
  <c r="AV2324" i="14"/>
  <c r="AS2324" i="14"/>
  <c r="AR2324" i="14"/>
  <c r="AQ2324" i="14"/>
  <c r="AN2324" i="14"/>
  <c r="AM2324" i="14"/>
  <c r="AL2324" i="14"/>
  <c r="AI2324" i="14"/>
  <c r="AH2324" i="14"/>
  <c r="AG2324" i="14"/>
  <c r="CD2323" i="14"/>
  <c r="CC2323" i="14"/>
  <c r="CB2323" i="14"/>
  <c r="CA2323" i="14"/>
  <c r="BZ2323" i="14"/>
  <c r="BY2323" i="14"/>
  <c r="BX2323" i="14"/>
  <c r="BW2323" i="14"/>
  <c r="BV2323" i="14"/>
  <c r="BU2323" i="14"/>
  <c r="BR2323" i="14"/>
  <c r="BQ2323" i="14"/>
  <c r="BP2323" i="14"/>
  <c r="BM2323" i="14"/>
  <c r="BL2323" i="14"/>
  <c r="BK2323" i="14"/>
  <c r="BH2323" i="14"/>
  <c r="BG2323" i="14"/>
  <c r="BF2323" i="14"/>
  <c r="BC2323" i="14"/>
  <c r="BB2323" i="14"/>
  <c r="BA2323" i="14"/>
  <c r="AX2323" i="14"/>
  <c r="AW2323" i="14"/>
  <c r="AV2323" i="14"/>
  <c r="AS2323" i="14"/>
  <c r="AR2323" i="14"/>
  <c r="AQ2323" i="14"/>
  <c r="AN2323" i="14"/>
  <c r="AM2323" i="14"/>
  <c r="AL2323" i="14"/>
  <c r="AI2323" i="14"/>
  <c r="AH2323" i="14"/>
  <c r="AG2323" i="14"/>
  <c r="CD2322" i="14"/>
  <c r="CC2322" i="14"/>
  <c r="CB2322" i="14"/>
  <c r="CA2322" i="14"/>
  <c r="BZ2322" i="14"/>
  <c r="BY2322" i="14"/>
  <c r="BX2322" i="14"/>
  <c r="BW2322" i="14"/>
  <c r="BV2322" i="14"/>
  <c r="BU2322" i="14"/>
  <c r="BR2322" i="14"/>
  <c r="BQ2322" i="14"/>
  <c r="BP2322" i="14"/>
  <c r="BM2322" i="14"/>
  <c r="BL2322" i="14"/>
  <c r="BK2322" i="14"/>
  <c r="BH2322" i="14"/>
  <c r="BG2322" i="14"/>
  <c r="BF2322" i="14"/>
  <c r="BC2322" i="14"/>
  <c r="BB2322" i="14"/>
  <c r="BA2322" i="14"/>
  <c r="AX2322" i="14"/>
  <c r="AW2322" i="14"/>
  <c r="AV2322" i="14"/>
  <c r="AS2322" i="14"/>
  <c r="AR2322" i="14"/>
  <c r="AQ2322" i="14"/>
  <c r="AN2322" i="14"/>
  <c r="AM2322" i="14"/>
  <c r="AL2322" i="14"/>
  <c r="AI2322" i="14"/>
  <c r="AH2322" i="14"/>
  <c r="AG2322" i="14"/>
  <c r="CD2321" i="14"/>
  <c r="CC2321" i="14"/>
  <c r="CB2321" i="14"/>
  <c r="CA2321" i="14"/>
  <c r="BZ2321" i="14"/>
  <c r="BY2321" i="14"/>
  <c r="BX2321" i="14"/>
  <c r="BW2321" i="14"/>
  <c r="BV2321" i="14"/>
  <c r="BU2321" i="14"/>
  <c r="BR2321" i="14"/>
  <c r="BQ2321" i="14"/>
  <c r="BP2321" i="14"/>
  <c r="BM2321" i="14"/>
  <c r="BL2321" i="14"/>
  <c r="BK2321" i="14"/>
  <c r="BH2321" i="14"/>
  <c r="BG2321" i="14"/>
  <c r="BF2321" i="14"/>
  <c r="BC2321" i="14"/>
  <c r="BB2321" i="14"/>
  <c r="BA2321" i="14"/>
  <c r="AX2321" i="14"/>
  <c r="AW2321" i="14"/>
  <c r="AV2321" i="14"/>
  <c r="AS2321" i="14"/>
  <c r="AR2321" i="14"/>
  <c r="AQ2321" i="14"/>
  <c r="AN2321" i="14"/>
  <c r="AM2321" i="14"/>
  <c r="AL2321" i="14"/>
  <c r="AI2321" i="14"/>
  <c r="AH2321" i="14"/>
  <c r="AG2321" i="14"/>
  <c r="CD2320" i="14"/>
  <c r="CC2320" i="14"/>
  <c r="CB2320" i="14"/>
  <c r="CA2320" i="14"/>
  <c r="BZ2320" i="14"/>
  <c r="BY2320" i="14"/>
  <c r="BX2320" i="14"/>
  <c r="BW2320" i="14"/>
  <c r="BV2320" i="14"/>
  <c r="BU2320" i="14"/>
  <c r="BR2320" i="14"/>
  <c r="BQ2320" i="14"/>
  <c r="BP2320" i="14"/>
  <c r="BM2320" i="14"/>
  <c r="BL2320" i="14"/>
  <c r="BK2320" i="14"/>
  <c r="BH2320" i="14"/>
  <c r="BG2320" i="14"/>
  <c r="BF2320" i="14"/>
  <c r="BC2320" i="14"/>
  <c r="BB2320" i="14"/>
  <c r="BA2320" i="14"/>
  <c r="AX2320" i="14"/>
  <c r="AW2320" i="14"/>
  <c r="AV2320" i="14"/>
  <c r="AS2320" i="14"/>
  <c r="AR2320" i="14"/>
  <c r="AQ2320" i="14"/>
  <c r="AN2320" i="14"/>
  <c r="AM2320" i="14"/>
  <c r="AL2320" i="14"/>
  <c r="AI2320" i="14"/>
  <c r="AH2320" i="14"/>
  <c r="AG2320" i="14"/>
  <c r="CD2319" i="14"/>
  <c r="CC2319" i="14"/>
  <c r="CB2319" i="14"/>
  <c r="CA2319" i="14"/>
  <c r="BZ2319" i="14"/>
  <c r="BY2319" i="14"/>
  <c r="BX2319" i="14"/>
  <c r="BW2319" i="14"/>
  <c r="BV2319" i="14"/>
  <c r="BU2319" i="14"/>
  <c r="BR2319" i="14"/>
  <c r="BQ2319" i="14"/>
  <c r="BP2319" i="14"/>
  <c r="BM2319" i="14"/>
  <c r="BL2319" i="14"/>
  <c r="BK2319" i="14"/>
  <c r="BH2319" i="14"/>
  <c r="BG2319" i="14"/>
  <c r="BF2319" i="14"/>
  <c r="BC2319" i="14"/>
  <c r="BB2319" i="14"/>
  <c r="BA2319" i="14"/>
  <c r="AX2319" i="14"/>
  <c r="AW2319" i="14"/>
  <c r="AV2319" i="14"/>
  <c r="AS2319" i="14"/>
  <c r="AR2319" i="14"/>
  <c r="AQ2319" i="14"/>
  <c r="AN2319" i="14"/>
  <c r="AM2319" i="14"/>
  <c r="AL2319" i="14"/>
  <c r="AI2319" i="14"/>
  <c r="AH2319" i="14"/>
  <c r="AG2319" i="14"/>
  <c r="CD2318" i="14"/>
  <c r="CC2318" i="14"/>
  <c r="CB2318" i="14"/>
  <c r="CA2318" i="14"/>
  <c r="BZ2318" i="14"/>
  <c r="BY2318" i="14"/>
  <c r="BX2318" i="14"/>
  <c r="BW2318" i="14"/>
  <c r="BV2318" i="14"/>
  <c r="BU2318" i="14"/>
  <c r="BR2318" i="14"/>
  <c r="BQ2318" i="14"/>
  <c r="BP2318" i="14"/>
  <c r="BM2318" i="14"/>
  <c r="BL2318" i="14"/>
  <c r="BK2318" i="14"/>
  <c r="BH2318" i="14"/>
  <c r="BG2318" i="14"/>
  <c r="BF2318" i="14"/>
  <c r="BC2318" i="14"/>
  <c r="BB2318" i="14"/>
  <c r="BA2318" i="14"/>
  <c r="AX2318" i="14"/>
  <c r="AW2318" i="14"/>
  <c r="AV2318" i="14"/>
  <c r="AS2318" i="14"/>
  <c r="AR2318" i="14"/>
  <c r="AQ2318" i="14"/>
  <c r="AN2318" i="14"/>
  <c r="AM2318" i="14"/>
  <c r="AL2318" i="14"/>
  <c r="AI2318" i="14"/>
  <c r="AH2318" i="14"/>
  <c r="AG2318" i="14"/>
  <c r="CD2317" i="14"/>
  <c r="CC2317" i="14"/>
  <c r="CB2317" i="14"/>
  <c r="CA2317" i="14"/>
  <c r="BZ2317" i="14"/>
  <c r="BY2317" i="14"/>
  <c r="BX2317" i="14"/>
  <c r="BW2317" i="14"/>
  <c r="BV2317" i="14"/>
  <c r="BU2317" i="14"/>
  <c r="BR2317" i="14"/>
  <c r="BQ2317" i="14"/>
  <c r="BP2317" i="14"/>
  <c r="BM2317" i="14"/>
  <c r="BL2317" i="14"/>
  <c r="BK2317" i="14"/>
  <c r="BH2317" i="14"/>
  <c r="BG2317" i="14"/>
  <c r="BF2317" i="14"/>
  <c r="BC2317" i="14"/>
  <c r="BB2317" i="14"/>
  <c r="BA2317" i="14"/>
  <c r="AX2317" i="14"/>
  <c r="AW2317" i="14"/>
  <c r="AV2317" i="14"/>
  <c r="AS2317" i="14"/>
  <c r="AR2317" i="14"/>
  <c r="AQ2317" i="14"/>
  <c r="AN2317" i="14"/>
  <c r="AM2317" i="14"/>
  <c r="AL2317" i="14"/>
  <c r="AI2317" i="14"/>
  <c r="AH2317" i="14"/>
  <c r="AG2317" i="14"/>
  <c r="CD2316" i="14"/>
  <c r="CC2316" i="14"/>
  <c r="CB2316" i="14"/>
  <c r="CA2316" i="14"/>
  <c r="BZ2316" i="14"/>
  <c r="BY2316" i="14"/>
  <c r="BX2316" i="14"/>
  <c r="BW2316" i="14"/>
  <c r="BV2316" i="14"/>
  <c r="BU2316" i="14"/>
  <c r="BR2316" i="14"/>
  <c r="BQ2316" i="14"/>
  <c r="BP2316" i="14"/>
  <c r="BM2316" i="14"/>
  <c r="BL2316" i="14"/>
  <c r="BK2316" i="14"/>
  <c r="BH2316" i="14"/>
  <c r="BG2316" i="14"/>
  <c r="BF2316" i="14"/>
  <c r="BC2316" i="14"/>
  <c r="BB2316" i="14"/>
  <c r="BA2316" i="14"/>
  <c r="AX2316" i="14"/>
  <c r="AW2316" i="14"/>
  <c r="AV2316" i="14"/>
  <c r="AS2316" i="14"/>
  <c r="AR2316" i="14"/>
  <c r="AQ2316" i="14"/>
  <c r="AN2316" i="14"/>
  <c r="AM2316" i="14"/>
  <c r="AL2316" i="14"/>
  <c r="AI2316" i="14"/>
  <c r="AH2316" i="14"/>
  <c r="AG2316" i="14"/>
  <c r="CD2315" i="14"/>
  <c r="CC2315" i="14"/>
  <c r="CB2315" i="14"/>
  <c r="CA2315" i="14"/>
  <c r="BZ2315" i="14"/>
  <c r="BY2315" i="14"/>
  <c r="BX2315" i="14"/>
  <c r="BW2315" i="14"/>
  <c r="BV2315" i="14"/>
  <c r="BU2315" i="14"/>
  <c r="BR2315" i="14"/>
  <c r="BQ2315" i="14"/>
  <c r="BP2315" i="14"/>
  <c r="BM2315" i="14"/>
  <c r="BL2315" i="14"/>
  <c r="BK2315" i="14"/>
  <c r="BH2315" i="14"/>
  <c r="BG2315" i="14"/>
  <c r="BF2315" i="14"/>
  <c r="BC2315" i="14"/>
  <c r="BB2315" i="14"/>
  <c r="BA2315" i="14"/>
  <c r="AX2315" i="14"/>
  <c r="AW2315" i="14"/>
  <c r="AV2315" i="14"/>
  <c r="AS2315" i="14"/>
  <c r="AR2315" i="14"/>
  <c r="AQ2315" i="14"/>
  <c r="AN2315" i="14"/>
  <c r="AM2315" i="14"/>
  <c r="AL2315" i="14"/>
  <c r="AI2315" i="14"/>
  <c r="AH2315" i="14"/>
  <c r="AG2315" i="14"/>
  <c r="CD2314" i="14"/>
  <c r="CC2314" i="14"/>
  <c r="CB2314" i="14"/>
  <c r="CA2314" i="14"/>
  <c r="BZ2314" i="14"/>
  <c r="BY2314" i="14"/>
  <c r="BX2314" i="14"/>
  <c r="BW2314" i="14"/>
  <c r="BV2314" i="14"/>
  <c r="BU2314" i="14"/>
  <c r="BR2314" i="14"/>
  <c r="BQ2314" i="14"/>
  <c r="BP2314" i="14"/>
  <c r="BM2314" i="14"/>
  <c r="BL2314" i="14"/>
  <c r="BK2314" i="14"/>
  <c r="BH2314" i="14"/>
  <c r="BG2314" i="14"/>
  <c r="BF2314" i="14"/>
  <c r="BC2314" i="14"/>
  <c r="BB2314" i="14"/>
  <c r="BA2314" i="14"/>
  <c r="AX2314" i="14"/>
  <c r="AW2314" i="14"/>
  <c r="AV2314" i="14"/>
  <c r="AS2314" i="14"/>
  <c r="AR2314" i="14"/>
  <c r="AQ2314" i="14"/>
  <c r="AN2314" i="14"/>
  <c r="AM2314" i="14"/>
  <c r="AL2314" i="14"/>
  <c r="AI2314" i="14"/>
  <c r="AH2314" i="14"/>
  <c r="AG2314" i="14"/>
  <c r="CD2313" i="14"/>
  <c r="CC2313" i="14"/>
  <c r="CB2313" i="14"/>
  <c r="CA2313" i="14"/>
  <c r="BZ2313" i="14"/>
  <c r="BY2313" i="14"/>
  <c r="BX2313" i="14"/>
  <c r="BW2313" i="14"/>
  <c r="BV2313" i="14"/>
  <c r="BU2313" i="14"/>
  <c r="BR2313" i="14"/>
  <c r="BQ2313" i="14"/>
  <c r="BP2313" i="14"/>
  <c r="BM2313" i="14"/>
  <c r="BL2313" i="14"/>
  <c r="BK2313" i="14"/>
  <c r="BH2313" i="14"/>
  <c r="BG2313" i="14"/>
  <c r="BF2313" i="14"/>
  <c r="BC2313" i="14"/>
  <c r="BB2313" i="14"/>
  <c r="BA2313" i="14"/>
  <c r="AX2313" i="14"/>
  <c r="AW2313" i="14"/>
  <c r="AV2313" i="14"/>
  <c r="AS2313" i="14"/>
  <c r="AR2313" i="14"/>
  <c r="AQ2313" i="14"/>
  <c r="AN2313" i="14"/>
  <c r="AM2313" i="14"/>
  <c r="AL2313" i="14"/>
  <c r="AI2313" i="14"/>
  <c r="AH2313" i="14"/>
  <c r="AG2313" i="14"/>
  <c r="BU2312" i="14"/>
  <c r="AG2309" i="14"/>
  <c r="BD2321" i="14" s="1"/>
  <c r="CD2312" i="14"/>
  <c r="CC2312" i="14"/>
  <c r="CB2312" i="14"/>
  <c r="CA2312" i="14"/>
  <c r="BZ2312" i="14"/>
  <c r="BY2312" i="14"/>
  <c r="BX2312" i="14"/>
  <c r="BW2312" i="14"/>
  <c r="BV2312" i="14"/>
  <c r="BR2312" i="14"/>
  <c r="BQ2312" i="14"/>
  <c r="BP2312" i="14"/>
  <c r="BM2312" i="14"/>
  <c r="BL2312" i="14"/>
  <c r="BK2312" i="14"/>
  <c r="BH2312" i="14"/>
  <c r="BG2312" i="14"/>
  <c r="BF2312" i="14"/>
  <c r="BC2312" i="14"/>
  <c r="BB2312" i="14"/>
  <c r="BA2312" i="14"/>
  <c r="AX2312" i="14"/>
  <c r="AW2312" i="14"/>
  <c r="AV2312" i="14"/>
  <c r="AS2312" i="14"/>
  <c r="AR2312" i="14"/>
  <c r="AQ2312" i="14"/>
  <c r="AN2312" i="14"/>
  <c r="AM2312" i="14"/>
  <c r="AL2312" i="14"/>
  <c r="AI2312" i="14"/>
  <c r="AH2312" i="14"/>
  <c r="AG231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BC2280" i="14"/>
  <c r="BB2280" i="14"/>
  <c r="BA2280" i="14"/>
  <c r="AX2280" i="14"/>
  <c r="AW2280" i="14"/>
  <c r="AV2280" i="14"/>
  <c r="AS2280" i="14"/>
  <c r="AR2280" i="14"/>
  <c r="AQ2280" i="14"/>
  <c r="AN2280" i="14"/>
  <c r="AM2280" i="14"/>
  <c r="AL2280" i="14"/>
  <c r="AI2280" i="14"/>
  <c r="AH2280" i="14"/>
  <c r="AG2280" i="14"/>
  <c r="BC2279" i="14"/>
  <c r="BB2279" i="14"/>
  <c r="BA2279" i="14"/>
  <c r="AX2279" i="14"/>
  <c r="AW2279" i="14"/>
  <c r="AV2279" i="14"/>
  <c r="AS2279" i="14"/>
  <c r="AR2279" i="14"/>
  <c r="AQ2279" i="14"/>
  <c r="AN2279" i="14"/>
  <c r="AM2279" i="14"/>
  <c r="AL2279" i="14"/>
  <c r="AI2279" i="14"/>
  <c r="AH2279" i="14"/>
  <c r="AG2279" i="14"/>
  <c r="BC2278" i="14"/>
  <c r="BB2278" i="14"/>
  <c r="BA2278" i="14"/>
  <c r="AX2278" i="14"/>
  <c r="AW2278" i="14"/>
  <c r="AV2278" i="14"/>
  <c r="AS2278" i="14"/>
  <c r="AR2278" i="14"/>
  <c r="AQ2278" i="14"/>
  <c r="AN2278" i="14"/>
  <c r="AM2278" i="14"/>
  <c r="AL2278" i="14"/>
  <c r="AI2278" i="14"/>
  <c r="AH2278" i="14"/>
  <c r="AG2278" i="14"/>
  <c r="BC2277" i="14"/>
  <c r="BB2277" i="14"/>
  <c r="BA2277" i="14"/>
  <c r="AX2277" i="14"/>
  <c r="AW2277" i="14"/>
  <c r="AV2277" i="14"/>
  <c r="AS2277" i="14"/>
  <c r="AR2277" i="14"/>
  <c r="AQ2277" i="14"/>
  <c r="AN2277" i="14"/>
  <c r="AM2277" i="14"/>
  <c r="AL2277" i="14"/>
  <c r="AI2277" i="14"/>
  <c r="AH2277" i="14"/>
  <c r="AG2277" i="14"/>
  <c r="BC2276" i="14"/>
  <c r="BB2276" i="14"/>
  <c r="BA2276" i="14"/>
  <c r="AX2276" i="14"/>
  <c r="AW2276" i="14"/>
  <c r="AV2276" i="14"/>
  <c r="AS2276" i="14"/>
  <c r="AR2276" i="14"/>
  <c r="AQ2276" i="14"/>
  <c r="AN2276" i="14"/>
  <c r="AM2276" i="14"/>
  <c r="AL2276" i="14"/>
  <c r="AI2276" i="14"/>
  <c r="AH2276" i="14"/>
  <c r="AG2276" i="14"/>
  <c r="BC2275" i="14"/>
  <c r="BB2275" i="14"/>
  <c r="BA2275" i="14"/>
  <c r="AX2275" i="14"/>
  <c r="AW2275" i="14"/>
  <c r="AV2275" i="14"/>
  <c r="AS2275" i="14"/>
  <c r="AR2275" i="14"/>
  <c r="AQ2275" i="14"/>
  <c r="AN2275" i="14"/>
  <c r="AM2275" i="14"/>
  <c r="AL2275" i="14"/>
  <c r="AI2275" i="14"/>
  <c r="AH2275" i="14"/>
  <c r="AG2275" i="14"/>
  <c r="BC2274" i="14"/>
  <c r="BB2274" i="14"/>
  <c r="BA2274" i="14"/>
  <c r="AX2274" i="14"/>
  <c r="AW2274" i="14"/>
  <c r="AV2274" i="14"/>
  <c r="AS2274" i="14"/>
  <c r="AR2274" i="14"/>
  <c r="AQ2274" i="14"/>
  <c r="AN2274" i="14"/>
  <c r="AM2274" i="14"/>
  <c r="AL2274" i="14"/>
  <c r="AI2274" i="14"/>
  <c r="AH2274" i="14"/>
  <c r="AG2274" i="14"/>
  <c r="BC2273" i="14"/>
  <c r="BB2273" i="14"/>
  <c r="BA2273" i="14"/>
  <c r="AX2273" i="14"/>
  <c r="AW2273" i="14"/>
  <c r="AV2273" i="14"/>
  <c r="AS2273" i="14"/>
  <c r="AR2273" i="14"/>
  <c r="AQ2273" i="14"/>
  <c r="AN2273" i="14"/>
  <c r="AM2273" i="14"/>
  <c r="AL2273" i="14"/>
  <c r="AI2273" i="14"/>
  <c r="AH2273" i="14"/>
  <c r="AG2273" i="14"/>
  <c r="BC2272" i="14"/>
  <c r="BB2272" i="14"/>
  <c r="BA2272" i="14"/>
  <c r="AX2272" i="14"/>
  <c r="AW2272" i="14"/>
  <c r="AV2272" i="14"/>
  <c r="AS2272" i="14"/>
  <c r="AR2272" i="14"/>
  <c r="AQ2272" i="14"/>
  <c r="AN2272" i="14"/>
  <c r="AM2272" i="14"/>
  <c r="AL2272" i="14"/>
  <c r="AI2272" i="14"/>
  <c r="AH2272" i="14"/>
  <c r="AG2272" i="14"/>
  <c r="BC2271" i="14"/>
  <c r="BB2271" i="14"/>
  <c r="BA2271" i="14"/>
  <c r="AX2271" i="14"/>
  <c r="AW2271" i="14"/>
  <c r="AV2271" i="14"/>
  <c r="AS2271" i="14"/>
  <c r="AR2271" i="14"/>
  <c r="AQ2271" i="14"/>
  <c r="AN2271" i="14"/>
  <c r="AM2271" i="14"/>
  <c r="AL2271" i="14"/>
  <c r="AI2271" i="14"/>
  <c r="AH2271" i="14"/>
  <c r="AG2271" i="14"/>
  <c r="BC2270" i="14"/>
  <c r="BB2270" i="14"/>
  <c r="BA2270" i="14"/>
  <c r="AX2270" i="14"/>
  <c r="AW2270" i="14"/>
  <c r="AV2270" i="14"/>
  <c r="AS2270" i="14"/>
  <c r="AR2270" i="14"/>
  <c r="AQ2270" i="14"/>
  <c r="AN2270" i="14"/>
  <c r="AM2270" i="14"/>
  <c r="AL2270" i="14"/>
  <c r="AI2270" i="14"/>
  <c r="AH2270" i="14"/>
  <c r="AG2270" i="14"/>
  <c r="BC2269" i="14"/>
  <c r="BB2269" i="14"/>
  <c r="BA2269" i="14"/>
  <c r="AX2269" i="14"/>
  <c r="AW2269" i="14"/>
  <c r="AV2269" i="14"/>
  <c r="AS2269" i="14"/>
  <c r="AR2269" i="14"/>
  <c r="AQ2269" i="14"/>
  <c r="AN2269" i="14"/>
  <c r="AM2269" i="14"/>
  <c r="AL2269" i="14"/>
  <c r="AI2269" i="14"/>
  <c r="AH2269" i="14"/>
  <c r="AG2269" i="14"/>
  <c r="BC2268" i="14"/>
  <c r="BB2268" i="14"/>
  <c r="BA2268" i="14"/>
  <c r="AX2268" i="14"/>
  <c r="AW2268" i="14"/>
  <c r="AV2268" i="14"/>
  <c r="AS2268" i="14"/>
  <c r="AR2268" i="14"/>
  <c r="AQ2268" i="14"/>
  <c r="AN2268" i="14"/>
  <c r="AM2268" i="14"/>
  <c r="AL2268" i="14"/>
  <c r="AI2268" i="14"/>
  <c r="AH2268" i="14"/>
  <c r="AG2268" i="14"/>
  <c r="BC2267" i="14"/>
  <c r="BB2267" i="14"/>
  <c r="BA2267" i="14"/>
  <c r="AX2267" i="14"/>
  <c r="AW2267" i="14"/>
  <c r="AV2267" i="14"/>
  <c r="AS2267" i="14"/>
  <c r="AR2267" i="14"/>
  <c r="AQ2267" i="14"/>
  <c r="AN2267" i="14"/>
  <c r="AM2267" i="14"/>
  <c r="AL2267" i="14"/>
  <c r="AI2267" i="14"/>
  <c r="AH2267" i="14"/>
  <c r="AG2267" i="14"/>
  <c r="BC2266" i="14"/>
  <c r="BB2266" i="14"/>
  <c r="BA2266" i="14"/>
  <c r="AX2266" i="14"/>
  <c r="AW2266" i="14"/>
  <c r="AV2266" i="14"/>
  <c r="AS2266" i="14"/>
  <c r="AR2266" i="14"/>
  <c r="AQ2266" i="14"/>
  <c r="AN2266" i="14"/>
  <c r="AM2266" i="14"/>
  <c r="AL2266" i="14"/>
  <c r="AI2266" i="14"/>
  <c r="AH2266" i="14"/>
  <c r="AG2266" i="14"/>
  <c r="BC2265" i="14"/>
  <c r="BB2265" i="14"/>
  <c r="BA2265" i="14"/>
  <c r="AX2265" i="14"/>
  <c r="AW2265" i="14"/>
  <c r="AV2265" i="14"/>
  <c r="AS2265" i="14"/>
  <c r="AR2265" i="14"/>
  <c r="AQ2265" i="14"/>
  <c r="AN2265" i="14"/>
  <c r="AM2265" i="14"/>
  <c r="AL2265" i="14"/>
  <c r="AI2265" i="14"/>
  <c r="AH2265" i="14"/>
  <c r="AG2265" i="14"/>
  <c r="BC2264" i="14"/>
  <c r="BB2264" i="14"/>
  <c r="BA2264" i="14"/>
  <c r="AX2264" i="14"/>
  <c r="AW2264" i="14"/>
  <c r="AV2264" i="14"/>
  <c r="AS2264" i="14"/>
  <c r="AR2264" i="14"/>
  <c r="AQ2264" i="14"/>
  <c r="AN2264" i="14"/>
  <c r="AM2264" i="14"/>
  <c r="AL2264" i="14"/>
  <c r="AI2264" i="14"/>
  <c r="AH2264" i="14"/>
  <c r="AG2264" i="14"/>
  <c r="BC2263" i="14"/>
  <c r="BB2263" i="14"/>
  <c r="BA2263" i="14"/>
  <c r="AX2263" i="14"/>
  <c r="AW2263" i="14"/>
  <c r="AV2263" i="14"/>
  <c r="AS2263" i="14"/>
  <c r="AR2263" i="14"/>
  <c r="AQ2263" i="14"/>
  <c r="AN2263" i="14"/>
  <c r="AM2263" i="14"/>
  <c r="AL2263" i="14"/>
  <c r="AI2263" i="14"/>
  <c r="AH2263" i="14"/>
  <c r="AG2263" i="14"/>
  <c r="BC2262" i="14"/>
  <c r="BB2262" i="14"/>
  <c r="BA2262" i="14"/>
  <c r="AX2262" i="14"/>
  <c r="AW2262" i="14"/>
  <c r="AV2262" i="14"/>
  <c r="AS2262" i="14"/>
  <c r="AR2262" i="14"/>
  <c r="AQ2262" i="14"/>
  <c r="AN2262" i="14"/>
  <c r="AM2262" i="14"/>
  <c r="AL2262" i="14"/>
  <c r="AI2262" i="14"/>
  <c r="AH2262" i="14"/>
  <c r="AG2262" i="14"/>
  <c r="BC2261" i="14"/>
  <c r="BB2261" i="14"/>
  <c r="BA2261" i="14"/>
  <c r="AX2261" i="14"/>
  <c r="AW2261" i="14"/>
  <c r="AV2261" i="14"/>
  <c r="AS2261" i="14"/>
  <c r="AR2261" i="14"/>
  <c r="AQ2261" i="14"/>
  <c r="AN2261" i="14"/>
  <c r="AM2261" i="14"/>
  <c r="AL2261" i="14"/>
  <c r="AI2261" i="14"/>
  <c r="AH2261" i="14"/>
  <c r="AG2261" i="14"/>
  <c r="BC2260" i="14"/>
  <c r="BB2260" i="14"/>
  <c r="BA2260" i="14"/>
  <c r="AX2260" i="14"/>
  <c r="AW2260" i="14"/>
  <c r="AV2260" i="14"/>
  <c r="AS2260" i="14"/>
  <c r="AR2260" i="14"/>
  <c r="AQ2260" i="14"/>
  <c r="AN2260" i="14"/>
  <c r="AM2260" i="14"/>
  <c r="AL2260" i="14"/>
  <c r="AI2260" i="14"/>
  <c r="AH2260" i="14"/>
  <c r="AG2260" i="14"/>
  <c r="BC2259" i="14"/>
  <c r="BB2259" i="14"/>
  <c r="BA2259" i="14"/>
  <c r="AX2259" i="14"/>
  <c r="AW2259" i="14"/>
  <c r="AV2259" i="14"/>
  <c r="AS2259" i="14"/>
  <c r="AR2259" i="14"/>
  <c r="AQ2259" i="14"/>
  <c r="AN2259" i="14"/>
  <c r="AM2259" i="14"/>
  <c r="AL2259" i="14"/>
  <c r="AI2259" i="14"/>
  <c r="AH2259" i="14"/>
  <c r="AG2259" i="14"/>
  <c r="BC2258" i="14"/>
  <c r="BB2258" i="14"/>
  <c r="BA2258" i="14"/>
  <c r="AX2258" i="14"/>
  <c r="AW2258" i="14"/>
  <c r="AV2258" i="14"/>
  <c r="AS2258" i="14"/>
  <c r="AR2258" i="14"/>
  <c r="AQ2258" i="14"/>
  <c r="AN2258" i="14"/>
  <c r="AM2258" i="14"/>
  <c r="AL2258" i="14"/>
  <c r="AI2258" i="14"/>
  <c r="AH2258" i="14"/>
  <c r="AG2258" i="14"/>
  <c r="BC2257" i="14"/>
  <c r="BB2257" i="14"/>
  <c r="BA2257" i="14"/>
  <c r="AX2257" i="14"/>
  <c r="AW2257" i="14"/>
  <c r="AV2257" i="14"/>
  <c r="AS2257" i="14"/>
  <c r="AR2257" i="14"/>
  <c r="AQ2257" i="14"/>
  <c r="AN2257" i="14"/>
  <c r="AM2257" i="14"/>
  <c r="AL2257" i="14"/>
  <c r="AI2257" i="14"/>
  <c r="AH2257" i="14"/>
  <c r="AG2257" i="14"/>
  <c r="BC2256" i="14"/>
  <c r="BB2256" i="14"/>
  <c r="BA2256" i="14"/>
  <c r="AX2256" i="14"/>
  <c r="AW2256" i="14"/>
  <c r="AV2256" i="14"/>
  <c r="AS2256" i="14"/>
  <c r="AR2256" i="14"/>
  <c r="AQ2256" i="14"/>
  <c r="AN2256" i="14"/>
  <c r="AM2256" i="14"/>
  <c r="AL2256" i="14"/>
  <c r="AI2256" i="14"/>
  <c r="AH2256" i="14"/>
  <c r="AG2256" i="14"/>
  <c r="BC2255" i="14"/>
  <c r="BB2255" i="14"/>
  <c r="BA2255" i="14"/>
  <c r="AX2255" i="14"/>
  <c r="AW2255" i="14"/>
  <c r="AV2255" i="14"/>
  <c r="AS2255" i="14"/>
  <c r="AR2255" i="14"/>
  <c r="AQ2255" i="14"/>
  <c r="AN2255" i="14"/>
  <c r="AM2255" i="14"/>
  <c r="AL2255" i="14"/>
  <c r="AI2255" i="14"/>
  <c r="AH2255" i="14"/>
  <c r="AG2255" i="14"/>
  <c r="BC2254" i="14"/>
  <c r="BB2254" i="14"/>
  <c r="BA2254" i="14"/>
  <c r="AX2254" i="14"/>
  <c r="AW2254" i="14"/>
  <c r="AV2254" i="14"/>
  <c r="AS2254" i="14"/>
  <c r="AR2254" i="14"/>
  <c r="AQ2254" i="14"/>
  <c r="AN2254" i="14"/>
  <c r="AM2254" i="14"/>
  <c r="AL2254" i="14"/>
  <c r="AI2254" i="14"/>
  <c r="AH2254" i="14"/>
  <c r="AG2254" i="14"/>
  <c r="BC2253" i="14"/>
  <c r="BB2253" i="14"/>
  <c r="BA2253" i="14"/>
  <c r="AX2253" i="14"/>
  <c r="AW2253" i="14"/>
  <c r="AV2253" i="14"/>
  <c r="AS2253" i="14"/>
  <c r="AR2253" i="14"/>
  <c r="AQ2253" i="14"/>
  <c r="AN2253" i="14"/>
  <c r="AM2253" i="14"/>
  <c r="AL2253" i="14"/>
  <c r="AI2253" i="14"/>
  <c r="AH2253" i="14"/>
  <c r="AG2253" i="14"/>
  <c r="BC2252" i="14"/>
  <c r="BB2252" i="14"/>
  <c r="BA2252" i="14"/>
  <c r="AX2252" i="14"/>
  <c r="AW2252" i="14"/>
  <c r="AV2252" i="14"/>
  <c r="AS2252" i="14"/>
  <c r="AR2252" i="14"/>
  <c r="AQ2252" i="14"/>
  <c r="AN2252" i="14"/>
  <c r="AM2252" i="14"/>
  <c r="AL2252" i="14"/>
  <c r="AI2252" i="14"/>
  <c r="AH2252" i="14"/>
  <c r="AG2252" i="14"/>
  <c r="BC2251" i="14"/>
  <c r="BB2251" i="14"/>
  <c r="BA2251" i="14"/>
  <c r="AX2251" i="14"/>
  <c r="AW2251" i="14"/>
  <c r="AV2251" i="14"/>
  <c r="AS2251" i="14"/>
  <c r="AR2251" i="14"/>
  <c r="AQ2251" i="14"/>
  <c r="AN2251" i="14"/>
  <c r="AM2251" i="14"/>
  <c r="AL2251" i="14"/>
  <c r="AI2251" i="14"/>
  <c r="AH2251" i="14"/>
  <c r="AG2251" i="14"/>
  <c r="BC2250" i="14"/>
  <c r="BB2250" i="14"/>
  <c r="BA2250" i="14"/>
  <c r="AX2250" i="14"/>
  <c r="AW2250" i="14"/>
  <c r="AV2250" i="14"/>
  <c r="AS2250" i="14"/>
  <c r="AR2250" i="14"/>
  <c r="AQ2250" i="14"/>
  <c r="AN2250" i="14"/>
  <c r="AM2250" i="14"/>
  <c r="AL2250" i="14"/>
  <c r="AI2250" i="14"/>
  <c r="AH2250" i="14"/>
  <c r="AG2250" i="14"/>
  <c r="BC2249" i="14"/>
  <c r="BB2249" i="14"/>
  <c r="BA2249" i="14"/>
  <c r="AX2249" i="14"/>
  <c r="AW2249" i="14"/>
  <c r="AV2249" i="14"/>
  <c r="AS2249" i="14"/>
  <c r="AR2249" i="14"/>
  <c r="AQ2249" i="14"/>
  <c r="AN2249" i="14"/>
  <c r="AM2249" i="14"/>
  <c r="AL2249" i="14"/>
  <c r="AI2249" i="14"/>
  <c r="AH2249" i="14"/>
  <c r="AG2249" i="14"/>
  <c r="BC2248" i="14"/>
  <c r="BB2248" i="14"/>
  <c r="BA2248" i="14"/>
  <c r="AX2248" i="14"/>
  <c r="AW2248" i="14"/>
  <c r="AV2248" i="14"/>
  <c r="AS2248" i="14"/>
  <c r="AR2248" i="14"/>
  <c r="AQ2248" i="14"/>
  <c r="AN2248" i="14"/>
  <c r="AM2248" i="14"/>
  <c r="AL2248" i="14"/>
  <c r="AI2248" i="14"/>
  <c r="AH2248" i="14"/>
  <c r="AG2248" i="14"/>
  <c r="BC2247" i="14"/>
  <c r="BB2247" i="14"/>
  <c r="BA2247" i="14"/>
  <c r="AX2247" i="14"/>
  <c r="AW2247" i="14"/>
  <c r="AV2247" i="14"/>
  <c r="AS2247" i="14"/>
  <c r="AR2247" i="14"/>
  <c r="AQ2247" i="14"/>
  <c r="AN2247" i="14"/>
  <c r="AM2247" i="14"/>
  <c r="AL2247" i="14"/>
  <c r="AI2247" i="14"/>
  <c r="AH2247" i="14"/>
  <c r="AG2247" i="14"/>
  <c r="BC2246" i="14"/>
  <c r="BB2246" i="14"/>
  <c r="BA2246" i="14"/>
  <c r="AX2246" i="14"/>
  <c r="AW2246" i="14"/>
  <c r="AV2246" i="14"/>
  <c r="AS2246" i="14"/>
  <c r="AR2246" i="14"/>
  <c r="AQ2246" i="14"/>
  <c r="AN2246" i="14"/>
  <c r="AM2246" i="14"/>
  <c r="AL2246" i="14"/>
  <c r="AI2246" i="14"/>
  <c r="AH2246" i="14"/>
  <c r="AG2246" i="14"/>
  <c r="BC2245" i="14"/>
  <c r="BB2245" i="14"/>
  <c r="BA2245" i="14"/>
  <c r="AX2245" i="14"/>
  <c r="AW2245" i="14"/>
  <c r="AV2245" i="14"/>
  <c r="AS2245" i="14"/>
  <c r="AR2245" i="14"/>
  <c r="AQ2245" i="14"/>
  <c r="AN2245" i="14"/>
  <c r="AM2245" i="14"/>
  <c r="AL2245" i="14"/>
  <c r="AI2245" i="14"/>
  <c r="AH2245" i="14"/>
  <c r="AG2245" i="14"/>
  <c r="BC2244" i="14"/>
  <c r="BB2244" i="14"/>
  <c r="BA2244" i="14"/>
  <c r="AX2244" i="14"/>
  <c r="AW2244" i="14"/>
  <c r="AV2244" i="14"/>
  <c r="AS2244" i="14"/>
  <c r="AR2244" i="14"/>
  <c r="AQ2244" i="14"/>
  <c r="AN2244" i="14"/>
  <c r="AM2244" i="14"/>
  <c r="AL2244" i="14"/>
  <c r="AI2244" i="14"/>
  <c r="AH2244" i="14"/>
  <c r="AG2244" i="14"/>
  <c r="BC2243" i="14"/>
  <c r="BB2243" i="14"/>
  <c r="BA2243" i="14"/>
  <c r="AX2243" i="14"/>
  <c r="AW2243" i="14"/>
  <c r="AV2243" i="14"/>
  <c r="AS2243" i="14"/>
  <c r="AR2243" i="14"/>
  <c r="AQ2243" i="14"/>
  <c r="AN2243" i="14"/>
  <c r="AM2243" i="14"/>
  <c r="AL2243" i="14"/>
  <c r="AI2243" i="14"/>
  <c r="AH2243" i="14"/>
  <c r="AG2243" i="14"/>
  <c r="BC2242" i="14"/>
  <c r="BB2242" i="14"/>
  <c r="BA2242" i="14"/>
  <c r="AX2242" i="14"/>
  <c r="AW2242" i="14"/>
  <c r="AV2242" i="14"/>
  <c r="AS2242" i="14"/>
  <c r="AR2242" i="14"/>
  <c r="AQ2242" i="14"/>
  <c r="AN2242" i="14"/>
  <c r="AM2242" i="14"/>
  <c r="AL2242" i="14"/>
  <c r="AI2242" i="14"/>
  <c r="AH2242" i="14"/>
  <c r="AG2242" i="14"/>
  <c r="BC2241" i="14"/>
  <c r="BB2241" i="14"/>
  <c r="BA2241" i="14"/>
  <c r="AX2241" i="14"/>
  <c r="AW2241" i="14"/>
  <c r="AV2241" i="14"/>
  <c r="AS2241" i="14"/>
  <c r="AR2241" i="14"/>
  <c r="AQ2241" i="14"/>
  <c r="AN2241" i="14"/>
  <c r="AM2241" i="14"/>
  <c r="AL2241" i="14"/>
  <c r="AI2241" i="14"/>
  <c r="AH2241" i="14"/>
  <c r="AG2241" i="14"/>
  <c r="BC2240" i="14"/>
  <c r="BB2240" i="14"/>
  <c r="BA2240" i="14"/>
  <c r="AX2240" i="14"/>
  <c r="AW2240" i="14"/>
  <c r="AV2240" i="14"/>
  <c r="AS2240" i="14"/>
  <c r="AR2240" i="14"/>
  <c r="AQ2240" i="14"/>
  <c r="AN2240" i="14"/>
  <c r="AM2240" i="14"/>
  <c r="AL2240" i="14"/>
  <c r="AI2240" i="14"/>
  <c r="AH2240" i="14"/>
  <c r="AG2240" i="14"/>
  <c r="BC2239" i="14"/>
  <c r="BB2239" i="14"/>
  <c r="BA2239" i="14"/>
  <c r="AX2239" i="14"/>
  <c r="AW2239" i="14"/>
  <c r="AV2239" i="14"/>
  <c r="AS2239" i="14"/>
  <c r="AR2239" i="14"/>
  <c r="AQ2239" i="14"/>
  <c r="AN2239" i="14"/>
  <c r="AM2239" i="14"/>
  <c r="AL2239" i="14"/>
  <c r="AI2239" i="14"/>
  <c r="AH2239" i="14"/>
  <c r="AG2239" i="14"/>
  <c r="BC2238" i="14"/>
  <c r="BB2238" i="14"/>
  <c r="BA2238" i="14"/>
  <c r="AX2238" i="14"/>
  <c r="AW2238" i="14"/>
  <c r="AV2238" i="14"/>
  <c r="AS2238" i="14"/>
  <c r="AR2238" i="14"/>
  <c r="AQ2238" i="14"/>
  <c r="AN2238" i="14"/>
  <c r="AM2238" i="14"/>
  <c r="AL2238" i="14"/>
  <c r="AI2238" i="14"/>
  <c r="AH2238" i="14"/>
  <c r="AG2238" i="14"/>
  <c r="BC2237" i="14"/>
  <c r="BB2237" i="14"/>
  <c r="BA2237" i="14"/>
  <c r="AX2237" i="14"/>
  <c r="AW2237" i="14"/>
  <c r="AV2237" i="14"/>
  <c r="AS2237" i="14"/>
  <c r="AR2237" i="14"/>
  <c r="AQ2237" i="14"/>
  <c r="AN2237" i="14"/>
  <c r="AM2237" i="14"/>
  <c r="AL2237" i="14"/>
  <c r="AI2237" i="14"/>
  <c r="AH2237" i="14"/>
  <c r="AG2237" i="14"/>
  <c r="BC2236" i="14"/>
  <c r="BB2236" i="14"/>
  <c r="BA2236" i="14"/>
  <c r="AX2236" i="14"/>
  <c r="AW2236" i="14"/>
  <c r="AV2236" i="14"/>
  <c r="AS2236" i="14"/>
  <c r="AR2236" i="14"/>
  <c r="AQ2236" i="14"/>
  <c r="AN2236" i="14"/>
  <c r="AM2236" i="14"/>
  <c r="AL2236" i="14"/>
  <c r="AI2236" i="14"/>
  <c r="AH2236" i="14"/>
  <c r="AG2236" i="14"/>
  <c r="BC2235" i="14"/>
  <c r="BB2235" i="14"/>
  <c r="BA2235" i="14"/>
  <c r="AX2235" i="14"/>
  <c r="AW2235" i="14"/>
  <c r="AV2235" i="14"/>
  <c r="AS2235" i="14"/>
  <c r="AR2235" i="14"/>
  <c r="AQ2235" i="14"/>
  <c r="AN2235" i="14"/>
  <c r="AM2235" i="14"/>
  <c r="AL2235" i="14"/>
  <c r="AI2235" i="14"/>
  <c r="AH2235" i="14"/>
  <c r="AG2235" i="14"/>
  <c r="BC2234" i="14"/>
  <c r="BB2234" i="14"/>
  <c r="BA2234" i="14"/>
  <c r="AX2234" i="14"/>
  <c r="AW2234" i="14"/>
  <c r="AV2234" i="14"/>
  <c r="AS2234" i="14"/>
  <c r="AR2234" i="14"/>
  <c r="AQ2234" i="14"/>
  <c r="AN2234" i="14"/>
  <c r="AM2234" i="14"/>
  <c r="AL2234" i="14"/>
  <c r="AI2234" i="14"/>
  <c r="AH2234" i="14"/>
  <c r="AG2234" i="14"/>
  <c r="BC2233" i="14"/>
  <c r="BB2233" i="14"/>
  <c r="BA2233" i="14"/>
  <c r="AX2233" i="14"/>
  <c r="AW2233" i="14"/>
  <c r="AV2233" i="14"/>
  <c r="AS2233" i="14"/>
  <c r="AR2233" i="14"/>
  <c r="AQ2233" i="14"/>
  <c r="AN2233" i="14"/>
  <c r="AM2233" i="14"/>
  <c r="AL2233" i="14"/>
  <c r="AI2233" i="14"/>
  <c r="AH2233" i="14"/>
  <c r="AG2233" i="14"/>
  <c r="BC2232" i="14"/>
  <c r="BB2232" i="14"/>
  <c r="BA2232" i="14"/>
  <c r="AX2232" i="14"/>
  <c r="AW2232" i="14"/>
  <c r="AV2232" i="14"/>
  <c r="AS2232" i="14"/>
  <c r="AR2232" i="14"/>
  <c r="AQ2232" i="14"/>
  <c r="AN2232" i="14"/>
  <c r="AM2232" i="14"/>
  <c r="AL2232" i="14"/>
  <c r="AI2232" i="14"/>
  <c r="AH2232" i="14"/>
  <c r="AG2232" i="14"/>
  <c r="BC2231" i="14"/>
  <c r="BB2231" i="14"/>
  <c r="BA2231" i="14"/>
  <c r="AX2231" i="14"/>
  <c r="AW2231" i="14"/>
  <c r="AV2231" i="14"/>
  <c r="AS2231" i="14"/>
  <c r="AR2231" i="14"/>
  <c r="AQ2231" i="14"/>
  <c r="AN2231" i="14"/>
  <c r="AM2231" i="14"/>
  <c r="AL2231" i="14"/>
  <c r="AI2231" i="14"/>
  <c r="AH2231" i="14"/>
  <c r="AG2231" i="14"/>
  <c r="BC2230" i="14"/>
  <c r="BB2230" i="14"/>
  <c r="BA2230" i="14"/>
  <c r="AX2230" i="14"/>
  <c r="AW2230" i="14"/>
  <c r="AV2230" i="14"/>
  <c r="AS2230" i="14"/>
  <c r="AR2230" i="14"/>
  <c r="AQ2230" i="14"/>
  <c r="AN2230" i="14"/>
  <c r="AM2230" i="14"/>
  <c r="AL2230" i="14"/>
  <c r="AI2230" i="14"/>
  <c r="AH2230" i="14"/>
  <c r="AG2230" i="14"/>
  <c r="BC2229" i="14"/>
  <c r="BB2229" i="14"/>
  <c r="BA2229" i="14"/>
  <c r="AX2229" i="14"/>
  <c r="AW2229" i="14"/>
  <c r="AV2229" i="14"/>
  <c r="AS2229" i="14"/>
  <c r="AR2229" i="14"/>
  <c r="AQ2229" i="14"/>
  <c r="AN2229" i="14"/>
  <c r="AM2229" i="14"/>
  <c r="AL2229" i="14"/>
  <c r="AI2229" i="14"/>
  <c r="AH2229" i="14"/>
  <c r="AG2229" i="14"/>
  <c r="BC2228" i="14"/>
  <c r="BB2228" i="14"/>
  <c r="BA2228" i="14"/>
  <c r="AX2228" i="14"/>
  <c r="AW2228" i="14"/>
  <c r="AV2228" i="14"/>
  <c r="AS2228" i="14"/>
  <c r="AR2228" i="14"/>
  <c r="AQ2228" i="14"/>
  <c r="AN2228" i="14"/>
  <c r="AM2228" i="14"/>
  <c r="AL2228" i="14"/>
  <c r="AI2228" i="14"/>
  <c r="AH2228" i="14"/>
  <c r="AG2228" i="14"/>
  <c r="BC2227" i="14"/>
  <c r="BB2227" i="14"/>
  <c r="BA2227" i="14"/>
  <c r="AX2227" i="14"/>
  <c r="AW2227" i="14"/>
  <c r="AV2227" i="14"/>
  <c r="AS2227" i="14"/>
  <c r="AR2227" i="14"/>
  <c r="AQ2227" i="14"/>
  <c r="AN2227" i="14"/>
  <c r="AM2227" i="14"/>
  <c r="AL2227" i="14"/>
  <c r="AI2227" i="14"/>
  <c r="AH2227" i="14"/>
  <c r="AG2227" i="14"/>
  <c r="BC2226" i="14"/>
  <c r="BB2226" i="14"/>
  <c r="BA2226" i="14"/>
  <c r="AX2226" i="14"/>
  <c r="AW2226" i="14"/>
  <c r="AV2226" i="14"/>
  <c r="AS2226" i="14"/>
  <c r="AR2226" i="14"/>
  <c r="AQ2226" i="14"/>
  <c r="AN2226" i="14"/>
  <c r="AM2226" i="14"/>
  <c r="AL2226" i="14"/>
  <c r="AI2226" i="14"/>
  <c r="AH2226" i="14"/>
  <c r="AG2226" i="14"/>
  <c r="BC2225" i="14"/>
  <c r="BB2225" i="14"/>
  <c r="BA2225" i="14"/>
  <c r="AX2225" i="14"/>
  <c r="AW2225" i="14"/>
  <c r="AV2225" i="14"/>
  <c r="AS2225" i="14"/>
  <c r="AR2225" i="14"/>
  <c r="AQ2225" i="14"/>
  <c r="AN2225" i="14"/>
  <c r="AM2225" i="14"/>
  <c r="AL2225" i="14"/>
  <c r="AI2225" i="14"/>
  <c r="AH2225" i="14"/>
  <c r="AG2225" i="14"/>
  <c r="BC2224" i="14"/>
  <c r="BB2224" i="14"/>
  <c r="BA2224" i="14"/>
  <c r="AX2224" i="14"/>
  <c r="AW2224" i="14"/>
  <c r="AV2224" i="14"/>
  <c r="AS2224" i="14"/>
  <c r="AR2224" i="14"/>
  <c r="AQ2224" i="14"/>
  <c r="AN2224" i="14"/>
  <c r="AM2224" i="14"/>
  <c r="AL2224" i="14"/>
  <c r="AI2224" i="14"/>
  <c r="AH2224" i="14"/>
  <c r="AG2224" i="14"/>
  <c r="BC2223" i="14"/>
  <c r="BB2223" i="14"/>
  <c r="BA2223" i="14"/>
  <c r="AX2223" i="14"/>
  <c r="AW2223" i="14"/>
  <c r="AV2223" i="14"/>
  <c r="AS2223" i="14"/>
  <c r="AR2223" i="14"/>
  <c r="AQ2223" i="14"/>
  <c r="AN2223" i="14"/>
  <c r="AM2223" i="14"/>
  <c r="AL2223" i="14"/>
  <c r="AI2223" i="14"/>
  <c r="AH2223" i="14"/>
  <c r="AG2223" i="14"/>
  <c r="BC2222" i="14"/>
  <c r="BB2222" i="14"/>
  <c r="BA2222" i="14"/>
  <c r="AX2222" i="14"/>
  <c r="AW2222" i="14"/>
  <c r="AV2222" i="14"/>
  <c r="AS2222" i="14"/>
  <c r="AR2222" i="14"/>
  <c r="AQ2222" i="14"/>
  <c r="AN2222" i="14"/>
  <c r="AM2222" i="14"/>
  <c r="AL2222" i="14"/>
  <c r="AI2222" i="14"/>
  <c r="AH2222" i="14"/>
  <c r="AG2222" i="14"/>
  <c r="BC2221" i="14"/>
  <c r="BB2221" i="14"/>
  <c r="BA2221" i="14"/>
  <c r="AX2221" i="14"/>
  <c r="AW2221" i="14"/>
  <c r="AV2221" i="14"/>
  <c r="AS2221" i="14"/>
  <c r="AR2221" i="14"/>
  <c r="AQ2221" i="14"/>
  <c r="AN2221" i="14"/>
  <c r="AM2221" i="14"/>
  <c r="AL2221" i="14"/>
  <c r="AI2221" i="14"/>
  <c r="AH2221" i="14"/>
  <c r="AG2221" i="14"/>
  <c r="BC2220" i="14"/>
  <c r="BB2220" i="14"/>
  <c r="BA2220" i="14"/>
  <c r="AX2220" i="14"/>
  <c r="AW2220" i="14"/>
  <c r="AV2220" i="14"/>
  <c r="AS2220" i="14"/>
  <c r="AR2220" i="14"/>
  <c r="AQ2220" i="14"/>
  <c r="AN2220" i="14"/>
  <c r="AM2220" i="14"/>
  <c r="AL2220" i="14"/>
  <c r="AI2220" i="14"/>
  <c r="AH2220" i="14"/>
  <c r="AG2220" i="14"/>
  <c r="BC2219" i="14"/>
  <c r="BB2219" i="14"/>
  <c r="BA2219" i="14"/>
  <c r="AX2219" i="14"/>
  <c r="AW2219" i="14"/>
  <c r="AV2219" i="14"/>
  <c r="AS2219" i="14"/>
  <c r="AR2219" i="14"/>
  <c r="AQ2219" i="14"/>
  <c r="AN2219" i="14"/>
  <c r="AM2219" i="14"/>
  <c r="AL2219" i="14"/>
  <c r="AI2219" i="14"/>
  <c r="AH2219" i="14"/>
  <c r="AG2219" i="14"/>
  <c r="BC2218" i="14"/>
  <c r="BB2218" i="14"/>
  <c r="BA2218" i="14"/>
  <c r="AX2218" i="14"/>
  <c r="AW2218" i="14"/>
  <c r="AV2218" i="14"/>
  <c r="AS2218" i="14"/>
  <c r="AR2218" i="14"/>
  <c r="AQ2218" i="14"/>
  <c r="AN2218" i="14"/>
  <c r="AM2218" i="14"/>
  <c r="AL2218" i="14"/>
  <c r="AI2218" i="14"/>
  <c r="AH2218" i="14"/>
  <c r="AG2218" i="14"/>
  <c r="BC2217" i="14"/>
  <c r="BB2217" i="14"/>
  <c r="BA2217" i="14"/>
  <c r="AX2217" i="14"/>
  <c r="AW2217" i="14"/>
  <c r="AV2217" i="14"/>
  <c r="AS2217" i="14"/>
  <c r="AR2217" i="14"/>
  <c r="AQ2217" i="14"/>
  <c r="AN2217" i="14"/>
  <c r="AM2217" i="14"/>
  <c r="AL2217" i="14"/>
  <c r="AI2217" i="14"/>
  <c r="AH2217" i="14"/>
  <c r="AG2217" i="14"/>
  <c r="BC2216" i="14"/>
  <c r="BB2216" i="14"/>
  <c r="BA2216" i="14"/>
  <c r="AX2216" i="14"/>
  <c r="AW2216" i="14"/>
  <c r="AV2216" i="14"/>
  <c r="AS2216" i="14"/>
  <c r="AR2216" i="14"/>
  <c r="AQ2216" i="14"/>
  <c r="AN2216" i="14"/>
  <c r="AM2216" i="14"/>
  <c r="AL2216" i="14"/>
  <c r="AI2216" i="14"/>
  <c r="AH2216" i="14"/>
  <c r="AG2216" i="14"/>
  <c r="BC2215" i="14"/>
  <c r="BB2215" i="14"/>
  <c r="BA2215" i="14"/>
  <c r="AX2215" i="14"/>
  <c r="AW2215" i="14"/>
  <c r="AV2215" i="14"/>
  <c r="AS2215" i="14"/>
  <c r="AR2215" i="14"/>
  <c r="AQ2215" i="14"/>
  <c r="AN2215" i="14"/>
  <c r="AM2215" i="14"/>
  <c r="AL2215" i="14"/>
  <c r="AI2215" i="14"/>
  <c r="AH2215" i="14"/>
  <c r="AG2215" i="14"/>
  <c r="BC2214" i="14"/>
  <c r="BB2214" i="14"/>
  <c r="BA2214" i="14"/>
  <c r="AX2214" i="14"/>
  <c r="AW2214" i="14"/>
  <c r="AV2214" i="14"/>
  <c r="AS2214" i="14"/>
  <c r="AR2214" i="14"/>
  <c r="AQ2214" i="14"/>
  <c r="AN2214" i="14"/>
  <c r="AM2214" i="14"/>
  <c r="AL2214" i="14"/>
  <c r="AI2214" i="14"/>
  <c r="AH2214" i="14"/>
  <c r="AG2214" i="14"/>
  <c r="BC2213" i="14"/>
  <c r="BB2213" i="14"/>
  <c r="BA2213" i="14"/>
  <c r="AX2213" i="14"/>
  <c r="AW2213" i="14"/>
  <c r="AV2213" i="14"/>
  <c r="AS2213" i="14"/>
  <c r="AR2213" i="14"/>
  <c r="AQ2213" i="14"/>
  <c r="AN2213" i="14"/>
  <c r="AM2213" i="14"/>
  <c r="AL2213" i="14"/>
  <c r="AI2213" i="14"/>
  <c r="AH2213" i="14"/>
  <c r="AG2213" i="14"/>
  <c r="BC2212" i="14"/>
  <c r="BB2212" i="14"/>
  <c r="BA2212" i="14"/>
  <c r="AX2212" i="14"/>
  <c r="AW2212" i="14"/>
  <c r="AV2212" i="14"/>
  <c r="AS2212" i="14"/>
  <c r="AR2212" i="14"/>
  <c r="AQ2212" i="14"/>
  <c r="AN2212" i="14"/>
  <c r="AM2212" i="14"/>
  <c r="AL2212" i="14"/>
  <c r="AI2212" i="14"/>
  <c r="AH2212" i="14"/>
  <c r="AG2212" i="14"/>
  <c r="BC2211" i="14"/>
  <c r="BB2211" i="14"/>
  <c r="BA2211" i="14"/>
  <c r="AX2211" i="14"/>
  <c r="AW2211" i="14"/>
  <c r="AV2211" i="14"/>
  <c r="AS2211" i="14"/>
  <c r="AR2211" i="14"/>
  <c r="AQ2211" i="14"/>
  <c r="AN2211" i="14"/>
  <c r="AM2211" i="14"/>
  <c r="AL2211" i="14"/>
  <c r="AI2211" i="14"/>
  <c r="AH2211" i="14"/>
  <c r="AG2211" i="14"/>
  <c r="BC2210" i="14"/>
  <c r="BB2210" i="14"/>
  <c r="BA2210" i="14"/>
  <c r="AX2210" i="14"/>
  <c r="AW2210" i="14"/>
  <c r="AV2210" i="14"/>
  <c r="AS2210" i="14"/>
  <c r="AR2210" i="14"/>
  <c r="AQ2210" i="14"/>
  <c r="AN2210" i="14"/>
  <c r="AM2210" i="14"/>
  <c r="AL2210" i="14"/>
  <c r="AI2210" i="14"/>
  <c r="AH2210" i="14"/>
  <c r="AG2210" i="14"/>
  <c r="BC2209" i="14"/>
  <c r="BB2209" i="14"/>
  <c r="BA2209" i="14"/>
  <c r="AX2209" i="14"/>
  <c r="AW2209" i="14"/>
  <c r="AV2209" i="14"/>
  <c r="AS2209" i="14"/>
  <c r="AR2209" i="14"/>
  <c r="AQ2209" i="14"/>
  <c r="AN2209" i="14"/>
  <c r="AM2209" i="14"/>
  <c r="AL2209" i="14"/>
  <c r="AI2209" i="14"/>
  <c r="AH2209" i="14"/>
  <c r="AG2209" i="14"/>
  <c r="BC2208" i="14"/>
  <c r="BB2208" i="14"/>
  <c r="BA2208" i="14"/>
  <c r="AX2208" i="14"/>
  <c r="AW2208" i="14"/>
  <c r="AV2208" i="14"/>
  <c r="AS2208" i="14"/>
  <c r="AR2208" i="14"/>
  <c r="AQ2208" i="14"/>
  <c r="AN2208" i="14"/>
  <c r="AM2208" i="14"/>
  <c r="AL2208" i="14"/>
  <c r="AI2208" i="14"/>
  <c r="AH2208" i="14"/>
  <c r="AG2208" i="14"/>
  <c r="BC2207" i="14"/>
  <c r="BB2207" i="14"/>
  <c r="BA2207" i="14"/>
  <c r="AX2207" i="14"/>
  <c r="AW2207" i="14"/>
  <c r="AV2207" i="14"/>
  <c r="AS2207" i="14"/>
  <c r="AR2207" i="14"/>
  <c r="AQ2207" i="14"/>
  <c r="AN2207" i="14"/>
  <c r="AM2207" i="14"/>
  <c r="AL2207" i="14"/>
  <c r="AI2207" i="14"/>
  <c r="AH2207" i="14"/>
  <c r="AG2207" i="14"/>
  <c r="BC2206" i="14"/>
  <c r="BB2206" i="14"/>
  <c r="BA2206" i="14"/>
  <c r="AX2206" i="14"/>
  <c r="AW2206" i="14"/>
  <c r="AV2206" i="14"/>
  <c r="AS2206" i="14"/>
  <c r="AR2206" i="14"/>
  <c r="AQ2206" i="14"/>
  <c r="AN2206" i="14"/>
  <c r="AM2206" i="14"/>
  <c r="AL2206" i="14"/>
  <c r="AI2206" i="14"/>
  <c r="AH2206" i="14"/>
  <c r="AG2206" i="14"/>
  <c r="BC2205" i="14"/>
  <c r="BB2205" i="14"/>
  <c r="BA2205" i="14"/>
  <c r="AX2205" i="14"/>
  <c r="AW2205" i="14"/>
  <c r="AV2205" i="14"/>
  <c r="AS2205" i="14"/>
  <c r="AR2205" i="14"/>
  <c r="AQ2205" i="14"/>
  <c r="AN2205" i="14"/>
  <c r="AM2205" i="14"/>
  <c r="AL2205" i="14"/>
  <c r="AI2205" i="14"/>
  <c r="AH2205" i="14"/>
  <c r="AG2205" i="14"/>
  <c r="BC2204" i="14"/>
  <c r="BB2204" i="14"/>
  <c r="BA2204" i="14"/>
  <c r="AX2204" i="14"/>
  <c r="AW2204" i="14"/>
  <c r="AV2204" i="14"/>
  <c r="AS2204" i="14"/>
  <c r="AR2204" i="14"/>
  <c r="AQ2204" i="14"/>
  <c r="AN2204" i="14"/>
  <c r="AM2204" i="14"/>
  <c r="AL2204" i="14"/>
  <c r="AI2204" i="14"/>
  <c r="AH2204" i="14"/>
  <c r="AG2204" i="14"/>
  <c r="BC2203" i="14"/>
  <c r="BB2203" i="14"/>
  <c r="BA2203" i="14"/>
  <c r="AX2203" i="14"/>
  <c r="AW2203" i="14"/>
  <c r="AV2203" i="14"/>
  <c r="AS2203" i="14"/>
  <c r="AR2203" i="14"/>
  <c r="AQ2203" i="14"/>
  <c r="AN2203" i="14"/>
  <c r="AM2203" i="14"/>
  <c r="AL2203" i="14"/>
  <c r="AI2203" i="14"/>
  <c r="AH2203" i="14"/>
  <c r="AG2203" i="14"/>
  <c r="BC2202" i="14"/>
  <c r="BB2202" i="14"/>
  <c r="BA2202" i="14"/>
  <c r="AX2202" i="14"/>
  <c r="AW2202" i="14"/>
  <c r="AV2202" i="14"/>
  <c r="AS2202" i="14"/>
  <c r="AR2202" i="14"/>
  <c r="AQ2202" i="14"/>
  <c r="AN2202" i="14"/>
  <c r="AM2202" i="14"/>
  <c r="AL2202" i="14"/>
  <c r="AI2202" i="14"/>
  <c r="AH2202" i="14"/>
  <c r="AG2202" i="14"/>
  <c r="BC2201" i="14"/>
  <c r="BB2201" i="14"/>
  <c r="BA2201" i="14"/>
  <c r="AX2201" i="14"/>
  <c r="AW2201" i="14"/>
  <c r="AV2201" i="14"/>
  <c r="AS2201" i="14"/>
  <c r="AR2201" i="14"/>
  <c r="AQ2201" i="14"/>
  <c r="AN2201" i="14"/>
  <c r="AM2201" i="14"/>
  <c r="AL2201" i="14"/>
  <c r="AI2201" i="14"/>
  <c r="AH2201" i="14"/>
  <c r="AG2201" i="14"/>
  <c r="BC2200" i="14"/>
  <c r="BB2200" i="14"/>
  <c r="BA2200" i="14"/>
  <c r="AX2200" i="14"/>
  <c r="AW2200" i="14"/>
  <c r="AV2200" i="14"/>
  <c r="AS2200" i="14"/>
  <c r="AR2200" i="14"/>
  <c r="AQ2200" i="14"/>
  <c r="AN2200" i="14"/>
  <c r="AM2200" i="14"/>
  <c r="AL2200" i="14"/>
  <c r="AI2200" i="14"/>
  <c r="AH2200" i="14"/>
  <c r="AG2200" i="14"/>
  <c r="BC2199" i="14"/>
  <c r="BB2199" i="14"/>
  <c r="BA2199" i="14"/>
  <c r="AX2199" i="14"/>
  <c r="AW2199" i="14"/>
  <c r="AV2199" i="14"/>
  <c r="AS2199" i="14"/>
  <c r="AR2199" i="14"/>
  <c r="AQ2199" i="14"/>
  <c r="AN2199" i="14"/>
  <c r="AM2199" i="14"/>
  <c r="AL2199" i="14"/>
  <c r="AI2199" i="14"/>
  <c r="AH2199" i="14"/>
  <c r="AG2199" i="14"/>
  <c r="BC2198" i="14"/>
  <c r="BB2198" i="14"/>
  <c r="BA2198" i="14"/>
  <c r="AX2198" i="14"/>
  <c r="AW2198" i="14"/>
  <c r="AV2198" i="14"/>
  <c r="AS2198" i="14"/>
  <c r="AR2198" i="14"/>
  <c r="AQ2198" i="14"/>
  <c r="AN2198" i="14"/>
  <c r="AM2198" i="14"/>
  <c r="AL2198" i="14"/>
  <c r="AI2198" i="14"/>
  <c r="AH2198" i="14"/>
  <c r="AG2198" i="14"/>
  <c r="BC2197" i="14"/>
  <c r="BB2197" i="14"/>
  <c r="BA2197" i="14"/>
  <c r="AX2197" i="14"/>
  <c r="AW2197" i="14"/>
  <c r="AV2197" i="14"/>
  <c r="AS2197" i="14"/>
  <c r="AR2197" i="14"/>
  <c r="AQ2197" i="14"/>
  <c r="AN2197" i="14"/>
  <c r="AM2197" i="14"/>
  <c r="AL2197" i="14"/>
  <c r="AI2197" i="14"/>
  <c r="AH2197" i="14"/>
  <c r="AG2197" i="14"/>
  <c r="BC2196" i="14"/>
  <c r="BB2196" i="14"/>
  <c r="BA2196" i="14"/>
  <c r="AX2196" i="14"/>
  <c r="AW2196" i="14"/>
  <c r="AV2196" i="14"/>
  <c r="AS2196" i="14"/>
  <c r="AR2196" i="14"/>
  <c r="AQ2196" i="14"/>
  <c r="AN2196" i="14"/>
  <c r="AM2196" i="14"/>
  <c r="AL2196" i="14"/>
  <c r="AI2196" i="14"/>
  <c r="AH2196" i="14"/>
  <c r="AG2196" i="14"/>
  <c r="BC2195" i="14"/>
  <c r="BB2195" i="14"/>
  <c r="BA2195" i="14"/>
  <c r="AX2195" i="14"/>
  <c r="AW2195" i="14"/>
  <c r="AV2195" i="14"/>
  <c r="AS2195" i="14"/>
  <c r="AR2195" i="14"/>
  <c r="AQ2195" i="14"/>
  <c r="AN2195" i="14"/>
  <c r="AM2195" i="14"/>
  <c r="AL2195" i="14"/>
  <c r="AI2195" i="14"/>
  <c r="AH2195" i="14"/>
  <c r="AG2195" i="14"/>
  <c r="BC2194" i="14"/>
  <c r="BB2194" i="14"/>
  <c r="BA2194" i="14"/>
  <c r="AX2194" i="14"/>
  <c r="AW2194" i="14"/>
  <c r="AV2194" i="14"/>
  <c r="AS2194" i="14"/>
  <c r="AR2194" i="14"/>
  <c r="AQ2194" i="14"/>
  <c r="AN2194" i="14"/>
  <c r="AM2194" i="14"/>
  <c r="AL2194" i="14"/>
  <c r="AI2194" i="14"/>
  <c r="AH2194" i="14"/>
  <c r="AG2194" i="14"/>
  <c r="BC2193" i="14"/>
  <c r="BB2193" i="14"/>
  <c r="BA2193" i="14"/>
  <c r="AX2193" i="14"/>
  <c r="AW2193" i="14"/>
  <c r="AV2193" i="14"/>
  <c r="AS2193" i="14"/>
  <c r="AR2193" i="14"/>
  <c r="AQ2193" i="14"/>
  <c r="AN2193" i="14"/>
  <c r="AM2193" i="14"/>
  <c r="AL2193" i="14"/>
  <c r="AI2193" i="14"/>
  <c r="AH2193" i="14"/>
  <c r="AG2193" i="14"/>
  <c r="BC2192" i="14"/>
  <c r="BB2192" i="14"/>
  <c r="BA2192" i="14"/>
  <c r="AX2192" i="14"/>
  <c r="AW2192" i="14"/>
  <c r="AV2192" i="14"/>
  <c r="AS2192" i="14"/>
  <c r="AR2192" i="14"/>
  <c r="AQ2192" i="14"/>
  <c r="AN2192" i="14"/>
  <c r="AM2192" i="14"/>
  <c r="AL2192" i="14"/>
  <c r="AI2192" i="14"/>
  <c r="AH2192" i="14"/>
  <c r="AG2192" i="14"/>
  <c r="BC2191" i="14"/>
  <c r="BB2191" i="14"/>
  <c r="BA2191" i="14"/>
  <c r="AX2191" i="14"/>
  <c r="AW2191" i="14"/>
  <c r="AV2191" i="14"/>
  <c r="AS2191" i="14"/>
  <c r="AR2191" i="14"/>
  <c r="AQ2191" i="14"/>
  <c r="AN2191" i="14"/>
  <c r="AM2191" i="14"/>
  <c r="AL2191" i="14"/>
  <c r="AI2191" i="14"/>
  <c r="AH2191" i="14"/>
  <c r="AG2191" i="14"/>
  <c r="BC2190" i="14"/>
  <c r="BB2190" i="14"/>
  <c r="BA2190" i="14"/>
  <c r="AX2190" i="14"/>
  <c r="AW2190" i="14"/>
  <c r="AV2190" i="14"/>
  <c r="AS2190" i="14"/>
  <c r="AR2190" i="14"/>
  <c r="AQ2190" i="14"/>
  <c r="AN2190" i="14"/>
  <c r="AM2190" i="14"/>
  <c r="AL2190" i="14"/>
  <c r="AI2190" i="14"/>
  <c r="AH2190" i="14"/>
  <c r="AG2190" i="14"/>
  <c r="BC2189" i="14"/>
  <c r="BB2189" i="14"/>
  <c r="BA2189" i="14"/>
  <c r="AX2189" i="14"/>
  <c r="AW2189" i="14"/>
  <c r="AV2189" i="14"/>
  <c r="AS2189" i="14"/>
  <c r="AR2189" i="14"/>
  <c r="AQ2189" i="14"/>
  <c r="AN2189" i="14"/>
  <c r="AM2189" i="14"/>
  <c r="AL2189" i="14"/>
  <c r="AI2189" i="14"/>
  <c r="AH2189" i="14"/>
  <c r="AG2189" i="14"/>
  <c r="BC2188" i="14"/>
  <c r="BB2188" i="14"/>
  <c r="BA2188" i="14"/>
  <c r="AX2188" i="14"/>
  <c r="AW2188" i="14"/>
  <c r="AV2188" i="14"/>
  <c r="AS2188" i="14"/>
  <c r="AR2188" i="14"/>
  <c r="AQ2188" i="14"/>
  <c r="AN2188" i="14"/>
  <c r="AM2188" i="14"/>
  <c r="AL2188" i="14"/>
  <c r="AI2188" i="14"/>
  <c r="AH2188" i="14"/>
  <c r="AG2188" i="14"/>
  <c r="BC2187" i="14"/>
  <c r="BB2187" i="14"/>
  <c r="BA2187" i="14"/>
  <c r="AX2187" i="14"/>
  <c r="AW2187" i="14"/>
  <c r="AV2187" i="14"/>
  <c r="AS2187" i="14"/>
  <c r="AR2187" i="14"/>
  <c r="AQ2187" i="14"/>
  <c r="AN2187" i="14"/>
  <c r="AM2187" i="14"/>
  <c r="AL2187" i="14"/>
  <c r="AI2187" i="14"/>
  <c r="AH2187" i="14"/>
  <c r="AG2187" i="14"/>
  <c r="BC2186" i="14"/>
  <c r="BB2186" i="14"/>
  <c r="BA2186" i="14"/>
  <c r="AX2186" i="14"/>
  <c r="AW2186" i="14"/>
  <c r="AV2186" i="14"/>
  <c r="AS2186" i="14"/>
  <c r="AR2186" i="14"/>
  <c r="AQ2186" i="14"/>
  <c r="AN2186" i="14"/>
  <c r="AM2186" i="14"/>
  <c r="AL2186" i="14"/>
  <c r="AI2186" i="14"/>
  <c r="AH2186" i="14"/>
  <c r="AG2186" i="14"/>
  <c r="BC2185" i="14"/>
  <c r="BB2185" i="14"/>
  <c r="BA2185" i="14"/>
  <c r="AX2185" i="14"/>
  <c r="AW2185" i="14"/>
  <c r="AV2185" i="14"/>
  <c r="AS2185" i="14"/>
  <c r="AR2185" i="14"/>
  <c r="AQ2185" i="14"/>
  <c r="AN2185" i="14"/>
  <c r="AM2185" i="14"/>
  <c r="AL2185" i="14"/>
  <c r="AI2185" i="14"/>
  <c r="AH2185" i="14"/>
  <c r="AG2185" i="14"/>
  <c r="BC2184" i="14"/>
  <c r="BB2184" i="14"/>
  <c r="BA2184" i="14"/>
  <c r="AX2184" i="14"/>
  <c r="AW2184" i="14"/>
  <c r="AV2184" i="14"/>
  <c r="AS2184" i="14"/>
  <c r="AR2184" i="14"/>
  <c r="AQ2184" i="14"/>
  <c r="AN2184" i="14"/>
  <c r="AM2184" i="14"/>
  <c r="AL2184" i="14"/>
  <c r="AI2184" i="14"/>
  <c r="AH2184" i="14"/>
  <c r="AG2184" i="14"/>
  <c r="BC2183" i="14"/>
  <c r="BB2183" i="14"/>
  <c r="BA2183" i="14"/>
  <c r="AX2183" i="14"/>
  <c r="AW2183" i="14"/>
  <c r="AV2183" i="14"/>
  <c r="AS2183" i="14"/>
  <c r="AR2183" i="14"/>
  <c r="AQ2183" i="14"/>
  <c r="AN2183" i="14"/>
  <c r="AM2183" i="14"/>
  <c r="AL2183" i="14"/>
  <c r="AI2183" i="14"/>
  <c r="AH2183" i="14"/>
  <c r="AG2183" i="14"/>
  <c r="BC2182" i="14"/>
  <c r="BB2182" i="14"/>
  <c r="BA2182" i="14"/>
  <c r="AX2182" i="14"/>
  <c r="AW2182" i="14"/>
  <c r="AV2182" i="14"/>
  <c r="AS2182" i="14"/>
  <c r="AR2182" i="14"/>
  <c r="AQ2182" i="14"/>
  <c r="AN2182" i="14"/>
  <c r="AM2182" i="14"/>
  <c r="AL2182" i="14"/>
  <c r="AI2182" i="14"/>
  <c r="AH2182" i="14"/>
  <c r="AG2182" i="14"/>
  <c r="BC2181" i="14"/>
  <c r="BB2181" i="14"/>
  <c r="BA2181" i="14"/>
  <c r="AX2181" i="14"/>
  <c r="AW2181" i="14"/>
  <c r="AV2181" i="14"/>
  <c r="AS2181" i="14"/>
  <c r="AR2181" i="14"/>
  <c r="AQ2181" i="14"/>
  <c r="AN2181" i="14"/>
  <c r="AM2181" i="14"/>
  <c r="AL2181" i="14"/>
  <c r="AI2181" i="14"/>
  <c r="AH2181" i="14"/>
  <c r="AG2181" i="14"/>
  <c r="BC2180" i="14"/>
  <c r="BB2180" i="14"/>
  <c r="BA2180" i="14"/>
  <c r="AX2180" i="14"/>
  <c r="AW2180" i="14"/>
  <c r="AV2180" i="14"/>
  <c r="AS2180" i="14"/>
  <c r="AR2180" i="14"/>
  <c r="AQ2180" i="14"/>
  <c r="AN2180" i="14"/>
  <c r="AM2180" i="14"/>
  <c r="AL2180" i="14"/>
  <c r="AI2180" i="14"/>
  <c r="AH2180" i="14"/>
  <c r="AG2180" i="14"/>
  <c r="BC2179" i="14"/>
  <c r="BB2179" i="14"/>
  <c r="BA2179" i="14"/>
  <c r="AX2179" i="14"/>
  <c r="AW2179" i="14"/>
  <c r="AV2179" i="14"/>
  <c r="AS2179" i="14"/>
  <c r="AR2179" i="14"/>
  <c r="AQ2179" i="14"/>
  <c r="AN2179" i="14"/>
  <c r="AM2179" i="14"/>
  <c r="AL2179" i="14"/>
  <c r="AI2179" i="14"/>
  <c r="AH2179" i="14"/>
  <c r="AG2179" i="14"/>
  <c r="BC2178" i="14"/>
  <c r="BB2178" i="14"/>
  <c r="BA2178" i="14"/>
  <c r="AX2178" i="14"/>
  <c r="AW2178" i="14"/>
  <c r="AV2178" i="14"/>
  <c r="AS2178" i="14"/>
  <c r="AR2178" i="14"/>
  <c r="AQ2178" i="14"/>
  <c r="AN2178" i="14"/>
  <c r="AM2178" i="14"/>
  <c r="AL2178" i="14"/>
  <c r="AI2178" i="14"/>
  <c r="AH2178" i="14"/>
  <c r="AG2178" i="14"/>
  <c r="BC2177" i="14"/>
  <c r="BB2177" i="14"/>
  <c r="BA2177" i="14"/>
  <c r="AX2177" i="14"/>
  <c r="AW2177" i="14"/>
  <c r="AV2177" i="14"/>
  <c r="AS2177" i="14"/>
  <c r="AR2177" i="14"/>
  <c r="AQ2177" i="14"/>
  <c r="AN2177" i="14"/>
  <c r="AM2177" i="14"/>
  <c r="AL2177" i="14"/>
  <c r="AI2177" i="14"/>
  <c r="AH2177" i="14"/>
  <c r="AG2177" i="14"/>
  <c r="BC2176" i="14"/>
  <c r="BB2176" i="14"/>
  <c r="BA2176" i="14"/>
  <c r="AX2176" i="14"/>
  <c r="AW2176" i="14"/>
  <c r="AV2176" i="14"/>
  <c r="AS2176" i="14"/>
  <c r="AR2176" i="14"/>
  <c r="AQ2176" i="14"/>
  <c r="AN2176" i="14"/>
  <c r="AM2176" i="14"/>
  <c r="AL2176" i="14"/>
  <c r="AI2176" i="14"/>
  <c r="AH2176" i="14"/>
  <c r="AG2176" i="14"/>
  <c r="BC2175" i="14"/>
  <c r="BB2175" i="14"/>
  <c r="BA2175" i="14"/>
  <c r="AX2175" i="14"/>
  <c r="AW2175" i="14"/>
  <c r="AV2175" i="14"/>
  <c r="AS2175" i="14"/>
  <c r="AR2175" i="14"/>
  <c r="AQ2175" i="14"/>
  <c r="AN2175" i="14"/>
  <c r="AM2175" i="14"/>
  <c r="AL2175" i="14"/>
  <c r="AI2175" i="14"/>
  <c r="AH2175" i="14"/>
  <c r="AG2175" i="14"/>
  <c r="BC2174" i="14"/>
  <c r="BB2174" i="14"/>
  <c r="BA2174" i="14"/>
  <c r="AX2174" i="14"/>
  <c r="AW2174" i="14"/>
  <c r="AV2174" i="14"/>
  <c r="AS2174" i="14"/>
  <c r="AR2174" i="14"/>
  <c r="AQ2174" i="14"/>
  <c r="AN2174" i="14"/>
  <c r="AM2174" i="14"/>
  <c r="AL2174" i="14"/>
  <c r="AI2174" i="14"/>
  <c r="AH2174" i="14"/>
  <c r="AG2174" i="14"/>
  <c r="BC2173" i="14"/>
  <c r="BB2173" i="14"/>
  <c r="BA2173" i="14"/>
  <c r="AX2173" i="14"/>
  <c r="AW2173" i="14"/>
  <c r="AV2173" i="14"/>
  <c r="AS2173" i="14"/>
  <c r="AR2173" i="14"/>
  <c r="AQ2173" i="14"/>
  <c r="AN2173" i="14"/>
  <c r="AM2173" i="14"/>
  <c r="AL2173" i="14"/>
  <c r="AI2173" i="14"/>
  <c r="AH2173" i="14"/>
  <c r="AG2173" i="14"/>
  <c r="BC2172" i="14"/>
  <c r="BB2172" i="14"/>
  <c r="BA2172" i="14"/>
  <c r="AX2172" i="14"/>
  <c r="AW2172" i="14"/>
  <c r="AV2172" i="14"/>
  <c r="AS2172" i="14"/>
  <c r="AR2172" i="14"/>
  <c r="AQ2172" i="14"/>
  <c r="AN2172" i="14"/>
  <c r="AM2172" i="14"/>
  <c r="AL2172" i="14"/>
  <c r="AI2172" i="14"/>
  <c r="AH2172" i="14"/>
  <c r="AG2172" i="14"/>
  <c r="BC2171" i="14"/>
  <c r="BB2171" i="14"/>
  <c r="BA2171" i="14"/>
  <c r="AX2171" i="14"/>
  <c r="AW2171" i="14"/>
  <c r="AV2171" i="14"/>
  <c r="AS2171" i="14"/>
  <c r="AR2171" i="14"/>
  <c r="AQ2171" i="14"/>
  <c r="AN2171" i="14"/>
  <c r="AM2171" i="14"/>
  <c r="AL2171" i="14"/>
  <c r="AI2171" i="14"/>
  <c r="AH2171" i="14"/>
  <c r="AG2171" i="14"/>
  <c r="BC2170" i="14"/>
  <c r="BB2170" i="14"/>
  <c r="BA2170" i="14"/>
  <c r="AX2170" i="14"/>
  <c r="AW2170" i="14"/>
  <c r="AV2170" i="14"/>
  <c r="AS2170" i="14"/>
  <c r="AR2170" i="14"/>
  <c r="AQ2170" i="14"/>
  <c r="AN2170" i="14"/>
  <c r="AM2170" i="14"/>
  <c r="AL2170" i="14"/>
  <c r="AI2170" i="14"/>
  <c r="AH2170" i="14"/>
  <c r="AG2170" i="14"/>
  <c r="BC2169" i="14"/>
  <c r="BB2169" i="14"/>
  <c r="BA2169" i="14"/>
  <c r="AX2169" i="14"/>
  <c r="AW2169" i="14"/>
  <c r="AV2169" i="14"/>
  <c r="AS2169" i="14"/>
  <c r="AR2169" i="14"/>
  <c r="AQ2169" i="14"/>
  <c r="AN2169" i="14"/>
  <c r="AM2169" i="14"/>
  <c r="AL2169" i="14"/>
  <c r="AI2169" i="14"/>
  <c r="AH2169" i="14"/>
  <c r="AG2169" i="14"/>
  <c r="BC2168" i="14"/>
  <c r="BB2168" i="14"/>
  <c r="BA2168" i="14"/>
  <c r="AX2168" i="14"/>
  <c r="AW2168" i="14"/>
  <c r="AV2168" i="14"/>
  <c r="AS2168" i="14"/>
  <c r="AR2168" i="14"/>
  <c r="AQ2168" i="14"/>
  <c r="AN2168" i="14"/>
  <c r="AM2168" i="14"/>
  <c r="AL2168" i="14"/>
  <c r="AI2168" i="14"/>
  <c r="AH2168" i="14"/>
  <c r="AG2168" i="14"/>
  <c r="BC2167" i="14"/>
  <c r="BB2167" i="14"/>
  <c r="BA2167" i="14"/>
  <c r="AX2167" i="14"/>
  <c r="AW2167" i="14"/>
  <c r="AV2167" i="14"/>
  <c r="AS2167" i="14"/>
  <c r="AR2167" i="14"/>
  <c r="AQ2167" i="14"/>
  <c r="AN2167" i="14"/>
  <c r="AM2167" i="14"/>
  <c r="AL2167" i="14"/>
  <c r="AI2167" i="14"/>
  <c r="AH2167" i="14"/>
  <c r="AG2167" i="14"/>
  <c r="BC2166" i="14"/>
  <c r="BB2166" i="14"/>
  <c r="BA2166" i="14"/>
  <c r="AX2166" i="14"/>
  <c r="AW2166" i="14"/>
  <c r="AV2166" i="14"/>
  <c r="AS2166" i="14"/>
  <c r="AR2166" i="14"/>
  <c r="AQ2166" i="14"/>
  <c r="AN2166" i="14"/>
  <c r="AM2166" i="14"/>
  <c r="AL2166" i="14"/>
  <c r="AI2166" i="14"/>
  <c r="AH2166" i="14"/>
  <c r="AG2166" i="14"/>
  <c r="BC2165" i="14"/>
  <c r="BB2165" i="14"/>
  <c r="BA2165" i="14"/>
  <c r="AX2165" i="14"/>
  <c r="AW2165" i="14"/>
  <c r="AV2165" i="14"/>
  <c r="AS2165" i="14"/>
  <c r="AR2165" i="14"/>
  <c r="AQ2165" i="14"/>
  <c r="AN2165" i="14"/>
  <c r="AM2165" i="14"/>
  <c r="AL2165" i="14"/>
  <c r="AI2165" i="14"/>
  <c r="AH2165" i="14"/>
  <c r="AG2165" i="14"/>
  <c r="BC2164" i="14"/>
  <c r="BB2164" i="14"/>
  <c r="BA2164" i="14"/>
  <c r="AX2164" i="14"/>
  <c r="AW2164" i="14"/>
  <c r="AV2164" i="14"/>
  <c r="AS2164" i="14"/>
  <c r="AR2164" i="14"/>
  <c r="AQ2164" i="14"/>
  <c r="AN2164" i="14"/>
  <c r="AM2164" i="14"/>
  <c r="AL2164" i="14"/>
  <c r="AI2164" i="14"/>
  <c r="AH2164" i="14"/>
  <c r="AG2164" i="14"/>
  <c r="BC2163" i="14"/>
  <c r="BB2163" i="14"/>
  <c r="BA2163" i="14"/>
  <c r="AX2163" i="14"/>
  <c r="AW2163" i="14"/>
  <c r="AV2163" i="14"/>
  <c r="AS2163" i="14"/>
  <c r="AR2163" i="14"/>
  <c r="AQ2163" i="14"/>
  <c r="AN2163" i="14"/>
  <c r="AM2163" i="14"/>
  <c r="AL2163" i="14"/>
  <c r="AI2163" i="14"/>
  <c r="AH2163" i="14"/>
  <c r="AG2163" i="14"/>
  <c r="BC2162" i="14"/>
  <c r="BB2162" i="14"/>
  <c r="BA2162" i="14"/>
  <c r="AX2162" i="14"/>
  <c r="AW2162" i="14"/>
  <c r="AV2162" i="14"/>
  <c r="AS2162" i="14"/>
  <c r="AR2162" i="14"/>
  <c r="AQ2162" i="14"/>
  <c r="AN2162" i="14"/>
  <c r="AM2162" i="14"/>
  <c r="AL2162" i="14"/>
  <c r="AI2162" i="14"/>
  <c r="AH2162" i="14"/>
  <c r="AG2162" i="14"/>
  <c r="BC2161" i="14"/>
  <c r="BB2161" i="14"/>
  <c r="BA2161" i="14"/>
  <c r="AX2161" i="14"/>
  <c r="AW2161" i="14"/>
  <c r="AV2161" i="14"/>
  <c r="AS2161" i="14"/>
  <c r="AR2161" i="14"/>
  <c r="AQ2161" i="14"/>
  <c r="AN2161" i="14"/>
  <c r="AM2161" i="14"/>
  <c r="AL2161" i="14"/>
  <c r="AI2161" i="14"/>
  <c r="AH2161" i="14"/>
  <c r="AG2161" i="14"/>
  <c r="CF2035" i="14"/>
  <c r="CG2035" i="14"/>
  <c r="CH2035" i="14"/>
  <c r="CI2035" i="14"/>
  <c r="CF2036" i="14"/>
  <c r="CG2036" i="14"/>
  <c r="CH2036" i="14"/>
  <c r="CI2036" i="14"/>
  <c r="CF2037" i="14"/>
  <c r="CG2037" i="14"/>
  <c r="CH2037" i="14"/>
  <c r="CI2037" i="14"/>
  <c r="CF2038" i="14"/>
  <c r="CG2038" i="14"/>
  <c r="CH2038" i="14"/>
  <c r="CI2038" i="14"/>
  <c r="CF2039" i="14"/>
  <c r="CG2039" i="14"/>
  <c r="CH2039" i="14"/>
  <c r="CI2039" i="14"/>
  <c r="CF2040" i="14"/>
  <c r="CG2040" i="14"/>
  <c r="CH2040" i="14"/>
  <c r="CI2040" i="14"/>
  <c r="CF2041" i="14"/>
  <c r="CG2041" i="14"/>
  <c r="CH2041" i="14"/>
  <c r="CI2041" i="14"/>
  <c r="CF2042" i="14"/>
  <c r="CG2042" i="14"/>
  <c r="CH2042" i="14"/>
  <c r="CI2042" i="14"/>
  <c r="CF2043" i="14"/>
  <c r="CG2043" i="14"/>
  <c r="CH2043" i="14"/>
  <c r="CI2043" i="14"/>
  <c r="CF2044" i="14"/>
  <c r="CG2044" i="14"/>
  <c r="CH2044" i="14"/>
  <c r="CI2044" i="14"/>
  <c r="CF2045" i="14"/>
  <c r="CG2045" i="14"/>
  <c r="CH2045" i="14"/>
  <c r="CI2045" i="14"/>
  <c r="CF2046" i="14"/>
  <c r="CG2046" i="14"/>
  <c r="CH2046" i="14"/>
  <c r="CI2046" i="14"/>
  <c r="CF2047" i="14"/>
  <c r="CG2047" i="14"/>
  <c r="CH2047" i="14"/>
  <c r="CI2047" i="14"/>
  <c r="CF2048" i="14"/>
  <c r="CG2048" i="14"/>
  <c r="CH2048" i="14"/>
  <c r="CI2048" i="14"/>
  <c r="CF2049" i="14"/>
  <c r="CG2049" i="14"/>
  <c r="CH2049" i="14"/>
  <c r="CI2049" i="14"/>
  <c r="CF2050" i="14"/>
  <c r="CG2050" i="14"/>
  <c r="CH2050" i="14"/>
  <c r="CI2050" i="14"/>
  <c r="CF2051" i="14"/>
  <c r="CG2051" i="14"/>
  <c r="CH2051" i="14"/>
  <c r="CI2051" i="14"/>
  <c r="CF2052" i="14"/>
  <c r="CG2052" i="14"/>
  <c r="CH2052" i="14"/>
  <c r="CI2052" i="14"/>
  <c r="CF2053" i="14"/>
  <c r="CG2053" i="14"/>
  <c r="CH2053" i="14"/>
  <c r="CI2053" i="14"/>
  <c r="CF2054" i="14"/>
  <c r="CG2054" i="14"/>
  <c r="CH2054" i="14"/>
  <c r="CI2054" i="14"/>
  <c r="CF2055" i="14"/>
  <c r="CG2055" i="14"/>
  <c r="CH2055" i="14"/>
  <c r="CI2055" i="14"/>
  <c r="CF2056" i="14"/>
  <c r="CG2056" i="14"/>
  <c r="CH2056" i="14"/>
  <c r="CI2056" i="14"/>
  <c r="CF2057" i="14"/>
  <c r="CG2057" i="14"/>
  <c r="CH2057" i="14"/>
  <c r="CI2057" i="14"/>
  <c r="CF2058" i="14"/>
  <c r="CG2058" i="14"/>
  <c r="CH2058" i="14"/>
  <c r="CI2058" i="14"/>
  <c r="CF2059" i="14"/>
  <c r="CG2059" i="14"/>
  <c r="CH2059" i="14"/>
  <c r="CI2059" i="14"/>
  <c r="CF2060" i="14"/>
  <c r="CG2060" i="14"/>
  <c r="CH2060" i="14"/>
  <c r="CI2060" i="14"/>
  <c r="CF2061" i="14"/>
  <c r="CG2061" i="14"/>
  <c r="CH2061" i="14"/>
  <c r="CI2061" i="14"/>
  <c r="CF2062" i="14"/>
  <c r="CG2062" i="14"/>
  <c r="CH2062" i="14"/>
  <c r="CI2062" i="14"/>
  <c r="CF2063" i="14"/>
  <c r="CG2063" i="14"/>
  <c r="CH2063" i="14"/>
  <c r="CI2063" i="14"/>
  <c r="CF2064" i="14"/>
  <c r="CG2064" i="14"/>
  <c r="CH2064" i="14"/>
  <c r="CI2064" i="14"/>
  <c r="CF2065" i="14"/>
  <c r="CG2065" i="14"/>
  <c r="CH2065" i="14"/>
  <c r="CI2065" i="14"/>
  <c r="CF2066" i="14"/>
  <c r="CG2066" i="14"/>
  <c r="CH2066" i="14"/>
  <c r="CI2066" i="14"/>
  <c r="CF2067" i="14"/>
  <c r="CG2067" i="14"/>
  <c r="CH2067" i="14"/>
  <c r="CI2067" i="14"/>
  <c r="CF2068" i="14"/>
  <c r="CG2068" i="14"/>
  <c r="CH2068" i="14"/>
  <c r="CI2068" i="14"/>
  <c r="CF2069" i="14"/>
  <c r="CG2069" i="14"/>
  <c r="CH2069" i="14"/>
  <c r="CI2069" i="14"/>
  <c r="CF2070" i="14"/>
  <c r="CG2070" i="14"/>
  <c r="CH2070" i="14"/>
  <c r="CI2070" i="14"/>
  <c r="CF2071" i="14"/>
  <c r="CG2071" i="14"/>
  <c r="CH2071" i="14"/>
  <c r="CI2071" i="14"/>
  <c r="CF2072" i="14"/>
  <c r="CG2072" i="14"/>
  <c r="CH2072" i="14"/>
  <c r="CI2072" i="14"/>
  <c r="CF2073" i="14"/>
  <c r="CG2073" i="14"/>
  <c r="CH2073" i="14"/>
  <c r="CI2073" i="14"/>
  <c r="CF2074" i="14"/>
  <c r="CG2074" i="14"/>
  <c r="CH2074" i="14"/>
  <c r="CI2074" i="14"/>
  <c r="CF2075" i="14"/>
  <c r="CG2075" i="14"/>
  <c r="CH2075" i="14"/>
  <c r="CI2075" i="14"/>
  <c r="CF2076" i="14"/>
  <c r="CG2076" i="14"/>
  <c r="CH2076" i="14"/>
  <c r="CI2076" i="14"/>
  <c r="CF2077" i="14"/>
  <c r="CG2077" i="14"/>
  <c r="CH2077" i="14"/>
  <c r="CI2077" i="14"/>
  <c r="CF2078" i="14"/>
  <c r="CG2078" i="14"/>
  <c r="CH2078" i="14"/>
  <c r="CI2078" i="14"/>
  <c r="CF2079" i="14"/>
  <c r="CG2079" i="14"/>
  <c r="CH2079" i="14"/>
  <c r="CI2079" i="14"/>
  <c r="CF2080" i="14"/>
  <c r="CG2080" i="14"/>
  <c r="CH2080" i="14"/>
  <c r="CI2080" i="14"/>
  <c r="CF2081" i="14"/>
  <c r="CG2081" i="14"/>
  <c r="CH2081" i="14"/>
  <c r="CI2081" i="14"/>
  <c r="CF2082" i="14"/>
  <c r="CG2082" i="14"/>
  <c r="CH2082" i="14"/>
  <c r="CI2082" i="14"/>
  <c r="CF2083" i="14"/>
  <c r="CG2083" i="14"/>
  <c r="CH2083" i="14"/>
  <c r="CI2083" i="14"/>
  <c r="CF2084" i="14"/>
  <c r="CG2084" i="14"/>
  <c r="CH2084" i="14"/>
  <c r="CI2084" i="14"/>
  <c r="CF2085" i="14"/>
  <c r="CG2085" i="14"/>
  <c r="CH2085" i="14"/>
  <c r="CI2085" i="14"/>
  <c r="CF2086" i="14"/>
  <c r="CG2086" i="14"/>
  <c r="CH2086" i="14"/>
  <c r="CI2086" i="14"/>
  <c r="CF2087" i="14"/>
  <c r="CG2087" i="14"/>
  <c r="CH2087" i="14"/>
  <c r="CI2087" i="14"/>
  <c r="CF2088" i="14"/>
  <c r="CG2088" i="14"/>
  <c r="CH2088" i="14"/>
  <c r="CI2088" i="14"/>
  <c r="CF2089" i="14"/>
  <c r="CG2089" i="14"/>
  <c r="CH2089" i="14"/>
  <c r="CI2089" i="14"/>
  <c r="CF2090" i="14"/>
  <c r="CG2090" i="14"/>
  <c r="CH2090" i="14"/>
  <c r="CI2090" i="14"/>
  <c r="CF2091" i="14"/>
  <c r="CG2091" i="14"/>
  <c r="CH2091" i="14"/>
  <c r="CI2091" i="14"/>
  <c r="CF2092" i="14"/>
  <c r="CG2092" i="14"/>
  <c r="CH2092" i="14"/>
  <c r="CI2092" i="14"/>
  <c r="CF2093" i="14"/>
  <c r="CG2093" i="14"/>
  <c r="CH2093" i="14"/>
  <c r="CI2093" i="14"/>
  <c r="CF2094" i="14"/>
  <c r="CG2094" i="14"/>
  <c r="CH2094" i="14"/>
  <c r="CI2094" i="14"/>
  <c r="CF2095" i="14"/>
  <c r="CG2095" i="14"/>
  <c r="CH2095" i="14"/>
  <c r="CI2095" i="14"/>
  <c r="CF2096" i="14"/>
  <c r="CG2096" i="14"/>
  <c r="CH2096" i="14"/>
  <c r="CI2096" i="14"/>
  <c r="CF2097" i="14"/>
  <c r="CG2097" i="14"/>
  <c r="CH2097" i="14"/>
  <c r="CI2097" i="14"/>
  <c r="CF2098" i="14"/>
  <c r="CG2098" i="14"/>
  <c r="CH2098" i="14"/>
  <c r="CI2098" i="14"/>
  <c r="CF2099" i="14"/>
  <c r="CG2099" i="14"/>
  <c r="CH2099" i="14"/>
  <c r="CI2099" i="14"/>
  <c r="CF2100" i="14"/>
  <c r="CG2100" i="14"/>
  <c r="CH2100" i="14"/>
  <c r="CI2100" i="14"/>
  <c r="CF2101" i="14"/>
  <c r="CG2101" i="14"/>
  <c r="CH2101" i="14"/>
  <c r="CI2101" i="14"/>
  <c r="CF2102" i="14"/>
  <c r="CG2102" i="14"/>
  <c r="CH2102" i="14"/>
  <c r="CI2102" i="14"/>
  <c r="CF2103" i="14"/>
  <c r="CG2103" i="14"/>
  <c r="CH2103" i="14"/>
  <c r="CI2103" i="14"/>
  <c r="CF2104" i="14"/>
  <c r="CG2104" i="14"/>
  <c r="CH2104" i="14"/>
  <c r="CI2104" i="14"/>
  <c r="CF2105" i="14"/>
  <c r="CG2105" i="14"/>
  <c r="CH2105" i="14"/>
  <c r="CI2105" i="14"/>
  <c r="CF2106" i="14"/>
  <c r="CG2106" i="14"/>
  <c r="CH2106" i="14"/>
  <c r="CI2106" i="14"/>
  <c r="CF2107" i="14"/>
  <c r="CG2107" i="14"/>
  <c r="CH2107" i="14"/>
  <c r="CI2107" i="14"/>
  <c r="CF2108" i="14"/>
  <c r="CG2108" i="14"/>
  <c r="CH2108" i="14"/>
  <c r="CI2108" i="14"/>
  <c r="CF2109" i="14"/>
  <c r="CG2109" i="14"/>
  <c r="CH2109" i="14"/>
  <c r="CI2109" i="14"/>
  <c r="CF2110" i="14"/>
  <c r="CG2110" i="14"/>
  <c r="CH2110" i="14"/>
  <c r="CI2110" i="14"/>
  <c r="CF2111" i="14"/>
  <c r="CG2111" i="14"/>
  <c r="CH2111" i="14"/>
  <c r="CI2111" i="14"/>
  <c r="CF2112" i="14"/>
  <c r="CG2112" i="14"/>
  <c r="CH2112" i="14"/>
  <c r="CI2112" i="14"/>
  <c r="CF2113" i="14"/>
  <c r="CG2113" i="14"/>
  <c r="CH2113" i="14"/>
  <c r="CI2113" i="14"/>
  <c r="CF2114" i="14"/>
  <c r="CG2114" i="14"/>
  <c r="CH2114" i="14"/>
  <c r="CI2114" i="14"/>
  <c r="CF2115" i="14"/>
  <c r="CG2115" i="14"/>
  <c r="CH2115" i="14"/>
  <c r="CI2115" i="14"/>
  <c r="CF2116" i="14"/>
  <c r="CG2116" i="14"/>
  <c r="CH2116" i="14"/>
  <c r="CI2116" i="14"/>
  <c r="CF2117" i="14"/>
  <c r="CG2117" i="14"/>
  <c r="CH2117" i="14"/>
  <c r="CI2117" i="14"/>
  <c r="CF2118" i="14"/>
  <c r="CG2118" i="14"/>
  <c r="CH2118" i="14"/>
  <c r="CI2118" i="14"/>
  <c r="CF2119" i="14"/>
  <c r="CG2119" i="14"/>
  <c r="CH2119" i="14"/>
  <c r="CI2119" i="14"/>
  <c r="CF2120" i="14"/>
  <c r="CG2120" i="14"/>
  <c r="CH2120" i="14"/>
  <c r="CI2120" i="14"/>
  <c r="CF2121" i="14"/>
  <c r="CG2121" i="14"/>
  <c r="CH2121" i="14"/>
  <c r="CI2121" i="14"/>
  <c r="CF2122" i="14"/>
  <c r="CG2122" i="14"/>
  <c r="CH2122" i="14"/>
  <c r="CI2122" i="14"/>
  <c r="CF2123" i="14"/>
  <c r="CG2123" i="14"/>
  <c r="CH2123" i="14"/>
  <c r="CI2123" i="14"/>
  <c r="CF2124" i="14"/>
  <c r="CG2124" i="14"/>
  <c r="CH2124" i="14"/>
  <c r="CI2124" i="14"/>
  <c r="CF2125" i="14"/>
  <c r="CG2125" i="14"/>
  <c r="CH2125" i="14"/>
  <c r="CI2125" i="14"/>
  <c r="CF2126" i="14"/>
  <c r="CG2126" i="14"/>
  <c r="CH2126" i="14"/>
  <c r="CI2126" i="14"/>
  <c r="CF2127" i="14"/>
  <c r="CG2127" i="14"/>
  <c r="CH2127" i="14"/>
  <c r="CI2127" i="14"/>
  <c r="CF2128" i="14"/>
  <c r="CG2128" i="14"/>
  <c r="CH2128" i="14"/>
  <c r="CI2128" i="14"/>
  <c r="CF2129" i="14"/>
  <c r="CG2129" i="14"/>
  <c r="CH2129" i="14"/>
  <c r="CI2129" i="14"/>
  <c r="CF2130" i="14"/>
  <c r="CG2130" i="14"/>
  <c r="CH2130" i="14"/>
  <c r="CI2130" i="14"/>
  <c r="CF2131" i="14"/>
  <c r="CG2131" i="14"/>
  <c r="CH2131" i="14"/>
  <c r="CI2131" i="14"/>
  <c r="CF2132" i="14"/>
  <c r="CG2132" i="14"/>
  <c r="CH2132" i="14"/>
  <c r="CI2132" i="14"/>
  <c r="CF2133" i="14"/>
  <c r="CG2133" i="14"/>
  <c r="CH2133" i="14"/>
  <c r="CI2133" i="14"/>
  <c r="CF2134" i="14"/>
  <c r="CG2134" i="14"/>
  <c r="CH2134" i="14"/>
  <c r="CI2134" i="14"/>
  <c r="CF2135" i="14"/>
  <c r="CG2135" i="14"/>
  <c r="CH2135" i="14"/>
  <c r="CI2135" i="14"/>
  <c r="CF2136" i="14"/>
  <c r="CG2136" i="14"/>
  <c r="CH2136" i="14"/>
  <c r="CI2136" i="14"/>
  <c r="CF2137" i="14"/>
  <c r="CG2137" i="14"/>
  <c r="CH2137" i="14"/>
  <c r="CI2137" i="14"/>
  <c r="CF2138" i="14"/>
  <c r="CG2138" i="14"/>
  <c r="CH2138" i="14"/>
  <c r="CI2138" i="14"/>
  <c r="CF2139" i="14"/>
  <c r="CG2139" i="14"/>
  <c r="CH2139" i="14"/>
  <c r="CI2139" i="14"/>
  <c r="CF2140" i="14"/>
  <c r="CG2140" i="14"/>
  <c r="CH2140" i="14"/>
  <c r="CI2140" i="14"/>
  <c r="CF2141" i="14"/>
  <c r="CG2141" i="14"/>
  <c r="CH2141" i="14"/>
  <c r="CI2141" i="14"/>
  <c r="CF2142" i="14"/>
  <c r="CG2142" i="14"/>
  <c r="CH2142" i="14"/>
  <c r="CI2142" i="14"/>
  <c r="CF2143" i="14"/>
  <c r="CG2143" i="14"/>
  <c r="CH2143" i="14"/>
  <c r="CI2143" i="14"/>
  <c r="CF2144" i="14"/>
  <c r="CG2144" i="14"/>
  <c r="CH2144" i="14"/>
  <c r="CI2144" i="14"/>
  <c r="CF2145" i="14"/>
  <c r="CG2145" i="14"/>
  <c r="CH2145" i="14"/>
  <c r="CI2145" i="14"/>
  <c r="CF2146" i="14"/>
  <c r="CG2146" i="14"/>
  <c r="CH2146" i="14"/>
  <c r="CI2146" i="14"/>
  <c r="CF2147" i="14"/>
  <c r="CG2147" i="14"/>
  <c r="CH2147" i="14"/>
  <c r="CI2147" i="14"/>
  <c r="CF2148" i="14"/>
  <c r="CG2148" i="14"/>
  <c r="CH2148" i="14"/>
  <c r="CI2148" i="14"/>
  <c r="CF2149" i="14"/>
  <c r="CG2149" i="14"/>
  <c r="CH2149" i="14"/>
  <c r="CI2149" i="14"/>
  <c r="CF2150" i="14"/>
  <c r="CG2150" i="14"/>
  <c r="CH2150" i="14"/>
  <c r="CI2150" i="14"/>
  <c r="CF2151" i="14"/>
  <c r="CG2151" i="14"/>
  <c r="CH2151" i="14"/>
  <c r="CI2151" i="14"/>
  <c r="CF2152" i="14"/>
  <c r="CG2152" i="14"/>
  <c r="CH2152" i="14"/>
  <c r="CI2152" i="14"/>
  <c r="CF2153" i="14"/>
  <c r="CG2153" i="14"/>
  <c r="CH2153" i="14"/>
  <c r="CI2153" i="14"/>
  <c r="CI2034" i="14"/>
  <c r="CE2153" i="14"/>
  <c r="CD2153" i="14"/>
  <c r="CC2153" i="14"/>
  <c r="CB2153" i="14"/>
  <c r="CA2153" i="14"/>
  <c r="BZ2153" i="14"/>
  <c r="BW2153" i="14"/>
  <c r="BV2153" i="14"/>
  <c r="BU2153" i="14"/>
  <c r="BR2153" i="14"/>
  <c r="BQ2153" i="14"/>
  <c r="BP2153" i="14"/>
  <c r="BM2153" i="14"/>
  <c r="BL2153" i="14"/>
  <c r="BK2153" i="14"/>
  <c r="BH2153" i="14"/>
  <c r="BG2153" i="14"/>
  <c r="BF2153" i="14"/>
  <c r="BA2153" i="14"/>
  <c r="AV2153" i="14"/>
  <c r="AQ2153" i="14"/>
  <c r="AL2153" i="14"/>
  <c r="AI2153" i="14"/>
  <c r="AH2153" i="14"/>
  <c r="AG2153" i="14"/>
  <c r="CE2152" i="14"/>
  <c r="CD2152" i="14"/>
  <c r="CC2152" i="14"/>
  <c r="CB2152" i="14"/>
  <c r="CA2152" i="14"/>
  <c r="BZ2152" i="14"/>
  <c r="BW2152" i="14"/>
  <c r="BV2152" i="14"/>
  <c r="BU2152" i="14"/>
  <c r="BR2152" i="14"/>
  <c r="BQ2152" i="14"/>
  <c r="BP2152" i="14"/>
  <c r="BM2152" i="14"/>
  <c r="BL2152" i="14"/>
  <c r="BK2152" i="14"/>
  <c r="BH2152" i="14"/>
  <c r="BG2152" i="14"/>
  <c r="BF2152" i="14"/>
  <c r="BA2152" i="14"/>
  <c r="AV2152" i="14"/>
  <c r="AQ2152" i="14"/>
  <c r="AL2152" i="14"/>
  <c r="AI2152" i="14"/>
  <c r="AH2152" i="14"/>
  <c r="AG2152" i="14"/>
  <c r="CE2151" i="14"/>
  <c r="CD2151" i="14"/>
  <c r="CC2151" i="14"/>
  <c r="CB2151" i="14"/>
  <c r="CA2151" i="14"/>
  <c r="BZ2151" i="14"/>
  <c r="BW2151" i="14"/>
  <c r="BV2151" i="14"/>
  <c r="BU2151" i="14"/>
  <c r="BR2151" i="14"/>
  <c r="BQ2151" i="14"/>
  <c r="BP2151" i="14"/>
  <c r="BM2151" i="14"/>
  <c r="BL2151" i="14"/>
  <c r="BK2151" i="14"/>
  <c r="BH2151" i="14"/>
  <c r="BG2151" i="14"/>
  <c r="BF2151" i="14"/>
  <c r="BA2151" i="14"/>
  <c r="AV2151" i="14"/>
  <c r="AQ2151" i="14"/>
  <c r="AL2151" i="14"/>
  <c r="AI2151" i="14"/>
  <c r="AH2151" i="14"/>
  <c r="AG2151" i="14"/>
  <c r="CE2150" i="14"/>
  <c r="CD2150" i="14"/>
  <c r="CC2150" i="14"/>
  <c r="CB2150" i="14"/>
  <c r="CA2150" i="14"/>
  <c r="BZ2150" i="14"/>
  <c r="BW2150" i="14"/>
  <c r="BV2150" i="14"/>
  <c r="BU2150" i="14"/>
  <c r="BR2150" i="14"/>
  <c r="BQ2150" i="14"/>
  <c r="BP2150" i="14"/>
  <c r="BM2150" i="14"/>
  <c r="BL2150" i="14"/>
  <c r="BK2150" i="14"/>
  <c r="BH2150" i="14"/>
  <c r="BG2150" i="14"/>
  <c r="BF2150" i="14"/>
  <c r="BA2150" i="14"/>
  <c r="AV2150" i="14"/>
  <c r="AQ2150" i="14"/>
  <c r="AL2150" i="14"/>
  <c r="AI2150" i="14"/>
  <c r="AH2150" i="14"/>
  <c r="AG2150" i="14"/>
  <c r="CE2149" i="14"/>
  <c r="CD2149" i="14"/>
  <c r="CC2149" i="14"/>
  <c r="CB2149" i="14"/>
  <c r="CA2149" i="14"/>
  <c r="BZ2149" i="14"/>
  <c r="BW2149" i="14"/>
  <c r="BV2149" i="14"/>
  <c r="BU2149" i="14"/>
  <c r="BR2149" i="14"/>
  <c r="BQ2149" i="14"/>
  <c r="BP2149" i="14"/>
  <c r="BM2149" i="14"/>
  <c r="BL2149" i="14"/>
  <c r="BK2149" i="14"/>
  <c r="BH2149" i="14"/>
  <c r="BG2149" i="14"/>
  <c r="BF2149" i="14"/>
  <c r="BA2149" i="14"/>
  <c r="AV2149" i="14"/>
  <c r="AQ2149" i="14"/>
  <c r="AL2149" i="14"/>
  <c r="AI2149" i="14"/>
  <c r="AH2149" i="14"/>
  <c r="AG2149" i="14"/>
  <c r="CE2148" i="14"/>
  <c r="CD2148" i="14"/>
  <c r="CC2148" i="14"/>
  <c r="CB2148" i="14"/>
  <c r="CA2148" i="14"/>
  <c r="BZ2148" i="14"/>
  <c r="BW2148" i="14"/>
  <c r="BV2148" i="14"/>
  <c r="BU2148" i="14"/>
  <c r="BR2148" i="14"/>
  <c r="BQ2148" i="14"/>
  <c r="BP2148" i="14"/>
  <c r="BM2148" i="14"/>
  <c r="BL2148" i="14"/>
  <c r="BK2148" i="14"/>
  <c r="BH2148" i="14"/>
  <c r="BG2148" i="14"/>
  <c r="BF2148" i="14"/>
  <c r="BA2148" i="14"/>
  <c r="AV2148" i="14"/>
  <c r="AQ2148" i="14"/>
  <c r="AL2148" i="14"/>
  <c r="AI2148" i="14"/>
  <c r="AH2148" i="14"/>
  <c r="AG2148" i="14"/>
  <c r="CE2147" i="14"/>
  <c r="CD2147" i="14"/>
  <c r="CC2147" i="14"/>
  <c r="CB2147" i="14"/>
  <c r="CA2147" i="14"/>
  <c r="BZ2147" i="14"/>
  <c r="BW2147" i="14"/>
  <c r="BV2147" i="14"/>
  <c r="BU2147" i="14"/>
  <c r="BR2147" i="14"/>
  <c r="BQ2147" i="14"/>
  <c r="BP2147" i="14"/>
  <c r="BM2147" i="14"/>
  <c r="BL2147" i="14"/>
  <c r="BK2147" i="14"/>
  <c r="BH2147" i="14"/>
  <c r="BG2147" i="14"/>
  <c r="BF2147" i="14"/>
  <c r="BA2147" i="14"/>
  <c r="AV2147" i="14"/>
  <c r="AQ2147" i="14"/>
  <c r="AL2147" i="14"/>
  <c r="AI2147" i="14"/>
  <c r="AH2147" i="14"/>
  <c r="AG2147" i="14"/>
  <c r="CE2146" i="14"/>
  <c r="CD2146" i="14"/>
  <c r="CC2146" i="14"/>
  <c r="CB2146" i="14"/>
  <c r="CA2146" i="14"/>
  <c r="BZ2146" i="14"/>
  <c r="BW2146" i="14"/>
  <c r="BV2146" i="14"/>
  <c r="BU2146" i="14"/>
  <c r="BR2146" i="14"/>
  <c r="BQ2146" i="14"/>
  <c r="BP2146" i="14"/>
  <c r="BM2146" i="14"/>
  <c r="BL2146" i="14"/>
  <c r="BK2146" i="14"/>
  <c r="BH2146" i="14"/>
  <c r="BG2146" i="14"/>
  <c r="BF2146" i="14"/>
  <c r="BA2146" i="14"/>
  <c r="AV2146" i="14"/>
  <c r="AQ2146" i="14"/>
  <c r="AL2146" i="14"/>
  <c r="AI2146" i="14"/>
  <c r="AH2146" i="14"/>
  <c r="AG2146" i="14"/>
  <c r="CE2145" i="14"/>
  <c r="CD2145" i="14"/>
  <c r="CC2145" i="14"/>
  <c r="CB2145" i="14"/>
  <c r="CA2145" i="14"/>
  <c r="BZ2145" i="14"/>
  <c r="BW2145" i="14"/>
  <c r="BV2145" i="14"/>
  <c r="BU2145" i="14"/>
  <c r="BR2145" i="14"/>
  <c r="BQ2145" i="14"/>
  <c r="BP2145" i="14"/>
  <c r="BM2145" i="14"/>
  <c r="BL2145" i="14"/>
  <c r="BK2145" i="14"/>
  <c r="BH2145" i="14"/>
  <c r="BG2145" i="14"/>
  <c r="BF2145" i="14"/>
  <c r="BA2145" i="14"/>
  <c r="AV2145" i="14"/>
  <c r="AQ2145" i="14"/>
  <c r="AL2145" i="14"/>
  <c r="AI2145" i="14"/>
  <c r="AH2145" i="14"/>
  <c r="AG2145" i="14"/>
  <c r="CE2144" i="14"/>
  <c r="CD2144" i="14"/>
  <c r="CC2144" i="14"/>
  <c r="CB2144" i="14"/>
  <c r="CA2144" i="14"/>
  <c r="BZ2144" i="14"/>
  <c r="BW2144" i="14"/>
  <c r="BV2144" i="14"/>
  <c r="BU2144" i="14"/>
  <c r="BR2144" i="14"/>
  <c r="BQ2144" i="14"/>
  <c r="BP2144" i="14"/>
  <c r="BM2144" i="14"/>
  <c r="BL2144" i="14"/>
  <c r="BK2144" i="14"/>
  <c r="BH2144" i="14"/>
  <c r="BG2144" i="14"/>
  <c r="BF2144" i="14"/>
  <c r="BA2144" i="14"/>
  <c r="AV2144" i="14"/>
  <c r="AQ2144" i="14"/>
  <c r="AL2144" i="14"/>
  <c r="AI2144" i="14"/>
  <c r="AH2144" i="14"/>
  <c r="AG2144" i="14"/>
  <c r="CE2143" i="14"/>
  <c r="CD2143" i="14"/>
  <c r="CC2143" i="14"/>
  <c r="CB2143" i="14"/>
  <c r="CA2143" i="14"/>
  <c r="BZ2143" i="14"/>
  <c r="BW2143" i="14"/>
  <c r="BV2143" i="14"/>
  <c r="BU2143" i="14"/>
  <c r="BR2143" i="14"/>
  <c r="BQ2143" i="14"/>
  <c r="BP2143" i="14"/>
  <c r="BM2143" i="14"/>
  <c r="BL2143" i="14"/>
  <c r="BK2143" i="14"/>
  <c r="BH2143" i="14"/>
  <c r="BG2143" i="14"/>
  <c r="BF2143" i="14"/>
  <c r="BA2143" i="14"/>
  <c r="AV2143" i="14"/>
  <c r="AQ2143" i="14"/>
  <c r="AL2143" i="14"/>
  <c r="AI2143" i="14"/>
  <c r="AH2143" i="14"/>
  <c r="AG2143" i="14"/>
  <c r="CE2142" i="14"/>
  <c r="CD2142" i="14"/>
  <c r="CC2142" i="14"/>
  <c r="CB2142" i="14"/>
  <c r="CA2142" i="14"/>
  <c r="BZ2142" i="14"/>
  <c r="BW2142" i="14"/>
  <c r="BV2142" i="14"/>
  <c r="BU2142" i="14"/>
  <c r="BR2142" i="14"/>
  <c r="BQ2142" i="14"/>
  <c r="BP2142" i="14"/>
  <c r="BM2142" i="14"/>
  <c r="BL2142" i="14"/>
  <c r="BK2142" i="14"/>
  <c r="BH2142" i="14"/>
  <c r="BG2142" i="14"/>
  <c r="BF2142" i="14"/>
  <c r="BA2142" i="14"/>
  <c r="AV2142" i="14"/>
  <c r="AQ2142" i="14"/>
  <c r="AL2142" i="14"/>
  <c r="AI2142" i="14"/>
  <c r="AH2142" i="14"/>
  <c r="AG2142" i="14"/>
  <c r="CE2141" i="14"/>
  <c r="CD2141" i="14"/>
  <c r="CC2141" i="14"/>
  <c r="CB2141" i="14"/>
  <c r="CA2141" i="14"/>
  <c r="BZ2141" i="14"/>
  <c r="BW2141" i="14"/>
  <c r="BV2141" i="14"/>
  <c r="BU2141" i="14"/>
  <c r="BR2141" i="14"/>
  <c r="BQ2141" i="14"/>
  <c r="BP2141" i="14"/>
  <c r="BM2141" i="14"/>
  <c r="BL2141" i="14"/>
  <c r="BK2141" i="14"/>
  <c r="BH2141" i="14"/>
  <c r="BG2141" i="14"/>
  <c r="BF2141" i="14"/>
  <c r="BA2141" i="14"/>
  <c r="AV2141" i="14"/>
  <c r="AQ2141" i="14"/>
  <c r="AL2141" i="14"/>
  <c r="AI2141" i="14"/>
  <c r="AH2141" i="14"/>
  <c r="AG2141" i="14"/>
  <c r="CE2140" i="14"/>
  <c r="CD2140" i="14"/>
  <c r="CC2140" i="14"/>
  <c r="CB2140" i="14"/>
  <c r="CA2140" i="14"/>
  <c r="BZ2140" i="14"/>
  <c r="BW2140" i="14"/>
  <c r="BV2140" i="14"/>
  <c r="BU2140" i="14"/>
  <c r="BR2140" i="14"/>
  <c r="BQ2140" i="14"/>
  <c r="BP2140" i="14"/>
  <c r="BM2140" i="14"/>
  <c r="BL2140" i="14"/>
  <c r="BK2140" i="14"/>
  <c r="BH2140" i="14"/>
  <c r="BG2140" i="14"/>
  <c r="BF2140" i="14"/>
  <c r="BA2140" i="14"/>
  <c r="AV2140" i="14"/>
  <c r="AQ2140" i="14"/>
  <c r="AL2140" i="14"/>
  <c r="AI2140" i="14"/>
  <c r="AH2140" i="14"/>
  <c r="AG2140" i="14"/>
  <c r="CE2139" i="14"/>
  <c r="CD2139" i="14"/>
  <c r="CC2139" i="14"/>
  <c r="CB2139" i="14"/>
  <c r="CA2139" i="14"/>
  <c r="BZ2139" i="14"/>
  <c r="BW2139" i="14"/>
  <c r="BV2139" i="14"/>
  <c r="BU2139" i="14"/>
  <c r="BR2139" i="14"/>
  <c r="BQ2139" i="14"/>
  <c r="BP2139" i="14"/>
  <c r="BM2139" i="14"/>
  <c r="BL2139" i="14"/>
  <c r="BK2139" i="14"/>
  <c r="BH2139" i="14"/>
  <c r="BG2139" i="14"/>
  <c r="BF2139" i="14"/>
  <c r="BA2139" i="14"/>
  <c r="AV2139" i="14"/>
  <c r="AQ2139" i="14"/>
  <c r="AL2139" i="14"/>
  <c r="AI2139" i="14"/>
  <c r="AH2139" i="14"/>
  <c r="AG2139" i="14"/>
  <c r="CE2138" i="14"/>
  <c r="CD2138" i="14"/>
  <c r="CC2138" i="14"/>
  <c r="CB2138" i="14"/>
  <c r="CA2138" i="14"/>
  <c r="BZ2138" i="14"/>
  <c r="BW2138" i="14"/>
  <c r="BV2138" i="14"/>
  <c r="BU2138" i="14"/>
  <c r="BR2138" i="14"/>
  <c r="BQ2138" i="14"/>
  <c r="BP2138" i="14"/>
  <c r="BM2138" i="14"/>
  <c r="BL2138" i="14"/>
  <c r="BK2138" i="14"/>
  <c r="BH2138" i="14"/>
  <c r="BG2138" i="14"/>
  <c r="BF2138" i="14"/>
  <c r="BA2138" i="14"/>
  <c r="AV2138" i="14"/>
  <c r="AQ2138" i="14"/>
  <c r="AL2138" i="14"/>
  <c r="AI2138" i="14"/>
  <c r="AH2138" i="14"/>
  <c r="AG2138" i="14"/>
  <c r="CE2137" i="14"/>
  <c r="CD2137" i="14"/>
  <c r="CC2137" i="14"/>
  <c r="CB2137" i="14"/>
  <c r="CA2137" i="14"/>
  <c r="BZ2137" i="14"/>
  <c r="BW2137" i="14"/>
  <c r="BV2137" i="14"/>
  <c r="BU2137" i="14"/>
  <c r="BR2137" i="14"/>
  <c r="BQ2137" i="14"/>
  <c r="BP2137" i="14"/>
  <c r="BM2137" i="14"/>
  <c r="BL2137" i="14"/>
  <c r="BK2137" i="14"/>
  <c r="BH2137" i="14"/>
  <c r="BG2137" i="14"/>
  <c r="BF2137" i="14"/>
  <c r="BA2137" i="14"/>
  <c r="AV2137" i="14"/>
  <c r="AQ2137" i="14"/>
  <c r="AL2137" i="14"/>
  <c r="AI2137" i="14"/>
  <c r="AH2137" i="14"/>
  <c r="AG2137" i="14"/>
  <c r="CE2136" i="14"/>
  <c r="CD2136" i="14"/>
  <c r="CC2136" i="14"/>
  <c r="CB2136" i="14"/>
  <c r="CA2136" i="14"/>
  <c r="BZ2136" i="14"/>
  <c r="BW2136" i="14"/>
  <c r="BV2136" i="14"/>
  <c r="BU2136" i="14"/>
  <c r="BR2136" i="14"/>
  <c r="BQ2136" i="14"/>
  <c r="BP2136" i="14"/>
  <c r="BM2136" i="14"/>
  <c r="BL2136" i="14"/>
  <c r="BK2136" i="14"/>
  <c r="BH2136" i="14"/>
  <c r="BG2136" i="14"/>
  <c r="BF2136" i="14"/>
  <c r="BA2136" i="14"/>
  <c r="AV2136" i="14"/>
  <c r="AQ2136" i="14"/>
  <c r="AL2136" i="14"/>
  <c r="AI2136" i="14"/>
  <c r="AH2136" i="14"/>
  <c r="AG2136" i="14"/>
  <c r="CE2135" i="14"/>
  <c r="CD2135" i="14"/>
  <c r="CC2135" i="14"/>
  <c r="CB2135" i="14"/>
  <c r="CA2135" i="14"/>
  <c r="BZ2135" i="14"/>
  <c r="BW2135" i="14"/>
  <c r="BV2135" i="14"/>
  <c r="BU2135" i="14"/>
  <c r="BR2135" i="14"/>
  <c r="BQ2135" i="14"/>
  <c r="BP2135" i="14"/>
  <c r="BM2135" i="14"/>
  <c r="BL2135" i="14"/>
  <c r="BK2135" i="14"/>
  <c r="BH2135" i="14"/>
  <c r="BG2135" i="14"/>
  <c r="BF2135" i="14"/>
  <c r="BA2135" i="14"/>
  <c r="AV2135" i="14"/>
  <c r="AQ2135" i="14"/>
  <c r="AL2135" i="14"/>
  <c r="AI2135" i="14"/>
  <c r="AH2135" i="14"/>
  <c r="AG2135" i="14"/>
  <c r="CE2134" i="14"/>
  <c r="CD2134" i="14"/>
  <c r="CC2134" i="14"/>
  <c r="CB2134" i="14"/>
  <c r="CA2134" i="14"/>
  <c r="BZ2134" i="14"/>
  <c r="BW2134" i="14"/>
  <c r="BV2134" i="14"/>
  <c r="BU2134" i="14"/>
  <c r="BR2134" i="14"/>
  <c r="BQ2134" i="14"/>
  <c r="BP2134" i="14"/>
  <c r="BM2134" i="14"/>
  <c r="BL2134" i="14"/>
  <c r="BK2134" i="14"/>
  <c r="BH2134" i="14"/>
  <c r="BG2134" i="14"/>
  <c r="BF2134" i="14"/>
  <c r="BA2134" i="14"/>
  <c r="AV2134" i="14"/>
  <c r="AQ2134" i="14"/>
  <c r="AL2134" i="14"/>
  <c r="AI2134" i="14"/>
  <c r="AH2134" i="14"/>
  <c r="AG2134" i="14"/>
  <c r="CE2133" i="14"/>
  <c r="CD2133" i="14"/>
  <c r="CC2133" i="14"/>
  <c r="CB2133" i="14"/>
  <c r="CA2133" i="14"/>
  <c r="BZ2133" i="14"/>
  <c r="BW2133" i="14"/>
  <c r="BV2133" i="14"/>
  <c r="BU2133" i="14"/>
  <c r="BR2133" i="14"/>
  <c r="BQ2133" i="14"/>
  <c r="BP2133" i="14"/>
  <c r="BM2133" i="14"/>
  <c r="BL2133" i="14"/>
  <c r="BK2133" i="14"/>
  <c r="BH2133" i="14"/>
  <c r="BG2133" i="14"/>
  <c r="BF2133" i="14"/>
  <c r="BA2133" i="14"/>
  <c r="AV2133" i="14"/>
  <c r="AQ2133" i="14"/>
  <c r="AL2133" i="14"/>
  <c r="AI2133" i="14"/>
  <c r="AH2133" i="14"/>
  <c r="AG2133" i="14"/>
  <c r="CE2132" i="14"/>
  <c r="CD2132" i="14"/>
  <c r="CC2132" i="14"/>
  <c r="CB2132" i="14"/>
  <c r="CA2132" i="14"/>
  <c r="BZ2132" i="14"/>
  <c r="BW2132" i="14"/>
  <c r="BV2132" i="14"/>
  <c r="BU2132" i="14"/>
  <c r="BR2132" i="14"/>
  <c r="BQ2132" i="14"/>
  <c r="BP2132" i="14"/>
  <c r="BM2132" i="14"/>
  <c r="BL2132" i="14"/>
  <c r="BK2132" i="14"/>
  <c r="BH2132" i="14"/>
  <c r="BG2132" i="14"/>
  <c r="BF2132" i="14"/>
  <c r="BA2132" i="14"/>
  <c r="AV2132" i="14"/>
  <c r="AQ2132" i="14"/>
  <c r="AL2132" i="14"/>
  <c r="AI2132" i="14"/>
  <c r="AH2132" i="14"/>
  <c r="AG2132" i="14"/>
  <c r="CE2131" i="14"/>
  <c r="CD2131" i="14"/>
  <c r="CC2131" i="14"/>
  <c r="CB2131" i="14"/>
  <c r="CA2131" i="14"/>
  <c r="BZ2131" i="14"/>
  <c r="BW2131" i="14"/>
  <c r="BV2131" i="14"/>
  <c r="BU2131" i="14"/>
  <c r="BR2131" i="14"/>
  <c r="BQ2131" i="14"/>
  <c r="BP2131" i="14"/>
  <c r="BM2131" i="14"/>
  <c r="BL2131" i="14"/>
  <c r="BK2131" i="14"/>
  <c r="BH2131" i="14"/>
  <c r="BG2131" i="14"/>
  <c r="BF2131" i="14"/>
  <c r="BA2131" i="14"/>
  <c r="AV2131" i="14"/>
  <c r="AQ2131" i="14"/>
  <c r="AL2131" i="14"/>
  <c r="AI2131" i="14"/>
  <c r="AH2131" i="14"/>
  <c r="AG2131" i="14"/>
  <c r="CE2130" i="14"/>
  <c r="CD2130" i="14"/>
  <c r="CC2130" i="14"/>
  <c r="CB2130" i="14"/>
  <c r="CA2130" i="14"/>
  <c r="BZ2130" i="14"/>
  <c r="BW2130" i="14"/>
  <c r="BV2130" i="14"/>
  <c r="BU2130" i="14"/>
  <c r="BR2130" i="14"/>
  <c r="BQ2130" i="14"/>
  <c r="BP2130" i="14"/>
  <c r="BM2130" i="14"/>
  <c r="BL2130" i="14"/>
  <c r="BK2130" i="14"/>
  <c r="BH2130" i="14"/>
  <c r="BG2130" i="14"/>
  <c r="BF2130" i="14"/>
  <c r="BA2130" i="14"/>
  <c r="AV2130" i="14"/>
  <c r="AQ2130" i="14"/>
  <c r="AL2130" i="14"/>
  <c r="AI2130" i="14"/>
  <c r="AH2130" i="14"/>
  <c r="AG2130" i="14"/>
  <c r="CE2129" i="14"/>
  <c r="CD2129" i="14"/>
  <c r="CC2129" i="14"/>
  <c r="CB2129" i="14"/>
  <c r="CA2129" i="14"/>
  <c r="BZ2129" i="14"/>
  <c r="BW2129" i="14"/>
  <c r="BV2129" i="14"/>
  <c r="BU2129" i="14"/>
  <c r="BR2129" i="14"/>
  <c r="BQ2129" i="14"/>
  <c r="BP2129" i="14"/>
  <c r="BM2129" i="14"/>
  <c r="BL2129" i="14"/>
  <c r="BK2129" i="14"/>
  <c r="BH2129" i="14"/>
  <c r="BG2129" i="14"/>
  <c r="BF2129" i="14"/>
  <c r="BA2129" i="14"/>
  <c r="AV2129" i="14"/>
  <c r="AQ2129" i="14"/>
  <c r="AL2129" i="14"/>
  <c r="AI2129" i="14"/>
  <c r="AH2129" i="14"/>
  <c r="AG2129" i="14"/>
  <c r="CE2128" i="14"/>
  <c r="CD2128" i="14"/>
  <c r="CC2128" i="14"/>
  <c r="CB2128" i="14"/>
  <c r="CA2128" i="14"/>
  <c r="BZ2128" i="14"/>
  <c r="BW2128" i="14"/>
  <c r="BV2128" i="14"/>
  <c r="BU2128" i="14"/>
  <c r="BR2128" i="14"/>
  <c r="BQ2128" i="14"/>
  <c r="BP2128" i="14"/>
  <c r="BM2128" i="14"/>
  <c r="BL2128" i="14"/>
  <c r="BK2128" i="14"/>
  <c r="BH2128" i="14"/>
  <c r="BG2128" i="14"/>
  <c r="BF2128" i="14"/>
  <c r="BA2128" i="14"/>
  <c r="AV2128" i="14"/>
  <c r="AQ2128" i="14"/>
  <c r="AL2128" i="14"/>
  <c r="AI2128" i="14"/>
  <c r="AH2128" i="14"/>
  <c r="AG2128" i="14"/>
  <c r="CE2127" i="14"/>
  <c r="CD2127" i="14"/>
  <c r="CC2127" i="14"/>
  <c r="CB2127" i="14"/>
  <c r="CA2127" i="14"/>
  <c r="BZ2127" i="14"/>
  <c r="BW2127" i="14"/>
  <c r="BV2127" i="14"/>
  <c r="BU2127" i="14"/>
  <c r="BR2127" i="14"/>
  <c r="BQ2127" i="14"/>
  <c r="BP2127" i="14"/>
  <c r="BM2127" i="14"/>
  <c r="BL2127" i="14"/>
  <c r="BK2127" i="14"/>
  <c r="BH2127" i="14"/>
  <c r="BG2127" i="14"/>
  <c r="BF2127" i="14"/>
  <c r="BA2127" i="14"/>
  <c r="AV2127" i="14"/>
  <c r="AQ2127" i="14"/>
  <c r="AL2127" i="14"/>
  <c r="AI2127" i="14"/>
  <c r="AH2127" i="14"/>
  <c r="AG2127" i="14"/>
  <c r="CE2126" i="14"/>
  <c r="CD2126" i="14"/>
  <c r="CC2126" i="14"/>
  <c r="CB2126" i="14"/>
  <c r="CA2126" i="14"/>
  <c r="BZ2126" i="14"/>
  <c r="BW2126" i="14"/>
  <c r="BV2126" i="14"/>
  <c r="BU2126" i="14"/>
  <c r="BR2126" i="14"/>
  <c r="BQ2126" i="14"/>
  <c r="BP2126" i="14"/>
  <c r="BM2126" i="14"/>
  <c r="BL2126" i="14"/>
  <c r="BK2126" i="14"/>
  <c r="BH2126" i="14"/>
  <c r="BG2126" i="14"/>
  <c r="BF2126" i="14"/>
  <c r="BA2126" i="14"/>
  <c r="AV2126" i="14"/>
  <c r="AQ2126" i="14"/>
  <c r="AL2126" i="14"/>
  <c r="AI2126" i="14"/>
  <c r="AH2126" i="14"/>
  <c r="AG2126" i="14"/>
  <c r="CE2125" i="14"/>
  <c r="CD2125" i="14"/>
  <c r="CC2125" i="14"/>
  <c r="CB2125" i="14"/>
  <c r="CA2125" i="14"/>
  <c r="BZ2125" i="14"/>
  <c r="BW2125" i="14"/>
  <c r="BV2125" i="14"/>
  <c r="BU2125" i="14"/>
  <c r="BR2125" i="14"/>
  <c r="BQ2125" i="14"/>
  <c r="BP2125" i="14"/>
  <c r="BM2125" i="14"/>
  <c r="BL2125" i="14"/>
  <c r="BK2125" i="14"/>
  <c r="BH2125" i="14"/>
  <c r="BG2125" i="14"/>
  <c r="BF2125" i="14"/>
  <c r="BA2125" i="14"/>
  <c r="AV2125" i="14"/>
  <c r="AQ2125" i="14"/>
  <c r="AL2125" i="14"/>
  <c r="AI2125" i="14"/>
  <c r="AH2125" i="14"/>
  <c r="AG2125" i="14"/>
  <c r="CE2124" i="14"/>
  <c r="CD2124" i="14"/>
  <c r="CC2124" i="14"/>
  <c r="CB2124" i="14"/>
  <c r="CA2124" i="14"/>
  <c r="BZ2124" i="14"/>
  <c r="BW2124" i="14"/>
  <c r="BV2124" i="14"/>
  <c r="BU2124" i="14"/>
  <c r="BR2124" i="14"/>
  <c r="BQ2124" i="14"/>
  <c r="BP2124" i="14"/>
  <c r="BM2124" i="14"/>
  <c r="BL2124" i="14"/>
  <c r="BK2124" i="14"/>
  <c r="BH2124" i="14"/>
  <c r="BG2124" i="14"/>
  <c r="BF2124" i="14"/>
  <c r="BA2124" i="14"/>
  <c r="AV2124" i="14"/>
  <c r="AQ2124" i="14"/>
  <c r="AL2124" i="14"/>
  <c r="AI2124" i="14"/>
  <c r="AH2124" i="14"/>
  <c r="AG2124" i="14"/>
  <c r="CE2123" i="14"/>
  <c r="CD2123" i="14"/>
  <c r="CC2123" i="14"/>
  <c r="CB2123" i="14"/>
  <c r="CA2123" i="14"/>
  <c r="BZ2123" i="14"/>
  <c r="BW2123" i="14"/>
  <c r="BV2123" i="14"/>
  <c r="BU2123" i="14"/>
  <c r="BR2123" i="14"/>
  <c r="BQ2123" i="14"/>
  <c r="BP2123" i="14"/>
  <c r="BM2123" i="14"/>
  <c r="BL2123" i="14"/>
  <c r="BK2123" i="14"/>
  <c r="BH2123" i="14"/>
  <c r="BG2123" i="14"/>
  <c r="BF2123" i="14"/>
  <c r="BA2123" i="14"/>
  <c r="AV2123" i="14"/>
  <c r="AQ2123" i="14"/>
  <c r="AL2123" i="14"/>
  <c r="AI2123" i="14"/>
  <c r="AH2123" i="14"/>
  <c r="AG2123" i="14"/>
  <c r="CE2122" i="14"/>
  <c r="CD2122" i="14"/>
  <c r="CC2122" i="14"/>
  <c r="CB2122" i="14"/>
  <c r="CA2122" i="14"/>
  <c r="BZ2122" i="14"/>
  <c r="BW2122" i="14"/>
  <c r="BV2122" i="14"/>
  <c r="BU2122" i="14"/>
  <c r="BR2122" i="14"/>
  <c r="BQ2122" i="14"/>
  <c r="BP2122" i="14"/>
  <c r="BM2122" i="14"/>
  <c r="BL2122" i="14"/>
  <c r="BK2122" i="14"/>
  <c r="BH2122" i="14"/>
  <c r="BG2122" i="14"/>
  <c r="BF2122" i="14"/>
  <c r="BA2122" i="14"/>
  <c r="AV2122" i="14"/>
  <c r="AQ2122" i="14"/>
  <c r="AL2122" i="14"/>
  <c r="AI2122" i="14"/>
  <c r="AH2122" i="14"/>
  <c r="AG2122" i="14"/>
  <c r="CE2121" i="14"/>
  <c r="CD2121" i="14"/>
  <c r="CC2121" i="14"/>
  <c r="CB2121" i="14"/>
  <c r="CA2121" i="14"/>
  <c r="BZ2121" i="14"/>
  <c r="BW2121" i="14"/>
  <c r="BV2121" i="14"/>
  <c r="BU2121" i="14"/>
  <c r="BR2121" i="14"/>
  <c r="BQ2121" i="14"/>
  <c r="BP2121" i="14"/>
  <c r="BM2121" i="14"/>
  <c r="BL2121" i="14"/>
  <c r="BK2121" i="14"/>
  <c r="BH2121" i="14"/>
  <c r="BG2121" i="14"/>
  <c r="BF2121" i="14"/>
  <c r="BA2121" i="14"/>
  <c r="AV2121" i="14"/>
  <c r="AQ2121" i="14"/>
  <c r="AL2121" i="14"/>
  <c r="AI2121" i="14"/>
  <c r="AH2121" i="14"/>
  <c r="AG2121" i="14"/>
  <c r="CE2120" i="14"/>
  <c r="CD2120" i="14"/>
  <c r="CC2120" i="14"/>
  <c r="CB2120" i="14"/>
  <c r="CA2120" i="14"/>
  <c r="BZ2120" i="14"/>
  <c r="BW2120" i="14"/>
  <c r="BV2120" i="14"/>
  <c r="BU2120" i="14"/>
  <c r="BR2120" i="14"/>
  <c r="BQ2120" i="14"/>
  <c r="BP2120" i="14"/>
  <c r="BM2120" i="14"/>
  <c r="BL2120" i="14"/>
  <c r="BK2120" i="14"/>
  <c r="BH2120" i="14"/>
  <c r="BG2120" i="14"/>
  <c r="BF2120" i="14"/>
  <c r="BA2120" i="14"/>
  <c r="AV2120" i="14"/>
  <c r="AQ2120" i="14"/>
  <c r="AL2120" i="14"/>
  <c r="AI2120" i="14"/>
  <c r="AH2120" i="14"/>
  <c r="AG2120" i="14"/>
  <c r="CE2119" i="14"/>
  <c r="CD2119" i="14"/>
  <c r="CC2119" i="14"/>
  <c r="CB2119" i="14"/>
  <c r="CA2119" i="14"/>
  <c r="BZ2119" i="14"/>
  <c r="BW2119" i="14"/>
  <c r="BV2119" i="14"/>
  <c r="BU2119" i="14"/>
  <c r="BR2119" i="14"/>
  <c r="BQ2119" i="14"/>
  <c r="BP2119" i="14"/>
  <c r="BM2119" i="14"/>
  <c r="BL2119" i="14"/>
  <c r="BK2119" i="14"/>
  <c r="BH2119" i="14"/>
  <c r="BG2119" i="14"/>
  <c r="BF2119" i="14"/>
  <c r="BA2119" i="14"/>
  <c r="AV2119" i="14"/>
  <c r="AQ2119" i="14"/>
  <c r="AL2119" i="14"/>
  <c r="AI2119" i="14"/>
  <c r="AH2119" i="14"/>
  <c r="AG2119" i="14"/>
  <c r="CE2118" i="14"/>
  <c r="CD2118" i="14"/>
  <c r="CC2118" i="14"/>
  <c r="CB2118" i="14"/>
  <c r="CA2118" i="14"/>
  <c r="BZ2118" i="14"/>
  <c r="BW2118" i="14"/>
  <c r="BV2118" i="14"/>
  <c r="BU2118" i="14"/>
  <c r="BR2118" i="14"/>
  <c r="BQ2118" i="14"/>
  <c r="BP2118" i="14"/>
  <c r="BM2118" i="14"/>
  <c r="BL2118" i="14"/>
  <c r="BK2118" i="14"/>
  <c r="BH2118" i="14"/>
  <c r="BG2118" i="14"/>
  <c r="BF2118" i="14"/>
  <c r="BA2118" i="14"/>
  <c r="AV2118" i="14"/>
  <c r="AQ2118" i="14"/>
  <c r="AL2118" i="14"/>
  <c r="AI2118" i="14"/>
  <c r="AH2118" i="14"/>
  <c r="AG2118" i="14"/>
  <c r="CE2117" i="14"/>
  <c r="CD2117" i="14"/>
  <c r="CC2117" i="14"/>
  <c r="CB2117" i="14"/>
  <c r="CA2117" i="14"/>
  <c r="BZ2117" i="14"/>
  <c r="BW2117" i="14"/>
  <c r="BV2117" i="14"/>
  <c r="BU2117" i="14"/>
  <c r="BR2117" i="14"/>
  <c r="BQ2117" i="14"/>
  <c r="BP2117" i="14"/>
  <c r="BM2117" i="14"/>
  <c r="BL2117" i="14"/>
  <c r="BK2117" i="14"/>
  <c r="BH2117" i="14"/>
  <c r="BG2117" i="14"/>
  <c r="BF2117" i="14"/>
  <c r="BA2117" i="14"/>
  <c r="AV2117" i="14"/>
  <c r="AQ2117" i="14"/>
  <c r="AL2117" i="14"/>
  <c r="AI2117" i="14"/>
  <c r="AH2117" i="14"/>
  <c r="AG2117" i="14"/>
  <c r="CE2116" i="14"/>
  <c r="CD2116" i="14"/>
  <c r="CC2116" i="14"/>
  <c r="CB2116" i="14"/>
  <c r="CA2116" i="14"/>
  <c r="BZ2116" i="14"/>
  <c r="BW2116" i="14"/>
  <c r="BV2116" i="14"/>
  <c r="BU2116" i="14"/>
  <c r="BR2116" i="14"/>
  <c r="BQ2116" i="14"/>
  <c r="BP2116" i="14"/>
  <c r="BM2116" i="14"/>
  <c r="BL2116" i="14"/>
  <c r="BK2116" i="14"/>
  <c r="BH2116" i="14"/>
  <c r="BG2116" i="14"/>
  <c r="BF2116" i="14"/>
  <c r="BA2116" i="14"/>
  <c r="AV2116" i="14"/>
  <c r="AQ2116" i="14"/>
  <c r="AL2116" i="14"/>
  <c r="AI2116" i="14"/>
  <c r="AH2116" i="14"/>
  <c r="AG2116" i="14"/>
  <c r="CE2115" i="14"/>
  <c r="CD2115" i="14"/>
  <c r="CC2115" i="14"/>
  <c r="CB2115" i="14"/>
  <c r="CA2115" i="14"/>
  <c r="BZ2115" i="14"/>
  <c r="BW2115" i="14"/>
  <c r="BV2115" i="14"/>
  <c r="BU2115" i="14"/>
  <c r="BR2115" i="14"/>
  <c r="BQ2115" i="14"/>
  <c r="BP2115" i="14"/>
  <c r="BM2115" i="14"/>
  <c r="BL2115" i="14"/>
  <c r="BK2115" i="14"/>
  <c r="BH2115" i="14"/>
  <c r="BG2115" i="14"/>
  <c r="BF2115" i="14"/>
  <c r="BA2115" i="14"/>
  <c r="AV2115" i="14"/>
  <c r="AQ2115" i="14"/>
  <c r="AL2115" i="14"/>
  <c r="AI2115" i="14"/>
  <c r="AH2115" i="14"/>
  <c r="AG2115" i="14"/>
  <c r="CE2114" i="14"/>
  <c r="CD2114" i="14"/>
  <c r="CC2114" i="14"/>
  <c r="CB2114" i="14"/>
  <c r="CA2114" i="14"/>
  <c r="BZ2114" i="14"/>
  <c r="BW2114" i="14"/>
  <c r="BV2114" i="14"/>
  <c r="BU2114" i="14"/>
  <c r="BR2114" i="14"/>
  <c r="BQ2114" i="14"/>
  <c r="BP2114" i="14"/>
  <c r="BM2114" i="14"/>
  <c r="BL2114" i="14"/>
  <c r="BK2114" i="14"/>
  <c r="BH2114" i="14"/>
  <c r="BG2114" i="14"/>
  <c r="BF2114" i="14"/>
  <c r="BA2114" i="14"/>
  <c r="AV2114" i="14"/>
  <c r="AQ2114" i="14"/>
  <c r="AL2114" i="14"/>
  <c r="AI2114" i="14"/>
  <c r="AH2114" i="14"/>
  <c r="AG2114" i="14"/>
  <c r="CE2113" i="14"/>
  <c r="CD2113" i="14"/>
  <c r="CC2113" i="14"/>
  <c r="CB2113" i="14"/>
  <c r="CA2113" i="14"/>
  <c r="BZ2113" i="14"/>
  <c r="BW2113" i="14"/>
  <c r="BV2113" i="14"/>
  <c r="BU2113" i="14"/>
  <c r="BR2113" i="14"/>
  <c r="BQ2113" i="14"/>
  <c r="BP2113" i="14"/>
  <c r="BM2113" i="14"/>
  <c r="BL2113" i="14"/>
  <c r="BK2113" i="14"/>
  <c r="BH2113" i="14"/>
  <c r="BG2113" i="14"/>
  <c r="BF2113" i="14"/>
  <c r="BA2113" i="14"/>
  <c r="AV2113" i="14"/>
  <c r="AQ2113" i="14"/>
  <c r="AL2113" i="14"/>
  <c r="AI2113" i="14"/>
  <c r="AH2113" i="14"/>
  <c r="AG2113" i="14"/>
  <c r="CE2112" i="14"/>
  <c r="CD2112" i="14"/>
  <c r="CC2112" i="14"/>
  <c r="CB2112" i="14"/>
  <c r="CA2112" i="14"/>
  <c r="BZ2112" i="14"/>
  <c r="BW2112" i="14"/>
  <c r="BV2112" i="14"/>
  <c r="BU2112" i="14"/>
  <c r="BR2112" i="14"/>
  <c r="BQ2112" i="14"/>
  <c r="BP2112" i="14"/>
  <c r="BM2112" i="14"/>
  <c r="BL2112" i="14"/>
  <c r="BK2112" i="14"/>
  <c r="BH2112" i="14"/>
  <c r="BG2112" i="14"/>
  <c r="BF2112" i="14"/>
  <c r="BA2112" i="14"/>
  <c r="AV2112" i="14"/>
  <c r="AQ2112" i="14"/>
  <c r="AL2112" i="14"/>
  <c r="AI2112" i="14"/>
  <c r="AH2112" i="14"/>
  <c r="AG2112" i="14"/>
  <c r="CE2111" i="14"/>
  <c r="CD2111" i="14"/>
  <c r="CC2111" i="14"/>
  <c r="CB2111" i="14"/>
  <c r="CA2111" i="14"/>
  <c r="BZ2111" i="14"/>
  <c r="BW2111" i="14"/>
  <c r="BV2111" i="14"/>
  <c r="BU2111" i="14"/>
  <c r="BR2111" i="14"/>
  <c r="BQ2111" i="14"/>
  <c r="BP2111" i="14"/>
  <c r="BM2111" i="14"/>
  <c r="BL2111" i="14"/>
  <c r="BK2111" i="14"/>
  <c r="BH2111" i="14"/>
  <c r="BG2111" i="14"/>
  <c r="BF2111" i="14"/>
  <c r="BA2111" i="14"/>
  <c r="AV2111" i="14"/>
  <c r="AQ2111" i="14"/>
  <c r="AL2111" i="14"/>
  <c r="AI2111" i="14"/>
  <c r="AH2111" i="14"/>
  <c r="AG2111" i="14"/>
  <c r="CE2110" i="14"/>
  <c r="CD2110" i="14"/>
  <c r="CC2110" i="14"/>
  <c r="CB2110" i="14"/>
  <c r="CA2110" i="14"/>
  <c r="BZ2110" i="14"/>
  <c r="BW2110" i="14"/>
  <c r="BV2110" i="14"/>
  <c r="BU2110" i="14"/>
  <c r="BR2110" i="14"/>
  <c r="BQ2110" i="14"/>
  <c r="BP2110" i="14"/>
  <c r="BM2110" i="14"/>
  <c r="BL2110" i="14"/>
  <c r="BK2110" i="14"/>
  <c r="BH2110" i="14"/>
  <c r="BG2110" i="14"/>
  <c r="BF2110" i="14"/>
  <c r="BA2110" i="14"/>
  <c r="AV2110" i="14"/>
  <c r="AQ2110" i="14"/>
  <c r="AL2110" i="14"/>
  <c r="AI2110" i="14"/>
  <c r="AH2110" i="14"/>
  <c r="AG2110" i="14"/>
  <c r="CE2109" i="14"/>
  <c r="CD2109" i="14"/>
  <c r="CC2109" i="14"/>
  <c r="CB2109" i="14"/>
  <c r="CA2109" i="14"/>
  <c r="BZ2109" i="14"/>
  <c r="BW2109" i="14"/>
  <c r="BV2109" i="14"/>
  <c r="BU2109" i="14"/>
  <c r="BR2109" i="14"/>
  <c r="BQ2109" i="14"/>
  <c r="BP2109" i="14"/>
  <c r="BM2109" i="14"/>
  <c r="BL2109" i="14"/>
  <c r="BK2109" i="14"/>
  <c r="BH2109" i="14"/>
  <c r="BG2109" i="14"/>
  <c r="BF2109" i="14"/>
  <c r="BA2109" i="14"/>
  <c r="AV2109" i="14"/>
  <c r="AQ2109" i="14"/>
  <c r="AL2109" i="14"/>
  <c r="AI2109" i="14"/>
  <c r="AH2109" i="14"/>
  <c r="AG2109" i="14"/>
  <c r="CE2108" i="14"/>
  <c r="CD2108" i="14"/>
  <c r="CC2108" i="14"/>
  <c r="CB2108" i="14"/>
  <c r="CA2108" i="14"/>
  <c r="BZ2108" i="14"/>
  <c r="BW2108" i="14"/>
  <c r="BV2108" i="14"/>
  <c r="BU2108" i="14"/>
  <c r="BR2108" i="14"/>
  <c r="BQ2108" i="14"/>
  <c r="BP2108" i="14"/>
  <c r="BM2108" i="14"/>
  <c r="BL2108" i="14"/>
  <c r="BK2108" i="14"/>
  <c r="BH2108" i="14"/>
  <c r="BG2108" i="14"/>
  <c r="BF2108" i="14"/>
  <c r="BA2108" i="14"/>
  <c r="AV2108" i="14"/>
  <c r="AQ2108" i="14"/>
  <c r="AL2108" i="14"/>
  <c r="AI2108" i="14"/>
  <c r="AH2108" i="14"/>
  <c r="AG2108" i="14"/>
  <c r="CE2107" i="14"/>
  <c r="CD2107" i="14"/>
  <c r="CC2107" i="14"/>
  <c r="CB2107" i="14"/>
  <c r="CA2107" i="14"/>
  <c r="BZ2107" i="14"/>
  <c r="BW2107" i="14"/>
  <c r="BV2107" i="14"/>
  <c r="BU2107" i="14"/>
  <c r="BR2107" i="14"/>
  <c r="BQ2107" i="14"/>
  <c r="BP2107" i="14"/>
  <c r="BM2107" i="14"/>
  <c r="BL2107" i="14"/>
  <c r="BK2107" i="14"/>
  <c r="BH2107" i="14"/>
  <c r="BG2107" i="14"/>
  <c r="BF2107" i="14"/>
  <c r="BA2107" i="14"/>
  <c r="AV2107" i="14"/>
  <c r="AQ2107" i="14"/>
  <c r="AL2107" i="14"/>
  <c r="AI2107" i="14"/>
  <c r="AH2107" i="14"/>
  <c r="AG2107" i="14"/>
  <c r="CE2106" i="14"/>
  <c r="CD2106" i="14"/>
  <c r="CC2106" i="14"/>
  <c r="CB2106" i="14"/>
  <c r="CA2106" i="14"/>
  <c r="BZ2106" i="14"/>
  <c r="BW2106" i="14"/>
  <c r="BV2106" i="14"/>
  <c r="BU2106" i="14"/>
  <c r="BR2106" i="14"/>
  <c r="BQ2106" i="14"/>
  <c r="BP2106" i="14"/>
  <c r="BM2106" i="14"/>
  <c r="BL2106" i="14"/>
  <c r="BK2106" i="14"/>
  <c r="BH2106" i="14"/>
  <c r="BG2106" i="14"/>
  <c r="BF2106" i="14"/>
  <c r="BA2106" i="14"/>
  <c r="AV2106" i="14"/>
  <c r="AQ2106" i="14"/>
  <c r="AL2106" i="14"/>
  <c r="AI2106" i="14"/>
  <c r="AH2106" i="14"/>
  <c r="AG2106" i="14"/>
  <c r="CE2105" i="14"/>
  <c r="CD2105" i="14"/>
  <c r="CC2105" i="14"/>
  <c r="CB2105" i="14"/>
  <c r="CA2105" i="14"/>
  <c r="BZ2105" i="14"/>
  <c r="BW2105" i="14"/>
  <c r="BV2105" i="14"/>
  <c r="BU2105" i="14"/>
  <c r="BR2105" i="14"/>
  <c r="BQ2105" i="14"/>
  <c r="BP2105" i="14"/>
  <c r="BM2105" i="14"/>
  <c r="BL2105" i="14"/>
  <c r="BK2105" i="14"/>
  <c r="BH2105" i="14"/>
  <c r="BG2105" i="14"/>
  <c r="BF2105" i="14"/>
  <c r="BA2105" i="14"/>
  <c r="AV2105" i="14"/>
  <c r="AQ2105" i="14"/>
  <c r="AL2105" i="14"/>
  <c r="AI2105" i="14"/>
  <c r="AH2105" i="14"/>
  <c r="AG2105" i="14"/>
  <c r="CE2104" i="14"/>
  <c r="CD2104" i="14"/>
  <c r="CC2104" i="14"/>
  <c r="CB2104" i="14"/>
  <c r="CA2104" i="14"/>
  <c r="BZ2104" i="14"/>
  <c r="BW2104" i="14"/>
  <c r="BV2104" i="14"/>
  <c r="BU2104" i="14"/>
  <c r="BR2104" i="14"/>
  <c r="BQ2104" i="14"/>
  <c r="BP2104" i="14"/>
  <c r="BM2104" i="14"/>
  <c r="BL2104" i="14"/>
  <c r="BK2104" i="14"/>
  <c r="BH2104" i="14"/>
  <c r="BG2104" i="14"/>
  <c r="BF2104" i="14"/>
  <c r="BA2104" i="14"/>
  <c r="AV2104" i="14"/>
  <c r="AQ2104" i="14"/>
  <c r="AL2104" i="14"/>
  <c r="AI2104" i="14"/>
  <c r="AH2104" i="14"/>
  <c r="AG2104" i="14"/>
  <c r="CE2103" i="14"/>
  <c r="CD2103" i="14"/>
  <c r="CC2103" i="14"/>
  <c r="CB2103" i="14"/>
  <c r="CA2103" i="14"/>
  <c r="BZ2103" i="14"/>
  <c r="BW2103" i="14"/>
  <c r="BV2103" i="14"/>
  <c r="BU2103" i="14"/>
  <c r="BR2103" i="14"/>
  <c r="BQ2103" i="14"/>
  <c r="BP2103" i="14"/>
  <c r="BM2103" i="14"/>
  <c r="BL2103" i="14"/>
  <c r="BK2103" i="14"/>
  <c r="BH2103" i="14"/>
  <c r="BG2103" i="14"/>
  <c r="BF2103" i="14"/>
  <c r="BA2103" i="14"/>
  <c r="AV2103" i="14"/>
  <c r="AQ2103" i="14"/>
  <c r="AL2103" i="14"/>
  <c r="AI2103" i="14"/>
  <c r="AH2103" i="14"/>
  <c r="AG2103" i="14"/>
  <c r="CE2102" i="14"/>
  <c r="CD2102" i="14"/>
  <c r="CC2102" i="14"/>
  <c r="CB2102" i="14"/>
  <c r="CA2102" i="14"/>
  <c r="BZ2102" i="14"/>
  <c r="BW2102" i="14"/>
  <c r="BV2102" i="14"/>
  <c r="BU2102" i="14"/>
  <c r="BR2102" i="14"/>
  <c r="BQ2102" i="14"/>
  <c r="BP2102" i="14"/>
  <c r="BM2102" i="14"/>
  <c r="BL2102" i="14"/>
  <c r="BK2102" i="14"/>
  <c r="BH2102" i="14"/>
  <c r="BG2102" i="14"/>
  <c r="BF2102" i="14"/>
  <c r="BA2102" i="14"/>
  <c r="AV2102" i="14"/>
  <c r="AQ2102" i="14"/>
  <c r="AL2102" i="14"/>
  <c r="AI2102" i="14"/>
  <c r="AH2102" i="14"/>
  <c r="AG2102" i="14"/>
  <c r="CE2101" i="14"/>
  <c r="CD2101" i="14"/>
  <c r="CC2101" i="14"/>
  <c r="CB2101" i="14"/>
  <c r="CA2101" i="14"/>
  <c r="BZ2101" i="14"/>
  <c r="BW2101" i="14"/>
  <c r="BV2101" i="14"/>
  <c r="BU2101" i="14"/>
  <c r="BR2101" i="14"/>
  <c r="BQ2101" i="14"/>
  <c r="BP2101" i="14"/>
  <c r="BM2101" i="14"/>
  <c r="BL2101" i="14"/>
  <c r="BK2101" i="14"/>
  <c r="BH2101" i="14"/>
  <c r="BG2101" i="14"/>
  <c r="BF2101" i="14"/>
  <c r="BA2101" i="14"/>
  <c r="AV2101" i="14"/>
  <c r="AQ2101" i="14"/>
  <c r="AL2101" i="14"/>
  <c r="AI2101" i="14"/>
  <c r="AH2101" i="14"/>
  <c r="AG2101" i="14"/>
  <c r="CE2100" i="14"/>
  <c r="CD2100" i="14"/>
  <c r="CC2100" i="14"/>
  <c r="CB2100" i="14"/>
  <c r="CA2100" i="14"/>
  <c r="BZ2100" i="14"/>
  <c r="BW2100" i="14"/>
  <c r="BV2100" i="14"/>
  <c r="BU2100" i="14"/>
  <c r="BR2100" i="14"/>
  <c r="BQ2100" i="14"/>
  <c r="BP2100" i="14"/>
  <c r="BM2100" i="14"/>
  <c r="BL2100" i="14"/>
  <c r="BK2100" i="14"/>
  <c r="BH2100" i="14"/>
  <c r="BG2100" i="14"/>
  <c r="BF2100" i="14"/>
  <c r="BA2100" i="14"/>
  <c r="AV2100" i="14"/>
  <c r="AQ2100" i="14"/>
  <c r="AL2100" i="14"/>
  <c r="AI2100" i="14"/>
  <c r="AH2100" i="14"/>
  <c r="AG2100" i="14"/>
  <c r="CE2099" i="14"/>
  <c r="CD2099" i="14"/>
  <c r="CC2099" i="14"/>
  <c r="CB2099" i="14"/>
  <c r="CA2099" i="14"/>
  <c r="BZ2099" i="14"/>
  <c r="BW2099" i="14"/>
  <c r="BV2099" i="14"/>
  <c r="BU2099" i="14"/>
  <c r="BR2099" i="14"/>
  <c r="BQ2099" i="14"/>
  <c r="BP2099" i="14"/>
  <c r="BM2099" i="14"/>
  <c r="BL2099" i="14"/>
  <c r="BK2099" i="14"/>
  <c r="BH2099" i="14"/>
  <c r="BG2099" i="14"/>
  <c r="BF2099" i="14"/>
  <c r="BA2099" i="14"/>
  <c r="AV2099" i="14"/>
  <c r="AQ2099" i="14"/>
  <c r="AL2099" i="14"/>
  <c r="AI2099" i="14"/>
  <c r="AH2099" i="14"/>
  <c r="AG2099" i="14"/>
  <c r="CE2098" i="14"/>
  <c r="CD2098" i="14"/>
  <c r="CC2098" i="14"/>
  <c r="CB2098" i="14"/>
  <c r="CA2098" i="14"/>
  <c r="BZ2098" i="14"/>
  <c r="BW2098" i="14"/>
  <c r="BV2098" i="14"/>
  <c r="BU2098" i="14"/>
  <c r="BR2098" i="14"/>
  <c r="BQ2098" i="14"/>
  <c r="BP2098" i="14"/>
  <c r="BM2098" i="14"/>
  <c r="BL2098" i="14"/>
  <c r="BK2098" i="14"/>
  <c r="BH2098" i="14"/>
  <c r="BG2098" i="14"/>
  <c r="BF2098" i="14"/>
  <c r="BA2098" i="14"/>
  <c r="AV2098" i="14"/>
  <c r="AQ2098" i="14"/>
  <c r="AL2098" i="14"/>
  <c r="AI2098" i="14"/>
  <c r="AH2098" i="14"/>
  <c r="AG2098" i="14"/>
  <c r="CE2097" i="14"/>
  <c r="CD2097" i="14"/>
  <c r="CC2097" i="14"/>
  <c r="CB2097" i="14"/>
  <c r="CA2097" i="14"/>
  <c r="BZ2097" i="14"/>
  <c r="BW2097" i="14"/>
  <c r="BV2097" i="14"/>
  <c r="BU2097" i="14"/>
  <c r="BR2097" i="14"/>
  <c r="BQ2097" i="14"/>
  <c r="BP2097" i="14"/>
  <c r="BM2097" i="14"/>
  <c r="BL2097" i="14"/>
  <c r="BK2097" i="14"/>
  <c r="BH2097" i="14"/>
  <c r="BG2097" i="14"/>
  <c r="BF2097" i="14"/>
  <c r="BA2097" i="14"/>
  <c r="AV2097" i="14"/>
  <c r="AQ2097" i="14"/>
  <c r="AL2097" i="14"/>
  <c r="AI2097" i="14"/>
  <c r="AH2097" i="14"/>
  <c r="AG2097" i="14"/>
  <c r="CE2096" i="14"/>
  <c r="CD2096" i="14"/>
  <c r="CC2096" i="14"/>
  <c r="CB2096" i="14"/>
  <c r="CA2096" i="14"/>
  <c r="BZ2096" i="14"/>
  <c r="BW2096" i="14"/>
  <c r="BV2096" i="14"/>
  <c r="BU2096" i="14"/>
  <c r="BR2096" i="14"/>
  <c r="BQ2096" i="14"/>
  <c r="BP2096" i="14"/>
  <c r="BM2096" i="14"/>
  <c r="BL2096" i="14"/>
  <c r="BK2096" i="14"/>
  <c r="BH2096" i="14"/>
  <c r="BG2096" i="14"/>
  <c r="BF2096" i="14"/>
  <c r="BA2096" i="14"/>
  <c r="AV2096" i="14"/>
  <c r="AQ2096" i="14"/>
  <c r="AL2096" i="14"/>
  <c r="AI2096" i="14"/>
  <c r="AH2096" i="14"/>
  <c r="AG2096" i="14"/>
  <c r="CE2095" i="14"/>
  <c r="CD2095" i="14"/>
  <c r="CC2095" i="14"/>
  <c r="CB2095" i="14"/>
  <c r="CA2095" i="14"/>
  <c r="BZ2095" i="14"/>
  <c r="BW2095" i="14"/>
  <c r="BV2095" i="14"/>
  <c r="BU2095" i="14"/>
  <c r="BR2095" i="14"/>
  <c r="BQ2095" i="14"/>
  <c r="BP2095" i="14"/>
  <c r="BM2095" i="14"/>
  <c r="BL2095" i="14"/>
  <c r="BK2095" i="14"/>
  <c r="BH2095" i="14"/>
  <c r="BG2095" i="14"/>
  <c r="BF2095" i="14"/>
  <c r="BA2095" i="14"/>
  <c r="AV2095" i="14"/>
  <c r="AQ2095" i="14"/>
  <c r="AL2095" i="14"/>
  <c r="AI2095" i="14"/>
  <c r="AH2095" i="14"/>
  <c r="AG2095" i="14"/>
  <c r="CE2094" i="14"/>
  <c r="CD2094" i="14"/>
  <c r="CC2094" i="14"/>
  <c r="CB2094" i="14"/>
  <c r="CA2094" i="14"/>
  <c r="BZ2094" i="14"/>
  <c r="BW2094" i="14"/>
  <c r="BV2094" i="14"/>
  <c r="BU2094" i="14"/>
  <c r="BR2094" i="14"/>
  <c r="BQ2094" i="14"/>
  <c r="BP2094" i="14"/>
  <c r="BM2094" i="14"/>
  <c r="BL2094" i="14"/>
  <c r="BK2094" i="14"/>
  <c r="BH2094" i="14"/>
  <c r="BG2094" i="14"/>
  <c r="BF2094" i="14"/>
  <c r="BA2094" i="14"/>
  <c r="AV2094" i="14"/>
  <c r="AQ2094" i="14"/>
  <c r="AL2094" i="14"/>
  <c r="AI2094" i="14"/>
  <c r="AH2094" i="14"/>
  <c r="AG2094" i="14"/>
  <c r="CE2093" i="14"/>
  <c r="CD2093" i="14"/>
  <c r="CC2093" i="14"/>
  <c r="CB2093" i="14"/>
  <c r="CA2093" i="14"/>
  <c r="BZ2093" i="14"/>
  <c r="BW2093" i="14"/>
  <c r="BV2093" i="14"/>
  <c r="BU2093" i="14"/>
  <c r="BR2093" i="14"/>
  <c r="BQ2093" i="14"/>
  <c r="BP2093" i="14"/>
  <c r="BM2093" i="14"/>
  <c r="BL2093" i="14"/>
  <c r="BK2093" i="14"/>
  <c r="BH2093" i="14"/>
  <c r="BG2093" i="14"/>
  <c r="BF2093" i="14"/>
  <c r="BA2093" i="14"/>
  <c r="AV2093" i="14"/>
  <c r="AQ2093" i="14"/>
  <c r="AL2093" i="14"/>
  <c r="AI2093" i="14"/>
  <c r="AH2093" i="14"/>
  <c r="AG2093" i="14"/>
  <c r="CE2092" i="14"/>
  <c r="CD2092" i="14"/>
  <c r="CC2092" i="14"/>
  <c r="CB2092" i="14"/>
  <c r="CA2092" i="14"/>
  <c r="BZ2092" i="14"/>
  <c r="BW2092" i="14"/>
  <c r="BV2092" i="14"/>
  <c r="BU2092" i="14"/>
  <c r="BR2092" i="14"/>
  <c r="BQ2092" i="14"/>
  <c r="BP2092" i="14"/>
  <c r="BM2092" i="14"/>
  <c r="BL2092" i="14"/>
  <c r="BK2092" i="14"/>
  <c r="BH2092" i="14"/>
  <c r="BG2092" i="14"/>
  <c r="BF2092" i="14"/>
  <c r="BA2092" i="14"/>
  <c r="AV2092" i="14"/>
  <c r="AQ2092" i="14"/>
  <c r="AL2092" i="14"/>
  <c r="AI2092" i="14"/>
  <c r="AH2092" i="14"/>
  <c r="AG2092" i="14"/>
  <c r="CE2091" i="14"/>
  <c r="CD2091" i="14"/>
  <c r="CC2091" i="14"/>
  <c r="CB2091" i="14"/>
  <c r="CA2091" i="14"/>
  <c r="BZ2091" i="14"/>
  <c r="BW2091" i="14"/>
  <c r="BV2091" i="14"/>
  <c r="BU2091" i="14"/>
  <c r="BR2091" i="14"/>
  <c r="BQ2091" i="14"/>
  <c r="BP2091" i="14"/>
  <c r="BM2091" i="14"/>
  <c r="BL2091" i="14"/>
  <c r="BK2091" i="14"/>
  <c r="BH2091" i="14"/>
  <c r="BG2091" i="14"/>
  <c r="BF2091" i="14"/>
  <c r="BA2091" i="14"/>
  <c r="AV2091" i="14"/>
  <c r="AQ2091" i="14"/>
  <c r="AL2091" i="14"/>
  <c r="AI2091" i="14"/>
  <c r="AH2091" i="14"/>
  <c r="AG2091" i="14"/>
  <c r="CE2090" i="14"/>
  <c r="CD2090" i="14"/>
  <c r="CC2090" i="14"/>
  <c r="CB2090" i="14"/>
  <c r="CA2090" i="14"/>
  <c r="BZ2090" i="14"/>
  <c r="BW2090" i="14"/>
  <c r="BV2090" i="14"/>
  <c r="BU2090" i="14"/>
  <c r="BR2090" i="14"/>
  <c r="BQ2090" i="14"/>
  <c r="BP2090" i="14"/>
  <c r="BM2090" i="14"/>
  <c r="BL2090" i="14"/>
  <c r="BK2090" i="14"/>
  <c r="BH2090" i="14"/>
  <c r="BG2090" i="14"/>
  <c r="BF2090" i="14"/>
  <c r="BA2090" i="14"/>
  <c r="AV2090" i="14"/>
  <c r="AQ2090" i="14"/>
  <c r="AL2090" i="14"/>
  <c r="AI2090" i="14"/>
  <c r="AH2090" i="14"/>
  <c r="AG2090" i="14"/>
  <c r="CE2089" i="14"/>
  <c r="CD2089" i="14"/>
  <c r="CC2089" i="14"/>
  <c r="CB2089" i="14"/>
  <c r="CA2089" i="14"/>
  <c r="BZ2089" i="14"/>
  <c r="BW2089" i="14"/>
  <c r="BV2089" i="14"/>
  <c r="BU2089" i="14"/>
  <c r="BR2089" i="14"/>
  <c r="BQ2089" i="14"/>
  <c r="BP2089" i="14"/>
  <c r="BM2089" i="14"/>
  <c r="BL2089" i="14"/>
  <c r="BK2089" i="14"/>
  <c r="BH2089" i="14"/>
  <c r="BG2089" i="14"/>
  <c r="BF2089" i="14"/>
  <c r="BA2089" i="14"/>
  <c r="AV2089" i="14"/>
  <c r="AQ2089" i="14"/>
  <c r="AL2089" i="14"/>
  <c r="AI2089" i="14"/>
  <c r="AH2089" i="14"/>
  <c r="AG2089" i="14"/>
  <c r="CE2088" i="14"/>
  <c r="CD2088" i="14"/>
  <c r="CC2088" i="14"/>
  <c r="CB2088" i="14"/>
  <c r="CA2088" i="14"/>
  <c r="BZ2088" i="14"/>
  <c r="BW2088" i="14"/>
  <c r="BV2088" i="14"/>
  <c r="BU2088" i="14"/>
  <c r="BR2088" i="14"/>
  <c r="BQ2088" i="14"/>
  <c r="BP2088" i="14"/>
  <c r="BM2088" i="14"/>
  <c r="BL2088" i="14"/>
  <c r="BK2088" i="14"/>
  <c r="BH2088" i="14"/>
  <c r="BG2088" i="14"/>
  <c r="BF2088" i="14"/>
  <c r="BA2088" i="14"/>
  <c r="AV2088" i="14"/>
  <c r="AQ2088" i="14"/>
  <c r="AL2088" i="14"/>
  <c r="AI2088" i="14"/>
  <c r="AH2088" i="14"/>
  <c r="AG2088" i="14"/>
  <c r="CE2087" i="14"/>
  <c r="CD2087" i="14"/>
  <c r="CC2087" i="14"/>
  <c r="CB2087" i="14"/>
  <c r="CA2087" i="14"/>
  <c r="BZ2087" i="14"/>
  <c r="BW2087" i="14"/>
  <c r="BV2087" i="14"/>
  <c r="BU2087" i="14"/>
  <c r="BR2087" i="14"/>
  <c r="BQ2087" i="14"/>
  <c r="BP2087" i="14"/>
  <c r="BM2087" i="14"/>
  <c r="BL2087" i="14"/>
  <c r="BK2087" i="14"/>
  <c r="BH2087" i="14"/>
  <c r="BG2087" i="14"/>
  <c r="BF2087" i="14"/>
  <c r="BA2087" i="14"/>
  <c r="AV2087" i="14"/>
  <c r="AQ2087" i="14"/>
  <c r="AL2087" i="14"/>
  <c r="AI2087" i="14"/>
  <c r="AH2087" i="14"/>
  <c r="AG2087" i="14"/>
  <c r="CE2086" i="14"/>
  <c r="CD2086" i="14"/>
  <c r="CC2086" i="14"/>
  <c r="CB2086" i="14"/>
  <c r="CA2086" i="14"/>
  <c r="BZ2086" i="14"/>
  <c r="BW2086" i="14"/>
  <c r="BV2086" i="14"/>
  <c r="BU2086" i="14"/>
  <c r="BR2086" i="14"/>
  <c r="BQ2086" i="14"/>
  <c r="BP2086" i="14"/>
  <c r="BM2086" i="14"/>
  <c r="BL2086" i="14"/>
  <c r="BK2086" i="14"/>
  <c r="BH2086" i="14"/>
  <c r="BG2086" i="14"/>
  <c r="BF2086" i="14"/>
  <c r="BA2086" i="14"/>
  <c r="AV2086" i="14"/>
  <c r="AQ2086" i="14"/>
  <c r="AL2086" i="14"/>
  <c r="AI2086" i="14"/>
  <c r="AH2086" i="14"/>
  <c r="AG2086" i="14"/>
  <c r="CE2085" i="14"/>
  <c r="CD2085" i="14"/>
  <c r="CC2085" i="14"/>
  <c r="CB2085" i="14"/>
  <c r="CA2085" i="14"/>
  <c r="BZ2085" i="14"/>
  <c r="BW2085" i="14"/>
  <c r="BV2085" i="14"/>
  <c r="BU2085" i="14"/>
  <c r="BR2085" i="14"/>
  <c r="BQ2085" i="14"/>
  <c r="BP2085" i="14"/>
  <c r="BM2085" i="14"/>
  <c r="BL2085" i="14"/>
  <c r="BK2085" i="14"/>
  <c r="BH2085" i="14"/>
  <c r="BG2085" i="14"/>
  <c r="BF2085" i="14"/>
  <c r="BA2085" i="14"/>
  <c r="AV2085" i="14"/>
  <c r="AQ2085" i="14"/>
  <c r="AL2085" i="14"/>
  <c r="AI2085" i="14"/>
  <c r="AH2085" i="14"/>
  <c r="AG2085" i="14"/>
  <c r="CE2084" i="14"/>
  <c r="CD2084" i="14"/>
  <c r="CC2084" i="14"/>
  <c r="CB2084" i="14"/>
  <c r="CA2084" i="14"/>
  <c r="BZ2084" i="14"/>
  <c r="BW2084" i="14"/>
  <c r="BV2084" i="14"/>
  <c r="BU2084" i="14"/>
  <c r="BR2084" i="14"/>
  <c r="BQ2084" i="14"/>
  <c r="BP2084" i="14"/>
  <c r="BM2084" i="14"/>
  <c r="BL2084" i="14"/>
  <c r="BK2084" i="14"/>
  <c r="BH2084" i="14"/>
  <c r="BG2084" i="14"/>
  <c r="BF2084" i="14"/>
  <c r="BA2084" i="14"/>
  <c r="AV2084" i="14"/>
  <c r="AQ2084" i="14"/>
  <c r="AL2084" i="14"/>
  <c r="AI2084" i="14"/>
  <c r="AH2084" i="14"/>
  <c r="AG2084" i="14"/>
  <c r="CE2083" i="14"/>
  <c r="CD2083" i="14"/>
  <c r="CC2083" i="14"/>
  <c r="CB2083" i="14"/>
  <c r="CA2083" i="14"/>
  <c r="BZ2083" i="14"/>
  <c r="BW2083" i="14"/>
  <c r="BV2083" i="14"/>
  <c r="BU2083" i="14"/>
  <c r="BR2083" i="14"/>
  <c r="BQ2083" i="14"/>
  <c r="BP2083" i="14"/>
  <c r="BM2083" i="14"/>
  <c r="BL2083" i="14"/>
  <c r="BK2083" i="14"/>
  <c r="BH2083" i="14"/>
  <c r="BG2083" i="14"/>
  <c r="BF2083" i="14"/>
  <c r="BA2083" i="14"/>
  <c r="AV2083" i="14"/>
  <c r="AQ2083" i="14"/>
  <c r="AL2083" i="14"/>
  <c r="AI2083" i="14"/>
  <c r="AH2083" i="14"/>
  <c r="AG2083" i="14"/>
  <c r="CE2082" i="14"/>
  <c r="CD2082" i="14"/>
  <c r="CC2082" i="14"/>
  <c r="CB2082" i="14"/>
  <c r="CA2082" i="14"/>
  <c r="BZ2082" i="14"/>
  <c r="BW2082" i="14"/>
  <c r="BV2082" i="14"/>
  <c r="BU2082" i="14"/>
  <c r="BR2082" i="14"/>
  <c r="BQ2082" i="14"/>
  <c r="BP2082" i="14"/>
  <c r="BM2082" i="14"/>
  <c r="BL2082" i="14"/>
  <c r="BK2082" i="14"/>
  <c r="BH2082" i="14"/>
  <c r="BG2082" i="14"/>
  <c r="BF2082" i="14"/>
  <c r="BA2082" i="14"/>
  <c r="AV2082" i="14"/>
  <c r="AQ2082" i="14"/>
  <c r="AL2082" i="14"/>
  <c r="AI2082" i="14"/>
  <c r="AH2082" i="14"/>
  <c r="AG2082" i="14"/>
  <c r="CE2081" i="14"/>
  <c r="CD2081" i="14"/>
  <c r="CC2081" i="14"/>
  <c r="CB2081" i="14"/>
  <c r="CA2081" i="14"/>
  <c r="BZ2081" i="14"/>
  <c r="BW2081" i="14"/>
  <c r="BV2081" i="14"/>
  <c r="BU2081" i="14"/>
  <c r="BR2081" i="14"/>
  <c r="BQ2081" i="14"/>
  <c r="BP2081" i="14"/>
  <c r="BM2081" i="14"/>
  <c r="BL2081" i="14"/>
  <c r="BK2081" i="14"/>
  <c r="BH2081" i="14"/>
  <c r="BG2081" i="14"/>
  <c r="BF2081" i="14"/>
  <c r="BA2081" i="14"/>
  <c r="AV2081" i="14"/>
  <c r="AQ2081" i="14"/>
  <c r="AL2081" i="14"/>
  <c r="AI2081" i="14"/>
  <c r="AH2081" i="14"/>
  <c r="AG2081" i="14"/>
  <c r="CE2080" i="14"/>
  <c r="CD2080" i="14"/>
  <c r="CC2080" i="14"/>
  <c r="CB2080" i="14"/>
  <c r="CA2080" i="14"/>
  <c r="BZ2080" i="14"/>
  <c r="BW2080" i="14"/>
  <c r="BV2080" i="14"/>
  <c r="BU2080" i="14"/>
  <c r="BR2080" i="14"/>
  <c r="BQ2080" i="14"/>
  <c r="BP2080" i="14"/>
  <c r="BM2080" i="14"/>
  <c r="BL2080" i="14"/>
  <c r="BK2080" i="14"/>
  <c r="BH2080" i="14"/>
  <c r="BG2080" i="14"/>
  <c r="BF2080" i="14"/>
  <c r="BA2080" i="14"/>
  <c r="AV2080" i="14"/>
  <c r="AQ2080" i="14"/>
  <c r="AL2080" i="14"/>
  <c r="AI2080" i="14"/>
  <c r="AH2080" i="14"/>
  <c r="AG2080" i="14"/>
  <c r="CE2079" i="14"/>
  <c r="CD2079" i="14"/>
  <c r="CC2079" i="14"/>
  <c r="CB2079" i="14"/>
  <c r="CA2079" i="14"/>
  <c r="BZ2079" i="14"/>
  <c r="BW2079" i="14"/>
  <c r="BV2079" i="14"/>
  <c r="BU2079" i="14"/>
  <c r="BR2079" i="14"/>
  <c r="BQ2079" i="14"/>
  <c r="BP2079" i="14"/>
  <c r="BM2079" i="14"/>
  <c r="BL2079" i="14"/>
  <c r="BK2079" i="14"/>
  <c r="BH2079" i="14"/>
  <c r="BG2079" i="14"/>
  <c r="BF2079" i="14"/>
  <c r="BA2079" i="14"/>
  <c r="AV2079" i="14"/>
  <c r="AQ2079" i="14"/>
  <c r="AL2079" i="14"/>
  <c r="AI2079" i="14"/>
  <c r="AH2079" i="14"/>
  <c r="AG2079" i="14"/>
  <c r="CE2078" i="14"/>
  <c r="CD2078" i="14"/>
  <c r="CC2078" i="14"/>
  <c r="CB2078" i="14"/>
  <c r="CA2078" i="14"/>
  <c r="BZ2078" i="14"/>
  <c r="BW2078" i="14"/>
  <c r="BV2078" i="14"/>
  <c r="BU2078" i="14"/>
  <c r="BR2078" i="14"/>
  <c r="BQ2078" i="14"/>
  <c r="BP2078" i="14"/>
  <c r="BM2078" i="14"/>
  <c r="BL2078" i="14"/>
  <c r="BK2078" i="14"/>
  <c r="BH2078" i="14"/>
  <c r="BG2078" i="14"/>
  <c r="BF2078" i="14"/>
  <c r="BA2078" i="14"/>
  <c r="AV2078" i="14"/>
  <c r="AQ2078" i="14"/>
  <c r="AL2078" i="14"/>
  <c r="AI2078" i="14"/>
  <c r="AH2078" i="14"/>
  <c r="AG2078" i="14"/>
  <c r="CE2077" i="14"/>
  <c r="CD2077" i="14"/>
  <c r="CC2077" i="14"/>
  <c r="CB2077" i="14"/>
  <c r="CA2077" i="14"/>
  <c r="BZ2077" i="14"/>
  <c r="BW2077" i="14"/>
  <c r="BV2077" i="14"/>
  <c r="BU2077" i="14"/>
  <c r="BR2077" i="14"/>
  <c r="BQ2077" i="14"/>
  <c r="BP2077" i="14"/>
  <c r="BM2077" i="14"/>
  <c r="BL2077" i="14"/>
  <c r="BK2077" i="14"/>
  <c r="BH2077" i="14"/>
  <c r="BG2077" i="14"/>
  <c r="BF2077" i="14"/>
  <c r="BA2077" i="14"/>
  <c r="AV2077" i="14"/>
  <c r="AQ2077" i="14"/>
  <c r="AL2077" i="14"/>
  <c r="AI2077" i="14"/>
  <c r="AH2077" i="14"/>
  <c r="AG2077" i="14"/>
  <c r="CE2076" i="14"/>
  <c r="CD2076" i="14"/>
  <c r="CC2076" i="14"/>
  <c r="CB2076" i="14"/>
  <c r="CA2076" i="14"/>
  <c r="BZ2076" i="14"/>
  <c r="BW2076" i="14"/>
  <c r="BV2076" i="14"/>
  <c r="BU2076" i="14"/>
  <c r="BR2076" i="14"/>
  <c r="BQ2076" i="14"/>
  <c r="BP2076" i="14"/>
  <c r="BM2076" i="14"/>
  <c r="BL2076" i="14"/>
  <c r="BK2076" i="14"/>
  <c r="BH2076" i="14"/>
  <c r="BG2076" i="14"/>
  <c r="BF2076" i="14"/>
  <c r="BA2076" i="14"/>
  <c r="AV2076" i="14"/>
  <c r="AQ2076" i="14"/>
  <c r="AL2076" i="14"/>
  <c r="AI2076" i="14"/>
  <c r="AH2076" i="14"/>
  <c r="AG2076" i="14"/>
  <c r="CE2075" i="14"/>
  <c r="CD2075" i="14"/>
  <c r="CC2075" i="14"/>
  <c r="CB2075" i="14"/>
  <c r="CA2075" i="14"/>
  <c r="BZ2075" i="14"/>
  <c r="BW2075" i="14"/>
  <c r="BV2075" i="14"/>
  <c r="BU2075" i="14"/>
  <c r="BR2075" i="14"/>
  <c r="BQ2075" i="14"/>
  <c r="BP2075" i="14"/>
  <c r="BM2075" i="14"/>
  <c r="BL2075" i="14"/>
  <c r="BK2075" i="14"/>
  <c r="BH2075" i="14"/>
  <c r="BG2075" i="14"/>
  <c r="BF2075" i="14"/>
  <c r="BA2075" i="14"/>
  <c r="AV2075" i="14"/>
  <c r="AQ2075" i="14"/>
  <c r="AL2075" i="14"/>
  <c r="AI2075" i="14"/>
  <c r="AH2075" i="14"/>
  <c r="AG2075" i="14"/>
  <c r="CE2074" i="14"/>
  <c r="CD2074" i="14"/>
  <c r="CC2074" i="14"/>
  <c r="CB2074" i="14"/>
  <c r="CA2074" i="14"/>
  <c r="BZ2074" i="14"/>
  <c r="BW2074" i="14"/>
  <c r="BV2074" i="14"/>
  <c r="BU2074" i="14"/>
  <c r="BR2074" i="14"/>
  <c r="BQ2074" i="14"/>
  <c r="BP2074" i="14"/>
  <c r="BM2074" i="14"/>
  <c r="BL2074" i="14"/>
  <c r="BK2074" i="14"/>
  <c r="BH2074" i="14"/>
  <c r="BG2074" i="14"/>
  <c r="BF2074" i="14"/>
  <c r="BA2074" i="14"/>
  <c r="AV2074" i="14"/>
  <c r="AQ2074" i="14"/>
  <c r="AL2074" i="14"/>
  <c r="AI2074" i="14"/>
  <c r="AH2074" i="14"/>
  <c r="AG2074" i="14"/>
  <c r="CE2073" i="14"/>
  <c r="CD2073" i="14"/>
  <c r="CC2073" i="14"/>
  <c r="CB2073" i="14"/>
  <c r="CA2073" i="14"/>
  <c r="BZ2073" i="14"/>
  <c r="BW2073" i="14"/>
  <c r="BV2073" i="14"/>
  <c r="BU2073" i="14"/>
  <c r="BR2073" i="14"/>
  <c r="BQ2073" i="14"/>
  <c r="BP2073" i="14"/>
  <c r="BM2073" i="14"/>
  <c r="BL2073" i="14"/>
  <c r="BK2073" i="14"/>
  <c r="BH2073" i="14"/>
  <c r="BG2073" i="14"/>
  <c r="BF2073" i="14"/>
  <c r="BA2073" i="14"/>
  <c r="AV2073" i="14"/>
  <c r="AQ2073" i="14"/>
  <c r="AL2073" i="14"/>
  <c r="AI2073" i="14"/>
  <c r="AH2073" i="14"/>
  <c r="AG2073" i="14"/>
  <c r="CE2072" i="14"/>
  <c r="CD2072" i="14"/>
  <c r="CC2072" i="14"/>
  <c r="CB2072" i="14"/>
  <c r="CA2072" i="14"/>
  <c r="BZ2072" i="14"/>
  <c r="BW2072" i="14"/>
  <c r="BV2072" i="14"/>
  <c r="BU2072" i="14"/>
  <c r="BR2072" i="14"/>
  <c r="BQ2072" i="14"/>
  <c r="BP2072" i="14"/>
  <c r="BM2072" i="14"/>
  <c r="BL2072" i="14"/>
  <c r="BK2072" i="14"/>
  <c r="BH2072" i="14"/>
  <c r="BG2072" i="14"/>
  <c r="BF2072" i="14"/>
  <c r="BA2072" i="14"/>
  <c r="AV2072" i="14"/>
  <c r="AQ2072" i="14"/>
  <c r="AL2072" i="14"/>
  <c r="AI2072" i="14"/>
  <c r="AH2072" i="14"/>
  <c r="AG2072" i="14"/>
  <c r="CE2071" i="14"/>
  <c r="CD2071" i="14"/>
  <c r="CC2071" i="14"/>
  <c r="CB2071" i="14"/>
  <c r="CA2071" i="14"/>
  <c r="BZ2071" i="14"/>
  <c r="BW2071" i="14"/>
  <c r="BV2071" i="14"/>
  <c r="BU2071" i="14"/>
  <c r="BR2071" i="14"/>
  <c r="BQ2071" i="14"/>
  <c r="BP2071" i="14"/>
  <c r="BM2071" i="14"/>
  <c r="BL2071" i="14"/>
  <c r="BK2071" i="14"/>
  <c r="BH2071" i="14"/>
  <c r="BG2071" i="14"/>
  <c r="BF2071" i="14"/>
  <c r="BA2071" i="14"/>
  <c r="AV2071" i="14"/>
  <c r="AQ2071" i="14"/>
  <c r="AL2071" i="14"/>
  <c r="AI2071" i="14"/>
  <c r="AH2071" i="14"/>
  <c r="AG2071" i="14"/>
  <c r="CE2070" i="14"/>
  <c r="CD2070" i="14"/>
  <c r="CC2070" i="14"/>
  <c r="CB2070" i="14"/>
  <c r="CA2070" i="14"/>
  <c r="BZ2070" i="14"/>
  <c r="BW2070" i="14"/>
  <c r="BV2070" i="14"/>
  <c r="BU2070" i="14"/>
  <c r="BR2070" i="14"/>
  <c r="BQ2070" i="14"/>
  <c r="BP2070" i="14"/>
  <c r="BM2070" i="14"/>
  <c r="BL2070" i="14"/>
  <c r="BK2070" i="14"/>
  <c r="BH2070" i="14"/>
  <c r="BG2070" i="14"/>
  <c r="BF2070" i="14"/>
  <c r="BA2070" i="14"/>
  <c r="AV2070" i="14"/>
  <c r="AQ2070" i="14"/>
  <c r="AL2070" i="14"/>
  <c r="AI2070" i="14"/>
  <c r="AH2070" i="14"/>
  <c r="AG2070" i="14"/>
  <c r="CE2069" i="14"/>
  <c r="CD2069" i="14"/>
  <c r="CC2069" i="14"/>
  <c r="CB2069" i="14"/>
  <c r="CA2069" i="14"/>
  <c r="BZ2069" i="14"/>
  <c r="BW2069" i="14"/>
  <c r="BV2069" i="14"/>
  <c r="BU2069" i="14"/>
  <c r="BR2069" i="14"/>
  <c r="BQ2069" i="14"/>
  <c r="BP2069" i="14"/>
  <c r="BM2069" i="14"/>
  <c r="BL2069" i="14"/>
  <c r="BK2069" i="14"/>
  <c r="BH2069" i="14"/>
  <c r="BG2069" i="14"/>
  <c r="BF2069" i="14"/>
  <c r="BA2069" i="14"/>
  <c r="AV2069" i="14"/>
  <c r="AQ2069" i="14"/>
  <c r="AL2069" i="14"/>
  <c r="AI2069" i="14"/>
  <c r="AH2069" i="14"/>
  <c r="AG2069" i="14"/>
  <c r="CE2068" i="14"/>
  <c r="CD2068" i="14"/>
  <c r="CC2068" i="14"/>
  <c r="CB2068" i="14"/>
  <c r="CA2068" i="14"/>
  <c r="BZ2068" i="14"/>
  <c r="BW2068" i="14"/>
  <c r="BV2068" i="14"/>
  <c r="BU2068" i="14"/>
  <c r="BR2068" i="14"/>
  <c r="BQ2068" i="14"/>
  <c r="BP2068" i="14"/>
  <c r="BM2068" i="14"/>
  <c r="BL2068" i="14"/>
  <c r="BK2068" i="14"/>
  <c r="BH2068" i="14"/>
  <c r="BG2068" i="14"/>
  <c r="BF2068" i="14"/>
  <c r="BA2068" i="14"/>
  <c r="AV2068" i="14"/>
  <c r="AQ2068" i="14"/>
  <c r="AL2068" i="14"/>
  <c r="AI2068" i="14"/>
  <c r="AH2068" i="14"/>
  <c r="AG2068" i="14"/>
  <c r="CE2067" i="14"/>
  <c r="CD2067" i="14"/>
  <c r="CC2067" i="14"/>
  <c r="CB2067" i="14"/>
  <c r="CA2067" i="14"/>
  <c r="BZ2067" i="14"/>
  <c r="BW2067" i="14"/>
  <c r="BV2067" i="14"/>
  <c r="BU2067" i="14"/>
  <c r="BR2067" i="14"/>
  <c r="BQ2067" i="14"/>
  <c r="BP2067" i="14"/>
  <c r="BM2067" i="14"/>
  <c r="BL2067" i="14"/>
  <c r="BK2067" i="14"/>
  <c r="BH2067" i="14"/>
  <c r="BG2067" i="14"/>
  <c r="BF2067" i="14"/>
  <c r="BA2067" i="14"/>
  <c r="AV2067" i="14"/>
  <c r="AQ2067" i="14"/>
  <c r="AL2067" i="14"/>
  <c r="AI2067" i="14"/>
  <c r="AH2067" i="14"/>
  <c r="AG2067" i="14"/>
  <c r="CE2066" i="14"/>
  <c r="CD2066" i="14"/>
  <c r="CC2066" i="14"/>
  <c r="CB2066" i="14"/>
  <c r="CA2066" i="14"/>
  <c r="BZ2066" i="14"/>
  <c r="BW2066" i="14"/>
  <c r="BV2066" i="14"/>
  <c r="BU2066" i="14"/>
  <c r="BR2066" i="14"/>
  <c r="BQ2066" i="14"/>
  <c r="BP2066" i="14"/>
  <c r="BM2066" i="14"/>
  <c r="BL2066" i="14"/>
  <c r="BK2066" i="14"/>
  <c r="BH2066" i="14"/>
  <c r="BG2066" i="14"/>
  <c r="BF2066" i="14"/>
  <c r="BA2066" i="14"/>
  <c r="AV2066" i="14"/>
  <c r="AQ2066" i="14"/>
  <c r="AL2066" i="14"/>
  <c r="AI2066" i="14"/>
  <c r="AH2066" i="14"/>
  <c r="AG2066" i="14"/>
  <c r="CE2065" i="14"/>
  <c r="CD2065" i="14"/>
  <c r="CC2065" i="14"/>
  <c r="CB2065" i="14"/>
  <c r="CA2065" i="14"/>
  <c r="BZ2065" i="14"/>
  <c r="BW2065" i="14"/>
  <c r="BV2065" i="14"/>
  <c r="BU2065" i="14"/>
  <c r="BR2065" i="14"/>
  <c r="BQ2065" i="14"/>
  <c r="BP2065" i="14"/>
  <c r="BM2065" i="14"/>
  <c r="BL2065" i="14"/>
  <c r="BK2065" i="14"/>
  <c r="BH2065" i="14"/>
  <c r="BG2065" i="14"/>
  <c r="BF2065" i="14"/>
  <c r="BA2065" i="14"/>
  <c r="AV2065" i="14"/>
  <c r="AQ2065" i="14"/>
  <c r="AL2065" i="14"/>
  <c r="AI2065" i="14"/>
  <c r="AH2065" i="14"/>
  <c r="AG2065" i="14"/>
  <c r="CE2064" i="14"/>
  <c r="CD2064" i="14"/>
  <c r="CC2064" i="14"/>
  <c r="CB2064" i="14"/>
  <c r="CA2064" i="14"/>
  <c r="BZ2064" i="14"/>
  <c r="BW2064" i="14"/>
  <c r="BV2064" i="14"/>
  <c r="BU2064" i="14"/>
  <c r="BR2064" i="14"/>
  <c r="BQ2064" i="14"/>
  <c r="BP2064" i="14"/>
  <c r="BM2064" i="14"/>
  <c r="BL2064" i="14"/>
  <c r="BK2064" i="14"/>
  <c r="BH2064" i="14"/>
  <c r="BG2064" i="14"/>
  <c r="BF2064" i="14"/>
  <c r="BA2064" i="14"/>
  <c r="AV2064" i="14"/>
  <c r="AQ2064" i="14"/>
  <c r="AL2064" i="14"/>
  <c r="AI2064" i="14"/>
  <c r="AH2064" i="14"/>
  <c r="AG2064" i="14"/>
  <c r="CE2063" i="14"/>
  <c r="CD2063" i="14"/>
  <c r="CC2063" i="14"/>
  <c r="CB2063" i="14"/>
  <c r="CA2063" i="14"/>
  <c r="BZ2063" i="14"/>
  <c r="BW2063" i="14"/>
  <c r="BV2063" i="14"/>
  <c r="BU2063" i="14"/>
  <c r="BR2063" i="14"/>
  <c r="BQ2063" i="14"/>
  <c r="BP2063" i="14"/>
  <c r="BM2063" i="14"/>
  <c r="BL2063" i="14"/>
  <c r="BK2063" i="14"/>
  <c r="BH2063" i="14"/>
  <c r="BG2063" i="14"/>
  <c r="BF2063" i="14"/>
  <c r="BA2063" i="14"/>
  <c r="AV2063" i="14"/>
  <c r="AQ2063" i="14"/>
  <c r="AL2063" i="14"/>
  <c r="AI2063" i="14"/>
  <c r="AH2063" i="14"/>
  <c r="AG2063" i="14"/>
  <c r="CE2062" i="14"/>
  <c r="CD2062" i="14"/>
  <c r="CC2062" i="14"/>
  <c r="CB2062" i="14"/>
  <c r="CA2062" i="14"/>
  <c r="BZ2062" i="14"/>
  <c r="BW2062" i="14"/>
  <c r="BV2062" i="14"/>
  <c r="BU2062" i="14"/>
  <c r="BR2062" i="14"/>
  <c r="BQ2062" i="14"/>
  <c r="BP2062" i="14"/>
  <c r="BM2062" i="14"/>
  <c r="BL2062" i="14"/>
  <c r="BK2062" i="14"/>
  <c r="BH2062" i="14"/>
  <c r="BG2062" i="14"/>
  <c r="BF2062" i="14"/>
  <c r="BA2062" i="14"/>
  <c r="AV2062" i="14"/>
  <c r="AQ2062" i="14"/>
  <c r="AL2062" i="14"/>
  <c r="AI2062" i="14"/>
  <c r="AH2062" i="14"/>
  <c r="AG2062" i="14"/>
  <c r="CE2061" i="14"/>
  <c r="CD2061" i="14"/>
  <c r="CC2061" i="14"/>
  <c r="CB2061" i="14"/>
  <c r="CA2061" i="14"/>
  <c r="BZ2061" i="14"/>
  <c r="BW2061" i="14"/>
  <c r="BV2061" i="14"/>
  <c r="BU2061" i="14"/>
  <c r="BR2061" i="14"/>
  <c r="BQ2061" i="14"/>
  <c r="BP2061" i="14"/>
  <c r="BM2061" i="14"/>
  <c r="BL2061" i="14"/>
  <c r="BK2061" i="14"/>
  <c r="BH2061" i="14"/>
  <c r="BG2061" i="14"/>
  <c r="BF2061" i="14"/>
  <c r="BA2061" i="14"/>
  <c r="AV2061" i="14"/>
  <c r="AQ2061" i="14"/>
  <c r="AL2061" i="14"/>
  <c r="AI2061" i="14"/>
  <c r="AH2061" i="14"/>
  <c r="AG2061" i="14"/>
  <c r="CE2060" i="14"/>
  <c r="CD2060" i="14"/>
  <c r="CC2060" i="14"/>
  <c r="CB2060" i="14"/>
  <c r="CA2060" i="14"/>
  <c r="BZ2060" i="14"/>
  <c r="BW2060" i="14"/>
  <c r="BV2060" i="14"/>
  <c r="BU2060" i="14"/>
  <c r="BR2060" i="14"/>
  <c r="BQ2060" i="14"/>
  <c r="BP2060" i="14"/>
  <c r="BM2060" i="14"/>
  <c r="BL2060" i="14"/>
  <c r="BK2060" i="14"/>
  <c r="BH2060" i="14"/>
  <c r="BG2060" i="14"/>
  <c r="BF2060" i="14"/>
  <c r="BA2060" i="14"/>
  <c r="AV2060" i="14"/>
  <c r="AQ2060" i="14"/>
  <c r="AL2060" i="14"/>
  <c r="AI2060" i="14"/>
  <c r="AH2060" i="14"/>
  <c r="AG2060" i="14"/>
  <c r="CE2059" i="14"/>
  <c r="CD2059" i="14"/>
  <c r="CC2059" i="14"/>
  <c r="CB2059" i="14"/>
  <c r="CA2059" i="14"/>
  <c r="BZ2059" i="14"/>
  <c r="BW2059" i="14"/>
  <c r="BV2059" i="14"/>
  <c r="BU2059" i="14"/>
  <c r="BR2059" i="14"/>
  <c r="BQ2059" i="14"/>
  <c r="BP2059" i="14"/>
  <c r="BM2059" i="14"/>
  <c r="BL2059" i="14"/>
  <c r="BK2059" i="14"/>
  <c r="BH2059" i="14"/>
  <c r="BG2059" i="14"/>
  <c r="BF2059" i="14"/>
  <c r="BA2059" i="14"/>
  <c r="AV2059" i="14"/>
  <c r="AQ2059" i="14"/>
  <c r="AL2059" i="14"/>
  <c r="AI2059" i="14"/>
  <c r="AH2059" i="14"/>
  <c r="AG2059" i="14"/>
  <c r="CE2058" i="14"/>
  <c r="CD2058" i="14"/>
  <c r="CC2058" i="14"/>
  <c r="CB2058" i="14"/>
  <c r="CA2058" i="14"/>
  <c r="BZ2058" i="14"/>
  <c r="BW2058" i="14"/>
  <c r="BV2058" i="14"/>
  <c r="BU2058" i="14"/>
  <c r="BR2058" i="14"/>
  <c r="BQ2058" i="14"/>
  <c r="BP2058" i="14"/>
  <c r="BM2058" i="14"/>
  <c r="BL2058" i="14"/>
  <c r="BK2058" i="14"/>
  <c r="BH2058" i="14"/>
  <c r="BG2058" i="14"/>
  <c r="BF2058" i="14"/>
  <c r="BA2058" i="14"/>
  <c r="AV2058" i="14"/>
  <c r="AQ2058" i="14"/>
  <c r="AL2058" i="14"/>
  <c r="AI2058" i="14"/>
  <c r="AH2058" i="14"/>
  <c r="AG2058" i="14"/>
  <c r="CE2057" i="14"/>
  <c r="CD2057" i="14"/>
  <c r="CC2057" i="14"/>
  <c r="CB2057" i="14"/>
  <c r="CA2057" i="14"/>
  <c r="BZ2057" i="14"/>
  <c r="BW2057" i="14"/>
  <c r="BV2057" i="14"/>
  <c r="BU2057" i="14"/>
  <c r="BR2057" i="14"/>
  <c r="BQ2057" i="14"/>
  <c r="BP2057" i="14"/>
  <c r="BM2057" i="14"/>
  <c r="BL2057" i="14"/>
  <c r="BK2057" i="14"/>
  <c r="BH2057" i="14"/>
  <c r="BG2057" i="14"/>
  <c r="BF2057" i="14"/>
  <c r="BA2057" i="14"/>
  <c r="AV2057" i="14"/>
  <c r="AQ2057" i="14"/>
  <c r="AL2057" i="14"/>
  <c r="AI2057" i="14"/>
  <c r="AH2057" i="14"/>
  <c r="AG2057" i="14"/>
  <c r="CE2056" i="14"/>
  <c r="CD2056" i="14"/>
  <c r="CC2056" i="14"/>
  <c r="CB2056" i="14"/>
  <c r="CA2056" i="14"/>
  <c r="BZ2056" i="14"/>
  <c r="BW2056" i="14"/>
  <c r="BV2056" i="14"/>
  <c r="BU2056" i="14"/>
  <c r="BR2056" i="14"/>
  <c r="BQ2056" i="14"/>
  <c r="BP2056" i="14"/>
  <c r="BM2056" i="14"/>
  <c r="BL2056" i="14"/>
  <c r="BK2056" i="14"/>
  <c r="BH2056" i="14"/>
  <c r="BG2056" i="14"/>
  <c r="BF2056" i="14"/>
  <c r="BA2056" i="14"/>
  <c r="AV2056" i="14"/>
  <c r="AQ2056" i="14"/>
  <c r="AL2056" i="14"/>
  <c r="AI2056" i="14"/>
  <c r="AH2056" i="14"/>
  <c r="AG2056" i="14"/>
  <c r="CE2055" i="14"/>
  <c r="CD2055" i="14"/>
  <c r="CC2055" i="14"/>
  <c r="CB2055" i="14"/>
  <c r="CA2055" i="14"/>
  <c r="BZ2055" i="14"/>
  <c r="BW2055" i="14"/>
  <c r="BV2055" i="14"/>
  <c r="BU2055" i="14"/>
  <c r="BR2055" i="14"/>
  <c r="BQ2055" i="14"/>
  <c r="BP2055" i="14"/>
  <c r="BM2055" i="14"/>
  <c r="BL2055" i="14"/>
  <c r="BK2055" i="14"/>
  <c r="BH2055" i="14"/>
  <c r="BG2055" i="14"/>
  <c r="BF2055" i="14"/>
  <c r="BA2055" i="14"/>
  <c r="AV2055" i="14"/>
  <c r="AQ2055" i="14"/>
  <c r="AL2055" i="14"/>
  <c r="AI2055" i="14"/>
  <c r="AH2055" i="14"/>
  <c r="AG2055" i="14"/>
  <c r="CE2054" i="14"/>
  <c r="CD2054" i="14"/>
  <c r="CC2054" i="14"/>
  <c r="CB2054" i="14"/>
  <c r="CA2054" i="14"/>
  <c r="BZ2054" i="14"/>
  <c r="BW2054" i="14"/>
  <c r="BV2054" i="14"/>
  <c r="BU2054" i="14"/>
  <c r="BR2054" i="14"/>
  <c r="BQ2054" i="14"/>
  <c r="BP2054" i="14"/>
  <c r="BM2054" i="14"/>
  <c r="BL2054" i="14"/>
  <c r="BK2054" i="14"/>
  <c r="BH2054" i="14"/>
  <c r="BG2054" i="14"/>
  <c r="BF2054" i="14"/>
  <c r="BA2054" i="14"/>
  <c r="AV2054" i="14"/>
  <c r="AQ2054" i="14"/>
  <c r="AL2054" i="14"/>
  <c r="AI2054" i="14"/>
  <c r="AH2054" i="14"/>
  <c r="AG2054" i="14"/>
  <c r="CE2053" i="14"/>
  <c r="CD2053" i="14"/>
  <c r="CC2053" i="14"/>
  <c r="CB2053" i="14"/>
  <c r="CA2053" i="14"/>
  <c r="BZ2053" i="14"/>
  <c r="BW2053" i="14"/>
  <c r="BV2053" i="14"/>
  <c r="BU2053" i="14"/>
  <c r="BR2053" i="14"/>
  <c r="BQ2053" i="14"/>
  <c r="BP2053" i="14"/>
  <c r="BM2053" i="14"/>
  <c r="BL2053" i="14"/>
  <c r="BK2053" i="14"/>
  <c r="BH2053" i="14"/>
  <c r="BG2053" i="14"/>
  <c r="BF2053" i="14"/>
  <c r="BA2053" i="14"/>
  <c r="AV2053" i="14"/>
  <c r="AQ2053" i="14"/>
  <c r="AL2053" i="14"/>
  <c r="AI2053" i="14"/>
  <c r="AH2053" i="14"/>
  <c r="AG2053" i="14"/>
  <c r="CE2052" i="14"/>
  <c r="CD2052" i="14"/>
  <c r="CC2052" i="14"/>
  <c r="CB2052" i="14"/>
  <c r="CA2052" i="14"/>
  <c r="BZ2052" i="14"/>
  <c r="BW2052" i="14"/>
  <c r="BV2052" i="14"/>
  <c r="BU2052" i="14"/>
  <c r="BR2052" i="14"/>
  <c r="BQ2052" i="14"/>
  <c r="BP2052" i="14"/>
  <c r="BM2052" i="14"/>
  <c r="BL2052" i="14"/>
  <c r="BK2052" i="14"/>
  <c r="BH2052" i="14"/>
  <c r="BG2052" i="14"/>
  <c r="BF2052" i="14"/>
  <c r="BA2052" i="14"/>
  <c r="AV2052" i="14"/>
  <c r="AQ2052" i="14"/>
  <c r="AL2052" i="14"/>
  <c r="AI2052" i="14"/>
  <c r="AH2052" i="14"/>
  <c r="AG2052" i="14"/>
  <c r="CE2051" i="14"/>
  <c r="CD2051" i="14"/>
  <c r="CC2051" i="14"/>
  <c r="CB2051" i="14"/>
  <c r="CA2051" i="14"/>
  <c r="BZ2051" i="14"/>
  <c r="BW2051" i="14"/>
  <c r="BV2051" i="14"/>
  <c r="BU2051" i="14"/>
  <c r="BR2051" i="14"/>
  <c r="BQ2051" i="14"/>
  <c r="BP2051" i="14"/>
  <c r="BM2051" i="14"/>
  <c r="BL2051" i="14"/>
  <c r="BK2051" i="14"/>
  <c r="BH2051" i="14"/>
  <c r="BG2051" i="14"/>
  <c r="BF2051" i="14"/>
  <c r="BA2051" i="14"/>
  <c r="AV2051" i="14"/>
  <c r="AQ2051" i="14"/>
  <c r="AL2051" i="14"/>
  <c r="AI2051" i="14"/>
  <c r="AH2051" i="14"/>
  <c r="AG2051" i="14"/>
  <c r="CE2050" i="14"/>
  <c r="CD2050" i="14"/>
  <c r="CC2050" i="14"/>
  <c r="CB2050" i="14"/>
  <c r="CA2050" i="14"/>
  <c r="BZ2050" i="14"/>
  <c r="BW2050" i="14"/>
  <c r="BV2050" i="14"/>
  <c r="BU2050" i="14"/>
  <c r="BR2050" i="14"/>
  <c r="BQ2050" i="14"/>
  <c r="BP2050" i="14"/>
  <c r="BM2050" i="14"/>
  <c r="BL2050" i="14"/>
  <c r="BK2050" i="14"/>
  <c r="BH2050" i="14"/>
  <c r="BG2050" i="14"/>
  <c r="BF2050" i="14"/>
  <c r="BA2050" i="14"/>
  <c r="AV2050" i="14"/>
  <c r="AQ2050" i="14"/>
  <c r="AL2050" i="14"/>
  <c r="AI2050" i="14"/>
  <c r="AH2050" i="14"/>
  <c r="AG2050" i="14"/>
  <c r="CE2049" i="14"/>
  <c r="CD2049" i="14"/>
  <c r="CC2049" i="14"/>
  <c r="CB2049" i="14"/>
  <c r="CA2049" i="14"/>
  <c r="BZ2049" i="14"/>
  <c r="BW2049" i="14"/>
  <c r="BV2049" i="14"/>
  <c r="BU2049" i="14"/>
  <c r="BR2049" i="14"/>
  <c r="BQ2049" i="14"/>
  <c r="BP2049" i="14"/>
  <c r="BM2049" i="14"/>
  <c r="BL2049" i="14"/>
  <c r="BK2049" i="14"/>
  <c r="BH2049" i="14"/>
  <c r="BG2049" i="14"/>
  <c r="BF2049" i="14"/>
  <c r="BA2049" i="14"/>
  <c r="AV2049" i="14"/>
  <c r="AQ2049" i="14"/>
  <c r="AL2049" i="14"/>
  <c r="AI2049" i="14"/>
  <c r="AH2049" i="14"/>
  <c r="AG2049" i="14"/>
  <c r="CE2048" i="14"/>
  <c r="CD2048" i="14"/>
  <c r="CC2048" i="14"/>
  <c r="CB2048" i="14"/>
  <c r="CA2048" i="14"/>
  <c r="BZ2048" i="14"/>
  <c r="BW2048" i="14"/>
  <c r="BV2048" i="14"/>
  <c r="BU2048" i="14"/>
  <c r="BR2048" i="14"/>
  <c r="BQ2048" i="14"/>
  <c r="BP2048" i="14"/>
  <c r="BM2048" i="14"/>
  <c r="BL2048" i="14"/>
  <c r="BK2048" i="14"/>
  <c r="BH2048" i="14"/>
  <c r="BG2048" i="14"/>
  <c r="BF2048" i="14"/>
  <c r="BA2048" i="14"/>
  <c r="AV2048" i="14"/>
  <c r="AQ2048" i="14"/>
  <c r="AL2048" i="14"/>
  <c r="AI2048" i="14"/>
  <c r="AH2048" i="14"/>
  <c r="AG2048" i="14"/>
  <c r="CE2047" i="14"/>
  <c r="CD2047" i="14"/>
  <c r="CC2047" i="14"/>
  <c r="CB2047" i="14"/>
  <c r="CA2047" i="14"/>
  <c r="BZ2047" i="14"/>
  <c r="BW2047" i="14"/>
  <c r="BV2047" i="14"/>
  <c r="BU2047" i="14"/>
  <c r="BR2047" i="14"/>
  <c r="BQ2047" i="14"/>
  <c r="BP2047" i="14"/>
  <c r="BM2047" i="14"/>
  <c r="BL2047" i="14"/>
  <c r="BK2047" i="14"/>
  <c r="BH2047" i="14"/>
  <c r="BG2047" i="14"/>
  <c r="BF2047" i="14"/>
  <c r="BA2047" i="14"/>
  <c r="AV2047" i="14"/>
  <c r="AQ2047" i="14"/>
  <c r="AL2047" i="14"/>
  <c r="AI2047" i="14"/>
  <c r="AH2047" i="14"/>
  <c r="AG2047" i="14"/>
  <c r="CE2046" i="14"/>
  <c r="CD2046" i="14"/>
  <c r="CC2046" i="14"/>
  <c r="CB2046" i="14"/>
  <c r="CA2046" i="14"/>
  <c r="BZ2046" i="14"/>
  <c r="BW2046" i="14"/>
  <c r="BV2046" i="14"/>
  <c r="BU2046" i="14"/>
  <c r="BR2046" i="14"/>
  <c r="BQ2046" i="14"/>
  <c r="BP2046" i="14"/>
  <c r="BM2046" i="14"/>
  <c r="BL2046" i="14"/>
  <c r="BK2046" i="14"/>
  <c r="BH2046" i="14"/>
  <c r="BG2046" i="14"/>
  <c r="BF2046" i="14"/>
  <c r="BA2046" i="14"/>
  <c r="AV2046" i="14"/>
  <c r="AQ2046" i="14"/>
  <c r="AL2046" i="14"/>
  <c r="AI2046" i="14"/>
  <c r="AH2046" i="14"/>
  <c r="AG2046" i="14"/>
  <c r="CE2045" i="14"/>
  <c r="CD2045" i="14"/>
  <c r="CC2045" i="14"/>
  <c r="CB2045" i="14"/>
  <c r="CA2045" i="14"/>
  <c r="BZ2045" i="14"/>
  <c r="BW2045" i="14"/>
  <c r="BV2045" i="14"/>
  <c r="BU2045" i="14"/>
  <c r="BR2045" i="14"/>
  <c r="BQ2045" i="14"/>
  <c r="BP2045" i="14"/>
  <c r="BM2045" i="14"/>
  <c r="BL2045" i="14"/>
  <c r="BK2045" i="14"/>
  <c r="BH2045" i="14"/>
  <c r="BG2045" i="14"/>
  <c r="BF2045" i="14"/>
  <c r="BA2045" i="14"/>
  <c r="AV2045" i="14"/>
  <c r="AQ2045" i="14"/>
  <c r="AL2045" i="14"/>
  <c r="AI2045" i="14"/>
  <c r="AH2045" i="14"/>
  <c r="AG2045" i="14"/>
  <c r="CE2044" i="14"/>
  <c r="CD2044" i="14"/>
  <c r="CC2044" i="14"/>
  <c r="CB2044" i="14"/>
  <c r="CA2044" i="14"/>
  <c r="BZ2044" i="14"/>
  <c r="BW2044" i="14"/>
  <c r="BV2044" i="14"/>
  <c r="BU2044" i="14"/>
  <c r="BR2044" i="14"/>
  <c r="BQ2044" i="14"/>
  <c r="BP2044" i="14"/>
  <c r="BM2044" i="14"/>
  <c r="BL2044" i="14"/>
  <c r="BK2044" i="14"/>
  <c r="BH2044" i="14"/>
  <c r="BG2044" i="14"/>
  <c r="BF2044" i="14"/>
  <c r="BA2044" i="14"/>
  <c r="AV2044" i="14"/>
  <c r="AQ2044" i="14"/>
  <c r="AL2044" i="14"/>
  <c r="AI2044" i="14"/>
  <c r="AH2044" i="14"/>
  <c r="AG2044" i="14"/>
  <c r="CE2043" i="14"/>
  <c r="CD2043" i="14"/>
  <c r="CC2043" i="14"/>
  <c r="CB2043" i="14"/>
  <c r="CA2043" i="14"/>
  <c r="BZ2043" i="14"/>
  <c r="BW2043" i="14"/>
  <c r="BV2043" i="14"/>
  <c r="BU2043" i="14"/>
  <c r="BR2043" i="14"/>
  <c r="BQ2043" i="14"/>
  <c r="BP2043" i="14"/>
  <c r="BM2043" i="14"/>
  <c r="BL2043" i="14"/>
  <c r="BK2043" i="14"/>
  <c r="BH2043" i="14"/>
  <c r="BG2043" i="14"/>
  <c r="BF2043" i="14"/>
  <c r="BA2043" i="14"/>
  <c r="AV2043" i="14"/>
  <c r="AQ2043" i="14"/>
  <c r="AL2043" i="14"/>
  <c r="AI2043" i="14"/>
  <c r="AH2043" i="14"/>
  <c r="AG2043" i="14"/>
  <c r="CE2042" i="14"/>
  <c r="CD2042" i="14"/>
  <c r="CC2042" i="14"/>
  <c r="CB2042" i="14"/>
  <c r="CA2042" i="14"/>
  <c r="BZ2042" i="14"/>
  <c r="BW2042" i="14"/>
  <c r="BV2042" i="14"/>
  <c r="BU2042" i="14"/>
  <c r="BR2042" i="14"/>
  <c r="BQ2042" i="14"/>
  <c r="BP2042" i="14"/>
  <c r="BM2042" i="14"/>
  <c r="BL2042" i="14"/>
  <c r="BK2042" i="14"/>
  <c r="BH2042" i="14"/>
  <c r="BG2042" i="14"/>
  <c r="BF2042" i="14"/>
  <c r="BA2042" i="14"/>
  <c r="AV2042" i="14"/>
  <c r="AQ2042" i="14"/>
  <c r="AL2042" i="14"/>
  <c r="AI2042" i="14"/>
  <c r="AH2042" i="14"/>
  <c r="AG2042" i="14"/>
  <c r="CE2041" i="14"/>
  <c r="CD2041" i="14"/>
  <c r="CC2041" i="14"/>
  <c r="CB2041" i="14"/>
  <c r="CA2041" i="14"/>
  <c r="BZ2041" i="14"/>
  <c r="BW2041" i="14"/>
  <c r="BV2041" i="14"/>
  <c r="BU2041" i="14"/>
  <c r="BR2041" i="14"/>
  <c r="BQ2041" i="14"/>
  <c r="BP2041" i="14"/>
  <c r="BM2041" i="14"/>
  <c r="BL2041" i="14"/>
  <c r="BK2041" i="14"/>
  <c r="BH2041" i="14"/>
  <c r="BG2041" i="14"/>
  <c r="BF2041" i="14"/>
  <c r="BA2041" i="14"/>
  <c r="AV2041" i="14"/>
  <c r="AQ2041" i="14"/>
  <c r="AL2041" i="14"/>
  <c r="AI2041" i="14"/>
  <c r="AH2041" i="14"/>
  <c r="AG2041" i="14"/>
  <c r="CE2040" i="14"/>
  <c r="CD2040" i="14"/>
  <c r="CC2040" i="14"/>
  <c r="CB2040" i="14"/>
  <c r="CA2040" i="14"/>
  <c r="BZ2040" i="14"/>
  <c r="BW2040" i="14"/>
  <c r="BV2040" i="14"/>
  <c r="BU2040" i="14"/>
  <c r="BR2040" i="14"/>
  <c r="BQ2040" i="14"/>
  <c r="BP2040" i="14"/>
  <c r="BM2040" i="14"/>
  <c r="BL2040" i="14"/>
  <c r="BK2040" i="14"/>
  <c r="BH2040" i="14"/>
  <c r="BG2040" i="14"/>
  <c r="BF2040" i="14"/>
  <c r="BA2040" i="14"/>
  <c r="AV2040" i="14"/>
  <c r="AQ2040" i="14"/>
  <c r="AL2040" i="14"/>
  <c r="AI2040" i="14"/>
  <c r="AH2040" i="14"/>
  <c r="AG2040" i="14"/>
  <c r="CE2039" i="14"/>
  <c r="CD2039" i="14"/>
  <c r="CC2039" i="14"/>
  <c r="CB2039" i="14"/>
  <c r="CA2039" i="14"/>
  <c r="BZ2039" i="14"/>
  <c r="BW2039" i="14"/>
  <c r="BV2039" i="14"/>
  <c r="BU2039" i="14"/>
  <c r="BR2039" i="14"/>
  <c r="BQ2039" i="14"/>
  <c r="BP2039" i="14"/>
  <c r="BM2039" i="14"/>
  <c r="BL2039" i="14"/>
  <c r="BK2039" i="14"/>
  <c r="BH2039" i="14"/>
  <c r="BG2039" i="14"/>
  <c r="BF2039" i="14"/>
  <c r="BA2039" i="14"/>
  <c r="AV2039" i="14"/>
  <c r="AQ2039" i="14"/>
  <c r="AL2039" i="14"/>
  <c r="AI2039" i="14"/>
  <c r="AH2039" i="14"/>
  <c r="AG2039" i="14"/>
  <c r="CE2038" i="14"/>
  <c r="CD2038" i="14"/>
  <c r="CC2038" i="14"/>
  <c r="CB2038" i="14"/>
  <c r="CA2038" i="14"/>
  <c r="BZ2038" i="14"/>
  <c r="BW2038" i="14"/>
  <c r="BV2038" i="14"/>
  <c r="BU2038" i="14"/>
  <c r="BR2038" i="14"/>
  <c r="BQ2038" i="14"/>
  <c r="BP2038" i="14"/>
  <c r="BM2038" i="14"/>
  <c r="BL2038" i="14"/>
  <c r="BK2038" i="14"/>
  <c r="BH2038" i="14"/>
  <c r="BG2038" i="14"/>
  <c r="BF2038" i="14"/>
  <c r="BA2038" i="14"/>
  <c r="AV2038" i="14"/>
  <c r="AQ2038" i="14"/>
  <c r="AL2038" i="14"/>
  <c r="AI2038" i="14"/>
  <c r="AH2038" i="14"/>
  <c r="AG2038" i="14"/>
  <c r="CE2037" i="14"/>
  <c r="CD2037" i="14"/>
  <c r="CC2037" i="14"/>
  <c r="CB2037" i="14"/>
  <c r="CA2037" i="14"/>
  <c r="BZ2037" i="14"/>
  <c r="BW2037" i="14"/>
  <c r="BV2037" i="14"/>
  <c r="BU2037" i="14"/>
  <c r="BR2037" i="14"/>
  <c r="BQ2037" i="14"/>
  <c r="BP2037" i="14"/>
  <c r="BM2037" i="14"/>
  <c r="BL2037" i="14"/>
  <c r="BK2037" i="14"/>
  <c r="BH2037" i="14"/>
  <c r="BG2037" i="14"/>
  <c r="BF2037" i="14"/>
  <c r="BA2037" i="14"/>
  <c r="AV2037" i="14"/>
  <c r="AQ2037" i="14"/>
  <c r="AL2037" i="14"/>
  <c r="AI2037" i="14"/>
  <c r="AH2037" i="14"/>
  <c r="AG2037" i="14"/>
  <c r="CE2036" i="14"/>
  <c r="CD2036" i="14"/>
  <c r="CC2036" i="14"/>
  <c r="CB2036" i="14"/>
  <c r="CA2036" i="14"/>
  <c r="BZ2036" i="14"/>
  <c r="BW2036" i="14"/>
  <c r="BV2036" i="14"/>
  <c r="BU2036" i="14"/>
  <c r="BR2036" i="14"/>
  <c r="BQ2036" i="14"/>
  <c r="BP2036" i="14"/>
  <c r="BM2036" i="14"/>
  <c r="BL2036" i="14"/>
  <c r="BK2036" i="14"/>
  <c r="BH2036" i="14"/>
  <c r="BG2036" i="14"/>
  <c r="BF2036" i="14"/>
  <c r="BA2036" i="14"/>
  <c r="AV2036" i="14"/>
  <c r="AQ2036" i="14"/>
  <c r="AL2036" i="14"/>
  <c r="AI2036" i="14"/>
  <c r="AH2036" i="14"/>
  <c r="AG2036" i="14"/>
  <c r="CE2035" i="14"/>
  <c r="CD2035" i="14"/>
  <c r="CC2035" i="14"/>
  <c r="CB2035" i="14"/>
  <c r="CA2035" i="14"/>
  <c r="BZ2035" i="14"/>
  <c r="BW2035" i="14"/>
  <c r="BV2035" i="14"/>
  <c r="BU2035" i="14"/>
  <c r="BR2035" i="14"/>
  <c r="BQ2035" i="14"/>
  <c r="BP2035" i="14"/>
  <c r="BM2035" i="14"/>
  <c r="BL2035" i="14"/>
  <c r="BK2035" i="14"/>
  <c r="BH2035" i="14"/>
  <c r="BG2035" i="14"/>
  <c r="BF2035" i="14"/>
  <c r="BA2035" i="14"/>
  <c r="AV2035" i="14"/>
  <c r="AQ2035" i="14"/>
  <c r="AL2035" i="14"/>
  <c r="AI2035" i="14"/>
  <c r="AH2035" i="14"/>
  <c r="AG2035" i="14"/>
  <c r="CH2034" i="14"/>
  <c r="CG2034" i="14"/>
  <c r="CF2034" i="14"/>
  <c r="CE2034" i="14"/>
  <c r="CD2034" i="14"/>
  <c r="CC2034" i="14"/>
  <c r="CB2034" i="14"/>
  <c r="CA2034" i="14"/>
  <c r="AG2031" i="14"/>
  <c r="BW2034" i="14"/>
  <c r="BV2034" i="14"/>
  <c r="BU2034" i="14"/>
  <c r="BR2034" i="14"/>
  <c r="BQ2034" i="14"/>
  <c r="BP2034" i="14"/>
  <c r="BM2034" i="14"/>
  <c r="BL2034" i="14"/>
  <c r="BK2034" i="14"/>
  <c r="BH2034" i="14"/>
  <c r="BG2034" i="14"/>
  <c r="BF2034" i="14"/>
  <c r="BA2034" i="14"/>
  <c r="AV2034" i="14"/>
  <c r="AQ2034" i="14"/>
  <c r="AL2034" i="14"/>
  <c r="AI2034" i="14"/>
  <c r="AH2034" i="14"/>
  <c r="AG2034" i="14"/>
  <c r="AY2032" i="14"/>
  <c r="AT2032" i="14"/>
  <c r="AO2032" i="14"/>
  <c r="BD2153" i="14" l="1"/>
  <c r="BD2145" i="14"/>
  <c r="BD2137" i="14"/>
  <c r="BD2129" i="14"/>
  <c r="BD2121" i="14"/>
  <c r="BD2113" i="14"/>
  <c r="BD2105" i="14"/>
  <c r="BD2097" i="14"/>
  <c r="BD2089" i="14"/>
  <c r="BD2081" i="14"/>
  <c r="BD2073" i="14"/>
  <c r="BD2065" i="14"/>
  <c r="BD2057" i="14"/>
  <c r="BD2049" i="14"/>
  <c r="BD2041" i="14"/>
  <c r="AY2153" i="14"/>
  <c r="AY2145" i="14"/>
  <c r="AY2137" i="14"/>
  <c r="AY2129" i="14"/>
  <c r="AY2121" i="14"/>
  <c r="AY2113" i="14"/>
  <c r="AY2105" i="14"/>
  <c r="AY2097" i="14"/>
  <c r="AY2089" i="14"/>
  <c r="AY2081" i="14"/>
  <c r="AY2073" i="14"/>
  <c r="AY2065" i="14"/>
  <c r="AY2057" i="14"/>
  <c r="AY2049" i="14"/>
  <c r="AY2041" i="14"/>
  <c r="AT2037" i="14"/>
  <c r="AT2045" i="14"/>
  <c r="AT2053" i="14"/>
  <c r="AT2061" i="14"/>
  <c r="AT2069" i="14"/>
  <c r="AT2077" i="14"/>
  <c r="AT2085" i="14"/>
  <c r="AT2093" i="14"/>
  <c r="AT2101" i="14"/>
  <c r="AT2109" i="14"/>
  <c r="AT2117" i="14"/>
  <c r="AT2125" i="14"/>
  <c r="AT2133" i="14"/>
  <c r="AT2141" i="14"/>
  <c r="AT2149" i="14"/>
  <c r="AO2035" i="14"/>
  <c r="AO2043" i="14"/>
  <c r="AO2051" i="14"/>
  <c r="AO2059" i="14"/>
  <c r="AO2067" i="14"/>
  <c r="AO2075" i="14"/>
  <c r="AO2083" i="14"/>
  <c r="AO2091" i="14"/>
  <c r="AO2099" i="14"/>
  <c r="AO2107" i="14"/>
  <c r="AO2115" i="14"/>
  <c r="AO2123" i="14"/>
  <c r="AO2131" i="14"/>
  <c r="AO2139" i="14"/>
  <c r="AO2147" i="14"/>
  <c r="BD2150" i="14"/>
  <c r="BD2142" i="14"/>
  <c r="BD2134" i="14"/>
  <c r="BD2126" i="14"/>
  <c r="BD2118" i="14"/>
  <c r="BD2110" i="14"/>
  <c r="BD2102" i="14"/>
  <c r="BD2094" i="14"/>
  <c r="BD2086" i="14"/>
  <c r="BD2078" i="14"/>
  <c r="BD2070" i="14"/>
  <c r="BD2062" i="14"/>
  <c r="BD2054" i="14"/>
  <c r="BD2046" i="14"/>
  <c r="BD2038" i="14"/>
  <c r="AY2150" i="14"/>
  <c r="AY2142" i="14"/>
  <c r="AY2134" i="14"/>
  <c r="AY2126" i="14"/>
  <c r="AY2118" i="14"/>
  <c r="AY2110" i="14"/>
  <c r="AY2102" i="14"/>
  <c r="AY2094" i="14"/>
  <c r="AY2086" i="14"/>
  <c r="AY2078" i="14"/>
  <c r="AY2070" i="14"/>
  <c r="AY2062" i="14"/>
  <c r="AY2054" i="14"/>
  <c r="AY2046" i="14"/>
  <c r="AY2038" i="14"/>
  <c r="AT2040" i="14"/>
  <c r="AT2048" i="14"/>
  <c r="AT2056" i="14"/>
  <c r="AT2064" i="14"/>
  <c r="AT2072" i="14"/>
  <c r="AT2080" i="14"/>
  <c r="AT2088" i="14"/>
  <c r="AT2096" i="14"/>
  <c r="AT2104" i="14"/>
  <c r="AT2112" i="14"/>
  <c r="AT2120" i="14"/>
  <c r="AT2128" i="14"/>
  <c r="AT2136" i="14"/>
  <c r="AT2144" i="14"/>
  <c r="AT2152" i="14"/>
  <c r="AO2036" i="14"/>
  <c r="AO2044" i="14"/>
  <c r="AO2052" i="14"/>
  <c r="AO2060" i="14"/>
  <c r="AO2068" i="14"/>
  <c r="AO2076" i="14"/>
  <c r="AO2084" i="14"/>
  <c r="AO2092" i="14"/>
  <c r="AO2100" i="14"/>
  <c r="AO2108" i="14"/>
  <c r="AO2116" i="14"/>
  <c r="AO2124" i="14"/>
  <c r="AO2132" i="14"/>
  <c r="AO2140" i="14"/>
  <c r="AO2148" i="14"/>
  <c r="BD2147" i="14"/>
  <c r="BD2139" i="14"/>
  <c r="BD2131" i="14"/>
  <c r="BD2123" i="14"/>
  <c r="BD2115" i="14"/>
  <c r="BD2107" i="14"/>
  <c r="BD2099" i="14"/>
  <c r="BD2091" i="14"/>
  <c r="BD2083" i="14"/>
  <c r="BD2075" i="14"/>
  <c r="BD2067" i="14"/>
  <c r="BD2059" i="14"/>
  <c r="BD2051" i="14"/>
  <c r="BD2043" i="14"/>
  <c r="BD2035" i="14"/>
  <c r="AY2147" i="14"/>
  <c r="AY2139" i="14"/>
  <c r="AY2131" i="14"/>
  <c r="AY2123" i="14"/>
  <c r="AY2115" i="14"/>
  <c r="AY2107" i="14"/>
  <c r="AY2099" i="14"/>
  <c r="AY2091" i="14"/>
  <c r="AY2083" i="14"/>
  <c r="AY2075" i="14"/>
  <c r="AY2067" i="14"/>
  <c r="AY2059" i="14"/>
  <c r="AY2051" i="14"/>
  <c r="AY2043" i="14"/>
  <c r="AY2035" i="14"/>
  <c r="AT2035" i="14"/>
  <c r="AT2043" i="14"/>
  <c r="AT2051" i="14"/>
  <c r="AT2059" i="14"/>
  <c r="AT2067" i="14"/>
  <c r="AT2075" i="14"/>
  <c r="AT2083" i="14"/>
  <c r="AT2091" i="14"/>
  <c r="AT2099" i="14"/>
  <c r="AT2107" i="14"/>
  <c r="AT2115" i="14"/>
  <c r="AT2123" i="14"/>
  <c r="AT2131" i="14"/>
  <c r="AT2139" i="14"/>
  <c r="AT2147" i="14"/>
  <c r="AO2037" i="14"/>
  <c r="AO2045" i="14"/>
  <c r="AO2053" i="14"/>
  <c r="AO2061" i="14"/>
  <c r="AO2069" i="14"/>
  <c r="AO2077" i="14"/>
  <c r="AO2085" i="14"/>
  <c r="AO2093" i="14"/>
  <c r="AO2101" i="14"/>
  <c r="AO2109" i="14"/>
  <c r="AO2117" i="14"/>
  <c r="AO2125" i="14"/>
  <c r="AO2133" i="14"/>
  <c r="AO2141" i="14"/>
  <c r="AO2149" i="14"/>
  <c r="BD2152" i="14"/>
  <c r="BD2144" i="14"/>
  <c r="BD2136" i="14"/>
  <c r="BD2128" i="14"/>
  <c r="BD2120" i="14"/>
  <c r="BD2112" i="14"/>
  <c r="BD2104" i="14"/>
  <c r="BD2096" i="14"/>
  <c r="BD2088" i="14"/>
  <c r="BD2080" i="14"/>
  <c r="BD2072" i="14"/>
  <c r="BD2064" i="14"/>
  <c r="BD2056" i="14"/>
  <c r="BD2048" i="14"/>
  <c r="BD2040" i="14"/>
  <c r="AY2152" i="14"/>
  <c r="AY2144" i="14"/>
  <c r="AY2136" i="14"/>
  <c r="AY2128" i="14"/>
  <c r="AY2120" i="14"/>
  <c r="AY2112" i="14"/>
  <c r="AY2104" i="14"/>
  <c r="AY2096" i="14"/>
  <c r="AY2088" i="14"/>
  <c r="AY2080" i="14"/>
  <c r="AY2072" i="14"/>
  <c r="AY2064" i="14"/>
  <c r="AY2056" i="14"/>
  <c r="AY2048" i="14"/>
  <c r="AY2040" i="14"/>
  <c r="AT2038" i="14"/>
  <c r="AT2046" i="14"/>
  <c r="AT2054" i="14"/>
  <c r="AT2062" i="14"/>
  <c r="AT2070" i="14"/>
  <c r="AT2078" i="14"/>
  <c r="AT2086" i="14"/>
  <c r="AT2094" i="14"/>
  <c r="AT2102" i="14"/>
  <c r="AT2110" i="14"/>
  <c r="AT2118" i="14"/>
  <c r="AT2126" i="14"/>
  <c r="AT2134" i="14"/>
  <c r="AT2142" i="14"/>
  <c r="AT2150" i="14"/>
  <c r="AO2038" i="14"/>
  <c r="AO2046" i="14"/>
  <c r="AO2054" i="14"/>
  <c r="AO2062" i="14"/>
  <c r="AO2070" i="14"/>
  <c r="AO2078" i="14"/>
  <c r="AO2086" i="14"/>
  <c r="AO2094" i="14"/>
  <c r="AO2102" i="14"/>
  <c r="AO2110" i="14"/>
  <c r="AO2118" i="14"/>
  <c r="AO2126" i="14"/>
  <c r="AO2134" i="14"/>
  <c r="AO2142" i="14"/>
  <c r="AO2150" i="14"/>
  <c r="AO2146" i="14"/>
  <c r="BD2149" i="14"/>
  <c r="BD2141" i="14"/>
  <c r="BD2133" i="14"/>
  <c r="BD2125" i="14"/>
  <c r="BD2117" i="14"/>
  <c r="BD2109" i="14"/>
  <c r="BD2101" i="14"/>
  <c r="BD2093" i="14"/>
  <c r="BD2085" i="14"/>
  <c r="BD2077" i="14"/>
  <c r="BD2069" i="14"/>
  <c r="BD2061" i="14"/>
  <c r="BD2053" i="14"/>
  <c r="BD2045" i="14"/>
  <c r="BD2037" i="14"/>
  <c r="AY2149" i="14"/>
  <c r="AY2141" i="14"/>
  <c r="AY2133" i="14"/>
  <c r="AY2125" i="14"/>
  <c r="AY2117" i="14"/>
  <c r="AY2109" i="14"/>
  <c r="AY2101" i="14"/>
  <c r="AY2093" i="14"/>
  <c r="AY2085" i="14"/>
  <c r="AY2077" i="14"/>
  <c r="AY2069" i="14"/>
  <c r="AY2061" i="14"/>
  <c r="AY2053" i="14"/>
  <c r="AY2045" i="14"/>
  <c r="AY2037" i="14"/>
  <c r="AT2041" i="14"/>
  <c r="AT2049" i="14"/>
  <c r="AT2057" i="14"/>
  <c r="AT2065" i="14"/>
  <c r="AT2073" i="14"/>
  <c r="AT2081" i="14"/>
  <c r="AT2089" i="14"/>
  <c r="AT2097" i="14"/>
  <c r="AT2105" i="14"/>
  <c r="AT2113" i="14"/>
  <c r="AT2121" i="14"/>
  <c r="AT2129" i="14"/>
  <c r="AT2137" i="14"/>
  <c r="AT2145" i="14"/>
  <c r="AT2153" i="14"/>
  <c r="AO2039" i="14"/>
  <c r="AO2047" i="14"/>
  <c r="AO2055" i="14"/>
  <c r="AO2063" i="14"/>
  <c r="AO2071" i="14"/>
  <c r="AO2079" i="14"/>
  <c r="AO2087" i="14"/>
  <c r="AO2095" i="14"/>
  <c r="AO2103" i="14"/>
  <c r="AO2111" i="14"/>
  <c r="AO2119" i="14"/>
  <c r="AO2127" i="14"/>
  <c r="AO2135" i="14"/>
  <c r="AO2143" i="14"/>
  <c r="AO2151" i="14"/>
  <c r="BD2146" i="14"/>
  <c r="BD2138" i="14"/>
  <c r="BD2130" i="14"/>
  <c r="BD2122" i="14"/>
  <c r="BD2114" i="14"/>
  <c r="BD2106" i="14"/>
  <c r="BD2098" i="14"/>
  <c r="BD2090" i="14"/>
  <c r="BD2082" i="14"/>
  <c r="BD2074" i="14"/>
  <c r="BD2066" i="14"/>
  <c r="BD2058" i="14"/>
  <c r="BD2050" i="14"/>
  <c r="BD2042" i="14"/>
  <c r="BD2034" i="14"/>
  <c r="AY2146" i="14"/>
  <c r="AY2138" i="14"/>
  <c r="AY2130" i="14"/>
  <c r="AY2122" i="14"/>
  <c r="AY2114" i="14"/>
  <c r="AY2106" i="14"/>
  <c r="AY2098" i="14"/>
  <c r="AY2090" i="14"/>
  <c r="AY2082" i="14"/>
  <c r="AY2074" i="14"/>
  <c r="AY2066" i="14"/>
  <c r="AY2058" i="14"/>
  <c r="AY2050" i="14"/>
  <c r="AY2042" i="14"/>
  <c r="AY2034" i="14"/>
  <c r="AT2036" i="14"/>
  <c r="AT2044" i="14"/>
  <c r="AT2052" i="14"/>
  <c r="AT2060" i="14"/>
  <c r="AT2068" i="14"/>
  <c r="AT2076" i="14"/>
  <c r="AT2084" i="14"/>
  <c r="AT2092" i="14"/>
  <c r="AT2100" i="14"/>
  <c r="AT2108" i="14"/>
  <c r="AT2116" i="14"/>
  <c r="AT2124" i="14"/>
  <c r="AT2132" i="14"/>
  <c r="AT2140" i="14"/>
  <c r="AT2148" i="14"/>
  <c r="AT2034" i="14"/>
  <c r="AO2040" i="14"/>
  <c r="AO2048" i="14"/>
  <c r="AO2056" i="14"/>
  <c r="AO2064" i="14"/>
  <c r="AO2072" i="14"/>
  <c r="AO2080" i="14"/>
  <c r="AO2088" i="14"/>
  <c r="AO2096" i="14"/>
  <c r="AO2104" i="14"/>
  <c r="AO2112" i="14"/>
  <c r="AO2120" i="14"/>
  <c r="AO2128" i="14"/>
  <c r="AO2136" i="14"/>
  <c r="AO2144" i="14"/>
  <c r="AO2152" i="14"/>
  <c r="AO2034" i="14"/>
  <c r="BD2151" i="14"/>
  <c r="BD2143" i="14"/>
  <c r="BD2135" i="14"/>
  <c r="BD2127" i="14"/>
  <c r="BD2119" i="14"/>
  <c r="BD2111" i="14"/>
  <c r="BD2103" i="14"/>
  <c r="BD2095" i="14"/>
  <c r="BD2087" i="14"/>
  <c r="BD2079" i="14"/>
  <c r="BD2071" i="14"/>
  <c r="BD2063" i="14"/>
  <c r="BD2055" i="14"/>
  <c r="BD2047" i="14"/>
  <c r="BD2039" i="14"/>
  <c r="AY2151" i="14"/>
  <c r="AY2143" i="14"/>
  <c r="AY2135" i="14"/>
  <c r="AY2127" i="14"/>
  <c r="AY2119" i="14"/>
  <c r="AY2111" i="14"/>
  <c r="AY2103" i="14"/>
  <c r="AY2095" i="14"/>
  <c r="AY2087" i="14"/>
  <c r="AY2079" i="14"/>
  <c r="AY2071" i="14"/>
  <c r="AY2063" i="14"/>
  <c r="AY2055" i="14"/>
  <c r="AY2047" i="14"/>
  <c r="AY2039" i="14"/>
  <c r="AT2039" i="14"/>
  <c r="AT2047" i="14"/>
  <c r="AT2055" i="14"/>
  <c r="AT2063" i="14"/>
  <c r="AT2071" i="14"/>
  <c r="AT2079" i="14"/>
  <c r="AT2087" i="14"/>
  <c r="AT2095" i="14"/>
  <c r="AT2103" i="14"/>
  <c r="AT2111" i="14"/>
  <c r="AT2119" i="14"/>
  <c r="AT2127" i="14"/>
  <c r="AT2135" i="14"/>
  <c r="AT2143" i="14"/>
  <c r="AT2151" i="14"/>
  <c r="AO2041" i="14"/>
  <c r="AO2049" i="14"/>
  <c r="AO2057" i="14"/>
  <c r="AO2065" i="14"/>
  <c r="AO2073" i="14"/>
  <c r="AO2081" i="14"/>
  <c r="AO2089" i="14"/>
  <c r="AO2097" i="14"/>
  <c r="AO2105" i="14"/>
  <c r="AO2113" i="14"/>
  <c r="AO2121" i="14"/>
  <c r="AO2129" i="14"/>
  <c r="AO2137" i="14"/>
  <c r="AO2145" i="14"/>
  <c r="AO2153" i="14"/>
  <c r="AO2138" i="14"/>
  <c r="BD2148" i="14"/>
  <c r="BD2140" i="14"/>
  <c r="BD2132" i="14"/>
  <c r="BD2124" i="14"/>
  <c r="BD2116" i="14"/>
  <c r="BD2108" i="14"/>
  <c r="BD2100" i="14"/>
  <c r="BD2092" i="14"/>
  <c r="BD2084" i="14"/>
  <c r="BD2076" i="14"/>
  <c r="BD2068" i="14"/>
  <c r="BD2060" i="14"/>
  <c r="BD2052" i="14"/>
  <c r="BD2044" i="14"/>
  <c r="BD2036" i="14"/>
  <c r="AY2148" i="14"/>
  <c r="AY2140" i="14"/>
  <c r="AY2132" i="14"/>
  <c r="AY2124" i="14"/>
  <c r="AY2116" i="14"/>
  <c r="AY2108" i="14"/>
  <c r="AY2100" i="14"/>
  <c r="AY2092" i="14"/>
  <c r="AY2084" i="14"/>
  <c r="AY2076" i="14"/>
  <c r="AY2068" i="14"/>
  <c r="AY2060" i="14"/>
  <c r="AY2052" i="14"/>
  <c r="AY2044" i="14"/>
  <c r="AY2036" i="14"/>
  <c r="AT2042" i="14"/>
  <c r="AT2050" i="14"/>
  <c r="AT2058" i="14"/>
  <c r="AT2066" i="14"/>
  <c r="AT2074" i="14"/>
  <c r="AT2082" i="14"/>
  <c r="AT2090" i="14"/>
  <c r="AT2098" i="14"/>
  <c r="AT2106" i="14"/>
  <c r="AT2114" i="14"/>
  <c r="AT2122" i="14"/>
  <c r="AT2130" i="14"/>
  <c r="AT2138" i="14"/>
  <c r="AT2146" i="14"/>
  <c r="AO2042" i="14"/>
  <c r="AO2050" i="14"/>
  <c r="AO2058" i="14"/>
  <c r="AO2066" i="14"/>
  <c r="AO2074" i="14"/>
  <c r="AO2082" i="14"/>
  <c r="AO2090" i="14"/>
  <c r="AO2098" i="14"/>
  <c r="AO2106" i="14"/>
  <c r="AO2114" i="14"/>
  <c r="AO2122" i="14"/>
  <c r="AO2130" i="14"/>
  <c r="BX2035" i="14"/>
  <c r="BX2043" i="14"/>
  <c r="BX2051" i="14"/>
  <c r="BX2059" i="14"/>
  <c r="BX2067" i="14"/>
  <c r="BX2075" i="14"/>
  <c r="BX2083" i="14"/>
  <c r="BX2091" i="14"/>
  <c r="BX2099" i="14"/>
  <c r="BX2107" i="14"/>
  <c r="BX2115" i="14"/>
  <c r="BX2123" i="14"/>
  <c r="BX2131" i="14"/>
  <c r="BX2139" i="14"/>
  <c r="BX2147" i="14"/>
  <c r="BX2036" i="14"/>
  <c r="BX2044" i="14"/>
  <c r="BX2052" i="14"/>
  <c r="BX2060" i="14"/>
  <c r="BX2068" i="14"/>
  <c r="BX2076" i="14"/>
  <c r="BX2084" i="14"/>
  <c r="BX2092" i="14"/>
  <c r="BX2100" i="14"/>
  <c r="BX2108" i="14"/>
  <c r="BX2116" i="14"/>
  <c r="BX2124" i="14"/>
  <c r="BX2132" i="14"/>
  <c r="BX2140" i="14"/>
  <c r="BX2148" i="14"/>
  <c r="BX2037" i="14"/>
  <c r="BX2045" i="14"/>
  <c r="BX2053" i="14"/>
  <c r="BX2061" i="14"/>
  <c r="BX2069" i="14"/>
  <c r="BX2077" i="14"/>
  <c r="BX2085" i="14"/>
  <c r="BX2093" i="14"/>
  <c r="BX2101" i="14"/>
  <c r="BX2109" i="14"/>
  <c r="BX2117" i="14"/>
  <c r="BX2125" i="14"/>
  <c r="BX2133" i="14"/>
  <c r="BX2141" i="14"/>
  <c r="BX2149" i="14"/>
  <c r="BX2038" i="14"/>
  <c r="BX2046" i="14"/>
  <c r="BX2054" i="14"/>
  <c r="BX2062" i="14"/>
  <c r="BX2070" i="14"/>
  <c r="BX2078" i="14"/>
  <c r="BX2086" i="14"/>
  <c r="BX2094" i="14"/>
  <c r="BX2102" i="14"/>
  <c r="BX2110" i="14"/>
  <c r="BX2118" i="14"/>
  <c r="BX2126" i="14"/>
  <c r="BX2134" i="14"/>
  <c r="BX2142" i="14"/>
  <c r="BX2150" i="14"/>
  <c r="BX2039" i="14"/>
  <c r="BX2047" i="14"/>
  <c r="BX2055" i="14"/>
  <c r="BX2063" i="14"/>
  <c r="BX2071" i="14"/>
  <c r="BX2079" i="14"/>
  <c r="BX2087" i="14"/>
  <c r="BX2095" i="14"/>
  <c r="BX2103" i="14"/>
  <c r="BX2111" i="14"/>
  <c r="BX2119" i="14"/>
  <c r="BX2127" i="14"/>
  <c r="BX2135" i="14"/>
  <c r="BX2143" i="14"/>
  <c r="BX2151" i="14"/>
  <c r="BX2040" i="14"/>
  <c r="BX2048" i="14"/>
  <c r="BX2056" i="14"/>
  <c r="BX2064" i="14"/>
  <c r="BX2072" i="14"/>
  <c r="BX2080" i="14"/>
  <c r="BX2088" i="14"/>
  <c r="BX2096" i="14"/>
  <c r="BX2104" i="14"/>
  <c r="BX2112" i="14"/>
  <c r="BX2120" i="14"/>
  <c r="BX2128" i="14"/>
  <c r="BX2136" i="14"/>
  <c r="BX2144" i="14"/>
  <c r="BX2152" i="14"/>
  <c r="BX2041" i="14"/>
  <c r="BX2049" i="14"/>
  <c r="BX2057" i="14"/>
  <c r="BX2065" i="14"/>
  <c r="BX2073" i="14"/>
  <c r="BX2081" i="14"/>
  <c r="BX2089" i="14"/>
  <c r="BX2097" i="14"/>
  <c r="BX2105" i="14"/>
  <c r="BX2113" i="14"/>
  <c r="BX2121" i="14"/>
  <c r="BX2129" i="14"/>
  <c r="BX2137" i="14"/>
  <c r="BX2145" i="14"/>
  <c r="BX2153" i="14"/>
  <c r="BX2042" i="14"/>
  <c r="BX2050" i="14"/>
  <c r="BX2058" i="14"/>
  <c r="BX2066" i="14"/>
  <c r="BX2074" i="14"/>
  <c r="BX2082" i="14"/>
  <c r="BX2090" i="14"/>
  <c r="BX2098" i="14"/>
  <c r="BX2106" i="14"/>
  <c r="BX2114" i="14"/>
  <c r="BX2122" i="14"/>
  <c r="BX2130" i="14"/>
  <c r="BX2138" i="14"/>
  <c r="BX2146" i="14"/>
  <c r="BX2034" i="14"/>
  <c r="BD2313" i="14"/>
  <c r="AO2457" i="14"/>
  <c r="AJ2458" i="14"/>
  <c r="AO2473" i="14"/>
  <c r="AJ2474" i="14"/>
  <c r="AO2455" i="14"/>
  <c r="AJ2456" i="14"/>
  <c r="AO2471" i="14"/>
  <c r="AJ2472" i="14"/>
  <c r="AO2498" i="14"/>
  <c r="AJ2499" i="14"/>
  <c r="AO2524" i="14"/>
  <c r="AJ2525" i="14"/>
  <c r="AO2449" i="14"/>
  <c r="AJ2450" i="14"/>
  <c r="AO2465" i="14"/>
  <c r="AJ2466" i="14"/>
  <c r="AO2481" i="14"/>
  <c r="AJ2482" i="14"/>
  <c r="AO2492" i="14"/>
  <c r="AJ2493" i="14"/>
  <c r="AO2518" i="14"/>
  <c r="AJ2519" i="14"/>
  <c r="BD2356" i="14"/>
  <c r="AJ2448" i="14"/>
  <c r="AO2463" i="14"/>
  <c r="AJ2464" i="14"/>
  <c r="AO2479" i="14"/>
  <c r="AJ2480" i="14"/>
  <c r="AO2453" i="14"/>
  <c r="AJ2454" i="14"/>
  <c r="AO2461" i="14"/>
  <c r="AJ2462" i="14"/>
  <c r="AO2469" i="14"/>
  <c r="AJ2470" i="14"/>
  <c r="AO2477" i="14"/>
  <c r="AJ2478" i="14"/>
  <c r="AO2486" i="14"/>
  <c r="AJ2487" i="14"/>
  <c r="AO2564" i="14"/>
  <c r="AJ2565" i="14"/>
  <c r="AO2323" i="14"/>
  <c r="AO2451" i="14"/>
  <c r="AJ2452" i="14"/>
  <c r="AO2459" i="14"/>
  <c r="AJ2460" i="14"/>
  <c r="AO2467" i="14"/>
  <c r="AJ2468" i="14"/>
  <c r="AO2475" i="14"/>
  <c r="AJ2476" i="14"/>
  <c r="AO2554" i="14"/>
  <c r="AJ2555" i="14"/>
  <c r="AO2484" i="14"/>
  <c r="AJ2485" i="14"/>
  <c r="AO2490" i="14"/>
  <c r="AJ2491" i="14"/>
  <c r="AO2510" i="14"/>
  <c r="AJ2511" i="14"/>
  <c r="AO2516" i="14"/>
  <c r="AJ2517" i="14"/>
  <c r="AO2522" i="14"/>
  <c r="AJ2523" i="14"/>
  <c r="AO2538" i="14"/>
  <c r="AJ2539" i="14"/>
  <c r="AO2548" i="14"/>
  <c r="AJ2549" i="14"/>
  <c r="AO2558" i="14"/>
  <c r="AJ2559" i="14"/>
  <c r="AJ2313" i="14"/>
  <c r="AO2448" i="14"/>
  <c r="AJ2449" i="14"/>
  <c r="AO2450" i="14"/>
  <c r="AJ2451" i="14"/>
  <c r="AO2452" i="14"/>
  <c r="AJ2453" i="14"/>
  <c r="AO2454" i="14"/>
  <c r="AJ2455" i="14"/>
  <c r="AO2456" i="14"/>
  <c r="AJ2457" i="14"/>
  <c r="AO2458" i="14"/>
  <c r="AJ2459" i="14"/>
  <c r="AO2460" i="14"/>
  <c r="AJ2461" i="14"/>
  <c r="AO2462" i="14"/>
  <c r="AJ2463" i="14"/>
  <c r="AO2464" i="14"/>
  <c r="AJ2465" i="14"/>
  <c r="AO2466" i="14"/>
  <c r="AJ2467" i="14"/>
  <c r="AO2468" i="14"/>
  <c r="AJ2469" i="14"/>
  <c r="AO2470" i="14"/>
  <c r="AJ2471" i="14"/>
  <c r="AO2472" i="14"/>
  <c r="AJ2473" i="14"/>
  <c r="AO2474" i="14"/>
  <c r="AJ2475" i="14"/>
  <c r="AO2476" i="14"/>
  <c r="AJ2477" i="14"/>
  <c r="AO2478" i="14"/>
  <c r="AJ2479" i="14"/>
  <c r="AO2480" i="14"/>
  <c r="AJ2481" i="14"/>
  <c r="AO2482" i="14"/>
  <c r="AJ2483" i="14"/>
  <c r="AO2502" i="14"/>
  <c r="AJ2503" i="14"/>
  <c r="AO2508" i="14"/>
  <c r="AJ2509" i="14"/>
  <c r="AO2514" i="14"/>
  <c r="AJ2515" i="14"/>
  <c r="AO2532" i="14"/>
  <c r="AJ2533" i="14"/>
  <c r="AO2542" i="14"/>
  <c r="AJ2543" i="14"/>
  <c r="AO2494" i="14"/>
  <c r="AJ2495" i="14"/>
  <c r="AO2500" i="14"/>
  <c r="AJ2501" i="14"/>
  <c r="AO2506" i="14"/>
  <c r="AJ2507" i="14"/>
  <c r="AO2526" i="14"/>
  <c r="AJ2527" i="14"/>
  <c r="BS2315" i="14"/>
  <c r="AJ2317" i="14"/>
  <c r="AO2319" i="14"/>
  <c r="AQ2567" i="14"/>
  <c r="B2574" i="14" s="1"/>
  <c r="AO2534" i="14"/>
  <c r="AJ2535" i="14"/>
  <c r="AO2540" i="14"/>
  <c r="AJ2541" i="14"/>
  <c r="AO2546" i="14"/>
  <c r="AJ2547" i="14"/>
  <c r="AO2566" i="14"/>
  <c r="AQ3337" i="14"/>
  <c r="AO2530" i="14"/>
  <c r="AJ2531" i="14"/>
  <c r="AO2550" i="14"/>
  <c r="AJ2551" i="14"/>
  <c r="AO2556" i="14"/>
  <c r="AJ2557" i="14"/>
  <c r="AO2562" i="14"/>
  <c r="AJ2563" i="14"/>
  <c r="AS2567" i="14"/>
  <c r="AT2313" i="14"/>
  <c r="AY2319" i="14"/>
  <c r="AO2488" i="14"/>
  <c r="AJ2489" i="14"/>
  <c r="AO2496" i="14"/>
  <c r="AJ2497" i="14"/>
  <c r="AO2504" i="14"/>
  <c r="AJ2505" i="14"/>
  <c r="AO2512" i="14"/>
  <c r="AJ2513" i="14"/>
  <c r="AO2520" i="14"/>
  <c r="AJ2521" i="14"/>
  <c r="AO2528" i="14"/>
  <c r="AJ2529" i="14"/>
  <c r="AO2536" i="14"/>
  <c r="AJ2537" i="14"/>
  <c r="AO2544" i="14"/>
  <c r="AJ2545" i="14"/>
  <c r="AO2552" i="14"/>
  <c r="AJ2553" i="14"/>
  <c r="AO2560" i="14"/>
  <c r="AY2315" i="14"/>
  <c r="AT2359" i="14"/>
  <c r="AL3208" i="14"/>
  <c r="B3227" i="14" s="1"/>
  <c r="AO2315" i="14"/>
  <c r="BD2359" i="14"/>
  <c r="AJ2357" i="14"/>
  <c r="AT2351" i="14"/>
  <c r="AT2368" i="14"/>
  <c r="BD2348" i="14"/>
  <c r="BN2321" i="14"/>
  <c r="BN2317" i="14"/>
  <c r="BN2313" i="14"/>
  <c r="BI2323" i="14"/>
  <c r="BI2319" i="14"/>
  <c r="BI2315" i="14"/>
  <c r="AT2321" i="14"/>
  <c r="BD2317" i="14"/>
  <c r="BS2319" i="14"/>
  <c r="AJ2321" i="14"/>
  <c r="BI2327" i="14"/>
  <c r="AO2447" i="14"/>
  <c r="AJ2447" i="14"/>
  <c r="AJ2566" i="14"/>
  <c r="AO2565" i="14"/>
  <c r="AJ2564" i="14"/>
  <c r="AO2563" i="14"/>
  <c r="AJ2562" i="14"/>
  <c r="AO2561" i="14"/>
  <c r="AJ2560" i="14"/>
  <c r="AO2559" i="14"/>
  <c r="AJ2558" i="14"/>
  <c r="AO2557" i="14"/>
  <c r="AJ2556" i="14"/>
  <c r="AO2555" i="14"/>
  <c r="AJ2554" i="14"/>
  <c r="AO2553" i="14"/>
  <c r="AJ2552" i="14"/>
  <c r="AO2551" i="14"/>
  <c r="AJ2550" i="14"/>
  <c r="AO2549" i="14"/>
  <c r="AJ2548" i="14"/>
  <c r="AO2547" i="14"/>
  <c r="AJ2546" i="14"/>
  <c r="AO2545" i="14"/>
  <c r="AJ2544" i="14"/>
  <c r="AO2543" i="14"/>
  <c r="AJ2542" i="14"/>
  <c r="AO2541" i="14"/>
  <c r="AJ2540" i="14"/>
  <c r="AO2539" i="14"/>
  <c r="AJ2538" i="14"/>
  <c r="AO2537" i="14"/>
  <c r="AJ2536" i="14"/>
  <c r="AO2535" i="14"/>
  <c r="AJ2534" i="14"/>
  <c r="AO2533" i="14"/>
  <c r="AJ2532" i="14"/>
  <c r="AO2531" i="14"/>
  <c r="AJ2530" i="14"/>
  <c r="AO2529" i="14"/>
  <c r="AJ2528" i="14"/>
  <c r="AO2527" i="14"/>
  <c r="AJ2526" i="14"/>
  <c r="AO2525" i="14"/>
  <c r="AJ2524" i="14"/>
  <c r="AO2523" i="14"/>
  <c r="AJ2522" i="14"/>
  <c r="AO2521" i="14"/>
  <c r="AJ2520" i="14"/>
  <c r="AO2519" i="14"/>
  <c r="AJ2518" i="14"/>
  <c r="AO2517" i="14"/>
  <c r="AJ2516" i="14"/>
  <c r="AO2515" i="14"/>
  <c r="AJ2514" i="14"/>
  <c r="AO2513" i="14"/>
  <c r="AJ2512" i="14"/>
  <c r="AO2511" i="14"/>
  <c r="AJ2510" i="14"/>
  <c r="AO2509" i="14"/>
  <c r="AJ2508" i="14"/>
  <c r="AO2507" i="14"/>
  <c r="AJ2506" i="14"/>
  <c r="AO2505" i="14"/>
  <c r="AJ2504" i="14"/>
  <c r="AO2503" i="14"/>
  <c r="AJ2502" i="14"/>
  <c r="AO2501" i="14"/>
  <c r="AJ2500" i="14"/>
  <c r="AO2499" i="14"/>
  <c r="AJ2498" i="14"/>
  <c r="AO2497" i="14"/>
  <c r="AJ2496" i="14"/>
  <c r="AO2495" i="14"/>
  <c r="AJ2494" i="14"/>
  <c r="AO2493" i="14"/>
  <c r="AJ2492" i="14"/>
  <c r="AO2491" i="14"/>
  <c r="AJ2490" i="14"/>
  <c r="AO2489" i="14"/>
  <c r="AJ2488" i="14"/>
  <c r="AO2487" i="14"/>
  <c r="AJ2486" i="14"/>
  <c r="AO2485" i="14"/>
  <c r="AJ2484" i="14"/>
  <c r="AO2483" i="14"/>
  <c r="AT2317" i="14"/>
  <c r="AY2323" i="14"/>
  <c r="BI2331" i="14"/>
  <c r="AJ2349" i="14"/>
  <c r="BI2335" i="14"/>
  <c r="AT2343" i="14"/>
  <c r="AI3265" i="14"/>
  <c r="AK3265" i="14"/>
  <c r="AM3265" i="14"/>
  <c r="BS2323" i="14"/>
  <c r="AJ2325" i="14"/>
  <c r="BS2327" i="14"/>
  <c r="AJ2329" i="14"/>
  <c r="BS2331" i="14"/>
  <c r="AJ2333" i="14"/>
  <c r="BS2335" i="14"/>
  <c r="AJ2337" i="14"/>
  <c r="AJ2341" i="14"/>
  <c r="BD2343" i="14"/>
  <c r="BN2348" i="14"/>
  <c r="AT2349" i="14"/>
  <c r="BD2351" i="14"/>
  <c r="BN2356" i="14"/>
  <c r="AT2357" i="14"/>
  <c r="BW2432" i="14"/>
  <c r="AY2398" i="14"/>
  <c r="BN2372" i="14"/>
  <c r="BN2370" i="14"/>
  <c r="BS2368" i="14"/>
  <c r="BI2368" i="14"/>
  <c r="AY2368" i="14"/>
  <c r="AO2368" i="14"/>
  <c r="AY2367" i="14"/>
  <c r="BS2366" i="14"/>
  <c r="BI2366" i="14"/>
  <c r="AY2366" i="14"/>
  <c r="AO2366" i="14"/>
  <c r="BS2364" i="14"/>
  <c r="BI2364" i="14"/>
  <c r="AY2364" i="14"/>
  <c r="AO2364" i="14"/>
  <c r="AY2363" i="14"/>
  <c r="BS2362" i="14"/>
  <c r="BI2362" i="14"/>
  <c r="AY2362" i="14"/>
  <c r="AO2362" i="14"/>
  <c r="BS2360" i="14"/>
  <c r="BI2360" i="14"/>
  <c r="AY2360" i="14"/>
  <c r="AO2360" i="14"/>
  <c r="BN2358" i="14"/>
  <c r="BD2358" i="14"/>
  <c r="AT2358" i="14"/>
  <c r="AJ2358" i="14"/>
  <c r="BS2356" i="14"/>
  <c r="BI2356" i="14"/>
  <c r="AY2356" i="14"/>
  <c r="AO2356" i="14"/>
  <c r="BN2354" i="14"/>
  <c r="BD2354" i="14"/>
  <c r="AT2354" i="14"/>
  <c r="AJ2354" i="14"/>
  <c r="BS2352" i="14"/>
  <c r="BI2352" i="14"/>
  <c r="AY2352" i="14"/>
  <c r="AO2352" i="14"/>
  <c r="BN2350" i="14"/>
  <c r="BD2350" i="14"/>
  <c r="AT2350" i="14"/>
  <c r="AJ2350" i="14"/>
  <c r="BS2348" i="14"/>
  <c r="BI2348" i="14"/>
  <c r="AY2348" i="14"/>
  <c r="AO2348" i="14"/>
  <c r="BN2346" i="14"/>
  <c r="BD2346" i="14"/>
  <c r="AT2346" i="14"/>
  <c r="AJ2346" i="14"/>
  <c r="BS2344" i="14"/>
  <c r="BI2344" i="14"/>
  <c r="AY2344" i="14"/>
  <c r="AO2344" i="14"/>
  <c r="BN2342" i="14"/>
  <c r="BD2342" i="14"/>
  <c r="AT2342" i="14"/>
  <c r="AJ2342" i="14"/>
  <c r="AJ2369" i="14"/>
  <c r="BD2368" i="14"/>
  <c r="AO2367" i="14"/>
  <c r="AT2365" i="14"/>
  <c r="BN2364" i="14"/>
  <c r="AJ2362" i="14"/>
  <c r="BD2361" i="14"/>
  <c r="BN2340" i="14"/>
  <c r="BD2340" i="14"/>
  <c r="AT2340" i="14"/>
  <c r="AJ2340" i="14"/>
  <c r="BS2338" i="14"/>
  <c r="BI2338" i="14"/>
  <c r="AY2338" i="14"/>
  <c r="AO2338" i="14"/>
  <c r="AT2369" i="14"/>
  <c r="BN2368" i="14"/>
  <c r="AJ2366" i="14"/>
  <c r="BD2365" i="14"/>
  <c r="AT2362" i="14"/>
  <c r="BN2361" i="14"/>
  <c r="AO2358" i="14"/>
  <c r="AO2354" i="14"/>
  <c r="AO2350" i="14"/>
  <c r="AO2346" i="14"/>
  <c r="AO2342" i="14"/>
  <c r="BD2369" i="14"/>
  <c r="AT2366" i="14"/>
  <c r="BN2365" i="14"/>
  <c r="BI2363" i="14"/>
  <c r="BD2362" i="14"/>
  <c r="BS2359" i="14"/>
  <c r="BI2359" i="14"/>
  <c r="AY2359" i="14"/>
  <c r="AO2359" i="14"/>
  <c r="AY2358" i="14"/>
  <c r="BS2357" i="14"/>
  <c r="BI2357" i="14"/>
  <c r="AY2357" i="14"/>
  <c r="AO2357" i="14"/>
  <c r="BS2355" i="14"/>
  <c r="BI2355" i="14"/>
  <c r="AY2355" i="14"/>
  <c r="AO2355" i="14"/>
  <c r="AY2354" i="14"/>
  <c r="BS2353" i="14"/>
  <c r="BI2353" i="14"/>
  <c r="AY2353" i="14"/>
  <c r="AO2353" i="14"/>
  <c r="BS2351" i="14"/>
  <c r="BI2351" i="14"/>
  <c r="AY2351" i="14"/>
  <c r="AO2351" i="14"/>
  <c r="AY2350" i="14"/>
  <c r="BS2349" i="14"/>
  <c r="BI2349" i="14"/>
  <c r="AY2349" i="14"/>
  <c r="AO2349" i="14"/>
  <c r="BS2347" i="14"/>
  <c r="BI2347" i="14"/>
  <c r="AY2347" i="14"/>
  <c r="AO2347" i="14"/>
  <c r="AY2346" i="14"/>
  <c r="BS2345" i="14"/>
  <c r="BI2345" i="14"/>
  <c r="AY2345" i="14"/>
  <c r="AO2345" i="14"/>
  <c r="BS2343" i="14"/>
  <c r="BI2343" i="14"/>
  <c r="AY2343" i="14"/>
  <c r="AO2343" i="14"/>
  <c r="AY2342" i="14"/>
  <c r="BS2341" i="14"/>
  <c r="BI2341" i="14"/>
  <c r="AY2341" i="14"/>
  <c r="AO2341" i="14"/>
  <c r="BN2339" i="14"/>
  <c r="BD2339" i="14"/>
  <c r="AT2339" i="14"/>
  <c r="AJ2339" i="14"/>
  <c r="BS2337" i="14"/>
  <c r="BI2337" i="14"/>
  <c r="AY2337" i="14"/>
  <c r="AO2337" i="14"/>
  <c r="BN2335" i="14"/>
  <c r="BD2335" i="14"/>
  <c r="AT2335" i="14"/>
  <c r="AJ2335" i="14"/>
  <c r="BS2333" i="14"/>
  <c r="BI2333" i="14"/>
  <c r="AY2333" i="14"/>
  <c r="AO2333" i="14"/>
  <c r="BN2331" i="14"/>
  <c r="BD2331" i="14"/>
  <c r="AT2331" i="14"/>
  <c r="AJ2331" i="14"/>
  <c r="BS2329" i="14"/>
  <c r="BI2329" i="14"/>
  <c r="AY2329" i="14"/>
  <c r="AO2329" i="14"/>
  <c r="BN2327" i="14"/>
  <c r="BD2327" i="14"/>
  <c r="AT2327" i="14"/>
  <c r="AJ2327" i="14"/>
  <c r="BS2325" i="14"/>
  <c r="BI2325" i="14"/>
  <c r="AY2325" i="14"/>
  <c r="AO2325" i="14"/>
  <c r="BN2323" i="14"/>
  <c r="BD2373" i="14"/>
  <c r="AJ2370" i="14"/>
  <c r="BI2367" i="14"/>
  <c r="BD2366" i="14"/>
  <c r="BS2363" i="14"/>
  <c r="BN2362" i="14"/>
  <c r="AJ2372" i="14"/>
  <c r="AT2370" i="14"/>
  <c r="BS2367" i="14"/>
  <c r="BN2366" i="14"/>
  <c r="AJ2360" i="14"/>
  <c r="BS2358" i="14"/>
  <c r="AJ2356" i="14"/>
  <c r="BS2354" i="14"/>
  <c r="AJ2352" i="14"/>
  <c r="BS2350" i="14"/>
  <c r="AJ2348" i="14"/>
  <c r="BS2346" i="14"/>
  <c r="AJ2344" i="14"/>
  <c r="AO2324" i="14"/>
  <c r="AY2324" i="14"/>
  <c r="BI2324" i="14"/>
  <c r="BS2324" i="14"/>
  <c r="AO2326" i="14"/>
  <c r="AY2326" i="14"/>
  <c r="BI2326" i="14"/>
  <c r="BS2326" i="14"/>
  <c r="AY2327" i="14"/>
  <c r="AO2328" i="14"/>
  <c r="AY2328" i="14"/>
  <c r="BI2328" i="14"/>
  <c r="BS2328" i="14"/>
  <c r="AO2330" i="14"/>
  <c r="AY2330" i="14"/>
  <c r="BI2330" i="14"/>
  <c r="BS2330" i="14"/>
  <c r="AY2331" i="14"/>
  <c r="AO2332" i="14"/>
  <c r="AY2332" i="14"/>
  <c r="BI2332" i="14"/>
  <c r="BS2332" i="14"/>
  <c r="AO2334" i="14"/>
  <c r="AY2334" i="14"/>
  <c r="BI2334" i="14"/>
  <c r="BS2334" i="14"/>
  <c r="AY2335" i="14"/>
  <c r="AO2336" i="14"/>
  <c r="AY2336" i="14"/>
  <c r="BI2336" i="14"/>
  <c r="BS2336" i="14"/>
  <c r="BS2340" i="14"/>
  <c r="AJ2343" i="14"/>
  <c r="BN2345" i="14"/>
  <c r="BI2346" i="14"/>
  <c r="AT2348" i="14"/>
  <c r="AJ2351" i="14"/>
  <c r="BN2353" i="14"/>
  <c r="BI2354" i="14"/>
  <c r="AT2356" i="14"/>
  <c r="AJ2359" i="14"/>
  <c r="AJ2368" i="14"/>
  <c r="BD2372" i="14"/>
  <c r="AT2312" i="14"/>
  <c r="AJ2314" i="14"/>
  <c r="AT2314" i="14"/>
  <c r="BD2314" i="14"/>
  <c r="BN2314" i="14"/>
  <c r="AO2316" i="14"/>
  <c r="AY2316" i="14"/>
  <c r="BI2316" i="14"/>
  <c r="BS2316" i="14"/>
  <c r="AJ2318" i="14"/>
  <c r="AT2318" i="14"/>
  <c r="BD2318" i="14"/>
  <c r="BN2318" i="14"/>
  <c r="AO2320" i="14"/>
  <c r="AY2320" i="14"/>
  <c r="BI2320" i="14"/>
  <c r="BS2320" i="14"/>
  <c r="AJ2322" i="14"/>
  <c r="AT2322" i="14"/>
  <c r="BD2322" i="14"/>
  <c r="BN2322" i="14"/>
  <c r="AO2327" i="14"/>
  <c r="AO2331" i="14"/>
  <c r="AO2335" i="14"/>
  <c r="BN2338" i="14"/>
  <c r="BI2340" i="14"/>
  <c r="BD2345" i="14"/>
  <c r="BN2347" i="14"/>
  <c r="BD2353" i="14"/>
  <c r="BN2355" i="14"/>
  <c r="AJ2365" i="14"/>
  <c r="AT2372" i="14"/>
  <c r="CB2154" i="14"/>
  <c r="BD2312" i="14"/>
  <c r="BD2338" i="14"/>
  <c r="BS2339" i="14"/>
  <c r="AY2340" i="14"/>
  <c r="BS2342" i="14"/>
  <c r="BN2344" i="14"/>
  <c r="AT2345" i="14"/>
  <c r="BD2347" i="14"/>
  <c r="BN2352" i="14"/>
  <c r="AT2353" i="14"/>
  <c r="BD2355" i="14"/>
  <c r="BN2360" i="14"/>
  <c r="AT2361" i="14"/>
  <c r="BD2364" i="14"/>
  <c r="BD2370" i="14"/>
  <c r="BU2432" i="14"/>
  <c r="B2439" i="14" s="1"/>
  <c r="AO2313" i="14"/>
  <c r="AY2313" i="14"/>
  <c r="BI2313" i="14"/>
  <c r="BS2313" i="14"/>
  <c r="AJ2315" i="14"/>
  <c r="AT2315" i="14"/>
  <c r="BD2315" i="14"/>
  <c r="BN2315" i="14"/>
  <c r="AO2317" i="14"/>
  <c r="AY2317" i="14"/>
  <c r="BI2317" i="14"/>
  <c r="BS2317" i="14"/>
  <c r="AJ2319" i="14"/>
  <c r="AT2319" i="14"/>
  <c r="BD2319" i="14"/>
  <c r="BN2319" i="14"/>
  <c r="AO2321" i="14"/>
  <c r="AY2321" i="14"/>
  <c r="BI2321" i="14"/>
  <c r="BS2321" i="14"/>
  <c r="AJ2323" i="14"/>
  <c r="AT2323" i="14"/>
  <c r="BD2323" i="14"/>
  <c r="BN2325" i="14"/>
  <c r="BN2329" i="14"/>
  <c r="BN2333" i="14"/>
  <c r="BN2337" i="14"/>
  <c r="AT2338" i="14"/>
  <c r="BI2339" i="14"/>
  <c r="AO2340" i="14"/>
  <c r="BN2341" i="14"/>
  <c r="BI2342" i="14"/>
  <c r="BD2344" i="14"/>
  <c r="AJ2345" i="14"/>
  <c r="AT2347" i="14"/>
  <c r="BD2352" i="14"/>
  <c r="AJ2353" i="14"/>
  <c r="AT2355" i="14"/>
  <c r="BD2360" i="14"/>
  <c r="AJ2361" i="14"/>
  <c r="AT2364" i="14"/>
  <c r="AJ2324" i="14"/>
  <c r="AT2324" i="14"/>
  <c r="BD2324" i="14"/>
  <c r="BN2324" i="14"/>
  <c r="BD2325" i="14"/>
  <c r="AJ2326" i="14"/>
  <c r="AT2326" i="14"/>
  <c r="BD2326" i="14"/>
  <c r="BN2326" i="14"/>
  <c r="AJ2328" i="14"/>
  <c r="AT2328" i="14"/>
  <c r="BD2328" i="14"/>
  <c r="BN2328" i="14"/>
  <c r="BD2329" i="14"/>
  <c r="AJ2330" i="14"/>
  <c r="AT2330" i="14"/>
  <c r="BD2330" i="14"/>
  <c r="BN2330" i="14"/>
  <c r="AJ2332" i="14"/>
  <c r="AT2332" i="14"/>
  <c r="BD2332" i="14"/>
  <c r="BN2332" i="14"/>
  <c r="BD2333" i="14"/>
  <c r="AJ2334" i="14"/>
  <c r="AT2334" i="14"/>
  <c r="BD2334" i="14"/>
  <c r="BN2334" i="14"/>
  <c r="AJ2336" i="14"/>
  <c r="AT2336" i="14"/>
  <c r="BD2336" i="14"/>
  <c r="BN2336" i="14"/>
  <c r="BD2337" i="14"/>
  <c r="AJ2338" i="14"/>
  <c r="AY2339" i="14"/>
  <c r="BD2341" i="14"/>
  <c r="AT2344" i="14"/>
  <c r="AJ2347" i="14"/>
  <c r="BN2349" i="14"/>
  <c r="BI2350" i="14"/>
  <c r="AT2352" i="14"/>
  <c r="AJ2355" i="14"/>
  <c r="BN2357" i="14"/>
  <c r="BI2358" i="14"/>
  <c r="AT2360" i="14"/>
  <c r="AO2363" i="14"/>
  <c r="AJ2364" i="14"/>
  <c r="AO2314" i="14"/>
  <c r="AY2314" i="14"/>
  <c r="BI2314" i="14"/>
  <c r="BS2314" i="14"/>
  <c r="AJ2316" i="14"/>
  <c r="AT2316" i="14"/>
  <c r="BD2316" i="14"/>
  <c r="BN2316" i="14"/>
  <c r="AO2318" i="14"/>
  <c r="AY2318" i="14"/>
  <c r="BI2318" i="14"/>
  <c r="BS2318" i="14"/>
  <c r="AJ2320" i="14"/>
  <c r="AT2320" i="14"/>
  <c r="BD2320" i="14"/>
  <c r="BN2320" i="14"/>
  <c r="AO2322" i="14"/>
  <c r="AY2322" i="14"/>
  <c r="BI2322" i="14"/>
  <c r="BS2322" i="14"/>
  <c r="AT2325" i="14"/>
  <c r="AT2329" i="14"/>
  <c r="AT2333" i="14"/>
  <c r="AT2337" i="14"/>
  <c r="AO2339" i="14"/>
  <c r="AT2341" i="14"/>
  <c r="BN2343" i="14"/>
  <c r="BD2349" i="14"/>
  <c r="BN2351" i="14"/>
  <c r="BD2357" i="14"/>
  <c r="BN2359" i="14"/>
  <c r="AT2567" i="14"/>
  <c r="AN3208" i="14"/>
  <c r="AP3208" i="14"/>
  <c r="AR3208" i="14"/>
  <c r="AO554" i="14"/>
  <c r="AQ554" i="14"/>
  <c r="AT3294" i="14"/>
  <c r="B3297" i="14" s="1"/>
  <c r="AJ3336" i="14"/>
  <c r="B3347" i="14" s="1"/>
  <c r="B3301" i="14"/>
  <c r="BC3293" i="14"/>
  <c r="B3298" i="14" s="1"/>
  <c r="BS2036" i="14"/>
  <c r="AJ2036" i="14"/>
  <c r="BI2049" i="14"/>
  <c r="BS2049" i="14"/>
  <c r="AJ2034" i="14"/>
  <c r="BZ2154" i="14"/>
  <c r="B2291" i="14" s="1"/>
  <c r="BI2035" i="14"/>
  <c r="BS2035" i="14"/>
  <c r="BI2046" i="14"/>
  <c r="BS2046" i="14"/>
  <c r="BI2050" i="14"/>
  <c r="BS2050" i="14"/>
  <c r="BI2053" i="14"/>
  <c r="BS2053" i="14"/>
  <c r="AJ2058" i="14"/>
  <c r="BN2058" i="14"/>
  <c r="CA2154" i="14"/>
  <c r="B2288" i="14" s="1"/>
  <c r="AJ2038" i="14"/>
  <c r="BN2038" i="14"/>
  <c r="BN2040" i="14"/>
  <c r="AJ2041" i="14"/>
  <c r="BN2041" i="14"/>
  <c r="AJ2044" i="14"/>
  <c r="BN2044" i="14"/>
  <c r="BS2059" i="14"/>
  <c r="AJ2062" i="14"/>
  <c r="BI2064" i="14"/>
  <c r="AJ2068" i="14"/>
  <c r="BN2068" i="14"/>
  <c r="AJ2071" i="14"/>
  <c r="BN2071" i="14"/>
  <c r="BI2077" i="14"/>
  <c r="BS2077" i="14"/>
  <c r="AJ2083" i="14"/>
  <c r="BN2094" i="14"/>
  <c r="BN2039" i="14"/>
  <c r="AJ2045" i="14"/>
  <c r="BN2045" i="14"/>
  <c r="BN2051" i="14"/>
  <c r="BN2056" i="14"/>
  <c r="AJ2057" i="14"/>
  <c r="BI2059" i="14"/>
  <c r="BI2060" i="14"/>
  <c r="BS2060" i="14"/>
  <c r="BI2063" i="14"/>
  <c r="BS2063" i="14"/>
  <c r="AJ2066" i="14"/>
  <c r="BN2066" i="14"/>
  <c r="AJ2069" i="14"/>
  <c r="BN2069" i="14"/>
  <c r="BI2074" i="14"/>
  <c r="BS2074" i="14"/>
  <c r="AJ2089" i="14"/>
  <c r="BN2110" i="14"/>
  <c r="CC2154" i="14"/>
  <c r="BI2037" i="14"/>
  <c r="BS2037" i="14"/>
  <c r="AJ2042" i="14"/>
  <c r="BN2042" i="14"/>
  <c r="BN2047" i="14"/>
  <c r="AJ2052" i="14"/>
  <c r="BN2052" i="14"/>
  <c r="AJ2055" i="14"/>
  <c r="BN2055" i="14"/>
  <c r="BI2061" i="14"/>
  <c r="BS2061" i="14"/>
  <c r="AJ2067" i="14"/>
  <c r="AJ2072" i="14"/>
  <c r="BS2081" i="14"/>
  <c r="AJ2087" i="14"/>
  <c r="BS2097" i="14"/>
  <c r="AJ2105" i="14"/>
  <c r="BN2115" i="14"/>
  <c r="AJ2049" i="14"/>
  <c r="BN2049" i="14"/>
  <c r="AJ2040" i="14"/>
  <c r="AJ2053" i="14"/>
  <c r="BN2053" i="14"/>
  <c r="BS2070" i="14"/>
  <c r="AJ2076" i="14"/>
  <c r="BN2076" i="14"/>
  <c r="BN2078" i="14"/>
  <c r="AJ2079" i="14"/>
  <c r="BN2079" i="14"/>
  <c r="BI2081" i="14"/>
  <c r="BI2082" i="14"/>
  <c r="BS2082" i="14"/>
  <c r="AJ2085" i="14"/>
  <c r="BN2085" i="14"/>
  <c r="AJ2094" i="14"/>
  <c r="BI2097" i="14"/>
  <c r="BS2102" i="14"/>
  <c r="BI2036" i="14"/>
  <c r="AJ2039" i="14"/>
  <c r="BI2034" i="14"/>
  <c r="CD2154" i="14"/>
  <c r="AJ2035" i="14"/>
  <c r="BN2035" i="14"/>
  <c r="BS2043" i="14"/>
  <c r="AJ2046" i="14"/>
  <c r="BN2046" i="14"/>
  <c r="AJ2050" i="14"/>
  <c r="BN2050" i="14"/>
  <c r="BI2058" i="14"/>
  <c r="BS2058" i="14"/>
  <c r="BN2034" i="14"/>
  <c r="CE2154" i="14"/>
  <c r="BI2038" i="14"/>
  <c r="BS2038" i="14"/>
  <c r="BI2041" i="14"/>
  <c r="BS2041" i="14"/>
  <c r="BI2043" i="14"/>
  <c r="BI2044" i="14"/>
  <c r="BS2044" i="14"/>
  <c r="AJ2047" i="14"/>
  <c r="BS2048" i="14"/>
  <c r="AJ2051" i="14"/>
  <c r="AJ2056" i="14"/>
  <c r="BS2065" i="14"/>
  <c r="BI2068" i="14"/>
  <c r="BS2068" i="14"/>
  <c r="BI2070" i="14"/>
  <c r="BI2071" i="14"/>
  <c r="BS2071" i="14"/>
  <c r="BN2073" i="14"/>
  <c r="AJ2077" i="14"/>
  <c r="BN2077" i="14"/>
  <c r="BN2090" i="14"/>
  <c r="BI2102" i="14"/>
  <c r="AJ2110" i="14"/>
  <c r="BI2045" i="14"/>
  <c r="BS2045" i="14"/>
  <c r="BS2054" i="14"/>
  <c r="AJ2060" i="14"/>
  <c r="BN2060" i="14"/>
  <c r="BN2062" i="14"/>
  <c r="AJ2063" i="14"/>
  <c r="BN2063" i="14"/>
  <c r="BI2065" i="14"/>
  <c r="BI2066" i="14"/>
  <c r="BS2066" i="14"/>
  <c r="BI2069" i="14"/>
  <c r="BS2069" i="14"/>
  <c r="AJ2074" i="14"/>
  <c r="BN2074" i="14"/>
  <c r="BS2080" i="14"/>
  <c r="BN2083" i="14"/>
  <c r="BS2086" i="14"/>
  <c r="AJ2115" i="14"/>
  <c r="BI2042" i="14"/>
  <c r="BS2042" i="14"/>
  <c r="BI2047" i="14"/>
  <c r="BS2047" i="14"/>
  <c r="BI2052" i="14"/>
  <c r="BS2052" i="14"/>
  <c r="BI2054" i="14"/>
  <c r="BI2055" i="14"/>
  <c r="BS2055" i="14"/>
  <c r="BN2057" i="14"/>
  <c r="AJ2061" i="14"/>
  <c r="BN2061" i="14"/>
  <c r="BS2075" i="14"/>
  <c r="AJ2078" i="14"/>
  <c r="BI2080" i="14"/>
  <c r="BS2084" i="14"/>
  <c r="BI2086" i="14"/>
  <c r="BN2089" i="14"/>
  <c r="BS2093" i="14"/>
  <c r="BD2280" i="14"/>
  <c r="AT2280" i="14"/>
  <c r="AJ2280" i="14"/>
  <c r="AY2279" i="14"/>
  <c r="AO2279" i="14"/>
  <c r="BD2278" i="14"/>
  <c r="AT2278" i="14"/>
  <c r="AJ2278" i="14"/>
  <c r="AG2283" i="14"/>
  <c r="AT2161" i="14"/>
  <c r="BN2153" i="14"/>
  <c r="AJ2153" i="14"/>
  <c r="BS2151" i="14"/>
  <c r="BI2151" i="14"/>
  <c r="AT2279" i="14"/>
  <c r="AY2277" i="14"/>
  <c r="AO2277" i="14"/>
  <c r="BD2276" i="14"/>
  <c r="AT2276" i="14"/>
  <c r="AJ2276" i="14"/>
  <c r="AY2275" i="14"/>
  <c r="AO2275" i="14"/>
  <c r="BD2274" i="14"/>
  <c r="AT2274" i="14"/>
  <c r="AJ2274" i="14"/>
  <c r="AY2273" i="14"/>
  <c r="AO2273" i="14"/>
  <c r="BD2272" i="14"/>
  <c r="AT2272" i="14"/>
  <c r="AJ2272" i="14"/>
  <c r="AY2271" i="14"/>
  <c r="AO2271" i="14"/>
  <c r="BD2270" i="14"/>
  <c r="AT2270" i="14"/>
  <c r="AJ2270" i="14"/>
  <c r="AY2269" i="14"/>
  <c r="AO2269" i="14"/>
  <c r="BD2268" i="14"/>
  <c r="AT2268" i="14"/>
  <c r="AJ2268" i="14"/>
  <c r="AY2267" i="14"/>
  <c r="AO2267" i="14"/>
  <c r="BD2266" i="14"/>
  <c r="AT2266" i="14"/>
  <c r="AJ2266" i="14"/>
  <c r="AY2265" i="14"/>
  <c r="AO2265" i="14"/>
  <c r="BD2264" i="14"/>
  <c r="AT2264" i="14"/>
  <c r="AJ2264" i="14"/>
  <c r="AY2263" i="14"/>
  <c r="AO2263" i="14"/>
  <c r="BD2262" i="14"/>
  <c r="AT2262" i="14"/>
  <c r="AJ2262" i="14"/>
  <c r="AY2261" i="14"/>
  <c r="AO2261" i="14"/>
  <c r="BD2260" i="14"/>
  <c r="AT2260" i="14"/>
  <c r="AJ2260" i="14"/>
  <c r="AY2259" i="14"/>
  <c r="AO2259" i="14"/>
  <c r="BD2258" i="14"/>
  <c r="AT2258" i="14"/>
  <c r="AJ2258" i="14"/>
  <c r="AY2257" i="14"/>
  <c r="AO2257" i="14"/>
  <c r="BD2256" i="14"/>
  <c r="AT2256" i="14"/>
  <c r="AJ2256" i="14"/>
  <c r="AY2255" i="14"/>
  <c r="AO2255" i="14"/>
  <c r="BD2254" i="14"/>
  <c r="AT2254" i="14"/>
  <c r="AJ2254" i="14"/>
  <c r="AY2253" i="14"/>
  <c r="AO2253" i="14"/>
  <c r="BD2252" i="14"/>
  <c r="AT2252" i="14"/>
  <c r="AJ2252" i="14"/>
  <c r="AY2251" i="14"/>
  <c r="AO2251" i="14"/>
  <c r="BD2250" i="14"/>
  <c r="AT2250" i="14"/>
  <c r="AJ2250" i="14"/>
  <c r="AY2249" i="14"/>
  <c r="AO2249" i="14"/>
  <c r="BD2248" i="14"/>
  <c r="AT2248" i="14"/>
  <c r="AJ2248" i="14"/>
  <c r="AY2247" i="14"/>
  <c r="AO2247" i="14"/>
  <c r="BD2246" i="14"/>
  <c r="AO2280" i="14"/>
  <c r="AY2278" i="14"/>
  <c r="AO2161" i="14"/>
  <c r="AJ2277" i="14"/>
  <c r="BD2273" i="14"/>
  <c r="AY2270" i="14"/>
  <c r="AT2267" i="14"/>
  <c r="AO2264" i="14"/>
  <c r="AJ2261" i="14"/>
  <c r="BD2257" i="14"/>
  <c r="AY2254" i="14"/>
  <c r="AT2251" i="14"/>
  <c r="AO2248" i="14"/>
  <c r="AT2246" i="14"/>
  <c r="AJ2246" i="14"/>
  <c r="AY2245" i="14"/>
  <c r="AO2245" i="14"/>
  <c r="BD2244" i="14"/>
  <c r="AT2244" i="14"/>
  <c r="AJ2244" i="14"/>
  <c r="AY2243" i="14"/>
  <c r="AO2243" i="14"/>
  <c r="BD2242" i="14"/>
  <c r="AT2242" i="14"/>
  <c r="AJ2242" i="14"/>
  <c r="AY2241" i="14"/>
  <c r="AO2241" i="14"/>
  <c r="BD2240" i="14"/>
  <c r="AT2240" i="14"/>
  <c r="AJ2240" i="14"/>
  <c r="AY2239" i="14"/>
  <c r="AO2239" i="14"/>
  <c r="BD2238" i="14"/>
  <c r="AT2238" i="14"/>
  <c r="AJ2238" i="14"/>
  <c r="AY2237" i="14"/>
  <c r="AO2237" i="14"/>
  <c r="BD2236" i="14"/>
  <c r="AT2236" i="14"/>
  <c r="AJ2236" i="14"/>
  <c r="AY2235" i="14"/>
  <c r="AO2235" i="14"/>
  <c r="BD2234" i="14"/>
  <c r="AT2234" i="14"/>
  <c r="AJ2234" i="14"/>
  <c r="AY2233" i="14"/>
  <c r="AO2233" i="14"/>
  <c r="BD2232" i="14"/>
  <c r="AT2232" i="14"/>
  <c r="AJ2232" i="14"/>
  <c r="AY2231" i="14"/>
  <c r="AO2231" i="14"/>
  <c r="BD2230" i="14"/>
  <c r="AT2230" i="14"/>
  <c r="AJ2230" i="14"/>
  <c r="AY2229" i="14"/>
  <c r="AO2229" i="14"/>
  <c r="BD2228" i="14"/>
  <c r="AT2228" i="14"/>
  <c r="AJ2228" i="14"/>
  <c r="AY2227" i="14"/>
  <c r="AO2227" i="14"/>
  <c r="BD2226" i="14"/>
  <c r="AT2226" i="14"/>
  <c r="AJ2226" i="14"/>
  <c r="AY2225" i="14"/>
  <c r="AO2225" i="14"/>
  <c r="BD2224" i="14"/>
  <c r="AT2224" i="14"/>
  <c r="AJ2224" i="14"/>
  <c r="AY2223" i="14"/>
  <c r="AO2223" i="14"/>
  <c r="BD2222" i="14"/>
  <c r="AT2222" i="14"/>
  <c r="AJ2222" i="14"/>
  <c r="AY2221" i="14"/>
  <c r="AO2221" i="14"/>
  <c r="BD2220" i="14"/>
  <c r="AT2220" i="14"/>
  <c r="AJ2220" i="14"/>
  <c r="AY2219" i="14"/>
  <c r="AO2219" i="14"/>
  <c r="BD2218" i="14"/>
  <c r="BD2279" i="14"/>
  <c r="AT2277" i="14"/>
  <c r="AO2274" i="14"/>
  <c r="AJ2271" i="14"/>
  <c r="BD2267" i="14"/>
  <c r="AY2264" i="14"/>
  <c r="AT2261" i="14"/>
  <c r="AO2258" i="14"/>
  <c r="AJ2255" i="14"/>
  <c r="BD2251" i="14"/>
  <c r="AY2248" i="14"/>
  <c r="BN2148" i="14"/>
  <c r="AJ2148" i="14"/>
  <c r="BS2145" i="14"/>
  <c r="BI2145" i="14"/>
  <c r="BN2143" i="14"/>
  <c r="AJ2143" i="14"/>
  <c r="BS2140" i="14"/>
  <c r="BI2140" i="14"/>
  <c r="BN2137" i="14"/>
  <c r="AJ2137" i="14"/>
  <c r="BS2135" i="14"/>
  <c r="BI2135" i="14"/>
  <c r="AO2278" i="14"/>
  <c r="AJ2275" i="14"/>
  <c r="BD2271" i="14"/>
  <c r="AY2268" i="14"/>
  <c r="AT2265" i="14"/>
  <c r="AO2262" i="14"/>
  <c r="AJ2259" i="14"/>
  <c r="BD2255" i="14"/>
  <c r="AY2252" i="14"/>
  <c r="AT2249" i="14"/>
  <c r="BS2152" i="14"/>
  <c r="BI2152" i="14"/>
  <c r="BS2149" i="14"/>
  <c r="BI2149" i="14"/>
  <c r="BN2147" i="14"/>
  <c r="AJ2147" i="14"/>
  <c r="BS2144" i="14"/>
  <c r="BI2144" i="14"/>
  <c r="BN2141" i="14"/>
  <c r="AJ2141" i="14"/>
  <c r="AY2280" i="14"/>
  <c r="AT2275" i="14"/>
  <c r="AO2272" i="14"/>
  <c r="AJ2269" i="14"/>
  <c r="BD2265" i="14"/>
  <c r="AY2262" i="14"/>
  <c r="AT2259" i="14"/>
  <c r="AO2256" i="14"/>
  <c r="AJ2253" i="14"/>
  <c r="BD2249" i="14"/>
  <c r="AY2246" i="14"/>
  <c r="AO2246" i="14"/>
  <c r="BD2245" i="14"/>
  <c r="AT2245" i="14"/>
  <c r="AJ2245" i="14"/>
  <c r="AY2244" i="14"/>
  <c r="AO2244" i="14"/>
  <c r="BD2243" i="14"/>
  <c r="AT2243" i="14"/>
  <c r="AJ2243" i="14"/>
  <c r="AY2242" i="14"/>
  <c r="AO2242" i="14"/>
  <c r="BD2241" i="14"/>
  <c r="AT2241" i="14"/>
  <c r="AJ2241" i="14"/>
  <c r="AY2240" i="14"/>
  <c r="AO2240" i="14"/>
  <c r="BD2239" i="14"/>
  <c r="AT2239" i="14"/>
  <c r="AJ2239" i="14"/>
  <c r="AY2238" i="14"/>
  <c r="AO2238" i="14"/>
  <c r="BD2237" i="14"/>
  <c r="AT2237" i="14"/>
  <c r="AJ2237" i="14"/>
  <c r="AY2236" i="14"/>
  <c r="AO2236" i="14"/>
  <c r="BD2235" i="14"/>
  <c r="AT2235" i="14"/>
  <c r="AJ2235" i="14"/>
  <c r="AY2234" i="14"/>
  <c r="AO2234" i="14"/>
  <c r="BD2233" i="14"/>
  <c r="AT2233" i="14"/>
  <c r="AJ2233" i="14"/>
  <c r="AY2232" i="14"/>
  <c r="AO2232" i="14"/>
  <c r="BD2231" i="14"/>
  <c r="AT2231" i="14"/>
  <c r="AJ2231" i="14"/>
  <c r="AY2230" i="14"/>
  <c r="AO2230" i="14"/>
  <c r="BD2229" i="14"/>
  <c r="AT2229" i="14"/>
  <c r="AJ2229" i="14"/>
  <c r="AY2228" i="14"/>
  <c r="AO2228" i="14"/>
  <c r="BD2227" i="14"/>
  <c r="AT2227" i="14"/>
  <c r="AJ2227" i="14"/>
  <c r="AY2226" i="14"/>
  <c r="AO2226" i="14"/>
  <c r="BD2225" i="14"/>
  <c r="AT2225" i="14"/>
  <c r="AJ2225" i="14"/>
  <c r="AY2224" i="14"/>
  <c r="AO2224" i="14"/>
  <c r="BD2223" i="14"/>
  <c r="AT2223" i="14"/>
  <c r="AJ2223" i="14"/>
  <c r="AY2222" i="14"/>
  <c r="AO2222" i="14"/>
  <c r="BD2221" i="14"/>
  <c r="AT2221" i="14"/>
  <c r="AJ2221" i="14"/>
  <c r="AY2220" i="14"/>
  <c r="AO2220" i="14"/>
  <c r="BD2219" i="14"/>
  <c r="AT2219" i="14"/>
  <c r="AJ2219" i="14"/>
  <c r="AY2218" i="14"/>
  <c r="AO2218" i="14"/>
  <c r="BD2217" i="14"/>
  <c r="BD2275" i="14"/>
  <c r="AY2272" i="14"/>
  <c r="AT2269" i="14"/>
  <c r="AO2266" i="14"/>
  <c r="AJ2263" i="14"/>
  <c r="BD2259" i="14"/>
  <c r="AY2256" i="14"/>
  <c r="AT2253" i="14"/>
  <c r="AO2250" i="14"/>
  <c r="AJ2247" i="14"/>
  <c r="AY2161" i="14"/>
  <c r="BS2153" i="14"/>
  <c r="AJ2151" i="14"/>
  <c r="BS2148" i="14"/>
  <c r="BI2148" i="14"/>
  <c r="BN2145" i="14"/>
  <c r="AJ2145" i="14"/>
  <c r="AJ2279" i="14"/>
  <c r="AO2276" i="14"/>
  <c r="AJ2273" i="14"/>
  <c r="BD2269" i="14"/>
  <c r="AY2266" i="14"/>
  <c r="AT2263" i="14"/>
  <c r="AO2260" i="14"/>
  <c r="AJ2257" i="14"/>
  <c r="BD2253" i="14"/>
  <c r="AY2250" i="14"/>
  <c r="AT2247" i="14"/>
  <c r="AJ2161" i="14"/>
  <c r="BN2150" i="14"/>
  <c r="AJ2150" i="14"/>
  <c r="AY2276" i="14"/>
  <c r="AT2273" i="14"/>
  <c r="AO2270" i="14"/>
  <c r="AJ2267" i="14"/>
  <c r="BD2263" i="14"/>
  <c r="AY2260" i="14"/>
  <c r="AT2257" i="14"/>
  <c r="AO2254" i="14"/>
  <c r="AJ2251" i="14"/>
  <c r="BD2247" i="14"/>
  <c r="BN2152" i="14"/>
  <c r="AJ2152" i="14"/>
  <c r="BN2149" i="14"/>
  <c r="AJ2149" i="14"/>
  <c r="BS2147" i="14"/>
  <c r="BI2147" i="14"/>
  <c r="BN2144" i="14"/>
  <c r="AJ2144" i="14"/>
  <c r="BS2141" i="14"/>
  <c r="BI2141" i="14"/>
  <c r="BN2139" i="14"/>
  <c r="AJ2139" i="14"/>
  <c r="BS2136" i="14"/>
  <c r="BI2136" i="14"/>
  <c r="BN2133" i="14"/>
  <c r="AJ2133" i="14"/>
  <c r="BS2131" i="14"/>
  <c r="BI2131" i="14"/>
  <c r="BN2128" i="14"/>
  <c r="AJ2128" i="14"/>
  <c r="BS2125" i="14"/>
  <c r="BI2125" i="14"/>
  <c r="BN2123" i="14"/>
  <c r="AJ2123" i="14"/>
  <c r="BS2120" i="14"/>
  <c r="BI2120" i="14"/>
  <c r="BD2277" i="14"/>
  <c r="AO2252" i="14"/>
  <c r="BN2140" i="14"/>
  <c r="AY2274" i="14"/>
  <c r="AJ2249" i="14"/>
  <c r="AO2268" i="14"/>
  <c r="AY2217" i="14"/>
  <c r="AO2217" i="14"/>
  <c r="BD2216" i="14"/>
  <c r="AT2216" i="14"/>
  <c r="AJ2216" i="14"/>
  <c r="AY2215" i="14"/>
  <c r="AO2215" i="14"/>
  <c r="BD2214" i="14"/>
  <c r="AT2214" i="14"/>
  <c r="AJ2214" i="14"/>
  <c r="AY2213" i="14"/>
  <c r="AO2213" i="14"/>
  <c r="BD2212" i="14"/>
  <c r="AT2212" i="14"/>
  <c r="AJ2212" i="14"/>
  <c r="AY2211" i="14"/>
  <c r="AO2211" i="14"/>
  <c r="BD2210" i="14"/>
  <c r="AT2210" i="14"/>
  <c r="AJ2210" i="14"/>
  <c r="AY2209" i="14"/>
  <c r="AO2209" i="14"/>
  <c r="BD2208" i="14"/>
  <c r="AT2208" i="14"/>
  <c r="AJ2208" i="14"/>
  <c r="AY2207" i="14"/>
  <c r="AO2207" i="14"/>
  <c r="BD2206" i="14"/>
  <c r="AT2206" i="14"/>
  <c r="AJ2206" i="14"/>
  <c r="AY2205" i="14"/>
  <c r="AO2205" i="14"/>
  <c r="BD2204" i="14"/>
  <c r="AT2204" i="14"/>
  <c r="AJ2204" i="14"/>
  <c r="AY2203" i="14"/>
  <c r="AO2203" i="14"/>
  <c r="BD2202" i="14"/>
  <c r="AT2202" i="14"/>
  <c r="AJ2202" i="14"/>
  <c r="AY2201" i="14"/>
  <c r="AO2201" i="14"/>
  <c r="BD2200" i="14"/>
  <c r="AT2200" i="14"/>
  <c r="AJ2200" i="14"/>
  <c r="AY2199" i="14"/>
  <c r="AO2199" i="14"/>
  <c r="BD2198" i="14"/>
  <c r="AT2198" i="14"/>
  <c r="AJ2198" i="14"/>
  <c r="AY2197" i="14"/>
  <c r="AO2197" i="14"/>
  <c r="BD2196" i="14"/>
  <c r="AT2196" i="14"/>
  <c r="AJ2196" i="14"/>
  <c r="AY2195" i="14"/>
  <c r="AO2195" i="14"/>
  <c r="BD2194" i="14"/>
  <c r="AT2194" i="14"/>
  <c r="AJ2194" i="14"/>
  <c r="AY2193" i="14"/>
  <c r="AO2193" i="14"/>
  <c r="BD2192" i="14"/>
  <c r="AT2192" i="14"/>
  <c r="AJ2192" i="14"/>
  <c r="AY2191" i="14"/>
  <c r="AO2191" i="14"/>
  <c r="BD2190" i="14"/>
  <c r="AT2190" i="14"/>
  <c r="AJ2190" i="14"/>
  <c r="AY2189" i="14"/>
  <c r="AO2189" i="14"/>
  <c r="BD2188" i="14"/>
  <c r="AT2188" i="14"/>
  <c r="AJ2188" i="14"/>
  <c r="AY2187" i="14"/>
  <c r="AO2187" i="14"/>
  <c r="BD2186" i="14"/>
  <c r="AT2186" i="14"/>
  <c r="AJ2186" i="14"/>
  <c r="AY2185" i="14"/>
  <c r="AO2185" i="14"/>
  <c r="BD2184" i="14"/>
  <c r="AT2184" i="14"/>
  <c r="AJ2184" i="14"/>
  <c r="AY2183" i="14"/>
  <c r="AO2183" i="14"/>
  <c r="BD2182" i="14"/>
  <c r="AT2182" i="14"/>
  <c r="AJ2182" i="14"/>
  <c r="AY2181" i="14"/>
  <c r="AO2181" i="14"/>
  <c r="BD2180" i="14"/>
  <c r="AT2180" i="14"/>
  <c r="AJ2180" i="14"/>
  <c r="AY2179" i="14"/>
  <c r="AO2179" i="14"/>
  <c r="BD2178" i="14"/>
  <c r="AT2178" i="14"/>
  <c r="AJ2178" i="14"/>
  <c r="AY2177" i="14"/>
  <c r="AO2177" i="14"/>
  <c r="BD2176" i="14"/>
  <c r="AT2176" i="14"/>
  <c r="AJ2176" i="14"/>
  <c r="AY2175" i="14"/>
  <c r="AO2175" i="14"/>
  <c r="BD2174" i="14"/>
  <c r="AT2174" i="14"/>
  <c r="AJ2174" i="14"/>
  <c r="AY2173" i="14"/>
  <c r="AO2173" i="14"/>
  <c r="BD2172" i="14"/>
  <c r="AT2172" i="14"/>
  <c r="AJ2172" i="14"/>
  <c r="AY2171" i="14"/>
  <c r="AO2171" i="14"/>
  <c r="BD2170" i="14"/>
  <c r="AT2170" i="14"/>
  <c r="AJ2170" i="14"/>
  <c r="AY2169" i="14"/>
  <c r="AO2169" i="14"/>
  <c r="BD2168" i="14"/>
  <c r="AT2168" i="14"/>
  <c r="AJ2168" i="14"/>
  <c r="AY2167" i="14"/>
  <c r="AO2167" i="14"/>
  <c r="BD2166" i="14"/>
  <c r="AT2166" i="14"/>
  <c r="AJ2166" i="14"/>
  <c r="AY2165" i="14"/>
  <c r="AO2165" i="14"/>
  <c r="BD2164" i="14"/>
  <c r="AT2164" i="14"/>
  <c r="AJ2164" i="14"/>
  <c r="AY2163" i="14"/>
  <c r="AO2163" i="14"/>
  <c r="BD2162" i="14"/>
  <c r="AT2162" i="14"/>
  <c r="AJ2162" i="14"/>
  <c r="AJ2265" i="14"/>
  <c r="AJ2218" i="14"/>
  <c r="BI2143" i="14"/>
  <c r="BD2261" i="14"/>
  <c r="AT2218" i="14"/>
  <c r="BS2143" i="14"/>
  <c r="AJ2140" i="14"/>
  <c r="AY2258" i="14"/>
  <c r="BN2146" i="14"/>
  <c r="AJ2146" i="14"/>
  <c r="BN2142" i="14"/>
  <c r="AJ2142" i="14"/>
  <c r="AT2255" i="14"/>
  <c r="AT2217" i="14"/>
  <c r="AJ2217" i="14"/>
  <c r="AY2216" i="14"/>
  <c r="AO2216" i="14"/>
  <c r="BD2215" i="14"/>
  <c r="AT2215" i="14"/>
  <c r="AJ2215" i="14"/>
  <c r="AY2214" i="14"/>
  <c r="AO2214" i="14"/>
  <c r="BD2213" i="14"/>
  <c r="AT2213" i="14"/>
  <c r="AJ2213" i="14"/>
  <c r="AY2212" i="14"/>
  <c r="AO2212" i="14"/>
  <c r="BD2211" i="14"/>
  <c r="AT2211" i="14"/>
  <c r="AJ2211" i="14"/>
  <c r="AY2210" i="14"/>
  <c r="AO2210" i="14"/>
  <c r="BD2209" i="14"/>
  <c r="AT2209" i="14"/>
  <c r="AJ2209" i="14"/>
  <c r="AY2208" i="14"/>
  <c r="AO2208" i="14"/>
  <c r="BD2207" i="14"/>
  <c r="AT2207" i="14"/>
  <c r="AJ2207" i="14"/>
  <c r="AY2206" i="14"/>
  <c r="AO2206" i="14"/>
  <c r="BD2205" i="14"/>
  <c r="AT2205" i="14"/>
  <c r="AJ2205" i="14"/>
  <c r="AY2204" i="14"/>
  <c r="AO2204" i="14"/>
  <c r="BD2203" i="14"/>
  <c r="AT2203" i="14"/>
  <c r="AJ2203" i="14"/>
  <c r="AY2202" i="14"/>
  <c r="AO2202" i="14"/>
  <c r="BD2201" i="14"/>
  <c r="AT2201" i="14"/>
  <c r="AJ2201" i="14"/>
  <c r="AY2200" i="14"/>
  <c r="AO2200" i="14"/>
  <c r="BD2199" i="14"/>
  <c r="AT2199" i="14"/>
  <c r="AJ2199" i="14"/>
  <c r="AY2198" i="14"/>
  <c r="AO2198" i="14"/>
  <c r="BD2197" i="14"/>
  <c r="AT2197" i="14"/>
  <c r="AJ2197" i="14"/>
  <c r="AY2196" i="14"/>
  <c r="AO2196" i="14"/>
  <c r="BD2195" i="14"/>
  <c r="AT2195" i="14"/>
  <c r="AJ2195" i="14"/>
  <c r="AY2194" i="14"/>
  <c r="AO2194" i="14"/>
  <c r="BD2193" i="14"/>
  <c r="AT2193" i="14"/>
  <c r="AJ2193" i="14"/>
  <c r="AY2192" i="14"/>
  <c r="AO2192" i="14"/>
  <c r="BD2191" i="14"/>
  <c r="AT2191" i="14"/>
  <c r="AJ2191" i="14"/>
  <c r="AY2190" i="14"/>
  <c r="AO2190" i="14"/>
  <c r="BD2189" i="14"/>
  <c r="AT2189" i="14"/>
  <c r="AJ2189" i="14"/>
  <c r="AY2188" i="14"/>
  <c r="AO2188" i="14"/>
  <c r="BD2187" i="14"/>
  <c r="AT2187" i="14"/>
  <c r="AJ2187" i="14"/>
  <c r="AY2186" i="14"/>
  <c r="AO2186" i="14"/>
  <c r="BD2185" i="14"/>
  <c r="AT2185" i="14"/>
  <c r="AJ2185" i="14"/>
  <c r="AY2184" i="14"/>
  <c r="AO2184" i="14"/>
  <c r="BD2183" i="14"/>
  <c r="AT2183" i="14"/>
  <c r="AJ2183" i="14"/>
  <c r="AY2182" i="14"/>
  <c r="AO2182" i="14"/>
  <c r="BD2181" i="14"/>
  <c r="AT2181" i="14"/>
  <c r="AJ2181" i="14"/>
  <c r="AY2180" i="14"/>
  <c r="AO2180" i="14"/>
  <c r="BD2179" i="14"/>
  <c r="AT2179" i="14"/>
  <c r="AJ2179" i="14"/>
  <c r="AY2178" i="14"/>
  <c r="AO2178" i="14"/>
  <c r="BD2177" i="14"/>
  <c r="AT2177" i="14"/>
  <c r="AJ2177" i="14"/>
  <c r="AY2176" i="14"/>
  <c r="AO2176" i="14"/>
  <c r="BD2175" i="14"/>
  <c r="AT2175" i="14"/>
  <c r="AJ2175" i="14"/>
  <c r="AY2174" i="14"/>
  <c r="AO2174" i="14"/>
  <c r="BD2173" i="14"/>
  <c r="AT2173" i="14"/>
  <c r="AJ2173" i="14"/>
  <c r="AY2172" i="14"/>
  <c r="AO2172" i="14"/>
  <c r="BD2171" i="14"/>
  <c r="AT2171" i="14"/>
  <c r="AJ2171" i="14"/>
  <c r="AY2170" i="14"/>
  <c r="AO2170" i="14"/>
  <c r="BD2169" i="14"/>
  <c r="AT2169" i="14"/>
  <c r="AJ2169" i="14"/>
  <c r="AY2168" i="14"/>
  <c r="AO2168" i="14"/>
  <c r="BD2167" i="14"/>
  <c r="AT2167" i="14"/>
  <c r="AJ2167" i="14"/>
  <c r="AY2166" i="14"/>
  <c r="AO2166" i="14"/>
  <c r="BD2165" i="14"/>
  <c r="AT2165" i="14"/>
  <c r="AJ2165" i="14"/>
  <c r="AY2164" i="14"/>
  <c r="AO2164" i="14"/>
  <c r="BD2163" i="14"/>
  <c r="AT2163" i="14"/>
  <c r="AJ2163" i="14"/>
  <c r="AY2162" i="14"/>
  <c r="AO2162" i="14"/>
  <c r="BD2161" i="14"/>
  <c r="BS2138" i="14"/>
  <c r="BI2138" i="14"/>
  <c r="BI2137" i="14"/>
  <c r="BN2135" i="14"/>
  <c r="BS2130" i="14"/>
  <c r="BI2130" i="14"/>
  <c r="BS2127" i="14"/>
  <c r="BI2127" i="14"/>
  <c r="BS2124" i="14"/>
  <c r="BI2124" i="14"/>
  <c r="AT2271" i="14"/>
  <c r="BS2146" i="14"/>
  <c r="BN2124" i="14"/>
  <c r="BS2121" i="14"/>
  <c r="BI2121" i="14"/>
  <c r="BS2119" i="14"/>
  <c r="BI2119" i="14"/>
  <c r="BN2116" i="14"/>
  <c r="AJ2116" i="14"/>
  <c r="BS2109" i="14"/>
  <c r="BI2109" i="14"/>
  <c r="BN2106" i="14"/>
  <c r="AJ2106" i="14"/>
  <c r="BN2101" i="14"/>
  <c r="AJ2101" i="14"/>
  <c r="BS2098" i="14"/>
  <c r="BI2098" i="14"/>
  <c r="BI2150" i="14"/>
  <c r="BI2142" i="14"/>
  <c r="BI2139" i="14"/>
  <c r="BN2138" i="14"/>
  <c r="BS2134" i="14"/>
  <c r="BI2134" i="14"/>
  <c r="BI2133" i="14"/>
  <c r="AJ2131" i="14"/>
  <c r="BN2130" i="14"/>
  <c r="AJ2127" i="14"/>
  <c r="BI2123" i="14"/>
  <c r="BS2118" i="14"/>
  <c r="BI2118" i="14"/>
  <c r="BS2113" i="14"/>
  <c r="BI2113" i="14"/>
  <c r="BN2111" i="14"/>
  <c r="AJ2111" i="14"/>
  <c r="BS2108" i="14"/>
  <c r="BI2108" i="14"/>
  <c r="BS2103" i="14"/>
  <c r="BI2103" i="14"/>
  <c r="BN2100" i="14"/>
  <c r="AJ2100" i="14"/>
  <c r="BN2095" i="14"/>
  <c r="AJ2095" i="14"/>
  <c r="BS2092" i="14"/>
  <c r="BI2092" i="14"/>
  <c r="BS2087" i="14"/>
  <c r="BI2087" i="14"/>
  <c r="BN2084" i="14"/>
  <c r="AJ2084" i="14"/>
  <c r="BS2150" i="14"/>
  <c r="BS2142" i="14"/>
  <c r="BS2139" i="14"/>
  <c r="BS2133" i="14"/>
  <c r="BN2126" i="14"/>
  <c r="AJ2126" i="14"/>
  <c r="BN2125" i="14"/>
  <c r="BS2123" i="14"/>
  <c r="AJ2120" i="14"/>
  <c r="BS2117" i="14"/>
  <c r="BI2117" i="14"/>
  <c r="BI2153" i="14"/>
  <c r="BN2151" i="14"/>
  <c r="BS2137" i="14"/>
  <c r="BN2136" i="14"/>
  <c r="BN2132" i="14"/>
  <c r="AJ2132" i="14"/>
  <c r="BS2129" i="14"/>
  <c r="BI2129" i="14"/>
  <c r="BI2128" i="14"/>
  <c r="BN2122" i="14"/>
  <c r="AJ2122" i="14"/>
  <c r="BN2114" i="14"/>
  <c r="AJ2114" i="14"/>
  <c r="BS2112" i="14"/>
  <c r="BI2112" i="14"/>
  <c r="BS2107" i="14"/>
  <c r="BI2107" i="14"/>
  <c r="BN2104" i="14"/>
  <c r="AJ2104" i="14"/>
  <c r="BN2099" i="14"/>
  <c r="AJ2099" i="14"/>
  <c r="BS2096" i="14"/>
  <c r="BI2096" i="14"/>
  <c r="BS2091" i="14"/>
  <c r="BI2091" i="14"/>
  <c r="BN2088" i="14"/>
  <c r="AJ2088" i="14"/>
  <c r="AJ2135" i="14"/>
  <c r="BN2131" i="14"/>
  <c r="BS2128" i="14"/>
  <c r="BN2127" i="14"/>
  <c r="BN2121" i="14"/>
  <c r="AJ2121" i="14"/>
  <c r="BN2119" i="14"/>
  <c r="AJ2119" i="14"/>
  <c r="BS2116" i="14"/>
  <c r="BI2116" i="14"/>
  <c r="BN2109" i="14"/>
  <c r="AJ2109" i="14"/>
  <c r="BS2106" i="14"/>
  <c r="BI2106" i="14"/>
  <c r="BS2101" i="14"/>
  <c r="BI2101" i="14"/>
  <c r="BN2098" i="14"/>
  <c r="AJ2098" i="14"/>
  <c r="BN2093" i="14"/>
  <c r="AJ2093" i="14"/>
  <c r="BS2090" i="14"/>
  <c r="BI2090" i="14"/>
  <c r="BN2134" i="14"/>
  <c r="AJ2134" i="14"/>
  <c r="AJ2124" i="14"/>
  <c r="BN2120" i="14"/>
  <c r="BN2118" i="14"/>
  <c r="AJ2118" i="14"/>
  <c r="BN2113" i="14"/>
  <c r="AJ2113" i="14"/>
  <c r="BS2111" i="14"/>
  <c r="BI2111" i="14"/>
  <c r="BN2108" i="14"/>
  <c r="AJ2108" i="14"/>
  <c r="BN2103" i="14"/>
  <c r="AJ2103" i="14"/>
  <c r="BS2100" i="14"/>
  <c r="BI2100" i="14"/>
  <c r="BS2095" i="14"/>
  <c r="BI2095" i="14"/>
  <c r="BN2092" i="14"/>
  <c r="AJ2092" i="14"/>
  <c r="AJ2138" i="14"/>
  <c r="AJ2130" i="14"/>
  <c r="BS2126" i="14"/>
  <c r="BI2126" i="14"/>
  <c r="BN2117" i="14"/>
  <c r="AJ2117" i="14"/>
  <c r="BS2115" i="14"/>
  <c r="BI2115" i="14"/>
  <c r="BS2110" i="14"/>
  <c r="BI2110" i="14"/>
  <c r="BS2105" i="14"/>
  <c r="BI2105" i="14"/>
  <c r="BN2102" i="14"/>
  <c r="AJ2102" i="14"/>
  <c r="BN2097" i="14"/>
  <c r="AJ2097" i="14"/>
  <c r="BS2094" i="14"/>
  <c r="BI2094" i="14"/>
  <c r="BS2089" i="14"/>
  <c r="BI2089" i="14"/>
  <c r="BN2086" i="14"/>
  <c r="AJ2086" i="14"/>
  <c r="BN2081" i="14"/>
  <c r="AJ2081" i="14"/>
  <c r="BS2078" i="14"/>
  <c r="BI2078" i="14"/>
  <c r="BS2073" i="14"/>
  <c r="BI2073" i="14"/>
  <c r="BN2070" i="14"/>
  <c r="AJ2070" i="14"/>
  <c r="BN2065" i="14"/>
  <c r="AJ2065" i="14"/>
  <c r="BS2062" i="14"/>
  <c r="BI2062" i="14"/>
  <c r="BS2057" i="14"/>
  <c r="BI2057" i="14"/>
  <c r="BN2054" i="14"/>
  <c r="AJ2054" i="14"/>
  <c r="BI2146" i="14"/>
  <c r="AJ2136" i="14"/>
  <c r="BS2132" i="14"/>
  <c r="BI2132" i="14"/>
  <c r="BN2129" i="14"/>
  <c r="AJ2129" i="14"/>
  <c r="AJ2125" i="14"/>
  <c r="BS2122" i="14"/>
  <c r="BI2122" i="14"/>
  <c r="BS2114" i="14"/>
  <c r="BI2114" i="14"/>
  <c r="BN2112" i="14"/>
  <c r="AJ2112" i="14"/>
  <c r="BN2107" i="14"/>
  <c r="AJ2107" i="14"/>
  <c r="BS2104" i="14"/>
  <c r="BI2104" i="14"/>
  <c r="BS2099" i="14"/>
  <c r="BI2099" i="14"/>
  <c r="BN2096" i="14"/>
  <c r="AJ2096" i="14"/>
  <c r="BN2091" i="14"/>
  <c r="AJ2091" i="14"/>
  <c r="BS2088" i="14"/>
  <c r="BI2088" i="14"/>
  <c r="BS2083" i="14"/>
  <c r="BI2083" i="14"/>
  <c r="BN2080" i="14"/>
  <c r="AJ2080" i="14"/>
  <c r="BN2075" i="14"/>
  <c r="AJ2075" i="14"/>
  <c r="BS2072" i="14"/>
  <c r="BI2072" i="14"/>
  <c r="BS2067" i="14"/>
  <c r="BI2067" i="14"/>
  <c r="BN2064" i="14"/>
  <c r="AJ2064" i="14"/>
  <c r="BN2059" i="14"/>
  <c r="AJ2059" i="14"/>
  <c r="BS2056" i="14"/>
  <c r="BI2056" i="14"/>
  <c r="BS2051" i="14"/>
  <c r="BI2051" i="14"/>
  <c r="BN2048" i="14"/>
  <c r="AJ2048" i="14"/>
  <c r="BN2043" i="14"/>
  <c r="AJ2043" i="14"/>
  <c r="BS2040" i="14"/>
  <c r="BI2040" i="14"/>
  <c r="BS2034" i="14"/>
  <c r="BN2036" i="14"/>
  <c r="BI2039" i="14"/>
  <c r="BS2039" i="14"/>
  <c r="BI2048" i="14"/>
  <c r="AJ2037" i="14"/>
  <c r="BN2037" i="14"/>
  <c r="BS2064" i="14"/>
  <c r="BN2067" i="14"/>
  <c r="BN2072" i="14"/>
  <c r="AJ2073" i="14"/>
  <c r="BI2075" i="14"/>
  <c r="BI2076" i="14"/>
  <c r="BS2076" i="14"/>
  <c r="BI2079" i="14"/>
  <c r="BS2079" i="14"/>
  <c r="AJ2082" i="14"/>
  <c r="BN2082" i="14"/>
  <c r="BI2084" i="14"/>
  <c r="BI2085" i="14"/>
  <c r="BS2085" i="14"/>
  <c r="BN2087" i="14"/>
  <c r="AJ2090" i="14"/>
  <c r="BI2093" i="14"/>
  <c r="BN2105" i="14"/>
  <c r="BZ2432" i="14"/>
  <c r="CB2432" i="14"/>
  <c r="BX2432" i="14"/>
  <c r="AO2361" i="14"/>
  <c r="AY2361" i="14"/>
  <c r="BI2361" i="14"/>
  <c r="BS2361" i="14"/>
  <c r="AJ2363" i="14"/>
  <c r="AT2363" i="14"/>
  <c r="BD2363" i="14"/>
  <c r="BN2363" i="14"/>
  <c r="AO2365" i="14"/>
  <c r="AY2365" i="14"/>
  <c r="BI2365" i="14"/>
  <c r="BS2365" i="14"/>
  <c r="AJ2367" i="14"/>
  <c r="AT2367" i="14"/>
  <c r="BD2367" i="14"/>
  <c r="BN2367" i="14"/>
  <c r="AO2369" i="14"/>
  <c r="AY2369" i="14"/>
  <c r="AO2370" i="14"/>
  <c r="AY2370" i="14"/>
  <c r="BI2370" i="14"/>
  <c r="BS2370" i="14"/>
  <c r="AY2371" i="14"/>
  <c r="AO2372" i="14"/>
  <c r="AY2372" i="14"/>
  <c r="BI2372" i="14"/>
  <c r="BS2372" i="14"/>
  <c r="AO2374" i="14"/>
  <c r="AY2374" i="14"/>
  <c r="BI2374" i="14"/>
  <c r="BS2374" i="14"/>
  <c r="AY2375" i="14"/>
  <c r="AO2376" i="14"/>
  <c r="AY2376" i="14"/>
  <c r="BI2376" i="14"/>
  <c r="BS2376" i="14"/>
  <c r="AO2378" i="14"/>
  <c r="AY2378" i="14"/>
  <c r="BI2378" i="14"/>
  <c r="BS2378" i="14"/>
  <c r="AJ2380" i="14"/>
  <c r="AT2380" i="14"/>
  <c r="BD2380" i="14"/>
  <c r="BN2380" i="14"/>
  <c r="AO2382" i="14"/>
  <c r="AY2382" i="14"/>
  <c r="BI2382" i="14"/>
  <c r="BS2382" i="14"/>
  <c r="AJ2384" i="14"/>
  <c r="AT2384" i="14"/>
  <c r="BD2384" i="14"/>
  <c r="BN2384" i="14"/>
  <c r="AO2386" i="14"/>
  <c r="AY2386" i="14"/>
  <c r="BI2386" i="14"/>
  <c r="BS2386" i="14"/>
  <c r="AJ2388" i="14"/>
  <c r="AT2388" i="14"/>
  <c r="BD2388" i="14"/>
  <c r="BN2388" i="14"/>
  <c r="AO2390" i="14"/>
  <c r="AY2390" i="14"/>
  <c r="BI2390" i="14"/>
  <c r="BS2390" i="14"/>
  <c r="AJ2392" i="14"/>
  <c r="AT2392" i="14"/>
  <c r="BD2392" i="14"/>
  <c r="BN2392" i="14"/>
  <c r="AO2394" i="14"/>
  <c r="AY2394" i="14"/>
  <c r="BI2394" i="14"/>
  <c r="BS2394" i="14"/>
  <c r="AJ2396" i="14"/>
  <c r="CC2432" i="14"/>
  <c r="AO2371" i="14"/>
  <c r="AO2375" i="14"/>
  <c r="BI2398" i="14"/>
  <c r="BS2431" i="14"/>
  <c r="BI2431" i="14"/>
  <c r="AY2431" i="14"/>
  <c r="AO2431" i="14"/>
  <c r="BN2429" i="14"/>
  <c r="BD2429" i="14"/>
  <c r="AT2429" i="14"/>
  <c r="AJ2429" i="14"/>
  <c r="BS2427" i="14"/>
  <c r="BI2427" i="14"/>
  <c r="AY2427" i="14"/>
  <c r="AO2427" i="14"/>
  <c r="BN2425" i="14"/>
  <c r="BD2425" i="14"/>
  <c r="AT2425" i="14"/>
  <c r="AJ2425" i="14"/>
  <c r="BS2423" i="14"/>
  <c r="BI2423" i="14"/>
  <c r="AY2423" i="14"/>
  <c r="AO2423" i="14"/>
  <c r="BN2421" i="14"/>
  <c r="BD2421" i="14"/>
  <c r="AT2421" i="14"/>
  <c r="AJ2421" i="14"/>
  <c r="BS2419" i="14"/>
  <c r="BI2419" i="14"/>
  <c r="AY2419" i="14"/>
  <c r="AO2419" i="14"/>
  <c r="BN2417" i="14"/>
  <c r="BD2417" i="14"/>
  <c r="AT2417" i="14"/>
  <c r="AJ2417" i="14"/>
  <c r="BS2415" i="14"/>
  <c r="BI2415" i="14"/>
  <c r="AY2415" i="14"/>
  <c r="AO2415" i="14"/>
  <c r="BN2413" i="14"/>
  <c r="BD2413" i="14"/>
  <c r="AT2413" i="14"/>
  <c r="AJ2413" i="14"/>
  <c r="BS2411" i="14"/>
  <c r="BI2411" i="14"/>
  <c r="AY2411" i="14"/>
  <c r="AO2411" i="14"/>
  <c r="BN2409" i="14"/>
  <c r="AO2312" i="14"/>
  <c r="BN2431" i="14"/>
  <c r="BD2431" i="14"/>
  <c r="AT2431" i="14"/>
  <c r="AJ2431" i="14"/>
  <c r="BS2429" i="14"/>
  <c r="BI2429" i="14"/>
  <c r="AY2429" i="14"/>
  <c r="AO2429" i="14"/>
  <c r="BN2427" i="14"/>
  <c r="BD2427" i="14"/>
  <c r="AT2427" i="14"/>
  <c r="AJ2427" i="14"/>
  <c r="BS2425" i="14"/>
  <c r="BI2425" i="14"/>
  <c r="AY2425" i="14"/>
  <c r="AO2425" i="14"/>
  <c r="BN2423" i="14"/>
  <c r="BD2423" i="14"/>
  <c r="AT2423" i="14"/>
  <c r="AJ2423" i="14"/>
  <c r="BS2421" i="14"/>
  <c r="BI2421" i="14"/>
  <c r="AY2421" i="14"/>
  <c r="AO2421" i="14"/>
  <c r="BN2419" i="14"/>
  <c r="BD2419" i="14"/>
  <c r="AT2419" i="14"/>
  <c r="AJ2419" i="14"/>
  <c r="BS2417" i="14"/>
  <c r="AJ2415" i="14"/>
  <c r="BS2413" i="14"/>
  <c r="AJ2411" i="14"/>
  <c r="BS2409" i="14"/>
  <c r="BS2312" i="14"/>
  <c r="AT2415" i="14"/>
  <c r="AT2411" i="14"/>
  <c r="BS2408" i="14"/>
  <c r="BI2408" i="14"/>
  <c r="AY2408" i="14"/>
  <c r="AO2408" i="14"/>
  <c r="BN2406" i="14"/>
  <c r="BD2406" i="14"/>
  <c r="AT2406" i="14"/>
  <c r="AJ2406" i="14"/>
  <c r="BS2404" i="14"/>
  <c r="BI2404" i="14"/>
  <c r="AY2404" i="14"/>
  <c r="AO2404" i="14"/>
  <c r="BN2402" i="14"/>
  <c r="BD2402" i="14"/>
  <c r="AT2402" i="14"/>
  <c r="AJ2402" i="14"/>
  <c r="BS2400" i="14"/>
  <c r="BI2400" i="14"/>
  <c r="AY2400" i="14"/>
  <c r="AO2400" i="14"/>
  <c r="BN2398" i="14"/>
  <c r="BD2398" i="14"/>
  <c r="AT2398" i="14"/>
  <c r="AJ2398" i="14"/>
  <c r="BS2396" i="14"/>
  <c r="BI2396" i="14"/>
  <c r="AY2396" i="14"/>
  <c r="AO2396" i="14"/>
  <c r="BN2430" i="14"/>
  <c r="BD2430" i="14"/>
  <c r="AT2430" i="14"/>
  <c r="AJ2430" i="14"/>
  <c r="BS2428" i="14"/>
  <c r="BI2428" i="14"/>
  <c r="AY2428" i="14"/>
  <c r="AO2428" i="14"/>
  <c r="BN2426" i="14"/>
  <c r="BD2426" i="14"/>
  <c r="AT2426" i="14"/>
  <c r="AJ2426" i="14"/>
  <c r="BS2424" i="14"/>
  <c r="BI2424" i="14"/>
  <c r="AY2424" i="14"/>
  <c r="AO2424" i="14"/>
  <c r="BN2422" i="14"/>
  <c r="BD2422" i="14"/>
  <c r="AT2422" i="14"/>
  <c r="AJ2422" i="14"/>
  <c r="BS2420" i="14"/>
  <c r="BI2420" i="14"/>
  <c r="AY2420" i="14"/>
  <c r="AO2420" i="14"/>
  <c r="BN2418" i="14"/>
  <c r="BD2418" i="14"/>
  <c r="AT2418" i="14"/>
  <c r="AJ2418" i="14"/>
  <c r="BN2416" i="14"/>
  <c r="BD2416" i="14"/>
  <c r="AT2416" i="14"/>
  <c r="AJ2416" i="14"/>
  <c r="BD2415" i="14"/>
  <c r="BN2414" i="14"/>
  <c r="BD2414" i="14"/>
  <c r="AT2414" i="14"/>
  <c r="AJ2414" i="14"/>
  <c r="BN2412" i="14"/>
  <c r="BD2412" i="14"/>
  <c r="AT2412" i="14"/>
  <c r="AJ2412" i="14"/>
  <c r="BD2411" i="14"/>
  <c r="BN2410" i="14"/>
  <c r="BD2410" i="14"/>
  <c r="AT2410" i="14"/>
  <c r="AJ2410" i="14"/>
  <c r="BI2312" i="14"/>
  <c r="BN2415" i="14"/>
  <c r="BN2411" i="14"/>
  <c r="BD2409" i="14"/>
  <c r="AT2409" i="14"/>
  <c r="AJ2409" i="14"/>
  <c r="BS2407" i="14"/>
  <c r="BI2407" i="14"/>
  <c r="AY2407" i="14"/>
  <c r="AO2407" i="14"/>
  <c r="BN2405" i="14"/>
  <c r="BD2405" i="14"/>
  <c r="AT2405" i="14"/>
  <c r="AJ2405" i="14"/>
  <c r="BS2403" i="14"/>
  <c r="BI2403" i="14"/>
  <c r="AY2403" i="14"/>
  <c r="AO2403" i="14"/>
  <c r="BN2401" i="14"/>
  <c r="BD2401" i="14"/>
  <c r="AT2401" i="14"/>
  <c r="AJ2401" i="14"/>
  <c r="BS2399" i="14"/>
  <c r="BI2399" i="14"/>
  <c r="AY2399" i="14"/>
  <c r="AO2399" i="14"/>
  <c r="BN2397" i="14"/>
  <c r="BD2397" i="14"/>
  <c r="AT2397" i="14"/>
  <c r="AJ2397" i="14"/>
  <c r="BS2395" i="14"/>
  <c r="BI2395" i="14"/>
  <c r="AY2395" i="14"/>
  <c r="AO2395" i="14"/>
  <c r="BN2393" i="14"/>
  <c r="BD2393" i="14"/>
  <c r="AT2393" i="14"/>
  <c r="AJ2393" i="14"/>
  <c r="BS2391" i="14"/>
  <c r="BI2391" i="14"/>
  <c r="AY2391" i="14"/>
  <c r="AO2391" i="14"/>
  <c r="BN2389" i="14"/>
  <c r="BD2389" i="14"/>
  <c r="AT2389" i="14"/>
  <c r="AJ2389" i="14"/>
  <c r="BS2387" i="14"/>
  <c r="BI2387" i="14"/>
  <c r="AY2387" i="14"/>
  <c r="AO2387" i="14"/>
  <c r="BN2385" i="14"/>
  <c r="BD2385" i="14"/>
  <c r="AT2385" i="14"/>
  <c r="AJ2385" i="14"/>
  <c r="BS2383" i="14"/>
  <c r="BI2383" i="14"/>
  <c r="AY2383" i="14"/>
  <c r="AO2383" i="14"/>
  <c r="BN2381" i="14"/>
  <c r="BD2381" i="14"/>
  <c r="AT2381" i="14"/>
  <c r="AJ2381" i="14"/>
  <c r="BS2379" i="14"/>
  <c r="BI2379" i="14"/>
  <c r="AY2379" i="14"/>
  <c r="AO2379" i="14"/>
  <c r="AO2417" i="14"/>
  <c r="AO2413" i="14"/>
  <c r="BN2408" i="14"/>
  <c r="BD2408" i="14"/>
  <c r="AT2408" i="14"/>
  <c r="AJ2408" i="14"/>
  <c r="BS2406" i="14"/>
  <c r="BI2406" i="14"/>
  <c r="AY2406" i="14"/>
  <c r="AO2406" i="14"/>
  <c r="BN2404" i="14"/>
  <c r="BD2404" i="14"/>
  <c r="AT2404" i="14"/>
  <c r="AJ2404" i="14"/>
  <c r="BS2402" i="14"/>
  <c r="BI2402" i="14"/>
  <c r="AY2402" i="14"/>
  <c r="AO2402" i="14"/>
  <c r="BN2400" i="14"/>
  <c r="BD2400" i="14"/>
  <c r="AT2400" i="14"/>
  <c r="AJ2400" i="14"/>
  <c r="BS2398" i="14"/>
  <c r="BS2430" i="14"/>
  <c r="BI2430" i="14"/>
  <c r="AY2430" i="14"/>
  <c r="AO2430" i="14"/>
  <c r="BN2428" i="14"/>
  <c r="BD2428" i="14"/>
  <c r="AT2428" i="14"/>
  <c r="AJ2428" i="14"/>
  <c r="BS2426" i="14"/>
  <c r="BI2426" i="14"/>
  <c r="AY2426" i="14"/>
  <c r="AO2426" i="14"/>
  <c r="BN2424" i="14"/>
  <c r="BD2424" i="14"/>
  <c r="AT2424" i="14"/>
  <c r="AJ2424" i="14"/>
  <c r="BS2422" i="14"/>
  <c r="BI2422" i="14"/>
  <c r="AY2422" i="14"/>
  <c r="AO2422" i="14"/>
  <c r="BN2420" i="14"/>
  <c r="BD2420" i="14"/>
  <c r="AT2420" i="14"/>
  <c r="AJ2420" i="14"/>
  <c r="BS2418" i="14"/>
  <c r="BI2418" i="14"/>
  <c r="AY2418" i="14"/>
  <c r="AO2418" i="14"/>
  <c r="AY2417" i="14"/>
  <c r="BS2416" i="14"/>
  <c r="BI2416" i="14"/>
  <c r="AY2416" i="14"/>
  <c r="AO2416" i="14"/>
  <c r="BS2414" i="14"/>
  <c r="BI2414" i="14"/>
  <c r="AY2414" i="14"/>
  <c r="AO2414" i="14"/>
  <c r="AY2413" i="14"/>
  <c r="BS2412" i="14"/>
  <c r="BI2412" i="14"/>
  <c r="AY2412" i="14"/>
  <c r="AO2412" i="14"/>
  <c r="BS2410" i="14"/>
  <c r="BI2410" i="14"/>
  <c r="AY2410" i="14"/>
  <c r="AO2410" i="14"/>
  <c r="AJ2312" i="14"/>
  <c r="BI2417" i="14"/>
  <c r="BI2413" i="14"/>
  <c r="BI2409" i="14"/>
  <c r="AY2409" i="14"/>
  <c r="AO2409" i="14"/>
  <c r="BN2407" i="14"/>
  <c r="BD2407" i="14"/>
  <c r="AT2407" i="14"/>
  <c r="AJ2407" i="14"/>
  <c r="BS2405" i="14"/>
  <c r="BI2405" i="14"/>
  <c r="AY2405" i="14"/>
  <c r="AO2405" i="14"/>
  <c r="BN2403" i="14"/>
  <c r="BD2403" i="14"/>
  <c r="AT2403" i="14"/>
  <c r="AJ2403" i="14"/>
  <c r="BS2401" i="14"/>
  <c r="BI2401" i="14"/>
  <c r="AY2401" i="14"/>
  <c r="AO2401" i="14"/>
  <c r="BN2399" i="14"/>
  <c r="BD2399" i="14"/>
  <c r="AT2399" i="14"/>
  <c r="AJ2399" i="14"/>
  <c r="BS2397" i="14"/>
  <c r="BI2397" i="14"/>
  <c r="AY2397" i="14"/>
  <c r="AO2397" i="14"/>
  <c r="BN2395" i="14"/>
  <c r="BD2395" i="14"/>
  <c r="AT2395" i="14"/>
  <c r="AJ2395" i="14"/>
  <c r="BS2393" i="14"/>
  <c r="BI2393" i="14"/>
  <c r="AY2393" i="14"/>
  <c r="AO2393" i="14"/>
  <c r="BN2391" i="14"/>
  <c r="BD2391" i="14"/>
  <c r="AT2391" i="14"/>
  <c r="AJ2391" i="14"/>
  <c r="BS2389" i="14"/>
  <c r="BI2389" i="14"/>
  <c r="AY2389" i="14"/>
  <c r="AO2389" i="14"/>
  <c r="BN2387" i="14"/>
  <c r="BD2387" i="14"/>
  <c r="AT2387" i="14"/>
  <c r="AJ2387" i="14"/>
  <c r="BS2385" i="14"/>
  <c r="BI2385" i="14"/>
  <c r="AY2385" i="14"/>
  <c r="AO2385" i="14"/>
  <c r="BN2383" i="14"/>
  <c r="BD2383" i="14"/>
  <c r="AT2383" i="14"/>
  <c r="AJ2383" i="14"/>
  <c r="BS2381" i="14"/>
  <c r="BI2381" i="14"/>
  <c r="AY2381" i="14"/>
  <c r="AO2381" i="14"/>
  <c r="BN2379" i="14"/>
  <c r="BD2379" i="14"/>
  <c r="AT2379" i="14"/>
  <c r="AJ2379" i="14"/>
  <c r="BS2377" i="14"/>
  <c r="BI2377" i="14"/>
  <c r="AY2377" i="14"/>
  <c r="AO2377" i="14"/>
  <c r="BN2375" i="14"/>
  <c r="BD2375" i="14"/>
  <c r="AT2375" i="14"/>
  <c r="AJ2375" i="14"/>
  <c r="BS2373" i="14"/>
  <c r="BI2373" i="14"/>
  <c r="AY2373" i="14"/>
  <c r="AO2373" i="14"/>
  <c r="BN2371" i="14"/>
  <c r="BD2371" i="14"/>
  <c r="AT2371" i="14"/>
  <c r="AJ2371" i="14"/>
  <c r="BS2369" i="14"/>
  <c r="BI2369" i="14"/>
  <c r="BN2369" i="14"/>
  <c r="BN2373" i="14"/>
  <c r="BN2377" i="14"/>
  <c r="AO2398" i="14"/>
  <c r="AJ2374" i="14"/>
  <c r="AT2374" i="14"/>
  <c r="BD2374" i="14"/>
  <c r="BN2374" i="14"/>
  <c r="AJ2376" i="14"/>
  <c r="AT2376" i="14"/>
  <c r="BD2376" i="14"/>
  <c r="BN2376" i="14"/>
  <c r="BD2377" i="14"/>
  <c r="AJ2378" i="14"/>
  <c r="AT2378" i="14"/>
  <c r="BD2378" i="14"/>
  <c r="BN2378" i="14"/>
  <c r="AO2380" i="14"/>
  <c r="AY2380" i="14"/>
  <c r="BI2380" i="14"/>
  <c r="BS2380" i="14"/>
  <c r="AJ2382" i="14"/>
  <c r="AT2382" i="14"/>
  <c r="BD2382" i="14"/>
  <c r="BN2382" i="14"/>
  <c r="AO2384" i="14"/>
  <c r="AY2384" i="14"/>
  <c r="BI2384" i="14"/>
  <c r="BS2384" i="14"/>
  <c r="AJ2386" i="14"/>
  <c r="AT2386" i="14"/>
  <c r="BD2386" i="14"/>
  <c r="BN2386" i="14"/>
  <c r="AO2388" i="14"/>
  <c r="AY2388" i="14"/>
  <c r="BI2388" i="14"/>
  <c r="BS2388" i="14"/>
  <c r="AJ2390" i="14"/>
  <c r="AT2390" i="14"/>
  <c r="BD2390" i="14"/>
  <c r="BN2390" i="14"/>
  <c r="AO2392" i="14"/>
  <c r="AY2392" i="14"/>
  <c r="BI2392" i="14"/>
  <c r="BS2392" i="14"/>
  <c r="AJ2394" i="14"/>
  <c r="AT2394" i="14"/>
  <c r="BD2394" i="14"/>
  <c r="BN2394" i="14"/>
  <c r="AY2312" i="14"/>
  <c r="AT2373" i="14"/>
  <c r="AT2377" i="14"/>
  <c r="BN2396" i="14"/>
  <c r="BS2371" i="14"/>
  <c r="AJ2373" i="14"/>
  <c r="BS2375" i="14"/>
  <c r="AJ2377" i="14"/>
  <c r="BD2396" i="14"/>
  <c r="CA2432" i="14"/>
  <c r="BN2312" i="14"/>
  <c r="BI2371" i="14"/>
  <c r="BI2375" i="14"/>
  <c r="AT2396" i="14"/>
  <c r="AR2567" i="14"/>
  <c r="BY2432" i="14"/>
  <c r="AS554" i="14"/>
  <c r="BV2432" i="14"/>
  <c r="CD2432" i="14"/>
  <c r="AG3208" i="14"/>
  <c r="B3230" i="14" s="1"/>
  <c r="AJ3208" i="14"/>
  <c r="B3229" i="14" s="1"/>
  <c r="AI3208" i="14"/>
  <c r="AH3208" i="14"/>
  <c r="B3342" i="14" l="1"/>
  <c r="BX2154" i="14"/>
  <c r="AM3266" i="14"/>
  <c r="B3270" i="14" s="1"/>
  <c r="AT2568" i="14"/>
  <c r="B2573" i="14" s="1"/>
  <c r="BX2433" i="14"/>
  <c r="AS3208" i="14"/>
  <c r="B3226" i="14" s="1"/>
  <c r="AJ2567" i="14"/>
  <c r="AO2567" i="14"/>
  <c r="AT2432" i="14"/>
  <c r="AT554" i="14"/>
  <c r="B563" i="14" s="1"/>
  <c r="AO2154" i="14"/>
  <c r="BD2432" i="14"/>
  <c r="CE2155" i="14"/>
  <c r="AI3209" i="14"/>
  <c r="B3228" i="14" s="1"/>
  <c r="AO2432" i="14"/>
  <c r="AJ2281" i="14"/>
  <c r="AT2281" i="14"/>
  <c r="BN2432" i="14"/>
  <c r="CA2433" i="14"/>
  <c r="BI2432" i="14"/>
  <c r="BS2154" i="14"/>
  <c r="BD2281" i="14"/>
  <c r="BN2154" i="14"/>
  <c r="AJ2432" i="14"/>
  <c r="BI2154" i="14"/>
  <c r="AT2154" i="14"/>
  <c r="BD2154" i="14"/>
  <c r="AY2154" i="14"/>
  <c r="BS2432" i="14"/>
  <c r="AY2281" i="14"/>
  <c r="AO2281" i="14"/>
  <c r="AJ2154" i="14"/>
  <c r="AY2432" i="14"/>
  <c r="CD2433" i="14"/>
  <c r="BX2155" i="14" l="1"/>
  <c r="AO2568" i="14"/>
  <c r="B2572" i="14" s="1"/>
  <c r="CD2434" i="14"/>
  <c r="B2438" i="14" s="1"/>
  <c r="BS2433" i="14"/>
  <c r="B2437" i="14" s="1"/>
  <c r="BD2282" i="14"/>
  <c r="BE2282" i="14" l="1"/>
  <c r="B2287" i="14" s="1"/>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AU1995" i="14"/>
  <c r="AU1994" i="14"/>
  <c r="AU1993" i="14"/>
  <c r="AU1992" i="14"/>
  <c r="AU1991" i="14"/>
  <c r="AU1990" i="14"/>
  <c r="AU1989" i="14"/>
  <c r="AL2005" i="14"/>
  <c r="AI2005" i="14"/>
  <c r="AH2005" i="14"/>
  <c r="AL2004" i="14"/>
  <c r="AI2004" i="14"/>
  <c r="AH2004" i="14"/>
  <c r="AL2003" i="14"/>
  <c r="AI2003" i="14"/>
  <c r="AH2003" i="14"/>
  <c r="AL2002" i="14"/>
  <c r="AI2002" i="14"/>
  <c r="AH2002" i="14"/>
  <c r="AL2001" i="14"/>
  <c r="AI2001" i="14"/>
  <c r="AH2001" i="14"/>
  <c r="AL2000" i="14"/>
  <c r="AI2000" i="14"/>
  <c r="AH2000" i="14"/>
  <c r="AL1999" i="14"/>
  <c r="AI1999" i="14"/>
  <c r="AH1999" i="14"/>
  <c r="AL1998" i="14"/>
  <c r="AI1998" i="14"/>
  <c r="AH1998" i="14"/>
  <c r="AL1997" i="14"/>
  <c r="AI1997" i="14"/>
  <c r="AH1997" i="14"/>
  <c r="AL1996" i="14"/>
  <c r="AI1996" i="14"/>
  <c r="AH1996" i="14"/>
  <c r="AL1995" i="14"/>
  <c r="AI1995" i="14"/>
  <c r="AH1995" i="14"/>
  <c r="AL1994" i="14"/>
  <c r="AI1994" i="14"/>
  <c r="AH1994" i="14"/>
  <c r="AL1993" i="14"/>
  <c r="AI1993" i="14"/>
  <c r="AH1993" i="14"/>
  <c r="AL1992" i="14"/>
  <c r="AI1992" i="14"/>
  <c r="AH1992" i="14"/>
  <c r="AL1991" i="14"/>
  <c r="AI1991" i="14"/>
  <c r="AH1991" i="14"/>
  <c r="AL1990" i="14"/>
  <c r="AI1990" i="14"/>
  <c r="AH1990" i="14"/>
  <c r="AL1989" i="14"/>
  <c r="AI1989" i="14"/>
  <c r="AH1989" i="14"/>
  <c r="AG1987" i="14"/>
  <c r="AJ2001" i="14" s="1"/>
  <c r="AL2006" i="14" l="1"/>
  <c r="B2013" i="14" s="1"/>
  <c r="AJ1998" i="14"/>
  <c r="AJ1990" i="14"/>
  <c r="AJ1995" i="14"/>
  <c r="AJ2003" i="14"/>
  <c r="AJ1992" i="14"/>
  <c r="AJ2000" i="14"/>
  <c r="AJ1989" i="14"/>
  <c r="AJ1997" i="14"/>
  <c r="AJ2005" i="14"/>
  <c r="AJ2002" i="14"/>
  <c r="AJ1994" i="14"/>
  <c r="AJ1991" i="14"/>
  <c r="AJ1999" i="14"/>
  <c r="AJ1996" i="14"/>
  <c r="AJ2004" i="14"/>
  <c r="AJ1993" i="14"/>
  <c r="AY1979" i="14"/>
  <c r="AR1979" i="14"/>
  <c r="AY1978" i="14"/>
  <c r="AR1978" i="14"/>
  <c r="AY1977" i="14"/>
  <c r="AR1977" i="14"/>
  <c r="AY1976" i="14"/>
  <c r="AR1976" i="14"/>
  <c r="AY1975" i="14"/>
  <c r="AR1975" i="14"/>
  <c r="AY1974" i="14"/>
  <c r="AR1974" i="14"/>
  <c r="AR1973" i="14"/>
  <c r="AH1974" i="14"/>
  <c r="AI1974" i="14"/>
  <c r="AL1974" i="14"/>
  <c r="AH1975" i="14"/>
  <c r="AI1975" i="14"/>
  <c r="AL1975" i="14"/>
  <c r="AH1976" i="14"/>
  <c r="AI1976" i="14"/>
  <c r="AL1976" i="14"/>
  <c r="AH1977" i="14"/>
  <c r="AI1977" i="14"/>
  <c r="AL1977" i="14"/>
  <c r="AL1973" i="14"/>
  <c r="AI1973" i="14"/>
  <c r="AH1973" i="14"/>
  <c r="AG1971"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BH1951" i="14"/>
  <c r="BG1951" i="14"/>
  <c r="BF1951" i="14"/>
  <c r="BC1951" i="14"/>
  <c r="BB1951" i="14"/>
  <c r="BA1951" i="14"/>
  <c r="AX1951" i="14"/>
  <c r="AW1951" i="14"/>
  <c r="AV1951" i="14"/>
  <c r="AS1951" i="14"/>
  <c r="AR1951" i="14"/>
  <c r="AQ1951" i="14"/>
  <c r="AN1951" i="14"/>
  <c r="AM1951" i="14"/>
  <c r="AL1951" i="14"/>
  <c r="AI1951" i="14"/>
  <c r="AH1951" i="14"/>
  <c r="AG1951" i="14"/>
  <c r="BH1950" i="14"/>
  <c r="BG1950" i="14"/>
  <c r="BF1950" i="14"/>
  <c r="BC1950" i="14"/>
  <c r="BB1950" i="14"/>
  <c r="BA1950" i="14"/>
  <c r="AX1950" i="14"/>
  <c r="AW1950" i="14"/>
  <c r="AV1950" i="14"/>
  <c r="AS1950" i="14"/>
  <c r="AR1950" i="14"/>
  <c r="AQ1950" i="14"/>
  <c r="AN1950" i="14"/>
  <c r="AM1950" i="14"/>
  <c r="AL1950" i="14"/>
  <c r="AI1950" i="14"/>
  <c r="AH1950" i="14"/>
  <c r="AG1950" i="14"/>
  <c r="BH1949" i="14"/>
  <c r="BG1949" i="14"/>
  <c r="BF1949" i="14"/>
  <c r="BC1949" i="14"/>
  <c r="BB1949" i="14"/>
  <c r="BA1949" i="14"/>
  <c r="AX1949" i="14"/>
  <c r="AW1949" i="14"/>
  <c r="AV1949" i="14"/>
  <c r="AS1949" i="14"/>
  <c r="AR1949" i="14"/>
  <c r="AQ1949" i="14"/>
  <c r="AN1949" i="14"/>
  <c r="AM1949" i="14"/>
  <c r="AL1949" i="14"/>
  <c r="AI1949" i="14"/>
  <c r="AH1949" i="14"/>
  <c r="AG1949" i="14"/>
  <c r="BH1948" i="14"/>
  <c r="BG1948" i="14"/>
  <c r="BF1948" i="14"/>
  <c r="BC1948" i="14"/>
  <c r="BB1948" i="14"/>
  <c r="BA1948" i="14"/>
  <c r="AX1948" i="14"/>
  <c r="AW1948" i="14"/>
  <c r="AV1948" i="14"/>
  <c r="AS1948" i="14"/>
  <c r="AR1948" i="14"/>
  <c r="AQ1948" i="14"/>
  <c r="AN1948" i="14"/>
  <c r="AM1948" i="14"/>
  <c r="AL1948" i="14"/>
  <c r="AI1948" i="14"/>
  <c r="AH1948" i="14"/>
  <c r="AG1948" i="14"/>
  <c r="BH1947" i="14"/>
  <c r="BG1947" i="14"/>
  <c r="BF1947" i="14"/>
  <c r="BC1947" i="14"/>
  <c r="BB1947" i="14"/>
  <c r="BA1947" i="14"/>
  <c r="AX1947" i="14"/>
  <c r="AW1947" i="14"/>
  <c r="AV1947" i="14"/>
  <c r="AS1947" i="14"/>
  <c r="AR1947" i="14"/>
  <c r="AQ1947" i="14"/>
  <c r="AN1947" i="14"/>
  <c r="AM1947" i="14"/>
  <c r="AL1947" i="14"/>
  <c r="AI1947" i="14"/>
  <c r="AH1947" i="14"/>
  <c r="AG1947" i="14"/>
  <c r="BH1946" i="14"/>
  <c r="BG1946" i="14"/>
  <c r="BF1946" i="14"/>
  <c r="BC1946" i="14"/>
  <c r="BB1946" i="14"/>
  <c r="BA1946" i="14"/>
  <c r="AX1946" i="14"/>
  <c r="AW1946" i="14"/>
  <c r="AV1946" i="14"/>
  <c r="AS1946" i="14"/>
  <c r="AR1946" i="14"/>
  <c r="AQ1946" i="14"/>
  <c r="AN1946" i="14"/>
  <c r="AM1946" i="14"/>
  <c r="AL1946" i="14"/>
  <c r="AI1946" i="14"/>
  <c r="AH1946" i="14"/>
  <c r="AG1946" i="14"/>
  <c r="BH1945" i="14"/>
  <c r="BG1945" i="14"/>
  <c r="BF1945" i="14"/>
  <c r="BC1945" i="14"/>
  <c r="BB1945" i="14"/>
  <c r="BA1945" i="14"/>
  <c r="AX1945" i="14"/>
  <c r="AW1945" i="14"/>
  <c r="AV1945" i="14"/>
  <c r="AS1945" i="14"/>
  <c r="AR1945" i="14"/>
  <c r="AQ1945" i="14"/>
  <c r="AN1945" i="14"/>
  <c r="AM1945" i="14"/>
  <c r="AL1945" i="14"/>
  <c r="AI1945" i="14"/>
  <c r="AH1945" i="14"/>
  <c r="AG1945" i="14"/>
  <c r="BH1944" i="14"/>
  <c r="BG1944" i="14"/>
  <c r="BF1944" i="14"/>
  <c r="BC1944" i="14"/>
  <c r="BB1944" i="14"/>
  <c r="BA1944" i="14"/>
  <c r="AX1944" i="14"/>
  <c r="AW1944" i="14"/>
  <c r="AV1944" i="14"/>
  <c r="AS1944" i="14"/>
  <c r="AR1944" i="14"/>
  <c r="AQ1944" i="14"/>
  <c r="AN1944" i="14"/>
  <c r="AM1944" i="14"/>
  <c r="AL1944" i="14"/>
  <c r="AI1944" i="14"/>
  <c r="AH1944" i="14"/>
  <c r="AG1944" i="14"/>
  <c r="BH1943" i="14"/>
  <c r="BG1943" i="14"/>
  <c r="BF1943" i="14"/>
  <c r="BC1943" i="14"/>
  <c r="BB1943" i="14"/>
  <c r="BA1943" i="14"/>
  <c r="AX1943" i="14"/>
  <c r="AW1943" i="14"/>
  <c r="AV1943" i="14"/>
  <c r="AS1943" i="14"/>
  <c r="AR1943" i="14"/>
  <c r="AQ1943" i="14"/>
  <c r="AN1943" i="14"/>
  <c r="AM1943" i="14"/>
  <c r="AL1943" i="14"/>
  <c r="AI1943" i="14"/>
  <c r="AH1943" i="14"/>
  <c r="AG1943" i="14"/>
  <c r="BH1942" i="14"/>
  <c r="BG1942" i="14"/>
  <c r="BF1942" i="14"/>
  <c r="BC1942" i="14"/>
  <c r="BB1942" i="14"/>
  <c r="BA1942" i="14"/>
  <c r="AX1942" i="14"/>
  <c r="AW1942" i="14"/>
  <c r="AV1942" i="14"/>
  <c r="AS1942" i="14"/>
  <c r="AR1942" i="14"/>
  <c r="AQ1942" i="14"/>
  <c r="AN1942" i="14"/>
  <c r="AM1942" i="14"/>
  <c r="AL1942" i="14"/>
  <c r="AI1942" i="14"/>
  <c r="AH1942" i="14"/>
  <c r="AG1942" i="14"/>
  <c r="BH1941" i="14"/>
  <c r="BG1941" i="14"/>
  <c r="BF1941" i="14"/>
  <c r="BC1941" i="14"/>
  <c r="BB1941" i="14"/>
  <c r="BA1941" i="14"/>
  <c r="AX1941" i="14"/>
  <c r="AW1941" i="14"/>
  <c r="AV1941" i="14"/>
  <c r="AS1941" i="14"/>
  <c r="AR1941" i="14"/>
  <c r="AQ1941" i="14"/>
  <c r="AN1941" i="14"/>
  <c r="AM1941" i="14"/>
  <c r="AL1941" i="14"/>
  <c r="AI1941" i="14"/>
  <c r="AH1941" i="14"/>
  <c r="AG1941" i="14"/>
  <c r="BH1940" i="14"/>
  <c r="BG1940" i="14"/>
  <c r="BF1940" i="14"/>
  <c r="BC1940" i="14"/>
  <c r="BB1940" i="14"/>
  <c r="BA1940" i="14"/>
  <c r="AX1940" i="14"/>
  <c r="AW1940" i="14"/>
  <c r="AV1940" i="14"/>
  <c r="AS1940" i="14"/>
  <c r="AR1940" i="14"/>
  <c r="AQ1940" i="14"/>
  <c r="AN1940" i="14"/>
  <c r="AM1940" i="14"/>
  <c r="AL1940" i="14"/>
  <c r="AI1940" i="14"/>
  <c r="AH1940" i="14"/>
  <c r="AG1940" i="14"/>
  <c r="BH1939" i="14"/>
  <c r="BG1939" i="14"/>
  <c r="BF1939" i="14"/>
  <c r="BC1939" i="14"/>
  <c r="BB1939" i="14"/>
  <c r="BA1939" i="14"/>
  <c r="AX1939" i="14"/>
  <c r="AW1939" i="14"/>
  <c r="AV1939" i="14"/>
  <c r="AS1939" i="14"/>
  <c r="AR1939" i="14"/>
  <c r="AQ1939" i="14"/>
  <c r="AN1939" i="14"/>
  <c r="AM1939" i="14"/>
  <c r="AL1939" i="14"/>
  <c r="AI1939" i="14"/>
  <c r="AH1939" i="14"/>
  <c r="AG1939" i="14"/>
  <c r="BH1938" i="14"/>
  <c r="BG1938" i="14"/>
  <c r="BF1938" i="14"/>
  <c r="BC1938" i="14"/>
  <c r="BB1938" i="14"/>
  <c r="BA1938" i="14"/>
  <c r="AX1938" i="14"/>
  <c r="AW1938" i="14"/>
  <c r="AV1938" i="14"/>
  <c r="AS1938" i="14"/>
  <c r="AR1938" i="14"/>
  <c r="AQ1938" i="14"/>
  <c r="AN1938" i="14"/>
  <c r="AM1938" i="14"/>
  <c r="AL1938" i="14"/>
  <c r="AI1938" i="14"/>
  <c r="AH1938" i="14"/>
  <c r="AG1938" i="14"/>
  <c r="BH1937" i="14"/>
  <c r="BG1937" i="14"/>
  <c r="BF1937" i="14"/>
  <c r="BC1937" i="14"/>
  <c r="BB1937" i="14"/>
  <c r="BA1937" i="14"/>
  <c r="AX1937" i="14"/>
  <c r="AW1937" i="14"/>
  <c r="AV1937" i="14"/>
  <c r="AS1937" i="14"/>
  <c r="AR1937" i="14"/>
  <c r="AQ1937" i="14"/>
  <c r="AN1937" i="14"/>
  <c r="AM1937" i="14"/>
  <c r="AL1937" i="14"/>
  <c r="AI1937" i="14"/>
  <c r="AH1937" i="14"/>
  <c r="AG1937" i="14"/>
  <c r="BH1936" i="14"/>
  <c r="BG1936" i="14"/>
  <c r="BF1936" i="14"/>
  <c r="BC1936" i="14"/>
  <c r="BB1936" i="14"/>
  <c r="BA1936" i="14"/>
  <c r="AX1936" i="14"/>
  <c r="AW1936" i="14"/>
  <c r="AV1936" i="14"/>
  <c r="AS1936" i="14"/>
  <c r="AR1936" i="14"/>
  <c r="AQ1936" i="14"/>
  <c r="AN1936" i="14"/>
  <c r="AM1936" i="14"/>
  <c r="AL1936" i="14"/>
  <c r="AI1936" i="14"/>
  <c r="AH1936" i="14"/>
  <c r="AG1936" i="14"/>
  <c r="BH1935" i="14"/>
  <c r="BG1935" i="14"/>
  <c r="BF1935" i="14"/>
  <c r="BC1935" i="14"/>
  <c r="BB1935" i="14"/>
  <c r="BA1935" i="14"/>
  <c r="AX1935" i="14"/>
  <c r="AW1935" i="14"/>
  <c r="AV1935" i="14"/>
  <c r="AS1935" i="14"/>
  <c r="AR1935" i="14"/>
  <c r="AQ1935" i="14"/>
  <c r="AN1935" i="14"/>
  <c r="AM1935" i="14"/>
  <c r="AL1935" i="14"/>
  <c r="AI1935" i="14"/>
  <c r="AH1935" i="14"/>
  <c r="AG1935" i="14"/>
  <c r="BH1934" i="14"/>
  <c r="BG1934" i="14"/>
  <c r="BF1934" i="14"/>
  <c r="BC1934" i="14"/>
  <c r="BB1934" i="14"/>
  <c r="BA1934" i="14"/>
  <c r="AX1934" i="14"/>
  <c r="AW1934" i="14"/>
  <c r="AV1934" i="14"/>
  <c r="AS1934" i="14"/>
  <c r="AR1934" i="14"/>
  <c r="AQ1934" i="14"/>
  <c r="AN1934" i="14"/>
  <c r="AM1934" i="14"/>
  <c r="AL1934" i="14"/>
  <c r="AI1934" i="14"/>
  <c r="AH1934" i="14"/>
  <c r="AG1934" i="14"/>
  <c r="BH1933" i="14"/>
  <c r="BG1933" i="14"/>
  <c r="BF1933" i="14"/>
  <c r="BC1933" i="14"/>
  <c r="BB1933" i="14"/>
  <c r="BA1933" i="14"/>
  <c r="AX1933" i="14"/>
  <c r="AW1933" i="14"/>
  <c r="AV1933" i="14"/>
  <c r="AS1933" i="14"/>
  <c r="AR1933" i="14"/>
  <c r="AQ1933" i="14"/>
  <c r="AN1933" i="14"/>
  <c r="AM1933" i="14"/>
  <c r="AL1933" i="14"/>
  <c r="AI1933" i="14"/>
  <c r="AH1933" i="14"/>
  <c r="AG1933" i="14"/>
  <c r="BH1932" i="14"/>
  <c r="BG1932" i="14"/>
  <c r="BF1932" i="14"/>
  <c r="BC1932" i="14"/>
  <c r="BB1932" i="14"/>
  <c r="BA1932" i="14"/>
  <c r="AX1932" i="14"/>
  <c r="AW1932" i="14"/>
  <c r="AV1932" i="14"/>
  <c r="AS1932" i="14"/>
  <c r="AR1932" i="14"/>
  <c r="AQ1932" i="14"/>
  <c r="AN1932" i="14"/>
  <c r="AM1932" i="14"/>
  <c r="AL1932" i="14"/>
  <c r="AI1932" i="14"/>
  <c r="AH1932" i="14"/>
  <c r="AG1932" i="14"/>
  <c r="BH1931" i="14"/>
  <c r="BG1931" i="14"/>
  <c r="BF1931" i="14"/>
  <c r="BC1931" i="14"/>
  <c r="BB1931" i="14"/>
  <c r="BA1931" i="14"/>
  <c r="AX1931" i="14"/>
  <c r="AW1931" i="14"/>
  <c r="AV1931" i="14"/>
  <c r="AS1931" i="14"/>
  <c r="AR1931" i="14"/>
  <c r="AQ1931" i="14"/>
  <c r="AN1931" i="14"/>
  <c r="AM1931" i="14"/>
  <c r="AL1931" i="14"/>
  <c r="AI1931" i="14"/>
  <c r="AH1931" i="14"/>
  <c r="AG1931" i="14"/>
  <c r="BH1930" i="14"/>
  <c r="BG1930" i="14"/>
  <c r="BF1930" i="14"/>
  <c r="BC1930" i="14"/>
  <c r="BB1930" i="14"/>
  <c r="BA1930" i="14"/>
  <c r="AX1930" i="14"/>
  <c r="AW1930" i="14"/>
  <c r="AV1930" i="14"/>
  <c r="AS1930" i="14"/>
  <c r="AR1930" i="14"/>
  <c r="AQ1930" i="14"/>
  <c r="AN1930" i="14"/>
  <c r="AM1930" i="14"/>
  <c r="AL1930" i="14"/>
  <c r="AI1930" i="14"/>
  <c r="AH1930" i="14"/>
  <c r="AG1930" i="14"/>
  <c r="BH1929" i="14"/>
  <c r="BG1929" i="14"/>
  <c r="BF1929" i="14"/>
  <c r="BC1929" i="14"/>
  <c r="BB1929" i="14"/>
  <c r="BA1929" i="14"/>
  <c r="AX1929" i="14"/>
  <c r="AW1929" i="14"/>
  <c r="AV1929" i="14"/>
  <c r="AS1929" i="14"/>
  <c r="AR1929" i="14"/>
  <c r="AQ1929" i="14"/>
  <c r="AN1929" i="14"/>
  <c r="AM1929" i="14"/>
  <c r="AL1929" i="14"/>
  <c r="AI1929" i="14"/>
  <c r="AH1929" i="14"/>
  <c r="AG1929" i="14"/>
  <c r="BH1928" i="14"/>
  <c r="BG1928" i="14"/>
  <c r="BF1928" i="14"/>
  <c r="BC1928" i="14"/>
  <c r="BB1928" i="14"/>
  <c r="BA1928" i="14"/>
  <c r="AX1928" i="14"/>
  <c r="AW1928" i="14"/>
  <c r="AV1928" i="14"/>
  <c r="AS1928" i="14"/>
  <c r="AR1928" i="14"/>
  <c r="AQ1928" i="14"/>
  <c r="AN1928" i="14"/>
  <c r="AM1928" i="14"/>
  <c r="AL1928" i="14"/>
  <c r="AI1928" i="14"/>
  <c r="AH1928" i="14"/>
  <c r="AG1928" i="14"/>
  <c r="BH1927" i="14"/>
  <c r="BG1927" i="14"/>
  <c r="BF1927" i="14"/>
  <c r="BC1927" i="14"/>
  <c r="BB1927" i="14"/>
  <c r="BA1927" i="14"/>
  <c r="AX1927" i="14"/>
  <c r="AW1927" i="14"/>
  <c r="AV1927" i="14"/>
  <c r="AS1927" i="14"/>
  <c r="AR1927" i="14"/>
  <c r="AQ1927" i="14"/>
  <c r="AN1927" i="14"/>
  <c r="AM1927" i="14"/>
  <c r="AL1927" i="14"/>
  <c r="AI1927" i="14"/>
  <c r="AH1927" i="14"/>
  <c r="AG1927" i="14"/>
  <c r="BH1926" i="14"/>
  <c r="BG1926" i="14"/>
  <c r="BF1926" i="14"/>
  <c r="BC1926" i="14"/>
  <c r="BB1926" i="14"/>
  <c r="BA1926" i="14"/>
  <c r="AX1926" i="14"/>
  <c r="AW1926" i="14"/>
  <c r="AV1926" i="14"/>
  <c r="AS1926" i="14"/>
  <c r="AR1926" i="14"/>
  <c r="AQ1926" i="14"/>
  <c r="AN1926" i="14"/>
  <c r="AM1926" i="14"/>
  <c r="AL1926" i="14"/>
  <c r="AI1926" i="14"/>
  <c r="AH1926" i="14"/>
  <c r="AG1926" i="14"/>
  <c r="BH1925" i="14"/>
  <c r="BG1925" i="14"/>
  <c r="BF1925" i="14"/>
  <c r="BC1925" i="14"/>
  <c r="BB1925" i="14"/>
  <c r="BA1925" i="14"/>
  <c r="AX1925" i="14"/>
  <c r="AW1925" i="14"/>
  <c r="AV1925" i="14"/>
  <c r="AS1925" i="14"/>
  <c r="AR1925" i="14"/>
  <c r="AQ1925" i="14"/>
  <c r="AN1925" i="14"/>
  <c r="AM1925" i="14"/>
  <c r="AL1925" i="14"/>
  <c r="AI1925" i="14"/>
  <c r="AH1925" i="14"/>
  <c r="AG1925" i="14"/>
  <c r="BH1924" i="14"/>
  <c r="BG1924" i="14"/>
  <c r="BF1924" i="14"/>
  <c r="BC1924" i="14"/>
  <c r="BB1924" i="14"/>
  <c r="BA1924" i="14"/>
  <c r="AX1924" i="14"/>
  <c r="AW1924" i="14"/>
  <c r="AV1924" i="14"/>
  <c r="AS1924" i="14"/>
  <c r="AR1924" i="14"/>
  <c r="AQ1924" i="14"/>
  <c r="AN1924" i="14"/>
  <c r="AM1924" i="14"/>
  <c r="AL1924" i="14"/>
  <c r="AI1924" i="14"/>
  <c r="AH1924" i="14"/>
  <c r="AG1924" i="14"/>
  <c r="BH1923" i="14"/>
  <c r="BG1923" i="14"/>
  <c r="BF1923" i="14"/>
  <c r="BC1923" i="14"/>
  <c r="BB1923" i="14"/>
  <c r="BA1923" i="14"/>
  <c r="AX1923" i="14"/>
  <c r="AW1923" i="14"/>
  <c r="AV1923" i="14"/>
  <c r="AS1923" i="14"/>
  <c r="AR1923" i="14"/>
  <c r="AQ1923" i="14"/>
  <c r="AN1923" i="14"/>
  <c r="AM1923" i="14"/>
  <c r="AL1923" i="14"/>
  <c r="AI1923" i="14"/>
  <c r="AH1923" i="14"/>
  <c r="AG1923" i="14"/>
  <c r="BH1922" i="14"/>
  <c r="BG1922" i="14"/>
  <c r="BF1922" i="14"/>
  <c r="BC1922" i="14"/>
  <c r="BB1922" i="14"/>
  <c r="BA1922" i="14"/>
  <c r="AX1922" i="14"/>
  <c r="AW1922" i="14"/>
  <c r="AV1922" i="14"/>
  <c r="AS1922" i="14"/>
  <c r="AR1922" i="14"/>
  <c r="AQ1922" i="14"/>
  <c r="AN1922" i="14"/>
  <c r="AM1922" i="14"/>
  <c r="AL1922" i="14"/>
  <c r="AI1922" i="14"/>
  <c r="AH1922" i="14"/>
  <c r="AG1922" i="14"/>
  <c r="BH1921" i="14"/>
  <c r="BG1921" i="14"/>
  <c r="BF1921" i="14"/>
  <c r="BC1921" i="14"/>
  <c r="BB1921" i="14"/>
  <c r="BA1921" i="14"/>
  <c r="AX1921" i="14"/>
  <c r="AW1921" i="14"/>
  <c r="AV1921" i="14"/>
  <c r="AS1921" i="14"/>
  <c r="AR1921" i="14"/>
  <c r="AQ1921" i="14"/>
  <c r="AN1921" i="14"/>
  <c r="AM1921" i="14"/>
  <c r="AL1921" i="14"/>
  <c r="AI1921" i="14"/>
  <c r="AH1921" i="14"/>
  <c r="AG1921" i="14"/>
  <c r="BH1920" i="14"/>
  <c r="BG1920" i="14"/>
  <c r="BF1920" i="14"/>
  <c r="BC1920" i="14"/>
  <c r="BB1920" i="14"/>
  <c r="BA1920" i="14"/>
  <c r="AX1920" i="14"/>
  <c r="AW1920" i="14"/>
  <c r="AV1920" i="14"/>
  <c r="AS1920" i="14"/>
  <c r="AR1920" i="14"/>
  <c r="AQ1920" i="14"/>
  <c r="AN1920" i="14"/>
  <c r="AM1920" i="14"/>
  <c r="AL1920" i="14"/>
  <c r="AI1920" i="14"/>
  <c r="AH1920" i="14"/>
  <c r="AG1920" i="14"/>
  <c r="BH1919" i="14"/>
  <c r="BG1919" i="14"/>
  <c r="BF1919" i="14"/>
  <c r="BC1919" i="14"/>
  <c r="BB1919" i="14"/>
  <c r="BA1919" i="14"/>
  <c r="AX1919" i="14"/>
  <c r="AW1919" i="14"/>
  <c r="AV1919" i="14"/>
  <c r="AS1919" i="14"/>
  <c r="AR1919" i="14"/>
  <c r="AQ1919" i="14"/>
  <c r="AN1919" i="14"/>
  <c r="AM1919" i="14"/>
  <c r="AL1919" i="14"/>
  <c r="AI1919" i="14"/>
  <c r="AH1919" i="14"/>
  <c r="AG1919" i="14"/>
  <c r="BH1918" i="14"/>
  <c r="BG1918" i="14"/>
  <c r="BF1918" i="14"/>
  <c r="BC1918" i="14"/>
  <c r="BB1918" i="14"/>
  <c r="BA1918" i="14"/>
  <c r="AX1918" i="14"/>
  <c r="AW1918" i="14"/>
  <c r="AV1918" i="14"/>
  <c r="AS1918" i="14"/>
  <c r="AR1918" i="14"/>
  <c r="AQ1918" i="14"/>
  <c r="AN1918" i="14"/>
  <c r="AM1918" i="14"/>
  <c r="AL1918" i="14"/>
  <c r="AI1918" i="14"/>
  <c r="AH1918" i="14"/>
  <c r="AG1918" i="14"/>
  <c r="BH1917" i="14"/>
  <c r="BG1917" i="14"/>
  <c r="BF1917" i="14"/>
  <c r="BC1917" i="14"/>
  <c r="BB1917" i="14"/>
  <c r="BA1917" i="14"/>
  <c r="AX1917" i="14"/>
  <c r="AW1917" i="14"/>
  <c r="AV1917" i="14"/>
  <c r="AS1917" i="14"/>
  <c r="AR1917" i="14"/>
  <c r="AQ1917" i="14"/>
  <c r="AN1917" i="14"/>
  <c r="AM1917" i="14"/>
  <c r="AL1917" i="14"/>
  <c r="AI1917" i="14"/>
  <c r="AH1917" i="14"/>
  <c r="AG1917" i="14"/>
  <c r="BH1916" i="14"/>
  <c r="BG1916" i="14"/>
  <c r="BF1916" i="14"/>
  <c r="BC1916" i="14"/>
  <c r="BB1916" i="14"/>
  <c r="BA1916" i="14"/>
  <c r="AX1916" i="14"/>
  <c r="AW1916" i="14"/>
  <c r="AV1916" i="14"/>
  <c r="AS1916" i="14"/>
  <c r="AR1916" i="14"/>
  <c r="AQ1916" i="14"/>
  <c r="AN1916" i="14"/>
  <c r="AM1916" i="14"/>
  <c r="AL1916" i="14"/>
  <c r="AI1916" i="14"/>
  <c r="AH1916" i="14"/>
  <c r="AG1916" i="14"/>
  <c r="BH1915" i="14"/>
  <c r="BG1915" i="14"/>
  <c r="BF1915" i="14"/>
  <c r="BC1915" i="14"/>
  <c r="BB1915" i="14"/>
  <c r="BA1915" i="14"/>
  <c r="AX1915" i="14"/>
  <c r="AW1915" i="14"/>
  <c r="AV1915" i="14"/>
  <c r="AS1915" i="14"/>
  <c r="AR1915" i="14"/>
  <c r="AQ1915" i="14"/>
  <c r="AN1915" i="14"/>
  <c r="AM1915" i="14"/>
  <c r="AL1915" i="14"/>
  <c r="AI1915" i="14"/>
  <c r="AH1915" i="14"/>
  <c r="AG1915" i="14"/>
  <c r="BH1914" i="14"/>
  <c r="BG1914" i="14"/>
  <c r="BF1914" i="14"/>
  <c r="BC1914" i="14"/>
  <c r="BB1914" i="14"/>
  <c r="BA1914" i="14"/>
  <c r="AX1914" i="14"/>
  <c r="AW1914" i="14"/>
  <c r="AV1914" i="14"/>
  <c r="AS1914" i="14"/>
  <c r="AR1914" i="14"/>
  <c r="AQ1914" i="14"/>
  <c r="AN1914" i="14"/>
  <c r="AM1914" i="14"/>
  <c r="AL1914" i="14"/>
  <c r="AI1914" i="14"/>
  <c r="AH1914" i="14"/>
  <c r="AG1914" i="14"/>
  <c r="BH1913" i="14"/>
  <c r="BG1913" i="14"/>
  <c r="BF1913" i="14"/>
  <c r="BC1913" i="14"/>
  <c r="BB1913" i="14"/>
  <c r="BA1913" i="14"/>
  <c r="AX1913" i="14"/>
  <c r="AW1913" i="14"/>
  <c r="AV1913" i="14"/>
  <c r="AS1913" i="14"/>
  <c r="AR1913" i="14"/>
  <c r="AQ1913" i="14"/>
  <c r="AN1913" i="14"/>
  <c r="AM1913" i="14"/>
  <c r="AL1913" i="14"/>
  <c r="AI1913" i="14"/>
  <c r="AH1913" i="14"/>
  <c r="AG1913" i="14"/>
  <c r="BH1912" i="14"/>
  <c r="BG1912" i="14"/>
  <c r="BF1912" i="14"/>
  <c r="BC1912" i="14"/>
  <c r="BB1912" i="14"/>
  <c r="BA1912" i="14"/>
  <c r="AX1912" i="14"/>
  <c r="AW1912" i="14"/>
  <c r="AV1912" i="14"/>
  <c r="AS1912" i="14"/>
  <c r="AR1912" i="14"/>
  <c r="AQ1912" i="14"/>
  <c r="AN1912" i="14"/>
  <c r="AM1912" i="14"/>
  <c r="AL1912" i="14"/>
  <c r="AI1912" i="14"/>
  <c r="AH1912" i="14"/>
  <c r="AG1912" i="14"/>
  <c r="BH1911" i="14"/>
  <c r="BG1911" i="14"/>
  <c r="BF1911" i="14"/>
  <c r="BC1911" i="14"/>
  <c r="BB1911" i="14"/>
  <c r="BA1911" i="14"/>
  <c r="AX1911" i="14"/>
  <c r="AW1911" i="14"/>
  <c r="AV1911" i="14"/>
  <c r="AS1911" i="14"/>
  <c r="AR1911" i="14"/>
  <c r="AQ1911" i="14"/>
  <c r="AN1911" i="14"/>
  <c r="AM1911" i="14"/>
  <c r="AL1911" i="14"/>
  <c r="AI1911" i="14"/>
  <c r="AH1911" i="14"/>
  <c r="AG1911" i="14"/>
  <c r="BH1910" i="14"/>
  <c r="BG1910" i="14"/>
  <c r="BF1910" i="14"/>
  <c r="BC1910" i="14"/>
  <c r="BB1910" i="14"/>
  <c r="BA1910" i="14"/>
  <c r="AX1910" i="14"/>
  <c r="AW1910" i="14"/>
  <c r="AV1910" i="14"/>
  <c r="AS1910" i="14"/>
  <c r="AR1910" i="14"/>
  <c r="AQ1910" i="14"/>
  <c r="AN1910" i="14"/>
  <c r="AM1910" i="14"/>
  <c r="AL1910" i="14"/>
  <c r="AI1910" i="14"/>
  <c r="AH1910" i="14"/>
  <c r="AG1910" i="14"/>
  <c r="BH1909" i="14"/>
  <c r="BG1909" i="14"/>
  <c r="BF1909" i="14"/>
  <c r="BC1909" i="14"/>
  <c r="BB1909" i="14"/>
  <c r="BA1909" i="14"/>
  <c r="AX1909" i="14"/>
  <c r="AW1909" i="14"/>
  <c r="AV1909" i="14"/>
  <c r="AS1909" i="14"/>
  <c r="AR1909" i="14"/>
  <c r="AQ1909" i="14"/>
  <c r="AN1909" i="14"/>
  <c r="AM1909" i="14"/>
  <c r="AL1909" i="14"/>
  <c r="AI1909" i="14"/>
  <c r="AH1909" i="14"/>
  <c r="AG1909" i="14"/>
  <c r="BH1908" i="14"/>
  <c r="BG1908" i="14"/>
  <c r="BF1908" i="14"/>
  <c r="BC1908" i="14"/>
  <c r="BB1908" i="14"/>
  <c r="BA1908" i="14"/>
  <c r="AX1908" i="14"/>
  <c r="AW1908" i="14"/>
  <c r="AV1908" i="14"/>
  <c r="AS1908" i="14"/>
  <c r="AR1908" i="14"/>
  <c r="AQ1908" i="14"/>
  <c r="AN1908" i="14"/>
  <c r="AM1908" i="14"/>
  <c r="AL1908" i="14"/>
  <c r="AI1908" i="14"/>
  <c r="AH1908" i="14"/>
  <c r="AG1908" i="14"/>
  <c r="BH1907" i="14"/>
  <c r="BG1907" i="14"/>
  <c r="BF1907" i="14"/>
  <c r="BC1907" i="14"/>
  <c r="BB1907" i="14"/>
  <c r="BA1907" i="14"/>
  <c r="AX1907" i="14"/>
  <c r="AW1907" i="14"/>
  <c r="AV1907" i="14"/>
  <c r="AS1907" i="14"/>
  <c r="AR1907" i="14"/>
  <c r="AQ1907" i="14"/>
  <c r="AN1907" i="14"/>
  <c r="AM1907" i="14"/>
  <c r="AL1907" i="14"/>
  <c r="AI1907" i="14"/>
  <c r="AH1907" i="14"/>
  <c r="AG1907" i="14"/>
  <c r="BH1906" i="14"/>
  <c r="BG1906" i="14"/>
  <c r="BF1906" i="14"/>
  <c r="BC1906" i="14"/>
  <c r="BB1906" i="14"/>
  <c r="BA1906" i="14"/>
  <c r="AX1906" i="14"/>
  <c r="AW1906" i="14"/>
  <c r="AV1906" i="14"/>
  <c r="AS1906" i="14"/>
  <c r="AR1906" i="14"/>
  <c r="AQ1906" i="14"/>
  <c r="AN1906" i="14"/>
  <c r="AM1906" i="14"/>
  <c r="AL1906" i="14"/>
  <c r="AI1906" i="14"/>
  <c r="AH1906" i="14"/>
  <c r="AG1906" i="14"/>
  <c r="BH1905" i="14"/>
  <c r="BG1905" i="14"/>
  <c r="BF1905" i="14"/>
  <c r="BC1905" i="14"/>
  <c r="BB1905" i="14"/>
  <c r="BA1905" i="14"/>
  <c r="AX1905" i="14"/>
  <c r="AW1905" i="14"/>
  <c r="AV1905" i="14"/>
  <c r="AS1905" i="14"/>
  <c r="AR1905" i="14"/>
  <c r="AQ1905" i="14"/>
  <c r="AN1905" i="14"/>
  <c r="AM1905" i="14"/>
  <c r="AL1905" i="14"/>
  <c r="AI1905" i="14"/>
  <c r="AH1905" i="14"/>
  <c r="AG1905" i="14"/>
  <c r="BH1904" i="14"/>
  <c r="BG1904" i="14"/>
  <c r="BF1904" i="14"/>
  <c r="BC1904" i="14"/>
  <c r="BB1904" i="14"/>
  <c r="BA1904" i="14"/>
  <c r="AX1904" i="14"/>
  <c r="AW1904" i="14"/>
  <c r="AV1904" i="14"/>
  <c r="AS1904" i="14"/>
  <c r="AR1904" i="14"/>
  <c r="AQ1904" i="14"/>
  <c r="AN1904" i="14"/>
  <c r="AM1904" i="14"/>
  <c r="AL1904" i="14"/>
  <c r="AI1904" i="14"/>
  <c r="AH1904" i="14"/>
  <c r="AG1904" i="14"/>
  <c r="BH1903" i="14"/>
  <c r="BG1903" i="14"/>
  <c r="BF1903" i="14"/>
  <c r="BC1903" i="14"/>
  <c r="BB1903" i="14"/>
  <c r="BA1903" i="14"/>
  <c r="AX1903" i="14"/>
  <c r="AW1903" i="14"/>
  <c r="AV1903" i="14"/>
  <c r="AS1903" i="14"/>
  <c r="AR1903" i="14"/>
  <c r="AQ1903" i="14"/>
  <c r="AN1903" i="14"/>
  <c r="AM1903" i="14"/>
  <c r="AL1903" i="14"/>
  <c r="AI1903" i="14"/>
  <c r="AH1903" i="14"/>
  <c r="AG1903" i="14"/>
  <c r="BH1902" i="14"/>
  <c r="BG1902" i="14"/>
  <c r="BF1902" i="14"/>
  <c r="BC1902" i="14"/>
  <c r="BB1902" i="14"/>
  <c r="BA1902" i="14"/>
  <c r="AX1902" i="14"/>
  <c r="AW1902" i="14"/>
  <c r="AV1902" i="14"/>
  <c r="AS1902" i="14"/>
  <c r="AR1902" i="14"/>
  <c r="AQ1902" i="14"/>
  <c r="AN1902" i="14"/>
  <c r="AM1902" i="14"/>
  <c r="AL1902" i="14"/>
  <c r="AI1902" i="14"/>
  <c r="AH1902" i="14"/>
  <c r="AG1902" i="14"/>
  <c r="BH1901" i="14"/>
  <c r="BG1901" i="14"/>
  <c r="BF1901" i="14"/>
  <c r="BC1901" i="14"/>
  <c r="BB1901" i="14"/>
  <c r="BA1901" i="14"/>
  <c r="AX1901" i="14"/>
  <c r="AW1901" i="14"/>
  <c r="AV1901" i="14"/>
  <c r="AS1901" i="14"/>
  <c r="AR1901" i="14"/>
  <c r="AQ1901" i="14"/>
  <c r="AN1901" i="14"/>
  <c r="AM1901" i="14"/>
  <c r="AL1901" i="14"/>
  <c r="AI1901" i="14"/>
  <c r="AH1901" i="14"/>
  <c r="AG1901" i="14"/>
  <c r="BH1900" i="14"/>
  <c r="BG1900" i="14"/>
  <c r="BF1900" i="14"/>
  <c r="BC1900" i="14"/>
  <c r="BB1900" i="14"/>
  <c r="BA1900" i="14"/>
  <c r="AX1900" i="14"/>
  <c r="AW1900" i="14"/>
  <c r="AV1900" i="14"/>
  <c r="AS1900" i="14"/>
  <c r="AR1900" i="14"/>
  <c r="AQ1900" i="14"/>
  <c r="AN1900" i="14"/>
  <c r="AM1900" i="14"/>
  <c r="AL1900" i="14"/>
  <c r="AI1900" i="14"/>
  <c r="AH1900" i="14"/>
  <c r="AG1900" i="14"/>
  <c r="BH1899" i="14"/>
  <c r="BG1899" i="14"/>
  <c r="BF1899" i="14"/>
  <c r="BC1899" i="14"/>
  <c r="BB1899" i="14"/>
  <c r="BA1899" i="14"/>
  <c r="AX1899" i="14"/>
  <c r="AW1899" i="14"/>
  <c r="AV1899" i="14"/>
  <c r="AS1899" i="14"/>
  <c r="AR1899" i="14"/>
  <c r="AQ1899" i="14"/>
  <c r="AN1899" i="14"/>
  <c r="AM1899" i="14"/>
  <c r="AL1899" i="14"/>
  <c r="AI1899" i="14"/>
  <c r="AH1899" i="14"/>
  <c r="AG1899" i="14"/>
  <c r="BH1898" i="14"/>
  <c r="BG1898" i="14"/>
  <c r="BF1898" i="14"/>
  <c r="BC1898" i="14"/>
  <c r="BB1898" i="14"/>
  <c r="BA1898" i="14"/>
  <c r="AX1898" i="14"/>
  <c r="AW1898" i="14"/>
  <c r="AV1898" i="14"/>
  <c r="AS1898" i="14"/>
  <c r="AR1898" i="14"/>
  <c r="AQ1898" i="14"/>
  <c r="AN1898" i="14"/>
  <c r="AM1898" i="14"/>
  <c r="AL1898" i="14"/>
  <c r="AI1898" i="14"/>
  <c r="AH1898" i="14"/>
  <c r="AG1898" i="14"/>
  <c r="BH1897" i="14"/>
  <c r="BG1897" i="14"/>
  <c r="BF1897" i="14"/>
  <c r="BC1897" i="14"/>
  <c r="BB1897" i="14"/>
  <c r="BA1897" i="14"/>
  <c r="AX1897" i="14"/>
  <c r="AW1897" i="14"/>
  <c r="AV1897" i="14"/>
  <c r="AS1897" i="14"/>
  <c r="AR1897" i="14"/>
  <c r="AQ1897" i="14"/>
  <c r="AN1897" i="14"/>
  <c r="AM1897" i="14"/>
  <c r="AL1897" i="14"/>
  <c r="AI1897" i="14"/>
  <c r="AH1897" i="14"/>
  <c r="AG1897" i="14"/>
  <c r="BH1896" i="14"/>
  <c r="BG1896" i="14"/>
  <c r="BF1896" i="14"/>
  <c r="BC1896" i="14"/>
  <c r="BB1896" i="14"/>
  <c r="BA1896" i="14"/>
  <c r="AX1896" i="14"/>
  <c r="AW1896" i="14"/>
  <c r="AV1896" i="14"/>
  <c r="AS1896" i="14"/>
  <c r="AR1896" i="14"/>
  <c r="AQ1896" i="14"/>
  <c r="AN1896" i="14"/>
  <c r="AM1896" i="14"/>
  <c r="AL1896" i="14"/>
  <c r="AI1896" i="14"/>
  <c r="AH1896" i="14"/>
  <c r="AG1896" i="14"/>
  <c r="BH1895" i="14"/>
  <c r="BG1895" i="14"/>
  <c r="BF1895" i="14"/>
  <c r="BC1895" i="14"/>
  <c r="BB1895" i="14"/>
  <c r="BA1895" i="14"/>
  <c r="AX1895" i="14"/>
  <c r="AW1895" i="14"/>
  <c r="AV1895" i="14"/>
  <c r="AS1895" i="14"/>
  <c r="AR1895" i="14"/>
  <c r="AQ1895" i="14"/>
  <c r="AN1895" i="14"/>
  <c r="AM1895" i="14"/>
  <c r="AL1895" i="14"/>
  <c r="AI1895" i="14"/>
  <c r="AH1895" i="14"/>
  <c r="AG1895" i="14"/>
  <c r="BH1894" i="14"/>
  <c r="BG1894" i="14"/>
  <c r="BF1894" i="14"/>
  <c r="BC1894" i="14"/>
  <c r="BB1894" i="14"/>
  <c r="BA1894" i="14"/>
  <c r="AX1894" i="14"/>
  <c r="AW1894" i="14"/>
  <c r="AV1894" i="14"/>
  <c r="AS1894" i="14"/>
  <c r="AR1894" i="14"/>
  <c r="AQ1894" i="14"/>
  <c r="AN1894" i="14"/>
  <c r="AM1894" i="14"/>
  <c r="AL1894" i="14"/>
  <c r="AI1894" i="14"/>
  <c r="AH1894" i="14"/>
  <c r="AG1894" i="14"/>
  <c r="BH1893" i="14"/>
  <c r="BG1893" i="14"/>
  <c r="BF1893" i="14"/>
  <c r="BC1893" i="14"/>
  <c r="BB1893" i="14"/>
  <c r="BA1893" i="14"/>
  <c r="AX1893" i="14"/>
  <c r="AW1893" i="14"/>
  <c r="AV1893" i="14"/>
  <c r="AS1893" i="14"/>
  <c r="AR1893" i="14"/>
  <c r="AQ1893" i="14"/>
  <c r="AN1893" i="14"/>
  <c r="AM1893" i="14"/>
  <c r="AL1893" i="14"/>
  <c r="AI1893" i="14"/>
  <c r="AH1893" i="14"/>
  <c r="AG1893" i="14"/>
  <c r="BH1892" i="14"/>
  <c r="BG1892" i="14"/>
  <c r="BF1892" i="14"/>
  <c r="BC1892" i="14"/>
  <c r="BB1892" i="14"/>
  <c r="BA1892" i="14"/>
  <c r="AX1892" i="14"/>
  <c r="AW1892" i="14"/>
  <c r="AV1892" i="14"/>
  <c r="AS1892" i="14"/>
  <c r="AR1892" i="14"/>
  <c r="AQ1892" i="14"/>
  <c r="AN1892" i="14"/>
  <c r="AM1892" i="14"/>
  <c r="AL1892" i="14"/>
  <c r="AI1892" i="14"/>
  <c r="AH1892" i="14"/>
  <c r="AG1892" i="14"/>
  <c r="BH1891" i="14"/>
  <c r="BG1891" i="14"/>
  <c r="BF1891" i="14"/>
  <c r="BC1891" i="14"/>
  <c r="BB1891" i="14"/>
  <c r="BA1891" i="14"/>
  <c r="AX1891" i="14"/>
  <c r="AW1891" i="14"/>
  <c r="AV1891" i="14"/>
  <c r="AS1891" i="14"/>
  <c r="AR1891" i="14"/>
  <c r="AQ1891" i="14"/>
  <c r="AN1891" i="14"/>
  <c r="AM1891" i="14"/>
  <c r="AL1891" i="14"/>
  <c r="AI1891" i="14"/>
  <c r="AH1891" i="14"/>
  <c r="AG1891" i="14"/>
  <c r="BH1890" i="14"/>
  <c r="BG1890" i="14"/>
  <c r="BF1890" i="14"/>
  <c r="BC1890" i="14"/>
  <c r="BB1890" i="14"/>
  <c r="BA1890" i="14"/>
  <c r="AX1890" i="14"/>
  <c r="AW1890" i="14"/>
  <c r="AV1890" i="14"/>
  <c r="AS1890" i="14"/>
  <c r="AR1890" i="14"/>
  <c r="AQ1890" i="14"/>
  <c r="AN1890" i="14"/>
  <c r="AM1890" i="14"/>
  <c r="AL1890" i="14"/>
  <c r="AI1890" i="14"/>
  <c r="AH1890" i="14"/>
  <c r="AG1890" i="14"/>
  <c r="BH1889" i="14"/>
  <c r="BG1889" i="14"/>
  <c r="BF1889" i="14"/>
  <c r="BC1889" i="14"/>
  <c r="BB1889" i="14"/>
  <c r="BA1889" i="14"/>
  <c r="AX1889" i="14"/>
  <c r="AW1889" i="14"/>
  <c r="AV1889" i="14"/>
  <c r="AS1889" i="14"/>
  <c r="AR1889" i="14"/>
  <c r="AQ1889" i="14"/>
  <c r="AN1889" i="14"/>
  <c r="AM1889" i="14"/>
  <c r="AL1889" i="14"/>
  <c r="AI1889" i="14"/>
  <c r="AH1889" i="14"/>
  <c r="AG1889" i="14"/>
  <c r="BH1888" i="14"/>
  <c r="BG1888" i="14"/>
  <c r="BF1888" i="14"/>
  <c r="BC1888" i="14"/>
  <c r="BB1888" i="14"/>
  <c r="BA1888" i="14"/>
  <c r="AX1888" i="14"/>
  <c r="AW1888" i="14"/>
  <c r="AV1888" i="14"/>
  <c r="AS1888" i="14"/>
  <c r="AR1888" i="14"/>
  <c r="AQ1888" i="14"/>
  <c r="AN1888" i="14"/>
  <c r="AM1888" i="14"/>
  <c r="AL1888" i="14"/>
  <c r="AI1888" i="14"/>
  <c r="AH1888" i="14"/>
  <c r="AG1888" i="14"/>
  <c r="BH1887" i="14"/>
  <c r="BG1887" i="14"/>
  <c r="BF1887" i="14"/>
  <c r="BC1887" i="14"/>
  <c r="BB1887" i="14"/>
  <c r="BA1887" i="14"/>
  <c r="AX1887" i="14"/>
  <c r="AW1887" i="14"/>
  <c r="AV1887" i="14"/>
  <c r="AS1887" i="14"/>
  <c r="AR1887" i="14"/>
  <c r="AQ1887" i="14"/>
  <c r="AN1887" i="14"/>
  <c r="AM1887" i="14"/>
  <c r="AL1887" i="14"/>
  <c r="AI1887" i="14"/>
  <c r="AH1887" i="14"/>
  <c r="AG1887" i="14"/>
  <c r="BH1886" i="14"/>
  <c r="BG1886" i="14"/>
  <c r="BF1886" i="14"/>
  <c r="BC1886" i="14"/>
  <c r="BB1886" i="14"/>
  <c r="BA1886" i="14"/>
  <c r="AX1886" i="14"/>
  <c r="AW1886" i="14"/>
  <c r="AV1886" i="14"/>
  <c r="AS1886" i="14"/>
  <c r="AR1886" i="14"/>
  <c r="AQ1886" i="14"/>
  <c r="AN1886" i="14"/>
  <c r="AM1886" i="14"/>
  <c r="AL1886" i="14"/>
  <c r="AI1886" i="14"/>
  <c r="AH1886" i="14"/>
  <c r="AG1886" i="14"/>
  <c r="BH1885" i="14"/>
  <c r="BG1885" i="14"/>
  <c r="BF1885" i="14"/>
  <c r="BC1885" i="14"/>
  <c r="BB1885" i="14"/>
  <c r="BA1885" i="14"/>
  <c r="AX1885" i="14"/>
  <c r="AW1885" i="14"/>
  <c r="AV1885" i="14"/>
  <c r="AS1885" i="14"/>
  <c r="AR1885" i="14"/>
  <c r="AQ1885" i="14"/>
  <c r="AN1885" i="14"/>
  <c r="AM1885" i="14"/>
  <c r="AL1885" i="14"/>
  <c r="AI1885" i="14"/>
  <c r="AH1885" i="14"/>
  <c r="AG1885" i="14"/>
  <c r="BH1884" i="14"/>
  <c r="BG1884" i="14"/>
  <c r="BF1884" i="14"/>
  <c r="BC1884" i="14"/>
  <c r="BB1884" i="14"/>
  <c r="BA1884" i="14"/>
  <c r="AX1884" i="14"/>
  <c r="AW1884" i="14"/>
  <c r="AV1884" i="14"/>
  <c r="AS1884" i="14"/>
  <c r="AR1884" i="14"/>
  <c r="AQ1884" i="14"/>
  <c r="AN1884" i="14"/>
  <c r="AM1884" i="14"/>
  <c r="AL1884" i="14"/>
  <c r="AI1884" i="14"/>
  <c r="AH1884" i="14"/>
  <c r="AG1884" i="14"/>
  <c r="BH1883" i="14"/>
  <c r="BG1883" i="14"/>
  <c r="BF1883" i="14"/>
  <c r="BC1883" i="14"/>
  <c r="BB1883" i="14"/>
  <c r="BA1883" i="14"/>
  <c r="AX1883" i="14"/>
  <c r="AW1883" i="14"/>
  <c r="AV1883" i="14"/>
  <c r="AS1883" i="14"/>
  <c r="AR1883" i="14"/>
  <c r="AQ1883" i="14"/>
  <c r="AN1883" i="14"/>
  <c r="AM1883" i="14"/>
  <c r="AL1883" i="14"/>
  <c r="AI1883" i="14"/>
  <c r="AH1883" i="14"/>
  <c r="AG1883" i="14"/>
  <c r="BH1882" i="14"/>
  <c r="BG1882" i="14"/>
  <c r="BF1882" i="14"/>
  <c r="BC1882" i="14"/>
  <c r="BB1882" i="14"/>
  <c r="BA1882" i="14"/>
  <c r="AX1882" i="14"/>
  <c r="AW1882" i="14"/>
  <c r="AV1882" i="14"/>
  <c r="AS1882" i="14"/>
  <c r="AR1882" i="14"/>
  <c r="AQ1882" i="14"/>
  <c r="AN1882" i="14"/>
  <c r="AM1882" i="14"/>
  <c r="AL1882" i="14"/>
  <c r="AI1882" i="14"/>
  <c r="AH1882" i="14"/>
  <c r="AG1882" i="14"/>
  <c r="BH1881" i="14"/>
  <c r="BG1881" i="14"/>
  <c r="BF1881" i="14"/>
  <c r="BC1881" i="14"/>
  <c r="BB1881" i="14"/>
  <c r="BA1881" i="14"/>
  <c r="AX1881" i="14"/>
  <c r="AW1881" i="14"/>
  <c r="AV1881" i="14"/>
  <c r="AS1881" i="14"/>
  <c r="AR1881" i="14"/>
  <c r="AQ1881" i="14"/>
  <c r="AN1881" i="14"/>
  <c r="AM1881" i="14"/>
  <c r="AL1881" i="14"/>
  <c r="AI1881" i="14"/>
  <c r="AH1881" i="14"/>
  <c r="AG1881" i="14"/>
  <c r="BH1880" i="14"/>
  <c r="BG1880" i="14"/>
  <c r="BF1880" i="14"/>
  <c r="BC1880" i="14"/>
  <c r="BB1880" i="14"/>
  <c r="BA1880" i="14"/>
  <c r="AX1880" i="14"/>
  <c r="AW1880" i="14"/>
  <c r="AV1880" i="14"/>
  <c r="AS1880" i="14"/>
  <c r="AR1880" i="14"/>
  <c r="AQ1880" i="14"/>
  <c r="AN1880" i="14"/>
  <c r="AM1880" i="14"/>
  <c r="AL1880" i="14"/>
  <c r="AI1880" i="14"/>
  <c r="AH1880" i="14"/>
  <c r="AG1880" i="14"/>
  <c r="BH1879" i="14"/>
  <c r="BG1879" i="14"/>
  <c r="BF1879" i="14"/>
  <c r="BC1879" i="14"/>
  <c r="BB1879" i="14"/>
  <c r="BA1879" i="14"/>
  <c r="AX1879" i="14"/>
  <c r="AW1879" i="14"/>
  <c r="AV1879" i="14"/>
  <c r="AS1879" i="14"/>
  <c r="AR1879" i="14"/>
  <c r="AQ1879" i="14"/>
  <c r="AN1879" i="14"/>
  <c r="AM1879" i="14"/>
  <c r="AL1879" i="14"/>
  <c r="AI1879" i="14"/>
  <c r="AH1879" i="14"/>
  <c r="AG1879" i="14"/>
  <c r="BH1878" i="14"/>
  <c r="BG1878" i="14"/>
  <c r="BF1878" i="14"/>
  <c r="BC1878" i="14"/>
  <c r="BB1878" i="14"/>
  <c r="BA1878" i="14"/>
  <c r="AX1878" i="14"/>
  <c r="AW1878" i="14"/>
  <c r="AV1878" i="14"/>
  <c r="AS1878" i="14"/>
  <c r="AR1878" i="14"/>
  <c r="AQ1878" i="14"/>
  <c r="AN1878" i="14"/>
  <c r="AM1878" i="14"/>
  <c r="AL1878" i="14"/>
  <c r="AI1878" i="14"/>
  <c r="AH1878" i="14"/>
  <c r="AG1878" i="14"/>
  <c r="BH1877" i="14"/>
  <c r="BG1877" i="14"/>
  <c r="BF1877" i="14"/>
  <c r="BC1877" i="14"/>
  <c r="BB1877" i="14"/>
  <c r="BA1877" i="14"/>
  <c r="AX1877" i="14"/>
  <c r="AW1877" i="14"/>
  <c r="AV1877" i="14"/>
  <c r="AS1877" i="14"/>
  <c r="AR1877" i="14"/>
  <c r="AQ1877" i="14"/>
  <c r="AN1877" i="14"/>
  <c r="AM1877" i="14"/>
  <c r="AL1877" i="14"/>
  <c r="AI1877" i="14"/>
  <c r="AH1877" i="14"/>
  <c r="AG1877" i="14"/>
  <c r="BH1876" i="14"/>
  <c r="BG1876" i="14"/>
  <c r="BF1876" i="14"/>
  <c r="BC1876" i="14"/>
  <c r="BB1876" i="14"/>
  <c r="BA1876" i="14"/>
  <c r="AX1876" i="14"/>
  <c r="AW1876" i="14"/>
  <c r="AV1876" i="14"/>
  <c r="AS1876" i="14"/>
  <c r="AR1876" i="14"/>
  <c r="AQ1876" i="14"/>
  <c r="AN1876" i="14"/>
  <c r="AM1876" i="14"/>
  <c r="AL1876" i="14"/>
  <c r="AI1876" i="14"/>
  <c r="AH1876" i="14"/>
  <c r="AG1876" i="14"/>
  <c r="BH1875" i="14"/>
  <c r="BG1875" i="14"/>
  <c r="BF1875" i="14"/>
  <c r="BC1875" i="14"/>
  <c r="BB1875" i="14"/>
  <c r="BA1875" i="14"/>
  <c r="AX1875" i="14"/>
  <c r="AW1875" i="14"/>
  <c r="AV1875" i="14"/>
  <c r="AS1875" i="14"/>
  <c r="AR1875" i="14"/>
  <c r="AQ1875" i="14"/>
  <c r="AN1875" i="14"/>
  <c r="AM1875" i="14"/>
  <c r="AL1875" i="14"/>
  <c r="AI1875" i="14"/>
  <c r="AH1875" i="14"/>
  <c r="AG1875" i="14"/>
  <c r="BH1874" i="14"/>
  <c r="BG1874" i="14"/>
  <c r="BF1874" i="14"/>
  <c r="BC1874" i="14"/>
  <c r="BB1874" i="14"/>
  <c r="BA1874" i="14"/>
  <c r="AX1874" i="14"/>
  <c r="AW1874" i="14"/>
  <c r="AV1874" i="14"/>
  <c r="AS1874" i="14"/>
  <c r="AR1874" i="14"/>
  <c r="AQ1874" i="14"/>
  <c r="AN1874" i="14"/>
  <c r="AM1874" i="14"/>
  <c r="AL1874" i="14"/>
  <c r="AI1874" i="14"/>
  <c r="AH1874" i="14"/>
  <c r="AG1874" i="14"/>
  <c r="BH1873" i="14"/>
  <c r="BG1873" i="14"/>
  <c r="BF1873" i="14"/>
  <c r="BC1873" i="14"/>
  <c r="BB1873" i="14"/>
  <c r="BA1873" i="14"/>
  <c r="AX1873" i="14"/>
  <c r="AW1873" i="14"/>
  <c r="AV1873" i="14"/>
  <c r="AS1873" i="14"/>
  <c r="AR1873" i="14"/>
  <c r="AQ1873" i="14"/>
  <c r="AN1873" i="14"/>
  <c r="AM1873" i="14"/>
  <c r="AL1873" i="14"/>
  <c r="AI1873" i="14"/>
  <c r="AH1873" i="14"/>
  <c r="AG1873" i="14"/>
  <c r="BH1872" i="14"/>
  <c r="BG1872" i="14"/>
  <c r="BF1872" i="14"/>
  <c r="BC1872" i="14"/>
  <c r="BB1872" i="14"/>
  <c r="BA1872" i="14"/>
  <c r="AX1872" i="14"/>
  <c r="AW1872" i="14"/>
  <c r="AV1872" i="14"/>
  <c r="AS1872" i="14"/>
  <c r="AR1872" i="14"/>
  <c r="AQ1872" i="14"/>
  <c r="AN1872" i="14"/>
  <c r="AM1872" i="14"/>
  <c r="AL1872" i="14"/>
  <c r="AI1872" i="14"/>
  <c r="AH1872" i="14"/>
  <c r="AG1872" i="14"/>
  <c r="BH1871" i="14"/>
  <c r="BG1871" i="14"/>
  <c r="BF1871" i="14"/>
  <c r="BC1871" i="14"/>
  <c r="BB1871" i="14"/>
  <c r="BA1871" i="14"/>
  <c r="AX1871" i="14"/>
  <c r="AW1871" i="14"/>
  <c r="AV1871" i="14"/>
  <c r="AS1871" i="14"/>
  <c r="AR1871" i="14"/>
  <c r="AQ1871" i="14"/>
  <c r="AN1871" i="14"/>
  <c r="AM1871" i="14"/>
  <c r="AL1871" i="14"/>
  <c r="AI1871" i="14"/>
  <c r="AH1871" i="14"/>
  <c r="AG1871" i="14"/>
  <c r="BH1870" i="14"/>
  <c r="BG1870" i="14"/>
  <c r="BF1870" i="14"/>
  <c r="BC1870" i="14"/>
  <c r="BB1870" i="14"/>
  <c r="BA1870" i="14"/>
  <c r="AX1870" i="14"/>
  <c r="AW1870" i="14"/>
  <c r="AV1870" i="14"/>
  <c r="AS1870" i="14"/>
  <c r="AR1870" i="14"/>
  <c r="AQ1870" i="14"/>
  <c r="AN1870" i="14"/>
  <c r="AM1870" i="14"/>
  <c r="AL1870" i="14"/>
  <c r="AI1870" i="14"/>
  <c r="AH1870" i="14"/>
  <c r="AG1870" i="14"/>
  <c r="BH1869" i="14"/>
  <c r="BG1869" i="14"/>
  <c r="BF1869" i="14"/>
  <c r="BC1869" i="14"/>
  <c r="BB1869" i="14"/>
  <c r="BA1869" i="14"/>
  <c r="AX1869" i="14"/>
  <c r="AW1869" i="14"/>
  <c r="AV1869" i="14"/>
  <c r="AS1869" i="14"/>
  <c r="AR1869" i="14"/>
  <c r="AQ1869" i="14"/>
  <c r="AN1869" i="14"/>
  <c r="AM1869" i="14"/>
  <c r="AL1869" i="14"/>
  <c r="AI1869" i="14"/>
  <c r="AH1869" i="14"/>
  <c r="AG1869" i="14"/>
  <c r="BH1868" i="14"/>
  <c r="BG1868" i="14"/>
  <c r="BF1868" i="14"/>
  <c r="BC1868" i="14"/>
  <c r="BB1868" i="14"/>
  <c r="BA1868" i="14"/>
  <c r="AX1868" i="14"/>
  <c r="AW1868" i="14"/>
  <c r="AV1868" i="14"/>
  <c r="AS1868" i="14"/>
  <c r="AR1868" i="14"/>
  <c r="AQ1868" i="14"/>
  <c r="AN1868" i="14"/>
  <c r="AM1868" i="14"/>
  <c r="AL1868" i="14"/>
  <c r="AI1868" i="14"/>
  <c r="AH1868" i="14"/>
  <c r="AG1868" i="14"/>
  <c r="BH1867" i="14"/>
  <c r="BG1867" i="14"/>
  <c r="BF1867" i="14"/>
  <c r="BC1867" i="14"/>
  <c r="BB1867" i="14"/>
  <c r="BA1867" i="14"/>
  <c r="AX1867" i="14"/>
  <c r="AW1867" i="14"/>
  <c r="AV1867" i="14"/>
  <c r="AS1867" i="14"/>
  <c r="AR1867" i="14"/>
  <c r="AQ1867" i="14"/>
  <c r="AN1867" i="14"/>
  <c r="AM1867" i="14"/>
  <c r="AL1867" i="14"/>
  <c r="AI1867" i="14"/>
  <c r="AH1867" i="14"/>
  <c r="AG1867" i="14"/>
  <c r="BH1866" i="14"/>
  <c r="BG1866" i="14"/>
  <c r="BF1866" i="14"/>
  <c r="BC1866" i="14"/>
  <c r="BB1866" i="14"/>
  <c r="BA1866" i="14"/>
  <c r="AX1866" i="14"/>
  <c r="AW1866" i="14"/>
  <c r="AV1866" i="14"/>
  <c r="AS1866" i="14"/>
  <c r="AR1866" i="14"/>
  <c r="AQ1866" i="14"/>
  <c r="AN1866" i="14"/>
  <c r="AM1866" i="14"/>
  <c r="AL1866" i="14"/>
  <c r="AI1866" i="14"/>
  <c r="AH1866" i="14"/>
  <c r="AG1866" i="14"/>
  <c r="BH1865" i="14"/>
  <c r="BG1865" i="14"/>
  <c r="BF1865" i="14"/>
  <c r="BC1865" i="14"/>
  <c r="BB1865" i="14"/>
  <c r="BA1865" i="14"/>
  <c r="AX1865" i="14"/>
  <c r="AW1865" i="14"/>
  <c r="AV1865" i="14"/>
  <c r="AS1865" i="14"/>
  <c r="AR1865" i="14"/>
  <c r="AQ1865" i="14"/>
  <c r="AN1865" i="14"/>
  <c r="AM1865" i="14"/>
  <c r="AL1865" i="14"/>
  <c r="AI1865" i="14"/>
  <c r="AH1865" i="14"/>
  <c r="AG1865" i="14"/>
  <c r="BH1864" i="14"/>
  <c r="BG1864" i="14"/>
  <c r="BF1864" i="14"/>
  <c r="BC1864" i="14"/>
  <c r="BB1864" i="14"/>
  <c r="BA1864" i="14"/>
  <c r="AX1864" i="14"/>
  <c r="AW1864" i="14"/>
  <c r="AV1864" i="14"/>
  <c r="AS1864" i="14"/>
  <c r="AR1864" i="14"/>
  <c r="AQ1864" i="14"/>
  <c r="AN1864" i="14"/>
  <c r="AM1864" i="14"/>
  <c r="AL1864" i="14"/>
  <c r="AI1864" i="14"/>
  <c r="AH1864" i="14"/>
  <c r="AG1864" i="14"/>
  <c r="BH1863" i="14"/>
  <c r="BG1863" i="14"/>
  <c r="BF1863" i="14"/>
  <c r="BC1863" i="14"/>
  <c r="BB1863" i="14"/>
  <c r="BA1863" i="14"/>
  <c r="AX1863" i="14"/>
  <c r="AW1863" i="14"/>
  <c r="AV1863" i="14"/>
  <c r="AS1863" i="14"/>
  <c r="AR1863" i="14"/>
  <c r="AQ1863" i="14"/>
  <c r="AN1863" i="14"/>
  <c r="AM1863" i="14"/>
  <c r="AL1863" i="14"/>
  <c r="AI1863" i="14"/>
  <c r="AH1863" i="14"/>
  <c r="AG1863" i="14"/>
  <c r="BH1862" i="14"/>
  <c r="BG1862" i="14"/>
  <c r="BF1862" i="14"/>
  <c r="BC1862" i="14"/>
  <c r="BB1862" i="14"/>
  <c r="BA1862" i="14"/>
  <c r="AX1862" i="14"/>
  <c r="AW1862" i="14"/>
  <c r="AV1862" i="14"/>
  <c r="AS1862" i="14"/>
  <c r="AR1862" i="14"/>
  <c r="AQ1862" i="14"/>
  <c r="AN1862" i="14"/>
  <c r="AM1862" i="14"/>
  <c r="AL1862" i="14"/>
  <c r="AI1862" i="14"/>
  <c r="AH1862" i="14"/>
  <c r="AG1862" i="14"/>
  <c r="BH1861" i="14"/>
  <c r="BG1861" i="14"/>
  <c r="BF1861" i="14"/>
  <c r="BC1861" i="14"/>
  <c r="BB1861" i="14"/>
  <c r="BA1861" i="14"/>
  <c r="AX1861" i="14"/>
  <c r="AW1861" i="14"/>
  <c r="AV1861" i="14"/>
  <c r="AS1861" i="14"/>
  <c r="AR1861" i="14"/>
  <c r="AQ1861" i="14"/>
  <c r="AN1861" i="14"/>
  <c r="AM1861" i="14"/>
  <c r="AL1861" i="14"/>
  <c r="AI1861" i="14"/>
  <c r="AH1861" i="14"/>
  <c r="AG1861" i="14"/>
  <c r="BH1860" i="14"/>
  <c r="BG1860" i="14"/>
  <c r="BF1860" i="14"/>
  <c r="BC1860" i="14"/>
  <c r="BB1860" i="14"/>
  <c r="BA1860" i="14"/>
  <c r="AX1860" i="14"/>
  <c r="AW1860" i="14"/>
  <c r="AV1860" i="14"/>
  <c r="AS1860" i="14"/>
  <c r="AR1860" i="14"/>
  <c r="AQ1860" i="14"/>
  <c r="AN1860" i="14"/>
  <c r="AM1860" i="14"/>
  <c r="AL1860" i="14"/>
  <c r="AI1860" i="14"/>
  <c r="AH1860" i="14"/>
  <c r="AG1860" i="14"/>
  <c r="BH1859" i="14"/>
  <c r="BG1859" i="14"/>
  <c r="BF1859" i="14"/>
  <c r="BC1859" i="14"/>
  <c r="BB1859" i="14"/>
  <c r="BA1859" i="14"/>
  <c r="AX1859" i="14"/>
  <c r="AW1859" i="14"/>
  <c r="AV1859" i="14"/>
  <c r="AS1859" i="14"/>
  <c r="AR1859" i="14"/>
  <c r="AQ1859" i="14"/>
  <c r="AN1859" i="14"/>
  <c r="AM1859" i="14"/>
  <c r="AL1859" i="14"/>
  <c r="AI1859" i="14"/>
  <c r="AH1859" i="14"/>
  <c r="AG1859" i="14"/>
  <c r="BH1858" i="14"/>
  <c r="BG1858" i="14"/>
  <c r="BF1858" i="14"/>
  <c r="BC1858" i="14"/>
  <c r="BB1858" i="14"/>
  <c r="BA1858" i="14"/>
  <c r="AX1858" i="14"/>
  <c r="AW1858" i="14"/>
  <c r="AV1858" i="14"/>
  <c r="AS1858" i="14"/>
  <c r="AR1858" i="14"/>
  <c r="AQ1858" i="14"/>
  <c r="AN1858" i="14"/>
  <c r="AM1858" i="14"/>
  <c r="AL1858" i="14"/>
  <c r="AI1858" i="14"/>
  <c r="AH1858" i="14"/>
  <c r="AG1858" i="14"/>
  <c r="BH1857" i="14"/>
  <c r="BG1857" i="14"/>
  <c r="BF1857" i="14"/>
  <c r="BC1857" i="14"/>
  <c r="BB1857" i="14"/>
  <c r="BA1857" i="14"/>
  <c r="AX1857" i="14"/>
  <c r="AW1857" i="14"/>
  <c r="AV1857" i="14"/>
  <c r="AS1857" i="14"/>
  <c r="AR1857" i="14"/>
  <c r="AQ1857" i="14"/>
  <c r="AN1857" i="14"/>
  <c r="AM1857" i="14"/>
  <c r="AL1857" i="14"/>
  <c r="AI1857" i="14"/>
  <c r="AH1857" i="14"/>
  <c r="AG1857" i="14"/>
  <c r="BH1856" i="14"/>
  <c r="BG1856" i="14"/>
  <c r="BF1856" i="14"/>
  <c r="BC1856" i="14"/>
  <c r="BB1856" i="14"/>
  <c r="BA1856" i="14"/>
  <c r="AX1856" i="14"/>
  <c r="AW1856" i="14"/>
  <c r="AV1856" i="14"/>
  <c r="AS1856" i="14"/>
  <c r="AR1856" i="14"/>
  <c r="AQ1856" i="14"/>
  <c r="AN1856" i="14"/>
  <c r="AM1856" i="14"/>
  <c r="AL1856" i="14"/>
  <c r="AI1856" i="14"/>
  <c r="AH1856" i="14"/>
  <c r="AG1856" i="14"/>
  <c r="BH1855" i="14"/>
  <c r="BG1855" i="14"/>
  <c r="BF1855" i="14"/>
  <c r="BC1855" i="14"/>
  <c r="BB1855" i="14"/>
  <c r="BA1855" i="14"/>
  <c r="AX1855" i="14"/>
  <c r="AW1855" i="14"/>
  <c r="AV1855" i="14"/>
  <c r="AS1855" i="14"/>
  <c r="AR1855" i="14"/>
  <c r="AQ1855" i="14"/>
  <c r="AN1855" i="14"/>
  <c r="AM1855" i="14"/>
  <c r="AL1855" i="14"/>
  <c r="AI1855" i="14"/>
  <c r="AH1855" i="14"/>
  <c r="AG1855" i="14"/>
  <c r="BH1854" i="14"/>
  <c r="BG1854" i="14"/>
  <c r="BF1854" i="14"/>
  <c r="BC1854" i="14"/>
  <c r="BB1854" i="14"/>
  <c r="BA1854" i="14"/>
  <c r="AX1854" i="14"/>
  <c r="AW1854" i="14"/>
  <c r="AV1854" i="14"/>
  <c r="AS1854" i="14"/>
  <c r="AR1854" i="14"/>
  <c r="AQ1854" i="14"/>
  <c r="AN1854" i="14"/>
  <c r="AM1854" i="14"/>
  <c r="AL1854" i="14"/>
  <c r="AI1854" i="14"/>
  <c r="AH1854" i="14"/>
  <c r="AG1854" i="14"/>
  <c r="BH1853" i="14"/>
  <c r="BG1853" i="14"/>
  <c r="BF1853" i="14"/>
  <c r="BC1853" i="14"/>
  <c r="BB1853" i="14"/>
  <c r="BA1853" i="14"/>
  <c r="AX1853" i="14"/>
  <c r="AW1853" i="14"/>
  <c r="AV1853" i="14"/>
  <c r="AS1853" i="14"/>
  <c r="AR1853" i="14"/>
  <c r="AQ1853" i="14"/>
  <c r="AN1853" i="14"/>
  <c r="AM1853" i="14"/>
  <c r="AL1853" i="14"/>
  <c r="AI1853" i="14"/>
  <c r="AH1853" i="14"/>
  <c r="AG1853" i="14"/>
  <c r="BH1852" i="14"/>
  <c r="BG1852" i="14"/>
  <c r="BF1852" i="14"/>
  <c r="BC1852" i="14"/>
  <c r="BB1852" i="14"/>
  <c r="BA1852" i="14"/>
  <c r="AX1852" i="14"/>
  <c r="AW1852" i="14"/>
  <c r="AV1852" i="14"/>
  <c r="AS1852" i="14"/>
  <c r="AR1852" i="14"/>
  <c r="AQ1852" i="14"/>
  <c r="AN1852" i="14"/>
  <c r="AM1852" i="14"/>
  <c r="AL1852" i="14"/>
  <c r="AI1852" i="14"/>
  <c r="AH1852" i="14"/>
  <c r="AG1852" i="14"/>
  <c r="BH1851" i="14"/>
  <c r="BG1851" i="14"/>
  <c r="BF1851" i="14"/>
  <c r="BC1851" i="14"/>
  <c r="BB1851" i="14"/>
  <c r="BA1851" i="14"/>
  <c r="AX1851" i="14"/>
  <c r="AW1851" i="14"/>
  <c r="AV1851" i="14"/>
  <c r="AS1851" i="14"/>
  <c r="AR1851" i="14"/>
  <c r="AQ1851" i="14"/>
  <c r="AN1851" i="14"/>
  <c r="AM1851" i="14"/>
  <c r="AL1851" i="14"/>
  <c r="AI1851" i="14"/>
  <c r="AH1851" i="14"/>
  <c r="AG1851" i="14"/>
  <c r="BH1850" i="14"/>
  <c r="BG1850" i="14"/>
  <c r="BF1850" i="14"/>
  <c r="BC1850" i="14"/>
  <c r="BB1850" i="14"/>
  <c r="BA1850" i="14"/>
  <c r="AX1850" i="14"/>
  <c r="AW1850" i="14"/>
  <c r="AV1850" i="14"/>
  <c r="AS1850" i="14"/>
  <c r="AR1850" i="14"/>
  <c r="AQ1850" i="14"/>
  <c r="AN1850" i="14"/>
  <c r="AM1850" i="14"/>
  <c r="AL1850" i="14"/>
  <c r="AI1850" i="14"/>
  <c r="AH1850" i="14"/>
  <c r="AG1850" i="14"/>
  <c r="BH1849" i="14"/>
  <c r="BG1849" i="14"/>
  <c r="BF1849" i="14"/>
  <c r="BC1849" i="14"/>
  <c r="BB1849" i="14"/>
  <c r="BA1849" i="14"/>
  <c r="AX1849" i="14"/>
  <c r="AW1849" i="14"/>
  <c r="AV1849" i="14"/>
  <c r="AS1849" i="14"/>
  <c r="AR1849" i="14"/>
  <c r="AQ1849" i="14"/>
  <c r="AN1849" i="14"/>
  <c r="AM1849" i="14"/>
  <c r="AL1849" i="14"/>
  <c r="AI1849" i="14"/>
  <c r="AH1849" i="14"/>
  <c r="AG1849" i="14"/>
  <c r="BH1848" i="14"/>
  <c r="BG1848" i="14"/>
  <c r="BF1848" i="14"/>
  <c r="BC1848" i="14"/>
  <c r="BB1848" i="14"/>
  <c r="BA1848" i="14"/>
  <c r="AX1848" i="14"/>
  <c r="AW1848" i="14"/>
  <c r="AV1848" i="14"/>
  <c r="AS1848" i="14"/>
  <c r="AR1848" i="14"/>
  <c r="AQ1848" i="14"/>
  <c r="AN1848" i="14"/>
  <c r="AM1848" i="14"/>
  <c r="AL1848" i="14"/>
  <c r="AI1848" i="14"/>
  <c r="AH1848" i="14"/>
  <c r="AG1848" i="14"/>
  <c r="BH1847" i="14"/>
  <c r="BG1847" i="14"/>
  <c r="BF1847" i="14"/>
  <c r="BC1847" i="14"/>
  <c r="BB1847" i="14"/>
  <c r="BA1847" i="14"/>
  <c r="AX1847" i="14"/>
  <c r="AW1847" i="14"/>
  <c r="AV1847" i="14"/>
  <c r="AS1847" i="14"/>
  <c r="AR1847" i="14"/>
  <c r="AQ1847" i="14"/>
  <c r="AN1847" i="14"/>
  <c r="AM1847" i="14"/>
  <c r="AL1847" i="14"/>
  <c r="AI1847" i="14"/>
  <c r="AH1847" i="14"/>
  <c r="AG1847" i="14"/>
  <c r="BH1846" i="14"/>
  <c r="BG1846" i="14"/>
  <c r="BF1846" i="14"/>
  <c r="BC1846" i="14"/>
  <c r="BB1846" i="14"/>
  <c r="BA1846" i="14"/>
  <c r="AX1846" i="14"/>
  <c r="AW1846" i="14"/>
  <c r="AV1846" i="14"/>
  <c r="AS1846" i="14"/>
  <c r="AR1846" i="14"/>
  <c r="AQ1846" i="14"/>
  <c r="AN1846" i="14"/>
  <c r="AM1846" i="14"/>
  <c r="AL1846" i="14"/>
  <c r="AI1846" i="14"/>
  <c r="AH1846" i="14"/>
  <c r="AG1846" i="14"/>
  <c r="BH1845" i="14"/>
  <c r="BG1845" i="14"/>
  <c r="BF1845" i="14"/>
  <c r="BC1845" i="14"/>
  <c r="BB1845" i="14"/>
  <c r="BA1845" i="14"/>
  <c r="AX1845" i="14"/>
  <c r="AW1845" i="14"/>
  <c r="AV1845" i="14"/>
  <c r="AS1845" i="14"/>
  <c r="AR1845" i="14"/>
  <c r="AQ1845" i="14"/>
  <c r="AN1845" i="14"/>
  <c r="AM1845" i="14"/>
  <c r="AL1845" i="14"/>
  <c r="AI1845" i="14"/>
  <c r="AH1845" i="14"/>
  <c r="AG1845" i="14"/>
  <c r="BH1844" i="14"/>
  <c r="BG1844" i="14"/>
  <c r="BF1844" i="14"/>
  <c r="BC1844" i="14"/>
  <c r="BB1844" i="14"/>
  <c r="BA1844" i="14"/>
  <c r="AX1844" i="14"/>
  <c r="AW1844" i="14"/>
  <c r="AV1844" i="14"/>
  <c r="AS1844" i="14"/>
  <c r="AR1844" i="14"/>
  <c r="AQ1844" i="14"/>
  <c r="AN1844" i="14"/>
  <c r="AM1844" i="14"/>
  <c r="AL1844" i="14"/>
  <c r="AI1844" i="14"/>
  <c r="AH1844" i="14"/>
  <c r="AG1844" i="14"/>
  <c r="BH1843" i="14"/>
  <c r="BG1843" i="14"/>
  <c r="BF1843" i="14"/>
  <c r="BC1843" i="14"/>
  <c r="BB1843" i="14"/>
  <c r="BA1843" i="14"/>
  <c r="AX1843" i="14"/>
  <c r="AW1843" i="14"/>
  <c r="AV1843" i="14"/>
  <c r="AS1843" i="14"/>
  <c r="AR1843" i="14"/>
  <c r="AQ1843" i="14"/>
  <c r="AN1843" i="14"/>
  <c r="AM1843" i="14"/>
  <c r="AL1843" i="14"/>
  <c r="AI1843" i="14"/>
  <c r="AH1843" i="14"/>
  <c r="AG1843" i="14"/>
  <c r="BH1842" i="14"/>
  <c r="BG1842" i="14"/>
  <c r="BF1842" i="14"/>
  <c r="BC1842" i="14"/>
  <c r="BB1842" i="14"/>
  <c r="BA1842" i="14"/>
  <c r="AX1842" i="14"/>
  <c r="AW1842" i="14"/>
  <c r="AV1842" i="14"/>
  <c r="AS1842" i="14"/>
  <c r="AR1842" i="14"/>
  <c r="AQ1842" i="14"/>
  <c r="AN1842" i="14"/>
  <c r="AM1842" i="14"/>
  <c r="AL1842" i="14"/>
  <c r="AI1842" i="14"/>
  <c r="AH1842" i="14"/>
  <c r="AG1842" i="14"/>
  <c r="BH1841" i="14"/>
  <c r="BG1841" i="14"/>
  <c r="BF1841" i="14"/>
  <c r="BC1841" i="14"/>
  <c r="BB1841" i="14"/>
  <c r="BA1841" i="14"/>
  <c r="AX1841" i="14"/>
  <c r="AW1841" i="14"/>
  <c r="AV1841" i="14"/>
  <c r="AS1841" i="14"/>
  <c r="AR1841" i="14"/>
  <c r="AQ1841" i="14"/>
  <c r="AN1841" i="14"/>
  <c r="AM1841" i="14"/>
  <c r="AL1841" i="14"/>
  <c r="AI1841" i="14"/>
  <c r="AH1841" i="14"/>
  <c r="AG1841" i="14"/>
  <c r="BH1840" i="14"/>
  <c r="BG1840" i="14"/>
  <c r="BF1840" i="14"/>
  <c r="BC1840" i="14"/>
  <c r="BB1840" i="14"/>
  <c r="BA1840" i="14"/>
  <c r="AX1840" i="14"/>
  <c r="AW1840" i="14"/>
  <c r="AV1840" i="14"/>
  <c r="AS1840" i="14"/>
  <c r="AR1840" i="14"/>
  <c r="AQ1840" i="14"/>
  <c r="AN1840" i="14"/>
  <c r="AM1840" i="14"/>
  <c r="AL1840" i="14"/>
  <c r="AI1840" i="14"/>
  <c r="AH1840" i="14"/>
  <c r="AG1840" i="14"/>
  <c r="BH1839" i="14"/>
  <c r="BG1839" i="14"/>
  <c r="BF1839" i="14"/>
  <c r="BC1839" i="14"/>
  <c r="BB1839" i="14"/>
  <c r="BA1839" i="14"/>
  <c r="AX1839" i="14"/>
  <c r="AW1839" i="14"/>
  <c r="AV1839" i="14"/>
  <c r="AS1839" i="14"/>
  <c r="AR1839" i="14"/>
  <c r="AQ1839" i="14"/>
  <c r="AN1839" i="14"/>
  <c r="AM1839" i="14"/>
  <c r="AL1839" i="14"/>
  <c r="AI1839" i="14"/>
  <c r="AH1839" i="14"/>
  <c r="AG1839" i="14"/>
  <c r="BH1838" i="14"/>
  <c r="BG1838" i="14"/>
  <c r="BF1838" i="14"/>
  <c r="BC1838" i="14"/>
  <c r="BB1838" i="14"/>
  <c r="BA1838" i="14"/>
  <c r="AX1838" i="14"/>
  <c r="AW1838" i="14"/>
  <c r="AV1838" i="14"/>
  <c r="AS1838" i="14"/>
  <c r="AR1838" i="14"/>
  <c r="AQ1838" i="14"/>
  <c r="AN1838" i="14"/>
  <c r="AM1838" i="14"/>
  <c r="AL1838" i="14"/>
  <c r="AI1838" i="14"/>
  <c r="AH1838" i="14"/>
  <c r="AG1838" i="14"/>
  <c r="BH1837" i="14"/>
  <c r="BG1837" i="14"/>
  <c r="BF1837" i="14"/>
  <c r="BC1837" i="14"/>
  <c r="BB1837" i="14"/>
  <c r="BA1837" i="14"/>
  <c r="AX1837" i="14"/>
  <c r="AW1837" i="14"/>
  <c r="AV1837" i="14"/>
  <c r="AS1837" i="14"/>
  <c r="AR1837" i="14"/>
  <c r="AQ1837" i="14"/>
  <c r="AN1837" i="14"/>
  <c r="AM1837" i="14"/>
  <c r="AL1837" i="14"/>
  <c r="AI1837" i="14"/>
  <c r="AH1837" i="14"/>
  <c r="AG1837" i="14"/>
  <c r="BH1836" i="14"/>
  <c r="BG1836" i="14"/>
  <c r="BF1836" i="14"/>
  <c r="BC1836" i="14"/>
  <c r="BB1836" i="14"/>
  <c r="BA1836" i="14"/>
  <c r="AX1836" i="14"/>
  <c r="AW1836" i="14"/>
  <c r="AV1836" i="14"/>
  <c r="AS1836" i="14"/>
  <c r="AR1836" i="14"/>
  <c r="AQ1836" i="14"/>
  <c r="AN1836" i="14"/>
  <c r="AM1836" i="14"/>
  <c r="AL1836" i="14"/>
  <c r="AI1836" i="14"/>
  <c r="AH1836" i="14"/>
  <c r="AG1836" i="14"/>
  <c r="BH1835" i="14"/>
  <c r="BG1835" i="14"/>
  <c r="BF1835" i="14"/>
  <c r="BC1835" i="14"/>
  <c r="BB1835" i="14"/>
  <c r="BA1835" i="14"/>
  <c r="AX1835" i="14"/>
  <c r="AW1835" i="14"/>
  <c r="AV1835" i="14"/>
  <c r="AS1835" i="14"/>
  <c r="AR1835" i="14"/>
  <c r="AQ1835" i="14"/>
  <c r="AN1835" i="14"/>
  <c r="AM1835" i="14"/>
  <c r="AL1835" i="14"/>
  <c r="AI1835" i="14"/>
  <c r="AH1835" i="14"/>
  <c r="AG1835" i="14"/>
  <c r="BH1834" i="14"/>
  <c r="BG1834" i="14"/>
  <c r="BF1834" i="14"/>
  <c r="BC1834" i="14"/>
  <c r="BB1834" i="14"/>
  <c r="BA1834" i="14"/>
  <c r="AX1834" i="14"/>
  <c r="AW1834" i="14"/>
  <c r="AV1834" i="14"/>
  <c r="AS1834" i="14"/>
  <c r="AR1834" i="14"/>
  <c r="AQ1834" i="14"/>
  <c r="AN1834" i="14"/>
  <c r="AM1834" i="14"/>
  <c r="AL1834" i="14"/>
  <c r="AI1834" i="14"/>
  <c r="AH1834" i="14"/>
  <c r="AG1834" i="14"/>
  <c r="BH1833" i="14"/>
  <c r="BG1833" i="14"/>
  <c r="BF1833" i="14"/>
  <c r="BC1833" i="14"/>
  <c r="BB1833" i="14"/>
  <c r="BA1833" i="14"/>
  <c r="AX1833" i="14"/>
  <c r="AW1833" i="14"/>
  <c r="AV1833" i="14"/>
  <c r="AS1833" i="14"/>
  <c r="AR1833" i="14"/>
  <c r="AQ1833" i="14"/>
  <c r="AN1833" i="14"/>
  <c r="AM1833" i="14"/>
  <c r="AL1833" i="14"/>
  <c r="AI1833" i="14"/>
  <c r="AH1833" i="14"/>
  <c r="AG1833" i="14"/>
  <c r="BH1832" i="14"/>
  <c r="BG1832" i="14"/>
  <c r="BF1832" i="14"/>
  <c r="BC1832" i="14"/>
  <c r="BB1832" i="14"/>
  <c r="BA1832" i="14"/>
  <c r="AX1832" i="14"/>
  <c r="AW1832" i="14"/>
  <c r="AV1832" i="14"/>
  <c r="AS1832" i="14"/>
  <c r="AR1832" i="14"/>
  <c r="AQ1832" i="14"/>
  <c r="AN1832" i="14"/>
  <c r="AM1832" i="14"/>
  <c r="AL1832" i="14"/>
  <c r="AI1832" i="14"/>
  <c r="AH1832" i="14"/>
  <c r="AG1832" i="14"/>
  <c r="BH1825" i="14"/>
  <c r="BG1825" i="14"/>
  <c r="BF1825" i="14"/>
  <c r="BC1825" i="14"/>
  <c r="BB1825" i="14"/>
  <c r="BA1825" i="14"/>
  <c r="AX1825" i="14"/>
  <c r="AW1825" i="14"/>
  <c r="AV1825" i="14"/>
  <c r="AS1825" i="14"/>
  <c r="AR1825" i="14"/>
  <c r="AQ1825" i="14"/>
  <c r="AN1825" i="14"/>
  <c r="AM1825" i="14"/>
  <c r="AL1825" i="14"/>
  <c r="AI1825" i="14"/>
  <c r="AH1825" i="14"/>
  <c r="AG1825" i="14"/>
  <c r="BH1824" i="14"/>
  <c r="BG1824" i="14"/>
  <c r="BF1824" i="14"/>
  <c r="BC1824" i="14"/>
  <c r="BB1824" i="14"/>
  <c r="BA1824" i="14"/>
  <c r="AX1824" i="14"/>
  <c r="AW1824" i="14"/>
  <c r="AV1824" i="14"/>
  <c r="AS1824" i="14"/>
  <c r="AR1824" i="14"/>
  <c r="AQ1824" i="14"/>
  <c r="AN1824" i="14"/>
  <c r="AM1824" i="14"/>
  <c r="AL1824" i="14"/>
  <c r="AI1824" i="14"/>
  <c r="AH1824" i="14"/>
  <c r="AG1824" i="14"/>
  <c r="BH1823" i="14"/>
  <c r="BG1823" i="14"/>
  <c r="BF1823" i="14"/>
  <c r="BC1823" i="14"/>
  <c r="BB1823" i="14"/>
  <c r="BA1823" i="14"/>
  <c r="AX1823" i="14"/>
  <c r="AW1823" i="14"/>
  <c r="AV1823" i="14"/>
  <c r="AS1823" i="14"/>
  <c r="AR1823" i="14"/>
  <c r="AQ1823" i="14"/>
  <c r="AN1823" i="14"/>
  <c r="AM1823" i="14"/>
  <c r="AL1823" i="14"/>
  <c r="AI1823" i="14"/>
  <c r="AH1823" i="14"/>
  <c r="AG1823" i="14"/>
  <c r="BH1822" i="14"/>
  <c r="BG1822" i="14"/>
  <c r="BF1822" i="14"/>
  <c r="BC1822" i="14"/>
  <c r="BB1822" i="14"/>
  <c r="BA1822" i="14"/>
  <c r="AX1822" i="14"/>
  <c r="AW1822" i="14"/>
  <c r="AV1822" i="14"/>
  <c r="AS1822" i="14"/>
  <c r="AR1822" i="14"/>
  <c r="AQ1822" i="14"/>
  <c r="AN1822" i="14"/>
  <c r="AM1822" i="14"/>
  <c r="AL1822" i="14"/>
  <c r="AI1822" i="14"/>
  <c r="AH1822" i="14"/>
  <c r="AG1822" i="14"/>
  <c r="BH1821" i="14"/>
  <c r="BG1821" i="14"/>
  <c r="BF1821" i="14"/>
  <c r="BC1821" i="14"/>
  <c r="BB1821" i="14"/>
  <c r="BA1821" i="14"/>
  <c r="AX1821" i="14"/>
  <c r="AW1821" i="14"/>
  <c r="AV1821" i="14"/>
  <c r="AS1821" i="14"/>
  <c r="AR1821" i="14"/>
  <c r="AQ1821" i="14"/>
  <c r="AN1821" i="14"/>
  <c r="AM1821" i="14"/>
  <c r="AL1821" i="14"/>
  <c r="AI1821" i="14"/>
  <c r="AH1821" i="14"/>
  <c r="AG1821" i="14"/>
  <c r="BH1820" i="14"/>
  <c r="BG1820" i="14"/>
  <c r="BF1820" i="14"/>
  <c r="BC1820" i="14"/>
  <c r="BB1820" i="14"/>
  <c r="BA1820" i="14"/>
  <c r="AX1820" i="14"/>
  <c r="AW1820" i="14"/>
  <c r="AV1820" i="14"/>
  <c r="AS1820" i="14"/>
  <c r="AR1820" i="14"/>
  <c r="AQ1820" i="14"/>
  <c r="AN1820" i="14"/>
  <c r="AM1820" i="14"/>
  <c r="AL1820" i="14"/>
  <c r="AI1820" i="14"/>
  <c r="AH1820" i="14"/>
  <c r="AG1820" i="14"/>
  <c r="BH1819" i="14"/>
  <c r="BG1819" i="14"/>
  <c r="BF1819" i="14"/>
  <c r="BC1819" i="14"/>
  <c r="BB1819" i="14"/>
  <c r="BA1819" i="14"/>
  <c r="AX1819" i="14"/>
  <c r="AW1819" i="14"/>
  <c r="AV1819" i="14"/>
  <c r="AS1819" i="14"/>
  <c r="AR1819" i="14"/>
  <c r="AQ1819" i="14"/>
  <c r="AN1819" i="14"/>
  <c r="AM1819" i="14"/>
  <c r="AL1819" i="14"/>
  <c r="AI1819" i="14"/>
  <c r="AH1819" i="14"/>
  <c r="AG1819" i="14"/>
  <c r="BH1818" i="14"/>
  <c r="BG1818" i="14"/>
  <c r="BF1818" i="14"/>
  <c r="BC1818" i="14"/>
  <c r="BB1818" i="14"/>
  <c r="BA1818" i="14"/>
  <c r="AX1818" i="14"/>
  <c r="AW1818" i="14"/>
  <c r="AV1818" i="14"/>
  <c r="AS1818" i="14"/>
  <c r="AR1818" i="14"/>
  <c r="AQ1818" i="14"/>
  <c r="AN1818" i="14"/>
  <c r="AM1818" i="14"/>
  <c r="AL1818" i="14"/>
  <c r="AI1818" i="14"/>
  <c r="AH1818" i="14"/>
  <c r="AG1818" i="14"/>
  <c r="BH1817" i="14"/>
  <c r="BG1817" i="14"/>
  <c r="BF1817" i="14"/>
  <c r="BC1817" i="14"/>
  <c r="BB1817" i="14"/>
  <c r="BA1817" i="14"/>
  <c r="AX1817" i="14"/>
  <c r="AW1817" i="14"/>
  <c r="AV1817" i="14"/>
  <c r="AS1817" i="14"/>
  <c r="AR1817" i="14"/>
  <c r="AQ1817" i="14"/>
  <c r="AN1817" i="14"/>
  <c r="AM1817" i="14"/>
  <c r="AL1817" i="14"/>
  <c r="AI1817" i="14"/>
  <c r="AH1817" i="14"/>
  <c r="AG1817" i="14"/>
  <c r="BH1816" i="14"/>
  <c r="BG1816" i="14"/>
  <c r="BF1816" i="14"/>
  <c r="BC1816" i="14"/>
  <c r="BB1816" i="14"/>
  <c r="BA1816" i="14"/>
  <c r="AX1816" i="14"/>
  <c r="AW1816" i="14"/>
  <c r="AV1816" i="14"/>
  <c r="AS1816" i="14"/>
  <c r="AR1816" i="14"/>
  <c r="AQ1816" i="14"/>
  <c r="AN1816" i="14"/>
  <c r="AM1816" i="14"/>
  <c r="AL1816" i="14"/>
  <c r="AI1816" i="14"/>
  <c r="AH1816" i="14"/>
  <c r="AG1816" i="14"/>
  <c r="BH1815" i="14"/>
  <c r="BG1815" i="14"/>
  <c r="BF1815" i="14"/>
  <c r="BC1815" i="14"/>
  <c r="BB1815" i="14"/>
  <c r="BA1815" i="14"/>
  <c r="AX1815" i="14"/>
  <c r="AW1815" i="14"/>
  <c r="AV1815" i="14"/>
  <c r="AS1815" i="14"/>
  <c r="AR1815" i="14"/>
  <c r="AQ1815" i="14"/>
  <c r="AN1815" i="14"/>
  <c r="AM1815" i="14"/>
  <c r="AL1815" i="14"/>
  <c r="AI1815" i="14"/>
  <c r="AH1815" i="14"/>
  <c r="AG1815" i="14"/>
  <c r="BH1814" i="14"/>
  <c r="BG1814" i="14"/>
  <c r="BF1814" i="14"/>
  <c r="BC1814" i="14"/>
  <c r="BB1814" i="14"/>
  <c r="BA1814" i="14"/>
  <c r="AX1814" i="14"/>
  <c r="AW1814" i="14"/>
  <c r="AV1814" i="14"/>
  <c r="AS1814" i="14"/>
  <c r="AR1814" i="14"/>
  <c r="AQ1814" i="14"/>
  <c r="AN1814" i="14"/>
  <c r="AM1814" i="14"/>
  <c r="AL1814" i="14"/>
  <c r="AI1814" i="14"/>
  <c r="AH1814" i="14"/>
  <c r="AG1814" i="14"/>
  <c r="BH1813" i="14"/>
  <c r="BG1813" i="14"/>
  <c r="BF1813" i="14"/>
  <c r="BC1813" i="14"/>
  <c r="BB1813" i="14"/>
  <c r="BA1813" i="14"/>
  <c r="AX1813" i="14"/>
  <c r="AW1813" i="14"/>
  <c r="AV1813" i="14"/>
  <c r="AS1813" i="14"/>
  <c r="AR1813" i="14"/>
  <c r="AQ1813" i="14"/>
  <c r="AN1813" i="14"/>
  <c r="AM1813" i="14"/>
  <c r="AL1813" i="14"/>
  <c r="AI1813" i="14"/>
  <c r="AH1813" i="14"/>
  <c r="AG1813" i="14"/>
  <c r="BH1812" i="14"/>
  <c r="BG1812" i="14"/>
  <c r="BF1812" i="14"/>
  <c r="BC1812" i="14"/>
  <c r="BB1812" i="14"/>
  <c r="BA1812" i="14"/>
  <c r="AX1812" i="14"/>
  <c r="AW1812" i="14"/>
  <c r="AV1812" i="14"/>
  <c r="AS1812" i="14"/>
  <c r="AR1812" i="14"/>
  <c r="AQ1812" i="14"/>
  <c r="AN1812" i="14"/>
  <c r="AM1812" i="14"/>
  <c r="AL1812" i="14"/>
  <c r="AI1812" i="14"/>
  <c r="AH1812" i="14"/>
  <c r="AG1812" i="14"/>
  <c r="BH1811" i="14"/>
  <c r="BG1811" i="14"/>
  <c r="BF1811" i="14"/>
  <c r="BC1811" i="14"/>
  <c r="BB1811" i="14"/>
  <c r="BA1811" i="14"/>
  <c r="AX1811" i="14"/>
  <c r="AW1811" i="14"/>
  <c r="AV1811" i="14"/>
  <c r="AS1811" i="14"/>
  <c r="AR1811" i="14"/>
  <c r="AQ1811" i="14"/>
  <c r="AN1811" i="14"/>
  <c r="AM1811" i="14"/>
  <c r="AL1811" i="14"/>
  <c r="AI1811" i="14"/>
  <c r="AH1811" i="14"/>
  <c r="AG1811" i="14"/>
  <c r="BH1810" i="14"/>
  <c r="BG1810" i="14"/>
  <c r="BF1810" i="14"/>
  <c r="BC1810" i="14"/>
  <c r="BB1810" i="14"/>
  <c r="BA1810" i="14"/>
  <c r="AX1810" i="14"/>
  <c r="AW1810" i="14"/>
  <c r="AV1810" i="14"/>
  <c r="AS1810" i="14"/>
  <c r="AR1810" i="14"/>
  <c r="AQ1810" i="14"/>
  <c r="AN1810" i="14"/>
  <c r="AM1810" i="14"/>
  <c r="AL1810" i="14"/>
  <c r="AI1810" i="14"/>
  <c r="AH1810" i="14"/>
  <c r="AG1810" i="14"/>
  <c r="BH1809" i="14"/>
  <c r="BG1809" i="14"/>
  <c r="BF1809" i="14"/>
  <c r="BC1809" i="14"/>
  <c r="BB1809" i="14"/>
  <c r="BA1809" i="14"/>
  <c r="AX1809" i="14"/>
  <c r="AW1809" i="14"/>
  <c r="AV1809" i="14"/>
  <c r="AS1809" i="14"/>
  <c r="AR1809" i="14"/>
  <c r="AQ1809" i="14"/>
  <c r="AN1809" i="14"/>
  <c r="AM1809" i="14"/>
  <c r="AL1809" i="14"/>
  <c r="AI1809" i="14"/>
  <c r="AH1809" i="14"/>
  <c r="AG1809" i="14"/>
  <c r="BH1808" i="14"/>
  <c r="BG1808" i="14"/>
  <c r="BF1808" i="14"/>
  <c r="BC1808" i="14"/>
  <c r="BB1808" i="14"/>
  <c r="BA1808" i="14"/>
  <c r="AX1808" i="14"/>
  <c r="AW1808" i="14"/>
  <c r="AV1808" i="14"/>
  <c r="AS1808" i="14"/>
  <c r="AR1808" i="14"/>
  <c r="AQ1808" i="14"/>
  <c r="AN1808" i="14"/>
  <c r="AM1808" i="14"/>
  <c r="AL1808" i="14"/>
  <c r="AI1808" i="14"/>
  <c r="AH1808" i="14"/>
  <c r="AG1808" i="14"/>
  <c r="BH1807" i="14"/>
  <c r="BG1807" i="14"/>
  <c r="BF1807" i="14"/>
  <c r="BC1807" i="14"/>
  <c r="BB1807" i="14"/>
  <c r="BA1807" i="14"/>
  <c r="AX1807" i="14"/>
  <c r="AW1807" i="14"/>
  <c r="AV1807" i="14"/>
  <c r="AS1807" i="14"/>
  <c r="AR1807" i="14"/>
  <c r="AQ1807" i="14"/>
  <c r="AN1807" i="14"/>
  <c r="AM1807" i="14"/>
  <c r="AL1807" i="14"/>
  <c r="AI1807" i="14"/>
  <c r="AH1807" i="14"/>
  <c r="AG1807" i="14"/>
  <c r="BH1806" i="14"/>
  <c r="BG1806" i="14"/>
  <c r="BF1806" i="14"/>
  <c r="BC1806" i="14"/>
  <c r="BB1806" i="14"/>
  <c r="BA1806" i="14"/>
  <c r="AX1806" i="14"/>
  <c r="AW1806" i="14"/>
  <c r="AV1806" i="14"/>
  <c r="AS1806" i="14"/>
  <c r="AR1806" i="14"/>
  <c r="AQ1806" i="14"/>
  <c r="AN1806" i="14"/>
  <c r="AM1806" i="14"/>
  <c r="AL1806" i="14"/>
  <c r="AI1806" i="14"/>
  <c r="AH1806" i="14"/>
  <c r="AG1806" i="14"/>
  <c r="BH1805" i="14"/>
  <c r="BG1805" i="14"/>
  <c r="BF1805" i="14"/>
  <c r="BC1805" i="14"/>
  <c r="BB1805" i="14"/>
  <c r="BA1805" i="14"/>
  <c r="AX1805" i="14"/>
  <c r="AW1805" i="14"/>
  <c r="AV1805" i="14"/>
  <c r="AS1805" i="14"/>
  <c r="AR1805" i="14"/>
  <c r="AQ1805" i="14"/>
  <c r="AN1805" i="14"/>
  <c r="AM1805" i="14"/>
  <c r="AL1805" i="14"/>
  <c r="AI1805" i="14"/>
  <c r="AH1805" i="14"/>
  <c r="AG1805" i="14"/>
  <c r="BH1804" i="14"/>
  <c r="BG1804" i="14"/>
  <c r="BF1804" i="14"/>
  <c r="BC1804" i="14"/>
  <c r="BB1804" i="14"/>
  <c r="BA1804" i="14"/>
  <c r="AX1804" i="14"/>
  <c r="AW1804" i="14"/>
  <c r="AV1804" i="14"/>
  <c r="AS1804" i="14"/>
  <c r="AR1804" i="14"/>
  <c r="AQ1804" i="14"/>
  <c r="AN1804" i="14"/>
  <c r="AM1804" i="14"/>
  <c r="AL1804" i="14"/>
  <c r="AI1804" i="14"/>
  <c r="AH1804" i="14"/>
  <c r="AG1804" i="14"/>
  <c r="BH1803" i="14"/>
  <c r="BG1803" i="14"/>
  <c r="BF1803" i="14"/>
  <c r="BC1803" i="14"/>
  <c r="BB1803" i="14"/>
  <c r="BA1803" i="14"/>
  <c r="AX1803" i="14"/>
  <c r="AW1803" i="14"/>
  <c r="AV1803" i="14"/>
  <c r="AS1803" i="14"/>
  <c r="AR1803" i="14"/>
  <c r="AQ1803" i="14"/>
  <c r="AN1803" i="14"/>
  <c r="AM1803" i="14"/>
  <c r="AL1803" i="14"/>
  <c r="AI1803" i="14"/>
  <c r="AH1803" i="14"/>
  <c r="AG1803" i="14"/>
  <c r="BH1802" i="14"/>
  <c r="BG1802" i="14"/>
  <c r="BF1802" i="14"/>
  <c r="BC1802" i="14"/>
  <c r="BB1802" i="14"/>
  <c r="BA1802" i="14"/>
  <c r="AX1802" i="14"/>
  <c r="AW1802" i="14"/>
  <c r="AV1802" i="14"/>
  <c r="AS1802" i="14"/>
  <c r="AR1802" i="14"/>
  <c r="AQ1802" i="14"/>
  <c r="AN1802" i="14"/>
  <c r="AM1802" i="14"/>
  <c r="AL1802" i="14"/>
  <c r="AI1802" i="14"/>
  <c r="AH1802" i="14"/>
  <c r="AG1802" i="14"/>
  <c r="BH1801" i="14"/>
  <c r="BG1801" i="14"/>
  <c r="BF1801" i="14"/>
  <c r="BC1801" i="14"/>
  <c r="BB1801" i="14"/>
  <c r="BA1801" i="14"/>
  <c r="AX1801" i="14"/>
  <c r="AW1801" i="14"/>
  <c r="AV1801" i="14"/>
  <c r="AS1801" i="14"/>
  <c r="AR1801" i="14"/>
  <c r="AQ1801" i="14"/>
  <c r="AN1801" i="14"/>
  <c r="AM1801" i="14"/>
  <c r="AL1801" i="14"/>
  <c r="AI1801" i="14"/>
  <c r="AH1801" i="14"/>
  <c r="AG1801" i="14"/>
  <c r="BH1800" i="14"/>
  <c r="BG1800" i="14"/>
  <c r="BF1800" i="14"/>
  <c r="BC1800" i="14"/>
  <c r="BB1800" i="14"/>
  <c r="BA1800" i="14"/>
  <c r="AX1800" i="14"/>
  <c r="AW1800" i="14"/>
  <c r="AV1800" i="14"/>
  <c r="AS1800" i="14"/>
  <c r="AR1800" i="14"/>
  <c r="AQ1800" i="14"/>
  <c r="AN1800" i="14"/>
  <c r="AM1800" i="14"/>
  <c r="AL1800" i="14"/>
  <c r="AI1800" i="14"/>
  <c r="AH1800" i="14"/>
  <c r="AG1800" i="14"/>
  <c r="BH1799" i="14"/>
  <c r="BG1799" i="14"/>
  <c r="BF1799" i="14"/>
  <c r="BC1799" i="14"/>
  <c r="BB1799" i="14"/>
  <c r="BA1799" i="14"/>
  <c r="AX1799" i="14"/>
  <c r="AW1799" i="14"/>
  <c r="AV1799" i="14"/>
  <c r="AS1799" i="14"/>
  <c r="AR1799" i="14"/>
  <c r="AQ1799" i="14"/>
  <c r="AN1799" i="14"/>
  <c r="AM1799" i="14"/>
  <c r="AL1799" i="14"/>
  <c r="AI1799" i="14"/>
  <c r="AH1799" i="14"/>
  <c r="AG1799" i="14"/>
  <c r="BH1798" i="14"/>
  <c r="BG1798" i="14"/>
  <c r="BF1798" i="14"/>
  <c r="BC1798" i="14"/>
  <c r="BB1798" i="14"/>
  <c r="BA1798" i="14"/>
  <c r="AX1798" i="14"/>
  <c r="AW1798" i="14"/>
  <c r="AV1798" i="14"/>
  <c r="AS1798" i="14"/>
  <c r="AR1798" i="14"/>
  <c r="AQ1798" i="14"/>
  <c r="AN1798" i="14"/>
  <c r="AM1798" i="14"/>
  <c r="AL1798" i="14"/>
  <c r="AI1798" i="14"/>
  <c r="AH1798" i="14"/>
  <c r="AG1798" i="14"/>
  <c r="BH1797" i="14"/>
  <c r="BG1797" i="14"/>
  <c r="BF1797" i="14"/>
  <c r="BC1797" i="14"/>
  <c r="BB1797" i="14"/>
  <c r="BA1797" i="14"/>
  <c r="AX1797" i="14"/>
  <c r="AW1797" i="14"/>
  <c r="AV1797" i="14"/>
  <c r="AS1797" i="14"/>
  <c r="AR1797" i="14"/>
  <c r="AQ1797" i="14"/>
  <c r="AN1797" i="14"/>
  <c r="AM1797" i="14"/>
  <c r="AL1797" i="14"/>
  <c r="AI1797" i="14"/>
  <c r="AH1797" i="14"/>
  <c r="AG1797" i="14"/>
  <c r="BH1796" i="14"/>
  <c r="BG1796" i="14"/>
  <c r="BF1796" i="14"/>
  <c r="BC1796" i="14"/>
  <c r="BB1796" i="14"/>
  <c r="BA1796" i="14"/>
  <c r="AX1796" i="14"/>
  <c r="AW1796" i="14"/>
  <c r="AV1796" i="14"/>
  <c r="AS1796" i="14"/>
  <c r="AR1796" i="14"/>
  <c r="AQ1796" i="14"/>
  <c r="AN1796" i="14"/>
  <c r="AM1796" i="14"/>
  <c r="AL1796" i="14"/>
  <c r="AI1796" i="14"/>
  <c r="AH1796" i="14"/>
  <c r="AG1796" i="14"/>
  <c r="BH1795" i="14"/>
  <c r="BG1795" i="14"/>
  <c r="BF1795" i="14"/>
  <c r="BC1795" i="14"/>
  <c r="BB1795" i="14"/>
  <c r="BA1795" i="14"/>
  <c r="AX1795" i="14"/>
  <c r="AW1795" i="14"/>
  <c r="AV1795" i="14"/>
  <c r="AS1795" i="14"/>
  <c r="AR1795" i="14"/>
  <c r="AQ1795" i="14"/>
  <c r="AN1795" i="14"/>
  <c r="AM1795" i="14"/>
  <c r="AL1795" i="14"/>
  <c r="AI1795" i="14"/>
  <c r="AH1795" i="14"/>
  <c r="AG1795" i="14"/>
  <c r="BH1794" i="14"/>
  <c r="BG1794" i="14"/>
  <c r="BF1794" i="14"/>
  <c r="BC1794" i="14"/>
  <c r="BB1794" i="14"/>
  <c r="BA1794" i="14"/>
  <c r="AX1794" i="14"/>
  <c r="AW1794" i="14"/>
  <c r="AV1794" i="14"/>
  <c r="AS1794" i="14"/>
  <c r="AR1794" i="14"/>
  <c r="AQ1794" i="14"/>
  <c r="AN1794" i="14"/>
  <c r="AM1794" i="14"/>
  <c r="AL1794" i="14"/>
  <c r="AI1794" i="14"/>
  <c r="AH1794" i="14"/>
  <c r="AG1794" i="14"/>
  <c r="BH1793" i="14"/>
  <c r="BG1793" i="14"/>
  <c r="BF1793" i="14"/>
  <c r="BC1793" i="14"/>
  <c r="BB1793" i="14"/>
  <c r="BA1793" i="14"/>
  <c r="AX1793" i="14"/>
  <c r="AW1793" i="14"/>
  <c r="AV1793" i="14"/>
  <c r="AS1793" i="14"/>
  <c r="AR1793" i="14"/>
  <c r="AQ1793" i="14"/>
  <c r="AN1793" i="14"/>
  <c r="AM1793" i="14"/>
  <c r="AL1793" i="14"/>
  <c r="AI1793" i="14"/>
  <c r="AH1793" i="14"/>
  <c r="AG1793" i="14"/>
  <c r="BH1792" i="14"/>
  <c r="BG1792" i="14"/>
  <c r="BF1792" i="14"/>
  <c r="BC1792" i="14"/>
  <c r="BB1792" i="14"/>
  <c r="BA1792" i="14"/>
  <c r="AX1792" i="14"/>
  <c r="AW1792" i="14"/>
  <c r="AV1792" i="14"/>
  <c r="AS1792" i="14"/>
  <c r="AR1792" i="14"/>
  <c r="AQ1792" i="14"/>
  <c r="AN1792" i="14"/>
  <c r="AM1792" i="14"/>
  <c r="AL1792" i="14"/>
  <c r="AI1792" i="14"/>
  <c r="AH1792" i="14"/>
  <c r="AG1792" i="14"/>
  <c r="BH1791" i="14"/>
  <c r="BG1791" i="14"/>
  <c r="BF1791" i="14"/>
  <c r="BC1791" i="14"/>
  <c r="BB1791" i="14"/>
  <c r="BA1791" i="14"/>
  <c r="AX1791" i="14"/>
  <c r="AW1791" i="14"/>
  <c r="AV1791" i="14"/>
  <c r="AS1791" i="14"/>
  <c r="AR1791" i="14"/>
  <c r="AQ1791" i="14"/>
  <c r="AN1791" i="14"/>
  <c r="AM1791" i="14"/>
  <c r="AL1791" i="14"/>
  <c r="AI1791" i="14"/>
  <c r="AH1791" i="14"/>
  <c r="AG1791" i="14"/>
  <c r="BH1790" i="14"/>
  <c r="BG1790" i="14"/>
  <c r="BF1790" i="14"/>
  <c r="BC1790" i="14"/>
  <c r="BB1790" i="14"/>
  <c r="BA1790" i="14"/>
  <c r="AX1790" i="14"/>
  <c r="AW1790" i="14"/>
  <c r="AV1790" i="14"/>
  <c r="AS1790" i="14"/>
  <c r="AR1790" i="14"/>
  <c r="AQ1790" i="14"/>
  <c r="AN1790" i="14"/>
  <c r="AM1790" i="14"/>
  <c r="AL1790" i="14"/>
  <c r="AI1790" i="14"/>
  <c r="AH1790" i="14"/>
  <c r="AG1790" i="14"/>
  <c r="BH1789" i="14"/>
  <c r="BG1789" i="14"/>
  <c r="BF1789" i="14"/>
  <c r="BC1789" i="14"/>
  <c r="BB1789" i="14"/>
  <c r="BA1789" i="14"/>
  <c r="AX1789" i="14"/>
  <c r="AW1789" i="14"/>
  <c r="AV1789" i="14"/>
  <c r="AS1789" i="14"/>
  <c r="AR1789" i="14"/>
  <c r="AQ1789" i="14"/>
  <c r="AN1789" i="14"/>
  <c r="AM1789" i="14"/>
  <c r="AL1789" i="14"/>
  <c r="AI1789" i="14"/>
  <c r="AH1789" i="14"/>
  <c r="AG1789" i="14"/>
  <c r="BH1788" i="14"/>
  <c r="BG1788" i="14"/>
  <c r="BF1788" i="14"/>
  <c r="BC1788" i="14"/>
  <c r="BB1788" i="14"/>
  <c r="BA1788" i="14"/>
  <c r="AX1788" i="14"/>
  <c r="AW1788" i="14"/>
  <c r="AV1788" i="14"/>
  <c r="AS1788" i="14"/>
  <c r="AR1788" i="14"/>
  <c r="AQ1788" i="14"/>
  <c r="AN1788" i="14"/>
  <c r="AM1788" i="14"/>
  <c r="AL1788" i="14"/>
  <c r="AI1788" i="14"/>
  <c r="AH1788" i="14"/>
  <c r="AG1788" i="14"/>
  <c r="BH1787" i="14"/>
  <c r="BG1787" i="14"/>
  <c r="BF1787" i="14"/>
  <c r="BC1787" i="14"/>
  <c r="BB1787" i="14"/>
  <c r="BA1787" i="14"/>
  <c r="AX1787" i="14"/>
  <c r="AW1787" i="14"/>
  <c r="AV1787" i="14"/>
  <c r="AS1787" i="14"/>
  <c r="AR1787" i="14"/>
  <c r="AQ1787" i="14"/>
  <c r="AN1787" i="14"/>
  <c r="AM1787" i="14"/>
  <c r="AL1787" i="14"/>
  <c r="AI1787" i="14"/>
  <c r="AH1787" i="14"/>
  <c r="AG1787" i="14"/>
  <c r="BH1786" i="14"/>
  <c r="BG1786" i="14"/>
  <c r="BF1786" i="14"/>
  <c r="BC1786" i="14"/>
  <c r="BB1786" i="14"/>
  <c r="BA1786" i="14"/>
  <c r="AX1786" i="14"/>
  <c r="AW1786" i="14"/>
  <c r="AV1786" i="14"/>
  <c r="AS1786" i="14"/>
  <c r="AR1786" i="14"/>
  <c r="AQ1786" i="14"/>
  <c r="AN1786" i="14"/>
  <c r="AM1786" i="14"/>
  <c r="AL1786" i="14"/>
  <c r="AI1786" i="14"/>
  <c r="AH1786" i="14"/>
  <c r="AG1786" i="14"/>
  <c r="BH1785" i="14"/>
  <c r="BG1785" i="14"/>
  <c r="BF1785" i="14"/>
  <c r="BC1785" i="14"/>
  <c r="BB1785" i="14"/>
  <c r="BA1785" i="14"/>
  <c r="AX1785" i="14"/>
  <c r="AW1785" i="14"/>
  <c r="AV1785" i="14"/>
  <c r="AS1785" i="14"/>
  <c r="AR1785" i="14"/>
  <c r="AQ1785" i="14"/>
  <c r="AN1785" i="14"/>
  <c r="AM1785" i="14"/>
  <c r="AL1785" i="14"/>
  <c r="AI1785" i="14"/>
  <c r="AH1785" i="14"/>
  <c r="AG1785" i="14"/>
  <c r="BH1784" i="14"/>
  <c r="BG1784" i="14"/>
  <c r="BF1784" i="14"/>
  <c r="BC1784" i="14"/>
  <c r="BB1784" i="14"/>
  <c r="BA1784" i="14"/>
  <c r="AX1784" i="14"/>
  <c r="AW1784" i="14"/>
  <c r="AV1784" i="14"/>
  <c r="AS1784" i="14"/>
  <c r="AR1784" i="14"/>
  <c r="AQ1784" i="14"/>
  <c r="AN1784" i="14"/>
  <c r="AM1784" i="14"/>
  <c r="AL1784" i="14"/>
  <c r="AI1784" i="14"/>
  <c r="AH1784" i="14"/>
  <c r="AG1784" i="14"/>
  <c r="BH1783" i="14"/>
  <c r="BG1783" i="14"/>
  <c r="BF1783" i="14"/>
  <c r="BC1783" i="14"/>
  <c r="BB1783" i="14"/>
  <c r="BA1783" i="14"/>
  <c r="AX1783" i="14"/>
  <c r="AW1783" i="14"/>
  <c r="AV1783" i="14"/>
  <c r="AS1783" i="14"/>
  <c r="AR1783" i="14"/>
  <c r="AQ1783" i="14"/>
  <c r="AN1783" i="14"/>
  <c r="AM1783" i="14"/>
  <c r="AL1783" i="14"/>
  <c r="AI1783" i="14"/>
  <c r="AH1783" i="14"/>
  <c r="AG1783" i="14"/>
  <c r="BH1782" i="14"/>
  <c r="BG1782" i="14"/>
  <c r="BF1782" i="14"/>
  <c r="BC1782" i="14"/>
  <c r="BB1782" i="14"/>
  <c r="BA1782" i="14"/>
  <c r="AX1782" i="14"/>
  <c r="AW1782" i="14"/>
  <c r="AV1782" i="14"/>
  <c r="AS1782" i="14"/>
  <c r="AR1782" i="14"/>
  <c r="AQ1782" i="14"/>
  <c r="AN1782" i="14"/>
  <c r="AM1782" i="14"/>
  <c r="AL1782" i="14"/>
  <c r="AI1782" i="14"/>
  <c r="AH1782" i="14"/>
  <c r="AG1782" i="14"/>
  <c r="BH1781" i="14"/>
  <c r="BG1781" i="14"/>
  <c r="BF1781" i="14"/>
  <c r="BC1781" i="14"/>
  <c r="BB1781" i="14"/>
  <c r="BA1781" i="14"/>
  <c r="AX1781" i="14"/>
  <c r="AW1781" i="14"/>
  <c r="AV1781" i="14"/>
  <c r="AS1781" i="14"/>
  <c r="AR1781" i="14"/>
  <c r="AQ1781" i="14"/>
  <c r="AN1781" i="14"/>
  <c r="AM1781" i="14"/>
  <c r="AL1781" i="14"/>
  <c r="AI1781" i="14"/>
  <c r="AH1781" i="14"/>
  <c r="AG1781" i="14"/>
  <c r="BH1780" i="14"/>
  <c r="BG1780" i="14"/>
  <c r="BF1780" i="14"/>
  <c r="BC1780" i="14"/>
  <c r="BB1780" i="14"/>
  <c r="BA1780" i="14"/>
  <c r="AX1780" i="14"/>
  <c r="AW1780" i="14"/>
  <c r="AV1780" i="14"/>
  <c r="AS1780" i="14"/>
  <c r="AR1780" i="14"/>
  <c r="AQ1780" i="14"/>
  <c r="AN1780" i="14"/>
  <c r="AM1780" i="14"/>
  <c r="AL1780" i="14"/>
  <c r="AI1780" i="14"/>
  <c r="AH1780" i="14"/>
  <c r="AG1780" i="14"/>
  <c r="BH1779" i="14"/>
  <c r="BG1779" i="14"/>
  <c r="BF1779" i="14"/>
  <c r="BC1779" i="14"/>
  <c r="BB1779" i="14"/>
  <c r="BA1779" i="14"/>
  <c r="AX1779" i="14"/>
  <c r="AW1779" i="14"/>
  <c r="AV1779" i="14"/>
  <c r="AS1779" i="14"/>
  <c r="AR1779" i="14"/>
  <c r="AQ1779" i="14"/>
  <c r="AN1779" i="14"/>
  <c r="AM1779" i="14"/>
  <c r="AL1779" i="14"/>
  <c r="AI1779" i="14"/>
  <c r="AH1779" i="14"/>
  <c r="AG1779" i="14"/>
  <c r="BH1778" i="14"/>
  <c r="BG1778" i="14"/>
  <c r="BF1778" i="14"/>
  <c r="BC1778" i="14"/>
  <c r="BB1778" i="14"/>
  <c r="BA1778" i="14"/>
  <c r="AX1778" i="14"/>
  <c r="AW1778" i="14"/>
  <c r="AV1778" i="14"/>
  <c r="AS1778" i="14"/>
  <c r="AR1778" i="14"/>
  <c r="AQ1778" i="14"/>
  <c r="AN1778" i="14"/>
  <c r="AM1778" i="14"/>
  <c r="AL1778" i="14"/>
  <c r="AI1778" i="14"/>
  <c r="AH1778" i="14"/>
  <c r="AG1778" i="14"/>
  <c r="BH1777" i="14"/>
  <c r="BG1777" i="14"/>
  <c r="BF1777" i="14"/>
  <c r="BC1777" i="14"/>
  <c r="BB1777" i="14"/>
  <c r="BA1777" i="14"/>
  <c r="AX1777" i="14"/>
  <c r="AW1777" i="14"/>
  <c r="AV1777" i="14"/>
  <c r="AS1777" i="14"/>
  <c r="AR1777" i="14"/>
  <c r="AQ1777" i="14"/>
  <c r="AN1777" i="14"/>
  <c r="AM1777" i="14"/>
  <c r="AL1777" i="14"/>
  <c r="AI1777" i="14"/>
  <c r="AH1777" i="14"/>
  <c r="AG1777" i="14"/>
  <c r="BH1776" i="14"/>
  <c r="BG1776" i="14"/>
  <c r="BF1776" i="14"/>
  <c r="BC1776" i="14"/>
  <c r="BB1776" i="14"/>
  <c r="BA1776" i="14"/>
  <c r="AX1776" i="14"/>
  <c r="AW1776" i="14"/>
  <c r="AV1776" i="14"/>
  <c r="AS1776" i="14"/>
  <c r="AR1776" i="14"/>
  <c r="AQ1776" i="14"/>
  <c r="AN1776" i="14"/>
  <c r="AM1776" i="14"/>
  <c r="AL1776" i="14"/>
  <c r="AI1776" i="14"/>
  <c r="AH1776" i="14"/>
  <c r="AG1776" i="14"/>
  <c r="BH1775" i="14"/>
  <c r="BG1775" i="14"/>
  <c r="BF1775" i="14"/>
  <c r="BC1775" i="14"/>
  <c r="BB1775" i="14"/>
  <c r="BA1775" i="14"/>
  <c r="AX1775" i="14"/>
  <c r="AW1775" i="14"/>
  <c r="AV1775" i="14"/>
  <c r="AS1775" i="14"/>
  <c r="AR1775" i="14"/>
  <c r="AQ1775" i="14"/>
  <c r="AN1775" i="14"/>
  <c r="AM1775" i="14"/>
  <c r="AL1775" i="14"/>
  <c r="AI1775" i="14"/>
  <c r="AH1775" i="14"/>
  <c r="AG1775" i="14"/>
  <c r="BH1774" i="14"/>
  <c r="BG1774" i="14"/>
  <c r="BF1774" i="14"/>
  <c r="BC1774" i="14"/>
  <c r="BB1774" i="14"/>
  <c r="BA1774" i="14"/>
  <c r="AX1774" i="14"/>
  <c r="AW1774" i="14"/>
  <c r="AV1774" i="14"/>
  <c r="AS1774" i="14"/>
  <c r="AR1774" i="14"/>
  <c r="AQ1774" i="14"/>
  <c r="AN1774" i="14"/>
  <c r="AM1774" i="14"/>
  <c r="AL1774" i="14"/>
  <c r="AI1774" i="14"/>
  <c r="AH1774" i="14"/>
  <c r="AG1774" i="14"/>
  <c r="BH1773" i="14"/>
  <c r="BG1773" i="14"/>
  <c r="BF1773" i="14"/>
  <c r="BC1773" i="14"/>
  <c r="BB1773" i="14"/>
  <c r="BA1773" i="14"/>
  <c r="AX1773" i="14"/>
  <c r="AW1773" i="14"/>
  <c r="AV1773" i="14"/>
  <c r="AS1773" i="14"/>
  <c r="AR1773" i="14"/>
  <c r="AQ1773" i="14"/>
  <c r="AN1773" i="14"/>
  <c r="AM1773" i="14"/>
  <c r="AL1773" i="14"/>
  <c r="AI1773" i="14"/>
  <c r="AH1773" i="14"/>
  <c r="AG1773" i="14"/>
  <c r="BH1772" i="14"/>
  <c r="BG1772" i="14"/>
  <c r="BF1772" i="14"/>
  <c r="BC1772" i="14"/>
  <c r="BB1772" i="14"/>
  <c r="BA1772" i="14"/>
  <c r="AX1772" i="14"/>
  <c r="AW1772" i="14"/>
  <c r="AV1772" i="14"/>
  <c r="AS1772" i="14"/>
  <c r="AR1772" i="14"/>
  <c r="AQ1772" i="14"/>
  <c r="AN1772" i="14"/>
  <c r="AM1772" i="14"/>
  <c r="AL1772" i="14"/>
  <c r="AI1772" i="14"/>
  <c r="AH1772" i="14"/>
  <c r="AG1772" i="14"/>
  <c r="BH1771" i="14"/>
  <c r="BG1771" i="14"/>
  <c r="BF1771" i="14"/>
  <c r="BC1771" i="14"/>
  <c r="BB1771" i="14"/>
  <c r="BA1771" i="14"/>
  <c r="AX1771" i="14"/>
  <c r="AW1771" i="14"/>
  <c r="AV1771" i="14"/>
  <c r="AS1771" i="14"/>
  <c r="AR1771" i="14"/>
  <c r="AQ1771" i="14"/>
  <c r="AN1771" i="14"/>
  <c r="AM1771" i="14"/>
  <c r="AL1771" i="14"/>
  <c r="AI1771" i="14"/>
  <c r="AH1771" i="14"/>
  <c r="AG1771" i="14"/>
  <c r="BH1770" i="14"/>
  <c r="BG1770" i="14"/>
  <c r="BF1770" i="14"/>
  <c r="BC1770" i="14"/>
  <c r="BB1770" i="14"/>
  <c r="BA1770" i="14"/>
  <c r="AX1770" i="14"/>
  <c r="AW1770" i="14"/>
  <c r="AV1770" i="14"/>
  <c r="AS1770" i="14"/>
  <c r="AR1770" i="14"/>
  <c r="AQ1770" i="14"/>
  <c r="AN1770" i="14"/>
  <c r="AM1770" i="14"/>
  <c r="AL1770" i="14"/>
  <c r="AI1770" i="14"/>
  <c r="AH1770" i="14"/>
  <c r="AG1770" i="14"/>
  <c r="BH1769" i="14"/>
  <c r="BG1769" i="14"/>
  <c r="BF1769" i="14"/>
  <c r="BC1769" i="14"/>
  <c r="BB1769" i="14"/>
  <c r="BA1769" i="14"/>
  <c r="AX1769" i="14"/>
  <c r="AW1769" i="14"/>
  <c r="AV1769" i="14"/>
  <c r="AS1769" i="14"/>
  <c r="AR1769" i="14"/>
  <c r="AQ1769" i="14"/>
  <c r="AN1769" i="14"/>
  <c r="AM1769" i="14"/>
  <c r="AL1769" i="14"/>
  <c r="AI1769" i="14"/>
  <c r="AH1769" i="14"/>
  <c r="AG1769" i="14"/>
  <c r="BH1768" i="14"/>
  <c r="BG1768" i="14"/>
  <c r="BF1768" i="14"/>
  <c r="BC1768" i="14"/>
  <c r="BB1768" i="14"/>
  <c r="BA1768" i="14"/>
  <c r="AX1768" i="14"/>
  <c r="AW1768" i="14"/>
  <c r="AV1768" i="14"/>
  <c r="AS1768" i="14"/>
  <c r="AR1768" i="14"/>
  <c r="AQ1768" i="14"/>
  <c r="AN1768" i="14"/>
  <c r="AM1768" i="14"/>
  <c r="AL1768" i="14"/>
  <c r="AI1768" i="14"/>
  <c r="AH1768" i="14"/>
  <c r="AG1768" i="14"/>
  <c r="BH1767" i="14"/>
  <c r="BG1767" i="14"/>
  <c r="BF1767" i="14"/>
  <c r="BC1767" i="14"/>
  <c r="BB1767" i="14"/>
  <c r="BA1767" i="14"/>
  <c r="AX1767" i="14"/>
  <c r="AW1767" i="14"/>
  <c r="AV1767" i="14"/>
  <c r="AS1767" i="14"/>
  <c r="AR1767" i="14"/>
  <c r="AQ1767" i="14"/>
  <c r="AN1767" i="14"/>
  <c r="AM1767" i="14"/>
  <c r="AL1767" i="14"/>
  <c r="AI1767" i="14"/>
  <c r="AH1767" i="14"/>
  <c r="AG1767" i="14"/>
  <c r="BH1766" i="14"/>
  <c r="BG1766" i="14"/>
  <c r="BF1766" i="14"/>
  <c r="BC1766" i="14"/>
  <c r="BB1766" i="14"/>
  <c r="BA1766" i="14"/>
  <c r="AX1766" i="14"/>
  <c r="AW1766" i="14"/>
  <c r="AV1766" i="14"/>
  <c r="AS1766" i="14"/>
  <c r="AR1766" i="14"/>
  <c r="AQ1766" i="14"/>
  <c r="AN1766" i="14"/>
  <c r="AM1766" i="14"/>
  <c r="AL1766" i="14"/>
  <c r="AI1766" i="14"/>
  <c r="AH1766" i="14"/>
  <c r="AG1766" i="14"/>
  <c r="BH1765" i="14"/>
  <c r="BG1765" i="14"/>
  <c r="BF1765" i="14"/>
  <c r="BC1765" i="14"/>
  <c r="BB1765" i="14"/>
  <c r="BA1765" i="14"/>
  <c r="AX1765" i="14"/>
  <c r="AW1765" i="14"/>
  <c r="AV1765" i="14"/>
  <c r="AS1765" i="14"/>
  <c r="AR1765" i="14"/>
  <c r="AQ1765" i="14"/>
  <c r="AN1765" i="14"/>
  <c r="AM1765" i="14"/>
  <c r="AL1765" i="14"/>
  <c r="AI1765" i="14"/>
  <c r="AH1765" i="14"/>
  <c r="AG1765" i="14"/>
  <c r="BH1764" i="14"/>
  <c r="BG1764" i="14"/>
  <c r="BF1764" i="14"/>
  <c r="BC1764" i="14"/>
  <c r="BB1764" i="14"/>
  <c r="BA1764" i="14"/>
  <c r="AX1764" i="14"/>
  <c r="AW1764" i="14"/>
  <c r="AV1764" i="14"/>
  <c r="AS1764" i="14"/>
  <c r="AR1764" i="14"/>
  <c r="AQ1764" i="14"/>
  <c r="AN1764" i="14"/>
  <c r="AM1764" i="14"/>
  <c r="AL1764" i="14"/>
  <c r="AI1764" i="14"/>
  <c r="AH1764" i="14"/>
  <c r="AG1764" i="14"/>
  <c r="BH1763" i="14"/>
  <c r="BG1763" i="14"/>
  <c r="BF1763" i="14"/>
  <c r="BC1763" i="14"/>
  <c r="BB1763" i="14"/>
  <c r="BA1763" i="14"/>
  <c r="AX1763" i="14"/>
  <c r="AW1763" i="14"/>
  <c r="AV1763" i="14"/>
  <c r="AS1763" i="14"/>
  <c r="AR1763" i="14"/>
  <c r="AQ1763" i="14"/>
  <c r="AN1763" i="14"/>
  <c r="AM1763" i="14"/>
  <c r="AL1763" i="14"/>
  <c r="AI1763" i="14"/>
  <c r="AH1763" i="14"/>
  <c r="AG1763" i="14"/>
  <c r="BH1762" i="14"/>
  <c r="BG1762" i="14"/>
  <c r="BF1762" i="14"/>
  <c r="BC1762" i="14"/>
  <c r="BB1762" i="14"/>
  <c r="BA1762" i="14"/>
  <c r="AX1762" i="14"/>
  <c r="AW1762" i="14"/>
  <c r="AV1762" i="14"/>
  <c r="AS1762" i="14"/>
  <c r="AR1762" i="14"/>
  <c r="AQ1762" i="14"/>
  <c r="AN1762" i="14"/>
  <c r="AM1762" i="14"/>
  <c r="AL1762" i="14"/>
  <c r="AI1762" i="14"/>
  <c r="AH1762" i="14"/>
  <c r="AG1762" i="14"/>
  <c r="BH1761" i="14"/>
  <c r="BG1761" i="14"/>
  <c r="BF1761" i="14"/>
  <c r="BC1761" i="14"/>
  <c r="BB1761" i="14"/>
  <c r="BA1761" i="14"/>
  <c r="AX1761" i="14"/>
  <c r="AW1761" i="14"/>
  <c r="AV1761" i="14"/>
  <c r="AS1761" i="14"/>
  <c r="AR1761" i="14"/>
  <c r="AQ1761" i="14"/>
  <c r="AN1761" i="14"/>
  <c r="AM1761" i="14"/>
  <c r="AL1761" i="14"/>
  <c r="AI1761" i="14"/>
  <c r="AH1761" i="14"/>
  <c r="AG1761" i="14"/>
  <c r="BH1760" i="14"/>
  <c r="BG1760" i="14"/>
  <c r="BF1760" i="14"/>
  <c r="BC1760" i="14"/>
  <c r="BB1760" i="14"/>
  <c r="BA1760" i="14"/>
  <c r="AX1760" i="14"/>
  <c r="AW1760" i="14"/>
  <c r="AV1760" i="14"/>
  <c r="AS1760" i="14"/>
  <c r="AR1760" i="14"/>
  <c r="AQ1760" i="14"/>
  <c r="AN1760" i="14"/>
  <c r="AM1760" i="14"/>
  <c r="AL1760" i="14"/>
  <c r="AI1760" i="14"/>
  <c r="AH1760" i="14"/>
  <c r="AG1760" i="14"/>
  <c r="BH1759" i="14"/>
  <c r="BG1759" i="14"/>
  <c r="BF1759" i="14"/>
  <c r="BC1759" i="14"/>
  <c r="BB1759" i="14"/>
  <c r="BA1759" i="14"/>
  <c r="AX1759" i="14"/>
  <c r="AW1759" i="14"/>
  <c r="AV1759" i="14"/>
  <c r="AS1759" i="14"/>
  <c r="AR1759" i="14"/>
  <c r="AQ1759" i="14"/>
  <c r="AN1759" i="14"/>
  <c r="AM1759" i="14"/>
  <c r="AL1759" i="14"/>
  <c r="AI1759" i="14"/>
  <c r="AH1759" i="14"/>
  <c r="AG1759" i="14"/>
  <c r="BH1758" i="14"/>
  <c r="BG1758" i="14"/>
  <c r="BF1758" i="14"/>
  <c r="BC1758" i="14"/>
  <c r="BB1758" i="14"/>
  <c r="BA1758" i="14"/>
  <c r="AX1758" i="14"/>
  <c r="AW1758" i="14"/>
  <c r="AV1758" i="14"/>
  <c r="AS1758" i="14"/>
  <c r="AR1758" i="14"/>
  <c r="AQ1758" i="14"/>
  <c r="AN1758" i="14"/>
  <c r="AM1758" i="14"/>
  <c r="AL1758" i="14"/>
  <c r="AI1758" i="14"/>
  <c r="AH1758" i="14"/>
  <c r="AG1758" i="14"/>
  <c r="BH1757" i="14"/>
  <c r="BG1757" i="14"/>
  <c r="BF1757" i="14"/>
  <c r="BC1757" i="14"/>
  <c r="BB1757" i="14"/>
  <c r="BA1757" i="14"/>
  <c r="AX1757" i="14"/>
  <c r="AW1757" i="14"/>
  <c r="AV1757" i="14"/>
  <c r="AS1757" i="14"/>
  <c r="AR1757" i="14"/>
  <c r="AQ1757" i="14"/>
  <c r="AN1757" i="14"/>
  <c r="AM1757" i="14"/>
  <c r="AL1757" i="14"/>
  <c r="AI1757" i="14"/>
  <c r="AH1757" i="14"/>
  <c r="AG1757" i="14"/>
  <c r="BH1756" i="14"/>
  <c r="BG1756" i="14"/>
  <c r="BF1756" i="14"/>
  <c r="BC1756" i="14"/>
  <c r="BB1756" i="14"/>
  <c r="BA1756" i="14"/>
  <c r="AX1756" i="14"/>
  <c r="AW1756" i="14"/>
  <c r="AV1756" i="14"/>
  <c r="AS1756" i="14"/>
  <c r="AR1756" i="14"/>
  <c r="AQ1756" i="14"/>
  <c r="AN1756" i="14"/>
  <c r="AM1756" i="14"/>
  <c r="AL1756" i="14"/>
  <c r="AI1756" i="14"/>
  <c r="AH1756" i="14"/>
  <c r="AG1756" i="14"/>
  <c r="BH1755" i="14"/>
  <c r="BG1755" i="14"/>
  <c r="BF1755" i="14"/>
  <c r="BC1755" i="14"/>
  <c r="BB1755" i="14"/>
  <c r="BA1755" i="14"/>
  <c r="AX1755" i="14"/>
  <c r="AW1755" i="14"/>
  <c r="AV1755" i="14"/>
  <c r="AS1755" i="14"/>
  <c r="AR1755" i="14"/>
  <c r="AQ1755" i="14"/>
  <c r="AN1755" i="14"/>
  <c r="AM1755" i="14"/>
  <c r="AL1755" i="14"/>
  <c r="AI1755" i="14"/>
  <c r="AH1755" i="14"/>
  <c r="AG1755" i="14"/>
  <c r="BH1754" i="14"/>
  <c r="BG1754" i="14"/>
  <c r="BF1754" i="14"/>
  <c r="BC1754" i="14"/>
  <c r="BB1754" i="14"/>
  <c r="BA1754" i="14"/>
  <c r="AX1754" i="14"/>
  <c r="AW1754" i="14"/>
  <c r="AV1754" i="14"/>
  <c r="AS1754" i="14"/>
  <c r="AR1754" i="14"/>
  <c r="AQ1754" i="14"/>
  <c r="AN1754" i="14"/>
  <c r="AM1754" i="14"/>
  <c r="AL1754" i="14"/>
  <c r="AI1754" i="14"/>
  <c r="AH1754" i="14"/>
  <c r="AG1754" i="14"/>
  <c r="BH1753" i="14"/>
  <c r="BG1753" i="14"/>
  <c r="BF1753" i="14"/>
  <c r="BC1753" i="14"/>
  <c r="BB1753" i="14"/>
  <c r="BA1753" i="14"/>
  <c r="AX1753" i="14"/>
  <c r="AW1753" i="14"/>
  <c r="AV1753" i="14"/>
  <c r="AS1753" i="14"/>
  <c r="AR1753" i="14"/>
  <c r="AQ1753" i="14"/>
  <c r="AN1753" i="14"/>
  <c r="AM1753" i="14"/>
  <c r="AL1753" i="14"/>
  <c r="AI1753" i="14"/>
  <c r="AH1753" i="14"/>
  <c r="AG1753" i="14"/>
  <c r="BH1752" i="14"/>
  <c r="BG1752" i="14"/>
  <c r="BF1752" i="14"/>
  <c r="BC1752" i="14"/>
  <c r="BB1752" i="14"/>
  <c r="BA1752" i="14"/>
  <c r="AX1752" i="14"/>
  <c r="AW1752" i="14"/>
  <c r="AV1752" i="14"/>
  <c r="AS1752" i="14"/>
  <c r="AR1752" i="14"/>
  <c r="AQ1752" i="14"/>
  <c r="AN1752" i="14"/>
  <c r="AM1752" i="14"/>
  <c r="AL1752" i="14"/>
  <c r="AI1752" i="14"/>
  <c r="AH1752" i="14"/>
  <c r="AG1752" i="14"/>
  <c r="BH1751" i="14"/>
  <c r="BG1751" i="14"/>
  <c r="BF1751" i="14"/>
  <c r="BC1751" i="14"/>
  <c r="BB1751" i="14"/>
  <c r="BA1751" i="14"/>
  <c r="AX1751" i="14"/>
  <c r="AW1751" i="14"/>
  <c r="AV1751" i="14"/>
  <c r="AS1751" i="14"/>
  <c r="AR1751" i="14"/>
  <c r="AQ1751" i="14"/>
  <c r="AN1751" i="14"/>
  <c r="AM1751" i="14"/>
  <c r="AL1751" i="14"/>
  <c r="AI1751" i="14"/>
  <c r="AH1751" i="14"/>
  <c r="AG1751" i="14"/>
  <c r="BH1750" i="14"/>
  <c r="BG1750" i="14"/>
  <c r="BF1750" i="14"/>
  <c r="BC1750" i="14"/>
  <c r="BB1750" i="14"/>
  <c r="BA1750" i="14"/>
  <c r="AX1750" i="14"/>
  <c r="AW1750" i="14"/>
  <c r="AV1750" i="14"/>
  <c r="AS1750" i="14"/>
  <c r="AR1750" i="14"/>
  <c r="AQ1750" i="14"/>
  <c r="AN1750" i="14"/>
  <c r="AM1750" i="14"/>
  <c r="AL1750" i="14"/>
  <c r="AI1750" i="14"/>
  <c r="AH1750" i="14"/>
  <c r="AG1750" i="14"/>
  <c r="BH1749" i="14"/>
  <c r="BG1749" i="14"/>
  <c r="BF1749" i="14"/>
  <c r="BC1749" i="14"/>
  <c r="BB1749" i="14"/>
  <c r="BA1749" i="14"/>
  <c r="AX1749" i="14"/>
  <c r="AW1749" i="14"/>
  <c r="AV1749" i="14"/>
  <c r="AS1749" i="14"/>
  <c r="AR1749" i="14"/>
  <c r="AQ1749" i="14"/>
  <c r="AN1749" i="14"/>
  <c r="AM1749" i="14"/>
  <c r="AL1749" i="14"/>
  <c r="AI1749" i="14"/>
  <c r="AH1749" i="14"/>
  <c r="AG1749" i="14"/>
  <c r="BH1748" i="14"/>
  <c r="BG1748" i="14"/>
  <c r="BF1748" i="14"/>
  <c r="BC1748" i="14"/>
  <c r="BB1748" i="14"/>
  <c r="BA1748" i="14"/>
  <c r="AX1748" i="14"/>
  <c r="AW1748" i="14"/>
  <c r="AV1748" i="14"/>
  <c r="AS1748" i="14"/>
  <c r="AR1748" i="14"/>
  <c r="AQ1748" i="14"/>
  <c r="AN1748" i="14"/>
  <c r="AM1748" i="14"/>
  <c r="AL1748" i="14"/>
  <c r="AI1748" i="14"/>
  <c r="AH1748" i="14"/>
  <c r="AG1748" i="14"/>
  <c r="BH1747" i="14"/>
  <c r="BG1747" i="14"/>
  <c r="BF1747" i="14"/>
  <c r="BC1747" i="14"/>
  <c r="BB1747" i="14"/>
  <c r="BA1747" i="14"/>
  <c r="AX1747" i="14"/>
  <c r="AW1747" i="14"/>
  <c r="AV1747" i="14"/>
  <c r="AS1747" i="14"/>
  <c r="AR1747" i="14"/>
  <c r="AQ1747" i="14"/>
  <c r="AN1747" i="14"/>
  <c r="AM1747" i="14"/>
  <c r="AL1747" i="14"/>
  <c r="AI1747" i="14"/>
  <c r="AH1747" i="14"/>
  <c r="AG1747" i="14"/>
  <c r="BH1746" i="14"/>
  <c r="BG1746" i="14"/>
  <c r="BF1746" i="14"/>
  <c r="BC1746" i="14"/>
  <c r="BB1746" i="14"/>
  <c r="BA1746" i="14"/>
  <c r="AX1746" i="14"/>
  <c r="AW1746" i="14"/>
  <c r="AV1746" i="14"/>
  <c r="AS1746" i="14"/>
  <c r="AR1746" i="14"/>
  <c r="AQ1746" i="14"/>
  <c r="AN1746" i="14"/>
  <c r="AM1746" i="14"/>
  <c r="AL1746" i="14"/>
  <c r="AI1746" i="14"/>
  <c r="AH1746" i="14"/>
  <c r="AG1746" i="14"/>
  <c r="BH1745" i="14"/>
  <c r="BG1745" i="14"/>
  <c r="BF1745" i="14"/>
  <c r="BC1745" i="14"/>
  <c r="BB1745" i="14"/>
  <c r="BA1745" i="14"/>
  <c r="AX1745" i="14"/>
  <c r="AW1745" i="14"/>
  <c r="AV1745" i="14"/>
  <c r="AS1745" i="14"/>
  <c r="AR1745" i="14"/>
  <c r="AQ1745" i="14"/>
  <c r="AN1745" i="14"/>
  <c r="AM1745" i="14"/>
  <c r="AL1745" i="14"/>
  <c r="AI1745" i="14"/>
  <c r="AH1745" i="14"/>
  <c r="AG1745" i="14"/>
  <c r="BH1744" i="14"/>
  <c r="BG1744" i="14"/>
  <c r="BF1744" i="14"/>
  <c r="BC1744" i="14"/>
  <c r="BB1744" i="14"/>
  <c r="BA1744" i="14"/>
  <c r="AX1744" i="14"/>
  <c r="AW1744" i="14"/>
  <c r="AV1744" i="14"/>
  <c r="AS1744" i="14"/>
  <c r="AR1744" i="14"/>
  <c r="AQ1744" i="14"/>
  <c r="AN1744" i="14"/>
  <c r="AM1744" i="14"/>
  <c r="AL1744" i="14"/>
  <c r="AI1744" i="14"/>
  <c r="AH1744" i="14"/>
  <c r="AG1744" i="14"/>
  <c r="BH1743" i="14"/>
  <c r="BG1743" i="14"/>
  <c r="BF1743" i="14"/>
  <c r="BC1743" i="14"/>
  <c r="BB1743" i="14"/>
  <c r="BA1743" i="14"/>
  <c r="AX1743" i="14"/>
  <c r="AW1743" i="14"/>
  <c r="AV1743" i="14"/>
  <c r="AS1743" i="14"/>
  <c r="AR1743" i="14"/>
  <c r="AQ1743" i="14"/>
  <c r="AN1743" i="14"/>
  <c r="AM1743" i="14"/>
  <c r="AL1743" i="14"/>
  <c r="AI1743" i="14"/>
  <c r="AH1743" i="14"/>
  <c r="AG1743" i="14"/>
  <c r="BH1742" i="14"/>
  <c r="BG1742" i="14"/>
  <c r="BF1742" i="14"/>
  <c r="BC1742" i="14"/>
  <c r="BB1742" i="14"/>
  <c r="BA1742" i="14"/>
  <c r="AX1742" i="14"/>
  <c r="AW1742" i="14"/>
  <c r="AV1742" i="14"/>
  <c r="AS1742" i="14"/>
  <c r="AR1742" i="14"/>
  <c r="AQ1742" i="14"/>
  <c r="AN1742" i="14"/>
  <c r="AM1742" i="14"/>
  <c r="AL1742" i="14"/>
  <c r="AI1742" i="14"/>
  <c r="AH1742" i="14"/>
  <c r="AG1742" i="14"/>
  <c r="BH1741" i="14"/>
  <c r="BG1741" i="14"/>
  <c r="BF1741" i="14"/>
  <c r="BC1741" i="14"/>
  <c r="BB1741" i="14"/>
  <c r="BA1741" i="14"/>
  <c r="AX1741" i="14"/>
  <c r="AW1741" i="14"/>
  <c r="AV1741" i="14"/>
  <c r="AS1741" i="14"/>
  <c r="AR1741" i="14"/>
  <c r="AQ1741" i="14"/>
  <c r="AN1741" i="14"/>
  <c r="AM1741" i="14"/>
  <c r="AL1741" i="14"/>
  <c r="AI1741" i="14"/>
  <c r="AH1741" i="14"/>
  <c r="AG1741" i="14"/>
  <c r="BH1740" i="14"/>
  <c r="BG1740" i="14"/>
  <c r="BF1740" i="14"/>
  <c r="BC1740" i="14"/>
  <c r="BB1740" i="14"/>
  <c r="BA1740" i="14"/>
  <c r="AX1740" i="14"/>
  <c r="AW1740" i="14"/>
  <c r="AV1740" i="14"/>
  <c r="AS1740" i="14"/>
  <c r="AR1740" i="14"/>
  <c r="AQ1740" i="14"/>
  <c r="AN1740" i="14"/>
  <c r="AM1740" i="14"/>
  <c r="AL1740" i="14"/>
  <c r="AI1740" i="14"/>
  <c r="AH1740" i="14"/>
  <c r="AG1740" i="14"/>
  <c r="BH1739" i="14"/>
  <c r="BG1739" i="14"/>
  <c r="BF1739" i="14"/>
  <c r="BC1739" i="14"/>
  <c r="BB1739" i="14"/>
  <c r="BA1739" i="14"/>
  <c r="AX1739" i="14"/>
  <c r="AW1739" i="14"/>
  <c r="AV1739" i="14"/>
  <c r="AS1739" i="14"/>
  <c r="AR1739" i="14"/>
  <c r="AQ1739" i="14"/>
  <c r="AN1739" i="14"/>
  <c r="AM1739" i="14"/>
  <c r="AL1739" i="14"/>
  <c r="AI1739" i="14"/>
  <c r="AH1739" i="14"/>
  <c r="AG1739" i="14"/>
  <c r="BH1738" i="14"/>
  <c r="BG1738" i="14"/>
  <c r="BF1738" i="14"/>
  <c r="BC1738" i="14"/>
  <c r="BB1738" i="14"/>
  <c r="BA1738" i="14"/>
  <c r="AX1738" i="14"/>
  <c r="AW1738" i="14"/>
  <c r="AV1738" i="14"/>
  <c r="AS1738" i="14"/>
  <c r="AR1738" i="14"/>
  <c r="AQ1738" i="14"/>
  <c r="AN1738" i="14"/>
  <c r="AM1738" i="14"/>
  <c r="AL1738" i="14"/>
  <c r="AI1738" i="14"/>
  <c r="AH1738" i="14"/>
  <c r="AG1738" i="14"/>
  <c r="BH1737" i="14"/>
  <c r="BG1737" i="14"/>
  <c r="BF1737" i="14"/>
  <c r="BC1737" i="14"/>
  <c r="BB1737" i="14"/>
  <c r="BA1737" i="14"/>
  <c r="AX1737" i="14"/>
  <c r="AW1737" i="14"/>
  <c r="AV1737" i="14"/>
  <c r="AS1737" i="14"/>
  <c r="AR1737" i="14"/>
  <c r="AQ1737" i="14"/>
  <c r="AN1737" i="14"/>
  <c r="AM1737" i="14"/>
  <c r="AL1737" i="14"/>
  <c r="AI1737" i="14"/>
  <c r="AH1737" i="14"/>
  <c r="AG1737" i="14"/>
  <c r="BH1736" i="14"/>
  <c r="BG1736" i="14"/>
  <c r="BF1736" i="14"/>
  <c r="BC1736" i="14"/>
  <c r="BB1736" i="14"/>
  <c r="BA1736" i="14"/>
  <c r="AX1736" i="14"/>
  <c r="AW1736" i="14"/>
  <c r="AV1736" i="14"/>
  <c r="AS1736" i="14"/>
  <c r="AR1736" i="14"/>
  <c r="AQ1736" i="14"/>
  <c r="AN1736" i="14"/>
  <c r="AM1736" i="14"/>
  <c r="AL1736" i="14"/>
  <c r="AI1736" i="14"/>
  <c r="AH1736" i="14"/>
  <c r="AG1736" i="14"/>
  <c r="BH1735" i="14"/>
  <c r="BG1735" i="14"/>
  <c r="BF1735" i="14"/>
  <c r="BC1735" i="14"/>
  <c r="BB1735" i="14"/>
  <c r="BA1735" i="14"/>
  <c r="AX1735" i="14"/>
  <c r="AW1735" i="14"/>
  <c r="AV1735" i="14"/>
  <c r="AS1735" i="14"/>
  <c r="AR1735" i="14"/>
  <c r="AQ1735" i="14"/>
  <c r="AN1735" i="14"/>
  <c r="AM1735" i="14"/>
  <c r="AL1735" i="14"/>
  <c r="AI1735" i="14"/>
  <c r="AH1735" i="14"/>
  <c r="AG1735" i="14"/>
  <c r="BH1734" i="14"/>
  <c r="BG1734" i="14"/>
  <c r="BF1734" i="14"/>
  <c r="BC1734" i="14"/>
  <c r="BB1734" i="14"/>
  <c r="BA1734" i="14"/>
  <c r="AX1734" i="14"/>
  <c r="AW1734" i="14"/>
  <c r="AV1734" i="14"/>
  <c r="AS1734" i="14"/>
  <c r="AR1734" i="14"/>
  <c r="AQ1734" i="14"/>
  <c r="AN1734" i="14"/>
  <c r="AM1734" i="14"/>
  <c r="AL1734" i="14"/>
  <c r="AI1734" i="14"/>
  <c r="AH1734" i="14"/>
  <c r="AG1734" i="14"/>
  <c r="BH1733" i="14"/>
  <c r="BG1733" i="14"/>
  <c r="BF1733" i="14"/>
  <c r="BC1733" i="14"/>
  <c r="BB1733" i="14"/>
  <c r="BA1733" i="14"/>
  <c r="AX1733" i="14"/>
  <c r="AW1733" i="14"/>
  <c r="AV1733" i="14"/>
  <c r="AS1733" i="14"/>
  <c r="AR1733" i="14"/>
  <c r="AQ1733" i="14"/>
  <c r="AN1733" i="14"/>
  <c r="AM1733" i="14"/>
  <c r="AL1733" i="14"/>
  <c r="AI1733" i="14"/>
  <c r="AH1733" i="14"/>
  <c r="AG1733" i="14"/>
  <c r="BH1732" i="14"/>
  <c r="BG1732" i="14"/>
  <c r="BF1732" i="14"/>
  <c r="BC1732" i="14"/>
  <c r="BB1732" i="14"/>
  <c r="BA1732" i="14"/>
  <c r="AX1732" i="14"/>
  <c r="AW1732" i="14"/>
  <c r="AV1732" i="14"/>
  <c r="AS1732" i="14"/>
  <c r="AR1732" i="14"/>
  <c r="AQ1732" i="14"/>
  <c r="AN1732" i="14"/>
  <c r="AM1732" i="14"/>
  <c r="AL1732" i="14"/>
  <c r="AI1732" i="14"/>
  <c r="AH1732" i="14"/>
  <c r="AG1732" i="14"/>
  <c r="BH1731" i="14"/>
  <c r="BG1731" i="14"/>
  <c r="BF1731" i="14"/>
  <c r="BC1731" i="14"/>
  <c r="BB1731" i="14"/>
  <c r="BA1731" i="14"/>
  <c r="AX1731" i="14"/>
  <c r="AW1731" i="14"/>
  <c r="AV1731" i="14"/>
  <c r="AS1731" i="14"/>
  <c r="AR1731" i="14"/>
  <c r="AQ1731" i="14"/>
  <c r="AN1731" i="14"/>
  <c r="AM1731" i="14"/>
  <c r="AL1731" i="14"/>
  <c r="AI1731" i="14"/>
  <c r="AH1731" i="14"/>
  <c r="AG1731" i="14"/>
  <c r="BH1730" i="14"/>
  <c r="BG1730" i="14"/>
  <c r="BF1730" i="14"/>
  <c r="BC1730" i="14"/>
  <c r="BB1730" i="14"/>
  <c r="BA1730" i="14"/>
  <c r="AX1730" i="14"/>
  <c r="AW1730" i="14"/>
  <c r="AV1730" i="14"/>
  <c r="AS1730" i="14"/>
  <c r="AR1730" i="14"/>
  <c r="AQ1730" i="14"/>
  <c r="AN1730" i="14"/>
  <c r="AM1730" i="14"/>
  <c r="AL1730" i="14"/>
  <c r="AI1730" i="14"/>
  <c r="AH1730" i="14"/>
  <c r="AG1730" i="14"/>
  <c r="BH1729" i="14"/>
  <c r="BG1729" i="14"/>
  <c r="BF1729" i="14"/>
  <c r="BC1729" i="14"/>
  <c r="BB1729" i="14"/>
  <c r="BA1729" i="14"/>
  <c r="AX1729" i="14"/>
  <c r="AW1729" i="14"/>
  <c r="AV1729" i="14"/>
  <c r="AS1729" i="14"/>
  <c r="AR1729" i="14"/>
  <c r="AQ1729" i="14"/>
  <c r="AN1729" i="14"/>
  <c r="AM1729" i="14"/>
  <c r="AL1729" i="14"/>
  <c r="AI1729" i="14"/>
  <c r="AH1729" i="14"/>
  <c r="AG1729" i="14"/>
  <c r="BH1728" i="14"/>
  <c r="BG1728" i="14"/>
  <c r="BF1728" i="14"/>
  <c r="BC1728" i="14"/>
  <c r="BB1728" i="14"/>
  <c r="BA1728" i="14"/>
  <c r="AX1728" i="14"/>
  <c r="AW1728" i="14"/>
  <c r="AV1728" i="14"/>
  <c r="AS1728" i="14"/>
  <c r="AR1728" i="14"/>
  <c r="AQ1728" i="14"/>
  <c r="AN1728" i="14"/>
  <c r="AM1728" i="14"/>
  <c r="AL1728" i="14"/>
  <c r="AI1728" i="14"/>
  <c r="AH1728" i="14"/>
  <c r="AG1728" i="14"/>
  <c r="BH1727" i="14"/>
  <c r="BG1727" i="14"/>
  <c r="BF1727" i="14"/>
  <c r="BC1727" i="14"/>
  <c r="BB1727" i="14"/>
  <c r="BA1727" i="14"/>
  <c r="AX1727" i="14"/>
  <c r="AW1727" i="14"/>
  <c r="AV1727" i="14"/>
  <c r="AS1727" i="14"/>
  <c r="AR1727" i="14"/>
  <c r="AQ1727" i="14"/>
  <c r="AN1727" i="14"/>
  <c r="AM1727" i="14"/>
  <c r="AL1727" i="14"/>
  <c r="AI1727" i="14"/>
  <c r="AH1727" i="14"/>
  <c r="AG1727" i="14"/>
  <c r="BH1726" i="14"/>
  <c r="BG1726" i="14"/>
  <c r="BF1726" i="14"/>
  <c r="BC1726" i="14"/>
  <c r="BB1726" i="14"/>
  <c r="BA1726" i="14"/>
  <c r="AX1726" i="14"/>
  <c r="AW1726" i="14"/>
  <c r="AV1726" i="14"/>
  <c r="AS1726" i="14"/>
  <c r="AR1726" i="14"/>
  <c r="AQ1726" i="14"/>
  <c r="AN1726" i="14"/>
  <c r="AM1726" i="14"/>
  <c r="AL1726" i="14"/>
  <c r="AI1726" i="14"/>
  <c r="AH1726" i="14"/>
  <c r="AG1726" i="14"/>
  <c r="BH1725" i="14"/>
  <c r="BG1725" i="14"/>
  <c r="BF1725" i="14"/>
  <c r="BC1725" i="14"/>
  <c r="BB1725" i="14"/>
  <c r="BA1725" i="14"/>
  <c r="AX1725" i="14"/>
  <c r="AW1725" i="14"/>
  <c r="AV1725" i="14"/>
  <c r="AS1725" i="14"/>
  <c r="AR1725" i="14"/>
  <c r="AQ1725" i="14"/>
  <c r="AN1725" i="14"/>
  <c r="AM1725" i="14"/>
  <c r="AL1725" i="14"/>
  <c r="AI1725" i="14"/>
  <c r="AH1725" i="14"/>
  <c r="AG1725" i="14"/>
  <c r="BH1724" i="14"/>
  <c r="BG1724" i="14"/>
  <c r="BF1724" i="14"/>
  <c r="BC1724" i="14"/>
  <c r="BB1724" i="14"/>
  <c r="BA1724" i="14"/>
  <c r="AX1724" i="14"/>
  <c r="AW1724" i="14"/>
  <c r="AV1724" i="14"/>
  <c r="AS1724" i="14"/>
  <c r="AR1724" i="14"/>
  <c r="AQ1724" i="14"/>
  <c r="AN1724" i="14"/>
  <c r="AM1724" i="14"/>
  <c r="AL1724" i="14"/>
  <c r="AI1724" i="14"/>
  <c r="AH1724" i="14"/>
  <c r="AG1724" i="14"/>
  <c r="BH1723" i="14"/>
  <c r="BG1723" i="14"/>
  <c r="BF1723" i="14"/>
  <c r="BC1723" i="14"/>
  <c r="BB1723" i="14"/>
  <c r="BA1723" i="14"/>
  <c r="AX1723" i="14"/>
  <c r="AW1723" i="14"/>
  <c r="AV1723" i="14"/>
  <c r="AS1723" i="14"/>
  <c r="AR1723" i="14"/>
  <c r="AQ1723" i="14"/>
  <c r="AN1723" i="14"/>
  <c r="AM1723" i="14"/>
  <c r="AL1723" i="14"/>
  <c r="AI1723" i="14"/>
  <c r="AH1723" i="14"/>
  <c r="AG1723" i="14"/>
  <c r="BH1722" i="14"/>
  <c r="BG1722" i="14"/>
  <c r="BF1722" i="14"/>
  <c r="BC1722" i="14"/>
  <c r="BB1722" i="14"/>
  <c r="BA1722" i="14"/>
  <c r="AX1722" i="14"/>
  <c r="AW1722" i="14"/>
  <c r="AV1722" i="14"/>
  <c r="AS1722" i="14"/>
  <c r="AR1722" i="14"/>
  <c r="AQ1722" i="14"/>
  <c r="AN1722" i="14"/>
  <c r="AM1722" i="14"/>
  <c r="AL1722" i="14"/>
  <c r="AI1722" i="14"/>
  <c r="AH1722" i="14"/>
  <c r="AG1722" i="14"/>
  <c r="BH1721" i="14"/>
  <c r="BG1721" i="14"/>
  <c r="BF1721" i="14"/>
  <c r="BC1721" i="14"/>
  <c r="BB1721" i="14"/>
  <c r="BA1721" i="14"/>
  <c r="AX1721" i="14"/>
  <c r="AW1721" i="14"/>
  <c r="AV1721" i="14"/>
  <c r="AS1721" i="14"/>
  <c r="AR1721" i="14"/>
  <c r="AQ1721" i="14"/>
  <c r="AN1721" i="14"/>
  <c r="AM1721" i="14"/>
  <c r="AL1721" i="14"/>
  <c r="AI1721" i="14"/>
  <c r="AH1721" i="14"/>
  <c r="AG1721" i="14"/>
  <c r="BH1720" i="14"/>
  <c r="BG1720" i="14"/>
  <c r="BF1720" i="14"/>
  <c r="BC1720" i="14"/>
  <c r="BB1720" i="14"/>
  <c r="BA1720" i="14"/>
  <c r="AX1720" i="14"/>
  <c r="AW1720" i="14"/>
  <c r="AV1720" i="14"/>
  <c r="AS1720" i="14"/>
  <c r="AR1720" i="14"/>
  <c r="AQ1720" i="14"/>
  <c r="AN1720" i="14"/>
  <c r="AM1720" i="14"/>
  <c r="AL1720" i="14"/>
  <c r="AI1720" i="14"/>
  <c r="AH1720" i="14"/>
  <c r="AG1720" i="14"/>
  <c r="BH1719" i="14"/>
  <c r="BG1719" i="14"/>
  <c r="BF1719" i="14"/>
  <c r="BC1719" i="14"/>
  <c r="BB1719" i="14"/>
  <c r="BA1719" i="14"/>
  <c r="AX1719" i="14"/>
  <c r="AW1719" i="14"/>
  <c r="AV1719" i="14"/>
  <c r="AS1719" i="14"/>
  <c r="AR1719" i="14"/>
  <c r="AQ1719" i="14"/>
  <c r="AN1719" i="14"/>
  <c r="AM1719" i="14"/>
  <c r="AL1719" i="14"/>
  <c r="AI1719" i="14"/>
  <c r="AH1719" i="14"/>
  <c r="AG1719" i="14"/>
  <c r="BH1718" i="14"/>
  <c r="BG1718" i="14"/>
  <c r="BF1718" i="14"/>
  <c r="BC1718" i="14"/>
  <c r="BB1718" i="14"/>
  <c r="BA1718" i="14"/>
  <c r="AX1718" i="14"/>
  <c r="AW1718" i="14"/>
  <c r="AV1718" i="14"/>
  <c r="AS1718" i="14"/>
  <c r="AR1718" i="14"/>
  <c r="AQ1718" i="14"/>
  <c r="AN1718" i="14"/>
  <c r="AM1718" i="14"/>
  <c r="AL1718" i="14"/>
  <c r="AI1718" i="14"/>
  <c r="AH1718" i="14"/>
  <c r="AG1718" i="14"/>
  <c r="BH1717" i="14"/>
  <c r="BG1717" i="14"/>
  <c r="BF1717" i="14"/>
  <c r="BC1717" i="14"/>
  <c r="BB1717" i="14"/>
  <c r="BA1717" i="14"/>
  <c r="AX1717" i="14"/>
  <c r="AW1717" i="14"/>
  <c r="AV1717" i="14"/>
  <c r="AS1717" i="14"/>
  <c r="AR1717" i="14"/>
  <c r="AQ1717" i="14"/>
  <c r="AN1717" i="14"/>
  <c r="AM1717" i="14"/>
  <c r="AL1717" i="14"/>
  <c r="AI1717" i="14"/>
  <c r="AH1717" i="14"/>
  <c r="AG1717" i="14"/>
  <c r="BH1716" i="14"/>
  <c r="BG1716" i="14"/>
  <c r="BF1716" i="14"/>
  <c r="BC1716" i="14"/>
  <c r="BB1716" i="14"/>
  <c r="BA1716" i="14"/>
  <c r="AX1716" i="14"/>
  <c r="AW1716" i="14"/>
  <c r="AV1716" i="14"/>
  <c r="AS1716" i="14"/>
  <c r="AR1716" i="14"/>
  <c r="AQ1716" i="14"/>
  <c r="AN1716" i="14"/>
  <c r="AM1716" i="14"/>
  <c r="AL1716" i="14"/>
  <c r="AI1716" i="14"/>
  <c r="AH1716" i="14"/>
  <c r="AG1716" i="14"/>
  <c r="BH1715" i="14"/>
  <c r="BG1715" i="14"/>
  <c r="BF1715" i="14"/>
  <c r="BC1715" i="14"/>
  <c r="BB1715" i="14"/>
  <c r="BA1715" i="14"/>
  <c r="AX1715" i="14"/>
  <c r="AW1715" i="14"/>
  <c r="AV1715" i="14"/>
  <c r="AS1715" i="14"/>
  <c r="AR1715" i="14"/>
  <c r="AQ1715" i="14"/>
  <c r="AN1715" i="14"/>
  <c r="AM1715" i="14"/>
  <c r="AL1715" i="14"/>
  <c r="AI1715" i="14"/>
  <c r="AH1715" i="14"/>
  <c r="AG1715" i="14"/>
  <c r="BH1714" i="14"/>
  <c r="BG1714" i="14"/>
  <c r="BF1714" i="14"/>
  <c r="BC1714" i="14"/>
  <c r="BB1714" i="14"/>
  <c r="BA1714" i="14"/>
  <c r="AX1714" i="14"/>
  <c r="AW1714" i="14"/>
  <c r="AV1714" i="14"/>
  <c r="AS1714" i="14"/>
  <c r="AR1714" i="14"/>
  <c r="AQ1714" i="14"/>
  <c r="AN1714" i="14"/>
  <c r="AM1714" i="14"/>
  <c r="AL1714" i="14"/>
  <c r="AI1714" i="14"/>
  <c r="AH1714" i="14"/>
  <c r="AG1714" i="14"/>
  <c r="BH1713" i="14"/>
  <c r="BG1713" i="14"/>
  <c r="BF1713" i="14"/>
  <c r="BC1713" i="14"/>
  <c r="BB1713" i="14"/>
  <c r="BA1713" i="14"/>
  <c r="AX1713" i="14"/>
  <c r="AW1713" i="14"/>
  <c r="AV1713" i="14"/>
  <c r="AS1713" i="14"/>
  <c r="AR1713" i="14"/>
  <c r="AQ1713" i="14"/>
  <c r="AN1713" i="14"/>
  <c r="AM1713" i="14"/>
  <c r="AL1713" i="14"/>
  <c r="AI1713" i="14"/>
  <c r="AH1713" i="14"/>
  <c r="AG1713" i="14"/>
  <c r="BH1712" i="14"/>
  <c r="BG1712" i="14"/>
  <c r="BF1712" i="14"/>
  <c r="BC1712" i="14"/>
  <c r="BB1712" i="14"/>
  <c r="BA1712" i="14"/>
  <c r="AX1712" i="14"/>
  <c r="AW1712" i="14"/>
  <c r="AV1712" i="14"/>
  <c r="AS1712" i="14"/>
  <c r="AR1712" i="14"/>
  <c r="AQ1712" i="14"/>
  <c r="AN1712" i="14"/>
  <c r="AM1712" i="14"/>
  <c r="AL1712" i="14"/>
  <c r="AI1712" i="14"/>
  <c r="AH1712" i="14"/>
  <c r="AG1712" i="14"/>
  <c r="BH1711" i="14"/>
  <c r="BG1711" i="14"/>
  <c r="BF1711" i="14"/>
  <c r="BC1711" i="14"/>
  <c r="BB1711" i="14"/>
  <c r="BA1711" i="14"/>
  <c r="AX1711" i="14"/>
  <c r="AW1711" i="14"/>
  <c r="AV1711" i="14"/>
  <c r="AS1711" i="14"/>
  <c r="AR1711" i="14"/>
  <c r="AQ1711" i="14"/>
  <c r="AN1711" i="14"/>
  <c r="AM1711" i="14"/>
  <c r="AL1711" i="14"/>
  <c r="AI1711" i="14"/>
  <c r="AH1711" i="14"/>
  <c r="AG1711" i="14"/>
  <c r="BH1710" i="14"/>
  <c r="BG1710" i="14"/>
  <c r="BF1710" i="14"/>
  <c r="BC1710" i="14"/>
  <c r="BB1710" i="14"/>
  <c r="BA1710" i="14"/>
  <c r="AX1710" i="14"/>
  <c r="AW1710" i="14"/>
  <c r="AV1710" i="14"/>
  <c r="AS1710" i="14"/>
  <c r="AR1710" i="14"/>
  <c r="AQ1710" i="14"/>
  <c r="AN1710" i="14"/>
  <c r="AM1710" i="14"/>
  <c r="AL1710" i="14"/>
  <c r="AI1710" i="14"/>
  <c r="AH1710" i="14"/>
  <c r="AG1710" i="14"/>
  <c r="BH1709" i="14"/>
  <c r="BG1709" i="14"/>
  <c r="BF1709" i="14"/>
  <c r="BC1709" i="14"/>
  <c r="BB1709" i="14"/>
  <c r="BA1709" i="14"/>
  <c r="AX1709" i="14"/>
  <c r="AW1709" i="14"/>
  <c r="AV1709" i="14"/>
  <c r="AS1709" i="14"/>
  <c r="AR1709" i="14"/>
  <c r="AQ1709" i="14"/>
  <c r="AN1709" i="14"/>
  <c r="AM1709" i="14"/>
  <c r="AL1709" i="14"/>
  <c r="AI1709" i="14"/>
  <c r="AH1709" i="14"/>
  <c r="AG1709" i="14"/>
  <c r="BH1708" i="14"/>
  <c r="BG1708" i="14"/>
  <c r="BF1708" i="14"/>
  <c r="BC1708" i="14"/>
  <c r="BB1708" i="14"/>
  <c r="BA1708" i="14"/>
  <c r="AX1708" i="14"/>
  <c r="AW1708" i="14"/>
  <c r="AV1708" i="14"/>
  <c r="AS1708" i="14"/>
  <c r="AR1708" i="14"/>
  <c r="AQ1708" i="14"/>
  <c r="AN1708" i="14"/>
  <c r="AM1708" i="14"/>
  <c r="AL1708" i="14"/>
  <c r="AI1708" i="14"/>
  <c r="AH1708" i="14"/>
  <c r="AG1708" i="14"/>
  <c r="BH1707" i="14"/>
  <c r="BG1707" i="14"/>
  <c r="BF1707" i="14"/>
  <c r="BC1707" i="14"/>
  <c r="BB1707" i="14"/>
  <c r="BA1707" i="14"/>
  <c r="AX1707" i="14"/>
  <c r="AW1707" i="14"/>
  <c r="AV1707" i="14"/>
  <c r="AS1707" i="14"/>
  <c r="AR1707" i="14"/>
  <c r="AQ1707" i="14"/>
  <c r="AN1707" i="14"/>
  <c r="AM1707" i="14"/>
  <c r="AL1707" i="14"/>
  <c r="AI1707" i="14"/>
  <c r="AH1707" i="14"/>
  <c r="AG1707" i="14"/>
  <c r="BH1706" i="14"/>
  <c r="BG1706" i="14"/>
  <c r="BF1706" i="14"/>
  <c r="BC1706" i="14"/>
  <c r="BB1706" i="14"/>
  <c r="BA1706" i="14"/>
  <c r="AW1706" i="14"/>
  <c r="AV1706" i="14"/>
  <c r="AS1706" i="14"/>
  <c r="AR1706" i="14"/>
  <c r="AQ1706" i="14"/>
  <c r="AN1706" i="14"/>
  <c r="AM1706" i="14"/>
  <c r="AL1706" i="14"/>
  <c r="AI1706" i="14"/>
  <c r="AH1706" i="14"/>
  <c r="AG1706" i="14"/>
  <c r="CG1699" i="14"/>
  <c r="CF1699" i="14"/>
  <c r="CE1699" i="14"/>
  <c r="CD1699" i="14"/>
  <c r="CC1699" i="14"/>
  <c r="BZ1699" i="14"/>
  <c r="CA1699" i="14" s="1"/>
  <c r="BW1699" i="14"/>
  <c r="BV1699" i="14"/>
  <c r="BU1699" i="14"/>
  <c r="BR1699" i="14"/>
  <c r="BQ1699" i="14"/>
  <c r="BP1699" i="14"/>
  <c r="BM1699" i="14"/>
  <c r="BL1699" i="14"/>
  <c r="BK1699" i="14"/>
  <c r="BH1699" i="14"/>
  <c r="BG1699" i="14"/>
  <c r="BF1699" i="14"/>
  <c r="BC1699" i="14"/>
  <c r="BB1699" i="14"/>
  <c r="BA1699" i="14"/>
  <c r="AV1699" i="14"/>
  <c r="AQ1699" i="14"/>
  <c r="AL1699" i="14"/>
  <c r="AI1699" i="14"/>
  <c r="AH1699" i="14"/>
  <c r="AG1699" i="14"/>
  <c r="CG1698" i="14"/>
  <c r="CF1698" i="14"/>
  <c r="CE1698" i="14"/>
  <c r="CD1698" i="14"/>
  <c r="CC1698" i="14"/>
  <c r="BZ1698" i="14"/>
  <c r="CA1698" i="14" s="1"/>
  <c r="BW1698" i="14"/>
  <c r="BV1698" i="14"/>
  <c r="BU1698" i="14"/>
  <c r="BR1698" i="14"/>
  <c r="BQ1698" i="14"/>
  <c r="BP1698" i="14"/>
  <c r="BM1698" i="14"/>
  <c r="BL1698" i="14"/>
  <c r="BK1698" i="14"/>
  <c r="BH1698" i="14"/>
  <c r="BG1698" i="14"/>
  <c r="BF1698" i="14"/>
  <c r="BC1698" i="14"/>
  <c r="BB1698" i="14"/>
  <c r="BA1698" i="14"/>
  <c r="AV1698" i="14"/>
  <c r="AQ1698" i="14"/>
  <c r="AL1698" i="14"/>
  <c r="AI1698" i="14"/>
  <c r="AH1698" i="14"/>
  <c r="AG1698" i="14"/>
  <c r="CG1697" i="14"/>
  <c r="CF1697" i="14"/>
  <c r="CE1697" i="14"/>
  <c r="CD1697" i="14"/>
  <c r="CC1697" i="14"/>
  <c r="BZ1697" i="14"/>
  <c r="CA1697" i="14" s="1"/>
  <c r="BW1697" i="14"/>
  <c r="BV1697" i="14"/>
  <c r="BU1697" i="14"/>
  <c r="BR1697" i="14"/>
  <c r="BQ1697" i="14"/>
  <c r="BP1697" i="14"/>
  <c r="BM1697" i="14"/>
  <c r="BL1697" i="14"/>
  <c r="BK1697" i="14"/>
  <c r="BH1697" i="14"/>
  <c r="BG1697" i="14"/>
  <c r="BF1697" i="14"/>
  <c r="BC1697" i="14"/>
  <c r="BB1697" i="14"/>
  <c r="BA1697" i="14"/>
  <c r="AV1697" i="14"/>
  <c r="AQ1697" i="14"/>
  <c r="AL1697" i="14"/>
  <c r="AI1697" i="14"/>
  <c r="AH1697" i="14"/>
  <c r="AG1697" i="14"/>
  <c r="CG1696" i="14"/>
  <c r="CF1696" i="14"/>
  <c r="CE1696" i="14"/>
  <c r="CD1696" i="14"/>
  <c r="CC1696" i="14"/>
  <c r="BZ1696" i="14"/>
  <c r="BW1696" i="14"/>
  <c r="BV1696" i="14"/>
  <c r="BU1696" i="14"/>
  <c r="BR1696" i="14"/>
  <c r="BQ1696" i="14"/>
  <c r="BP1696" i="14"/>
  <c r="BM1696" i="14"/>
  <c r="BL1696" i="14"/>
  <c r="BK1696" i="14"/>
  <c r="BH1696" i="14"/>
  <c r="BG1696" i="14"/>
  <c r="BF1696" i="14"/>
  <c r="BC1696" i="14"/>
  <c r="BB1696" i="14"/>
  <c r="BA1696" i="14"/>
  <c r="AV1696" i="14"/>
  <c r="AQ1696" i="14"/>
  <c r="AL1696" i="14"/>
  <c r="AI1696" i="14"/>
  <c r="AH1696" i="14"/>
  <c r="AG1696" i="14"/>
  <c r="CG1695" i="14"/>
  <c r="CF1695" i="14"/>
  <c r="CE1695" i="14"/>
  <c r="CD1695" i="14"/>
  <c r="CC1695" i="14"/>
  <c r="BZ1695" i="14"/>
  <c r="BW1695" i="14"/>
  <c r="BV1695" i="14"/>
  <c r="BU1695" i="14"/>
  <c r="BR1695" i="14"/>
  <c r="BQ1695" i="14"/>
  <c r="BP1695" i="14"/>
  <c r="BM1695" i="14"/>
  <c r="BL1695" i="14"/>
  <c r="BK1695" i="14"/>
  <c r="BH1695" i="14"/>
  <c r="BG1695" i="14"/>
  <c r="BF1695" i="14"/>
  <c r="BC1695" i="14"/>
  <c r="BB1695" i="14"/>
  <c r="BA1695" i="14"/>
  <c r="AV1695" i="14"/>
  <c r="AQ1695" i="14"/>
  <c r="AL1695" i="14"/>
  <c r="AI1695" i="14"/>
  <c r="AH1695" i="14"/>
  <c r="AG1695" i="14"/>
  <c r="CG1694" i="14"/>
  <c r="CF1694" i="14"/>
  <c r="CE1694" i="14"/>
  <c r="CD1694" i="14"/>
  <c r="CC1694" i="14"/>
  <c r="BZ1694" i="14"/>
  <c r="CA1694" i="14" s="1"/>
  <c r="BW1694" i="14"/>
  <c r="BV1694" i="14"/>
  <c r="BU1694" i="14"/>
  <c r="BR1694" i="14"/>
  <c r="BQ1694" i="14"/>
  <c r="BP1694" i="14"/>
  <c r="BM1694" i="14"/>
  <c r="BL1694" i="14"/>
  <c r="BK1694" i="14"/>
  <c r="BH1694" i="14"/>
  <c r="BG1694" i="14"/>
  <c r="BF1694" i="14"/>
  <c r="BC1694" i="14"/>
  <c r="BB1694" i="14"/>
  <c r="BA1694" i="14"/>
  <c r="AV1694" i="14"/>
  <c r="AQ1694" i="14"/>
  <c r="AL1694" i="14"/>
  <c r="AI1694" i="14"/>
  <c r="AH1694" i="14"/>
  <c r="AG1694" i="14"/>
  <c r="CG1693" i="14"/>
  <c r="CF1693" i="14"/>
  <c r="CE1693" i="14"/>
  <c r="CD1693" i="14"/>
  <c r="CC1693" i="14"/>
  <c r="BZ1693" i="14"/>
  <c r="BW1693" i="14"/>
  <c r="BV1693" i="14"/>
  <c r="BU1693" i="14"/>
  <c r="BR1693" i="14"/>
  <c r="BQ1693" i="14"/>
  <c r="BP1693" i="14"/>
  <c r="BM1693" i="14"/>
  <c r="BL1693" i="14"/>
  <c r="BK1693" i="14"/>
  <c r="BH1693" i="14"/>
  <c r="BG1693" i="14"/>
  <c r="BF1693" i="14"/>
  <c r="BC1693" i="14"/>
  <c r="BB1693" i="14"/>
  <c r="BA1693" i="14"/>
  <c r="AV1693" i="14"/>
  <c r="AQ1693" i="14"/>
  <c r="AL1693" i="14"/>
  <c r="AI1693" i="14"/>
  <c r="AH1693" i="14"/>
  <c r="AG1693" i="14"/>
  <c r="CG1692" i="14"/>
  <c r="CF1692" i="14"/>
  <c r="CE1692" i="14"/>
  <c r="CD1692" i="14"/>
  <c r="CC1692" i="14"/>
  <c r="BZ1692" i="14"/>
  <c r="CA1692" i="14" s="1"/>
  <c r="BW1692" i="14"/>
  <c r="BV1692" i="14"/>
  <c r="BU1692" i="14"/>
  <c r="BR1692" i="14"/>
  <c r="BQ1692" i="14"/>
  <c r="BP1692" i="14"/>
  <c r="BM1692" i="14"/>
  <c r="BL1692" i="14"/>
  <c r="BK1692" i="14"/>
  <c r="BH1692" i="14"/>
  <c r="BG1692" i="14"/>
  <c r="BF1692" i="14"/>
  <c r="BC1692" i="14"/>
  <c r="BB1692" i="14"/>
  <c r="BA1692" i="14"/>
  <c r="AV1692" i="14"/>
  <c r="AQ1692" i="14"/>
  <c r="AL1692" i="14"/>
  <c r="AI1692" i="14"/>
  <c r="AH1692" i="14"/>
  <c r="AG1692" i="14"/>
  <c r="CG1691" i="14"/>
  <c r="CF1691" i="14"/>
  <c r="CE1691" i="14"/>
  <c r="CD1691" i="14"/>
  <c r="CC1691" i="14"/>
  <c r="BZ1691" i="14"/>
  <c r="BW1691" i="14"/>
  <c r="BV1691" i="14"/>
  <c r="BU1691" i="14"/>
  <c r="BR1691" i="14"/>
  <c r="BQ1691" i="14"/>
  <c r="BP1691" i="14"/>
  <c r="BM1691" i="14"/>
  <c r="BL1691" i="14"/>
  <c r="BK1691" i="14"/>
  <c r="BH1691" i="14"/>
  <c r="BG1691" i="14"/>
  <c r="BF1691" i="14"/>
  <c r="BC1691" i="14"/>
  <c r="BB1691" i="14"/>
  <c r="BA1691" i="14"/>
  <c r="AV1691" i="14"/>
  <c r="AQ1691" i="14"/>
  <c r="AL1691" i="14"/>
  <c r="AI1691" i="14"/>
  <c r="AH1691" i="14"/>
  <c r="AG1691" i="14"/>
  <c r="CG1690" i="14"/>
  <c r="CF1690" i="14"/>
  <c r="CE1690" i="14"/>
  <c r="CD1690" i="14"/>
  <c r="CC1690" i="14"/>
  <c r="BZ1690" i="14"/>
  <c r="CA1690" i="14" s="1"/>
  <c r="BW1690" i="14"/>
  <c r="BV1690" i="14"/>
  <c r="BU1690" i="14"/>
  <c r="BR1690" i="14"/>
  <c r="BQ1690" i="14"/>
  <c r="BP1690" i="14"/>
  <c r="BM1690" i="14"/>
  <c r="BL1690" i="14"/>
  <c r="BK1690" i="14"/>
  <c r="BH1690" i="14"/>
  <c r="BG1690" i="14"/>
  <c r="BF1690" i="14"/>
  <c r="BC1690" i="14"/>
  <c r="BB1690" i="14"/>
  <c r="BA1690" i="14"/>
  <c r="AV1690" i="14"/>
  <c r="AQ1690" i="14"/>
  <c r="AL1690" i="14"/>
  <c r="AI1690" i="14"/>
  <c r="AH1690" i="14"/>
  <c r="AG1690" i="14"/>
  <c r="CG1689" i="14"/>
  <c r="CF1689" i="14"/>
  <c r="CE1689" i="14"/>
  <c r="CD1689" i="14"/>
  <c r="CC1689" i="14"/>
  <c r="BZ1689" i="14"/>
  <c r="CA1689" i="14" s="1"/>
  <c r="BW1689" i="14"/>
  <c r="BV1689" i="14"/>
  <c r="BU1689" i="14"/>
  <c r="BR1689" i="14"/>
  <c r="BQ1689" i="14"/>
  <c r="BP1689" i="14"/>
  <c r="BM1689" i="14"/>
  <c r="BL1689" i="14"/>
  <c r="BK1689" i="14"/>
  <c r="BH1689" i="14"/>
  <c r="BG1689" i="14"/>
  <c r="BF1689" i="14"/>
  <c r="BC1689" i="14"/>
  <c r="BB1689" i="14"/>
  <c r="BA1689" i="14"/>
  <c r="AV1689" i="14"/>
  <c r="AQ1689" i="14"/>
  <c r="AL1689" i="14"/>
  <c r="AI1689" i="14"/>
  <c r="AH1689" i="14"/>
  <c r="AG1689" i="14"/>
  <c r="CG1688" i="14"/>
  <c r="CF1688" i="14"/>
  <c r="CE1688" i="14"/>
  <c r="CD1688" i="14"/>
  <c r="CC1688" i="14"/>
  <c r="BZ1688" i="14"/>
  <c r="BW1688" i="14"/>
  <c r="BV1688" i="14"/>
  <c r="BU1688" i="14"/>
  <c r="BR1688" i="14"/>
  <c r="BQ1688" i="14"/>
  <c r="BP1688" i="14"/>
  <c r="BM1688" i="14"/>
  <c r="BL1688" i="14"/>
  <c r="BK1688" i="14"/>
  <c r="BH1688" i="14"/>
  <c r="BG1688" i="14"/>
  <c r="BF1688" i="14"/>
  <c r="BC1688" i="14"/>
  <c r="BB1688" i="14"/>
  <c r="BA1688" i="14"/>
  <c r="AV1688" i="14"/>
  <c r="AQ1688" i="14"/>
  <c r="AL1688" i="14"/>
  <c r="AI1688" i="14"/>
  <c r="AH1688" i="14"/>
  <c r="AG1688" i="14"/>
  <c r="CG1687" i="14"/>
  <c r="CF1687" i="14"/>
  <c r="CE1687" i="14"/>
  <c r="CD1687" i="14"/>
  <c r="CC1687" i="14"/>
  <c r="BZ1687" i="14"/>
  <c r="BW1687" i="14"/>
  <c r="BV1687" i="14"/>
  <c r="BU1687" i="14"/>
  <c r="BR1687" i="14"/>
  <c r="BQ1687" i="14"/>
  <c r="BP1687" i="14"/>
  <c r="BM1687" i="14"/>
  <c r="BL1687" i="14"/>
  <c r="BK1687" i="14"/>
  <c r="BH1687" i="14"/>
  <c r="BG1687" i="14"/>
  <c r="BF1687" i="14"/>
  <c r="BC1687" i="14"/>
  <c r="BB1687" i="14"/>
  <c r="BA1687" i="14"/>
  <c r="AV1687" i="14"/>
  <c r="AQ1687" i="14"/>
  <c r="AL1687" i="14"/>
  <c r="AI1687" i="14"/>
  <c r="AH1687" i="14"/>
  <c r="AG1687" i="14"/>
  <c r="CG1686" i="14"/>
  <c r="CF1686" i="14"/>
  <c r="CE1686" i="14"/>
  <c r="CD1686" i="14"/>
  <c r="CC1686" i="14"/>
  <c r="BZ1686" i="14"/>
  <c r="BW1686" i="14"/>
  <c r="BV1686" i="14"/>
  <c r="BU1686" i="14"/>
  <c r="BR1686" i="14"/>
  <c r="BQ1686" i="14"/>
  <c r="BP1686" i="14"/>
  <c r="BM1686" i="14"/>
  <c r="BL1686" i="14"/>
  <c r="BK1686" i="14"/>
  <c r="BH1686" i="14"/>
  <c r="BG1686" i="14"/>
  <c r="BF1686" i="14"/>
  <c r="BC1686" i="14"/>
  <c r="BB1686" i="14"/>
  <c r="BA1686" i="14"/>
  <c r="AV1686" i="14"/>
  <c r="AQ1686" i="14"/>
  <c r="AL1686" i="14"/>
  <c r="AI1686" i="14"/>
  <c r="AH1686" i="14"/>
  <c r="AG1686" i="14"/>
  <c r="CG1685" i="14"/>
  <c r="CF1685" i="14"/>
  <c r="CE1685" i="14"/>
  <c r="CD1685" i="14"/>
  <c r="CC1685" i="14"/>
  <c r="BZ1685" i="14"/>
  <c r="BW1685" i="14"/>
  <c r="BV1685" i="14"/>
  <c r="BU1685" i="14"/>
  <c r="BR1685" i="14"/>
  <c r="BQ1685" i="14"/>
  <c r="BP1685" i="14"/>
  <c r="BM1685" i="14"/>
  <c r="BL1685" i="14"/>
  <c r="BK1685" i="14"/>
  <c r="BH1685" i="14"/>
  <c r="BG1685" i="14"/>
  <c r="BF1685" i="14"/>
  <c r="BC1685" i="14"/>
  <c r="BB1685" i="14"/>
  <c r="BA1685" i="14"/>
  <c r="AV1685" i="14"/>
  <c r="AQ1685" i="14"/>
  <c r="AL1685" i="14"/>
  <c r="AI1685" i="14"/>
  <c r="AH1685" i="14"/>
  <c r="AG1685" i="14"/>
  <c r="CG1684" i="14"/>
  <c r="CF1684" i="14"/>
  <c r="CE1684" i="14"/>
  <c r="CD1684" i="14"/>
  <c r="CC1684" i="14"/>
  <c r="BZ1684" i="14"/>
  <c r="CA1684" i="14" s="1"/>
  <c r="BW1684" i="14"/>
  <c r="BV1684" i="14"/>
  <c r="BU1684" i="14"/>
  <c r="BR1684" i="14"/>
  <c r="BQ1684" i="14"/>
  <c r="BP1684" i="14"/>
  <c r="BM1684" i="14"/>
  <c r="BL1684" i="14"/>
  <c r="BK1684" i="14"/>
  <c r="BH1684" i="14"/>
  <c r="BG1684" i="14"/>
  <c r="BF1684" i="14"/>
  <c r="BC1684" i="14"/>
  <c r="BB1684" i="14"/>
  <c r="BA1684" i="14"/>
  <c r="AV1684" i="14"/>
  <c r="AQ1684" i="14"/>
  <c r="AL1684" i="14"/>
  <c r="AI1684" i="14"/>
  <c r="AH1684" i="14"/>
  <c r="AG1684" i="14"/>
  <c r="CG1683" i="14"/>
  <c r="CF1683" i="14"/>
  <c r="CE1683" i="14"/>
  <c r="CD1683" i="14"/>
  <c r="CC1683" i="14"/>
  <c r="BZ1683" i="14"/>
  <c r="BW1683" i="14"/>
  <c r="BV1683" i="14"/>
  <c r="BU1683" i="14"/>
  <c r="BR1683" i="14"/>
  <c r="BQ1683" i="14"/>
  <c r="BP1683" i="14"/>
  <c r="BM1683" i="14"/>
  <c r="BL1683" i="14"/>
  <c r="BK1683" i="14"/>
  <c r="BH1683" i="14"/>
  <c r="BG1683" i="14"/>
  <c r="BF1683" i="14"/>
  <c r="BC1683" i="14"/>
  <c r="BB1683" i="14"/>
  <c r="BA1683" i="14"/>
  <c r="AV1683" i="14"/>
  <c r="AQ1683" i="14"/>
  <c r="AL1683" i="14"/>
  <c r="AI1683" i="14"/>
  <c r="AH1683" i="14"/>
  <c r="AG1683" i="14"/>
  <c r="CG1682" i="14"/>
  <c r="CF1682" i="14"/>
  <c r="CE1682" i="14"/>
  <c r="CD1682" i="14"/>
  <c r="CC1682" i="14"/>
  <c r="BZ1682" i="14"/>
  <c r="CA1682" i="14" s="1"/>
  <c r="BW1682" i="14"/>
  <c r="BV1682" i="14"/>
  <c r="BU1682" i="14"/>
  <c r="BR1682" i="14"/>
  <c r="BQ1682" i="14"/>
  <c r="BP1682" i="14"/>
  <c r="BM1682" i="14"/>
  <c r="BL1682" i="14"/>
  <c r="BK1682" i="14"/>
  <c r="BH1682" i="14"/>
  <c r="BG1682" i="14"/>
  <c r="BF1682" i="14"/>
  <c r="BC1682" i="14"/>
  <c r="BB1682" i="14"/>
  <c r="BA1682" i="14"/>
  <c r="AV1682" i="14"/>
  <c r="AQ1682" i="14"/>
  <c r="AL1682" i="14"/>
  <c r="AI1682" i="14"/>
  <c r="AH1682" i="14"/>
  <c r="AG1682" i="14"/>
  <c r="CG1681" i="14"/>
  <c r="CF1681" i="14"/>
  <c r="CE1681" i="14"/>
  <c r="CD1681" i="14"/>
  <c r="CC1681" i="14"/>
  <c r="BZ1681" i="14"/>
  <c r="BW1681" i="14"/>
  <c r="BV1681" i="14"/>
  <c r="BU1681" i="14"/>
  <c r="BR1681" i="14"/>
  <c r="BQ1681" i="14"/>
  <c r="BP1681" i="14"/>
  <c r="BM1681" i="14"/>
  <c r="BL1681" i="14"/>
  <c r="BK1681" i="14"/>
  <c r="BH1681" i="14"/>
  <c r="BG1681" i="14"/>
  <c r="BF1681" i="14"/>
  <c r="BC1681" i="14"/>
  <c r="BB1681" i="14"/>
  <c r="BA1681" i="14"/>
  <c r="AV1681" i="14"/>
  <c r="AQ1681" i="14"/>
  <c r="AL1681" i="14"/>
  <c r="AI1681" i="14"/>
  <c r="AH1681" i="14"/>
  <c r="AG1681" i="14"/>
  <c r="CG1680" i="14"/>
  <c r="CF1680" i="14"/>
  <c r="CE1680" i="14"/>
  <c r="CD1680" i="14"/>
  <c r="CC1680" i="14"/>
  <c r="BZ1680" i="14"/>
  <c r="BW1680" i="14"/>
  <c r="BV1680" i="14"/>
  <c r="BU1680" i="14"/>
  <c r="BR1680" i="14"/>
  <c r="BQ1680" i="14"/>
  <c r="BP1680" i="14"/>
  <c r="BM1680" i="14"/>
  <c r="BL1680" i="14"/>
  <c r="BK1680" i="14"/>
  <c r="BH1680" i="14"/>
  <c r="BG1680" i="14"/>
  <c r="BF1680" i="14"/>
  <c r="BC1680" i="14"/>
  <c r="BB1680" i="14"/>
  <c r="BA1680" i="14"/>
  <c r="AV1680" i="14"/>
  <c r="AQ1680" i="14"/>
  <c r="AL1680" i="14"/>
  <c r="AI1680" i="14"/>
  <c r="AH1680" i="14"/>
  <c r="AG1680" i="14"/>
  <c r="CG1679" i="14"/>
  <c r="CF1679" i="14"/>
  <c r="CE1679" i="14"/>
  <c r="CD1679" i="14"/>
  <c r="CC1679" i="14"/>
  <c r="BZ1679" i="14"/>
  <c r="BW1679" i="14"/>
  <c r="BV1679" i="14"/>
  <c r="BU1679" i="14"/>
  <c r="BR1679" i="14"/>
  <c r="BQ1679" i="14"/>
  <c r="BP1679" i="14"/>
  <c r="BM1679" i="14"/>
  <c r="BL1679" i="14"/>
  <c r="BK1679" i="14"/>
  <c r="BH1679" i="14"/>
  <c r="BG1679" i="14"/>
  <c r="BF1679" i="14"/>
  <c r="BC1679" i="14"/>
  <c r="BB1679" i="14"/>
  <c r="BA1679" i="14"/>
  <c r="AV1679" i="14"/>
  <c r="AQ1679" i="14"/>
  <c r="AL1679" i="14"/>
  <c r="AI1679" i="14"/>
  <c r="AH1679" i="14"/>
  <c r="AG1679" i="14"/>
  <c r="CG1678" i="14"/>
  <c r="CF1678" i="14"/>
  <c r="CE1678" i="14"/>
  <c r="CD1678" i="14"/>
  <c r="CC1678" i="14"/>
  <c r="BZ1678" i="14"/>
  <c r="BW1678" i="14"/>
  <c r="BV1678" i="14"/>
  <c r="BU1678" i="14"/>
  <c r="BR1678" i="14"/>
  <c r="BQ1678" i="14"/>
  <c r="BP1678" i="14"/>
  <c r="BM1678" i="14"/>
  <c r="BL1678" i="14"/>
  <c r="BK1678" i="14"/>
  <c r="BH1678" i="14"/>
  <c r="BG1678" i="14"/>
  <c r="BF1678" i="14"/>
  <c r="BC1678" i="14"/>
  <c r="BB1678" i="14"/>
  <c r="BA1678" i="14"/>
  <c r="AV1678" i="14"/>
  <c r="AQ1678" i="14"/>
  <c r="AL1678" i="14"/>
  <c r="AI1678" i="14"/>
  <c r="AH1678" i="14"/>
  <c r="AG1678" i="14"/>
  <c r="CG1677" i="14"/>
  <c r="CF1677" i="14"/>
  <c r="CE1677" i="14"/>
  <c r="CD1677" i="14"/>
  <c r="CC1677" i="14"/>
  <c r="BZ1677" i="14"/>
  <c r="BW1677" i="14"/>
  <c r="BV1677" i="14"/>
  <c r="BU1677" i="14"/>
  <c r="BR1677" i="14"/>
  <c r="BQ1677" i="14"/>
  <c r="BP1677" i="14"/>
  <c r="BM1677" i="14"/>
  <c r="BL1677" i="14"/>
  <c r="BK1677" i="14"/>
  <c r="BH1677" i="14"/>
  <c r="BG1677" i="14"/>
  <c r="BF1677" i="14"/>
  <c r="BC1677" i="14"/>
  <c r="BB1677" i="14"/>
  <c r="BA1677" i="14"/>
  <c r="AV1677" i="14"/>
  <c r="AQ1677" i="14"/>
  <c r="AL1677" i="14"/>
  <c r="AI1677" i="14"/>
  <c r="AH1677" i="14"/>
  <c r="AG1677" i="14"/>
  <c r="CG1676" i="14"/>
  <c r="CF1676" i="14"/>
  <c r="CE1676" i="14"/>
  <c r="CD1676" i="14"/>
  <c r="CC1676" i="14"/>
  <c r="BZ1676" i="14"/>
  <c r="BW1676" i="14"/>
  <c r="BV1676" i="14"/>
  <c r="BU1676" i="14"/>
  <c r="BR1676" i="14"/>
  <c r="BQ1676" i="14"/>
  <c r="BP1676" i="14"/>
  <c r="BM1676" i="14"/>
  <c r="BL1676" i="14"/>
  <c r="BK1676" i="14"/>
  <c r="BH1676" i="14"/>
  <c r="BG1676" i="14"/>
  <c r="BF1676" i="14"/>
  <c r="BC1676" i="14"/>
  <c r="BB1676" i="14"/>
  <c r="BA1676" i="14"/>
  <c r="AV1676" i="14"/>
  <c r="AQ1676" i="14"/>
  <c r="AL1676" i="14"/>
  <c r="AI1676" i="14"/>
  <c r="AH1676" i="14"/>
  <c r="AG1676" i="14"/>
  <c r="CG1675" i="14"/>
  <c r="CF1675" i="14"/>
  <c r="CE1675" i="14"/>
  <c r="CD1675" i="14"/>
  <c r="CC1675" i="14"/>
  <c r="BZ1675" i="14"/>
  <c r="BW1675" i="14"/>
  <c r="BV1675" i="14"/>
  <c r="BU1675" i="14"/>
  <c r="BR1675" i="14"/>
  <c r="BQ1675" i="14"/>
  <c r="BP1675" i="14"/>
  <c r="BM1675" i="14"/>
  <c r="BL1675" i="14"/>
  <c r="BK1675" i="14"/>
  <c r="BH1675" i="14"/>
  <c r="BG1675" i="14"/>
  <c r="BF1675" i="14"/>
  <c r="BC1675" i="14"/>
  <c r="BB1675" i="14"/>
  <c r="BA1675" i="14"/>
  <c r="AV1675" i="14"/>
  <c r="AQ1675" i="14"/>
  <c r="AL1675" i="14"/>
  <c r="AI1675" i="14"/>
  <c r="AH1675" i="14"/>
  <c r="AG1675" i="14"/>
  <c r="CG1674" i="14"/>
  <c r="CF1674" i="14"/>
  <c r="CE1674" i="14"/>
  <c r="CD1674" i="14"/>
  <c r="CC1674" i="14"/>
  <c r="BZ1674" i="14"/>
  <c r="CA1674" i="14" s="1"/>
  <c r="BW1674" i="14"/>
  <c r="BV1674" i="14"/>
  <c r="BU1674" i="14"/>
  <c r="BR1674" i="14"/>
  <c r="BQ1674" i="14"/>
  <c r="BP1674" i="14"/>
  <c r="BM1674" i="14"/>
  <c r="BL1674" i="14"/>
  <c r="BK1674" i="14"/>
  <c r="BH1674" i="14"/>
  <c r="BG1674" i="14"/>
  <c r="BF1674" i="14"/>
  <c r="BC1674" i="14"/>
  <c r="BB1674" i="14"/>
  <c r="BA1674" i="14"/>
  <c r="AV1674" i="14"/>
  <c r="AQ1674" i="14"/>
  <c r="AL1674" i="14"/>
  <c r="AI1674" i="14"/>
  <c r="AH1674" i="14"/>
  <c r="AG1674" i="14"/>
  <c r="CG1673" i="14"/>
  <c r="CF1673" i="14"/>
  <c r="CE1673" i="14"/>
  <c r="CD1673" i="14"/>
  <c r="CC1673" i="14"/>
  <c r="BZ1673" i="14"/>
  <c r="BW1673" i="14"/>
  <c r="BV1673" i="14"/>
  <c r="BU1673" i="14"/>
  <c r="BR1673" i="14"/>
  <c r="BQ1673" i="14"/>
  <c r="BP1673" i="14"/>
  <c r="BM1673" i="14"/>
  <c r="BL1673" i="14"/>
  <c r="BK1673" i="14"/>
  <c r="BH1673" i="14"/>
  <c r="BG1673" i="14"/>
  <c r="BF1673" i="14"/>
  <c r="BC1673" i="14"/>
  <c r="BB1673" i="14"/>
  <c r="BA1673" i="14"/>
  <c r="AV1673" i="14"/>
  <c r="AQ1673" i="14"/>
  <c r="AL1673" i="14"/>
  <c r="AI1673" i="14"/>
  <c r="AH1673" i="14"/>
  <c r="AG1673" i="14"/>
  <c r="CG1672" i="14"/>
  <c r="CF1672" i="14"/>
  <c r="CE1672" i="14"/>
  <c r="CD1672" i="14"/>
  <c r="CC1672" i="14"/>
  <c r="BZ1672" i="14"/>
  <c r="BW1672" i="14"/>
  <c r="BV1672" i="14"/>
  <c r="BU1672" i="14"/>
  <c r="BR1672" i="14"/>
  <c r="BQ1672" i="14"/>
  <c r="BP1672" i="14"/>
  <c r="BM1672" i="14"/>
  <c r="BL1672" i="14"/>
  <c r="BK1672" i="14"/>
  <c r="BH1672" i="14"/>
  <c r="BG1672" i="14"/>
  <c r="BF1672" i="14"/>
  <c r="BC1672" i="14"/>
  <c r="BB1672" i="14"/>
  <c r="BA1672" i="14"/>
  <c r="AV1672" i="14"/>
  <c r="AQ1672" i="14"/>
  <c r="AL1672" i="14"/>
  <c r="AI1672" i="14"/>
  <c r="AH1672" i="14"/>
  <c r="AG1672" i="14"/>
  <c r="CG1671" i="14"/>
  <c r="CF1671" i="14"/>
  <c r="CE1671" i="14"/>
  <c r="CD1671" i="14"/>
  <c r="CC1671" i="14"/>
  <c r="BZ1671" i="14"/>
  <c r="BW1671" i="14"/>
  <c r="BV1671" i="14"/>
  <c r="BU1671" i="14"/>
  <c r="BR1671" i="14"/>
  <c r="BQ1671" i="14"/>
  <c r="BP1671" i="14"/>
  <c r="BM1671" i="14"/>
  <c r="BL1671" i="14"/>
  <c r="BK1671" i="14"/>
  <c r="BH1671" i="14"/>
  <c r="BG1671" i="14"/>
  <c r="BF1671" i="14"/>
  <c r="BC1671" i="14"/>
  <c r="BB1671" i="14"/>
  <c r="BA1671" i="14"/>
  <c r="AV1671" i="14"/>
  <c r="AQ1671" i="14"/>
  <c r="AL1671" i="14"/>
  <c r="AI1671" i="14"/>
  <c r="AH1671" i="14"/>
  <c r="AG1671" i="14"/>
  <c r="CG1670" i="14"/>
  <c r="CF1670" i="14"/>
  <c r="CE1670" i="14"/>
  <c r="CD1670" i="14"/>
  <c r="CC1670" i="14"/>
  <c r="BZ1670" i="14"/>
  <c r="BW1670" i="14"/>
  <c r="BV1670" i="14"/>
  <c r="BU1670" i="14"/>
  <c r="BR1670" i="14"/>
  <c r="BQ1670" i="14"/>
  <c r="BP1670" i="14"/>
  <c r="BM1670" i="14"/>
  <c r="BL1670" i="14"/>
  <c r="BK1670" i="14"/>
  <c r="BH1670" i="14"/>
  <c r="BG1670" i="14"/>
  <c r="BF1670" i="14"/>
  <c r="BC1670" i="14"/>
  <c r="BB1670" i="14"/>
  <c r="BA1670" i="14"/>
  <c r="AV1670" i="14"/>
  <c r="AQ1670" i="14"/>
  <c r="AL1670" i="14"/>
  <c r="AI1670" i="14"/>
  <c r="AH1670" i="14"/>
  <c r="AG1670" i="14"/>
  <c r="CG1669" i="14"/>
  <c r="CF1669" i="14"/>
  <c r="CE1669" i="14"/>
  <c r="CD1669" i="14"/>
  <c r="CC1669" i="14"/>
  <c r="BZ1669" i="14"/>
  <c r="BW1669" i="14"/>
  <c r="BV1669" i="14"/>
  <c r="BU1669" i="14"/>
  <c r="BR1669" i="14"/>
  <c r="BQ1669" i="14"/>
  <c r="BP1669" i="14"/>
  <c r="BM1669" i="14"/>
  <c r="BL1669" i="14"/>
  <c r="BK1669" i="14"/>
  <c r="BH1669" i="14"/>
  <c r="BG1669" i="14"/>
  <c r="BF1669" i="14"/>
  <c r="BC1669" i="14"/>
  <c r="BB1669" i="14"/>
  <c r="BA1669" i="14"/>
  <c r="AV1669" i="14"/>
  <c r="AQ1669" i="14"/>
  <c r="AL1669" i="14"/>
  <c r="AI1669" i="14"/>
  <c r="AH1669" i="14"/>
  <c r="AG1669" i="14"/>
  <c r="CG1668" i="14"/>
  <c r="CF1668" i="14"/>
  <c r="CE1668" i="14"/>
  <c r="CD1668" i="14"/>
  <c r="CC1668" i="14"/>
  <c r="BZ1668" i="14"/>
  <c r="BW1668" i="14"/>
  <c r="BV1668" i="14"/>
  <c r="BU1668" i="14"/>
  <c r="BR1668" i="14"/>
  <c r="BQ1668" i="14"/>
  <c r="BP1668" i="14"/>
  <c r="BM1668" i="14"/>
  <c r="BL1668" i="14"/>
  <c r="BK1668" i="14"/>
  <c r="BH1668" i="14"/>
  <c r="BG1668" i="14"/>
  <c r="BF1668" i="14"/>
  <c r="BC1668" i="14"/>
  <c r="BB1668" i="14"/>
  <c r="BA1668" i="14"/>
  <c r="AV1668" i="14"/>
  <c r="AQ1668" i="14"/>
  <c r="AL1668" i="14"/>
  <c r="AI1668" i="14"/>
  <c r="AH1668" i="14"/>
  <c r="AG1668" i="14"/>
  <c r="CG1667" i="14"/>
  <c r="CF1667" i="14"/>
  <c r="CE1667" i="14"/>
  <c r="CD1667" i="14"/>
  <c r="CC1667" i="14"/>
  <c r="BZ1667" i="14"/>
  <c r="BW1667" i="14"/>
  <c r="BV1667" i="14"/>
  <c r="BU1667" i="14"/>
  <c r="BR1667" i="14"/>
  <c r="BQ1667" i="14"/>
  <c r="BP1667" i="14"/>
  <c r="BM1667" i="14"/>
  <c r="BL1667" i="14"/>
  <c r="BK1667" i="14"/>
  <c r="BH1667" i="14"/>
  <c r="BG1667" i="14"/>
  <c r="BF1667" i="14"/>
  <c r="BC1667" i="14"/>
  <c r="BB1667" i="14"/>
  <c r="BA1667" i="14"/>
  <c r="AV1667" i="14"/>
  <c r="AQ1667" i="14"/>
  <c r="AL1667" i="14"/>
  <c r="AI1667" i="14"/>
  <c r="AH1667" i="14"/>
  <c r="AG1667" i="14"/>
  <c r="CG1666" i="14"/>
  <c r="CF1666" i="14"/>
  <c r="CE1666" i="14"/>
  <c r="CD1666" i="14"/>
  <c r="CC1666" i="14"/>
  <c r="BZ1666" i="14"/>
  <c r="CA1666" i="14" s="1"/>
  <c r="BW1666" i="14"/>
  <c r="BV1666" i="14"/>
  <c r="BU1666" i="14"/>
  <c r="BR1666" i="14"/>
  <c r="BQ1666" i="14"/>
  <c r="BP1666" i="14"/>
  <c r="BM1666" i="14"/>
  <c r="BL1666" i="14"/>
  <c r="BK1666" i="14"/>
  <c r="BH1666" i="14"/>
  <c r="BG1666" i="14"/>
  <c r="BF1666" i="14"/>
  <c r="BC1666" i="14"/>
  <c r="BB1666" i="14"/>
  <c r="BA1666" i="14"/>
  <c r="AV1666" i="14"/>
  <c r="AQ1666" i="14"/>
  <c r="AL1666" i="14"/>
  <c r="AI1666" i="14"/>
  <c r="AH1666" i="14"/>
  <c r="AG1666" i="14"/>
  <c r="CG1665" i="14"/>
  <c r="CF1665" i="14"/>
  <c r="CE1665" i="14"/>
  <c r="CD1665" i="14"/>
  <c r="CC1665" i="14"/>
  <c r="BZ1665" i="14"/>
  <c r="BW1665" i="14"/>
  <c r="BV1665" i="14"/>
  <c r="BU1665" i="14"/>
  <c r="BR1665" i="14"/>
  <c r="BQ1665" i="14"/>
  <c r="BP1665" i="14"/>
  <c r="BM1665" i="14"/>
  <c r="BL1665" i="14"/>
  <c r="BK1665" i="14"/>
  <c r="BH1665" i="14"/>
  <c r="BG1665" i="14"/>
  <c r="BF1665" i="14"/>
  <c r="BC1665" i="14"/>
  <c r="BB1665" i="14"/>
  <c r="BA1665" i="14"/>
  <c r="AV1665" i="14"/>
  <c r="AQ1665" i="14"/>
  <c r="AL1665" i="14"/>
  <c r="AI1665" i="14"/>
  <c r="AH1665" i="14"/>
  <c r="AG1665" i="14"/>
  <c r="CG1664" i="14"/>
  <c r="CF1664" i="14"/>
  <c r="CE1664" i="14"/>
  <c r="CD1664" i="14"/>
  <c r="CC1664" i="14"/>
  <c r="BZ1664" i="14"/>
  <c r="BW1664" i="14"/>
  <c r="BV1664" i="14"/>
  <c r="BU1664" i="14"/>
  <c r="BR1664" i="14"/>
  <c r="BQ1664" i="14"/>
  <c r="BP1664" i="14"/>
  <c r="BM1664" i="14"/>
  <c r="BL1664" i="14"/>
  <c r="BK1664" i="14"/>
  <c r="BH1664" i="14"/>
  <c r="BG1664" i="14"/>
  <c r="BF1664" i="14"/>
  <c r="BC1664" i="14"/>
  <c r="BB1664" i="14"/>
  <c r="BA1664" i="14"/>
  <c r="AV1664" i="14"/>
  <c r="AQ1664" i="14"/>
  <c r="AL1664" i="14"/>
  <c r="AI1664" i="14"/>
  <c r="AH1664" i="14"/>
  <c r="AG1664" i="14"/>
  <c r="CG1663" i="14"/>
  <c r="CF1663" i="14"/>
  <c r="CE1663" i="14"/>
  <c r="CD1663" i="14"/>
  <c r="CC1663" i="14"/>
  <c r="BZ1663" i="14"/>
  <c r="BW1663" i="14"/>
  <c r="BV1663" i="14"/>
  <c r="BU1663" i="14"/>
  <c r="BR1663" i="14"/>
  <c r="BQ1663" i="14"/>
  <c r="BP1663" i="14"/>
  <c r="BM1663" i="14"/>
  <c r="BL1663" i="14"/>
  <c r="BK1663" i="14"/>
  <c r="BH1663" i="14"/>
  <c r="BG1663" i="14"/>
  <c r="BF1663" i="14"/>
  <c r="BC1663" i="14"/>
  <c r="BB1663" i="14"/>
  <c r="BA1663" i="14"/>
  <c r="AV1663" i="14"/>
  <c r="AQ1663" i="14"/>
  <c r="AL1663" i="14"/>
  <c r="AI1663" i="14"/>
  <c r="AH1663" i="14"/>
  <c r="AG1663" i="14"/>
  <c r="CG1662" i="14"/>
  <c r="CF1662" i="14"/>
  <c r="CE1662" i="14"/>
  <c r="CD1662" i="14"/>
  <c r="CC1662" i="14"/>
  <c r="BZ1662" i="14"/>
  <c r="BW1662" i="14"/>
  <c r="BV1662" i="14"/>
  <c r="BU1662" i="14"/>
  <c r="BR1662" i="14"/>
  <c r="BQ1662" i="14"/>
  <c r="BP1662" i="14"/>
  <c r="BM1662" i="14"/>
  <c r="BL1662" i="14"/>
  <c r="BK1662" i="14"/>
  <c r="BH1662" i="14"/>
  <c r="BG1662" i="14"/>
  <c r="BF1662" i="14"/>
  <c r="BC1662" i="14"/>
  <c r="BB1662" i="14"/>
  <c r="BA1662" i="14"/>
  <c r="AV1662" i="14"/>
  <c r="AQ1662" i="14"/>
  <c r="AL1662" i="14"/>
  <c r="AI1662" i="14"/>
  <c r="AH1662" i="14"/>
  <c r="AG1662" i="14"/>
  <c r="CG1661" i="14"/>
  <c r="CF1661" i="14"/>
  <c r="CE1661" i="14"/>
  <c r="CD1661" i="14"/>
  <c r="CC1661" i="14"/>
  <c r="BZ1661" i="14"/>
  <c r="BW1661" i="14"/>
  <c r="BV1661" i="14"/>
  <c r="BU1661" i="14"/>
  <c r="BR1661" i="14"/>
  <c r="BQ1661" i="14"/>
  <c r="BP1661" i="14"/>
  <c r="BM1661" i="14"/>
  <c r="BL1661" i="14"/>
  <c r="BK1661" i="14"/>
  <c r="BH1661" i="14"/>
  <c r="BG1661" i="14"/>
  <c r="BF1661" i="14"/>
  <c r="BC1661" i="14"/>
  <c r="BB1661" i="14"/>
  <c r="BA1661" i="14"/>
  <c r="AV1661" i="14"/>
  <c r="AQ1661" i="14"/>
  <c r="AL1661" i="14"/>
  <c r="AI1661" i="14"/>
  <c r="AH1661" i="14"/>
  <c r="AG1661" i="14"/>
  <c r="CG1660" i="14"/>
  <c r="CF1660" i="14"/>
  <c r="CE1660" i="14"/>
  <c r="CD1660" i="14"/>
  <c r="CC1660" i="14"/>
  <c r="BZ1660" i="14"/>
  <c r="BW1660" i="14"/>
  <c r="BV1660" i="14"/>
  <c r="BU1660" i="14"/>
  <c r="BR1660" i="14"/>
  <c r="BQ1660" i="14"/>
  <c r="BP1660" i="14"/>
  <c r="BM1660" i="14"/>
  <c r="BL1660" i="14"/>
  <c r="BK1660" i="14"/>
  <c r="BH1660" i="14"/>
  <c r="BG1660" i="14"/>
  <c r="BF1660" i="14"/>
  <c r="BC1660" i="14"/>
  <c r="BB1660" i="14"/>
  <c r="BA1660" i="14"/>
  <c r="AV1660" i="14"/>
  <c r="AQ1660" i="14"/>
  <c r="AL1660" i="14"/>
  <c r="AI1660" i="14"/>
  <c r="AH1660" i="14"/>
  <c r="AG1660" i="14"/>
  <c r="CG1659" i="14"/>
  <c r="CF1659" i="14"/>
  <c r="CE1659" i="14"/>
  <c r="CD1659" i="14"/>
  <c r="CC1659" i="14"/>
  <c r="BZ1659" i="14"/>
  <c r="BW1659" i="14"/>
  <c r="BV1659" i="14"/>
  <c r="BU1659" i="14"/>
  <c r="BR1659" i="14"/>
  <c r="BQ1659" i="14"/>
  <c r="BP1659" i="14"/>
  <c r="BM1659" i="14"/>
  <c r="BL1659" i="14"/>
  <c r="BK1659" i="14"/>
  <c r="BH1659" i="14"/>
  <c r="BG1659" i="14"/>
  <c r="BF1659" i="14"/>
  <c r="BC1659" i="14"/>
  <c r="BB1659" i="14"/>
  <c r="BA1659" i="14"/>
  <c r="AV1659" i="14"/>
  <c r="AQ1659" i="14"/>
  <c r="AL1659" i="14"/>
  <c r="AI1659" i="14"/>
  <c r="AH1659" i="14"/>
  <c r="AG1659" i="14"/>
  <c r="CG1658" i="14"/>
  <c r="CF1658" i="14"/>
  <c r="CE1658" i="14"/>
  <c r="CD1658" i="14"/>
  <c r="CC1658" i="14"/>
  <c r="BZ1658" i="14"/>
  <c r="BW1658" i="14"/>
  <c r="BV1658" i="14"/>
  <c r="BU1658" i="14"/>
  <c r="BR1658" i="14"/>
  <c r="BQ1658" i="14"/>
  <c r="BP1658" i="14"/>
  <c r="BM1658" i="14"/>
  <c r="BL1658" i="14"/>
  <c r="BK1658" i="14"/>
  <c r="BH1658" i="14"/>
  <c r="BG1658" i="14"/>
  <c r="BF1658" i="14"/>
  <c r="BC1658" i="14"/>
  <c r="BB1658" i="14"/>
  <c r="BA1658" i="14"/>
  <c r="AV1658" i="14"/>
  <c r="AQ1658" i="14"/>
  <c r="AL1658" i="14"/>
  <c r="AI1658" i="14"/>
  <c r="AH1658" i="14"/>
  <c r="AG1658" i="14"/>
  <c r="CG1657" i="14"/>
  <c r="CF1657" i="14"/>
  <c r="CE1657" i="14"/>
  <c r="CD1657" i="14"/>
  <c r="CC1657" i="14"/>
  <c r="BZ1657" i="14"/>
  <c r="BW1657" i="14"/>
  <c r="BV1657" i="14"/>
  <c r="BU1657" i="14"/>
  <c r="BR1657" i="14"/>
  <c r="BQ1657" i="14"/>
  <c r="BP1657" i="14"/>
  <c r="BM1657" i="14"/>
  <c r="BL1657" i="14"/>
  <c r="BK1657" i="14"/>
  <c r="BH1657" i="14"/>
  <c r="BG1657" i="14"/>
  <c r="BF1657" i="14"/>
  <c r="BC1657" i="14"/>
  <c r="BB1657" i="14"/>
  <c r="BA1657" i="14"/>
  <c r="AV1657" i="14"/>
  <c r="AQ1657" i="14"/>
  <c r="AL1657" i="14"/>
  <c r="AI1657" i="14"/>
  <c r="AH1657" i="14"/>
  <c r="AG1657" i="14"/>
  <c r="CG1656" i="14"/>
  <c r="CF1656" i="14"/>
  <c r="CE1656" i="14"/>
  <c r="CD1656" i="14"/>
  <c r="CC1656" i="14"/>
  <c r="BZ1656" i="14"/>
  <c r="BW1656" i="14"/>
  <c r="BV1656" i="14"/>
  <c r="BU1656" i="14"/>
  <c r="BR1656" i="14"/>
  <c r="BQ1656" i="14"/>
  <c r="BP1656" i="14"/>
  <c r="BM1656" i="14"/>
  <c r="BL1656" i="14"/>
  <c r="BK1656" i="14"/>
  <c r="BH1656" i="14"/>
  <c r="BG1656" i="14"/>
  <c r="BF1656" i="14"/>
  <c r="BC1656" i="14"/>
  <c r="BB1656" i="14"/>
  <c r="BA1656" i="14"/>
  <c r="AV1656" i="14"/>
  <c r="AQ1656" i="14"/>
  <c r="AL1656" i="14"/>
  <c r="AI1656" i="14"/>
  <c r="AH1656" i="14"/>
  <c r="AG1656" i="14"/>
  <c r="CG1655" i="14"/>
  <c r="CF1655" i="14"/>
  <c r="CE1655" i="14"/>
  <c r="CD1655" i="14"/>
  <c r="CC1655" i="14"/>
  <c r="BZ1655" i="14"/>
  <c r="BW1655" i="14"/>
  <c r="BV1655" i="14"/>
  <c r="BU1655" i="14"/>
  <c r="BR1655" i="14"/>
  <c r="BQ1655" i="14"/>
  <c r="BP1655" i="14"/>
  <c r="BM1655" i="14"/>
  <c r="BL1655" i="14"/>
  <c r="BK1655" i="14"/>
  <c r="BH1655" i="14"/>
  <c r="BG1655" i="14"/>
  <c r="BF1655" i="14"/>
  <c r="BC1655" i="14"/>
  <c r="BB1655" i="14"/>
  <c r="BA1655" i="14"/>
  <c r="AV1655" i="14"/>
  <c r="AQ1655" i="14"/>
  <c r="AL1655" i="14"/>
  <c r="AI1655" i="14"/>
  <c r="AH1655" i="14"/>
  <c r="AG1655" i="14"/>
  <c r="CG1654" i="14"/>
  <c r="CF1654" i="14"/>
  <c r="CE1654" i="14"/>
  <c r="CD1654" i="14"/>
  <c r="CC1654" i="14"/>
  <c r="BZ1654" i="14"/>
  <c r="BW1654" i="14"/>
  <c r="BV1654" i="14"/>
  <c r="BU1654" i="14"/>
  <c r="BR1654" i="14"/>
  <c r="BQ1654" i="14"/>
  <c r="BP1654" i="14"/>
  <c r="BM1654" i="14"/>
  <c r="BL1654" i="14"/>
  <c r="BK1654" i="14"/>
  <c r="BH1654" i="14"/>
  <c r="BG1654" i="14"/>
  <c r="BF1654" i="14"/>
  <c r="BC1654" i="14"/>
  <c r="BB1654" i="14"/>
  <c r="BA1654" i="14"/>
  <c r="AV1654" i="14"/>
  <c r="AQ1654" i="14"/>
  <c r="AL1654" i="14"/>
  <c r="AI1654" i="14"/>
  <c r="AH1654" i="14"/>
  <c r="AG1654" i="14"/>
  <c r="CG1653" i="14"/>
  <c r="CF1653" i="14"/>
  <c r="CE1653" i="14"/>
  <c r="CD1653" i="14"/>
  <c r="CC1653" i="14"/>
  <c r="BZ1653" i="14"/>
  <c r="BW1653" i="14"/>
  <c r="BV1653" i="14"/>
  <c r="BU1653" i="14"/>
  <c r="BR1653" i="14"/>
  <c r="BQ1653" i="14"/>
  <c r="BP1653" i="14"/>
  <c r="BM1653" i="14"/>
  <c r="BL1653" i="14"/>
  <c r="BK1653" i="14"/>
  <c r="BH1653" i="14"/>
  <c r="BG1653" i="14"/>
  <c r="BF1653" i="14"/>
  <c r="BC1653" i="14"/>
  <c r="BB1653" i="14"/>
  <c r="BA1653" i="14"/>
  <c r="AV1653" i="14"/>
  <c r="AQ1653" i="14"/>
  <c r="AL1653" i="14"/>
  <c r="AI1653" i="14"/>
  <c r="AH1653" i="14"/>
  <c r="AG1653" i="14"/>
  <c r="CG1652" i="14"/>
  <c r="CF1652" i="14"/>
  <c r="CE1652" i="14"/>
  <c r="CD1652" i="14"/>
  <c r="CC1652" i="14"/>
  <c r="BZ1652" i="14"/>
  <c r="BW1652" i="14"/>
  <c r="BV1652" i="14"/>
  <c r="BU1652" i="14"/>
  <c r="BR1652" i="14"/>
  <c r="BQ1652" i="14"/>
  <c r="BP1652" i="14"/>
  <c r="BM1652" i="14"/>
  <c r="BL1652" i="14"/>
  <c r="BK1652" i="14"/>
  <c r="BH1652" i="14"/>
  <c r="BG1652" i="14"/>
  <c r="BF1652" i="14"/>
  <c r="BC1652" i="14"/>
  <c r="BB1652" i="14"/>
  <c r="BA1652" i="14"/>
  <c r="AV1652" i="14"/>
  <c r="AQ1652" i="14"/>
  <c r="AL1652" i="14"/>
  <c r="AI1652" i="14"/>
  <c r="AH1652" i="14"/>
  <c r="AG1652" i="14"/>
  <c r="CG1651" i="14"/>
  <c r="CF1651" i="14"/>
  <c r="CE1651" i="14"/>
  <c r="CD1651" i="14"/>
  <c r="CC1651" i="14"/>
  <c r="BZ1651" i="14"/>
  <c r="BW1651" i="14"/>
  <c r="BV1651" i="14"/>
  <c r="BU1651" i="14"/>
  <c r="BR1651" i="14"/>
  <c r="BQ1651" i="14"/>
  <c r="BP1651" i="14"/>
  <c r="BM1651" i="14"/>
  <c r="BL1651" i="14"/>
  <c r="BK1651" i="14"/>
  <c r="BH1651" i="14"/>
  <c r="BG1651" i="14"/>
  <c r="BF1651" i="14"/>
  <c r="BC1651" i="14"/>
  <c r="BB1651" i="14"/>
  <c r="BA1651" i="14"/>
  <c r="AV1651" i="14"/>
  <c r="AQ1651" i="14"/>
  <c r="AL1651" i="14"/>
  <c r="AI1651" i="14"/>
  <c r="AH1651" i="14"/>
  <c r="AG1651" i="14"/>
  <c r="CG1650" i="14"/>
  <c r="CF1650" i="14"/>
  <c r="CE1650" i="14"/>
  <c r="CD1650" i="14"/>
  <c r="CC1650" i="14"/>
  <c r="BZ1650" i="14"/>
  <c r="BW1650" i="14"/>
  <c r="BV1650" i="14"/>
  <c r="BU1650" i="14"/>
  <c r="BR1650" i="14"/>
  <c r="BQ1650" i="14"/>
  <c r="BP1650" i="14"/>
  <c r="BM1650" i="14"/>
  <c r="BL1650" i="14"/>
  <c r="BK1650" i="14"/>
  <c r="BH1650" i="14"/>
  <c r="BG1650" i="14"/>
  <c r="BF1650" i="14"/>
  <c r="BC1650" i="14"/>
  <c r="BB1650" i="14"/>
  <c r="BA1650" i="14"/>
  <c r="AV1650" i="14"/>
  <c r="AQ1650" i="14"/>
  <c r="AL1650" i="14"/>
  <c r="AI1650" i="14"/>
  <c r="AH1650" i="14"/>
  <c r="AG1650" i="14"/>
  <c r="CG1649" i="14"/>
  <c r="CF1649" i="14"/>
  <c r="CE1649" i="14"/>
  <c r="CD1649" i="14"/>
  <c r="CC1649" i="14"/>
  <c r="BZ1649" i="14"/>
  <c r="BW1649" i="14"/>
  <c r="BV1649" i="14"/>
  <c r="BU1649" i="14"/>
  <c r="BR1649" i="14"/>
  <c r="BQ1649" i="14"/>
  <c r="BP1649" i="14"/>
  <c r="BM1649" i="14"/>
  <c r="BL1649" i="14"/>
  <c r="BK1649" i="14"/>
  <c r="BH1649" i="14"/>
  <c r="BG1649" i="14"/>
  <c r="BF1649" i="14"/>
  <c r="BC1649" i="14"/>
  <c r="BB1649" i="14"/>
  <c r="BA1649" i="14"/>
  <c r="AV1649" i="14"/>
  <c r="AQ1649" i="14"/>
  <c r="AL1649" i="14"/>
  <c r="AI1649" i="14"/>
  <c r="AH1649" i="14"/>
  <c r="AG1649" i="14"/>
  <c r="CG1648" i="14"/>
  <c r="CF1648" i="14"/>
  <c r="CE1648" i="14"/>
  <c r="CD1648" i="14"/>
  <c r="CC1648" i="14"/>
  <c r="BZ1648" i="14"/>
  <c r="BW1648" i="14"/>
  <c r="BV1648" i="14"/>
  <c r="BU1648" i="14"/>
  <c r="BR1648" i="14"/>
  <c r="BQ1648" i="14"/>
  <c r="BP1648" i="14"/>
  <c r="BM1648" i="14"/>
  <c r="BL1648" i="14"/>
  <c r="BK1648" i="14"/>
  <c r="BH1648" i="14"/>
  <c r="BG1648" i="14"/>
  <c r="BF1648" i="14"/>
  <c r="BC1648" i="14"/>
  <c r="BB1648" i="14"/>
  <c r="BA1648" i="14"/>
  <c r="AV1648" i="14"/>
  <c r="AQ1648" i="14"/>
  <c r="AL1648" i="14"/>
  <c r="AI1648" i="14"/>
  <c r="AH1648" i="14"/>
  <c r="AG1648" i="14"/>
  <c r="CG1647" i="14"/>
  <c r="CF1647" i="14"/>
  <c r="CE1647" i="14"/>
  <c r="CD1647" i="14"/>
  <c r="CC1647" i="14"/>
  <c r="BZ1647" i="14"/>
  <c r="BW1647" i="14"/>
  <c r="BV1647" i="14"/>
  <c r="BU1647" i="14"/>
  <c r="BR1647" i="14"/>
  <c r="BQ1647" i="14"/>
  <c r="BP1647" i="14"/>
  <c r="BM1647" i="14"/>
  <c r="BL1647" i="14"/>
  <c r="BK1647" i="14"/>
  <c r="BH1647" i="14"/>
  <c r="BG1647" i="14"/>
  <c r="BF1647" i="14"/>
  <c r="BC1647" i="14"/>
  <c r="BB1647" i="14"/>
  <c r="BA1647" i="14"/>
  <c r="AV1647" i="14"/>
  <c r="AQ1647" i="14"/>
  <c r="AL1647" i="14"/>
  <c r="AI1647" i="14"/>
  <c r="AH1647" i="14"/>
  <c r="AG1647" i="14"/>
  <c r="CG1646" i="14"/>
  <c r="CF1646" i="14"/>
  <c r="CE1646" i="14"/>
  <c r="CD1646" i="14"/>
  <c r="CC1646" i="14"/>
  <c r="BZ1646" i="14"/>
  <c r="BW1646" i="14"/>
  <c r="BV1646" i="14"/>
  <c r="BU1646" i="14"/>
  <c r="BR1646" i="14"/>
  <c r="BQ1646" i="14"/>
  <c r="BP1646" i="14"/>
  <c r="BM1646" i="14"/>
  <c r="BL1646" i="14"/>
  <c r="BK1646" i="14"/>
  <c r="BH1646" i="14"/>
  <c r="BG1646" i="14"/>
  <c r="BF1646" i="14"/>
  <c r="BC1646" i="14"/>
  <c r="BB1646" i="14"/>
  <c r="BA1646" i="14"/>
  <c r="AV1646" i="14"/>
  <c r="AQ1646" i="14"/>
  <c r="AL1646" i="14"/>
  <c r="AI1646" i="14"/>
  <c r="AH1646" i="14"/>
  <c r="AG1646" i="14"/>
  <c r="CG1645" i="14"/>
  <c r="CF1645" i="14"/>
  <c r="CE1645" i="14"/>
  <c r="CD1645" i="14"/>
  <c r="CC1645" i="14"/>
  <c r="BZ1645" i="14"/>
  <c r="BW1645" i="14"/>
  <c r="BV1645" i="14"/>
  <c r="BU1645" i="14"/>
  <c r="BR1645" i="14"/>
  <c r="BQ1645" i="14"/>
  <c r="BP1645" i="14"/>
  <c r="BM1645" i="14"/>
  <c r="BL1645" i="14"/>
  <c r="BK1645" i="14"/>
  <c r="BH1645" i="14"/>
  <c r="BG1645" i="14"/>
  <c r="BF1645" i="14"/>
  <c r="BC1645" i="14"/>
  <c r="BB1645" i="14"/>
  <c r="BA1645" i="14"/>
  <c r="AV1645" i="14"/>
  <c r="AQ1645" i="14"/>
  <c r="AL1645" i="14"/>
  <c r="AI1645" i="14"/>
  <c r="AH1645" i="14"/>
  <c r="AG1645" i="14"/>
  <c r="CG1644" i="14"/>
  <c r="CF1644" i="14"/>
  <c r="CE1644" i="14"/>
  <c r="CD1644" i="14"/>
  <c r="CC1644" i="14"/>
  <c r="BZ1644" i="14"/>
  <c r="BW1644" i="14"/>
  <c r="BV1644" i="14"/>
  <c r="BU1644" i="14"/>
  <c r="BR1644" i="14"/>
  <c r="BQ1644" i="14"/>
  <c r="BP1644" i="14"/>
  <c r="BM1644" i="14"/>
  <c r="BL1644" i="14"/>
  <c r="BK1644" i="14"/>
  <c r="BH1644" i="14"/>
  <c r="BG1644" i="14"/>
  <c r="BF1644" i="14"/>
  <c r="BC1644" i="14"/>
  <c r="BB1644" i="14"/>
  <c r="BA1644" i="14"/>
  <c r="AV1644" i="14"/>
  <c r="AQ1644" i="14"/>
  <c r="AL1644" i="14"/>
  <c r="AI1644" i="14"/>
  <c r="AH1644" i="14"/>
  <c r="AG1644" i="14"/>
  <c r="CG1643" i="14"/>
  <c r="CF1643" i="14"/>
  <c r="CE1643" i="14"/>
  <c r="CD1643" i="14"/>
  <c r="CC1643" i="14"/>
  <c r="BZ1643" i="14"/>
  <c r="BW1643" i="14"/>
  <c r="BV1643" i="14"/>
  <c r="BU1643" i="14"/>
  <c r="BR1643" i="14"/>
  <c r="BQ1643" i="14"/>
  <c r="BP1643" i="14"/>
  <c r="BM1643" i="14"/>
  <c r="BL1643" i="14"/>
  <c r="BK1643" i="14"/>
  <c r="BH1643" i="14"/>
  <c r="BG1643" i="14"/>
  <c r="BF1643" i="14"/>
  <c r="BC1643" i="14"/>
  <c r="BB1643" i="14"/>
  <c r="BA1643" i="14"/>
  <c r="AV1643" i="14"/>
  <c r="AQ1643" i="14"/>
  <c r="AL1643" i="14"/>
  <c r="AI1643" i="14"/>
  <c r="AH1643" i="14"/>
  <c r="AG1643" i="14"/>
  <c r="CG1642" i="14"/>
  <c r="CF1642" i="14"/>
  <c r="CE1642" i="14"/>
  <c r="CD1642" i="14"/>
  <c r="CC1642" i="14"/>
  <c r="BZ1642" i="14"/>
  <c r="BW1642" i="14"/>
  <c r="BV1642" i="14"/>
  <c r="BU1642" i="14"/>
  <c r="BR1642" i="14"/>
  <c r="BQ1642" i="14"/>
  <c r="BP1642" i="14"/>
  <c r="BM1642" i="14"/>
  <c r="BL1642" i="14"/>
  <c r="BK1642" i="14"/>
  <c r="BH1642" i="14"/>
  <c r="BG1642" i="14"/>
  <c r="BF1642" i="14"/>
  <c r="BC1642" i="14"/>
  <c r="BB1642" i="14"/>
  <c r="BA1642" i="14"/>
  <c r="AV1642" i="14"/>
  <c r="AQ1642" i="14"/>
  <c r="AL1642" i="14"/>
  <c r="AI1642" i="14"/>
  <c r="AH1642" i="14"/>
  <c r="AG1642" i="14"/>
  <c r="CG1641" i="14"/>
  <c r="CF1641" i="14"/>
  <c r="CE1641" i="14"/>
  <c r="CD1641" i="14"/>
  <c r="CC1641" i="14"/>
  <c r="BZ1641" i="14"/>
  <c r="BW1641" i="14"/>
  <c r="BV1641" i="14"/>
  <c r="BU1641" i="14"/>
  <c r="BR1641" i="14"/>
  <c r="BQ1641" i="14"/>
  <c r="BP1641" i="14"/>
  <c r="BM1641" i="14"/>
  <c r="BL1641" i="14"/>
  <c r="BK1641" i="14"/>
  <c r="BH1641" i="14"/>
  <c r="BG1641" i="14"/>
  <c r="BF1641" i="14"/>
  <c r="BC1641" i="14"/>
  <c r="BB1641" i="14"/>
  <c r="BA1641" i="14"/>
  <c r="AV1641" i="14"/>
  <c r="AQ1641" i="14"/>
  <c r="AL1641" i="14"/>
  <c r="AI1641" i="14"/>
  <c r="AH1641" i="14"/>
  <c r="AG1641" i="14"/>
  <c r="CG1640" i="14"/>
  <c r="CF1640" i="14"/>
  <c r="CE1640" i="14"/>
  <c r="CD1640" i="14"/>
  <c r="CC1640" i="14"/>
  <c r="BZ1640" i="14"/>
  <c r="BW1640" i="14"/>
  <c r="BV1640" i="14"/>
  <c r="BU1640" i="14"/>
  <c r="BR1640" i="14"/>
  <c r="BQ1640" i="14"/>
  <c r="BP1640" i="14"/>
  <c r="BM1640" i="14"/>
  <c r="BL1640" i="14"/>
  <c r="BK1640" i="14"/>
  <c r="BH1640" i="14"/>
  <c r="BG1640" i="14"/>
  <c r="BF1640" i="14"/>
  <c r="BC1640" i="14"/>
  <c r="BB1640" i="14"/>
  <c r="BA1640" i="14"/>
  <c r="AV1640" i="14"/>
  <c r="AQ1640" i="14"/>
  <c r="AL1640" i="14"/>
  <c r="AI1640" i="14"/>
  <c r="AH1640" i="14"/>
  <c r="AG1640" i="14"/>
  <c r="CG1639" i="14"/>
  <c r="CF1639" i="14"/>
  <c r="CE1639" i="14"/>
  <c r="CD1639" i="14"/>
  <c r="CC1639" i="14"/>
  <c r="BZ1639" i="14"/>
  <c r="BW1639" i="14"/>
  <c r="BV1639" i="14"/>
  <c r="BU1639" i="14"/>
  <c r="BR1639" i="14"/>
  <c r="BQ1639" i="14"/>
  <c r="BP1639" i="14"/>
  <c r="BM1639" i="14"/>
  <c r="BL1639" i="14"/>
  <c r="BK1639" i="14"/>
  <c r="BH1639" i="14"/>
  <c r="BG1639" i="14"/>
  <c r="BF1639" i="14"/>
  <c r="BC1639" i="14"/>
  <c r="BB1639" i="14"/>
  <c r="BA1639" i="14"/>
  <c r="AV1639" i="14"/>
  <c r="AQ1639" i="14"/>
  <c r="AL1639" i="14"/>
  <c r="AI1639" i="14"/>
  <c r="AH1639" i="14"/>
  <c r="AG1639" i="14"/>
  <c r="CG1638" i="14"/>
  <c r="CF1638" i="14"/>
  <c r="CE1638" i="14"/>
  <c r="CD1638" i="14"/>
  <c r="CC1638" i="14"/>
  <c r="BZ1638" i="14"/>
  <c r="BW1638" i="14"/>
  <c r="BV1638" i="14"/>
  <c r="BU1638" i="14"/>
  <c r="BR1638" i="14"/>
  <c r="BQ1638" i="14"/>
  <c r="BP1638" i="14"/>
  <c r="BM1638" i="14"/>
  <c r="BL1638" i="14"/>
  <c r="BK1638" i="14"/>
  <c r="BH1638" i="14"/>
  <c r="BG1638" i="14"/>
  <c r="BF1638" i="14"/>
  <c r="BC1638" i="14"/>
  <c r="BB1638" i="14"/>
  <c r="BA1638" i="14"/>
  <c r="AV1638" i="14"/>
  <c r="AQ1638" i="14"/>
  <c r="AL1638" i="14"/>
  <c r="AI1638" i="14"/>
  <c r="AH1638" i="14"/>
  <c r="AG1638" i="14"/>
  <c r="CG1637" i="14"/>
  <c r="CF1637" i="14"/>
  <c r="CE1637" i="14"/>
  <c r="CD1637" i="14"/>
  <c r="CC1637" i="14"/>
  <c r="BZ1637" i="14"/>
  <c r="BW1637" i="14"/>
  <c r="BV1637" i="14"/>
  <c r="BU1637" i="14"/>
  <c r="BR1637" i="14"/>
  <c r="BQ1637" i="14"/>
  <c r="BP1637" i="14"/>
  <c r="BM1637" i="14"/>
  <c r="BL1637" i="14"/>
  <c r="BK1637" i="14"/>
  <c r="BH1637" i="14"/>
  <c r="BG1637" i="14"/>
  <c r="BF1637" i="14"/>
  <c r="BC1637" i="14"/>
  <c r="BB1637" i="14"/>
  <c r="BA1637" i="14"/>
  <c r="AV1637" i="14"/>
  <c r="AQ1637" i="14"/>
  <c r="AL1637" i="14"/>
  <c r="AI1637" i="14"/>
  <c r="AH1637" i="14"/>
  <c r="AG1637" i="14"/>
  <c r="CG1636" i="14"/>
  <c r="CF1636" i="14"/>
  <c r="CE1636" i="14"/>
  <c r="CD1636" i="14"/>
  <c r="CC1636" i="14"/>
  <c r="BZ1636" i="14"/>
  <c r="BW1636" i="14"/>
  <c r="BV1636" i="14"/>
  <c r="BU1636" i="14"/>
  <c r="BR1636" i="14"/>
  <c r="BQ1636" i="14"/>
  <c r="BP1636" i="14"/>
  <c r="BM1636" i="14"/>
  <c r="BL1636" i="14"/>
  <c r="BK1636" i="14"/>
  <c r="BH1636" i="14"/>
  <c r="BG1636" i="14"/>
  <c r="BF1636" i="14"/>
  <c r="BC1636" i="14"/>
  <c r="BB1636" i="14"/>
  <c r="BA1636" i="14"/>
  <c r="AV1636" i="14"/>
  <c r="AQ1636" i="14"/>
  <c r="AL1636" i="14"/>
  <c r="AI1636" i="14"/>
  <c r="AH1636" i="14"/>
  <c r="AG1636" i="14"/>
  <c r="CG1635" i="14"/>
  <c r="CF1635" i="14"/>
  <c r="CE1635" i="14"/>
  <c r="CD1635" i="14"/>
  <c r="CC1635" i="14"/>
  <c r="BZ1635" i="14"/>
  <c r="BW1635" i="14"/>
  <c r="BV1635" i="14"/>
  <c r="BU1635" i="14"/>
  <c r="BR1635" i="14"/>
  <c r="BQ1635" i="14"/>
  <c r="BP1635" i="14"/>
  <c r="BM1635" i="14"/>
  <c r="BL1635" i="14"/>
  <c r="BK1635" i="14"/>
  <c r="BH1635" i="14"/>
  <c r="BG1635" i="14"/>
  <c r="BF1635" i="14"/>
  <c r="BC1635" i="14"/>
  <c r="BB1635" i="14"/>
  <c r="BA1635" i="14"/>
  <c r="AV1635" i="14"/>
  <c r="AQ1635" i="14"/>
  <c r="AL1635" i="14"/>
  <c r="AI1635" i="14"/>
  <c r="AH1635" i="14"/>
  <c r="AG1635" i="14"/>
  <c r="CG1634" i="14"/>
  <c r="CF1634" i="14"/>
  <c r="CE1634" i="14"/>
  <c r="CD1634" i="14"/>
  <c r="CC1634" i="14"/>
  <c r="BZ1634" i="14"/>
  <c r="BW1634" i="14"/>
  <c r="BV1634" i="14"/>
  <c r="BU1634" i="14"/>
  <c r="BR1634" i="14"/>
  <c r="BQ1634" i="14"/>
  <c r="BP1634" i="14"/>
  <c r="BM1634" i="14"/>
  <c r="BL1634" i="14"/>
  <c r="BK1634" i="14"/>
  <c r="BH1634" i="14"/>
  <c r="BG1634" i="14"/>
  <c r="BF1634" i="14"/>
  <c r="BC1634" i="14"/>
  <c r="BB1634" i="14"/>
  <c r="BA1634" i="14"/>
  <c r="AV1634" i="14"/>
  <c r="AQ1634" i="14"/>
  <c r="AL1634" i="14"/>
  <c r="AI1634" i="14"/>
  <c r="AH1634" i="14"/>
  <c r="AG1634" i="14"/>
  <c r="CG1633" i="14"/>
  <c r="CF1633" i="14"/>
  <c r="CE1633" i="14"/>
  <c r="CD1633" i="14"/>
  <c r="CC1633" i="14"/>
  <c r="BZ1633" i="14"/>
  <c r="BW1633" i="14"/>
  <c r="BV1633" i="14"/>
  <c r="BU1633" i="14"/>
  <c r="BR1633" i="14"/>
  <c r="BQ1633" i="14"/>
  <c r="BP1633" i="14"/>
  <c r="BM1633" i="14"/>
  <c r="BL1633" i="14"/>
  <c r="BK1633" i="14"/>
  <c r="BH1633" i="14"/>
  <c r="BG1633" i="14"/>
  <c r="BF1633" i="14"/>
  <c r="BC1633" i="14"/>
  <c r="BB1633" i="14"/>
  <c r="BA1633" i="14"/>
  <c r="AV1633" i="14"/>
  <c r="AQ1633" i="14"/>
  <c r="AL1633" i="14"/>
  <c r="AI1633" i="14"/>
  <c r="AH1633" i="14"/>
  <c r="AG1633" i="14"/>
  <c r="CG1632" i="14"/>
  <c r="CF1632" i="14"/>
  <c r="CE1632" i="14"/>
  <c r="CD1632" i="14"/>
  <c r="CC1632" i="14"/>
  <c r="BZ1632" i="14"/>
  <c r="BW1632" i="14"/>
  <c r="BV1632" i="14"/>
  <c r="BU1632" i="14"/>
  <c r="BR1632" i="14"/>
  <c r="BQ1632" i="14"/>
  <c r="BP1632" i="14"/>
  <c r="BM1632" i="14"/>
  <c r="BL1632" i="14"/>
  <c r="BK1632" i="14"/>
  <c r="BH1632" i="14"/>
  <c r="BG1632" i="14"/>
  <c r="BF1632" i="14"/>
  <c r="BC1632" i="14"/>
  <c r="BB1632" i="14"/>
  <c r="BA1632" i="14"/>
  <c r="AV1632" i="14"/>
  <c r="AQ1632" i="14"/>
  <c r="AL1632" i="14"/>
  <c r="AI1632" i="14"/>
  <c r="AH1632" i="14"/>
  <c r="AG1632" i="14"/>
  <c r="CG1631" i="14"/>
  <c r="CF1631" i="14"/>
  <c r="CE1631" i="14"/>
  <c r="CD1631" i="14"/>
  <c r="CC1631" i="14"/>
  <c r="BZ1631" i="14"/>
  <c r="BW1631" i="14"/>
  <c r="BV1631" i="14"/>
  <c r="BU1631" i="14"/>
  <c r="BR1631" i="14"/>
  <c r="BQ1631" i="14"/>
  <c r="BP1631" i="14"/>
  <c r="BM1631" i="14"/>
  <c r="BL1631" i="14"/>
  <c r="BK1631" i="14"/>
  <c r="BH1631" i="14"/>
  <c r="BG1631" i="14"/>
  <c r="BF1631" i="14"/>
  <c r="BC1631" i="14"/>
  <c r="BB1631" i="14"/>
  <c r="BA1631" i="14"/>
  <c r="AV1631" i="14"/>
  <c r="AQ1631" i="14"/>
  <c r="AL1631" i="14"/>
  <c r="AI1631" i="14"/>
  <c r="AH1631" i="14"/>
  <c r="AG1631" i="14"/>
  <c r="CG1630" i="14"/>
  <c r="CF1630" i="14"/>
  <c r="CE1630" i="14"/>
  <c r="CD1630" i="14"/>
  <c r="CC1630" i="14"/>
  <c r="BZ1630" i="14"/>
  <c r="BW1630" i="14"/>
  <c r="BV1630" i="14"/>
  <c r="BU1630" i="14"/>
  <c r="BR1630" i="14"/>
  <c r="BQ1630" i="14"/>
  <c r="BP1630" i="14"/>
  <c r="BM1630" i="14"/>
  <c r="BL1630" i="14"/>
  <c r="BK1630" i="14"/>
  <c r="BH1630" i="14"/>
  <c r="BG1630" i="14"/>
  <c r="BF1630" i="14"/>
  <c r="BC1630" i="14"/>
  <c r="BB1630" i="14"/>
  <c r="BA1630" i="14"/>
  <c r="AV1630" i="14"/>
  <c r="AQ1630" i="14"/>
  <c r="AL1630" i="14"/>
  <c r="AI1630" i="14"/>
  <c r="AH1630" i="14"/>
  <c r="AG1630" i="14"/>
  <c r="CG1629" i="14"/>
  <c r="CF1629" i="14"/>
  <c r="CE1629" i="14"/>
  <c r="CD1629" i="14"/>
  <c r="CC1629" i="14"/>
  <c r="BZ1629" i="14"/>
  <c r="BW1629" i="14"/>
  <c r="BV1629" i="14"/>
  <c r="BU1629" i="14"/>
  <c r="BR1629" i="14"/>
  <c r="BQ1629" i="14"/>
  <c r="BP1629" i="14"/>
  <c r="BM1629" i="14"/>
  <c r="BL1629" i="14"/>
  <c r="BK1629" i="14"/>
  <c r="BH1629" i="14"/>
  <c r="BG1629" i="14"/>
  <c r="BF1629" i="14"/>
  <c r="BC1629" i="14"/>
  <c r="BB1629" i="14"/>
  <c r="BA1629" i="14"/>
  <c r="AV1629" i="14"/>
  <c r="AQ1629" i="14"/>
  <c r="AL1629" i="14"/>
  <c r="AI1629" i="14"/>
  <c r="AH1629" i="14"/>
  <c r="AG1629" i="14"/>
  <c r="CG1628" i="14"/>
  <c r="CF1628" i="14"/>
  <c r="CE1628" i="14"/>
  <c r="CD1628" i="14"/>
  <c r="CC1628" i="14"/>
  <c r="BZ1628" i="14"/>
  <c r="BW1628" i="14"/>
  <c r="BV1628" i="14"/>
  <c r="BU1628" i="14"/>
  <c r="BR1628" i="14"/>
  <c r="BQ1628" i="14"/>
  <c r="BP1628" i="14"/>
  <c r="BM1628" i="14"/>
  <c r="BL1628" i="14"/>
  <c r="BK1628" i="14"/>
  <c r="BH1628" i="14"/>
  <c r="BG1628" i="14"/>
  <c r="BF1628" i="14"/>
  <c r="BC1628" i="14"/>
  <c r="BB1628" i="14"/>
  <c r="BA1628" i="14"/>
  <c r="AV1628" i="14"/>
  <c r="AQ1628" i="14"/>
  <c r="AL1628" i="14"/>
  <c r="AI1628" i="14"/>
  <c r="AH1628" i="14"/>
  <c r="AG1628" i="14"/>
  <c r="CG1627" i="14"/>
  <c r="CF1627" i="14"/>
  <c r="CE1627" i="14"/>
  <c r="CD1627" i="14"/>
  <c r="CC1627" i="14"/>
  <c r="BZ1627" i="14"/>
  <c r="BW1627" i="14"/>
  <c r="BV1627" i="14"/>
  <c r="BU1627" i="14"/>
  <c r="BR1627" i="14"/>
  <c r="BQ1627" i="14"/>
  <c r="BP1627" i="14"/>
  <c r="BM1627" i="14"/>
  <c r="BL1627" i="14"/>
  <c r="BK1627" i="14"/>
  <c r="BH1627" i="14"/>
  <c r="BG1627" i="14"/>
  <c r="BF1627" i="14"/>
  <c r="BC1627" i="14"/>
  <c r="BB1627" i="14"/>
  <c r="BA1627" i="14"/>
  <c r="AV1627" i="14"/>
  <c r="AQ1627" i="14"/>
  <c r="AL1627" i="14"/>
  <c r="AI1627" i="14"/>
  <c r="AH1627" i="14"/>
  <c r="AG1627" i="14"/>
  <c r="CG1626" i="14"/>
  <c r="CF1626" i="14"/>
  <c r="CE1626" i="14"/>
  <c r="CD1626" i="14"/>
  <c r="CC1626" i="14"/>
  <c r="BZ1626" i="14"/>
  <c r="BW1626" i="14"/>
  <c r="BV1626" i="14"/>
  <c r="BU1626" i="14"/>
  <c r="BR1626" i="14"/>
  <c r="BQ1626" i="14"/>
  <c r="BP1626" i="14"/>
  <c r="BM1626" i="14"/>
  <c r="BL1626" i="14"/>
  <c r="BK1626" i="14"/>
  <c r="BH1626" i="14"/>
  <c r="BG1626" i="14"/>
  <c r="BF1626" i="14"/>
  <c r="BC1626" i="14"/>
  <c r="BB1626" i="14"/>
  <c r="BA1626" i="14"/>
  <c r="AV1626" i="14"/>
  <c r="AQ1626" i="14"/>
  <c r="AL1626" i="14"/>
  <c r="AI1626" i="14"/>
  <c r="AH1626" i="14"/>
  <c r="AG1626" i="14"/>
  <c r="CG1625" i="14"/>
  <c r="CF1625" i="14"/>
  <c r="CE1625" i="14"/>
  <c r="CD1625" i="14"/>
  <c r="CC1625" i="14"/>
  <c r="BZ1625" i="14"/>
  <c r="BW1625" i="14"/>
  <c r="BV1625" i="14"/>
  <c r="BU1625" i="14"/>
  <c r="BR1625" i="14"/>
  <c r="BQ1625" i="14"/>
  <c r="BP1625" i="14"/>
  <c r="BM1625" i="14"/>
  <c r="BL1625" i="14"/>
  <c r="BK1625" i="14"/>
  <c r="BH1625" i="14"/>
  <c r="BG1625" i="14"/>
  <c r="BF1625" i="14"/>
  <c r="BC1625" i="14"/>
  <c r="BB1625" i="14"/>
  <c r="BA1625" i="14"/>
  <c r="AV1625" i="14"/>
  <c r="AQ1625" i="14"/>
  <c r="AL1625" i="14"/>
  <c r="AI1625" i="14"/>
  <c r="AH1625" i="14"/>
  <c r="AG1625" i="14"/>
  <c r="CG1624" i="14"/>
  <c r="CF1624" i="14"/>
  <c r="CE1624" i="14"/>
  <c r="CD1624" i="14"/>
  <c r="CC1624" i="14"/>
  <c r="BZ1624" i="14"/>
  <c r="BW1624" i="14"/>
  <c r="BV1624" i="14"/>
  <c r="BU1624" i="14"/>
  <c r="BR1624" i="14"/>
  <c r="BQ1624" i="14"/>
  <c r="BP1624" i="14"/>
  <c r="BM1624" i="14"/>
  <c r="BL1624" i="14"/>
  <c r="BK1624" i="14"/>
  <c r="BH1624" i="14"/>
  <c r="BG1624" i="14"/>
  <c r="BF1624" i="14"/>
  <c r="BC1624" i="14"/>
  <c r="BB1624" i="14"/>
  <c r="BA1624" i="14"/>
  <c r="AV1624" i="14"/>
  <c r="AQ1624" i="14"/>
  <c r="AL1624" i="14"/>
  <c r="AI1624" i="14"/>
  <c r="AH1624" i="14"/>
  <c r="AG1624" i="14"/>
  <c r="CG1623" i="14"/>
  <c r="CF1623" i="14"/>
  <c r="CE1623" i="14"/>
  <c r="CD1623" i="14"/>
  <c r="CC1623" i="14"/>
  <c r="BZ1623" i="14"/>
  <c r="BW1623" i="14"/>
  <c r="BV1623" i="14"/>
  <c r="BU1623" i="14"/>
  <c r="BR1623" i="14"/>
  <c r="BQ1623" i="14"/>
  <c r="BP1623" i="14"/>
  <c r="BM1623" i="14"/>
  <c r="BL1623" i="14"/>
  <c r="BK1623" i="14"/>
  <c r="BH1623" i="14"/>
  <c r="BG1623" i="14"/>
  <c r="BF1623" i="14"/>
  <c r="BC1623" i="14"/>
  <c r="BB1623" i="14"/>
  <c r="BA1623" i="14"/>
  <c r="AV1623" i="14"/>
  <c r="AQ1623" i="14"/>
  <c r="AL1623" i="14"/>
  <c r="AI1623" i="14"/>
  <c r="AH1623" i="14"/>
  <c r="AG1623" i="14"/>
  <c r="CG1622" i="14"/>
  <c r="CF1622" i="14"/>
  <c r="CE1622" i="14"/>
  <c r="CD1622" i="14"/>
  <c r="CC1622" i="14"/>
  <c r="BZ1622" i="14"/>
  <c r="BW1622" i="14"/>
  <c r="BV1622" i="14"/>
  <c r="BU1622" i="14"/>
  <c r="BR1622" i="14"/>
  <c r="BQ1622" i="14"/>
  <c r="BP1622" i="14"/>
  <c r="BM1622" i="14"/>
  <c r="BL1622" i="14"/>
  <c r="BK1622" i="14"/>
  <c r="BH1622" i="14"/>
  <c r="BG1622" i="14"/>
  <c r="BF1622" i="14"/>
  <c r="BC1622" i="14"/>
  <c r="BB1622" i="14"/>
  <c r="BA1622" i="14"/>
  <c r="AV1622" i="14"/>
  <c r="AQ1622" i="14"/>
  <c r="AL1622" i="14"/>
  <c r="AI1622" i="14"/>
  <c r="AH1622" i="14"/>
  <c r="AG1622" i="14"/>
  <c r="CG1621" i="14"/>
  <c r="CF1621" i="14"/>
  <c r="CE1621" i="14"/>
  <c r="CD1621" i="14"/>
  <c r="CC1621" i="14"/>
  <c r="BZ1621" i="14"/>
  <c r="BW1621" i="14"/>
  <c r="BV1621" i="14"/>
  <c r="BU1621" i="14"/>
  <c r="BR1621" i="14"/>
  <c r="BQ1621" i="14"/>
  <c r="BP1621" i="14"/>
  <c r="BM1621" i="14"/>
  <c r="BL1621" i="14"/>
  <c r="BK1621" i="14"/>
  <c r="BH1621" i="14"/>
  <c r="BG1621" i="14"/>
  <c r="BF1621" i="14"/>
  <c r="BC1621" i="14"/>
  <c r="BB1621" i="14"/>
  <c r="BA1621" i="14"/>
  <c r="AV1621" i="14"/>
  <c r="AQ1621" i="14"/>
  <c r="AL1621" i="14"/>
  <c r="AI1621" i="14"/>
  <c r="AH1621" i="14"/>
  <c r="AG1621" i="14"/>
  <c r="CG1620" i="14"/>
  <c r="CF1620" i="14"/>
  <c r="CE1620" i="14"/>
  <c r="CD1620" i="14"/>
  <c r="CC1620" i="14"/>
  <c r="BZ1620" i="14"/>
  <c r="BW1620" i="14"/>
  <c r="BV1620" i="14"/>
  <c r="BU1620" i="14"/>
  <c r="BR1620" i="14"/>
  <c r="BQ1620" i="14"/>
  <c r="BP1620" i="14"/>
  <c r="BM1620" i="14"/>
  <c r="BL1620" i="14"/>
  <c r="BK1620" i="14"/>
  <c r="BH1620" i="14"/>
  <c r="BG1620" i="14"/>
  <c r="BF1620" i="14"/>
  <c r="BC1620" i="14"/>
  <c r="BB1620" i="14"/>
  <c r="BA1620" i="14"/>
  <c r="AV1620" i="14"/>
  <c r="AQ1620" i="14"/>
  <c r="AL1620" i="14"/>
  <c r="AI1620" i="14"/>
  <c r="AH1620" i="14"/>
  <c r="AG1620" i="14"/>
  <c r="CG1619" i="14"/>
  <c r="CF1619" i="14"/>
  <c r="CE1619" i="14"/>
  <c r="CD1619" i="14"/>
  <c r="CC1619" i="14"/>
  <c r="BZ1619" i="14"/>
  <c r="BW1619" i="14"/>
  <c r="BV1619" i="14"/>
  <c r="BU1619" i="14"/>
  <c r="BR1619" i="14"/>
  <c r="BQ1619" i="14"/>
  <c r="BP1619" i="14"/>
  <c r="BM1619" i="14"/>
  <c r="BL1619" i="14"/>
  <c r="BK1619" i="14"/>
  <c r="BH1619" i="14"/>
  <c r="BG1619" i="14"/>
  <c r="BF1619" i="14"/>
  <c r="BC1619" i="14"/>
  <c r="BB1619" i="14"/>
  <c r="BA1619" i="14"/>
  <c r="AV1619" i="14"/>
  <c r="AQ1619" i="14"/>
  <c r="AL1619" i="14"/>
  <c r="AI1619" i="14"/>
  <c r="AH1619" i="14"/>
  <c r="AG1619" i="14"/>
  <c r="CG1618" i="14"/>
  <c r="CF1618" i="14"/>
  <c r="CE1618" i="14"/>
  <c r="CD1618" i="14"/>
  <c r="CC1618" i="14"/>
  <c r="BZ1618" i="14"/>
  <c r="BW1618" i="14"/>
  <c r="BV1618" i="14"/>
  <c r="BU1618" i="14"/>
  <c r="BR1618" i="14"/>
  <c r="BQ1618" i="14"/>
  <c r="BP1618" i="14"/>
  <c r="BM1618" i="14"/>
  <c r="BL1618" i="14"/>
  <c r="BK1618" i="14"/>
  <c r="BH1618" i="14"/>
  <c r="BG1618" i="14"/>
  <c r="BF1618" i="14"/>
  <c r="BC1618" i="14"/>
  <c r="BB1618" i="14"/>
  <c r="BA1618" i="14"/>
  <c r="AV1618" i="14"/>
  <c r="AQ1618" i="14"/>
  <c r="AL1618" i="14"/>
  <c r="AI1618" i="14"/>
  <c r="AH1618" i="14"/>
  <c r="AG1618" i="14"/>
  <c r="CG1617" i="14"/>
  <c r="CF1617" i="14"/>
  <c r="CE1617" i="14"/>
  <c r="CD1617" i="14"/>
  <c r="CC1617" i="14"/>
  <c r="BZ1617" i="14"/>
  <c r="BW1617" i="14"/>
  <c r="BV1617" i="14"/>
  <c r="BU1617" i="14"/>
  <c r="BR1617" i="14"/>
  <c r="BQ1617" i="14"/>
  <c r="BP1617" i="14"/>
  <c r="BM1617" i="14"/>
  <c r="BL1617" i="14"/>
  <c r="BK1617" i="14"/>
  <c r="BH1617" i="14"/>
  <c r="BG1617" i="14"/>
  <c r="BF1617" i="14"/>
  <c r="BC1617" i="14"/>
  <c r="BB1617" i="14"/>
  <c r="BA1617" i="14"/>
  <c r="AV1617" i="14"/>
  <c r="AQ1617" i="14"/>
  <c r="AL1617" i="14"/>
  <c r="AI1617" i="14"/>
  <c r="AH1617" i="14"/>
  <c r="AG1617" i="14"/>
  <c r="CG1616" i="14"/>
  <c r="CF1616" i="14"/>
  <c r="CE1616" i="14"/>
  <c r="CD1616" i="14"/>
  <c r="CC1616" i="14"/>
  <c r="BZ1616" i="14"/>
  <c r="BW1616" i="14"/>
  <c r="BV1616" i="14"/>
  <c r="BU1616" i="14"/>
  <c r="BR1616" i="14"/>
  <c r="BQ1616" i="14"/>
  <c r="BP1616" i="14"/>
  <c r="BM1616" i="14"/>
  <c r="BL1616" i="14"/>
  <c r="BK1616" i="14"/>
  <c r="BH1616" i="14"/>
  <c r="BG1616" i="14"/>
  <c r="BF1616" i="14"/>
  <c r="BC1616" i="14"/>
  <c r="BB1616" i="14"/>
  <c r="BA1616" i="14"/>
  <c r="AV1616" i="14"/>
  <c r="AQ1616" i="14"/>
  <c r="AL1616" i="14"/>
  <c r="AI1616" i="14"/>
  <c r="AH1616" i="14"/>
  <c r="AG1616" i="14"/>
  <c r="CG1615" i="14"/>
  <c r="CF1615" i="14"/>
  <c r="CE1615" i="14"/>
  <c r="CD1615" i="14"/>
  <c r="CC1615" i="14"/>
  <c r="BZ1615" i="14"/>
  <c r="BW1615" i="14"/>
  <c r="BV1615" i="14"/>
  <c r="BU1615" i="14"/>
  <c r="BR1615" i="14"/>
  <c r="BQ1615" i="14"/>
  <c r="BP1615" i="14"/>
  <c r="BM1615" i="14"/>
  <c r="BL1615" i="14"/>
  <c r="BK1615" i="14"/>
  <c r="BH1615" i="14"/>
  <c r="BG1615" i="14"/>
  <c r="BF1615" i="14"/>
  <c r="BC1615" i="14"/>
  <c r="BB1615" i="14"/>
  <c r="BA1615" i="14"/>
  <c r="AV1615" i="14"/>
  <c r="AQ1615" i="14"/>
  <c r="AL1615" i="14"/>
  <c r="AI1615" i="14"/>
  <c r="AH1615" i="14"/>
  <c r="AG1615" i="14"/>
  <c r="CG1614" i="14"/>
  <c r="CF1614" i="14"/>
  <c r="CE1614" i="14"/>
  <c r="CD1614" i="14"/>
  <c r="CC1614" i="14"/>
  <c r="BZ1614" i="14"/>
  <c r="BW1614" i="14"/>
  <c r="BV1614" i="14"/>
  <c r="BU1614" i="14"/>
  <c r="BR1614" i="14"/>
  <c r="BQ1614" i="14"/>
  <c r="BP1614" i="14"/>
  <c r="BM1614" i="14"/>
  <c r="BL1614" i="14"/>
  <c r="BK1614" i="14"/>
  <c r="BH1614" i="14"/>
  <c r="BG1614" i="14"/>
  <c r="BF1614" i="14"/>
  <c r="BC1614" i="14"/>
  <c r="BB1614" i="14"/>
  <c r="BA1614" i="14"/>
  <c r="AV1614" i="14"/>
  <c r="AQ1614" i="14"/>
  <c r="AL1614" i="14"/>
  <c r="AI1614" i="14"/>
  <c r="AH1614" i="14"/>
  <c r="AG1614" i="14"/>
  <c r="CG1613" i="14"/>
  <c r="CF1613" i="14"/>
  <c r="CE1613" i="14"/>
  <c r="CD1613" i="14"/>
  <c r="CC1613" i="14"/>
  <c r="BZ1613" i="14"/>
  <c r="BW1613" i="14"/>
  <c r="BV1613" i="14"/>
  <c r="BU1613" i="14"/>
  <c r="BR1613" i="14"/>
  <c r="BQ1613" i="14"/>
  <c r="BP1613" i="14"/>
  <c r="BM1613" i="14"/>
  <c r="BL1613" i="14"/>
  <c r="BK1613" i="14"/>
  <c r="BH1613" i="14"/>
  <c r="BG1613" i="14"/>
  <c r="BF1613" i="14"/>
  <c r="BC1613" i="14"/>
  <c r="BB1613" i="14"/>
  <c r="BA1613" i="14"/>
  <c r="AV1613" i="14"/>
  <c r="AQ1613" i="14"/>
  <c r="AL1613" i="14"/>
  <c r="AI1613" i="14"/>
  <c r="AH1613" i="14"/>
  <c r="AG1613" i="14"/>
  <c r="CG1612" i="14"/>
  <c r="CF1612" i="14"/>
  <c r="CE1612" i="14"/>
  <c r="CD1612" i="14"/>
  <c r="CC1612" i="14"/>
  <c r="BZ1612" i="14"/>
  <c r="BW1612" i="14"/>
  <c r="BV1612" i="14"/>
  <c r="BU1612" i="14"/>
  <c r="BR1612" i="14"/>
  <c r="BQ1612" i="14"/>
  <c r="BP1612" i="14"/>
  <c r="BM1612" i="14"/>
  <c r="BL1612" i="14"/>
  <c r="BK1612" i="14"/>
  <c r="BH1612" i="14"/>
  <c r="BG1612" i="14"/>
  <c r="BF1612" i="14"/>
  <c r="BC1612" i="14"/>
  <c r="BB1612" i="14"/>
  <c r="BA1612" i="14"/>
  <c r="AV1612" i="14"/>
  <c r="AQ1612" i="14"/>
  <c r="AL1612" i="14"/>
  <c r="AI1612" i="14"/>
  <c r="AH1612" i="14"/>
  <c r="AG1612" i="14"/>
  <c r="CG1611" i="14"/>
  <c r="CF1611" i="14"/>
  <c r="CE1611" i="14"/>
  <c r="CD1611" i="14"/>
  <c r="CC1611" i="14"/>
  <c r="BZ1611" i="14"/>
  <c r="BW1611" i="14"/>
  <c r="BV1611" i="14"/>
  <c r="BU1611" i="14"/>
  <c r="BR1611" i="14"/>
  <c r="BQ1611" i="14"/>
  <c r="BP1611" i="14"/>
  <c r="BM1611" i="14"/>
  <c r="BL1611" i="14"/>
  <c r="BK1611" i="14"/>
  <c r="BH1611" i="14"/>
  <c r="BG1611" i="14"/>
  <c r="BF1611" i="14"/>
  <c r="BC1611" i="14"/>
  <c r="BB1611" i="14"/>
  <c r="BA1611" i="14"/>
  <c r="AV1611" i="14"/>
  <c r="AQ1611" i="14"/>
  <c r="AL1611" i="14"/>
  <c r="AI1611" i="14"/>
  <c r="AH1611" i="14"/>
  <c r="AG1611" i="14"/>
  <c r="CG1610" i="14"/>
  <c r="CF1610" i="14"/>
  <c r="CE1610" i="14"/>
  <c r="CD1610" i="14"/>
  <c r="CC1610" i="14"/>
  <c r="BZ1610" i="14"/>
  <c r="BW1610" i="14"/>
  <c r="BV1610" i="14"/>
  <c r="BU1610" i="14"/>
  <c r="BR1610" i="14"/>
  <c r="BQ1610" i="14"/>
  <c r="BP1610" i="14"/>
  <c r="BM1610" i="14"/>
  <c r="BL1610" i="14"/>
  <c r="BK1610" i="14"/>
  <c r="BH1610" i="14"/>
  <c r="BG1610" i="14"/>
  <c r="BF1610" i="14"/>
  <c r="BC1610" i="14"/>
  <c r="BB1610" i="14"/>
  <c r="BA1610" i="14"/>
  <c r="AV1610" i="14"/>
  <c r="AQ1610" i="14"/>
  <c r="AL1610" i="14"/>
  <c r="AI1610" i="14"/>
  <c r="AH1610" i="14"/>
  <c r="AG1610" i="14"/>
  <c r="CG1609" i="14"/>
  <c r="CF1609" i="14"/>
  <c r="CE1609" i="14"/>
  <c r="CD1609" i="14"/>
  <c r="CC1609" i="14"/>
  <c r="BZ1609" i="14"/>
  <c r="BW1609" i="14"/>
  <c r="BV1609" i="14"/>
  <c r="BU1609" i="14"/>
  <c r="BR1609" i="14"/>
  <c r="BQ1609" i="14"/>
  <c r="BP1609" i="14"/>
  <c r="BM1609" i="14"/>
  <c r="BL1609" i="14"/>
  <c r="BK1609" i="14"/>
  <c r="BH1609" i="14"/>
  <c r="BG1609" i="14"/>
  <c r="BF1609" i="14"/>
  <c r="BC1609" i="14"/>
  <c r="BB1609" i="14"/>
  <c r="BA1609" i="14"/>
  <c r="AV1609" i="14"/>
  <c r="AQ1609" i="14"/>
  <c r="AL1609" i="14"/>
  <c r="AI1609" i="14"/>
  <c r="AH1609" i="14"/>
  <c r="AG1609" i="14"/>
  <c r="CG1608" i="14"/>
  <c r="CF1608" i="14"/>
  <c r="CE1608" i="14"/>
  <c r="CD1608" i="14"/>
  <c r="CC1608" i="14"/>
  <c r="BZ1608" i="14"/>
  <c r="BW1608" i="14"/>
  <c r="BV1608" i="14"/>
  <c r="BU1608" i="14"/>
  <c r="BR1608" i="14"/>
  <c r="BQ1608" i="14"/>
  <c r="BP1608" i="14"/>
  <c r="BM1608" i="14"/>
  <c r="BL1608" i="14"/>
  <c r="BK1608" i="14"/>
  <c r="BH1608" i="14"/>
  <c r="BG1608" i="14"/>
  <c r="BF1608" i="14"/>
  <c r="BC1608" i="14"/>
  <c r="BB1608" i="14"/>
  <c r="BA1608" i="14"/>
  <c r="AV1608" i="14"/>
  <c r="AQ1608" i="14"/>
  <c r="AL1608" i="14"/>
  <c r="AI1608" i="14"/>
  <c r="AH1608" i="14"/>
  <c r="AG1608" i="14"/>
  <c r="CG1607" i="14"/>
  <c r="CF1607" i="14"/>
  <c r="CE1607" i="14"/>
  <c r="CD1607" i="14"/>
  <c r="CC1607" i="14"/>
  <c r="BZ1607" i="14"/>
  <c r="BW1607" i="14"/>
  <c r="BV1607" i="14"/>
  <c r="BU1607" i="14"/>
  <c r="BR1607" i="14"/>
  <c r="BQ1607" i="14"/>
  <c r="BP1607" i="14"/>
  <c r="BM1607" i="14"/>
  <c r="BL1607" i="14"/>
  <c r="BK1607" i="14"/>
  <c r="BH1607" i="14"/>
  <c r="BG1607" i="14"/>
  <c r="BF1607" i="14"/>
  <c r="BC1607" i="14"/>
  <c r="BB1607" i="14"/>
  <c r="BA1607" i="14"/>
  <c r="AV1607" i="14"/>
  <c r="AQ1607" i="14"/>
  <c r="AL1607" i="14"/>
  <c r="AI1607" i="14"/>
  <c r="AH1607" i="14"/>
  <c r="AG1607" i="14"/>
  <c r="CG1606" i="14"/>
  <c r="CF1606" i="14"/>
  <c r="CE1606" i="14"/>
  <c r="CD1606" i="14"/>
  <c r="CC1606" i="14"/>
  <c r="BZ1606" i="14"/>
  <c r="BW1606" i="14"/>
  <c r="BV1606" i="14"/>
  <c r="BU1606" i="14"/>
  <c r="BR1606" i="14"/>
  <c r="BQ1606" i="14"/>
  <c r="BP1606" i="14"/>
  <c r="BM1606" i="14"/>
  <c r="BL1606" i="14"/>
  <c r="BK1606" i="14"/>
  <c r="BH1606" i="14"/>
  <c r="BG1606" i="14"/>
  <c r="BF1606" i="14"/>
  <c r="BC1606" i="14"/>
  <c r="BB1606" i="14"/>
  <c r="BA1606" i="14"/>
  <c r="AV1606" i="14"/>
  <c r="AQ1606" i="14"/>
  <c r="AL1606" i="14"/>
  <c r="AI1606" i="14"/>
  <c r="AH1606" i="14"/>
  <c r="AG1606" i="14"/>
  <c r="CG1605" i="14"/>
  <c r="CF1605" i="14"/>
  <c r="CE1605" i="14"/>
  <c r="CD1605" i="14"/>
  <c r="CC1605" i="14"/>
  <c r="BZ1605" i="14"/>
  <c r="BW1605" i="14"/>
  <c r="BV1605" i="14"/>
  <c r="BU1605" i="14"/>
  <c r="BR1605" i="14"/>
  <c r="BQ1605" i="14"/>
  <c r="BP1605" i="14"/>
  <c r="BM1605" i="14"/>
  <c r="BL1605" i="14"/>
  <c r="BK1605" i="14"/>
  <c r="BH1605" i="14"/>
  <c r="BG1605" i="14"/>
  <c r="BF1605" i="14"/>
  <c r="BC1605" i="14"/>
  <c r="BB1605" i="14"/>
  <c r="BA1605" i="14"/>
  <c r="AV1605" i="14"/>
  <c r="AQ1605" i="14"/>
  <c r="AL1605" i="14"/>
  <c r="AI1605" i="14"/>
  <c r="AH1605" i="14"/>
  <c r="AG1605" i="14"/>
  <c r="CG1604" i="14"/>
  <c r="CF1604" i="14"/>
  <c r="CE1604" i="14"/>
  <c r="CD1604" i="14"/>
  <c r="CC1604" i="14"/>
  <c r="BZ1604" i="14"/>
  <c r="BW1604" i="14"/>
  <c r="BV1604" i="14"/>
  <c r="BU1604" i="14"/>
  <c r="BR1604" i="14"/>
  <c r="BQ1604" i="14"/>
  <c r="BP1604" i="14"/>
  <c r="BM1604" i="14"/>
  <c r="BL1604" i="14"/>
  <c r="BK1604" i="14"/>
  <c r="BH1604" i="14"/>
  <c r="BG1604" i="14"/>
  <c r="BF1604" i="14"/>
  <c r="BC1604" i="14"/>
  <c r="BB1604" i="14"/>
  <c r="BA1604" i="14"/>
  <c r="AV1604" i="14"/>
  <c r="AQ1604" i="14"/>
  <c r="AL1604" i="14"/>
  <c r="AI1604" i="14"/>
  <c r="AH1604" i="14"/>
  <c r="AG1604" i="14"/>
  <c r="CG1603" i="14"/>
  <c r="CF1603" i="14"/>
  <c r="CE1603" i="14"/>
  <c r="CD1603" i="14"/>
  <c r="CC1603" i="14"/>
  <c r="BZ1603" i="14"/>
  <c r="BW1603" i="14"/>
  <c r="BV1603" i="14"/>
  <c r="BU1603" i="14"/>
  <c r="BR1603" i="14"/>
  <c r="BQ1603" i="14"/>
  <c r="BP1603" i="14"/>
  <c r="BM1603" i="14"/>
  <c r="BL1603" i="14"/>
  <c r="BK1603" i="14"/>
  <c r="BH1603" i="14"/>
  <c r="BG1603" i="14"/>
  <c r="BF1603" i="14"/>
  <c r="BC1603" i="14"/>
  <c r="BB1603" i="14"/>
  <c r="BA1603" i="14"/>
  <c r="AV1603" i="14"/>
  <c r="AQ1603" i="14"/>
  <c r="AL1603" i="14"/>
  <c r="AI1603" i="14"/>
  <c r="AH1603" i="14"/>
  <c r="AG1603" i="14"/>
  <c r="CG1602" i="14"/>
  <c r="CF1602" i="14"/>
  <c r="CE1602" i="14"/>
  <c r="CD1602" i="14"/>
  <c r="CC1602" i="14"/>
  <c r="BZ1602" i="14"/>
  <c r="BW1602" i="14"/>
  <c r="BV1602" i="14"/>
  <c r="BU1602" i="14"/>
  <c r="BR1602" i="14"/>
  <c r="BQ1602" i="14"/>
  <c r="BP1602" i="14"/>
  <c r="BM1602" i="14"/>
  <c r="BL1602" i="14"/>
  <c r="BK1602" i="14"/>
  <c r="BH1602" i="14"/>
  <c r="BG1602" i="14"/>
  <c r="BF1602" i="14"/>
  <c r="BC1602" i="14"/>
  <c r="BB1602" i="14"/>
  <c r="BA1602" i="14"/>
  <c r="AV1602" i="14"/>
  <c r="AQ1602" i="14"/>
  <c r="AL1602" i="14"/>
  <c r="AI1602" i="14"/>
  <c r="AH1602" i="14"/>
  <c r="AG1602" i="14"/>
  <c r="CG1601" i="14"/>
  <c r="CF1601" i="14"/>
  <c r="CE1601" i="14"/>
  <c r="CD1601" i="14"/>
  <c r="CC1601" i="14"/>
  <c r="BZ1601" i="14"/>
  <c r="BW1601" i="14"/>
  <c r="BV1601" i="14"/>
  <c r="BU1601" i="14"/>
  <c r="BR1601" i="14"/>
  <c r="BQ1601" i="14"/>
  <c r="BP1601" i="14"/>
  <c r="BM1601" i="14"/>
  <c r="BL1601" i="14"/>
  <c r="BK1601" i="14"/>
  <c r="BH1601" i="14"/>
  <c r="BG1601" i="14"/>
  <c r="BF1601" i="14"/>
  <c r="BC1601" i="14"/>
  <c r="BB1601" i="14"/>
  <c r="BA1601" i="14"/>
  <c r="AV1601" i="14"/>
  <c r="AQ1601" i="14"/>
  <c r="AL1601" i="14"/>
  <c r="AI1601" i="14"/>
  <c r="AH1601" i="14"/>
  <c r="AG1601" i="14"/>
  <c r="CG1600" i="14"/>
  <c r="CF1600" i="14"/>
  <c r="CE1600" i="14"/>
  <c r="CD1600" i="14"/>
  <c r="CC1600" i="14"/>
  <c r="BZ1600" i="14"/>
  <c r="BW1600" i="14"/>
  <c r="BV1600" i="14"/>
  <c r="BU1600" i="14"/>
  <c r="BR1600" i="14"/>
  <c r="BQ1600" i="14"/>
  <c r="BP1600" i="14"/>
  <c r="BM1600" i="14"/>
  <c r="BL1600" i="14"/>
  <c r="BK1600" i="14"/>
  <c r="BH1600" i="14"/>
  <c r="BG1600" i="14"/>
  <c r="BF1600" i="14"/>
  <c r="BC1600" i="14"/>
  <c r="BB1600" i="14"/>
  <c r="BA1600" i="14"/>
  <c r="AV1600" i="14"/>
  <c r="AQ1600" i="14"/>
  <c r="AL1600" i="14"/>
  <c r="AI1600" i="14"/>
  <c r="AH1600" i="14"/>
  <c r="AG1600" i="14"/>
  <c r="CG1599" i="14"/>
  <c r="CF1599" i="14"/>
  <c r="CE1599" i="14"/>
  <c r="CD1599" i="14"/>
  <c r="CC1599" i="14"/>
  <c r="BZ1599" i="14"/>
  <c r="BW1599" i="14"/>
  <c r="BV1599" i="14"/>
  <c r="BU1599" i="14"/>
  <c r="BR1599" i="14"/>
  <c r="BQ1599" i="14"/>
  <c r="BP1599" i="14"/>
  <c r="BM1599" i="14"/>
  <c r="BL1599" i="14"/>
  <c r="BK1599" i="14"/>
  <c r="BH1599" i="14"/>
  <c r="BG1599" i="14"/>
  <c r="BF1599" i="14"/>
  <c r="BC1599" i="14"/>
  <c r="BB1599" i="14"/>
  <c r="BA1599" i="14"/>
  <c r="AV1599" i="14"/>
  <c r="AQ1599" i="14"/>
  <c r="AL1599" i="14"/>
  <c r="AI1599" i="14"/>
  <c r="AH1599" i="14"/>
  <c r="AG1599" i="14"/>
  <c r="CG1598" i="14"/>
  <c r="CF1598" i="14"/>
  <c r="CE1598" i="14"/>
  <c r="CD1598" i="14"/>
  <c r="CC1598" i="14"/>
  <c r="BZ1598" i="14"/>
  <c r="BW1598" i="14"/>
  <c r="BV1598" i="14"/>
  <c r="BU1598" i="14"/>
  <c r="BR1598" i="14"/>
  <c r="BQ1598" i="14"/>
  <c r="BP1598" i="14"/>
  <c r="BM1598" i="14"/>
  <c r="BL1598" i="14"/>
  <c r="BK1598" i="14"/>
  <c r="BH1598" i="14"/>
  <c r="BG1598" i="14"/>
  <c r="BF1598" i="14"/>
  <c r="BC1598" i="14"/>
  <c r="BB1598" i="14"/>
  <c r="BA1598" i="14"/>
  <c r="AV1598" i="14"/>
  <c r="AQ1598" i="14"/>
  <c r="AL1598" i="14"/>
  <c r="AI1598" i="14"/>
  <c r="AH1598" i="14"/>
  <c r="AG1598" i="14"/>
  <c r="CG1597" i="14"/>
  <c r="CF1597" i="14"/>
  <c r="CE1597" i="14"/>
  <c r="CD1597" i="14"/>
  <c r="CC1597" i="14"/>
  <c r="BZ1597" i="14"/>
  <c r="BW1597" i="14"/>
  <c r="BV1597" i="14"/>
  <c r="BU1597" i="14"/>
  <c r="BR1597" i="14"/>
  <c r="BQ1597" i="14"/>
  <c r="BP1597" i="14"/>
  <c r="BM1597" i="14"/>
  <c r="BL1597" i="14"/>
  <c r="BK1597" i="14"/>
  <c r="BH1597" i="14"/>
  <c r="BG1597" i="14"/>
  <c r="BF1597" i="14"/>
  <c r="BC1597" i="14"/>
  <c r="BB1597" i="14"/>
  <c r="BA1597" i="14"/>
  <c r="AV1597" i="14"/>
  <c r="AQ1597" i="14"/>
  <c r="AL1597" i="14"/>
  <c r="AI1597" i="14"/>
  <c r="AH1597" i="14"/>
  <c r="AG1597" i="14"/>
  <c r="CG1596" i="14"/>
  <c r="CF1596" i="14"/>
  <c r="CE1596" i="14"/>
  <c r="CD1596" i="14"/>
  <c r="CC1596" i="14"/>
  <c r="BZ1596" i="14"/>
  <c r="BW1596" i="14"/>
  <c r="BV1596" i="14"/>
  <c r="BU1596" i="14"/>
  <c r="BR1596" i="14"/>
  <c r="BQ1596" i="14"/>
  <c r="BP1596" i="14"/>
  <c r="BM1596" i="14"/>
  <c r="BL1596" i="14"/>
  <c r="BK1596" i="14"/>
  <c r="BH1596" i="14"/>
  <c r="BG1596" i="14"/>
  <c r="BF1596" i="14"/>
  <c r="BC1596" i="14"/>
  <c r="BB1596" i="14"/>
  <c r="BA1596" i="14"/>
  <c r="AV1596" i="14"/>
  <c r="AQ1596" i="14"/>
  <c r="AL1596" i="14"/>
  <c r="AI1596" i="14"/>
  <c r="AH1596" i="14"/>
  <c r="AG1596" i="14"/>
  <c r="CG1595" i="14"/>
  <c r="CF1595" i="14"/>
  <c r="CE1595" i="14"/>
  <c r="CD1595" i="14"/>
  <c r="CC1595" i="14"/>
  <c r="BZ1595" i="14"/>
  <c r="BW1595" i="14"/>
  <c r="BV1595" i="14"/>
  <c r="BU1595" i="14"/>
  <c r="BR1595" i="14"/>
  <c r="BQ1595" i="14"/>
  <c r="BP1595" i="14"/>
  <c r="BM1595" i="14"/>
  <c r="BL1595" i="14"/>
  <c r="BK1595" i="14"/>
  <c r="BH1595" i="14"/>
  <c r="BG1595" i="14"/>
  <c r="BF1595" i="14"/>
  <c r="BC1595" i="14"/>
  <c r="BB1595" i="14"/>
  <c r="BA1595" i="14"/>
  <c r="AV1595" i="14"/>
  <c r="AQ1595" i="14"/>
  <c r="AL1595" i="14"/>
  <c r="AI1595" i="14"/>
  <c r="AH1595" i="14"/>
  <c r="AG1595" i="14"/>
  <c r="CG1594" i="14"/>
  <c r="CF1594" i="14"/>
  <c r="CE1594" i="14"/>
  <c r="CD1594" i="14"/>
  <c r="CC1594" i="14"/>
  <c r="BZ1594" i="14"/>
  <c r="BW1594" i="14"/>
  <c r="BV1594" i="14"/>
  <c r="BU1594" i="14"/>
  <c r="BR1594" i="14"/>
  <c r="BQ1594" i="14"/>
  <c r="BP1594" i="14"/>
  <c r="BM1594" i="14"/>
  <c r="BL1594" i="14"/>
  <c r="BK1594" i="14"/>
  <c r="BH1594" i="14"/>
  <c r="BG1594" i="14"/>
  <c r="BF1594" i="14"/>
  <c r="BC1594" i="14"/>
  <c r="BB1594" i="14"/>
  <c r="BA1594" i="14"/>
  <c r="AV1594" i="14"/>
  <c r="AQ1594" i="14"/>
  <c r="AL1594" i="14"/>
  <c r="AI1594" i="14"/>
  <c r="AH1594" i="14"/>
  <c r="AG1594" i="14"/>
  <c r="CG1593" i="14"/>
  <c r="CF1593" i="14"/>
  <c r="CE1593" i="14"/>
  <c r="CD1593" i="14"/>
  <c r="CC1593" i="14"/>
  <c r="BZ1593" i="14"/>
  <c r="BW1593" i="14"/>
  <c r="BV1593" i="14"/>
  <c r="BU1593" i="14"/>
  <c r="BR1593" i="14"/>
  <c r="BQ1593" i="14"/>
  <c r="BP1593" i="14"/>
  <c r="BM1593" i="14"/>
  <c r="BL1593" i="14"/>
  <c r="BK1593" i="14"/>
  <c r="BH1593" i="14"/>
  <c r="BG1593" i="14"/>
  <c r="BF1593" i="14"/>
  <c r="BC1593" i="14"/>
  <c r="BB1593" i="14"/>
  <c r="BA1593" i="14"/>
  <c r="AV1593" i="14"/>
  <c r="AQ1593" i="14"/>
  <c r="AL1593" i="14"/>
  <c r="AI1593" i="14"/>
  <c r="AH1593" i="14"/>
  <c r="AG1593" i="14"/>
  <c r="CG1592" i="14"/>
  <c r="CF1592" i="14"/>
  <c r="CE1592" i="14"/>
  <c r="CD1592" i="14"/>
  <c r="CC1592" i="14"/>
  <c r="BZ1592" i="14"/>
  <c r="BW1592" i="14"/>
  <c r="BV1592" i="14"/>
  <c r="BU1592" i="14"/>
  <c r="BR1592" i="14"/>
  <c r="BQ1592" i="14"/>
  <c r="BP1592" i="14"/>
  <c r="BM1592" i="14"/>
  <c r="BL1592" i="14"/>
  <c r="BK1592" i="14"/>
  <c r="BH1592" i="14"/>
  <c r="BG1592" i="14"/>
  <c r="BF1592" i="14"/>
  <c r="BC1592" i="14"/>
  <c r="BB1592" i="14"/>
  <c r="BA1592" i="14"/>
  <c r="AV1592" i="14"/>
  <c r="AQ1592" i="14"/>
  <c r="AL1592" i="14"/>
  <c r="AI1592" i="14"/>
  <c r="AH1592" i="14"/>
  <c r="AG1592" i="14"/>
  <c r="CG1591" i="14"/>
  <c r="CF1591" i="14"/>
  <c r="CE1591" i="14"/>
  <c r="CD1591" i="14"/>
  <c r="CC1591" i="14"/>
  <c r="BZ1591" i="14"/>
  <c r="BW1591" i="14"/>
  <c r="BV1591" i="14"/>
  <c r="BU1591" i="14"/>
  <c r="BR1591" i="14"/>
  <c r="BQ1591" i="14"/>
  <c r="BP1591" i="14"/>
  <c r="BM1591" i="14"/>
  <c r="BL1591" i="14"/>
  <c r="BK1591" i="14"/>
  <c r="BH1591" i="14"/>
  <c r="BG1591" i="14"/>
  <c r="BF1591" i="14"/>
  <c r="BC1591" i="14"/>
  <c r="BB1591" i="14"/>
  <c r="BA1591" i="14"/>
  <c r="AV1591" i="14"/>
  <c r="AQ1591" i="14"/>
  <c r="AL1591" i="14"/>
  <c r="AI1591" i="14"/>
  <c r="AH1591" i="14"/>
  <c r="AG1591" i="14"/>
  <c r="CG1590" i="14"/>
  <c r="CF1590" i="14"/>
  <c r="CE1590" i="14"/>
  <c r="CD1590" i="14"/>
  <c r="CC1590" i="14"/>
  <c r="BZ1590" i="14"/>
  <c r="BW1590" i="14"/>
  <c r="BV1590" i="14"/>
  <c r="BU1590" i="14"/>
  <c r="BR1590" i="14"/>
  <c r="BQ1590" i="14"/>
  <c r="BP1590" i="14"/>
  <c r="BM1590" i="14"/>
  <c r="BL1590" i="14"/>
  <c r="BK1590" i="14"/>
  <c r="BH1590" i="14"/>
  <c r="BG1590" i="14"/>
  <c r="BF1590" i="14"/>
  <c r="BC1590" i="14"/>
  <c r="BB1590" i="14"/>
  <c r="BA1590" i="14"/>
  <c r="AV1590" i="14"/>
  <c r="AQ1590" i="14"/>
  <c r="AL1590" i="14"/>
  <c r="AI1590" i="14"/>
  <c r="AH1590" i="14"/>
  <c r="AG1590" i="14"/>
  <c r="CG1589" i="14"/>
  <c r="CF1589" i="14"/>
  <c r="CE1589" i="14"/>
  <c r="CD1589" i="14"/>
  <c r="CC1589" i="14"/>
  <c r="BZ1589" i="14"/>
  <c r="BW1589" i="14"/>
  <c r="BV1589" i="14"/>
  <c r="BU1589" i="14"/>
  <c r="BR1589" i="14"/>
  <c r="BQ1589" i="14"/>
  <c r="BP1589" i="14"/>
  <c r="BM1589" i="14"/>
  <c r="BL1589" i="14"/>
  <c r="BK1589" i="14"/>
  <c r="BH1589" i="14"/>
  <c r="BG1589" i="14"/>
  <c r="BF1589" i="14"/>
  <c r="BC1589" i="14"/>
  <c r="BB1589" i="14"/>
  <c r="BA1589" i="14"/>
  <c r="AV1589" i="14"/>
  <c r="AQ1589" i="14"/>
  <c r="AL1589" i="14"/>
  <c r="AI1589" i="14"/>
  <c r="AH1589" i="14"/>
  <c r="AG1589" i="14"/>
  <c r="CG1588" i="14"/>
  <c r="CF1588" i="14"/>
  <c r="CE1588" i="14"/>
  <c r="CD1588" i="14"/>
  <c r="CC1588" i="14"/>
  <c r="BZ1588" i="14"/>
  <c r="BW1588" i="14"/>
  <c r="BV1588" i="14"/>
  <c r="BU1588" i="14"/>
  <c r="BR1588" i="14"/>
  <c r="BQ1588" i="14"/>
  <c r="BP1588" i="14"/>
  <c r="BM1588" i="14"/>
  <c r="BL1588" i="14"/>
  <c r="BK1588" i="14"/>
  <c r="BH1588" i="14"/>
  <c r="BG1588" i="14"/>
  <c r="BF1588" i="14"/>
  <c r="BC1588" i="14"/>
  <c r="BB1588" i="14"/>
  <c r="BA1588" i="14"/>
  <c r="AV1588" i="14"/>
  <c r="AQ1588" i="14"/>
  <c r="AL1588" i="14"/>
  <c r="AI1588" i="14"/>
  <c r="AH1588" i="14"/>
  <c r="AG1588" i="14"/>
  <c r="CG1587" i="14"/>
  <c r="CF1587" i="14"/>
  <c r="CE1587" i="14"/>
  <c r="CD1587" i="14"/>
  <c r="CC1587" i="14"/>
  <c r="BZ1587" i="14"/>
  <c r="BW1587" i="14"/>
  <c r="BV1587" i="14"/>
  <c r="BU1587" i="14"/>
  <c r="BR1587" i="14"/>
  <c r="BQ1587" i="14"/>
  <c r="BP1587" i="14"/>
  <c r="BM1587" i="14"/>
  <c r="BL1587" i="14"/>
  <c r="BK1587" i="14"/>
  <c r="BH1587" i="14"/>
  <c r="BG1587" i="14"/>
  <c r="BF1587" i="14"/>
  <c r="BC1587" i="14"/>
  <c r="BB1587" i="14"/>
  <c r="BA1587" i="14"/>
  <c r="AV1587" i="14"/>
  <c r="AQ1587" i="14"/>
  <c r="AL1587" i="14"/>
  <c r="AI1587" i="14"/>
  <c r="AH1587" i="14"/>
  <c r="AG1587" i="14"/>
  <c r="CG1586" i="14"/>
  <c r="CF1586" i="14"/>
  <c r="CE1586" i="14"/>
  <c r="CD1586" i="14"/>
  <c r="CC1586" i="14"/>
  <c r="BZ1586" i="14"/>
  <c r="BW1586" i="14"/>
  <c r="BV1586" i="14"/>
  <c r="BU1586" i="14"/>
  <c r="BR1586" i="14"/>
  <c r="BQ1586" i="14"/>
  <c r="BP1586" i="14"/>
  <c r="BM1586" i="14"/>
  <c r="BL1586" i="14"/>
  <c r="BK1586" i="14"/>
  <c r="BH1586" i="14"/>
  <c r="BG1586" i="14"/>
  <c r="BF1586" i="14"/>
  <c r="BC1586" i="14"/>
  <c r="BB1586" i="14"/>
  <c r="BA1586" i="14"/>
  <c r="AV1586" i="14"/>
  <c r="AQ1586" i="14"/>
  <c r="AL1586" i="14"/>
  <c r="AI1586" i="14"/>
  <c r="AH1586" i="14"/>
  <c r="AG1586" i="14"/>
  <c r="CG1585" i="14"/>
  <c r="CF1585" i="14"/>
  <c r="CJ1585" i="14" s="1"/>
  <c r="CE1585" i="14"/>
  <c r="CD1585" i="14"/>
  <c r="CI1585" i="14" s="1"/>
  <c r="CC1585" i="14"/>
  <c r="BZ1585" i="14"/>
  <c r="CH1585" i="14" s="1"/>
  <c r="BW1585" i="14"/>
  <c r="BV1585" i="14"/>
  <c r="BU1585" i="14"/>
  <c r="BR1585" i="14"/>
  <c r="BQ1585" i="14"/>
  <c r="BP1585" i="14"/>
  <c r="BM1585" i="14"/>
  <c r="BL1585" i="14"/>
  <c r="BK1585" i="14"/>
  <c r="BH1585" i="14"/>
  <c r="BG1585" i="14"/>
  <c r="BF1585" i="14"/>
  <c r="BC1585" i="14"/>
  <c r="BB1585" i="14"/>
  <c r="BA1585" i="14"/>
  <c r="AV1585" i="14"/>
  <c r="AQ1585" i="14"/>
  <c r="AL1585" i="14"/>
  <c r="AI1585" i="14"/>
  <c r="AH1585" i="14"/>
  <c r="AG1585" i="14"/>
  <c r="CG1584" i="14"/>
  <c r="CF1584" i="14"/>
  <c r="CJ1584" i="14" s="1"/>
  <c r="CE1584" i="14"/>
  <c r="CD1584" i="14"/>
  <c r="CI1584" i="14" s="1"/>
  <c r="CC1584" i="14"/>
  <c r="BZ1584" i="14"/>
  <c r="CH1584" i="14" s="1"/>
  <c r="BW1584" i="14"/>
  <c r="BV1584" i="14"/>
  <c r="BU1584" i="14"/>
  <c r="BR1584" i="14"/>
  <c r="BQ1584" i="14"/>
  <c r="BP1584" i="14"/>
  <c r="BM1584" i="14"/>
  <c r="BL1584" i="14"/>
  <c r="BK1584" i="14"/>
  <c r="BH1584" i="14"/>
  <c r="BG1584" i="14"/>
  <c r="BF1584" i="14"/>
  <c r="BC1584" i="14"/>
  <c r="BB1584" i="14"/>
  <c r="BA1584" i="14"/>
  <c r="AV1584" i="14"/>
  <c r="AQ1584" i="14"/>
  <c r="AL1584" i="14"/>
  <c r="AI1584" i="14"/>
  <c r="AH1584" i="14"/>
  <c r="AG1584" i="14"/>
  <c r="CG1583" i="14"/>
  <c r="CF1583" i="14"/>
  <c r="CJ1583" i="14" s="1"/>
  <c r="CE1583" i="14"/>
  <c r="CD1583" i="14"/>
  <c r="CI1583" i="14" s="1"/>
  <c r="CC1583" i="14"/>
  <c r="BZ1583" i="14"/>
  <c r="CH1583" i="14" s="1"/>
  <c r="BW1583" i="14"/>
  <c r="BV1583" i="14"/>
  <c r="BU1583" i="14"/>
  <c r="BR1583" i="14"/>
  <c r="BQ1583" i="14"/>
  <c r="BP1583" i="14"/>
  <c r="BM1583" i="14"/>
  <c r="BL1583" i="14"/>
  <c r="BK1583" i="14"/>
  <c r="BH1583" i="14"/>
  <c r="BG1583" i="14"/>
  <c r="BF1583" i="14"/>
  <c r="BC1583" i="14"/>
  <c r="BB1583" i="14"/>
  <c r="BA1583" i="14"/>
  <c r="AV1583" i="14"/>
  <c r="AQ1583" i="14"/>
  <c r="AL1583" i="14"/>
  <c r="AI1583" i="14"/>
  <c r="AH1583" i="14"/>
  <c r="AG1583" i="14"/>
  <c r="CG1582" i="14"/>
  <c r="CF1582" i="14"/>
  <c r="CJ1582" i="14" s="1"/>
  <c r="CE1582" i="14"/>
  <c r="CD1582" i="14"/>
  <c r="CI1582" i="14" s="1"/>
  <c r="CC1582" i="14"/>
  <c r="BZ1582" i="14"/>
  <c r="CH1582" i="14" s="1"/>
  <c r="BW1582" i="14"/>
  <c r="BV1582" i="14"/>
  <c r="BU1582" i="14"/>
  <c r="BR1582" i="14"/>
  <c r="BQ1582" i="14"/>
  <c r="BP1582" i="14"/>
  <c r="BM1582" i="14"/>
  <c r="BL1582" i="14"/>
  <c r="BK1582" i="14"/>
  <c r="BH1582" i="14"/>
  <c r="BG1582" i="14"/>
  <c r="BF1582" i="14"/>
  <c r="BC1582" i="14"/>
  <c r="BB1582" i="14"/>
  <c r="BA1582" i="14"/>
  <c r="AV1582" i="14"/>
  <c r="AQ1582" i="14"/>
  <c r="AL1582" i="14"/>
  <c r="AI1582" i="14"/>
  <c r="AH1582" i="14"/>
  <c r="AG1582" i="14"/>
  <c r="CG1581" i="14"/>
  <c r="CF1581" i="14"/>
  <c r="CJ1581" i="14" s="1"/>
  <c r="CE1581" i="14"/>
  <c r="CD1581" i="14"/>
  <c r="CI1581" i="14" s="1"/>
  <c r="CC1581" i="14"/>
  <c r="BZ1581" i="14"/>
  <c r="CH1581" i="14" s="1"/>
  <c r="BW1581" i="14"/>
  <c r="BV1581" i="14"/>
  <c r="BU1581" i="14"/>
  <c r="BR1581" i="14"/>
  <c r="BQ1581" i="14"/>
  <c r="BP1581" i="14"/>
  <c r="BM1581" i="14"/>
  <c r="BL1581" i="14"/>
  <c r="BK1581" i="14"/>
  <c r="BH1581" i="14"/>
  <c r="BG1581" i="14"/>
  <c r="BF1581" i="14"/>
  <c r="BC1581" i="14"/>
  <c r="BB1581" i="14"/>
  <c r="BA1581" i="14"/>
  <c r="AV1581" i="14"/>
  <c r="AQ1581" i="14"/>
  <c r="AL1581" i="14"/>
  <c r="AI1581" i="14"/>
  <c r="AH1581" i="14"/>
  <c r="AG1581" i="14"/>
  <c r="CF1580" i="14"/>
  <c r="CJ1580" i="14" s="1"/>
  <c r="CD1580" i="14"/>
  <c r="CI1580" i="14" s="1"/>
  <c r="CH1580" i="14"/>
  <c r="AG1577" i="14"/>
  <c r="AO1669" i="14" s="1"/>
  <c r="BU1580" i="14"/>
  <c r="BR1580" i="14"/>
  <c r="BQ1580" i="14"/>
  <c r="BP1580" i="14"/>
  <c r="BM1580" i="14"/>
  <c r="BL1580" i="14"/>
  <c r="BK1580" i="14"/>
  <c r="BH1580" i="14"/>
  <c r="BG1580" i="14"/>
  <c r="BF1580" i="14"/>
  <c r="BC1580" i="14"/>
  <c r="BB1580" i="14"/>
  <c r="BA1580" i="14"/>
  <c r="AV1580" i="14"/>
  <c r="AQ1580" i="14"/>
  <c r="AL1580" i="14"/>
  <c r="AI1580" i="14"/>
  <c r="AH1580" i="14"/>
  <c r="AG1580" i="14"/>
  <c r="AY1578" i="14"/>
  <c r="AT1578" i="14"/>
  <c r="AO1578"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CG1564" i="14"/>
  <c r="CF1564" i="14"/>
  <c r="CJ1564" i="14" s="1"/>
  <c r="CE1564" i="14"/>
  <c r="CD1564" i="14"/>
  <c r="CI1564" i="14" s="1"/>
  <c r="CC1564" i="14"/>
  <c r="CG1563" i="14"/>
  <c r="CF1563" i="14"/>
  <c r="CJ1563" i="14" s="1"/>
  <c r="CE1563" i="14"/>
  <c r="CD1563" i="14"/>
  <c r="CI1563" i="14" s="1"/>
  <c r="CC1563" i="14"/>
  <c r="CG1562" i="14"/>
  <c r="CF1562" i="14"/>
  <c r="CJ1562" i="14" s="1"/>
  <c r="CE1562" i="14"/>
  <c r="CD1562" i="14"/>
  <c r="CI1562" i="14" s="1"/>
  <c r="CC1562" i="14"/>
  <c r="CG1561" i="14"/>
  <c r="CF1561" i="14"/>
  <c r="CJ1561" i="14" s="1"/>
  <c r="CE1561" i="14"/>
  <c r="CD1561" i="14"/>
  <c r="CI1561" i="14" s="1"/>
  <c r="CC1561" i="14"/>
  <c r="CG1560" i="14"/>
  <c r="CF1560" i="14"/>
  <c r="CJ1560" i="14" s="1"/>
  <c r="CE1560" i="14"/>
  <c r="CD1560" i="14"/>
  <c r="CI1560" i="14" s="1"/>
  <c r="CC1560" i="14"/>
  <c r="CG1559" i="14"/>
  <c r="CF1559" i="14"/>
  <c r="CJ1559" i="14" s="1"/>
  <c r="CE1559" i="14"/>
  <c r="CD1559" i="14"/>
  <c r="CI1559" i="14" s="1"/>
  <c r="CC1559" i="14"/>
  <c r="CG1558" i="14"/>
  <c r="CF1558" i="14"/>
  <c r="CJ1558" i="14" s="1"/>
  <c r="CE1558" i="14"/>
  <c r="CD1558" i="14"/>
  <c r="CI1558" i="14" s="1"/>
  <c r="CC1558" i="14"/>
  <c r="CG1557" i="14"/>
  <c r="CF1557" i="14"/>
  <c r="CJ1557" i="14" s="1"/>
  <c r="CE1557" i="14"/>
  <c r="CD1557" i="14"/>
  <c r="CI1557" i="14" s="1"/>
  <c r="CC1557" i="14"/>
  <c r="CG1556" i="14"/>
  <c r="CF1556" i="14"/>
  <c r="CJ1556" i="14" s="1"/>
  <c r="CE1556" i="14"/>
  <c r="CD1556" i="14"/>
  <c r="CI1556" i="14" s="1"/>
  <c r="CC1556" i="14"/>
  <c r="CG1555" i="14"/>
  <c r="CF1555" i="14"/>
  <c r="CJ1555" i="14" s="1"/>
  <c r="CE1555" i="14"/>
  <c r="CD1555" i="14"/>
  <c r="CI1555" i="14" s="1"/>
  <c r="CC1555" i="14"/>
  <c r="CG1554" i="14"/>
  <c r="CF1554" i="14"/>
  <c r="CJ1554" i="14" s="1"/>
  <c r="CE1554" i="14"/>
  <c r="CD1554" i="14"/>
  <c r="CI1554" i="14" s="1"/>
  <c r="CC1554" i="14"/>
  <c r="CG1553" i="14"/>
  <c r="CF1553" i="14"/>
  <c r="CJ1553" i="14" s="1"/>
  <c r="CE1553" i="14"/>
  <c r="CD1553" i="14"/>
  <c r="CI1553" i="14" s="1"/>
  <c r="CC1553" i="14"/>
  <c r="CG1552" i="14"/>
  <c r="CF1552" i="14"/>
  <c r="CJ1552" i="14" s="1"/>
  <c r="CE1552" i="14"/>
  <c r="CD1552" i="14"/>
  <c r="CI1552" i="14" s="1"/>
  <c r="CC1552" i="14"/>
  <c r="CG1551" i="14"/>
  <c r="CF1551" i="14"/>
  <c r="CJ1551" i="14" s="1"/>
  <c r="CE1551" i="14"/>
  <c r="CD1551" i="14"/>
  <c r="CI1551" i="14" s="1"/>
  <c r="CC1551" i="14"/>
  <c r="CG1550" i="14"/>
  <c r="CF1550" i="14"/>
  <c r="CJ1550" i="14" s="1"/>
  <c r="CE1550" i="14"/>
  <c r="CD1550" i="14"/>
  <c r="CI1550" i="14" s="1"/>
  <c r="CC1550" i="14"/>
  <c r="CG1549" i="14"/>
  <c r="CF1549" i="14"/>
  <c r="CJ1549" i="14" s="1"/>
  <c r="CE1549" i="14"/>
  <c r="CD1549" i="14"/>
  <c r="CI1549" i="14" s="1"/>
  <c r="CC1549" i="14"/>
  <c r="CG1548" i="14"/>
  <c r="CF1548" i="14"/>
  <c r="CJ1548" i="14" s="1"/>
  <c r="CE1548" i="14"/>
  <c r="CD1548" i="14"/>
  <c r="CI1548" i="14" s="1"/>
  <c r="CC1548" i="14"/>
  <c r="CG1547" i="14"/>
  <c r="CF1547" i="14"/>
  <c r="CJ1547" i="14" s="1"/>
  <c r="CE1547" i="14"/>
  <c r="CD1547" i="14"/>
  <c r="CI1547" i="14" s="1"/>
  <c r="CC1547" i="14"/>
  <c r="CG1546" i="14"/>
  <c r="CF1546" i="14"/>
  <c r="CJ1546" i="14" s="1"/>
  <c r="CE1546" i="14"/>
  <c r="CD1546" i="14"/>
  <c r="CI1546" i="14" s="1"/>
  <c r="CC1546" i="14"/>
  <c r="CG1545" i="14"/>
  <c r="CF1545" i="14"/>
  <c r="CJ1545" i="14" s="1"/>
  <c r="CE1545" i="14"/>
  <c r="CD1545" i="14"/>
  <c r="CI1545" i="14" s="1"/>
  <c r="CC1545" i="14"/>
  <c r="CG1544" i="14"/>
  <c r="CF1544" i="14"/>
  <c r="CJ1544" i="14" s="1"/>
  <c r="CE1544" i="14"/>
  <c r="CD1544" i="14"/>
  <c r="CI1544" i="14" s="1"/>
  <c r="CC1544" i="14"/>
  <c r="CG1543" i="14"/>
  <c r="CF1543" i="14"/>
  <c r="CJ1543" i="14" s="1"/>
  <c r="CE1543" i="14"/>
  <c r="CD1543" i="14"/>
  <c r="CI1543" i="14" s="1"/>
  <c r="CC1543" i="14"/>
  <c r="CG1542" i="14"/>
  <c r="CF1542" i="14"/>
  <c r="CJ1542" i="14" s="1"/>
  <c r="CE1542" i="14"/>
  <c r="CD1542" i="14"/>
  <c r="CI1542" i="14" s="1"/>
  <c r="CC1542" i="14"/>
  <c r="CG1541" i="14"/>
  <c r="CF1541" i="14"/>
  <c r="CJ1541" i="14" s="1"/>
  <c r="CE1541" i="14"/>
  <c r="CD1541" i="14"/>
  <c r="CI1541" i="14" s="1"/>
  <c r="CC1541" i="14"/>
  <c r="CG1540" i="14"/>
  <c r="CF1540" i="14"/>
  <c r="CJ1540" i="14" s="1"/>
  <c r="CE1540" i="14"/>
  <c r="CD1540" i="14"/>
  <c r="CI1540" i="14" s="1"/>
  <c r="CC1540" i="14"/>
  <c r="CG1539" i="14"/>
  <c r="CF1539" i="14"/>
  <c r="CJ1539" i="14" s="1"/>
  <c r="CE1539" i="14"/>
  <c r="CD1539" i="14"/>
  <c r="CI1539" i="14" s="1"/>
  <c r="CC1539" i="14"/>
  <c r="CG1538" i="14"/>
  <c r="CF1538" i="14"/>
  <c r="CJ1538" i="14" s="1"/>
  <c r="CE1538" i="14"/>
  <c r="CD1538" i="14"/>
  <c r="CI1538" i="14" s="1"/>
  <c r="CC1538" i="14"/>
  <c r="CG1537" i="14"/>
  <c r="CF1537" i="14"/>
  <c r="CJ1537" i="14" s="1"/>
  <c r="CE1537" i="14"/>
  <c r="CD1537" i="14"/>
  <c r="CI1537" i="14" s="1"/>
  <c r="CC1537" i="14"/>
  <c r="CG1536" i="14"/>
  <c r="CF1536" i="14"/>
  <c r="CJ1536" i="14" s="1"/>
  <c r="CE1536" i="14"/>
  <c r="CD1536" i="14"/>
  <c r="CI1536" i="14" s="1"/>
  <c r="CC1536" i="14"/>
  <c r="CG1535" i="14"/>
  <c r="CF1535" i="14"/>
  <c r="CJ1535" i="14" s="1"/>
  <c r="CE1535" i="14"/>
  <c r="CD1535" i="14"/>
  <c r="CI1535" i="14" s="1"/>
  <c r="CC1535" i="14"/>
  <c r="CG1534" i="14"/>
  <c r="CF1534" i="14"/>
  <c r="CJ1534" i="14" s="1"/>
  <c r="CE1534" i="14"/>
  <c r="CD1534" i="14"/>
  <c r="CI1534" i="14" s="1"/>
  <c r="CC1534" i="14"/>
  <c r="CG1533" i="14"/>
  <c r="CF1533" i="14"/>
  <c r="CJ1533" i="14" s="1"/>
  <c r="CE1533" i="14"/>
  <c r="CD1533" i="14"/>
  <c r="CI1533" i="14" s="1"/>
  <c r="CC1533" i="14"/>
  <c r="CG1532" i="14"/>
  <c r="CF1532" i="14"/>
  <c r="CJ1532" i="14" s="1"/>
  <c r="CE1532" i="14"/>
  <c r="CD1532" i="14"/>
  <c r="CI1532" i="14" s="1"/>
  <c r="CC1532" i="14"/>
  <c r="CG1531" i="14"/>
  <c r="CF1531" i="14"/>
  <c r="CJ1531" i="14" s="1"/>
  <c r="CE1531" i="14"/>
  <c r="CD1531" i="14"/>
  <c r="CI1531" i="14" s="1"/>
  <c r="CC1531" i="14"/>
  <c r="CG1530" i="14"/>
  <c r="CF1530" i="14"/>
  <c r="CJ1530" i="14" s="1"/>
  <c r="CE1530" i="14"/>
  <c r="CD1530" i="14"/>
  <c r="CI1530" i="14" s="1"/>
  <c r="CC1530" i="14"/>
  <c r="CG1529" i="14"/>
  <c r="CF1529" i="14"/>
  <c r="CJ1529" i="14" s="1"/>
  <c r="CE1529" i="14"/>
  <c r="CD1529" i="14"/>
  <c r="CI1529" i="14" s="1"/>
  <c r="CC1529" i="14"/>
  <c r="CG1528" i="14"/>
  <c r="CF1528" i="14"/>
  <c r="CJ1528" i="14" s="1"/>
  <c r="CE1528" i="14"/>
  <c r="CD1528" i="14"/>
  <c r="CI1528" i="14" s="1"/>
  <c r="CC1528" i="14"/>
  <c r="CG1527" i="14"/>
  <c r="CF1527" i="14"/>
  <c r="CJ1527" i="14" s="1"/>
  <c r="CE1527" i="14"/>
  <c r="CD1527" i="14"/>
  <c r="CI1527" i="14" s="1"/>
  <c r="CC1527" i="14"/>
  <c r="CG1526" i="14"/>
  <c r="CF1526" i="14"/>
  <c r="CJ1526" i="14" s="1"/>
  <c r="CE1526" i="14"/>
  <c r="CD1526" i="14"/>
  <c r="CI1526" i="14" s="1"/>
  <c r="CC1526" i="14"/>
  <c r="CG1525" i="14"/>
  <c r="CF1525" i="14"/>
  <c r="CJ1525" i="14" s="1"/>
  <c r="CE1525" i="14"/>
  <c r="CD1525" i="14"/>
  <c r="CI1525" i="14" s="1"/>
  <c r="CC1525" i="14"/>
  <c r="CG1524" i="14"/>
  <c r="CF1524" i="14"/>
  <c r="CJ1524" i="14" s="1"/>
  <c r="CE1524" i="14"/>
  <c r="CD1524" i="14"/>
  <c r="CI1524" i="14" s="1"/>
  <c r="CC1524" i="14"/>
  <c r="CG1523" i="14"/>
  <c r="CF1523" i="14"/>
  <c r="CJ1523" i="14" s="1"/>
  <c r="CE1523" i="14"/>
  <c r="CD1523" i="14"/>
  <c r="CI1523" i="14" s="1"/>
  <c r="CC1523" i="14"/>
  <c r="CG1522" i="14"/>
  <c r="CF1522" i="14"/>
  <c r="CJ1522" i="14" s="1"/>
  <c r="CE1522" i="14"/>
  <c r="CD1522" i="14"/>
  <c r="CI1522" i="14" s="1"/>
  <c r="CC1522" i="14"/>
  <c r="CG1521" i="14"/>
  <c r="CF1521" i="14"/>
  <c r="CJ1521" i="14" s="1"/>
  <c r="CE1521" i="14"/>
  <c r="CD1521" i="14"/>
  <c r="CI1521" i="14" s="1"/>
  <c r="CC1521" i="14"/>
  <c r="CG1520" i="14"/>
  <c r="CF1520" i="14"/>
  <c r="CJ1520" i="14" s="1"/>
  <c r="CE1520" i="14"/>
  <c r="CD1520" i="14"/>
  <c r="CI1520" i="14" s="1"/>
  <c r="CC1520" i="14"/>
  <c r="CG1519" i="14"/>
  <c r="CF1519" i="14"/>
  <c r="CJ1519" i="14" s="1"/>
  <c r="CE1519" i="14"/>
  <c r="CD1519" i="14"/>
  <c r="CI1519" i="14" s="1"/>
  <c r="CC1519" i="14"/>
  <c r="CG1518" i="14"/>
  <c r="CF1518" i="14"/>
  <c r="CJ1518" i="14" s="1"/>
  <c r="CE1518" i="14"/>
  <c r="CD1518" i="14"/>
  <c r="CI1518" i="14" s="1"/>
  <c r="CC1518" i="14"/>
  <c r="CG1517" i="14"/>
  <c r="CF1517" i="14"/>
  <c r="CJ1517" i="14" s="1"/>
  <c r="CE1517" i="14"/>
  <c r="CD1517" i="14"/>
  <c r="CI1517" i="14" s="1"/>
  <c r="CC1517" i="14"/>
  <c r="CG1516" i="14"/>
  <c r="CF1516" i="14"/>
  <c r="CJ1516" i="14" s="1"/>
  <c r="CE1516" i="14"/>
  <c r="CD1516" i="14"/>
  <c r="CI1516" i="14" s="1"/>
  <c r="CC1516" i="14"/>
  <c r="CG1515" i="14"/>
  <c r="CF1515" i="14"/>
  <c r="CJ1515" i="14" s="1"/>
  <c r="CE1515" i="14"/>
  <c r="CD1515" i="14"/>
  <c r="CI1515" i="14" s="1"/>
  <c r="CC1515" i="14"/>
  <c r="CG1514" i="14"/>
  <c r="CF1514" i="14"/>
  <c r="CJ1514" i="14" s="1"/>
  <c r="CE1514" i="14"/>
  <c r="CD1514" i="14"/>
  <c r="CI1514" i="14" s="1"/>
  <c r="CC1514" i="14"/>
  <c r="CG1513" i="14"/>
  <c r="CF1513" i="14"/>
  <c r="CJ1513" i="14" s="1"/>
  <c r="CE1513" i="14"/>
  <c r="CD1513" i="14"/>
  <c r="CI1513" i="14" s="1"/>
  <c r="CC1513" i="14"/>
  <c r="CG1512" i="14"/>
  <c r="CF1512" i="14"/>
  <c r="CJ1512" i="14" s="1"/>
  <c r="CE1512" i="14"/>
  <c r="CD1512" i="14"/>
  <c r="CI1512" i="14" s="1"/>
  <c r="CC1512" i="14"/>
  <c r="CG1511" i="14"/>
  <c r="CF1511" i="14"/>
  <c r="CJ1511" i="14" s="1"/>
  <c r="CE1511" i="14"/>
  <c r="CD1511" i="14"/>
  <c r="CI1511" i="14" s="1"/>
  <c r="CC1511" i="14"/>
  <c r="CG1510" i="14"/>
  <c r="CF1510" i="14"/>
  <c r="CJ1510" i="14" s="1"/>
  <c r="CE1510" i="14"/>
  <c r="CD1510" i="14"/>
  <c r="CI1510" i="14" s="1"/>
  <c r="CC1510" i="14"/>
  <c r="CG1509" i="14"/>
  <c r="CF1509" i="14"/>
  <c r="CJ1509" i="14" s="1"/>
  <c r="CE1509" i="14"/>
  <c r="CD1509" i="14"/>
  <c r="CI1509" i="14" s="1"/>
  <c r="CC1509" i="14"/>
  <c r="CG1508" i="14"/>
  <c r="CF1508" i="14"/>
  <c r="CJ1508" i="14" s="1"/>
  <c r="CE1508" i="14"/>
  <c r="CD1508" i="14"/>
  <c r="CI1508" i="14" s="1"/>
  <c r="CC1508" i="14"/>
  <c r="CG1507" i="14"/>
  <c r="CF1507" i="14"/>
  <c r="CJ1507" i="14" s="1"/>
  <c r="CE1507" i="14"/>
  <c r="CD1507" i="14"/>
  <c r="CI1507" i="14" s="1"/>
  <c r="CC1507" i="14"/>
  <c r="CG1506" i="14"/>
  <c r="CF1506" i="14"/>
  <c r="CJ1506" i="14" s="1"/>
  <c r="CE1506" i="14"/>
  <c r="CD1506" i="14"/>
  <c r="CI1506" i="14" s="1"/>
  <c r="CC1506" i="14"/>
  <c r="CG1505" i="14"/>
  <c r="CF1505" i="14"/>
  <c r="CJ1505" i="14" s="1"/>
  <c r="CE1505" i="14"/>
  <c r="CD1505" i="14"/>
  <c r="CI1505" i="14" s="1"/>
  <c r="CC1505" i="14"/>
  <c r="CG1504" i="14"/>
  <c r="CF1504" i="14"/>
  <c r="CJ1504" i="14" s="1"/>
  <c r="CE1504" i="14"/>
  <c r="CD1504" i="14"/>
  <c r="CI1504" i="14" s="1"/>
  <c r="CC1504" i="14"/>
  <c r="CG1503" i="14"/>
  <c r="CF1503" i="14"/>
  <c r="CJ1503" i="14" s="1"/>
  <c r="CE1503" i="14"/>
  <c r="CD1503" i="14"/>
  <c r="CI1503" i="14" s="1"/>
  <c r="CC1503" i="14"/>
  <c r="CG1502" i="14"/>
  <c r="CF1502" i="14"/>
  <c r="CJ1502" i="14" s="1"/>
  <c r="CE1502" i="14"/>
  <c r="CD1502" i="14"/>
  <c r="CI1502" i="14" s="1"/>
  <c r="CC1502" i="14"/>
  <c r="CG1501" i="14"/>
  <c r="CF1501" i="14"/>
  <c r="CJ1501" i="14" s="1"/>
  <c r="CE1501" i="14"/>
  <c r="CD1501" i="14"/>
  <c r="CI1501" i="14" s="1"/>
  <c r="CC1501" i="14"/>
  <c r="CG1500" i="14"/>
  <c r="CF1500" i="14"/>
  <c r="CJ1500" i="14" s="1"/>
  <c r="CE1500" i="14"/>
  <c r="CD1500" i="14"/>
  <c r="CI1500" i="14" s="1"/>
  <c r="CC1500" i="14"/>
  <c r="CG1499" i="14"/>
  <c r="CF1499" i="14"/>
  <c r="CJ1499" i="14" s="1"/>
  <c r="CE1499" i="14"/>
  <c r="CD1499" i="14"/>
  <c r="CI1499" i="14" s="1"/>
  <c r="CC1499" i="14"/>
  <c r="CG1498" i="14"/>
  <c r="CF1498" i="14"/>
  <c r="CJ1498" i="14" s="1"/>
  <c r="CE1498" i="14"/>
  <c r="CD1498" i="14"/>
  <c r="CI1498" i="14" s="1"/>
  <c r="CC1498" i="14"/>
  <c r="CG1497" i="14"/>
  <c r="CF1497" i="14"/>
  <c r="CJ1497" i="14" s="1"/>
  <c r="CE1497" i="14"/>
  <c r="CD1497" i="14"/>
  <c r="CI1497" i="14" s="1"/>
  <c r="CC1497" i="14"/>
  <c r="CG1496" i="14"/>
  <c r="CF1496" i="14"/>
  <c r="CJ1496" i="14" s="1"/>
  <c r="CE1496" i="14"/>
  <c r="CD1496" i="14"/>
  <c r="CI1496" i="14" s="1"/>
  <c r="CC1496" i="14"/>
  <c r="CG1495" i="14"/>
  <c r="CF1495" i="14"/>
  <c r="CJ1495" i="14" s="1"/>
  <c r="CE1495" i="14"/>
  <c r="CD1495" i="14"/>
  <c r="CI1495" i="14" s="1"/>
  <c r="CC1495" i="14"/>
  <c r="CG1494" i="14"/>
  <c r="CF1494" i="14"/>
  <c r="CJ1494" i="14" s="1"/>
  <c r="CE1494" i="14"/>
  <c r="CD1494" i="14"/>
  <c r="CI1494" i="14" s="1"/>
  <c r="CC1494" i="14"/>
  <c r="CG1493" i="14"/>
  <c r="CF1493" i="14"/>
  <c r="CJ1493" i="14" s="1"/>
  <c r="CE1493" i="14"/>
  <c r="CD1493" i="14"/>
  <c r="CI1493" i="14" s="1"/>
  <c r="CC1493" i="14"/>
  <c r="CG1492" i="14"/>
  <c r="CF1492" i="14"/>
  <c r="CJ1492" i="14" s="1"/>
  <c r="CE1492" i="14"/>
  <c r="CD1492" i="14"/>
  <c r="CI1492" i="14" s="1"/>
  <c r="CC1492" i="14"/>
  <c r="CG1491" i="14"/>
  <c r="CF1491" i="14"/>
  <c r="CJ1491" i="14" s="1"/>
  <c r="CE1491" i="14"/>
  <c r="CD1491" i="14"/>
  <c r="CI1491" i="14" s="1"/>
  <c r="CC1491" i="14"/>
  <c r="CG1490" i="14"/>
  <c r="CF1490" i="14"/>
  <c r="CJ1490" i="14" s="1"/>
  <c r="CE1490" i="14"/>
  <c r="CD1490" i="14"/>
  <c r="CI1490" i="14" s="1"/>
  <c r="CC1490" i="14"/>
  <c r="CG1489" i="14"/>
  <c r="CF1489" i="14"/>
  <c r="CJ1489" i="14" s="1"/>
  <c r="CE1489" i="14"/>
  <c r="CD1489" i="14"/>
  <c r="CI1489" i="14" s="1"/>
  <c r="CC1489" i="14"/>
  <c r="CG1488" i="14"/>
  <c r="CF1488" i="14"/>
  <c r="CJ1488" i="14" s="1"/>
  <c r="CE1488" i="14"/>
  <c r="CD1488" i="14"/>
  <c r="CI1488" i="14" s="1"/>
  <c r="CC1488" i="14"/>
  <c r="CG1487" i="14"/>
  <c r="CF1487" i="14"/>
  <c r="CJ1487" i="14" s="1"/>
  <c r="CE1487" i="14"/>
  <c r="CD1487" i="14"/>
  <c r="CI1487" i="14" s="1"/>
  <c r="CC1487" i="14"/>
  <c r="CG1486" i="14"/>
  <c r="CF1486" i="14"/>
  <c r="CJ1486" i="14" s="1"/>
  <c r="CE1486" i="14"/>
  <c r="CD1486" i="14"/>
  <c r="CI1486" i="14" s="1"/>
  <c r="CC1486" i="14"/>
  <c r="CG1485" i="14"/>
  <c r="CF1485" i="14"/>
  <c r="CJ1485" i="14" s="1"/>
  <c r="CE1485" i="14"/>
  <c r="CD1485" i="14"/>
  <c r="CI1485" i="14" s="1"/>
  <c r="CC1485" i="14"/>
  <c r="CG1484" i="14"/>
  <c r="CF1484" i="14"/>
  <c r="CJ1484" i="14" s="1"/>
  <c r="CE1484" i="14"/>
  <c r="CD1484" i="14"/>
  <c r="CI1484" i="14" s="1"/>
  <c r="CC1484" i="14"/>
  <c r="CG1483" i="14"/>
  <c r="CF1483" i="14"/>
  <c r="CJ1483" i="14" s="1"/>
  <c r="CE1483" i="14"/>
  <c r="CD1483" i="14"/>
  <c r="CI1483" i="14" s="1"/>
  <c r="CC1483" i="14"/>
  <c r="CG1482" i="14"/>
  <c r="CF1482" i="14"/>
  <c r="CJ1482" i="14" s="1"/>
  <c r="CE1482" i="14"/>
  <c r="CD1482" i="14"/>
  <c r="CI1482" i="14" s="1"/>
  <c r="CC1482" i="14"/>
  <c r="CG1481" i="14"/>
  <c r="CF1481" i="14"/>
  <c r="CJ1481" i="14" s="1"/>
  <c r="CE1481" i="14"/>
  <c r="CD1481" i="14"/>
  <c r="CI1481" i="14" s="1"/>
  <c r="CC1481" i="14"/>
  <c r="CG1480" i="14"/>
  <c r="CF1480" i="14"/>
  <c r="CJ1480" i="14" s="1"/>
  <c r="CE1480" i="14"/>
  <c r="CD1480" i="14"/>
  <c r="CI1480" i="14" s="1"/>
  <c r="CC1480" i="14"/>
  <c r="CG1479" i="14"/>
  <c r="CF1479" i="14"/>
  <c r="CJ1479" i="14" s="1"/>
  <c r="CE1479" i="14"/>
  <c r="CD1479" i="14"/>
  <c r="CI1479" i="14" s="1"/>
  <c r="CC1479" i="14"/>
  <c r="CG1478" i="14"/>
  <c r="CF1478" i="14"/>
  <c r="CJ1478" i="14" s="1"/>
  <c r="CE1478" i="14"/>
  <c r="CD1478" i="14"/>
  <c r="CI1478" i="14" s="1"/>
  <c r="CC1478" i="14"/>
  <c r="CG1477" i="14"/>
  <c r="CF1477" i="14"/>
  <c r="CJ1477" i="14" s="1"/>
  <c r="CE1477" i="14"/>
  <c r="CD1477" i="14"/>
  <c r="CI1477" i="14" s="1"/>
  <c r="CC1477" i="14"/>
  <c r="CG1476" i="14"/>
  <c r="CF1476" i="14"/>
  <c r="CJ1476" i="14" s="1"/>
  <c r="CE1476" i="14"/>
  <c r="CD1476" i="14"/>
  <c r="CI1476" i="14" s="1"/>
  <c r="CC1476" i="14"/>
  <c r="CG1475" i="14"/>
  <c r="CF1475" i="14"/>
  <c r="CJ1475" i="14" s="1"/>
  <c r="CE1475" i="14"/>
  <c r="CD1475" i="14"/>
  <c r="CI1475" i="14" s="1"/>
  <c r="CC1475" i="14"/>
  <c r="CG1474" i="14"/>
  <c r="CF1474" i="14"/>
  <c r="CJ1474" i="14" s="1"/>
  <c r="CE1474" i="14"/>
  <c r="CD1474" i="14"/>
  <c r="CI1474" i="14" s="1"/>
  <c r="CC1474" i="14"/>
  <c r="CG1473" i="14"/>
  <c r="CF1473" i="14"/>
  <c r="CJ1473" i="14" s="1"/>
  <c r="CE1473" i="14"/>
  <c r="CD1473" i="14"/>
  <c r="CI1473" i="14" s="1"/>
  <c r="CC1473" i="14"/>
  <c r="CG1472" i="14"/>
  <c r="CF1472" i="14"/>
  <c r="CJ1472" i="14" s="1"/>
  <c r="CE1472" i="14"/>
  <c r="CD1472" i="14"/>
  <c r="CI1472" i="14" s="1"/>
  <c r="CC1472" i="14"/>
  <c r="CG1471" i="14"/>
  <c r="CF1471" i="14"/>
  <c r="CJ1471" i="14" s="1"/>
  <c r="CE1471" i="14"/>
  <c r="CD1471" i="14"/>
  <c r="CI1471" i="14" s="1"/>
  <c r="CC1471" i="14"/>
  <c r="CG1470" i="14"/>
  <c r="CF1470" i="14"/>
  <c r="CJ1470" i="14" s="1"/>
  <c r="CE1470" i="14"/>
  <c r="CD1470" i="14"/>
  <c r="CI1470" i="14" s="1"/>
  <c r="CC1470" i="14"/>
  <c r="CG1469" i="14"/>
  <c r="CF1469" i="14"/>
  <c r="CJ1469" i="14" s="1"/>
  <c r="CE1469" i="14"/>
  <c r="CD1469" i="14"/>
  <c r="CI1469" i="14" s="1"/>
  <c r="CC1469" i="14"/>
  <c r="CG1468" i="14"/>
  <c r="CF1468" i="14"/>
  <c r="CJ1468" i="14" s="1"/>
  <c r="CE1468" i="14"/>
  <c r="CD1468" i="14"/>
  <c r="CI1468" i="14" s="1"/>
  <c r="CC1468" i="14"/>
  <c r="CG1467" i="14"/>
  <c r="CF1467" i="14"/>
  <c r="CJ1467" i="14" s="1"/>
  <c r="CE1467" i="14"/>
  <c r="CD1467" i="14"/>
  <c r="CI1467" i="14" s="1"/>
  <c r="CC1467" i="14"/>
  <c r="CG1466" i="14"/>
  <c r="CF1466" i="14"/>
  <c r="CJ1466" i="14" s="1"/>
  <c r="CE1466" i="14"/>
  <c r="CD1466" i="14"/>
  <c r="CI1466" i="14" s="1"/>
  <c r="CC1466" i="14"/>
  <c r="CG1465" i="14"/>
  <c r="CF1465" i="14"/>
  <c r="CJ1465" i="14" s="1"/>
  <c r="CE1465" i="14"/>
  <c r="CD1465" i="14"/>
  <c r="CI1465" i="14" s="1"/>
  <c r="CC1465" i="14"/>
  <c r="CG1464" i="14"/>
  <c r="CF1464" i="14"/>
  <c r="CJ1464" i="14" s="1"/>
  <c r="CE1464" i="14"/>
  <c r="CD1464" i="14"/>
  <c r="CI1464" i="14" s="1"/>
  <c r="CC1464" i="14"/>
  <c r="CG1463" i="14"/>
  <c r="CF1463" i="14"/>
  <c r="CJ1463" i="14" s="1"/>
  <c r="CE1463" i="14"/>
  <c r="CD1463" i="14"/>
  <c r="CI1463" i="14" s="1"/>
  <c r="CC1463" i="14"/>
  <c r="CG1462" i="14"/>
  <c r="CF1462" i="14"/>
  <c r="CJ1462" i="14" s="1"/>
  <c r="CE1462" i="14"/>
  <c r="CD1462" i="14"/>
  <c r="CI1462" i="14" s="1"/>
  <c r="CC1462" i="14"/>
  <c r="CG1461" i="14"/>
  <c r="CF1461" i="14"/>
  <c r="CJ1461" i="14" s="1"/>
  <c r="CE1461" i="14"/>
  <c r="CD1461" i="14"/>
  <c r="CI1461" i="14" s="1"/>
  <c r="CC1461" i="14"/>
  <c r="CG1460" i="14"/>
  <c r="CF1460" i="14"/>
  <c r="CJ1460" i="14" s="1"/>
  <c r="CE1460" i="14"/>
  <c r="CD1460" i="14"/>
  <c r="CI1460" i="14" s="1"/>
  <c r="CC1460" i="14"/>
  <c r="CG1459" i="14"/>
  <c r="CF1459" i="14"/>
  <c r="CJ1459" i="14" s="1"/>
  <c r="CE1459" i="14"/>
  <c r="CD1459" i="14"/>
  <c r="CI1459" i="14" s="1"/>
  <c r="CC1459" i="14"/>
  <c r="CG1458" i="14"/>
  <c r="CF1458" i="14"/>
  <c r="CJ1458" i="14" s="1"/>
  <c r="CE1458" i="14"/>
  <c r="CD1458" i="14"/>
  <c r="CI1458" i="14" s="1"/>
  <c r="CC1458" i="14"/>
  <c r="CG1457" i="14"/>
  <c r="CF1457" i="14"/>
  <c r="CJ1457" i="14" s="1"/>
  <c r="CE1457" i="14"/>
  <c r="CD1457" i="14"/>
  <c r="CI1457" i="14" s="1"/>
  <c r="CC1457" i="14"/>
  <c r="CG1456" i="14"/>
  <c r="CF1456" i="14"/>
  <c r="CJ1456" i="14" s="1"/>
  <c r="CE1456" i="14"/>
  <c r="CD1456" i="14"/>
  <c r="CI1456" i="14" s="1"/>
  <c r="CC1456" i="14"/>
  <c r="CG1455" i="14"/>
  <c r="CF1455" i="14"/>
  <c r="CJ1455" i="14" s="1"/>
  <c r="CE1455" i="14"/>
  <c r="CD1455" i="14"/>
  <c r="CI1455" i="14" s="1"/>
  <c r="CC1455" i="14"/>
  <c r="CG1454" i="14"/>
  <c r="CF1454" i="14"/>
  <c r="CJ1454" i="14" s="1"/>
  <c r="CE1454" i="14"/>
  <c r="CD1454" i="14"/>
  <c r="CI1454" i="14" s="1"/>
  <c r="CC1454" i="14"/>
  <c r="CG1453" i="14"/>
  <c r="CF1453" i="14"/>
  <c r="CJ1453" i="14" s="1"/>
  <c r="CE1453" i="14"/>
  <c r="CD1453" i="14"/>
  <c r="CI1453" i="14" s="1"/>
  <c r="CC1453" i="14"/>
  <c r="CG1452" i="14"/>
  <c r="CF1452" i="14"/>
  <c r="CJ1452" i="14" s="1"/>
  <c r="CE1452" i="14"/>
  <c r="CD1452" i="14"/>
  <c r="CI1452" i="14" s="1"/>
  <c r="CC1452" i="14"/>
  <c r="CG1451" i="14"/>
  <c r="CF1451" i="14"/>
  <c r="CJ1451" i="14" s="1"/>
  <c r="CE1451" i="14"/>
  <c r="CD1451" i="14"/>
  <c r="CI1451" i="14" s="1"/>
  <c r="CC1451" i="14"/>
  <c r="CG1450" i="14"/>
  <c r="CF1450" i="14"/>
  <c r="CJ1450" i="14" s="1"/>
  <c r="CE1450" i="14"/>
  <c r="CD1450" i="14"/>
  <c r="CI1450" i="14" s="1"/>
  <c r="CC1450" i="14"/>
  <c r="CG1449" i="14"/>
  <c r="CF1449" i="14"/>
  <c r="CJ1449" i="14" s="1"/>
  <c r="CE1449" i="14"/>
  <c r="CD1449" i="14"/>
  <c r="CI1449" i="14" s="1"/>
  <c r="CC1449" i="14"/>
  <c r="CG1448" i="14"/>
  <c r="CF1448" i="14"/>
  <c r="CJ1448" i="14" s="1"/>
  <c r="CE1448" i="14"/>
  <c r="CD1448" i="14"/>
  <c r="CI1448" i="14" s="1"/>
  <c r="CC1448" i="14"/>
  <c r="CG1447" i="14"/>
  <c r="CF1447" i="14"/>
  <c r="CJ1447" i="14" s="1"/>
  <c r="CE1447" i="14"/>
  <c r="CD1447" i="14"/>
  <c r="CI1447" i="14" s="1"/>
  <c r="CC1447" i="14"/>
  <c r="CG1446" i="14"/>
  <c r="CF1446" i="14"/>
  <c r="CJ1446" i="14" s="1"/>
  <c r="CE1446" i="14"/>
  <c r="CD1446" i="14"/>
  <c r="CI1446" i="14" s="1"/>
  <c r="CC1446" i="14"/>
  <c r="CF1445" i="14"/>
  <c r="CJ1445" i="14" s="1"/>
  <c r="CD1445" i="14"/>
  <c r="CI1445" i="14" s="1"/>
  <c r="BZ1564" i="14"/>
  <c r="CH1564" i="14" s="1"/>
  <c r="BZ1563" i="14"/>
  <c r="CH1563" i="14" s="1"/>
  <c r="BZ1562" i="14"/>
  <c r="CH1562" i="14" s="1"/>
  <c r="BZ1561" i="14"/>
  <c r="CA1561" i="14" s="1"/>
  <c r="BZ1560" i="14"/>
  <c r="BZ1559" i="14"/>
  <c r="CH1559" i="14" s="1"/>
  <c r="BZ1558" i="14"/>
  <c r="CH1558" i="14" s="1"/>
  <c r="BZ1557" i="14"/>
  <c r="BZ1556" i="14"/>
  <c r="CH1556" i="14" s="1"/>
  <c r="BZ1555" i="14"/>
  <c r="CA1555" i="14" s="1"/>
  <c r="BZ1554" i="14"/>
  <c r="CH1554" i="14" s="1"/>
  <c r="BZ1553" i="14"/>
  <c r="BZ1552" i="14"/>
  <c r="BZ1551" i="14"/>
  <c r="CH1551" i="14" s="1"/>
  <c r="BZ1550" i="14"/>
  <c r="BZ1549" i="14"/>
  <c r="BZ1548" i="14"/>
  <c r="CA1548" i="14" s="1"/>
  <c r="BZ1547" i="14"/>
  <c r="CH1547" i="14" s="1"/>
  <c r="BZ1546" i="14"/>
  <c r="CH1546" i="14" s="1"/>
  <c r="BZ1545" i="14"/>
  <c r="BZ1544" i="14"/>
  <c r="BZ1543" i="14"/>
  <c r="CA1543" i="14" s="1"/>
  <c r="BZ1542" i="14"/>
  <c r="BZ1541" i="14"/>
  <c r="BZ1540" i="14"/>
  <c r="CA1540" i="14" s="1"/>
  <c r="BZ1539" i="14"/>
  <c r="CH1539" i="14" s="1"/>
  <c r="BZ1538" i="14"/>
  <c r="CH1538" i="14" s="1"/>
  <c r="BZ1537" i="14"/>
  <c r="CH1537" i="14" s="1"/>
  <c r="BZ1536" i="14"/>
  <c r="BZ1535" i="14"/>
  <c r="CH1535" i="14" s="1"/>
  <c r="BZ1534" i="14"/>
  <c r="BZ1533" i="14"/>
  <c r="BZ1532" i="14"/>
  <c r="CH1532" i="14" s="1"/>
  <c r="BZ1531" i="14"/>
  <c r="CH1531" i="14" s="1"/>
  <c r="BZ1530" i="14"/>
  <c r="CH1530" i="14" s="1"/>
  <c r="BZ1529" i="14"/>
  <c r="BZ1528" i="14"/>
  <c r="BZ1527" i="14"/>
  <c r="CA1527" i="14" s="1"/>
  <c r="BZ1526" i="14"/>
  <c r="CH1526" i="14" s="1"/>
  <c r="BZ1525" i="14"/>
  <c r="BZ1524" i="14"/>
  <c r="CH1524" i="14" s="1"/>
  <c r="BZ1523" i="14"/>
  <c r="CA1523" i="14" s="1"/>
  <c r="BZ1522" i="14"/>
  <c r="CH1522" i="14" s="1"/>
  <c r="BZ1521" i="14"/>
  <c r="BZ1520" i="14"/>
  <c r="BZ1519" i="14"/>
  <c r="CA1519" i="14" s="1"/>
  <c r="BZ1518" i="14"/>
  <c r="BZ1517" i="14"/>
  <c r="BZ1516" i="14"/>
  <c r="CA1516" i="14" s="1"/>
  <c r="BZ1515" i="14"/>
  <c r="CH1515" i="14" s="1"/>
  <c r="BZ1514" i="14"/>
  <c r="CH1514" i="14" s="1"/>
  <c r="BZ1513" i="14"/>
  <c r="BZ1512" i="14"/>
  <c r="BZ1511" i="14"/>
  <c r="CA1511" i="14" s="1"/>
  <c r="BZ1510" i="14"/>
  <c r="BZ1509" i="14"/>
  <c r="BZ1508" i="14"/>
  <c r="CA1508" i="14" s="1"/>
  <c r="BZ1507" i="14"/>
  <c r="CH1507" i="14" s="1"/>
  <c r="BZ1506" i="14"/>
  <c r="CH1506" i="14" s="1"/>
  <c r="BZ1505" i="14"/>
  <c r="BZ1504" i="14"/>
  <c r="BZ1503" i="14"/>
  <c r="CH1503" i="14" s="1"/>
  <c r="BZ1502" i="14"/>
  <c r="BZ1501" i="14"/>
  <c r="BZ1500" i="14"/>
  <c r="CH1500" i="14" s="1"/>
  <c r="BZ1499" i="14"/>
  <c r="CH1499" i="14" s="1"/>
  <c r="BZ1498" i="14"/>
  <c r="CH1498" i="14" s="1"/>
  <c r="BZ1497" i="14"/>
  <c r="BZ1496" i="14"/>
  <c r="BZ1495" i="14"/>
  <c r="CH1495" i="14" s="1"/>
  <c r="BZ1494" i="14"/>
  <c r="CH1494" i="14" s="1"/>
  <c r="BZ1493" i="14"/>
  <c r="BZ1492" i="14"/>
  <c r="CH1492" i="14" s="1"/>
  <c r="BZ1491" i="14"/>
  <c r="CA1491" i="14" s="1"/>
  <c r="BZ1490" i="14"/>
  <c r="BZ1489" i="14"/>
  <c r="BZ1488" i="14"/>
  <c r="BZ1487" i="14"/>
  <c r="CA1487" i="14" s="1"/>
  <c r="BZ1486" i="14"/>
  <c r="BZ1485" i="14"/>
  <c r="BZ1484" i="14"/>
  <c r="CA1484" i="14" s="1"/>
  <c r="BZ1483" i="14"/>
  <c r="CH1483" i="14" s="1"/>
  <c r="BZ1482" i="14"/>
  <c r="CH1482" i="14" s="1"/>
  <c r="BZ1481" i="14"/>
  <c r="BZ1480" i="14"/>
  <c r="BZ1479" i="14"/>
  <c r="CA1479" i="14" s="1"/>
  <c r="BZ1478" i="14"/>
  <c r="CA1478" i="14" s="1"/>
  <c r="BZ1477" i="14"/>
  <c r="BZ1476" i="14"/>
  <c r="CA1476" i="14" s="1"/>
  <c r="BZ1475" i="14"/>
  <c r="CH1475" i="14" s="1"/>
  <c r="BZ1474" i="14"/>
  <c r="BZ1473" i="14"/>
  <c r="BZ1472" i="14"/>
  <c r="BZ1471" i="14"/>
  <c r="CH1471" i="14" s="1"/>
  <c r="BZ1470" i="14"/>
  <c r="BZ1469" i="14"/>
  <c r="BZ1468" i="14"/>
  <c r="CH1468" i="14" s="1"/>
  <c r="BZ1467" i="14"/>
  <c r="CH1467" i="14" s="1"/>
  <c r="BZ1466" i="14"/>
  <c r="BZ1465" i="14"/>
  <c r="BZ1464" i="14"/>
  <c r="BZ1463" i="14"/>
  <c r="CA1463" i="14" s="1"/>
  <c r="BZ1462" i="14"/>
  <c r="CH1462" i="14" s="1"/>
  <c r="BZ1461" i="14"/>
  <c r="BZ1460" i="14"/>
  <c r="CA1460" i="14" s="1"/>
  <c r="BZ1459" i="14"/>
  <c r="CA1459" i="14" s="1"/>
  <c r="BZ1458" i="14"/>
  <c r="CH1458" i="14" s="1"/>
  <c r="BZ1457" i="14"/>
  <c r="BZ1456" i="14"/>
  <c r="BZ1455" i="14"/>
  <c r="CH1455" i="14" s="1"/>
  <c r="BZ1454" i="14"/>
  <c r="BZ1453" i="14"/>
  <c r="BZ1452" i="14"/>
  <c r="CH1452" i="14" s="1"/>
  <c r="BZ1451" i="14"/>
  <c r="CH1451" i="14" s="1"/>
  <c r="BZ1450" i="14"/>
  <c r="BZ1449" i="14"/>
  <c r="BZ1448" i="14"/>
  <c r="BZ1447" i="14"/>
  <c r="CH1447" i="14" s="1"/>
  <c r="BZ1446" i="14"/>
  <c r="CA1446" i="14" s="1"/>
  <c r="CA1445" i="14"/>
  <c r="BW1564" i="14"/>
  <c r="BV1564" i="14"/>
  <c r="BU1564" i="14"/>
  <c r="BR1564" i="14"/>
  <c r="BQ1564" i="14"/>
  <c r="BP1564" i="14"/>
  <c r="BM1564" i="14"/>
  <c r="BL1564" i="14"/>
  <c r="BK1564" i="14"/>
  <c r="BH1564" i="14"/>
  <c r="BG1564" i="14"/>
  <c r="BF1564" i="14"/>
  <c r="BC1564" i="14"/>
  <c r="BB1564" i="14"/>
  <c r="BA1564" i="14"/>
  <c r="AX1564" i="14"/>
  <c r="AW1564" i="14"/>
  <c r="AV1564" i="14"/>
  <c r="AS1564" i="14"/>
  <c r="AR1564" i="14"/>
  <c r="AQ1564" i="14"/>
  <c r="AN1564" i="14"/>
  <c r="AM1564" i="14"/>
  <c r="AL1564" i="14"/>
  <c r="AI1564" i="14"/>
  <c r="AH1564" i="14"/>
  <c r="AG1564" i="14"/>
  <c r="BW1563" i="14"/>
  <c r="BV1563" i="14"/>
  <c r="BU1563" i="14"/>
  <c r="BR1563" i="14"/>
  <c r="BQ1563" i="14"/>
  <c r="BP1563" i="14"/>
  <c r="BM1563" i="14"/>
  <c r="BL1563" i="14"/>
  <c r="BK1563" i="14"/>
  <c r="BH1563" i="14"/>
  <c r="BG1563" i="14"/>
  <c r="BF1563" i="14"/>
  <c r="BC1563" i="14"/>
  <c r="BB1563" i="14"/>
  <c r="BA1563" i="14"/>
  <c r="AX1563" i="14"/>
  <c r="AW1563" i="14"/>
  <c r="AV1563" i="14"/>
  <c r="AS1563" i="14"/>
  <c r="AR1563" i="14"/>
  <c r="AQ1563" i="14"/>
  <c r="AN1563" i="14"/>
  <c r="AM1563" i="14"/>
  <c r="AL1563" i="14"/>
  <c r="AI1563" i="14"/>
  <c r="AH1563" i="14"/>
  <c r="AG1563" i="14"/>
  <c r="BW1562" i="14"/>
  <c r="BV1562" i="14"/>
  <c r="BU1562" i="14"/>
  <c r="BR1562" i="14"/>
  <c r="BQ1562" i="14"/>
  <c r="BP1562" i="14"/>
  <c r="BM1562" i="14"/>
  <c r="BL1562" i="14"/>
  <c r="BK1562" i="14"/>
  <c r="BH1562" i="14"/>
  <c r="BG1562" i="14"/>
  <c r="BF1562" i="14"/>
  <c r="BC1562" i="14"/>
  <c r="BB1562" i="14"/>
  <c r="BA1562" i="14"/>
  <c r="AX1562" i="14"/>
  <c r="AW1562" i="14"/>
  <c r="AV1562" i="14"/>
  <c r="AS1562" i="14"/>
  <c r="AR1562" i="14"/>
  <c r="AQ1562" i="14"/>
  <c r="AN1562" i="14"/>
  <c r="AM1562" i="14"/>
  <c r="AL1562" i="14"/>
  <c r="AI1562" i="14"/>
  <c r="AH1562" i="14"/>
  <c r="AG1562" i="14"/>
  <c r="BW1561" i="14"/>
  <c r="BV1561" i="14"/>
  <c r="BU1561" i="14"/>
  <c r="BR1561" i="14"/>
  <c r="BQ1561" i="14"/>
  <c r="BP1561" i="14"/>
  <c r="BM1561" i="14"/>
  <c r="BL1561" i="14"/>
  <c r="BK1561" i="14"/>
  <c r="BH1561" i="14"/>
  <c r="BG1561" i="14"/>
  <c r="BF1561" i="14"/>
  <c r="BC1561" i="14"/>
  <c r="BB1561" i="14"/>
  <c r="BA1561" i="14"/>
  <c r="AX1561" i="14"/>
  <c r="AW1561" i="14"/>
  <c r="AV1561" i="14"/>
  <c r="AS1561" i="14"/>
  <c r="AR1561" i="14"/>
  <c r="AQ1561" i="14"/>
  <c r="AN1561" i="14"/>
  <c r="AM1561" i="14"/>
  <c r="AL1561" i="14"/>
  <c r="AI1561" i="14"/>
  <c r="AH1561" i="14"/>
  <c r="AG1561" i="14"/>
  <c r="BW1560" i="14"/>
  <c r="BV1560" i="14"/>
  <c r="BU1560" i="14"/>
  <c r="BR1560" i="14"/>
  <c r="BQ1560" i="14"/>
  <c r="BP1560" i="14"/>
  <c r="BM1560" i="14"/>
  <c r="BL1560" i="14"/>
  <c r="BK1560" i="14"/>
  <c r="BH1560" i="14"/>
  <c r="BG1560" i="14"/>
  <c r="BF1560" i="14"/>
  <c r="BC1560" i="14"/>
  <c r="BB1560" i="14"/>
  <c r="BA1560" i="14"/>
  <c r="AX1560" i="14"/>
  <c r="AW1560" i="14"/>
  <c r="AV1560" i="14"/>
  <c r="AS1560" i="14"/>
  <c r="AR1560" i="14"/>
  <c r="AQ1560" i="14"/>
  <c r="AN1560" i="14"/>
  <c r="AM1560" i="14"/>
  <c r="AL1560" i="14"/>
  <c r="AI1560" i="14"/>
  <c r="AH1560" i="14"/>
  <c r="AG1560" i="14"/>
  <c r="BW1559" i="14"/>
  <c r="BV1559" i="14"/>
  <c r="BU1559" i="14"/>
  <c r="BR1559" i="14"/>
  <c r="BQ1559" i="14"/>
  <c r="BP1559" i="14"/>
  <c r="BM1559" i="14"/>
  <c r="BL1559" i="14"/>
  <c r="BK1559" i="14"/>
  <c r="BH1559" i="14"/>
  <c r="BG1559" i="14"/>
  <c r="BF1559" i="14"/>
  <c r="BC1559" i="14"/>
  <c r="BB1559" i="14"/>
  <c r="BA1559" i="14"/>
  <c r="AX1559" i="14"/>
  <c r="AW1559" i="14"/>
  <c r="AV1559" i="14"/>
  <c r="AS1559" i="14"/>
  <c r="AR1559" i="14"/>
  <c r="AQ1559" i="14"/>
  <c r="AN1559" i="14"/>
  <c r="AM1559" i="14"/>
  <c r="AL1559" i="14"/>
  <c r="AI1559" i="14"/>
  <c r="AH1559" i="14"/>
  <c r="AG1559" i="14"/>
  <c r="BW1558" i="14"/>
  <c r="BV1558" i="14"/>
  <c r="BU1558" i="14"/>
  <c r="BR1558" i="14"/>
  <c r="BQ1558" i="14"/>
  <c r="BP1558" i="14"/>
  <c r="BM1558" i="14"/>
  <c r="BL1558" i="14"/>
  <c r="BK1558" i="14"/>
  <c r="BH1558" i="14"/>
  <c r="BG1558" i="14"/>
  <c r="BF1558" i="14"/>
  <c r="BC1558" i="14"/>
  <c r="BB1558" i="14"/>
  <c r="BA1558" i="14"/>
  <c r="AX1558" i="14"/>
  <c r="AW1558" i="14"/>
  <c r="AV1558" i="14"/>
  <c r="AS1558" i="14"/>
  <c r="AR1558" i="14"/>
  <c r="AQ1558" i="14"/>
  <c r="AN1558" i="14"/>
  <c r="AM1558" i="14"/>
  <c r="AL1558" i="14"/>
  <c r="AI1558" i="14"/>
  <c r="AH1558" i="14"/>
  <c r="AG1558" i="14"/>
  <c r="BW1557" i="14"/>
  <c r="BV1557" i="14"/>
  <c r="BU1557" i="14"/>
  <c r="BR1557" i="14"/>
  <c r="BQ1557" i="14"/>
  <c r="BP1557" i="14"/>
  <c r="BM1557" i="14"/>
  <c r="BL1557" i="14"/>
  <c r="BK1557" i="14"/>
  <c r="BH1557" i="14"/>
  <c r="BG1557" i="14"/>
  <c r="BF1557" i="14"/>
  <c r="BC1557" i="14"/>
  <c r="BB1557" i="14"/>
  <c r="BA1557" i="14"/>
  <c r="AX1557" i="14"/>
  <c r="AW1557" i="14"/>
  <c r="AV1557" i="14"/>
  <c r="AS1557" i="14"/>
  <c r="AR1557" i="14"/>
  <c r="AQ1557" i="14"/>
  <c r="AN1557" i="14"/>
  <c r="AM1557" i="14"/>
  <c r="AL1557" i="14"/>
  <c r="AI1557" i="14"/>
  <c r="AH1557" i="14"/>
  <c r="AG1557" i="14"/>
  <c r="BW1556" i="14"/>
  <c r="BV1556" i="14"/>
  <c r="BU1556" i="14"/>
  <c r="BR1556" i="14"/>
  <c r="BQ1556" i="14"/>
  <c r="BP1556" i="14"/>
  <c r="BM1556" i="14"/>
  <c r="BL1556" i="14"/>
  <c r="BK1556" i="14"/>
  <c r="BH1556" i="14"/>
  <c r="BG1556" i="14"/>
  <c r="BF1556" i="14"/>
  <c r="BC1556" i="14"/>
  <c r="BB1556" i="14"/>
  <c r="BA1556" i="14"/>
  <c r="AX1556" i="14"/>
  <c r="AW1556" i="14"/>
  <c r="AV1556" i="14"/>
  <c r="AS1556" i="14"/>
  <c r="AR1556" i="14"/>
  <c r="AQ1556" i="14"/>
  <c r="AN1556" i="14"/>
  <c r="AM1556" i="14"/>
  <c r="AL1556" i="14"/>
  <c r="AI1556" i="14"/>
  <c r="AH1556" i="14"/>
  <c r="AG1556" i="14"/>
  <c r="BW1555" i="14"/>
  <c r="BV1555" i="14"/>
  <c r="BU1555" i="14"/>
  <c r="BR1555" i="14"/>
  <c r="BQ1555" i="14"/>
  <c r="BP1555" i="14"/>
  <c r="BM1555" i="14"/>
  <c r="BL1555" i="14"/>
  <c r="BK1555" i="14"/>
  <c r="BH1555" i="14"/>
  <c r="BG1555" i="14"/>
  <c r="BF1555" i="14"/>
  <c r="BC1555" i="14"/>
  <c r="BB1555" i="14"/>
  <c r="BA1555" i="14"/>
  <c r="AX1555" i="14"/>
  <c r="AW1555" i="14"/>
  <c r="AV1555" i="14"/>
  <c r="AS1555" i="14"/>
  <c r="AR1555" i="14"/>
  <c r="AQ1555" i="14"/>
  <c r="AN1555" i="14"/>
  <c r="AM1555" i="14"/>
  <c r="AL1555" i="14"/>
  <c r="AI1555" i="14"/>
  <c r="AH1555" i="14"/>
  <c r="AG1555" i="14"/>
  <c r="BW1554" i="14"/>
  <c r="BV1554" i="14"/>
  <c r="BU1554" i="14"/>
  <c r="BR1554" i="14"/>
  <c r="BQ1554" i="14"/>
  <c r="BP1554" i="14"/>
  <c r="BM1554" i="14"/>
  <c r="BL1554" i="14"/>
  <c r="BK1554" i="14"/>
  <c r="BH1554" i="14"/>
  <c r="BG1554" i="14"/>
  <c r="BF1554" i="14"/>
  <c r="BC1554" i="14"/>
  <c r="BB1554" i="14"/>
  <c r="BA1554" i="14"/>
  <c r="AX1554" i="14"/>
  <c r="AW1554" i="14"/>
  <c r="AV1554" i="14"/>
  <c r="AS1554" i="14"/>
  <c r="AR1554" i="14"/>
  <c r="AQ1554" i="14"/>
  <c r="AN1554" i="14"/>
  <c r="AM1554" i="14"/>
  <c r="AL1554" i="14"/>
  <c r="AI1554" i="14"/>
  <c r="AH1554" i="14"/>
  <c r="AG1554" i="14"/>
  <c r="BW1553" i="14"/>
  <c r="BV1553" i="14"/>
  <c r="BU1553" i="14"/>
  <c r="BR1553" i="14"/>
  <c r="BQ1553" i="14"/>
  <c r="BP1553" i="14"/>
  <c r="BM1553" i="14"/>
  <c r="BL1553" i="14"/>
  <c r="BK1553" i="14"/>
  <c r="BH1553" i="14"/>
  <c r="BG1553" i="14"/>
  <c r="BF1553" i="14"/>
  <c r="BC1553" i="14"/>
  <c r="BB1553" i="14"/>
  <c r="BA1553" i="14"/>
  <c r="AX1553" i="14"/>
  <c r="AW1553" i="14"/>
  <c r="AV1553" i="14"/>
  <c r="AS1553" i="14"/>
  <c r="AR1553" i="14"/>
  <c r="AQ1553" i="14"/>
  <c r="AN1553" i="14"/>
  <c r="AM1553" i="14"/>
  <c r="AL1553" i="14"/>
  <c r="AI1553" i="14"/>
  <c r="AH1553" i="14"/>
  <c r="AG1553" i="14"/>
  <c r="BW1552" i="14"/>
  <c r="BV1552" i="14"/>
  <c r="BU1552" i="14"/>
  <c r="BR1552" i="14"/>
  <c r="BQ1552" i="14"/>
  <c r="BP1552" i="14"/>
  <c r="BM1552" i="14"/>
  <c r="BL1552" i="14"/>
  <c r="BK1552" i="14"/>
  <c r="BH1552" i="14"/>
  <c r="BG1552" i="14"/>
  <c r="BF1552" i="14"/>
  <c r="BC1552" i="14"/>
  <c r="BB1552" i="14"/>
  <c r="BA1552" i="14"/>
  <c r="AX1552" i="14"/>
  <c r="AW1552" i="14"/>
  <c r="AV1552" i="14"/>
  <c r="AS1552" i="14"/>
  <c r="AR1552" i="14"/>
  <c r="AQ1552" i="14"/>
  <c r="AN1552" i="14"/>
  <c r="AM1552" i="14"/>
  <c r="AL1552" i="14"/>
  <c r="AI1552" i="14"/>
  <c r="AH1552" i="14"/>
  <c r="AG1552" i="14"/>
  <c r="BW1551" i="14"/>
  <c r="BV1551" i="14"/>
  <c r="BU1551" i="14"/>
  <c r="BR1551" i="14"/>
  <c r="BQ1551" i="14"/>
  <c r="BP1551" i="14"/>
  <c r="BM1551" i="14"/>
  <c r="BL1551" i="14"/>
  <c r="BK1551" i="14"/>
  <c r="BH1551" i="14"/>
  <c r="BG1551" i="14"/>
  <c r="BF1551" i="14"/>
  <c r="BC1551" i="14"/>
  <c r="BB1551" i="14"/>
  <c r="BA1551" i="14"/>
  <c r="AX1551" i="14"/>
  <c r="AW1551" i="14"/>
  <c r="AV1551" i="14"/>
  <c r="AS1551" i="14"/>
  <c r="AR1551" i="14"/>
  <c r="AQ1551" i="14"/>
  <c r="AN1551" i="14"/>
  <c r="AM1551" i="14"/>
  <c r="AL1551" i="14"/>
  <c r="AI1551" i="14"/>
  <c r="AH1551" i="14"/>
  <c r="AG1551" i="14"/>
  <c r="BW1550" i="14"/>
  <c r="BV1550" i="14"/>
  <c r="BU1550" i="14"/>
  <c r="BR1550" i="14"/>
  <c r="BQ1550" i="14"/>
  <c r="BP1550" i="14"/>
  <c r="BM1550" i="14"/>
  <c r="BL1550" i="14"/>
  <c r="BK1550" i="14"/>
  <c r="BH1550" i="14"/>
  <c r="BG1550" i="14"/>
  <c r="BF1550" i="14"/>
  <c r="BC1550" i="14"/>
  <c r="BB1550" i="14"/>
  <c r="BA1550" i="14"/>
  <c r="AX1550" i="14"/>
  <c r="AW1550" i="14"/>
  <c r="AV1550" i="14"/>
  <c r="AS1550" i="14"/>
  <c r="AR1550" i="14"/>
  <c r="AQ1550" i="14"/>
  <c r="AN1550" i="14"/>
  <c r="AM1550" i="14"/>
  <c r="AL1550" i="14"/>
  <c r="AI1550" i="14"/>
  <c r="AH1550" i="14"/>
  <c r="AG1550" i="14"/>
  <c r="BW1549" i="14"/>
  <c r="BV1549" i="14"/>
  <c r="BU1549" i="14"/>
  <c r="BR1549" i="14"/>
  <c r="BQ1549" i="14"/>
  <c r="BP1549" i="14"/>
  <c r="BM1549" i="14"/>
  <c r="BL1549" i="14"/>
  <c r="BK1549" i="14"/>
  <c r="BH1549" i="14"/>
  <c r="BG1549" i="14"/>
  <c r="BF1549" i="14"/>
  <c r="BC1549" i="14"/>
  <c r="BB1549" i="14"/>
  <c r="BA1549" i="14"/>
  <c r="AX1549" i="14"/>
  <c r="AW1549" i="14"/>
  <c r="AV1549" i="14"/>
  <c r="AS1549" i="14"/>
  <c r="AR1549" i="14"/>
  <c r="AQ1549" i="14"/>
  <c r="AN1549" i="14"/>
  <c r="AM1549" i="14"/>
  <c r="AL1549" i="14"/>
  <c r="AI1549" i="14"/>
  <c r="AH1549" i="14"/>
  <c r="AG1549" i="14"/>
  <c r="BW1548" i="14"/>
  <c r="BV1548" i="14"/>
  <c r="BU1548" i="14"/>
  <c r="BR1548" i="14"/>
  <c r="BQ1548" i="14"/>
  <c r="BP1548" i="14"/>
  <c r="BM1548" i="14"/>
  <c r="BL1548" i="14"/>
  <c r="BK1548" i="14"/>
  <c r="BH1548" i="14"/>
  <c r="BG1548" i="14"/>
  <c r="BF1548" i="14"/>
  <c r="BC1548" i="14"/>
  <c r="BB1548" i="14"/>
  <c r="BA1548" i="14"/>
  <c r="AX1548" i="14"/>
  <c r="AW1548" i="14"/>
  <c r="AV1548" i="14"/>
  <c r="AS1548" i="14"/>
  <c r="AR1548" i="14"/>
  <c r="AQ1548" i="14"/>
  <c r="AN1548" i="14"/>
  <c r="AM1548" i="14"/>
  <c r="AL1548" i="14"/>
  <c r="AI1548" i="14"/>
  <c r="AH1548" i="14"/>
  <c r="AG1548" i="14"/>
  <c r="BW1547" i="14"/>
  <c r="BV1547" i="14"/>
  <c r="BU1547" i="14"/>
  <c r="BR1547" i="14"/>
  <c r="BQ1547" i="14"/>
  <c r="BP1547" i="14"/>
  <c r="BM1547" i="14"/>
  <c r="BL1547" i="14"/>
  <c r="BK1547" i="14"/>
  <c r="BH1547" i="14"/>
  <c r="BG1547" i="14"/>
  <c r="BF1547" i="14"/>
  <c r="BC1547" i="14"/>
  <c r="BB1547" i="14"/>
  <c r="BA1547" i="14"/>
  <c r="AX1547" i="14"/>
  <c r="AW1547" i="14"/>
  <c r="AV1547" i="14"/>
  <c r="AS1547" i="14"/>
  <c r="AR1547" i="14"/>
  <c r="AQ1547" i="14"/>
  <c r="AN1547" i="14"/>
  <c r="AM1547" i="14"/>
  <c r="AL1547" i="14"/>
  <c r="AI1547" i="14"/>
  <c r="AH1547" i="14"/>
  <c r="AG1547" i="14"/>
  <c r="BW1546" i="14"/>
  <c r="BV1546" i="14"/>
  <c r="BU1546" i="14"/>
  <c r="BR1546" i="14"/>
  <c r="BQ1546" i="14"/>
  <c r="BP1546" i="14"/>
  <c r="BM1546" i="14"/>
  <c r="BL1546" i="14"/>
  <c r="BK1546" i="14"/>
  <c r="BH1546" i="14"/>
  <c r="BG1546" i="14"/>
  <c r="BF1546" i="14"/>
  <c r="BC1546" i="14"/>
  <c r="BB1546" i="14"/>
  <c r="BA1546" i="14"/>
  <c r="AX1546" i="14"/>
  <c r="AW1546" i="14"/>
  <c r="AV1546" i="14"/>
  <c r="AS1546" i="14"/>
  <c r="AR1546" i="14"/>
  <c r="AQ1546" i="14"/>
  <c r="AN1546" i="14"/>
  <c r="AM1546" i="14"/>
  <c r="AL1546" i="14"/>
  <c r="AI1546" i="14"/>
  <c r="AH1546" i="14"/>
  <c r="AG1546" i="14"/>
  <c r="BW1545" i="14"/>
  <c r="BV1545" i="14"/>
  <c r="BU1545" i="14"/>
  <c r="BR1545" i="14"/>
  <c r="BQ1545" i="14"/>
  <c r="BP1545" i="14"/>
  <c r="BM1545" i="14"/>
  <c r="BL1545" i="14"/>
  <c r="BK1545" i="14"/>
  <c r="BH1545" i="14"/>
  <c r="BG1545" i="14"/>
  <c r="BF1545" i="14"/>
  <c r="BC1545" i="14"/>
  <c r="BB1545" i="14"/>
  <c r="BA1545" i="14"/>
  <c r="AX1545" i="14"/>
  <c r="AW1545" i="14"/>
  <c r="AV1545" i="14"/>
  <c r="AS1545" i="14"/>
  <c r="AR1545" i="14"/>
  <c r="AQ1545" i="14"/>
  <c r="AN1545" i="14"/>
  <c r="AM1545" i="14"/>
  <c r="AL1545" i="14"/>
  <c r="AI1545" i="14"/>
  <c r="AH1545" i="14"/>
  <c r="AG1545" i="14"/>
  <c r="BW1544" i="14"/>
  <c r="BV1544" i="14"/>
  <c r="BU1544" i="14"/>
  <c r="BR1544" i="14"/>
  <c r="BQ1544" i="14"/>
  <c r="BP1544" i="14"/>
  <c r="BM1544" i="14"/>
  <c r="BL1544" i="14"/>
  <c r="BK1544" i="14"/>
  <c r="BH1544" i="14"/>
  <c r="BG1544" i="14"/>
  <c r="BF1544" i="14"/>
  <c r="BC1544" i="14"/>
  <c r="BB1544" i="14"/>
  <c r="BA1544" i="14"/>
  <c r="AX1544" i="14"/>
  <c r="AW1544" i="14"/>
  <c r="AV1544" i="14"/>
  <c r="AS1544" i="14"/>
  <c r="AR1544" i="14"/>
  <c r="AQ1544" i="14"/>
  <c r="AN1544" i="14"/>
  <c r="AM1544" i="14"/>
  <c r="AL1544" i="14"/>
  <c r="AI1544" i="14"/>
  <c r="AH1544" i="14"/>
  <c r="AG1544" i="14"/>
  <c r="BW1543" i="14"/>
  <c r="BV1543" i="14"/>
  <c r="BU1543" i="14"/>
  <c r="BR1543" i="14"/>
  <c r="BQ1543" i="14"/>
  <c r="BP1543" i="14"/>
  <c r="BM1543" i="14"/>
  <c r="BL1543" i="14"/>
  <c r="BK1543" i="14"/>
  <c r="BH1543" i="14"/>
  <c r="BG1543" i="14"/>
  <c r="BF1543" i="14"/>
  <c r="BC1543" i="14"/>
  <c r="BB1543" i="14"/>
  <c r="BA1543" i="14"/>
  <c r="AX1543" i="14"/>
  <c r="AW1543" i="14"/>
  <c r="AV1543" i="14"/>
  <c r="AS1543" i="14"/>
  <c r="AR1543" i="14"/>
  <c r="AQ1543" i="14"/>
  <c r="AN1543" i="14"/>
  <c r="AM1543" i="14"/>
  <c r="AL1543" i="14"/>
  <c r="AI1543" i="14"/>
  <c r="AH1543" i="14"/>
  <c r="AG1543" i="14"/>
  <c r="BW1542" i="14"/>
  <c r="BV1542" i="14"/>
  <c r="BU1542" i="14"/>
  <c r="BR1542" i="14"/>
  <c r="BQ1542" i="14"/>
  <c r="BP1542" i="14"/>
  <c r="BM1542" i="14"/>
  <c r="BL1542" i="14"/>
  <c r="BK1542" i="14"/>
  <c r="BH1542" i="14"/>
  <c r="BG1542" i="14"/>
  <c r="BF1542" i="14"/>
  <c r="BC1542" i="14"/>
  <c r="BB1542" i="14"/>
  <c r="BA1542" i="14"/>
  <c r="AX1542" i="14"/>
  <c r="AW1542" i="14"/>
  <c r="AV1542" i="14"/>
  <c r="AS1542" i="14"/>
  <c r="AR1542" i="14"/>
  <c r="AQ1542" i="14"/>
  <c r="AN1542" i="14"/>
  <c r="AM1542" i="14"/>
  <c r="AL1542" i="14"/>
  <c r="AI1542" i="14"/>
  <c r="AH1542" i="14"/>
  <c r="AG1542" i="14"/>
  <c r="BW1541" i="14"/>
  <c r="BV1541" i="14"/>
  <c r="BU1541" i="14"/>
  <c r="BR1541" i="14"/>
  <c r="BQ1541" i="14"/>
  <c r="BP1541" i="14"/>
  <c r="BM1541" i="14"/>
  <c r="BL1541" i="14"/>
  <c r="BK1541" i="14"/>
  <c r="BH1541" i="14"/>
  <c r="BG1541" i="14"/>
  <c r="BF1541" i="14"/>
  <c r="BC1541" i="14"/>
  <c r="BB1541" i="14"/>
  <c r="BA1541" i="14"/>
  <c r="AX1541" i="14"/>
  <c r="AW1541" i="14"/>
  <c r="AV1541" i="14"/>
  <c r="AS1541" i="14"/>
  <c r="AR1541" i="14"/>
  <c r="AQ1541" i="14"/>
  <c r="AN1541" i="14"/>
  <c r="AM1541" i="14"/>
  <c r="AL1541" i="14"/>
  <c r="AI1541" i="14"/>
  <c r="AH1541" i="14"/>
  <c r="AG1541" i="14"/>
  <c r="BW1540" i="14"/>
  <c r="BV1540" i="14"/>
  <c r="BU1540" i="14"/>
  <c r="BR1540" i="14"/>
  <c r="BQ1540" i="14"/>
  <c r="BP1540" i="14"/>
  <c r="BM1540" i="14"/>
  <c r="BL1540" i="14"/>
  <c r="BK1540" i="14"/>
  <c r="BH1540" i="14"/>
  <c r="BG1540" i="14"/>
  <c r="BF1540" i="14"/>
  <c r="BC1540" i="14"/>
  <c r="BB1540" i="14"/>
  <c r="BA1540" i="14"/>
  <c r="AX1540" i="14"/>
  <c r="AW1540" i="14"/>
  <c r="AV1540" i="14"/>
  <c r="AS1540" i="14"/>
  <c r="AR1540" i="14"/>
  <c r="AQ1540" i="14"/>
  <c r="AN1540" i="14"/>
  <c r="AM1540" i="14"/>
  <c r="AL1540" i="14"/>
  <c r="AI1540" i="14"/>
  <c r="AH1540" i="14"/>
  <c r="AG1540" i="14"/>
  <c r="BW1539" i="14"/>
  <c r="BV1539" i="14"/>
  <c r="BU1539" i="14"/>
  <c r="BR1539" i="14"/>
  <c r="BQ1539" i="14"/>
  <c r="BP1539" i="14"/>
  <c r="BM1539" i="14"/>
  <c r="BL1539" i="14"/>
  <c r="BK1539" i="14"/>
  <c r="BH1539" i="14"/>
  <c r="BG1539" i="14"/>
  <c r="BF1539" i="14"/>
  <c r="BC1539" i="14"/>
  <c r="BB1539" i="14"/>
  <c r="BA1539" i="14"/>
  <c r="AX1539" i="14"/>
  <c r="AW1539" i="14"/>
  <c r="AV1539" i="14"/>
  <c r="AS1539" i="14"/>
  <c r="AR1539" i="14"/>
  <c r="AQ1539" i="14"/>
  <c r="AN1539" i="14"/>
  <c r="AM1539" i="14"/>
  <c r="AL1539" i="14"/>
  <c r="AI1539" i="14"/>
  <c r="AH1539" i="14"/>
  <c r="AG1539" i="14"/>
  <c r="BW1538" i="14"/>
  <c r="BV1538" i="14"/>
  <c r="BU1538" i="14"/>
  <c r="BR1538" i="14"/>
  <c r="BQ1538" i="14"/>
  <c r="BP1538" i="14"/>
  <c r="BM1538" i="14"/>
  <c r="BL1538" i="14"/>
  <c r="BK1538" i="14"/>
  <c r="BH1538" i="14"/>
  <c r="BG1538" i="14"/>
  <c r="BF1538" i="14"/>
  <c r="BC1538" i="14"/>
  <c r="BB1538" i="14"/>
  <c r="BA1538" i="14"/>
  <c r="AX1538" i="14"/>
  <c r="AW1538" i="14"/>
  <c r="AV1538" i="14"/>
  <c r="AS1538" i="14"/>
  <c r="AR1538" i="14"/>
  <c r="AQ1538" i="14"/>
  <c r="AN1538" i="14"/>
  <c r="AM1538" i="14"/>
  <c r="AL1538" i="14"/>
  <c r="AI1538" i="14"/>
  <c r="AH1538" i="14"/>
  <c r="AG1538" i="14"/>
  <c r="BW1537" i="14"/>
  <c r="BV1537" i="14"/>
  <c r="BU1537" i="14"/>
  <c r="BR1537" i="14"/>
  <c r="BQ1537" i="14"/>
  <c r="BP1537" i="14"/>
  <c r="BM1537" i="14"/>
  <c r="BL1537" i="14"/>
  <c r="BK1537" i="14"/>
  <c r="BH1537" i="14"/>
  <c r="BG1537" i="14"/>
  <c r="BF1537" i="14"/>
  <c r="BC1537" i="14"/>
  <c r="BB1537" i="14"/>
  <c r="BA1537" i="14"/>
  <c r="AX1537" i="14"/>
  <c r="AW1537" i="14"/>
  <c r="AV1537" i="14"/>
  <c r="AS1537" i="14"/>
  <c r="AR1537" i="14"/>
  <c r="AQ1537" i="14"/>
  <c r="AN1537" i="14"/>
  <c r="AM1537" i="14"/>
  <c r="AL1537" i="14"/>
  <c r="AI1537" i="14"/>
  <c r="AH1537" i="14"/>
  <c r="AG1537" i="14"/>
  <c r="BW1536" i="14"/>
  <c r="BV1536" i="14"/>
  <c r="BU1536" i="14"/>
  <c r="BR1536" i="14"/>
  <c r="BQ1536" i="14"/>
  <c r="BP1536" i="14"/>
  <c r="BM1536" i="14"/>
  <c r="BL1536" i="14"/>
  <c r="BK1536" i="14"/>
  <c r="BH1536" i="14"/>
  <c r="BG1536" i="14"/>
  <c r="BF1536" i="14"/>
  <c r="BC1536" i="14"/>
  <c r="BB1536" i="14"/>
  <c r="BA1536" i="14"/>
  <c r="AX1536" i="14"/>
  <c r="AW1536" i="14"/>
  <c r="AV1536" i="14"/>
  <c r="AS1536" i="14"/>
  <c r="AR1536" i="14"/>
  <c r="AQ1536" i="14"/>
  <c r="AN1536" i="14"/>
  <c r="AM1536" i="14"/>
  <c r="AL1536" i="14"/>
  <c r="AI1536" i="14"/>
  <c r="AH1536" i="14"/>
  <c r="AG1536" i="14"/>
  <c r="BW1535" i="14"/>
  <c r="BV1535" i="14"/>
  <c r="BU1535" i="14"/>
  <c r="BR1535" i="14"/>
  <c r="BQ1535" i="14"/>
  <c r="BP1535" i="14"/>
  <c r="BM1535" i="14"/>
  <c r="BL1535" i="14"/>
  <c r="BK1535" i="14"/>
  <c r="BH1535" i="14"/>
  <c r="BG1535" i="14"/>
  <c r="BF1535" i="14"/>
  <c r="BC1535" i="14"/>
  <c r="BB1535" i="14"/>
  <c r="BA1535" i="14"/>
  <c r="AX1535" i="14"/>
  <c r="AW1535" i="14"/>
  <c r="AV1535" i="14"/>
  <c r="AS1535" i="14"/>
  <c r="AR1535" i="14"/>
  <c r="AQ1535" i="14"/>
  <c r="AN1535" i="14"/>
  <c r="AM1535" i="14"/>
  <c r="AL1535" i="14"/>
  <c r="AI1535" i="14"/>
  <c r="AH1535" i="14"/>
  <c r="AG1535" i="14"/>
  <c r="BW1534" i="14"/>
  <c r="BV1534" i="14"/>
  <c r="BU1534" i="14"/>
  <c r="BR1534" i="14"/>
  <c r="BQ1534" i="14"/>
  <c r="BP1534" i="14"/>
  <c r="BM1534" i="14"/>
  <c r="BL1534" i="14"/>
  <c r="BK1534" i="14"/>
  <c r="BH1534" i="14"/>
  <c r="BG1534" i="14"/>
  <c r="BF1534" i="14"/>
  <c r="BC1534" i="14"/>
  <c r="BB1534" i="14"/>
  <c r="BA1534" i="14"/>
  <c r="AX1534" i="14"/>
  <c r="AW1534" i="14"/>
  <c r="AV1534" i="14"/>
  <c r="AS1534" i="14"/>
  <c r="AR1534" i="14"/>
  <c r="AQ1534" i="14"/>
  <c r="AN1534" i="14"/>
  <c r="AM1534" i="14"/>
  <c r="AL1534" i="14"/>
  <c r="AI1534" i="14"/>
  <c r="AH1534" i="14"/>
  <c r="AG1534" i="14"/>
  <c r="BW1533" i="14"/>
  <c r="BV1533" i="14"/>
  <c r="BU1533" i="14"/>
  <c r="BR1533" i="14"/>
  <c r="BQ1533" i="14"/>
  <c r="BP1533" i="14"/>
  <c r="BM1533" i="14"/>
  <c r="BL1533" i="14"/>
  <c r="BK1533" i="14"/>
  <c r="BH1533" i="14"/>
  <c r="BG1533" i="14"/>
  <c r="BF1533" i="14"/>
  <c r="BC1533" i="14"/>
  <c r="BB1533" i="14"/>
  <c r="BA1533" i="14"/>
  <c r="AX1533" i="14"/>
  <c r="AW1533" i="14"/>
  <c r="AV1533" i="14"/>
  <c r="AS1533" i="14"/>
  <c r="AR1533" i="14"/>
  <c r="AQ1533" i="14"/>
  <c r="AN1533" i="14"/>
  <c r="AM1533" i="14"/>
  <c r="AL1533" i="14"/>
  <c r="AI1533" i="14"/>
  <c r="AH1533" i="14"/>
  <c r="AG1533" i="14"/>
  <c r="BW1532" i="14"/>
  <c r="BV1532" i="14"/>
  <c r="BU1532" i="14"/>
  <c r="BR1532" i="14"/>
  <c r="BQ1532" i="14"/>
  <c r="BP1532" i="14"/>
  <c r="BM1532" i="14"/>
  <c r="BL1532" i="14"/>
  <c r="BK1532" i="14"/>
  <c r="BH1532" i="14"/>
  <c r="BG1532" i="14"/>
  <c r="BF1532" i="14"/>
  <c r="BC1532" i="14"/>
  <c r="BB1532" i="14"/>
  <c r="BA1532" i="14"/>
  <c r="AX1532" i="14"/>
  <c r="AW1532" i="14"/>
  <c r="AV1532" i="14"/>
  <c r="AS1532" i="14"/>
  <c r="AR1532" i="14"/>
  <c r="AQ1532" i="14"/>
  <c r="AN1532" i="14"/>
  <c r="AM1532" i="14"/>
  <c r="AL1532" i="14"/>
  <c r="AI1532" i="14"/>
  <c r="AH1532" i="14"/>
  <c r="AG1532" i="14"/>
  <c r="BW1531" i="14"/>
  <c r="BV1531" i="14"/>
  <c r="BU1531" i="14"/>
  <c r="BR1531" i="14"/>
  <c r="BQ1531" i="14"/>
  <c r="BP1531" i="14"/>
  <c r="BM1531" i="14"/>
  <c r="BL1531" i="14"/>
  <c r="BK1531" i="14"/>
  <c r="BH1531" i="14"/>
  <c r="BG1531" i="14"/>
  <c r="BF1531" i="14"/>
  <c r="BC1531" i="14"/>
  <c r="BB1531" i="14"/>
  <c r="BA1531" i="14"/>
  <c r="AX1531" i="14"/>
  <c r="AW1531" i="14"/>
  <c r="AV1531" i="14"/>
  <c r="AS1531" i="14"/>
  <c r="AR1531" i="14"/>
  <c r="AQ1531" i="14"/>
  <c r="AN1531" i="14"/>
  <c r="AM1531" i="14"/>
  <c r="AL1531" i="14"/>
  <c r="AI1531" i="14"/>
  <c r="AH1531" i="14"/>
  <c r="AG1531" i="14"/>
  <c r="BW1530" i="14"/>
  <c r="BV1530" i="14"/>
  <c r="BU1530" i="14"/>
  <c r="BR1530" i="14"/>
  <c r="BQ1530" i="14"/>
  <c r="BP1530" i="14"/>
  <c r="BM1530" i="14"/>
  <c r="BL1530" i="14"/>
  <c r="BK1530" i="14"/>
  <c r="BH1530" i="14"/>
  <c r="BG1530" i="14"/>
  <c r="BF1530" i="14"/>
  <c r="BC1530" i="14"/>
  <c r="BB1530" i="14"/>
  <c r="BA1530" i="14"/>
  <c r="AX1530" i="14"/>
  <c r="AW1530" i="14"/>
  <c r="AV1530" i="14"/>
  <c r="AS1530" i="14"/>
  <c r="AR1530" i="14"/>
  <c r="AQ1530" i="14"/>
  <c r="AN1530" i="14"/>
  <c r="AM1530" i="14"/>
  <c r="AL1530" i="14"/>
  <c r="AI1530" i="14"/>
  <c r="AH1530" i="14"/>
  <c r="AG1530" i="14"/>
  <c r="BW1529" i="14"/>
  <c r="BV1529" i="14"/>
  <c r="BU1529" i="14"/>
  <c r="BR1529" i="14"/>
  <c r="BQ1529" i="14"/>
  <c r="BP1529" i="14"/>
  <c r="BM1529" i="14"/>
  <c r="BL1529" i="14"/>
  <c r="BK1529" i="14"/>
  <c r="BH1529" i="14"/>
  <c r="BG1529" i="14"/>
  <c r="BF1529" i="14"/>
  <c r="BC1529" i="14"/>
  <c r="BB1529" i="14"/>
  <c r="BA1529" i="14"/>
  <c r="AX1529" i="14"/>
  <c r="AW1529" i="14"/>
  <c r="AV1529" i="14"/>
  <c r="AS1529" i="14"/>
  <c r="AR1529" i="14"/>
  <c r="AQ1529" i="14"/>
  <c r="AN1529" i="14"/>
  <c r="AM1529" i="14"/>
  <c r="AL1529" i="14"/>
  <c r="AI1529" i="14"/>
  <c r="AH1529" i="14"/>
  <c r="AG1529" i="14"/>
  <c r="BW1528" i="14"/>
  <c r="BV1528" i="14"/>
  <c r="BU1528" i="14"/>
  <c r="BR1528" i="14"/>
  <c r="BQ1528" i="14"/>
  <c r="BP1528" i="14"/>
  <c r="BM1528" i="14"/>
  <c r="BL1528" i="14"/>
  <c r="BK1528" i="14"/>
  <c r="BH1528" i="14"/>
  <c r="BG1528" i="14"/>
  <c r="BF1528" i="14"/>
  <c r="BC1528" i="14"/>
  <c r="BB1528" i="14"/>
  <c r="BA1528" i="14"/>
  <c r="AX1528" i="14"/>
  <c r="AW1528" i="14"/>
  <c r="AV1528" i="14"/>
  <c r="AS1528" i="14"/>
  <c r="AR1528" i="14"/>
  <c r="AQ1528" i="14"/>
  <c r="AN1528" i="14"/>
  <c r="AM1528" i="14"/>
  <c r="AL1528" i="14"/>
  <c r="AI1528" i="14"/>
  <c r="AH1528" i="14"/>
  <c r="AG1528" i="14"/>
  <c r="BW1527" i="14"/>
  <c r="BV1527" i="14"/>
  <c r="BU1527" i="14"/>
  <c r="BR1527" i="14"/>
  <c r="BQ1527" i="14"/>
  <c r="BP1527" i="14"/>
  <c r="BM1527" i="14"/>
  <c r="BL1527" i="14"/>
  <c r="BK1527" i="14"/>
  <c r="BH1527" i="14"/>
  <c r="BG1527" i="14"/>
  <c r="BF1527" i="14"/>
  <c r="BC1527" i="14"/>
  <c r="BB1527" i="14"/>
  <c r="BA1527" i="14"/>
  <c r="AX1527" i="14"/>
  <c r="AW1527" i="14"/>
  <c r="AV1527" i="14"/>
  <c r="AS1527" i="14"/>
  <c r="AR1527" i="14"/>
  <c r="AQ1527" i="14"/>
  <c r="AN1527" i="14"/>
  <c r="AM1527" i="14"/>
  <c r="AL1527" i="14"/>
  <c r="AI1527" i="14"/>
  <c r="AH1527" i="14"/>
  <c r="AG1527" i="14"/>
  <c r="BW1526" i="14"/>
  <c r="BV1526" i="14"/>
  <c r="BU1526" i="14"/>
  <c r="BR1526" i="14"/>
  <c r="BQ1526" i="14"/>
  <c r="BP1526" i="14"/>
  <c r="BM1526" i="14"/>
  <c r="BL1526" i="14"/>
  <c r="BK1526" i="14"/>
  <c r="BH1526" i="14"/>
  <c r="BG1526" i="14"/>
  <c r="BF1526" i="14"/>
  <c r="BC1526" i="14"/>
  <c r="BB1526" i="14"/>
  <c r="BA1526" i="14"/>
  <c r="AX1526" i="14"/>
  <c r="AW1526" i="14"/>
  <c r="AV1526" i="14"/>
  <c r="AS1526" i="14"/>
  <c r="AR1526" i="14"/>
  <c r="AQ1526" i="14"/>
  <c r="AN1526" i="14"/>
  <c r="AM1526" i="14"/>
  <c r="AL1526" i="14"/>
  <c r="AI1526" i="14"/>
  <c r="AH1526" i="14"/>
  <c r="AG1526" i="14"/>
  <c r="BW1525" i="14"/>
  <c r="BV1525" i="14"/>
  <c r="BU1525" i="14"/>
  <c r="BR1525" i="14"/>
  <c r="BQ1525" i="14"/>
  <c r="BP1525" i="14"/>
  <c r="BM1525" i="14"/>
  <c r="BL1525" i="14"/>
  <c r="BK1525" i="14"/>
  <c r="BH1525" i="14"/>
  <c r="BG1525" i="14"/>
  <c r="BF1525" i="14"/>
  <c r="BC1525" i="14"/>
  <c r="BB1525" i="14"/>
  <c r="BA1525" i="14"/>
  <c r="AX1525" i="14"/>
  <c r="AW1525" i="14"/>
  <c r="AV1525" i="14"/>
  <c r="AS1525" i="14"/>
  <c r="AR1525" i="14"/>
  <c r="AQ1525" i="14"/>
  <c r="AN1525" i="14"/>
  <c r="AM1525" i="14"/>
  <c r="AL1525" i="14"/>
  <c r="AI1525" i="14"/>
  <c r="AH1525" i="14"/>
  <c r="AG1525" i="14"/>
  <c r="BW1524" i="14"/>
  <c r="BV1524" i="14"/>
  <c r="BU1524" i="14"/>
  <c r="BR1524" i="14"/>
  <c r="BQ1524" i="14"/>
  <c r="BP1524" i="14"/>
  <c r="BM1524" i="14"/>
  <c r="BL1524" i="14"/>
  <c r="BK1524" i="14"/>
  <c r="BH1524" i="14"/>
  <c r="BG1524" i="14"/>
  <c r="BF1524" i="14"/>
  <c r="BC1524" i="14"/>
  <c r="BB1524" i="14"/>
  <c r="BA1524" i="14"/>
  <c r="AX1524" i="14"/>
  <c r="AW1524" i="14"/>
  <c r="AV1524" i="14"/>
  <c r="AS1524" i="14"/>
  <c r="AR1524" i="14"/>
  <c r="AQ1524" i="14"/>
  <c r="AN1524" i="14"/>
  <c r="AM1524" i="14"/>
  <c r="AL1524" i="14"/>
  <c r="AI1524" i="14"/>
  <c r="AH1524" i="14"/>
  <c r="AG1524" i="14"/>
  <c r="BW1523" i="14"/>
  <c r="BV1523" i="14"/>
  <c r="BU1523" i="14"/>
  <c r="BR1523" i="14"/>
  <c r="BQ1523" i="14"/>
  <c r="BP1523" i="14"/>
  <c r="BM1523" i="14"/>
  <c r="BL1523" i="14"/>
  <c r="BK1523" i="14"/>
  <c r="BH1523" i="14"/>
  <c r="BG1523" i="14"/>
  <c r="BF1523" i="14"/>
  <c r="BC1523" i="14"/>
  <c r="BB1523" i="14"/>
  <c r="BA1523" i="14"/>
  <c r="AX1523" i="14"/>
  <c r="AW1523" i="14"/>
  <c r="AV1523" i="14"/>
  <c r="AS1523" i="14"/>
  <c r="AR1523" i="14"/>
  <c r="AQ1523" i="14"/>
  <c r="AN1523" i="14"/>
  <c r="AM1523" i="14"/>
  <c r="AL1523" i="14"/>
  <c r="AI1523" i="14"/>
  <c r="AH1523" i="14"/>
  <c r="AG1523" i="14"/>
  <c r="BW1522" i="14"/>
  <c r="BV1522" i="14"/>
  <c r="BU1522" i="14"/>
  <c r="BR1522" i="14"/>
  <c r="BQ1522" i="14"/>
  <c r="BP1522" i="14"/>
  <c r="BM1522" i="14"/>
  <c r="BL1522" i="14"/>
  <c r="BK1522" i="14"/>
  <c r="BH1522" i="14"/>
  <c r="BG1522" i="14"/>
  <c r="BF1522" i="14"/>
  <c r="BC1522" i="14"/>
  <c r="BB1522" i="14"/>
  <c r="BA1522" i="14"/>
  <c r="AX1522" i="14"/>
  <c r="AW1522" i="14"/>
  <c r="AV1522" i="14"/>
  <c r="AS1522" i="14"/>
  <c r="AR1522" i="14"/>
  <c r="AQ1522" i="14"/>
  <c r="AN1522" i="14"/>
  <c r="AM1522" i="14"/>
  <c r="AL1522" i="14"/>
  <c r="AI1522" i="14"/>
  <c r="AH1522" i="14"/>
  <c r="AG1522" i="14"/>
  <c r="BW1521" i="14"/>
  <c r="BV1521" i="14"/>
  <c r="BU1521" i="14"/>
  <c r="BR1521" i="14"/>
  <c r="BQ1521" i="14"/>
  <c r="BP1521" i="14"/>
  <c r="BM1521" i="14"/>
  <c r="BL1521" i="14"/>
  <c r="BK1521" i="14"/>
  <c r="BH1521" i="14"/>
  <c r="BG1521" i="14"/>
  <c r="BF1521" i="14"/>
  <c r="BC1521" i="14"/>
  <c r="BB1521" i="14"/>
  <c r="BA1521" i="14"/>
  <c r="AX1521" i="14"/>
  <c r="AW1521" i="14"/>
  <c r="AV1521" i="14"/>
  <c r="AS1521" i="14"/>
  <c r="AR1521" i="14"/>
  <c r="AQ1521" i="14"/>
  <c r="AN1521" i="14"/>
  <c r="AM1521" i="14"/>
  <c r="AL1521" i="14"/>
  <c r="AI1521" i="14"/>
  <c r="AH1521" i="14"/>
  <c r="AG1521" i="14"/>
  <c r="BW1520" i="14"/>
  <c r="BV1520" i="14"/>
  <c r="BU1520" i="14"/>
  <c r="BR1520" i="14"/>
  <c r="BQ1520" i="14"/>
  <c r="BP1520" i="14"/>
  <c r="BM1520" i="14"/>
  <c r="BL1520" i="14"/>
  <c r="BK1520" i="14"/>
  <c r="BH1520" i="14"/>
  <c r="BG1520" i="14"/>
  <c r="BF1520" i="14"/>
  <c r="BC1520" i="14"/>
  <c r="BB1520" i="14"/>
  <c r="BA1520" i="14"/>
  <c r="AX1520" i="14"/>
  <c r="AW1520" i="14"/>
  <c r="AV1520" i="14"/>
  <c r="AS1520" i="14"/>
  <c r="AR1520" i="14"/>
  <c r="AQ1520" i="14"/>
  <c r="AN1520" i="14"/>
  <c r="AM1520" i="14"/>
  <c r="AL1520" i="14"/>
  <c r="AI1520" i="14"/>
  <c r="AH1520" i="14"/>
  <c r="AG1520" i="14"/>
  <c r="BW1519" i="14"/>
  <c r="BV1519" i="14"/>
  <c r="BU1519" i="14"/>
  <c r="BR1519" i="14"/>
  <c r="BQ1519" i="14"/>
  <c r="BP1519" i="14"/>
  <c r="BM1519" i="14"/>
  <c r="BL1519" i="14"/>
  <c r="BK1519" i="14"/>
  <c r="BH1519" i="14"/>
  <c r="BG1519" i="14"/>
  <c r="BF1519" i="14"/>
  <c r="BC1519" i="14"/>
  <c r="BB1519" i="14"/>
  <c r="BA1519" i="14"/>
  <c r="AX1519" i="14"/>
  <c r="AW1519" i="14"/>
  <c r="AV1519" i="14"/>
  <c r="AS1519" i="14"/>
  <c r="AR1519" i="14"/>
  <c r="AQ1519" i="14"/>
  <c r="AN1519" i="14"/>
  <c r="AM1519" i="14"/>
  <c r="AL1519" i="14"/>
  <c r="AI1519" i="14"/>
  <c r="AH1519" i="14"/>
  <c r="AG1519" i="14"/>
  <c r="BW1518" i="14"/>
  <c r="BV1518" i="14"/>
  <c r="BU1518" i="14"/>
  <c r="BR1518" i="14"/>
  <c r="BQ1518" i="14"/>
  <c r="BP1518" i="14"/>
  <c r="BM1518" i="14"/>
  <c r="BL1518" i="14"/>
  <c r="BK1518" i="14"/>
  <c r="BH1518" i="14"/>
  <c r="BG1518" i="14"/>
  <c r="BF1518" i="14"/>
  <c r="BC1518" i="14"/>
  <c r="BB1518" i="14"/>
  <c r="BA1518" i="14"/>
  <c r="AX1518" i="14"/>
  <c r="AW1518" i="14"/>
  <c r="AV1518" i="14"/>
  <c r="AS1518" i="14"/>
  <c r="AR1518" i="14"/>
  <c r="AQ1518" i="14"/>
  <c r="AN1518" i="14"/>
  <c r="AM1518" i="14"/>
  <c r="AL1518" i="14"/>
  <c r="AI1518" i="14"/>
  <c r="AH1518" i="14"/>
  <c r="AG1518" i="14"/>
  <c r="BW1517" i="14"/>
  <c r="BV1517" i="14"/>
  <c r="BU1517" i="14"/>
  <c r="BR1517" i="14"/>
  <c r="BQ1517" i="14"/>
  <c r="BP1517" i="14"/>
  <c r="BM1517" i="14"/>
  <c r="BL1517" i="14"/>
  <c r="BK1517" i="14"/>
  <c r="BH1517" i="14"/>
  <c r="BG1517" i="14"/>
  <c r="BF1517" i="14"/>
  <c r="BC1517" i="14"/>
  <c r="BB1517" i="14"/>
  <c r="BA1517" i="14"/>
  <c r="AX1517" i="14"/>
  <c r="AW1517" i="14"/>
  <c r="AV1517" i="14"/>
  <c r="AS1517" i="14"/>
  <c r="AR1517" i="14"/>
  <c r="AQ1517" i="14"/>
  <c r="AN1517" i="14"/>
  <c r="AM1517" i="14"/>
  <c r="AL1517" i="14"/>
  <c r="AI1517" i="14"/>
  <c r="AH1517" i="14"/>
  <c r="AG1517" i="14"/>
  <c r="BW1516" i="14"/>
  <c r="BV1516" i="14"/>
  <c r="BU1516" i="14"/>
  <c r="BR1516" i="14"/>
  <c r="BQ1516" i="14"/>
  <c r="BP1516" i="14"/>
  <c r="BM1516" i="14"/>
  <c r="BL1516" i="14"/>
  <c r="BK1516" i="14"/>
  <c r="BH1516" i="14"/>
  <c r="BG1516" i="14"/>
  <c r="BF1516" i="14"/>
  <c r="BC1516" i="14"/>
  <c r="BB1516" i="14"/>
  <c r="BA1516" i="14"/>
  <c r="AX1516" i="14"/>
  <c r="AW1516" i="14"/>
  <c r="AV1516" i="14"/>
  <c r="AS1516" i="14"/>
  <c r="AR1516" i="14"/>
  <c r="AQ1516" i="14"/>
  <c r="AN1516" i="14"/>
  <c r="AM1516" i="14"/>
  <c r="AL1516" i="14"/>
  <c r="AI1516" i="14"/>
  <c r="AH1516" i="14"/>
  <c r="AG1516" i="14"/>
  <c r="BW1515" i="14"/>
  <c r="BV1515" i="14"/>
  <c r="BU1515" i="14"/>
  <c r="BR1515" i="14"/>
  <c r="BQ1515" i="14"/>
  <c r="BP1515" i="14"/>
  <c r="BM1515" i="14"/>
  <c r="BL1515" i="14"/>
  <c r="BK1515" i="14"/>
  <c r="BH1515" i="14"/>
  <c r="BG1515" i="14"/>
  <c r="BF1515" i="14"/>
  <c r="BC1515" i="14"/>
  <c r="BB1515" i="14"/>
  <c r="BA1515" i="14"/>
  <c r="AX1515" i="14"/>
  <c r="AW1515" i="14"/>
  <c r="AV1515" i="14"/>
  <c r="AS1515" i="14"/>
  <c r="AR1515" i="14"/>
  <c r="AQ1515" i="14"/>
  <c r="AN1515" i="14"/>
  <c r="AM1515" i="14"/>
  <c r="AL1515" i="14"/>
  <c r="AI1515" i="14"/>
  <c r="AH1515" i="14"/>
  <c r="AG1515" i="14"/>
  <c r="BW1514" i="14"/>
  <c r="BV1514" i="14"/>
  <c r="BU1514" i="14"/>
  <c r="BR1514" i="14"/>
  <c r="BQ1514" i="14"/>
  <c r="BP1514" i="14"/>
  <c r="BM1514" i="14"/>
  <c r="BL1514" i="14"/>
  <c r="BK1514" i="14"/>
  <c r="BH1514" i="14"/>
  <c r="BG1514" i="14"/>
  <c r="BF1514" i="14"/>
  <c r="BC1514" i="14"/>
  <c r="BB1514" i="14"/>
  <c r="BA1514" i="14"/>
  <c r="AX1514" i="14"/>
  <c r="AW1514" i="14"/>
  <c r="AV1514" i="14"/>
  <c r="AS1514" i="14"/>
  <c r="AR1514" i="14"/>
  <c r="AQ1514" i="14"/>
  <c r="AN1514" i="14"/>
  <c r="AM1514" i="14"/>
  <c r="AL1514" i="14"/>
  <c r="AI1514" i="14"/>
  <c r="AH1514" i="14"/>
  <c r="AG1514" i="14"/>
  <c r="BW1513" i="14"/>
  <c r="BV1513" i="14"/>
  <c r="BU1513" i="14"/>
  <c r="BR1513" i="14"/>
  <c r="BQ1513" i="14"/>
  <c r="BP1513" i="14"/>
  <c r="BM1513" i="14"/>
  <c r="BL1513" i="14"/>
  <c r="BK1513" i="14"/>
  <c r="BH1513" i="14"/>
  <c r="BG1513" i="14"/>
  <c r="BF1513" i="14"/>
  <c r="BC1513" i="14"/>
  <c r="BB1513" i="14"/>
  <c r="BA1513" i="14"/>
  <c r="AX1513" i="14"/>
  <c r="AW1513" i="14"/>
  <c r="AV1513" i="14"/>
  <c r="AS1513" i="14"/>
  <c r="AR1513" i="14"/>
  <c r="AQ1513" i="14"/>
  <c r="AN1513" i="14"/>
  <c r="AM1513" i="14"/>
  <c r="AL1513" i="14"/>
  <c r="AI1513" i="14"/>
  <c r="AH1513" i="14"/>
  <c r="AG1513" i="14"/>
  <c r="BW1512" i="14"/>
  <c r="BV1512" i="14"/>
  <c r="BU1512" i="14"/>
  <c r="BR1512" i="14"/>
  <c r="BQ1512" i="14"/>
  <c r="BP1512" i="14"/>
  <c r="BM1512" i="14"/>
  <c r="BL1512" i="14"/>
  <c r="BK1512" i="14"/>
  <c r="BH1512" i="14"/>
  <c r="BG1512" i="14"/>
  <c r="BF1512" i="14"/>
  <c r="BC1512" i="14"/>
  <c r="BB1512" i="14"/>
  <c r="BA1512" i="14"/>
  <c r="AX1512" i="14"/>
  <c r="AW1512" i="14"/>
  <c r="AV1512" i="14"/>
  <c r="AS1512" i="14"/>
  <c r="AR1512" i="14"/>
  <c r="AQ1512" i="14"/>
  <c r="AN1512" i="14"/>
  <c r="AM1512" i="14"/>
  <c r="AL1512" i="14"/>
  <c r="AI1512" i="14"/>
  <c r="AH1512" i="14"/>
  <c r="AG1512" i="14"/>
  <c r="BW1511" i="14"/>
  <c r="BV1511" i="14"/>
  <c r="BU1511" i="14"/>
  <c r="BR1511" i="14"/>
  <c r="BQ1511" i="14"/>
  <c r="BP1511" i="14"/>
  <c r="BM1511" i="14"/>
  <c r="BL1511" i="14"/>
  <c r="BK1511" i="14"/>
  <c r="BH1511" i="14"/>
  <c r="BG1511" i="14"/>
  <c r="BF1511" i="14"/>
  <c r="BC1511" i="14"/>
  <c r="BB1511" i="14"/>
  <c r="BA1511" i="14"/>
  <c r="AX1511" i="14"/>
  <c r="AW1511" i="14"/>
  <c r="AV1511" i="14"/>
  <c r="AS1511" i="14"/>
  <c r="AR1511" i="14"/>
  <c r="AQ1511" i="14"/>
  <c r="AN1511" i="14"/>
  <c r="AM1511" i="14"/>
  <c r="AL1511" i="14"/>
  <c r="AI1511" i="14"/>
  <c r="AH1511" i="14"/>
  <c r="AG1511" i="14"/>
  <c r="BW1510" i="14"/>
  <c r="BV1510" i="14"/>
  <c r="BU1510" i="14"/>
  <c r="BR1510" i="14"/>
  <c r="BQ1510" i="14"/>
  <c r="BP1510" i="14"/>
  <c r="BM1510" i="14"/>
  <c r="BL1510" i="14"/>
  <c r="BK1510" i="14"/>
  <c r="BH1510" i="14"/>
  <c r="BG1510" i="14"/>
  <c r="BF1510" i="14"/>
  <c r="BC1510" i="14"/>
  <c r="BB1510" i="14"/>
  <c r="BA1510" i="14"/>
  <c r="AX1510" i="14"/>
  <c r="AW1510" i="14"/>
  <c r="AV1510" i="14"/>
  <c r="AS1510" i="14"/>
  <c r="AR1510" i="14"/>
  <c r="AQ1510" i="14"/>
  <c r="AN1510" i="14"/>
  <c r="AM1510" i="14"/>
  <c r="AL1510" i="14"/>
  <c r="AI1510" i="14"/>
  <c r="AH1510" i="14"/>
  <c r="AG1510" i="14"/>
  <c r="BW1509" i="14"/>
  <c r="BV1509" i="14"/>
  <c r="BU1509" i="14"/>
  <c r="BR1509" i="14"/>
  <c r="BQ1509" i="14"/>
  <c r="BP1509" i="14"/>
  <c r="BM1509" i="14"/>
  <c r="BL1509" i="14"/>
  <c r="BK1509" i="14"/>
  <c r="BH1509" i="14"/>
  <c r="BG1509" i="14"/>
  <c r="BF1509" i="14"/>
  <c r="BC1509" i="14"/>
  <c r="BB1509" i="14"/>
  <c r="BA1509" i="14"/>
  <c r="AX1509" i="14"/>
  <c r="AW1509" i="14"/>
  <c r="AV1509" i="14"/>
  <c r="AS1509" i="14"/>
  <c r="AR1509" i="14"/>
  <c r="AQ1509" i="14"/>
  <c r="AN1509" i="14"/>
  <c r="AM1509" i="14"/>
  <c r="AL1509" i="14"/>
  <c r="AI1509" i="14"/>
  <c r="AH1509" i="14"/>
  <c r="AG1509" i="14"/>
  <c r="BW1508" i="14"/>
  <c r="BV1508" i="14"/>
  <c r="BU1508" i="14"/>
  <c r="BR1508" i="14"/>
  <c r="BQ1508" i="14"/>
  <c r="BP1508" i="14"/>
  <c r="BM1508" i="14"/>
  <c r="BL1508" i="14"/>
  <c r="BK1508" i="14"/>
  <c r="BH1508" i="14"/>
  <c r="BG1508" i="14"/>
  <c r="BF1508" i="14"/>
  <c r="BC1508" i="14"/>
  <c r="BB1508" i="14"/>
  <c r="BA1508" i="14"/>
  <c r="AX1508" i="14"/>
  <c r="AW1508" i="14"/>
  <c r="AV1508" i="14"/>
  <c r="AS1508" i="14"/>
  <c r="AR1508" i="14"/>
  <c r="AQ1508" i="14"/>
  <c r="AN1508" i="14"/>
  <c r="AM1508" i="14"/>
  <c r="AL1508" i="14"/>
  <c r="AI1508" i="14"/>
  <c r="AH1508" i="14"/>
  <c r="AG1508" i="14"/>
  <c r="BW1507" i="14"/>
  <c r="BV1507" i="14"/>
  <c r="BU1507" i="14"/>
  <c r="BR1507" i="14"/>
  <c r="BQ1507" i="14"/>
  <c r="BP1507" i="14"/>
  <c r="BM1507" i="14"/>
  <c r="BL1507" i="14"/>
  <c r="BK1507" i="14"/>
  <c r="BH1507" i="14"/>
  <c r="BG1507" i="14"/>
  <c r="BF1507" i="14"/>
  <c r="BC1507" i="14"/>
  <c r="BB1507" i="14"/>
  <c r="BA1507" i="14"/>
  <c r="AX1507" i="14"/>
  <c r="AW1507" i="14"/>
  <c r="AV1507" i="14"/>
  <c r="AS1507" i="14"/>
  <c r="AR1507" i="14"/>
  <c r="AQ1507" i="14"/>
  <c r="AN1507" i="14"/>
  <c r="AM1507" i="14"/>
  <c r="AL1507" i="14"/>
  <c r="AI1507" i="14"/>
  <c r="AH1507" i="14"/>
  <c r="AG1507" i="14"/>
  <c r="BW1506" i="14"/>
  <c r="BV1506" i="14"/>
  <c r="BU1506" i="14"/>
  <c r="BR1506" i="14"/>
  <c r="BQ1506" i="14"/>
  <c r="BP1506" i="14"/>
  <c r="BM1506" i="14"/>
  <c r="BL1506" i="14"/>
  <c r="BK1506" i="14"/>
  <c r="BH1506" i="14"/>
  <c r="BG1506" i="14"/>
  <c r="BF1506" i="14"/>
  <c r="BC1506" i="14"/>
  <c r="BB1506" i="14"/>
  <c r="BA1506" i="14"/>
  <c r="AX1506" i="14"/>
  <c r="AW1506" i="14"/>
  <c r="AV1506" i="14"/>
  <c r="AS1506" i="14"/>
  <c r="AR1506" i="14"/>
  <c r="AQ1506" i="14"/>
  <c r="AN1506" i="14"/>
  <c r="AM1506" i="14"/>
  <c r="AL1506" i="14"/>
  <c r="AI1506" i="14"/>
  <c r="AH1506" i="14"/>
  <c r="AG1506" i="14"/>
  <c r="BW1505" i="14"/>
  <c r="BV1505" i="14"/>
  <c r="BU1505" i="14"/>
  <c r="BR1505" i="14"/>
  <c r="BQ1505" i="14"/>
  <c r="BP1505" i="14"/>
  <c r="BM1505" i="14"/>
  <c r="BL1505" i="14"/>
  <c r="BK1505" i="14"/>
  <c r="BH1505" i="14"/>
  <c r="BG1505" i="14"/>
  <c r="BF1505" i="14"/>
  <c r="BC1505" i="14"/>
  <c r="BB1505" i="14"/>
  <c r="BA1505" i="14"/>
  <c r="AX1505" i="14"/>
  <c r="AW1505" i="14"/>
  <c r="AV1505" i="14"/>
  <c r="AS1505" i="14"/>
  <c r="AR1505" i="14"/>
  <c r="AQ1505" i="14"/>
  <c r="AN1505" i="14"/>
  <c r="AM1505" i="14"/>
  <c r="AL1505" i="14"/>
  <c r="AI1505" i="14"/>
  <c r="AH1505" i="14"/>
  <c r="AG1505" i="14"/>
  <c r="BW1504" i="14"/>
  <c r="BV1504" i="14"/>
  <c r="BU1504" i="14"/>
  <c r="BR1504" i="14"/>
  <c r="BQ1504" i="14"/>
  <c r="BP1504" i="14"/>
  <c r="BM1504" i="14"/>
  <c r="BL1504" i="14"/>
  <c r="BK1504" i="14"/>
  <c r="BH1504" i="14"/>
  <c r="BG1504" i="14"/>
  <c r="BF1504" i="14"/>
  <c r="BC1504" i="14"/>
  <c r="BB1504" i="14"/>
  <c r="BA1504" i="14"/>
  <c r="AX1504" i="14"/>
  <c r="AW1504" i="14"/>
  <c r="AV1504" i="14"/>
  <c r="AS1504" i="14"/>
  <c r="AR1504" i="14"/>
  <c r="AQ1504" i="14"/>
  <c r="AN1504" i="14"/>
  <c r="AM1504" i="14"/>
  <c r="AL1504" i="14"/>
  <c r="AI1504" i="14"/>
  <c r="AH1504" i="14"/>
  <c r="AG1504" i="14"/>
  <c r="BW1503" i="14"/>
  <c r="BV1503" i="14"/>
  <c r="BU1503" i="14"/>
  <c r="BR1503" i="14"/>
  <c r="BQ1503" i="14"/>
  <c r="BP1503" i="14"/>
  <c r="BM1503" i="14"/>
  <c r="BL1503" i="14"/>
  <c r="BK1503" i="14"/>
  <c r="BH1503" i="14"/>
  <c r="BG1503" i="14"/>
  <c r="BF1503" i="14"/>
  <c r="BC1503" i="14"/>
  <c r="BB1503" i="14"/>
  <c r="BA1503" i="14"/>
  <c r="AX1503" i="14"/>
  <c r="AW1503" i="14"/>
  <c r="AV1503" i="14"/>
  <c r="AS1503" i="14"/>
  <c r="AR1503" i="14"/>
  <c r="AQ1503" i="14"/>
  <c r="AN1503" i="14"/>
  <c r="AM1503" i="14"/>
  <c r="AL1503" i="14"/>
  <c r="AI1503" i="14"/>
  <c r="AH1503" i="14"/>
  <c r="AG1503" i="14"/>
  <c r="BW1502" i="14"/>
  <c r="BV1502" i="14"/>
  <c r="BU1502" i="14"/>
  <c r="BR1502" i="14"/>
  <c r="BQ1502" i="14"/>
  <c r="BP1502" i="14"/>
  <c r="BM1502" i="14"/>
  <c r="BL1502" i="14"/>
  <c r="BK1502" i="14"/>
  <c r="BH1502" i="14"/>
  <c r="BG1502" i="14"/>
  <c r="BF1502" i="14"/>
  <c r="BC1502" i="14"/>
  <c r="BB1502" i="14"/>
  <c r="BA1502" i="14"/>
  <c r="AX1502" i="14"/>
  <c r="AW1502" i="14"/>
  <c r="AV1502" i="14"/>
  <c r="AS1502" i="14"/>
  <c r="AR1502" i="14"/>
  <c r="AQ1502" i="14"/>
  <c r="AN1502" i="14"/>
  <c r="AM1502" i="14"/>
  <c r="AL1502" i="14"/>
  <c r="AI1502" i="14"/>
  <c r="AH1502" i="14"/>
  <c r="AG1502" i="14"/>
  <c r="BW1501" i="14"/>
  <c r="BV1501" i="14"/>
  <c r="BU1501" i="14"/>
  <c r="BR1501" i="14"/>
  <c r="BQ1501" i="14"/>
  <c r="BP1501" i="14"/>
  <c r="BM1501" i="14"/>
  <c r="BL1501" i="14"/>
  <c r="BK1501" i="14"/>
  <c r="BH1501" i="14"/>
  <c r="BG1501" i="14"/>
  <c r="BF1501" i="14"/>
  <c r="BC1501" i="14"/>
  <c r="BB1501" i="14"/>
  <c r="BA1501" i="14"/>
  <c r="AX1501" i="14"/>
  <c r="AW1501" i="14"/>
  <c r="AV1501" i="14"/>
  <c r="AS1501" i="14"/>
  <c r="AR1501" i="14"/>
  <c r="AQ1501" i="14"/>
  <c r="AN1501" i="14"/>
  <c r="AM1501" i="14"/>
  <c r="AL1501" i="14"/>
  <c r="AI1501" i="14"/>
  <c r="AH1501" i="14"/>
  <c r="AG1501" i="14"/>
  <c r="BW1500" i="14"/>
  <c r="BV1500" i="14"/>
  <c r="BU1500" i="14"/>
  <c r="BR1500" i="14"/>
  <c r="BQ1500" i="14"/>
  <c r="BP1500" i="14"/>
  <c r="BM1500" i="14"/>
  <c r="BL1500" i="14"/>
  <c r="BK1500" i="14"/>
  <c r="BH1500" i="14"/>
  <c r="BG1500" i="14"/>
  <c r="BF1500" i="14"/>
  <c r="BC1500" i="14"/>
  <c r="BB1500" i="14"/>
  <c r="BA1500" i="14"/>
  <c r="AX1500" i="14"/>
  <c r="AW1500" i="14"/>
  <c r="AV1500" i="14"/>
  <c r="AS1500" i="14"/>
  <c r="AR1500" i="14"/>
  <c r="AQ1500" i="14"/>
  <c r="AN1500" i="14"/>
  <c r="AM1500" i="14"/>
  <c r="AL1500" i="14"/>
  <c r="AI1500" i="14"/>
  <c r="AH1500" i="14"/>
  <c r="AG1500" i="14"/>
  <c r="BW1499" i="14"/>
  <c r="BV1499" i="14"/>
  <c r="BU1499" i="14"/>
  <c r="BR1499" i="14"/>
  <c r="BQ1499" i="14"/>
  <c r="BP1499" i="14"/>
  <c r="BM1499" i="14"/>
  <c r="BL1499" i="14"/>
  <c r="BK1499" i="14"/>
  <c r="BH1499" i="14"/>
  <c r="BG1499" i="14"/>
  <c r="BF1499" i="14"/>
  <c r="BC1499" i="14"/>
  <c r="BB1499" i="14"/>
  <c r="BA1499" i="14"/>
  <c r="AX1499" i="14"/>
  <c r="AW1499" i="14"/>
  <c r="AV1499" i="14"/>
  <c r="AS1499" i="14"/>
  <c r="AR1499" i="14"/>
  <c r="AQ1499" i="14"/>
  <c r="AN1499" i="14"/>
  <c r="AM1499" i="14"/>
  <c r="AL1499" i="14"/>
  <c r="AI1499" i="14"/>
  <c r="AH1499" i="14"/>
  <c r="AG1499" i="14"/>
  <c r="BW1498" i="14"/>
  <c r="BV1498" i="14"/>
  <c r="BU1498" i="14"/>
  <c r="BR1498" i="14"/>
  <c r="BQ1498" i="14"/>
  <c r="BP1498" i="14"/>
  <c r="BM1498" i="14"/>
  <c r="BL1498" i="14"/>
  <c r="BK1498" i="14"/>
  <c r="BH1498" i="14"/>
  <c r="BG1498" i="14"/>
  <c r="BF1498" i="14"/>
  <c r="BC1498" i="14"/>
  <c r="BB1498" i="14"/>
  <c r="BA1498" i="14"/>
  <c r="AX1498" i="14"/>
  <c r="AW1498" i="14"/>
  <c r="AV1498" i="14"/>
  <c r="AS1498" i="14"/>
  <c r="AR1498" i="14"/>
  <c r="AQ1498" i="14"/>
  <c r="AN1498" i="14"/>
  <c r="AM1498" i="14"/>
  <c r="AL1498" i="14"/>
  <c r="AI1498" i="14"/>
  <c r="AH1498" i="14"/>
  <c r="AG1498" i="14"/>
  <c r="BW1497" i="14"/>
  <c r="BV1497" i="14"/>
  <c r="BU1497" i="14"/>
  <c r="BR1497" i="14"/>
  <c r="BQ1497" i="14"/>
  <c r="BP1497" i="14"/>
  <c r="BM1497" i="14"/>
  <c r="BL1497" i="14"/>
  <c r="BK1497" i="14"/>
  <c r="BH1497" i="14"/>
  <c r="BG1497" i="14"/>
  <c r="BF1497" i="14"/>
  <c r="BC1497" i="14"/>
  <c r="BB1497" i="14"/>
  <c r="BA1497" i="14"/>
  <c r="AX1497" i="14"/>
  <c r="AW1497" i="14"/>
  <c r="AV1497" i="14"/>
  <c r="AS1497" i="14"/>
  <c r="AR1497" i="14"/>
  <c r="AQ1497" i="14"/>
  <c r="AN1497" i="14"/>
  <c r="AM1497" i="14"/>
  <c r="AL1497" i="14"/>
  <c r="AI1497" i="14"/>
  <c r="AH1497" i="14"/>
  <c r="AG1497" i="14"/>
  <c r="BW1496" i="14"/>
  <c r="BV1496" i="14"/>
  <c r="BU1496" i="14"/>
  <c r="BR1496" i="14"/>
  <c r="BQ1496" i="14"/>
  <c r="BP1496" i="14"/>
  <c r="BM1496" i="14"/>
  <c r="BL1496" i="14"/>
  <c r="BK1496" i="14"/>
  <c r="BH1496" i="14"/>
  <c r="BG1496" i="14"/>
  <c r="BF1496" i="14"/>
  <c r="BC1496" i="14"/>
  <c r="BB1496" i="14"/>
  <c r="BA1496" i="14"/>
  <c r="AX1496" i="14"/>
  <c r="AW1496" i="14"/>
  <c r="AV1496" i="14"/>
  <c r="AS1496" i="14"/>
  <c r="AR1496" i="14"/>
  <c r="AQ1496" i="14"/>
  <c r="AN1496" i="14"/>
  <c r="AM1496" i="14"/>
  <c r="AL1496" i="14"/>
  <c r="AI1496" i="14"/>
  <c r="AH1496" i="14"/>
  <c r="AG1496" i="14"/>
  <c r="BW1495" i="14"/>
  <c r="BV1495" i="14"/>
  <c r="BU1495" i="14"/>
  <c r="BR1495" i="14"/>
  <c r="BQ1495" i="14"/>
  <c r="BP1495" i="14"/>
  <c r="BM1495" i="14"/>
  <c r="BL1495" i="14"/>
  <c r="BK1495" i="14"/>
  <c r="BH1495" i="14"/>
  <c r="BG1495" i="14"/>
  <c r="BF1495" i="14"/>
  <c r="BC1495" i="14"/>
  <c r="BB1495" i="14"/>
  <c r="BA1495" i="14"/>
  <c r="AX1495" i="14"/>
  <c r="AW1495" i="14"/>
  <c r="AV1495" i="14"/>
  <c r="AS1495" i="14"/>
  <c r="AR1495" i="14"/>
  <c r="AQ1495" i="14"/>
  <c r="AN1495" i="14"/>
  <c r="AM1495" i="14"/>
  <c r="AL1495" i="14"/>
  <c r="AI1495" i="14"/>
  <c r="AH1495" i="14"/>
  <c r="AG1495" i="14"/>
  <c r="BW1494" i="14"/>
  <c r="BV1494" i="14"/>
  <c r="BU1494" i="14"/>
  <c r="BR1494" i="14"/>
  <c r="BQ1494" i="14"/>
  <c r="BP1494" i="14"/>
  <c r="BM1494" i="14"/>
  <c r="BL1494" i="14"/>
  <c r="BK1494" i="14"/>
  <c r="BH1494" i="14"/>
  <c r="BG1494" i="14"/>
  <c r="BF1494" i="14"/>
  <c r="BC1494" i="14"/>
  <c r="BB1494" i="14"/>
  <c r="BA1494" i="14"/>
  <c r="AX1494" i="14"/>
  <c r="AW1494" i="14"/>
  <c r="AV1494" i="14"/>
  <c r="AS1494" i="14"/>
  <c r="AR1494" i="14"/>
  <c r="AQ1494" i="14"/>
  <c r="AN1494" i="14"/>
  <c r="AM1494" i="14"/>
  <c r="AL1494" i="14"/>
  <c r="AI1494" i="14"/>
  <c r="AH1494" i="14"/>
  <c r="AG1494" i="14"/>
  <c r="BW1493" i="14"/>
  <c r="BV1493" i="14"/>
  <c r="BU1493" i="14"/>
  <c r="BR1493" i="14"/>
  <c r="BQ1493" i="14"/>
  <c r="BP1493" i="14"/>
  <c r="BM1493" i="14"/>
  <c r="BL1493" i="14"/>
  <c r="BK1493" i="14"/>
  <c r="BH1493" i="14"/>
  <c r="BG1493" i="14"/>
  <c r="BF1493" i="14"/>
  <c r="BC1493" i="14"/>
  <c r="BB1493" i="14"/>
  <c r="BA1493" i="14"/>
  <c r="AX1493" i="14"/>
  <c r="AW1493" i="14"/>
  <c r="AV1493" i="14"/>
  <c r="AS1493" i="14"/>
  <c r="AR1493" i="14"/>
  <c r="AQ1493" i="14"/>
  <c r="AN1493" i="14"/>
  <c r="AM1493" i="14"/>
  <c r="AL1493" i="14"/>
  <c r="AI1493" i="14"/>
  <c r="AH1493" i="14"/>
  <c r="AG1493" i="14"/>
  <c r="BW1492" i="14"/>
  <c r="BV1492" i="14"/>
  <c r="BU1492" i="14"/>
  <c r="BR1492" i="14"/>
  <c r="BQ1492" i="14"/>
  <c r="BP1492" i="14"/>
  <c r="BM1492" i="14"/>
  <c r="BL1492" i="14"/>
  <c r="BK1492" i="14"/>
  <c r="BH1492" i="14"/>
  <c r="BG1492" i="14"/>
  <c r="BF1492" i="14"/>
  <c r="BC1492" i="14"/>
  <c r="BB1492" i="14"/>
  <c r="BA1492" i="14"/>
  <c r="AX1492" i="14"/>
  <c r="AW1492" i="14"/>
  <c r="AV1492" i="14"/>
  <c r="AS1492" i="14"/>
  <c r="AR1492" i="14"/>
  <c r="AQ1492" i="14"/>
  <c r="AN1492" i="14"/>
  <c r="AM1492" i="14"/>
  <c r="AL1492" i="14"/>
  <c r="AI1492" i="14"/>
  <c r="AH1492" i="14"/>
  <c r="AG1492" i="14"/>
  <c r="BW1491" i="14"/>
  <c r="BV1491" i="14"/>
  <c r="BU1491" i="14"/>
  <c r="BR1491" i="14"/>
  <c r="BQ1491" i="14"/>
  <c r="BP1491" i="14"/>
  <c r="BM1491" i="14"/>
  <c r="BL1491" i="14"/>
  <c r="BK1491" i="14"/>
  <c r="BH1491" i="14"/>
  <c r="BG1491" i="14"/>
  <c r="BF1491" i="14"/>
  <c r="BC1491" i="14"/>
  <c r="BB1491" i="14"/>
  <c r="BA1491" i="14"/>
  <c r="AX1491" i="14"/>
  <c r="AW1491" i="14"/>
  <c r="AV1491" i="14"/>
  <c r="AS1491" i="14"/>
  <c r="AR1491" i="14"/>
  <c r="AQ1491" i="14"/>
  <c r="AN1491" i="14"/>
  <c r="AM1491" i="14"/>
  <c r="AL1491" i="14"/>
  <c r="AI1491" i="14"/>
  <c r="AH1491" i="14"/>
  <c r="AG1491" i="14"/>
  <c r="BW1490" i="14"/>
  <c r="BV1490" i="14"/>
  <c r="BU1490" i="14"/>
  <c r="BR1490" i="14"/>
  <c r="BQ1490" i="14"/>
  <c r="BP1490" i="14"/>
  <c r="BM1490" i="14"/>
  <c r="BL1490" i="14"/>
  <c r="BK1490" i="14"/>
  <c r="BH1490" i="14"/>
  <c r="BG1490" i="14"/>
  <c r="BF1490" i="14"/>
  <c r="BC1490" i="14"/>
  <c r="BB1490" i="14"/>
  <c r="BA1490" i="14"/>
  <c r="AX1490" i="14"/>
  <c r="AW1490" i="14"/>
  <c r="AV1490" i="14"/>
  <c r="AS1490" i="14"/>
  <c r="AR1490" i="14"/>
  <c r="AQ1490" i="14"/>
  <c r="AN1490" i="14"/>
  <c r="AM1490" i="14"/>
  <c r="AL1490" i="14"/>
  <c r="AI1490" i="14"/>
  <c r="AH1490" i="14"/>
  <c r="AG1490" i="14"/>
  <c r="BW1489" i="14"/>
  <c r="BV1489" i="14"/>
  <c r="BU1489" i="14"/>
  <c r="BR1489" i="14"/>
  <c r="BQ1489" i="14"/>
  <c r="BP1489" i="14"/>
  <c r="BM1489" i="14"/>
  <c r="BL1489" i="14"/>
  <c r="BK1489" i="14"/>
  <c r="BH1489" i="14"/>
  <c r="BG1489" i="14"/>
  <c r="BF1489" i="14"/>
  <c r="BC1489" i="14"/>
  <c r="BB1489" i="14"/>
  <c r="BA1489" i="14"/>
  <c r="AX1489" i="14"/>
  <c r="AW1489" i="14"/>
  <c r="AV1489" i="14"/>
  <c r="AS1489" i="14"/>
  <c r="AR1489" i="14"/>
  <c r="AQ1489" i="14"/>
  <c r="AN1489" i="14"/>
  <c r="AM1489" i="14"/>
  <c r="AL1489" i="14"/>
  <c r="AI1489" i="14"/>
  <c r="AH1489" i="14"/>
  <c r="AG1489" i="14"/>
  <c r="BW1488" i="14"/>
  <c r="BV1488" i="14"/>
  <c r="BU1488" i="14"/>
  <c r="BR1488" i="14"/>
  <c r="BQ1488" i="14"/>
  <c r="BP1488" i="14"/>
  <c r="BM1488" i="14"/>
  <c r="BL1488" i="14"/>
  <c r="BK1488" i="14"/>
  <c r="BH1488" i="14"/>
  <c r="BG1488" i="14"/>
  <c r="BF1488" i="14"/>
  <c r="BC1488" i="14"/>
  <c r="BB1488" i="14"/>
  <c r="BA1488" i="14"/>
  <c r="AX1488" i="14"/>
  <c r="AW1488" i="14"/>
  <c r="AV1488" i="14"/>
  <c r="AS1488" i="14"/>
  <c r="AR1488" i="14"/>
  <c r="AQ1488" i="14"/>
  <c r="AN1488" i="14"/>
  <c r="AM1488" i="14"/>
  <c r="AL1488" i="14"/>
  <c r="AI1488" i="14"/>
  <c r="AH1488" i="14"/>
  <c r="AG1488" i="14"/>
  <c r="BW1487" i="14"/>
  <c r="BV1487" i="14"/>
  <c r="BU1487" i="14"/>
  <c r="BR1487" i="14"/>
  <c r="BQ1487" i="14"/>
  <c r="BP1487" i="14"/>
  <c r="BM1487" i="14"/>
  <c r="BL1487" i="14"/>
  <c r="BK1487" i="14"/>
  <c r="BH1487" i="14"/>
  <c r="BG1487" i="14"/>
  <c r="BF1487" i="14"/>
  <c r="BC1487" i="14"/>
  <c r="BB1487" i="14"/>
  <c r="BA1487" i="14"/>
  <c r="AX1487" i="14"/>
  <c r="AW1487" i="14"/>
  <c r="AV1487" i="14"/>
  <c r="AS1487" i="14"/>
  <c r="AR1487" i="14"/>
  <c r="AQ1487" i="14"/>
  <c r="AN1487" i="14"/>
  <c r="AM1487" i="14"/>
  <c r="AL1487" i="14"/>
  <c r="AI1487" i="14"/>
  <c r="AH1487" i="14"/>
  <c r="AG1487" i="14"/>
  <c r="BW1486" i="14"/>
  <c r="BV1486" i="14"/>
  <c r="BU1486" i="14"/>
  <c r="BR1486" i="14"/>
  <c r="BQ1486" i="14"/>
  <c r="BP1486" i="14"/>
  <c r="BM1486" i="14"/>
  <c r="BL1486" i="14"/>
  <c r="BK1486" i="14"/>
  <c r="BH1486" i="14"/>
  <c r="BG1486" i="14"/>
  <c r="BF1486" i="14"/>
  <c r="BC1486" i="14"/>
  <c r="BB1486" i="14"/>
  <c r="BA1486" i="14"/>
  <c r="AX1486" i="14"/>
  <c r="AW1486" i="14"/>
  <c r="AV1486" i="14"/>
  <c r="AS1486" i="14"/>
  <c r="AR1486" i="14"/>
  <c r="AQ1486" i="14"/>
  <c r="AN1486" i="14"/>
  <c r="AM1486" i="14"/>
  <c r="AL1486" i="14"/>
  <c r="AI1486" i="14"/>
  <c r="AH1486" i="14"/>
  <c r="AG1486" i="14"/>
  <c r="BW1485" i="14"/>
  <c r="BV1485" i="14"/>
  <c r="BU1485" i="14"/>
  <c r="BR1485" i="14"/>
  <c r="BQ1485" i="14"/>
  <c r="BP1485" i="14"/>
  <c r="BM1485" i="14"/>
  <c r="BL1485" i="14"/>
  <c r="BK1485" i="14"/>
  <c r="BH1485" i="14"/>
  <c r="BG1485" i="14"/>
  <c r="BF1485" i="14"/>
  <c r="BC1485" i="14"/>
  <c r="BB1485" i="14"/>
  <c r="BA1485" i="14"/>
  <c r="AX1485" i="14"/>
  <c r="AW1485" i="14"/>
  <c r="AV1485" i="14"/>
  <c r="AS1485" i="14"/>
  <c r="AR1485" i="14"/>
  <c r="AQ1485" i="14"/>
  <c r="AN1485" i="14"/>
  <c r="AM1485" i="14"/>
  <c r="AL1485" i="14"/>
  <c r="AI1485" i="14"/>
  <c r="AH1485" i="14"/>
  <c r="AG1485" i="14"/>
  <c r="BW1484" i="14"/>
  <c r="BV1484" i="14"/>
  <c r="BU1484" i="14"/>
  <c r="BR1484" i="14"/>
  <c r="BQ1484" i="14"/>
  <c r="BP1484" i="14"/>
  <c r="BM1484" i="14"/>
  <c r="BL1484" i="14"/>
  <c r="BK1484" i="14"/>
  <c r="BH1484" i="14"/>
  <c r="BG1484" i="14"/>
  <c r="BF1484" i="14"/>
  <c r="BC1484" i="14"/>
  <c r="BB1484" i="14"/>
  <c r="BA1484" i="14"/>
  <c r="AX1484" i="14"/>
  <c r="AW1484" i="14"/>
  <c r="AV1484" i="14"/>
  <c r="AS1484" i="14"/>
  <c r="AR1484" i="14"/>
  <c r="AQ1484" i="14"/>
  <c r="AN1484" i="14"/>
  <c r="AM1484" i="14"/>
  <c r="AL1484" i="14"/>
  <c r="AI1484" i="14"/>
  <c r="AH1484" i="14"/>
  <c r="AG1484" i="14"/>
  <c r="BW1483" i="14"/>
  <c r="BV1483" i="14"/>
  <c r="BU1483" i="14"/>
  <c r="BR1483" i="14"/>
  <c r="BQ1483" i="14"/>
  <c r="BP1483" i="14"/>
  <c r="BM1483" i="14"/>
  <c r="BL1483" i="14"/>
  <c r="BK1483" i="14"/>
  <c r="BH1483" i="14"/>
  <c r="BG1483" i="14"/>
  <c r="BF1483" i="14"/>
  <c r="BC1483" i="14"/>
  <c r="BB1483" i="14"/>
  <c r="BA1483" i="14"/>
  <c r="AX1483" i="14"/>
  <c r="AW1483" i="14"/>
  <c r="AV1483" i="14"/>
  <c r="AS1483" i="14"/>
  <c r="AR1483" i="14"/>
  <c r="AQ1483" i="14"/>
  <c r="AN1483" i="14"/>
  <c r="AM1483" i="14"/>
  <c r="AL1483" i="14"/>
  <c r="AI1483" i="14"/>
  <c r="AH1483" i="14"/>
  <c r="AG1483" i="14"/>
  <c r="BW1482" i="14"/>
  <c r="BV1482" i="14"/>
  <c r="BU1482" i="14"/>
  <c r="BR1482" i="14"/>
  <c r="BQ1482" i="14"/>
  <c r="BP1482" i="14"/>
  <c r="BM1482" i="14"/>
  <c r="BL1482" i="14"/>
  <c r="BK1482" i="14"/>
  <c r="BH1482" i="14"/>
  <c r="BG1482" i="14"/>
  <c r="BF1482" i="14"/>
  <c r="BC1482" i="14"/>
  <c r="BB1482" i="14"/>
  <c r="BA1482" i="14"/>
  <c r="AX1482" i="14"/>
  <c r="AW1482" i="14"/>
  <c r="AV1482" i="14"/>
  <c r="AS1482" i="14"/>
  <c r="AR1482" i="14"/>
  <c r="AQ1482" i="14"/>
  <c r="AN1482" i="14"/>
  <c r="AM1482" i="14"/>
  <c r="AL1482" i="14"/>
  <c r="AI1482" i="14"/>
  <c r="AH1482" i="14"/>
  <c r="AG1482" i="14"/>
  <c r="BW1481" i="14"/>
  <c r="BV1481" i="14"/>
  <c r="BU1481" i="14"/>
  <c r="BR1481" i="14"/>
  <c r="BQ1481" i="14"/>
  <c r="BP1481" i="14"/>
  <c r="BM1481" i="14"/>
  <c r="BL1481" i="14"/>
  <c r="BK1481" i="14"/>
  <c r="BH1481" i="14"/>
  <c r="BG1481" i="14"/>
  <c r="BF1481" i="14"/>
  <c r="BC1481" i="14"/>
  <c r="BB1481" i="14"/>
  <c r="BA1481" i="14"/>
  <c r="AX1481" i="14"/>
  <c r="AW1481" i="14"/>
  <c r="AV1481" i="14"/>
  <c r="AS1481" i="14"/>
  <c r="AR1481" i="14"/>
  <c r="AQ1481" i="14"/>
  <c r="AN1481" i="14"/>
  <c r="AM1481" i="14"/>
  <c r="AL1481" i="14"/>
  <c r="AI1481" i="14"/>
  <c r="AH1481" i="14"/>
  <c r="AG1481" i="14"/>
  <c r="BW1480" i="14"/>
  <c r="BV1480" i="14"/>
  <c r="BU1480" i="14"/>
  <c r="BR1480" i="14"/>
  <c r="BQ1480" i="14"/>
  <c r="BP1480" i="14"/>
  <c r="BM1480" i="14"/>
  <c r="BL1480" i="14"/>
  <c r="BK1480" i="14"/>
  <c r="BH1480" i="14"/>
  <c r="BG1480" i="14"/>
  <c r="BF1480" i="14"/>
  <c r="BC1480" i="14"/>
  <c r="BB1480" i="14"/>
  <c r="BA1480" i="14"/>
  <c r="AX1480" i="14"/>
  <c r="AW1480" i="14"/>
  <c r="AV1480" i="14"/>
  <c r="AS1480" i="14"/>
  <c r="AR1480" i="14"/>
  <c r="AQ1480" i="14"/>
  <c r="AN1480" i="14"/>
  <c r="AM1480" i="14"/>
  <c r="AL1480" i="14"/>
  <c r="AI1480" i="14"/>
  <c r="AH1480" i="14"/>
  <c r="AG1480" i="14"/>
  <c r="BW1479" i="14"/>
  <c r="BV1479" i="14"/>
  <c r="BU1479" i="14"/>
  <c r="BR1479" i="14"/>
  <c r="BQ1479" i="14"/>
  <c r="BP1479" i="14"/>
  <c r="BM1479" i="14"/>
  <c r="BL1479" i="14"/>
  <c r="BK1479" i="14"/>
  <c r="BH1479" i="14"/>
  <c r="BG1479" i="14"/>
  <c r="BF1479" i="14"/>
  <c r="BC1479" i="14"/>
  <c r="BB1479" i="14"/>
  <c r="BA1479" i="14"/>
  <c r="AX1479" i="14"/>
  <c r="AW1479" i="14"/>
  <c r="AV1479" i="14"/>
  <c r="AS1479" i="14"/>
  <c r="AR1479" i="14"/>
  <c r="AQ1479" i="14"/>
  <c r="AN1479" i="14"/>
  <c r="AM1479" i="14"/>
  <c r="AL1479" i="14"/>
  <c r="AI1479" i="14"/>
  <c r="AH1479" i="14"/>
  <c r="AG1479" i="14"/>
  <c r="BW1478" i="14"/>
  <c r="BV1478" i="14"/>
  <c r="BU1478" i="14"/>
  <c r="BR1478" i="14"/>
  <c r="BQ1478" i="14"/>
  <c r="BP1478" i="14"/>
  <c r="BM1478" i="14"/>
  <c r="BL1478" i="14"/>
  <c r="BK1478" i="14"/>
  <c r="BH1478" i="14"/>
  <c r="BG1478" i="14"/>
  <c r="BF1478" i="14"/>
  <c r="BC1478" i="14"/>
  <c r="BB1478" i="14"/>
  <c r="BA1478" i="14"/>
  <c r="AX1478" i="14"/>
  <c r="AW1478" i="14"/>
  <c r="AV1478" i="14"/>
  <c r="AS1478" i="14"/>
  <c r="AR1478" i="14"/>
  <c r="AQ1478" i="14"/>
  <c r="AN1478" i="14"/>
  <c r="AM1478" i="14"/>
  <c r="AL1478" i="14"/>
  <c r="AI1478" i="14"/>
  <c r="AH1478" i="14"/>
  <c r="AG1478" i="14"/>
  <c r="BW1477" i="14"/>
  <c r="BV1477" i="14"/>
  <c r="BU1477" i="14"/>
  <c r="BR1477" i="14"/>
  <c r="BQ1477" i="14"/>
  <c r="BP1477" i="14"/>
  <c r="BM1477" i="14"/>
  <c r="BL1477" i="14"/>
  <c r="BK1477" i="14"/>
  <c r="BH1477" i="14"/>
  <c r="BG1477" i="14"/>
  <c r="BF1477" i="14"/>
  <c r="BC1477" i="14"/>
  <c r="BB1477" i="14"/>
  <c r="BA1477" i="14"/>
  <c r="AX1477" i="14"/>
  <c r="AW1477" i="14"/>
  <c r="AV1477" i="14"/>
  <c r="AS1477" i="14"/>
  <c r="AR1477" i="14"/>
  <c r="AQ1477" i="14"/>
  <c r="AN1477" i="14"/>
  <c r="AM1477" i="14"/>
  <c r="AL1477" i="14"/>
  <c r="AI1477" i="14"/>
  <c r="AH1477" i="14"/>
  <c r="AG1477" i="14"/>
  <c r="BW1476" i="14"/>
  <c r="BV1476" i="14"/>
  <c r="BU1476" i="14"/>
  <c r="BR1476" i="14"/>
  <c r="BQ1476" i="14"/>
  <c r="BP1476" i="14"/>
  <c r="BM1476" i="14"/>
  <c r="BL1476" i="14"/>
  <c r="BK1476" i="14"/>
  <c r="BH1476" i="14"/>
  <c r="BG1476" i="14"/>
  <c r="BF1476" i="14"/>
  <c r="BC1476" i="14"/>
  <c r="BB1476" i="14"/>
  <c r="BA1476" i="14"/>
  <c r="AX1476" i="14"/>
  <c r="AW1476" i="14"/>
  <c r="AV1476" i="14"/>
  <c r="AS1476" i="14"/>
  <c r="AR1476" i="14"/>
  <c r="AQ1476" i="14"/>
  <c r="AN1476" i="14"/>
  <c r="AM1476" i="14"/>
  <c r="AL1476" i="14"/>
  <c r="AI1476" i="14"/>
  <c r="AH1476" i="14"/>
  <c r="AG1476" i="14"/>
  <c r="BW1475" i="14"/>
  <c r="BV1475" i="14"/>
  <c r="BU1475" i="14"/>
  <c r="BR1475" i="14"/>
  <c r="BQ1475" i="14"/>
  <c r="BP1475" i="14"/>
  <c r="BM1475" i="14"/>
  <c r="BL1475" i="14"/>
  <c r="BK1475" i="14"/>
  <c r="BH1475" i="14"/>
  <c r="BG1475" i="14"/>
  <c r="BF1475" i="14"/>
  <c r="BC1475" i="14"/>
  <c r="BB1475" i="14"/>
  <c r="BA1475" i="14"/>
  <c r="AX1475" i="14"/>
  <c r="AW1475" i="14"/>
  <c r="AV1475" i="14"/>
  <c r="AS1475" i="14"/>
  <c r="AR1475" i="14"/>
  <c r="AQ1475" i="14"/>
  <c r="AN1475" i="14"/>
  <c r="AM1475" i="14"/>
  <c r="AL1475" i="14"/>
  <c r="AI1475" i="14"/>
  <c r="AH1475" i="14"/>
  <c r="AG1475" i="14"/>
  <c r="BW1474" i="14"/>
  <c r="BV1474" i="14"/>
  <c r="BU1474" i="14"/>
  <c r="BR1474" i="14"/>
  <c r="BQ1474" i="14"/>
  <c r="BP1474" i="14"/>
  <c r="BM1474" i="14"/>
  <c r="BL1474" i="14"/>
  <c r="BK1474" i="14"/>
  <c r="BH1474" i="14"/>
  <c r="BG1474" i="14"/>
  <c r="BF1474" i="14"/>
  <c r="BC1474" i="14"/>
  <c r="BB1474" i="14"/>
  <c r="BA1474" i="14"/>
  <c r="AX1474" i="14"/>
  <c r="AW1474" i="14"/>
  <c r="AV1474" i="14"/>
  <c r="AS1474" i="14"/>
  <c r="AR1474" i="14"/>
  <c r="AQ1474" i="14"/>
  <c r="AN1474" i="14"/>
  <c r="AM1474" i="14"/>
  <c r="AL1474" i="14"/>
  <c r="AI1474" i="14"/>
  <c r="AH1474" i="14"/>
  <c r="AG1474" i="14"/>
  <c r="BW1473" i="14"/>
  <c r="BV1473" i="14"/>
  <c r="BU1473" i="14"/>
  <c r="BR1473" i="14"/>
  <c r="BQ1473" i="14"/>
  <c r="BP1473" i="14"/>
  <c r="BM1473" i="14"/>
  <c r="BL1473" i="14"/>
  <c r="BK1473" i="14"/>
  <c r="BH1473" i="14"/>
  <c r="BG1473" i="14"/>
  <c r="BF1473" i="14"/>
  <c r="BC1473" i="14"/>
  <c r="BB1473" i="14"/>
  <c r="BA1473" i="14"/>
  <c r="AX1473" i="14"/>
  <c r="AW1473" i="14"/>
  <c r="AV1473" i="14"/>
  <c r="AS1473" i="14"/>
  <c r="AR1473" i="14"/>
  <c r="AQ1473" i="14"/>
  <c r="AN1473" i="14"/>
  <c r="AM1473" i="14"/>
  <c r="AL1473" i="14"/>
  <c r="AI1473" i="14"/>
  <c r="AH1473" i="14"/>
  <c r="AG1473" i="14"/>
  <c r="BW1472" i="14"/>
  <c r="BV1472" i="14"/>
  <c r="BU1472" i="14"/>
  <c r="BR1472" i="14"/>
  <c r="BQ1472" i="14"/>
  <c r="BP1472" i="14"/>
  <c r="BM1472" i="14"/>
  <c r="BL1472" i="14"/>
  <c r="BK1472" i="14"/>
  <c r="BH1472" i="14"/>
  <c r="BG1472" i="14"/>
  <c r="BF1472" i="14"/>
  <c r="BC1472" i="14"/>
  <c r="BB1472" i="14"/>
  <c r="BA1472" i="14"/>
  <c r="AX1472" i="14"/>
  <c r="AW1472" i="14"/>
  <c r="AV1472" i="14"/>
  <c r="AS1472" i="14"/>
  <c r="AR1472" i="14"/>
  <c r="AQ1472" i="14"/>
  <c r="AN1472" i="14"/>
  <c r="AM1472" i="14"/>
  <c r="AL1472" i="14"/>
  <c r="AI1472" i="14"/>
  <c r="AH1472" i="14"/>
  <c r="AG1472" i="14"/>
  <c r="BW1471" i="14"/>
  <c r="BV1471" i="14"/>
  <c r="BU1471" i="14"/>
  <c r="BR1471" i="14"/>
  <c r="BQ1471" i="14"/>
  <c r="BP1471" i="14"/>
  <c r="BM1471" i="14"/>
  <c r="BL1471" i="14"/>
  <c r="BK1471" i="14"/>
  <c r="BH1471" i="14"/>
  <c r="BG1471" i="14"/>
  <c r="BF1471" i="14"/>
  <c r="BC1471" i="14"/>
  <c r="BB1471" i="14"/>
  <c r="BA1471" i="14"/>
  <c r="AX1471" i="14"/>
  <c r="AW1471" i="14"/>
  <c r="AV1471" i="14"/>
  <c r="AS1471" i="14"/>
  <c r="AR1471" i="14"/>
  <c r="AQ1471" i="14"/>
  <c r="AN1471" i="14"/>
  <c r="AM1471" i="14"/>
  <c r="AL1471" i="14"/>
  <c r="AI1471" i="14"/>
  <c r="AH1471" i="14"/>
  <c r="AG1471" i="14"/>
  <c r="BW1470" i="14"/>
  <c r="BV1470" i="14"/>
  <c r="BU1470" i="14"/>
  <c r="BR1470" i="14"/>
  <c r="BQ1470" i="14"/>
  <c r="BP1470" i="14"/>
  <c r="BM1470" i="14"/>
  <c r="BL1470" i="14"/>
  <c r="BK1470" i="14"/>
  <c r="BH1470" i="14"/>
  <c r="BG1470" i="14"/>
  <c r="BF1470" i="14"/>
  <c r="BC1470" i="14"/>
  <c r="BB1470" i="14"/>
  <c r="BA1470" i="14"/>
  <c r="AX1470" i="14"/>
  <c r="AW1470" i="14"/>
  <c r="AV1470" i="14"/>
  <c r="AS1470" i="14"/>
  <c r="AR1470" i="14"/>
  <c r="AQ1470" i="14"/>
  <c r="AN1470" i="14"/>
  <c r="AM1470" i="14"/>
  <c r="AL1470" i="14"/>
  <c r="AI1470" i="14"/>
  <c r="AH1470" i="14"/>
  <c r="AG1470" i="14"/>
  <c r="BW1469" i="14"/>
  <c r="BV1469" i="14"/>
  <c r="BU1469" i="14"/>
  <c r="BR1469" i="14"/>
  <c r="BQ1469" i="14"/>
  <c r="BP1469" i="14"/>
  <c r="BM1469" i="14"/>
  <c r="BL1469" i="14"/>
  <c r="BK1469" i="14"/>
  <c r="BH1469" i="14"/>
  <c r="BG1469" i="14"/>
  <c r="BF1469" i="14"/>
  <c r="BC1469" i="14"/>
  <c r="BB1469" i="14"/>
  <c r="BA1469" i="14"/>
  <c r="AX1469" i="14"/>
  <c r="AW1469" i="14"/>
  <c r="AV1469" i="14"/>
  <c r="AS1469" i="14"/>
  <c r="AR1469" i="14"/>
  <c r="AQ1469" i="14"/>
  <c r="AN1469" i="14"/>
  <c r="AM1469" i="14"/>
  <c r="AL1469" i="14"/>
  <c r="AI1469" i="14"/>
  <c r="AH1469" i="14"/>
  <c r="AG1469" i="14"/>
  <c r="BW1468" i="14"/>
  <c r="BV1468" i="14"/>
  <c r="BU1468" i="14"/>
  <c r="BR1468" i="14"/>
  <c r="BQ1468" i="14"/>
  <c r="BP1468" i="14"/>
  <c r="BM1468" i="14"/>
  <c r="BL1468" i="14"/>
  <c r="BK1468" i="14"/>
  <c r="BH1468" i="14"/>
  <c r="BG1468" i="14"/>
  <c r="BF1468" i="14"/>
  <c r="BC1468" i="14"/>
  <c r="BB1468" i="14"/>
  <c r="BA1468" i="14"/>
  <c r="AX1468" i="14"/>
  <c r="AW1468" i="14"/>
  <c r="AV1468" i="14"/>
  <c r="AS1468" i="14"/>
  <c r="AR1468" i="14"/>
  <c r="AQ1468" i="14"/>
  <c r="AN1468" i="14"/>
  <c r="AM1468" i="14"/>
  <c r="AL1468" i="14"/>
  <c r="AI1468" i="14"/>
  <c r="AH1468" i="14"/>
  <c r="AG1468" i="14"/>
  <c r="BW1467" i="14"/>
  <c r="BV1467" i="14"/>
  <c r="BU1467" i="14"/>
  <c r="BR1467" i="14"/>
  <c r="BQ1467" i="14"/>
  <c r="BP1467" i="14"/>
  <c r="BM1467" i="14"/>
  <c r="BL1467" i="14"/>
  <c r="BK1467" i="14"/>
  <c r="BH1467" i="14"/>
  <c r="BG1467" i="14"/>
  <c r="BF1467" i="14"/>
  <c r="BC1467" i="14"/>
  <c r="BB1467" i="14"/>
  <c r="BA1467" i="14"/>
  <c r="AX1467" i="14"/>
  <c r="AW1467" i="14"/>
  <c r="AV1467" i="14"/>
  <c r="AS1467" i="14"/>
  <c r="AR1467" i="14"/>
  <c r="AQ1467" i="14"/>
  <c r="AN1467" i="14"/>
  <c r="AM1467" i="14"/>
  <c r="AL1467" i="14"/>
  <c r="AI1467" i="14"/>
  <c r="AH1467" i="14"/>
  <c r="AG1467" i="14"/>
  <c r="BW1466" i="14"/>
  <c r="BV1466" i="14"/>
  <c r="BU1466" i="14"/>
  <c r="BR1466" i="14"/>
  <c r="BQ1466" i="14"/>
  <c r="BP1466" i="14"/>
  <c r="BM1466" i="14"/>
  <c r="BL1466" i="14"/>
  <c r="BK1466" i="14"/>
  <c r="BH1466" i="14"/>
  <c r="BG1466" i="14"/>
  <c r="BF1466" i="14"/>
  <c r="BC1466" i="14"/>
  <c r="BB1466" i="14"/>
  <c r="BA1466" i="14"/>
  <c r="AX1466" i="14"/>
  <c r="AW1466" i="14"/>
  <c r="AV1466" i="14"/>
  <c r="AS1466" i="14"/>
  <c r="AR1466" i="14"/>
  <c r="AQ1466" i="14"/>
  <c r="AN1466" i="14"/>
  <c r="AM1466" i="14"/>
  <c r="AL1466" i="14"/>
  <c r="AI1466" i="14"/>
  <c r="AH1466" i="14"/>
  <c r="AG1466" i="14"/>
  <c r="BW1465" i="14"/>
  <c r="BV1465" i="14"/>
  <c r="BU1465" i="14"/>
  <c r="BR1465" i="14"/>
  <c r="BQ1465" i="14"/>
  <c r="BP1465" i="14"/>
  <c r="BM1465" i="14"/>
  <c r="BL1465" i="14"/>
  <c r="BK1465" i="14"/>
  <c r="BH1465" i="14"/>
  <c r="BG1465" i="14"/>
  <c r="BF1465" i="14"/>
  <c r="BC1465" i="14"/>
  <c r="BB1465" i="14"/>
  <c r="BA1465" i="14"/>
  <c r="AX1465" i="14"/>
  <c r="AW1465" i="14"/>
  <c r="AV1465" i="14"/>
  <c r="AS1465" i="14"/>
  <c r="AR1465" i="14"/>
  <c r="AQ1465" i="14"/>
  <c r="AN1465" i="14"/>
  <c r="AM1465" i="14"/>
  <c r="AL1465" i="14"/>
  <c r="AI1465" i="14"/>
  <c r="AH1465" i="14"/>
  <c r="AG1465" i="14"/>
  <c r="BW1464" i="14"/>
  <c r="BV1464" i="14"/>
  <c r="BU1464" i="14"/>
  <c r="BR1464" i="14"/>
  <c r="BQ1464" i="14"/>
  <c r="BP1464" i="14"/>
  <c r="BM1464" i="14"/>
  <c r="BL1464" i="14"/>
  <c r="BK1464" i="14"/>
  <c r="BH1464" i="14"/>
  <c r="BG1464" i="14"/>
  <c r="BF1464" i="14"/>
  <c r="BC1464" i="14"/>
  <c r="BB1464" i="14"/>
  <c r="BA1464" i="14"/>
  <c r="AX1464" i="14"/>
  <c r="AW1464" i="14"/>
  <c r="AV1464" i="14"/>
  <c r="AS1464" i="14"/>
  <c r="AR1464" i="14"/>
  <c r="AQ1464" i="14"/>
  <c r="AN1464" i="14"/>
  <c r="AM1464" i="14"/>
  <c r="AL1464" i="14"/>
  <c r="AI1464" i="14"/>
  <c r="AH1464" i="14"/>
  <c r="AG1464" i="14"/>
  <c r="BW1463" i="14"/>
  <c r="BV1463" i="14"/>
  <c r="BU1463" i="14"/>
  <c r="BR1463" i="14"/>
  <c r="BQ1463" i="14"/>
  <c r="BP1463" i="14"/>
  <c r="BM1463" i="14"/>
  <c r="BL1463" i="14"/>
  <c r="BK1463" i="14"/>
  <c r="BH1463" i="14"/>
  <c r="BG1463" i="14"/>
  <c r="BF1463" i="14"/>
  <c r="BC1463" i="14"/>
  <c r="BB1463" i="14"/>
  <c r="BA1463" i="14"/>
  <c r="AX1463" i="14"/>
  <c r="AW1463" i="14"/>
  <c r="AV1463" i="14"/>
  <c r="AS1463" i="14"/>
  <c r="AR1463" i="14"/>
  <c r="AQ1463" i="14"/>
  <c r="AN1463" i="14"/>
  <c r="AM1463" i="14"/>
  <c r="AL1463" i="14"/>
  <c r="AI1463" i="14"/>
  <c r="AH1463" i="14"/>
  <c r="AG1463" i="14"/>
  <c r="BW1462" i="14"/>
  <c r="BV1462" i="14"/>
  <c r="BU1462" i="14"/>
  <c r="BR1462" i="14"/>
  <c r="BQ1462" i="14"/>
  <c r="BP1462" i="14"/>
  <c r="BM1462" i="14"/>
  <c r="BL1462" i="14"/>
  <c r="BK1462" i="14"/>
  <c r="BH1462" i="14"/>
  <c r="BG1462" i="14"/>
  <c r="BF1462" i="14"/>
  <c r="BC1462" i="14"/>
  <c r="BB1462" i="14"/>
  <c r="BA1462" i="14"/>
  <c r="AX1462" i="14"/>
  <c r="AW1462" i="14"/>
  <c r="AV1462" i="14"/>
  <c r="AS1462" i="14"/>
  <c r="AR1462" i="14"/>
  <c r="AQ1462" i="14"/>
  <c r="AN1462" i="14"/>
  <c r="AM1462" i="14"/>
  <c r="AL1462" i="14"/>
  <c r="AI1462" i="14"/>
  <c r="AH1462" i="14"/>
  <c r="AG1462" i="14"/>
  <c r="BW1461" i="14"/>
  <c r="BV1461" i="14"/>
  <c r="BU1461" i="14"/>
  <c r="BR1461" i="14"/>
  <c r="BQ1461" i="14"/>
  <c r="BP1461" i="14"/>
  <c r="BM1461" i="14"/>
  <c r="BL1461" i="14"/>
  <c r="BK1461" i="14"/>
  <c r="BH1461" i="14"/>
  <c r="BG1461" i="14"/>
  <c r="BF1461" i="14"/>
  <c r="BC1461" i="14"/>
  <c r="BB1461" i="14"/>
  <c r="BA1461" i="14"/>
  <c r="AX1461" i="14"/>
  <c r="AW1461" i="14"/>
  <c r="AV1461" i="14"/>
  <c r="AS1461" i="14"/>
  <c r="AR1461" i="14"/>
  <c r="AQ1461" i="14"/>
  <c r="AN1461" i="14"/>
  <c r="AM1461" i="14"/>
  <c r="AL1461" i="14"/>
  <c r="AI1461" i="14"/>
  <c r="AH1461" i="14"/>
  <c r="AG1461" i="14"/>
  <c r="BW1460" i="14"/>
  <c r="BV1460" i="14"/>
  <c r="BU1460" i="14"/>
  <c r="BR1460" i="14"/>
  <c r="BQ1460" i="14"/>
  <c r="BP1460" i="14"/>
  <c r="BM1460" i="14"/>
  <c r="BL1460" i="14"/>
  <c r="BK1460" i="14"/>
  <c r="BH1460" i="14"/>
  <c r="BG1460" i="14"/>
  <c r="BF1460" i="14"/>
  <c r="BC1460" i="14"/>
  <c r="BB1460" i="14"/>
  <c r="BA1460" i="14"/>
  <c r="AX1460" i="14"/>
  <c r="AW1460" i="14"/>
  <c r="AV1460" i="14"/>
  <c r="AS1460" i="14"/>
  <c r="AR1460" i="14"/>
  <c r="AQ1460" i="14"/>
  <c r="AN1460" i="14"/>
  <c r="AM1460" i="14"/>
  <c r="AL1460" i="14"/>
  <c r="AI1460" i="14"/>
  <c r="AH1460" i="14"/>
  <c r="AG1460" i="14"/>
  <c r="BW1459" i="14"/>
  <c r="BV1459" i="14"/>
  <c r="BU1459" i="14"/>
  <c r="BR1459" i="14"/>
  <c r="BQ1459" i="14"/>
  <c r="BP1459" i="14"/>
  <c r="BM1459" i="14"/>
  <c r="BL1459" i="14"/>
  <c r="BK1459" i="14"/>
  <c r="BH1459" i="14"/>
  <c r="BG1459" i="14"/>
  <c r="BF1459" i="14"/>
  <c r="BC1459" i="14"/>
  <c r="BB1459" i="14"/>
  <c r="BA1459" i="14"/>
  <c r="AX1459" i="14"/>
  <c r="AW1459" i="14"/>
  <c r="AV1459" i="14"/>
  <c r="AS1459" i="14"/>
  <c r="AR1459" i="14"/>
  <c r="AQ1459" i="14"/>
  <c r="AN1459" i="14"/>
  <c r="AM1459" i="14"/>
  <c r="AL1459" i="14"/>
  <c r="AI1459" i="14"/>
  <c r="AH1459" i="14"/>
  <c r="AG1459" i="14"/>
  <c r="BW1458" i="14"/>
  <c r="BV1458" i="14"/>
  <c r="BU1458" i="14"/>
  <c r="BR1458" i="14"/>
  <c r="BQ1458" i="14"/>
  <c r="BP1458" i="14"/>
  <c r="BM1458" i="14"/>
  <c r="BL1458" i="14"/>
  <c r="BK1458" i="14"/>
  <c r="BH1458" i="14"/>
  <c r="BG1458" i="14"/>
  <c r="BF1458" i="14"/>
  <c r="BC1458" i="14"/>
  <c r="BB1458" i="14"/>
  <c r="BA1458" i="14"/>
  <c r="AX1458" i="14"/>
  <c r="AW1458" i="14"/>
  <c r="AV1458" i="14"/>
  <c r="AS1458" i="14"/>
  <c r="AR1458" i="14"/>
  <c r="AQ1458" i="14"/>
  <c r="AN1458" i="14"/>
  <c r="AM1458" i="14"/>
  <c r="AL1458" i="14"/>
  <c r="AI1458" i="14"/>
  <c r="AH1458" i="14"/>
  <c r="AG1458" i="14"/>
  <c r="BW1457" i="14"/>
  <c r="BV1457" i="14"/>
  <c r="BU1457" i="14"/>
  <c r="BR1457" i="14"/>
  <c r="BQ1457" i="14"/>
  <c r="BP1457" i="14"/>
  <c r="BM1457" i="14"/>
  <c r="BL1457" i="14"/>
  <c r="BK1457" i="14"/>
  <c r="BH1457" i="14"/>
  <c r="BG1457" i="14"/>
  <c r="BF1457" i="14"/>
  <c r="BC1457" i="14"/>
  <c r="BB1457" i="14"/>
  <c r="BA1457" i="14"/>
  <c r="AX1457" i="14"/>
  <c r="AW1457" i="14"/>
  <c r="AV1457" i="14"/>
  <c r="AS1457" i="14"/>
  <c r="AR1457" i="14"/>
  <c r="AQ1457" i="14"/>
  <c r="AN1457" i="14"/>
  <c r="AM1457" i="14"/>
  <c r="AL1457" i="14"/>
  <c r="AI1457" i="14"/>
  <c r="AH1457" i="14"/>
  <c r="AG1457" i="14"/>
  <c r="BW1456" i="14"/>
  <c r="BV1456" i="14"/>
  <c r="BU1456" i="14"/>
  <c r="BR1456" i="14"/>
  <c r="BQ1456" i="14"/>
  <c r="BP1456" i="14"/>
  <c r="BM1456" i="14"/>
  <c r="BL1456" i="14"/>
  <c r="BK1456" i="14"/>
  <c r="BH1456" i="14"/>
  <c r="BG1456" i="14"/>
  <c r="BF1456" i="14"/>
  <c r="BC1456" i="14"/>
  <c r="BB1456" i="14"/>
  <c r="BA1456" i="14"/>
  <c r="AX1456" i="14"/>
  <c r="AW1456" i="14"/>
  <c r="AV1456" i="14"/>
  <c r="AS1456" i="14"/>
  <c r="AR1456" i="14"/>
  <c r="AQ1456" i="14"/>
  <c r="AN1456" i="14"/>
  <c r="AM1456" i="14"/>
  <c r="AL1456" i="14"/>
  <c r="AI1456" i="14"/>
  <c r="AH1456" i="14"/>
  <c r="AG1456" i="14"/>
  <c r="BW1455" i="14"/>
  <c r="BV1455" i="14"/>
  <c r="BU1455" i="14"/>
  <c r="BR1455" i="14"/>
  <c r="BQ1455" i="14"/>
  <c r="BP1455" i="14"/>
  <c r="BM1455" i="14"/>
  <c r="BL1455" i="14"/>
  <c r="BK1455" i="14"/>
  <c r="BH1455" i="14"/>
  <c r="BG1455" i="14"/>
  <c r="BF1455" i="14"/>
  <c r="BC1455" i="14"/>
  <c r="BB1455" i="14"/>
  <c r="BA1455" i="14"/>
  <c r="AX1455" i="14"/>
  <c r="AW1455" i="14"/>
  <c r="AV1455" i="14"/>
  <c r="AS1455" i="14"/>
  <c r="AR1455" i="14"/>
  <c r="AQ1455" i="14"/>
  <c r="AN1455" i="14"/>
  <c r="AM1455" i="14"/>
  <c r="AL1455" i="14"/>
  <c r="AI1455" i="14"/>
  <c r="AH1455" i="14"/>
  <c r="AG1455" i="14"/>
  <c r="BW1454" i="14"/>
  <c r="BV1454" i="14"/>
  <c r="BU1454" i="14"/>
  <c r="BR1454" i="14"/>
  <c r="BQ1454" i="14"/>
  <c r="BP1454" i="14"/>
  <c r="BM1454" i="14"/>
  <c r="BL1454" i="14"/>
  <c r="BK1454" i="14"/>
  <c r="BH1454" i="14"/>
  <c r="BG1454" i="14"/>
  <c r="BF1454" i="14"/>
  <c r="BC1454" i="14"/>
  <c r="BB1454" i="14"/>
  <c r="BA1454" i="14"/>
  <c r="AX1454" i="14"/>
  <c r="AW1454" i="14"/>
  <c r="AV1454" i="14"/>
  <c r="AS1454" i="14"/>
  <c r="AR1454" i="14"/>
  <c r="AQ1454" i="14"/>
  <c r="AN1454" i="14"/>
  <c r="AM1454" i="14"/>
  <c r="AL1454" i="14"/>
  <c r="AI1454" i="14"/>
  <c r="AH1454" i="14"/>
  <c r="AG1454" i="14"/>
  <c r="BW1453" i="14"/>
  <c r="BV1453" i="14"/>
  <c r="BU1453" i="14"/>
  <c r="BR1453" i="14"/>
  <c r="BQ1453" i="14"/>
  <c r="BP1453" i="14"/>
  <c r="BM1453" i="14"/>
  <c r="BL1453" i="14"/>
  <c r="BK1453" i="14"/>
  <c r="BH1453" i="14"/>
  <c r="BG1453" i="14"/>
  <c r="BF1453" i="14"/>
  <c r="BC1453" i="14"/>
  <c r="BB1453" i="14"/>
  <c r="BA1453" i="14"/>
  <c r="AX1453" i="14"/>
  <c r="AW1453" i="14"/>
  <c r="AV1453" i="14"/>
  <c r="AS1453" i="14"/>
  <c r="AR1453" i="14"/>
  <c r="AQ1453" i="14"/>
  <c r="AN1453" i="14"/>
  <c r="AM1453" i="14"/>
  <c r="AL1453" i="14"/>
  <c r="AI1453" i="14"/>
  <c r="AH1453" i="14"/>
  <c r="AG1453" i="14"/>
  <c r="BW1452" i="14"/>
  <c r="BV1452" i="14"/>
  <c r="BU1452" i="14"/>
  <c r="BR1452" i="14"/>
  <c r="BQ1452" i="14"/>
  <c r="BP1452" i="14"/>
  <c r="BM1452" i="14"/>
  <c r="BL1452" i="14"/>
  <c r="BK1452" i="14"/>
  <c r="BH1452" i="14"/>
  <c r="BG1452" i="14"/>
  <c r="BF1452" i="14"/>
  <c r="BC1452" i="14"/>
  <c r="BB1452" i="14"/>
  <c r="BA1452" i="14"/>
  <c r="AX1452" i="14"/>
  <c r="AW1452" i="14"/>
  <c r="AV1452" i="14"/>
  <c r="AS1452" i="14"/>
  <c r="AR1452" i="14"/>
  <c r="AQ1452" i="14"/>
  <c r="AN1452" i="14"/>
  <c r="AM1452" i="14"/>
  <c r="AL1452" i="14"/>
  <c r="AI1452" i="14"/>
  <c r="AH1452" i="14"/>
  <c r="AG1452" i="14"/>
  <c r="BW1451" i="14"/>
  <c r="BV1451" i="14"/>
  <c r="BU1451" i="14"/>
  <c r="BR1451" i="14"/>
  <c r="BQ1451" i="14"/>
  <c r="BP1451" i="14"/>
  <c r="BM1451" i="14"/>
  <c r="BL1451" i="14"/>
  <c r="BK1451" i="14"/>
  <c r="BH1451" i="14"/>
  <c r="BG1451" i="14"/>
  <c r="BF1451" i="14"/>
  <c r="BC1451" i="14"/>
  <c r="BB1451" i="14"/>
  <c r="BA1451" i="14"/>
  <c r="AX1451" i="14"/>
  <c r="AW1451" i="14"/>
  <c r="AV1451" i="14"/>
  <c r="AS1451" i="14"/>
  <c r="AR1451" i="14"/>
  <c r="AQ1451" i="14"/>
  <c r="AN1451" i="14"/>
  <c r="AM1451" i="14"/>
  <c r="AL1451" i="14"/>
  <c r="AI1451" i="14"/>
  <c r="AH1451" i="14"/>
  <c r="AG1451" i="14"/>
  <c r="BW1450" i="14"/>
  <c r="BV1450" i="14"/>
  <c r="BU1450" i="14"/>
  <c r="BR1450" i="14"/>
  <c r="BQ1450" i="14"/>
  <c r="BP1450" i="14"/>
  <c r="BM1450" i="14"/>
  <c r="BL1450" i="14"/>
  <c r="BK1450" i="14"/>
  <c r="BH1450" i="14"/>
  <c r="BG1450" i="14"/>
  <c r="BF1450" i="14"/>
  <c r="BC1450" i="14"/>
  <c r="BB1450" i="14"/>
  <c r="BA1450" i="14"/>
  <c r="AX1450" i="14"/>
  <c r="AW1450" i="14"/>
  <c r="AV1450" i="14"/>
  <c r="AS1450" i="14"/>
  <c r="AR1450" i="14"/>
  <c r="AQ1450" i="14"/>
  <c r="AN1450" i="14"/>
  <c r="AM1450" i="14"/>
  <c r="AL1450" i="14"/>
  <c r="AI1450" i="14"/>
  <c r="AH1450" i="14"/>
  <c r="AG1450" i="14"/>
  <c r="BW1449" i="14"/>
  <c r="BV1449" i="14"/>
  <c r="BU1449" i="14"/>
  <c r="BR1449" i="14"/>
  <c r="BQ1449" i="14"/>
  <c r="BP1449" i="14"/>
  <c r="BM1449" i="14"/>
  <c r="BL1449" i="14"/>
  <c r="BK1449" i="14"/>
  <c r="BH1449" i="14"/>
  <c r="BG1449" i="14"/>
  <c r="BF1449" i="14"/>
  <c r="BC1449" i="14"/>
  <c r="BB1449" i="14"/>
  <c r="BA1449" i="14"/>
  <c r="AX1449" i="14"/>
  <c r="AW1449" i="14"/>
  <c r="AV1449" i="14"/>
  <c r="AS1449" i="14"/>
  <c r="AR1449" i="14"/>
  <c r="AQ1449" i="14"/>
  <c r="AN1449" i="14"/>
  <c r="AM1449" i="14"/>
  <c r="AL1449" i="14"/>
  <c r="AI1449" i="14"/>
  <c r="AH1449" i="14"/>
  <c r="AG1449" i="14"/>
  <c r="BW1448" i="14"/>
  <c r="BV1448" i="14"/>
  <c r="BU1448" i="14"/>
  <c r="BR1448" i="14"/>
  <c r="BQ1448" i="14"/>
  <c r="BP1448" i="14"/>
  <c r="BM1448" i="14"/>
  <c r="BL1448" i="14"/>
  <c r="BK1448" i="14"/>
  <c r="BH1448" i="14"/>
  <c r="BG1448" i="14"/>
  <c r="BF1448" i="14"/>
  <c r="BC1448" i="14"/>
  <c r="BB1448" i="14"/>
  <c r="BA1448" i="14"/>
  <c r="AX1448" i="14"/>
  <c r="AW1448" i="14"/>
  <c r="AV1448" i="14"/>
  <c r="AS1448" i="14"/>
  <c r="AR1448" i="14"/>
  <c r="AQ1448" i="14"/>
  <c r="AN1448" i="14"/>
  <c r="AM1448" i="14"/>
  <c r="AL1448" i="14"/>
  <c r="AI1448" i="14"/>
  <c r="AH1448" i="14"/>
  <c r="AG1448" i="14"/>
  <c r="BW1447" i="14"/>
  <c r="BV1447" i="14"/>
  <c r="BU1447" i="14"/>
  <c r="BR1447" i="14"/>
  <c r="BQ1447" i="14"/>
  <c r="BP1447" i="14"/>
  <c r="BM1447" i="14"/>
  <c r="BL1447" i="14"/>
  <c r="BK1447" i="14"/>
  <c r="BH1447" i="14"/>
  <c r="BG1447" i="14"/>
  <c r="BF1447" i="14"/>
  <c r="BC1447" i="14"/>
  <c r="BB1447" i="14"/>
  <c r="BA1447" i="14"/>
  <c r="AX1447" i="14"/>
  <c r="AW1447" i="14"/>
  <c r="AV1447" i="14"/>
  <c r="AS1447" i="14"/>
  <c r="AR1447" i="14"/>
  <c r="AQ1447" i="14"/>
  <c r="AN1447" i="14"/>
  <c r="AM1447" i="14"/>
  <c r="AL1447" i="14"/>
  <c r="AI1447" i="14"/>
  <c r="AH1447" i="14"/>
  <c r="AG1447" i="14"/>
  <c r="BW1446" i="14"/>
  <c r="BV1446" i="14"/>
  <c r="BU1446" i="14"/>
  <c r="BR1446" i="14"/>
  <c r="BQ1446" i="14"/>
  <c r="BP1446" i="14"/>
  <c r="BM1446" i="14"/>
  <c r="BL1446" i="14"/>
  <c r="BK1446" i="14"/>
  <c r="BH1446" i="14"/>
  <c r="BG1446" i="14"/>
  <c r="BF1446" i="14"/>
  <c r="BC1446" i="14"/>
  <c r="BB1446" i="14"/>
  <c r="BA1446" i="14"/>
  <c r="AX1446" i="14"/>
  <c r="AW1446" i="14"/>
  <c r="AV1446" i="14"/>
  <c r="AS1446" i="14"/>
  <c r="AR1446" i="14"/>
  <c r="AQ1446" i="14"/>
  <c r="AN1446" i="14"/>
  <c r="AM1446" i="14"/>
  <c r="AL1446" i="14"/>
  <c r="AI1446" i="14"/>
  <c r="AH1446" i="14"/>
  <c r="AG1446" i="14"/>
  <c r="AG1442" i="14"/>
  <c r="AJ1489" i="14" s="1"/>
  <c r="CG1445" i="14"/>
  <c r="CE1445" i="14"/>
  <c r="CC1445" i="14"/>
  <c r="BW1445" i="14"/>
  <c r="BV1445" i="14"/>
  <c r="BU1445" i="14"/>
  <c r="BR1445" i="14"/>
  <c r="BQ1445" i="14"/>
  <c r="BP1445" i="14"/>
  <c r="BM1445" i="14"/>
  <c r="BL1445" i="14"/>
  <c r="BK1445" i="14"/>
  <c r="BH1445" i="14"/>
  <c r="BG1445" i="14"/>
  <c r="BF1445" i="14"/>
  <c r="BC1445" i="14"/>
  <c r="BB1445" i="14"/>
  <c r="BA1445" i="14"/>
  <c r="AX1445" i="14"/>
  <c r="AW1445" i="14"/>
  <c r="AV1445" i="14"/>
  <c r="AS1445" i="14"/>
  <c r="AR1445" i="14"/>
  <c r="AQ1445" i="14"/>
  <c r="AN1445" i="14"/>
  <c r="AM1445" i="14"/>
  <c r="AL1445" i="14"/>
  <c r="AI1445" i="14"/>
  <c r="AH1445" i="14"/>
  <c r="AG1445" i="14"/>
  <c r="CH1700" i="14" l="1"/>
  <c r="CE1580" i="14"/>
  <c r="CG1580" i="14"/>
  <c r="CC1580" i="14"/>
  <c r="CA1468" i="14"/>
  <c r="CH1484" i="14"/>
  <c r="CA1530" i="14"/>
  <c r="CC1565" i="14"/>
  <c r="BD1580" i="14"/>
  <c r="CA1667" i="14"/>
  <c r="CA1589" i="14"/>
  <c r="CA1452" i="14"/>
  <c r="BS1581" i="14"/>
  <c r="CA1492" i="14"/>
  <c r="CH1516" i="14"/>
  <c r="BD1583" i="14"/>
  <c r="BI1588" i="14"/>
  <c r="CA1629" i="14"/>
  <c r="CA1522" i="14"/>
  <c r="CA1562" i="14"/>
  <c r="CA1495" i="14"/>
  <c r="CA1531" i="14"/>
  <c r="CA1564" i="14"/>
  <c r="CH1460" i="14"/>
  <c r="CA1668" i="14"/>
  <c r="CA1563" i="14"/>
  <c r="BI1445" i="14"/>
  <c r="CA1447" i="14"/>
  <c r="CA1498" i="14"/>
  <c r="CA1532" i="14"/>
  <c r="CH1548" i="14"/>
  <c r="AO1580" i="14"/>
  <c r="AO1445" i="14"/>
  <c r="BS1445" i="14"/>
  <c r="CA1451" i="14"/>
  <c r="CA1499" i="14"/>
  <c r="CA1546" i="14"/>
  <c r="CH1476" i="14"/>
  <c r="AT1580" i="14"/>
  <c r="BN1583" i="14"/>
  <c r="AJ1584" i="14"/>
  <c r="CA1635" i="14"/>
  <c r="BX1445" i="14"/>
  <c r="AT1660" i="14"/>
  <c r="CA1514" i="14"/>
  <c r="CA1547" i="14"/>
  <c r="CA1458" i="14"/>
  <c r="CA1515" i="14"/>
  <c r="CH1527" i="14"/>
  <c r="BX1582" i="14"/>
  <c r="AT1583" i="14"/>
  <c r="AT1647" i="14"/>
  <c r="CA1651" i="14"/>
  <c r="CA1467" i="14"/>
  <c r="CA1554" i="14"/>
  <c r="CH1561" i="14"/>
  <c r="BS1588" i="14"/>
  <c r="BN1603" i="14"/>
  <c r="CA1603" i="14"/>
  <c r="BN1615" i="14"/>
  <c r="AY1687" i="14"/>
  <c r="CH1446" i="14"/>
  <c r="CA1587" i="14"/>
  <c r="AO1607" i="14"/>
  <c r="AJ1609" i="14"/>
  <c r="AO1620" i="14"/>
  <c r="BS1655" i="14"/>
  <c r="BX1665" i="14"/>
  <c r="CA1471" i="14"/>
  <c r="CA1551" i="14"/>
  <c r="CH1487" i="14"/>
  <c r="CH1519" i="14"/>
  <c r="CA1597" i="14"/>
  <c r="AT1598" i="14"/>
  <c r="CA1613" i="14"/>
  <c r="AO1639" i="14"/>
  <c r="AY1669" i="14"/>
  <c r="CA1675" i="14"/>
  <c r="AJ2006" i="14"/>
  <c r="B2011" i="14" s="1"/>
  <c r="CJ1565" i="14"/>
  <c r="CA1455" i="14"/>
  <c r="CA1535" i="14"/>
  <c r="CH1479" i="14"/>
  <c r="CH1508" i="14"/>
  <c r="CH1540" i="14"/>
  <c r="BI1580" i="14"/>
  <c r="BI1581" i="14"/>
  <c r="BN1582" i="14"/>
  <c r="BX1584" i="14"/>
  <c r="AO1587" i="14"/>
  <c r="AY1587" i="14"/>
  <c r="BI1587" i="14"/>
  <c r="BS1587" i="14"/>
  <c r="AO1590" i="14"/>
  <c r="AO1593" i="14"/>
  <c r="AY1593" i="14"/>
  <c r="BI1593" i="14"/>
  <c r="BS1593" i="14"/>
  <c r="AJ1598" i="14"/>
  <c r="BD1599" i="14"/>
  <c r="BD1628" i="14"/>
  <c r="BX1660" i="14"/>
  <c r="CA1669" i="14"/>
  <c r="CG1565" i="14"/>
  <c r="CH1445" i="14"/>
  <c r="CA1500" i="14"/>
  <c r="CA1537" i="14"/>
  <c r="CA1556" i="14"/>
  <c r="CH1511" i="14"/>
  <c r="CH1543" i="14"/>
  <c r="BS1580" i="14"/>
  <c r="AY1581" i="14"/>
  <c r="BN1584" i="14"/>
  <c r="AT1596" i="14"/>
  <c r="AO1604" i="14"/>
  <c r="CA1605" i="14"/>
  <c r="BN1609" i="14"/>
  <c r="BI1611" i="14"/>
  <c r="AO1617" i="14"/>
  <c r="AY1636" i="14"/>
  <c r="AT1644" i="14"/>
  <c r="CE1565" i="14"/>
  <c r="CA1483" i="14"/>
  <c r="CA1503" i="14"/>
  <c r="CA1524" i="14"/>
  <c r="CA1558" i="14"/>
  <c r="CH1463" i="14"/>
  <c r="CH1478" i="14"/>
  <c r="CG1700" i="14"/>
  <c r="AO1588" i="14"/>
  <c r="AY1591" i="14"/>
  <c r="AJ1596" i="14"/>
  <c r="BX1598" i="14"/>
  <c r="CA1619" i="14"/>
  <c r="BS1639" i="14"/>
  <c r="AY1667" i="14"/>
  <c r="CA1691" i="14"/>
  <c r="CA1462" i="14"/>
  <c r="CA1526" i="14"/>
  <c r="CA1559" i="14"/>
  <c r="AT1582" i="14"/>
  <c r="BS1590" i="14"/>
  <c r="AO1591" i="14"/>
  <c r="AY1603" i="14"/>
  <c r="BN1631" i="14"/>
  <c r="AJ1582" i="14"/>
  <c r="AT1584" i="14"/>
  <c r="AJ1587" i="14"/>
  <c r="AT1587" i="14"/>
  <c r="BD1587" i="14"/>
  <c r="BN1587" i="14"/>
  <c r="BX1587" i="14"/>
  <c r="AJ1593" i="14"/>
  <c r="AT1593" i="14"/>
  <c r="BD1593" i="14"/>
  <c r="BN1593" i="14"/>
  <c r="BX1593" i="14"/>
  <c r="BX1596" i="14"/>
  <c r="AO1603" i="14"/>
  <c r="BX1612" i="14"/>
  <c r="CA1679" i="14"/>
  <c r="AL1978" i="14"/>
  <c r="B1983" i="14" s="1"/>
  <c r="AJ1477" i="14"/>
  <c r="BD1479" i="14"/>
  <c r="BN1483" i="14"/>
  <c r="AT1445" i="14"/>
  <c r="BS1476" i="14"/>
  <c r="BD1481" i="14"/>
  <c r="BI1488" i="14"/>
  <c r="BI1476" i="14"/>
  <c r="BX1477" i="14"/>
  <c r="BD1485" i="14"/>
  <c r="BN1477" i="14"/>
  <c r="AT1483" i="14"/>
  <c r="AO1480" i="14"/>
  <c r="AT1487" i="14"/>
  <c r="BS1478" i="14"/>
  <c r="AJ1485" i="14"/>
  <c r="BI1478" i="14"/>
  <c r="BX1481" i="14"/>
  <c r="BX1564" i="14"/>
  <c r="BN1564" i="14"/>
  <c r="BD1564" i="14"/>
  <c r="AT1564" i="14"/>
  <c r="AJ1564" i="14"/>
  <c r="BS1563" i="14"/>
  <c r="BI1563" i="14"/>
  <c r="AY1563" i="14"/>
  <c r="AO1563" i="14"/>
  <c r="BX1562" i="14"/>
  <c r="BN1562" i="14"/>
  <c r="BD1562" i="14"/>
  <c r="AT1562" i="14"/>
  <c r="AJ1562" i="14"/>
  <c r="BS1561" i="14"/>
  <c r="BI1561" i="14"/>
  <c r="AY1561" i="14"/>
  <c r="AO1561" i="14"/>
  <c r="BX1560" i="14"/>
  <c r="BN1560" i="14"/>
  <c r="BD1560" i="14"/>
  <c r="AT1560" i="14"/>
  <c r="AJ1560" i="14"/>
  <c r="BS1559" i="14"/>
  <c r="BI1559" i="14"/>
  <c r="AY1559" i="14"/>
  <c r="AO1559" i="14"/>
  <c r="BX1558" i="14"/>
  <c r="BN1558" i="14"/>
  <c r="BD1558" i="14"/>
  <c r="AT1558" i="14"/>
  <c r="AJ1558" i="14"/>
  <c r="BS1557" i="14"/>
  <c r="BI1557" i="14"/>
  <c r="AY1557" i="14"/>
  <c r="AO1557" i="14"/>
  <c r="BX1556" i="14"/>
  <c r="BN1556" i="14"/>
  <c r="BD1556" i="14"/>
  <c r="AT1556" i="14"/>
  <c r="AJ1556" i="14"/>
  <c r="BS1555" i="14"/>
  <c r="BI1555" i="14"/>
  <c r="AY1555" i="14"/>
  <c r="AO1555" i="14"/>
  <c r="BX1554" i="14"/>
  <c r="BN1554" i="14"/>
  <c r="BD1554" i="14"/>
  <c r="AT1554" i="14"/>
  <c r="AJ1554" i="14"/>
  <c r="BS1553" i="14"/>
  <c r="BI1553" i="14"/>
  <c r="AY1553" i="14"/>
  <c r="AO1553" i="14"/>
  <c r="BX1552" i="14"/>
  <c r="BN1552" i="14"/>
  <c r="BD1552" i="14"/>
  <c r="AT1552" i="14"/>
  <c r="AJ1552" i="14"/>
  <c r="BS1551" i="14"/>
  <c r="BI1551" i="14"/>
  <c r="AY1551" i="14"/>
  <c r="AO1551" i="14"/>
  <c r="BX1550" i="14"/>
  <c r="BN1550" i="14"/>
  <c r="BD1550" i="14"/>
  <c r="AT1550" i="14"/>
  <c r="AJ1550" i="14"/>
  <c r="BS1549" i="14"/>
  <c r="BI1549" i="14"/>
  <c r="AY1549" i="14"/>
  <c r="AO1549" i="14"/>
  <c r="BX1548" i="14"/>
  <c r="BN1548" i="14"/>
  <c r="BD1548" i="14"/>
  <c r="AT1548" i="14"/>
  <c r="AJ1548" i="14"/>
  <c r="BS1547" i="14"/>
  <c r="BI1547" i="14"/>
  <c r="AY1547" i="14"/>
  <c r="AO1547" i="14"/>
  <c r="BX1546" i="14"/>
  <c r="BN1546" i="14"/>
  <c r="BD1546" i="14"/>
  <c r="AT1546" i="14"/>
  <c r="AJ1546" i="14"/>
  <c r="BS1545" i="14"/>
  <c r="BI1545" i="14"/>
  <c r="AY1545" i="14"/>
  <c r="AO1545" i="14"/>
  <c r="BX1544" i="14"/>
  <c r="BN1544" i="14"/>
  <c r="BD1544" i="14"/>
  <c r="AT1544" i="14"/>
  <c r="AJ1544" i="14"/>
  <c r="BS1543" i="14"/>
  <c r="BI1543" i="14"/>
  <c r="AY1543" i="14"/>
  <c r="AO1543" i="14"/>
  <c r="BX1542" i="14"/>
  <c r="BN1542" i="14"/>
  <c r="BD1542" i="14"/>
  <c r="AT1542" i="14"/>
  <c r="AJ1542" i="14"/>
  <c r="BS1541" i="14"/>
  <c r="BI1541" i="14"/>
  <c r="AY1541" i="14"/>
  <c r="AO1541" i="14"/>
  <c r="BX1540" i="14"/>
  <c r="BN1540" i="14"/>
  <c r="BD1540" i="14"/>
  <c r="AT1540" i="14"/>
  <c r="AJ1540" i="14"/>
  <c r="BS1539" i="14"/>
  <c r="BI1539" i="14"/>
  <c r="AY1539" i="14"/>
  <c r="AO1539" i="14"/>
  <c r="BX1538" i="14"/>
  <c r="BN1538" i="14"/>
  <c r="BD1538" i="14"/>
  <c r="AT1538" i="14"/>
  <c r="AJ1538" i="14"/>
  <c r="BS1537" i="14"/>
  <c r="BI1537" i="14"/>
  <c r="BS1564" i="14"/>
  <c r="AJ1563" i="14"/>
  <c r="AT1561" i="14"/>
  <c r="BD1559" i="14"/>
  <c r="BN1557" i="14"/>
  <c r="BX1555" i="14"/>
  <c r="AO1554" i="14"/>
  <c r="AY1552" i="14"/>
  <c r="BI1550" i="14"/>
  <c r="BS1548" i="14"/>
  <c r="AT1563" i="14"/>
  <c r="BD1561" i="14"/>
  <c r="BN1559" i="14"/>
  <c r="BX1557" i="14"/>
  <c r="AO1556" i="14"/>
  <c r="AY1554" i="14"/>
  <c r="BI1552" i="14"/>
  <c r="BS1550" i="14"/>
  <c r="AJ1549" i="14"/>
  <c r="AT1547" i="14"/>
  <c r="BD1545" i="14"/>
  <c r="BN1543" i="14"/>
  <c r="BX1541" i="14"/>
  <c r="AO1540" i="14"/>
  <c r="AY1538" i="14"/>
  <c r="AY1537" i="14"/>
  <c r="AO1537" i="14"/>
  <c r="BX1536" i="14"/>
  <c r="BN1536" i="14"/>
  <c r="BD1536" i="14"/>
  <c r="AT1536" i="14"/>
  <c r="AJ1536" i="14"/>
  <c r="BS1535" i="14"/>
  <c r="BI1535" i="14"/>
  <c r="AY1535" i="14"/>
  <c r="AO1535" i="14"/>
  <c r="BX1534" i="14"/>
  <c r="BN1534" i="14"/>
  <c r="BD1534" i="14"/>
  <c r="AT1534" i="14"/>
  <c r="AJ1534" i="14"/>
  <c r="BS1533" i="14"/>
  <c r="BI1533" i="14"/>
  <c r="AY1533" i="14"/>
  <c r="AO1533" i="14"/>
  <c r="BX1532" i="14"/>
  <c r="BN1532" i="14"/>
  <c r="BD1532" i="14"/>
  <c r="AT1532" i="14"/>
  <c r="AJ1532" i="14"/>
  <c r="BS1531" i="14"/>
  <c r="BI1531" i="14"/>
  <c r="AY1531" i="14"/>
  <c r="AO1531" i="14"/>
  <c r="BX1530" i="14"/>
  <c r="BN1530" i="14"/>
  <c r="BD1530" i="14"/>
  <c r="AT1530" i="14"/>
  <c r="AJ1530" i="14"/>
  <c r="BS1529" i="14"/>
  <c r="BI1529" i="14"/>
  <c r="AY1529" i="14"/>
  <c r="AO1529" i="14"/>
  <c r="BX1528" i="14"/>
  <c r="BN1528" i="14"/>
  <c r="BD1528" i="14"/>
  <c r="AT1528" i="14"/>
  <c r="AJ1528" i="14"/>
  <c r="BS1527" i="14"/>
  <c r="BI1527" i="14"/>
  <c r="AY1527" i="14"/>
  <c r="AO1527" i="14"/>
  <c r="BX1526" i="14"/>
  <c r="BN1526" i="14"/>
  <c r="BD1526" i="14"/>
  <c r="AT1526" i="14"/>
  <c r="AJ1526" i="14"/>
  <c r="BS1525" i="14"/>
  <c r="BI1525" i="14"/>
  <c r="AY1525" i="14"/>
  <c r="AO1525" i="14"/>
  <c r="BX1524" i="14"/>
  <c r="BN1524" i="14"/>
  <c r="BD1524" i="14"/>
  <c r="AT1524" i="14"/>
  <c r="AJ1524" i="14"/>
  <c r="BS1523" i="14"/>
  <c r="BI1523" i="14"/>
  <c r="AY1523" i="14"/>
  <c r="AY1564" i="14"/>
  <c r="BI1562" i="14"/>
  <c r="BS1560" i="14"/>
  <c r="AJ1559" i="14"/>
  <c r="AT1557" i="14"/>
  <c r="BD1555" i="14"/>
  <c r="BN1553" i="14"/>
  <c r="BX1551" i="14"/>
  <c r="AO1550" i="14"/>
  <c r="AY1548" i="14"/>
  <c r="BI1546" i="14"/>
  <c r="BS1544" i="14"/>
  <c r="AJ1543" i="14"/>
  <c r="AT1541" i="14"/>
  <c r="BD1539" i="14"/>
  <c r="BI1564" i="14"/>
  <c r="BX1561" i="14"/>
  <c r="BS1556" i="14"/>
  <c r="BS1552" i="14"/>
  <c r="BN1551" i="14"/>
  <c r="AY1550" i="14"/>
  <c r="BN1547" i="14"/>
  <c r="AY1546" i="14"/>
  <c r="BD1543" i="14"/>
  <c r="BI1540" i="14"/>
  <c r="AT1539" i="14"/>
  <c r="BN1537" i="14"/>
  <c r="BX1535" i="14"/>
  <c r="AO1534" i="14"/>
  <c r="AY1532" i="14"/>
  <c r="BI1530" i="14"/>
  <c r="BS1528" i="14"/>
  <c r="AJ1527" i="14"/>
  <c r="AT1525" i="14"/>
  <c r="BD1523" i="14"/>
  <c r="AO1562" i="14"/>
  <c r="AO1558" i="14"/>
  <c r="AJ1557" i="14"/>
  <c r="BN1555" i="14"/>
  <c r="AJ1553" i="14"/>
  <c r="BX1547" i="14"/>
  <c r="AJ1545" i="14"/>
  <c r="AO1542" i="14"/>
  <c r="BS1540" i="14"/>
  <c r="BX1537" i="14"/>
  <c r="AO1536" i="14"/>
  <c r="AY1534" i="14"/>
  <c r="BI1532" i="14"/>
  <c r="BS1530" i="14"/>
  <c r="AJ1529" i="14"/>
  <c r="AT1527" i="14"/>
  <c r="BD1525" i="14"/>
  <c r="BN1523" i="14"/>
  <c r="BD1563" i="14"/>
  <c r="AY1562" i="14"/>
  <c r="AJ1561" i="14"/>
  <c r="AY1558" i="14"/>
  <c r="AT1553" i="14"/>
  <c r="AT1549" i="14"/>
  <c r="AO1548" i="14"/>
  <c r="AT1545" i="14"/>
  <c r="AY1542" i="14"/>
  <c r="AJ1541" i="14"/>
  <c r="AO1538" i="14"/>
  <c r="AY1536" i="14"/>
  <c r="BI1534" i="14"/>
  <c r="BS1532" i="14"/>
  <c r="AJ1531" i="14"/>
  <c r="AT1529" i="14"/>
  <c r="BD1527" i="14"/>
  <c r="BN1525" i="14"/>
  <c r="BX1523" i="14"/>
  <c r="BN1445" i="14"/>
  <c r="BN1563" i="14"/>
  <c r="BI1558" i="14"/>
  <c r="BI1554" i="14"/>
  <c r="BD1553" i="14"/>
  <c r="AO1552" i="14"/>
  <c r="BD1549" i="14"/>
  <c r="BS1546" i="14"/>
  <c r="BX1543" i="14"/>
  <c r="BI1542" i="14"/>
  <c r="BN1539" i="14"/>
  <c r="BI1536" i="14"/>
  <c r="BS1534" i="14"/>
  <c r="AJ1533" i="14"/>
  <c r="AT1531" i="14"/>
  <c r="BD1529" i="14"/>
  <c r="BN1527" i="14"/>
  <c r="AO1524" i="14"/>
  <c r="BX1522" i="14"/>
  <c r="BD1522" i="14"/>
  <c r="AT1522" i="14"/>
  <c r="BS1521" i="14"/>
  <c r="BI1521" i="14"/>
  <c r="AO1521" i="14"/>
  <c r="BN1520" i="14"/>
  <c r="BD1520" i="14"/>
  <c r="AJ1520" i="14"/>
  <c r="BI1519" i="14"/>
  <c r="AY1519" i="14"/>
  <c r="BX1518" i="14"/>
  <c r="BN1518" i="14"/>
  <c r="AT1518" i="14"/>
  <c r="BS1517" i="14"/>
  <c r="BI1517" i="14"/>
  <c r="AO1517" i="14"/>
  <c r="BX1516" i="14"/>
  <c r="BD1516" i="14"/>
  <c r="AT1516" i="14"/>
  <c r="BS1515" i="14"/>
  <c r="AY1515" i="14"/>
  <c r="AO1515" i="14"/>
  <c r="BN1514" i="14"/>
  <c r="BD1514" i="14"/>
  <c r="AJ1514" i="14"/>
  <c r="BI1513" i="14"/>
  <c r="AY1513" i="14"/>
  <c r="BX1512" i="14"/>
  <c r="BN1512" i="14"/>
  <c r="AT1512" i="14"/>
  <c r="AJ1512" i="14"/>
  <c r="BI1511" i="14"/>
  <c r="AY1511" i="14"/>
  <c r="BX1510" i="14"/>
  <c r="BN1510" i="14"/>
  <c r="AT1510" i="14"/>
  <c r="AJ1510" i="14"/>
  <c r="BI1509" i="14"/>
  <c r="AO1509" i="14"/>
  <c r="BX1508" i="14"/>
  <c r="BD1508" i="14"/>
  <c r="AJ1508" i="14"/>
  <c r="BS1507" i="14"/>
  <c r="AY1507" i="14"/>
  <c r="BX1506" i="14"/>
  <c r="BN1506" i="14"/>
  <c r="AT1506" i="14"/>
  <c r="AJ1506" i="14"/>
  <c r="BI1505" i="14"/>
  <c r="AO1505" i="14"/>
  <c r="BX1504" i="14"/>
  <c r="BD1504" i="14"/>
  <c r="AT1504" i="14"/>
  <c r="BS1503" i="14"/>
  <c r="BI1503" i="14"/>
  <c r="AO1503" i="14"/>
  <c r="BN1502" i="14"/>
  <c r="BD1502" i="14"/>
  <c r="AJ1502" i="14"/>
  <c r="BS1501" i="14"/>
  <c r="AY1501" i="14"/>
  <c r="AO1501" i="14"/>
  <c r="BN1500" i="14"/>
  <c r="AT1500" i="14"/>
  <c r="AJ1500" i="14"/>
  <c r="BI1499" i="14"/>
  <c r="AY1499" i="14"/>
  <c r="BX1498" i="14"/>
  <c r="BD1498" i="14"/>
  <c r="AT1498" i="14"/>
  <c r="BS1497" i="14"/>
  <c r="BI1497" i="14"/>
  <c r="AO1497" i="14"/>
  <c r="BN1496" i="14"/>
  <c r="BD1496" i="14"/>
  <c r="AJ1496" i="14"/>
  <c r="BS1495" i="14"/>
  <c r="AY1495" i="14"/>
  <c r="BX1494" i="14"/>
  <c r="BN1494" i="14"/>
  <c r="AT1494" i="14"/>
  <c r="AJ1494" i="14"/>
  <c r="BI1493" i="14"/>
  <c r="AO1493" i="14"/>
  <c r="BX1492" i="14"/>
  <c r="BD1492" i="14"/>
  <c r="AT1492" i="14"/>
  <c r="BS1491" i="14"/>
  <c r="AY1491" i="14"/>
  <c r="AO1491" i="14"/>
  <c r="BN1490" i="14"/>
  <c r="BD1490" i="14"/>
  <c r="AJ1490" i="14"/>
  <c r="BI1489" i="14"/>
  <c r="AY1489" i="14"/>
  <c r="BX1488" i="14"/>
  <c r="BD1488" i="14"/>
  <c r="AT1488" i="14"/>
  <c r="BS1487" i="14"/>
  <c r="BI1487" i="14"/>
  <c r="AO1487" i="14"/>
  <c r="BN1486" i="14"/>
  <c r="BD1486" i="14"/>
  <c r="AJ1486" i="14"/>
  <c r="BS1485" i="14"/>
  <c r="AY1485" i="14"/>
  <c r="AO1485" i="14"/>
  <c r="BN1484" i="14"/>
  <c r="AT1484" i="14"/>
  <c r="AJ1484" i="14"/>
  <c r="BI1483" i="14"/>
  <c r="AO1483" i="14"/>
  <c r="BX1482" i="14"/>
  <c r="BD1482" i="14"/>
  <c r="AT1482" i="14"/>
  <c r="BS1481" i="14"/>
  <c r="AY1481" i="14"/>
  <c r="AO1481" i="14"/>
  <c r="BN1480" i="14"/>
  <c r="BD1480" i="14"/>
  <c r="AJ1480" i="14"/>
  <c r="BI1479" i="14"/>
  <c r="AY1479" i="14"/>
  <c r="BX1478" i="14"/>
  <c r="BD1478" i="14"/>
  <c r="AT1478" i="14"/>
  <c r="BS1477" i="14"/>
  <c r="BI1477" i="14"/>
  <c r="AO1477" i="14"/>
  <c r="BX1476" i="14"/>
  <c r="BD1476" i="14"/>
  <c r="BX1525" i="14"/>
  <c r="AO1523" i="14"/>
  <c r="BN1522" i="14"/>
  <c r="AJ1522" i="14"/>
  <c r="AY1521" i="14"/>
  <c r="BX1520" i="14"/>
  <c r="AT1520" i="14"/>
  <c r="BS1519" i="14"/>
  <c r="AO1519" i="14"/>
  <c r="BD1518" i="14"/>
  <c r="AJ1518" i="14"/>
  <c r="AY1517" i="14"/>
  <c r="BN1516" i="14"/>
  <c r="AJ1516" i="14"/>
  <c r="BI1515" i="14"/>
  <c r="BX1514" i="14"/>
  <c r="AT1514" i="14"/>
  <c r="BS1513" i="14"/>
  <c r="AO1513" i="14"/>
  <c r="BD1512" i="14"/>
  <c r="BS1511" i="14"/>
  <c r="AO1511" i="14"/>
  <c r="BD1510" i="14"/>
  <c r="BS1509" i="14"/>
  <c r="AY1509" i="14"/>
  <c r="BN1508" i="14"/>
  <c r="AT1508" i="14"/>
  <c r="BI1507" i="14"/>
  <c r="AO1507" i="14"/>
  <c r="BD1506" i="14"/>
  <c r="BS1505" i="14"/>
  <c r="AY1505" i="14"/>
  <c r="BN1504" i="14"/>
  <c r="AJ1504" i="14"/>
  <c r="AY1503" i="14"/>
  <c r="BX1502" i="14"/>
  <c r="AT1502" i="14"/>
  <c r="BI1501" i="14"/>
  <c r="BX1500" i="14"/>
  <c r="BD1500" i="14"/>
  <c r="BS1499" i="14"/>
  <c r="AO1499" i="14"/>
  <c r="BN1498" i="14"/>
  <c r="AJ1498" i="14"/>
  <c r="AY1497" i="14"/>
  <c r="BX1496" i="14"/>
  <c r="AT1496" i="14"/>
  <c r="BI1495" i="14"/>
  <c r="AO1495" i="14"/>
  <c r="BD1494" i="14"/>
  <c r="BS1493" i="14"/>
  <c r="AY1493" i="14"/>
  <c r="BN1492" i="14"/>
  <c r="AJ1492" i="14"/>
  <c r="BI1491" i="14"/>
  <c r="BX1490" i="14"/>
  <c r="AT1490" i="14"/>
  <c r="BS1489" i="14"/>
  <c r="AO1489" i="14"/>
  <c r="BN1488" i="14"/>
  <c r="AJ1488" i="14"/>
  <c r="AY1487" i="14"/>
  <c r="BX1486" i="14"/>
  <c r="AT1486" i="14"/>
  <c r="BI1485" i="14"/>
  <c r="BX1484" i="14"/>
  <c r="BD1484" i="14"/>
  <c r="BS1483" i="14"/>
  <c r="AY1483" i="14"/>
  <c r="BN1482" i="14"/>
  <c r="AJ1482" i="14"/>
  <c r="BI1481" i="14"/>
  <c r="BX1480" i="14"/>
  <c r="AT1480" i="14"/>
  <c r="BS1479" i="14"/>
  <c r="AO1479" i="14"/>
  <c r="BN1478" i="14"/>
  <c r="AJ1478" i="14"/>
  <c r="AY1477" i="14"/>
  <c r="BN1476" i="14"/>
  <c r="BX1563" i="14"/>
  <c r="BX1559" i="14"/>
  <c r="BS1558" i="14"/>
  <c r="BD1557" i="14"/>
  <c r="BS1554" i="14"/>
  <c r="BN1549" i="14"/>
  <c r="AJ1547" i="14"/>
  <c r="AO1544" i="14"/>
  <c r="BS1542" i="14"/>
  <c r="BX1539" i="14"/>
  <c r="BS1536" i="14"/>
  <c r="AJ1535" i="14"/>
  <c r="AT1533" i="14"/>
  <c r="BD1531" i="14"/>
  <c r="BN1529" i="14"/>
  <c r="BX1527" i="14"/>
  <c r="AO1526" i="14"/>
  <c r="AY1524" i="14"/>
  <c r="AO1564" i="14"/>
  <c r="BS1562" i="14"/>
  <c r="AO1560" i="14"/>
  <c r="AJ1555" i="14"/>
  <c r="AJ1551" i="14"/>
  <c r="BX1549" i="14"/>
  <c r="BI1548" i="14"/>
  <c r="BN1545" i="14"/>
  <c r="AY1544" i="14"/>
  <c r="BD1541" i="14"/>
  <c r="BI1538" i="14"/>
  <c r="AJ1537" i="14"/>
  <c r="AT1535" i="14"/>
  <c r="BD1533" i="14"/>
  <c r="BN1531" i="14"/>
  <c r="BX1529" i="14"/>
  <c r="AO1528" i="14"/>
  <c r="AY1526" i="14"/>
  <c r="BI1524" i="14"/>
  <c r="BX1553" i="14"/>
  <c r="BD1537" i="14"/>
  <c r="AY1530" i="14"/>
  <c r="AT1523" i="14"/>
  <c r="BD1521" i="14"/>
  <c r="BN1519" i="14"/>
  <c r="BX1517" i="14"/>
  <c r="AO1516" i="14"/>
  <c r="AY1514" i="14"/>
  <c r="BI1512" i="14"/>
  <c r="BS1510" i="14"/>
  <c r="AJ1509" i="14"/>
  <c r="AT1507" i="14"/>
  <c r="BD1505" i="14"/>
  <c r="BN1503" i="14"/>
  <c r="BX1501" i="14"/>
  <c r="AO1500" i="14"/>
  <c r="AY1498" i="14"/>
  <c r="BI1496" i="14"/>
  <c r="BS1494" i="14"/>
  <c r="AJ1493" i="14"/>
  <c r="AT1491" i="14"/>
  <c r="BD1489" i="14"/>
  <c r="BN1487" i="14"/>
  <c r="BX1485" i="14"/>
  <c r="AO1484" i="14"/>
  <c r="AY1482" i="14"/>
  <c r="BI1480" i="14"/>
  <c r="BD1547" i="14"/>
  <c r="BD1535" i="14"/>
  <c r="AY1528" i="14"/>
  <c r="BN1521" i="14"/>
  <c r="BX1519" i="14"/>
  <c r="AO1518" i="14"/>
  <c r="AY1516" i="14"/>
  <c r="BI1514" i="14"/>
  <c r="BS1512" i="14"/>
  <c r="AJ1511" i="14"/>
  <c r="AT1509" i="14"/>
  <c r="BD1507" i="14"/>
  <c r="BN1505" i="14"/>
  <c r="BX1503" i="14"/>
  <c r="AO1502" i="14"/>
  <c r="AY1500" i="14"/>
  <c r="BI1498" i="14"/>
  <c r="BS1496" i="14"/>
  <c r="AJ1495" i="14"/>
  <c r="AT1493" i="14"/>
  <c r="BD1491" i="14"/>
  <c r="BN1489" i="14"/>
  <c r="BX1487" i="14"/>
  <c r="AO1486" i="14"/>
  <c r="AY1484" i="14"/>
  <c r="BI1482" i="14"/>
  <c r="BS1480" i="14"/>
  <c r="AJ1479" i="14"/>
  <c r="AT1477" i="14"/>
  <c r="AT1476" i="14"/>
  <c r="AJ1476" i="14"/>
  <c r="BS1475" i="14"/>
  <c r="BI1475" i="14"/>
  <c r="AY1475" i="14"/>
  <c r="AO1475" i="14"/>
  <c r="BX1474" i="14"/>
  <c r="BN1474" i="14"/>
  <c r="BD1474" i="14"/>
  <c r="AT1474" i="14"/>
  <c r="AJ1474" i="14"/>
  <c r="BS1473" i="14"/>
  <c r="BI1473" i="14"/>
  <c r="AY1473" i="14"/>
  <c r="AO1473" i="14"/>
  <c r="BX1472" i="14"/>
  <c r="BN1472" i="14"/>
  <c r="BD1472" i="14"/>
  <c r="AT1472" i="14"/>
  <c r="AJ1472" i="14"/>
  <c r="BS1471" i="14"/>
  <c r="BI1471" i="14"/>
  <c r="AY1471" i="14"/>
  <c r="AO1471" i="14"/>
  <c r="BX1470" i="14"/>
  <c r="BN1470" i="14"/>
  <c r="BD1470" i="14"/>
  <c r="AT1470" i="14"/>
  <c r="AJ1470" i="14"/>
  <c r="BS1469" i="14"/>
  <c r="BI1469" i="14"/>
  <c r="AY1469" i="14"/>
  <c r="AO1469" i="14"/>
  <c r="BX1468" i="14"/>
  <c r="BN1468" i="14"/>
  <c r="BD1468" i="14"/>
  <c r="AT1468" i="14"/>
  <c r="AJ1468" i="14"/>
  <c r="BS1467" i="14"/>
  <c r="BI1467" i="14"/>
  <c r="AY1467" i="14"/>
  <c r="AO1467" i="14"/>
  <c r="BX1466" i="14"/>
  <c r="BN1466" i="14"/>
  <c r="BD1466" i="14"/>
  <c r="AT1466" i="14"/>
  <c r="AJ1466" i="14"/>
  <c r="BS1465" i="14"/>
  <c r="BI1465" i="14"/>
  <c r="AY1465" i="14"/>
  <c r="AO1465" i="14"/>
  <c r="BX1464" i="14"/>
  <c r="BN1464" i="14"/>
  <c r="BD1464" i="14"/>
  <c r="AT1464" i="14"/>
  <c r="AJ1464" i="14"/>
  <c r="BS1463" i="14"/>
  <c r="BI1463" i="14"/>
  <c r="AY1463" i="14"/>
  <c r="AO1463" i="14"/>
  <c r="BX1462" i="14"/>
  <c r="BN1462" i="14"/>
  <c r="BD1462" i="14"/>
  <c r="AT1462" i="14"/>
  <c r="AJ1462" i="14"/>
  <c r="BS1461" i="14"/>
  <c r="BI1461" i="14"/>
  <c r="AY1461" i="14"/>
  <c r="AO1461" i="14"/>
  <c r="BX1460" i="14"/>
  <c r="BN1460" i="14"/>
  <c r="BD1460" i="14"/>
  <c r="AT1460" i="14"/>
  <c r="AJ1460" i="14"/>
  <c r="BS1459" i="14"/>
  <c r="BI1459" i="14"/>
  <c r="AY1459" i="14"/>
  <c r="AO1459" i="14"/>
  <c r="BX1458" i="14"/>
  <c r="BN1458" i="14"/>
  <c r="BD1458" i="14"/>
  <c r="AT1458" i="14"/>
  <c r="AJ1458" i="14"/>
  <c r="BS1457" i="14"/>
  <c r="BI1457" i="14"/>
  <c r="AY1457" i="14"/>
  <c r="AO1457" i="14"/>
  <c r="BX1456" i="14"/>
  <c r="BN1456" i="14"/>
  <c r="BD1456" i="14"/>
  <c r="AT1456" i="14"/>
  <c r="AJ1456" i="14"/>
  <c r="BS1455" i="14"/>
  <c r="BI1455" i="14"/>
  <c r="AY1455" i="14"/>
  <c r="AO1455" i="14"/>
  <c r="BX1454" i="14"/>
  <c r="BN1454" i="14"/>
  <c r="BD1454" i="14"/>
  <c r="AT1454" i="14"/>
  <c r="AJ1454" i="14"/>
  <c r="BS1453" i="14"/>
  <c r="BI1453" i="14"/>
  <c r="AY1453" i="14"/>
  <c r="AO1453" i="14"/>
  <c r="BX1452" i="14"/>
  <c r="BN1452" i="14"/>
  <c r="BD1452" i="14"/>
  <c r="AT1452" i="14"/>
  <c r="AJ1452" i="14"/>
  <c r="BS1451" i="14"/>
  <c r="BI1451" i="14"/>
  <c r="AY1451" i="14"/>
  <c r="AO1451" i="14"/>
  <c r="BX1450" i="14"/>
  <c r="BN1450" i="14"/>
  <c r="BD1450" i="14"/>
  <c r="AT1450" i="14"/>
  <c r="AJ1450" i="14"/>
  <c r="BS1449" i="14"/>
  <c r="BI1449" i="14"/>
  <c r="AY1449" i="14"/>
  <c r="AO1449" i="14"/>
  <c r="BX1448" i="14"/>
  <c r="BN1448" i="14"/>
  <c r="BD1448" i="14"/>
  <c r="AT1448" i="14"/>
  <c r="AJ1448" i="14"/>
  <c r="BS1447" i="14"/>
  <c r="BI1447" i="14"/>
  <c r="AY1447" i="14"/>
  <c r="AO1447" i="14"/>
  <c r="BX1446" i="14"/>
  <c r="BN1446" i="14"/>
  <c r="BD1446" i="14"/>
  <c r="AT1446" i="14"/>
  <c r="AJ1446" i="14"/>
  <c r="BD1445" i="14"/>
  <c r="BS1482" i="14"/>
  <c r="BD1477" i="14"/>
  <c r="AY1445" i="14"/>
  <c r="AT1551" i="14"/>
  <c r="BI1544" i="14"/>
  <c r="BN1541" i="14"/>
  <c r="BN1535" i="14"/>
  <c r="BI1528" i="14"/>
  <c r="BX1521" i="14"/>
  <c r="AO1520" i="14"/>
  <c r="AY1518" i="14"/>
  <c r="BI1516" i="14"/>
  <c r="BS1514" i="14"/>
  <c r="AJ1513" i="14"/>
  <c r="AT1511" i="14"/>
  <c r="BD1509" i="14"/>
  <c r="BN1507" i="14"/>
  <c r="BX1505" i="14"/>
  <c r="AO1504" i="14"/>
  <c r="AY1502" i="14"/>
  <c r="BI1500" i="14"/>
  <c r="BS1498" i="14"/>
  <c r="AJ1497" i="14"/>
  <c r="AT1495" i="14"/>
  <c r="BD1493" i="14"/>
  <c r="BN1491" i="14"/>
  <c r="BX1489" i="14"/>
  <c r="AO1488" i="14"/>
  <c r="AY1486" i="14"/>
  <c r="BI1484" i="14"/>
  <c r="AJ1481" i="14"/>
  <c r="AT1479" i="14"/>
  <c r="AT1555" i="14"/>
  <c r="BD1551" i="14"/>
  <c r="BS1538" i="14"/>
  <c r="BN1533" i="14"/>
  <c r="BI1526" i="14"/>
  <c r="AO1522" i="14"/>
  <c r="AY1520" i="14"/>
  <c r="BI1518" i="14"/>
  <c r="BS1516" i="14"/>
  <c r="AJ1515" i="14"/>
  <c r="AT1513" i="14"/>
  <c r="BD1511" i="14"/>
  <c r="BN1509" i="14"/>
  <c r="BX1507" i="14"/>
  <c r="AO1506" i="14"/>
  <c r="AY1504" i="14"/>
  <c r="BI1502" i="14"/>
  <c r="BS1500" i="14"/>
  <c r="AJ1499" i="14"/>
  <c r="AT1497" i="14"/>
  <c r="BD1495" i="14"/>
  <c r="BN1493" i="14"/>
  <c r="BX1491" i="14"/>
  <c r="AO1490" i="14"/>
  <c r="AY1488" i="14"/>
  <c r="BI1486" i="14"/>
  <c r="BS1484" i="14"/>
  <c r="AJ1483" i="14"/>
  <c r="AT1481" i="14"/>
  <c r="AT1559" i="14"/>
  <c r="AY1556" i="14"/>
  <c r="AJ1539" i="14"/>
  <c r="BX1533" i="14"/>
  <c r="BS1526" i="14"/>
  <c r="AY1522" i="14"/>
  <c r="BI1520" i="14"/>
  <c r="BS1518" i="14"/>
  <c r="AJ1517" i="14"/>
  <c r="AT1515" i="14"/>
  <c r="BD1513" i="14"/>
  <c r="BN1511" i="14"/>
  <c r="BX1509" i="14"/>
  <c r="AO1508" i="14"/>
  <c r="AY1506" i="14"/>
  <c r="BI1504" i="14"/>
  <c r="BS1502" i="14"/>
  <c r="AJ1501" i="14"/>
  <c r="AT1499" i="14"/>
  <c r="BD1497" i="14"/>
  <c r="BN1495" i="14"/>
  <c r="BX1493" i="14"/>
  <c r="AO1492" i="14"/>
  <c r="AY1490" i="14"/>
  <c r="AY1560" i="14"/>
  <c r="BI1556" i="14"/>
  <c r="BX1545" i="14"/>
  <c r="BX1531" i="14"/>
  <c r="BS1524" i="14"/>
  <c r="BI1522" i="14"/>
  <c r="BS1520" i="14"/>
  <c r="AJ1519" i="14"/>
  <c r="AT1517" i="14"/>
  <c r="BD1515" i="14"/>
  <c r="BN1513" i="14"/>
  <c r="BX1511" i="14"/>
  <c r="AO1510" i="14"/>
  <c r="AY1508" i="14"/>
  <c r="BI1506" i="14"/>
  <c r="BS1504" i="14"/>
  <c r="AJ1503" i="14"/>
  <c r="AT1501" i="14"/>
  <c r="BD1499" i="14"/>
  <c r="BN1497" i="14"/>
  <c r="BX1495" i="14"/>
  <c r="AO1494" i="14"/>
  <c r="AY1492" i="14"/>
  <c r="BI1490" i="14"/>
  <c r="BS1488" i="14"/>
  <c r="AJ1487" i="14"/>
  <c r="AT1485" i="14"/>
  <c r="BD1483" i="14"/>
  <c r="BN1481" i="14"/>
  <c r="BX1479" i="14"/>
  <c r="AO1478" i="14"/>
  <c r="AY1476" i="14"/>
  <c r="AO1476" i="14"/>
  <c r="BX1475" i="14"/>
  <c r="BN1475" i="14"/>
  <c r="BD1475" i="14"/>
  <c r="AT1475" i="14"/>
  <c r="AJ1475" i="14"/>
  <c r="BS1474" i="14"/>
  <c r="BI1474" i="14"/>
  <c r="AY1474" i="14"/>
  <c r="AO1474" i="14"/>
  <c r="BX1473" i="14"/>
  <c r="BN1473" i="14"/>
  <c r="BD1473" i="14"/>
  <c r="AT1473" i="14"/>
  <c r="AJ1473" i="14"/>
  <c r="BS1472" i="14"/>
  <c r="BI1472" i="14"/>
  <c r="AY1472" i="14"/>
  <c r="AO1472" i="14"/>
  <c r="BX1471" i="14"/>
  <c r="BN1471" i="14"/>
  <c r="BD1471" i="14"/>
  <c r="AT1471" i="14"/>
  <c r="AJ1471" i="14"/>
  <c r="BS1470" i="14"/>
  <c r="BI1470" i="14"/>
  <c r="AY1470" i="14"/>
  <c r="AO1470" i="14"/>
  <c r="BX1469" i="14"/>
  <c r="BN1469" i="14"/>
  <c r="BD1469" i="14"/>
  <c r="AT1469" i="14"/>
  <c r="AJ1469" i="14"/>
  <c r="BS1468" i="14"/>
  <c r="BI1468" i="14"/>
  <c r="AY1468" i="14"/>
  <c r="AO1468" i="14"/>
  <c r="BX1467" i="14"/>
  <c r="BN1467" i="14"/>
  <c r="BD1467" i="14"/>
  <c r="AT1467" i="14"/>
  <c r="AJ1467" i="14"/>
  <c r="BS1466" i="14"/>
  <c r="BI1466" i="14"/>
  <c r="AY1466" i="14"/>
  <c r="AO1466" i="14"/>
  <c r="BX1465" i="14"/>
  <c r="BN1465" i="14"/>
  <c r="BD1465" i="14"/>
  <c r="AT1465" i="14"/>
  <c r="AJ1465" i="14"/>
  <c r="BS1464" i="14"/>
  <c r="BI1464" i="14"/>
  <c r="AY1464" i="14"/>
  <c r="AO1464" i="14"/>
  <c r="BX1463" i="14"/>
  <c r="BN1463" i="14"/>
  <c r="BD1463" i="14"/>
  <c r="AT1463" i="14"/>
  <c r="AJ1463" i="14"/>
  <c r="BS1462" i="14"/>
  <c r="BI1462" i="14"/>
  <c r="AY1462" i="14"/>
  <c r="AO1462" i="14"/>
  <c r="BX1461" i="14"/>
  <c r="BN1461" i="14"/>
  <c r="BD1461" i="14"/>
  <c r="AT1461" i="14"/>
  <c r="AJ1461" i="14"/>
  <c r="BS1460" i="14"/>
  <c r="BI1460" i="14"/>
  <c r="AY1460" i="14"/>
  <c r="AO1460" i="14"/>
  <c r="BX1459" i="14"/>
  <c r="BN1459" i="14"/>
  <c r="BD1459" i="14"/>
  <c r="AT1459" i="14"/>
  <c r="AJ1459" i="14"/>
  <c r="BS1458" i="14"/>
  <c r="BI1458" i="14"/>
  <c r="AY1458" i="14"/>
  <c r="AO1458" i="14"/>
  <c r="BX1457" i="14"/>
  <c r="BN1457" i="14"/>
  <c r="BD1457" i="14"/>
  <c r="AT1457" i="14"/>
  <c r="AJ1457" i="14"/>
  <c r="BS1456" i="14"/>
  <c r="BI1456" i="14"/>
  <c r="AY1456" i="14"/>
  <c r="AO1456" i="14"/>
  <c r="BX1455" i="14"/>
  <c r="BN1455" i="14"/>
  <c r="BD1455" i="14"/>
  <c r="AT1455" i="14"/>
  <c r="AJ1455" i="14"/>
  <c r="BS1454" i="14"/>
  <c r="BI1454" i="14"/>
  <c r="AY1454" i="14"/>
  <c r="AO1454" i="14"/>
  <c r="BX1453" i="14"/>
  <c r="BN1453" i="14"/>
  <c r="BD1453" i="14"/>
  <c r="AT1453" i="14"/>
  <c r="AJ1453" i="14"/>
  <c r="BS1452" i="14"/>
  <c r="BI1452" i="14"/>
  <c r="AY1452" i="14"/>
  <c r="AO1452" i="14"/>
  <c r="BX1451" i="14"/>
  <c r="BN1451" i="14"/>
  <c r="BD1451" i="14"/>
  <c r="AT1451" i="14"/>
  <c r="AJ1451" i="14"/>
  <c r="BS1450" i="14"/>
  <c r="BI1450" i="14"/>
  <c r="AY1450" i="14"/>
  <c r="AO1450" i="14"/>
  <c r="BX1449" i="14"/>
  <c r="BN1449" i="14"/>
  <c r="BD1449" i="14"/>
  <c r="AT1449" i="14"/>
  <c r="AJ1449" i="14"/>
  <c r="BS1448" i="14"/>
  <c r="BI1448" i="14"/>
  <c r="AY1448" i="14"/>
  <c r="AO1448" i="14"/>
  <c r="BX1447" i="14"/>
  <c r="BN1447" i="14"/>
  <c r="BD1447" i="14"/>
  <c r="AT1447" i="14"/>
  <c r="AJ1447" i="14"/>
  <c r="BS1446" i="14"/>
  <c r="BI1446" i="14"/>
  <c r="AY1446" i="14"/>
  <c r="AO1446" i="14"/>
  <c r="AJ1445" i="14"/>
  <c r="AJ1525" i="14"/>
  <c r="AJ1521" i="14"/>
  <c r="AT1519" i="14"/>
  <c r="BN1515" i="14"/>
  <c r="BX1513" i="14"/>
  <c r="AO1512" i="14"/>
  <c r="AY1510" i="14"/>
  <c r="BI1508" i="14"/>
  <c r="BS1506" i="14"/>
  <c r="AT1503" i="14"/>
  <c r="BD1501" i="14"/>
  <c r="BX1497" i="14"/>
  <c r="BI1560" i="14"/>
  <c r="AO1546" i="14"/>
  <c r="AO1532" i="14"/>
  <c r="BS1522" i="14"/>
  <c r="BD1517" i="14"/>
  <c r="AJ1505" i="14"/>
  <c r="BN1499" i="14"/>
  <c r="AO1496" i="14"/>
  <c r="AY1494" i="14"/>
  <c r="BI1492" i="14"/>
  <c r="BN1561" i="14"/>
  <c r="AT1543" i="14"/>
  <c r="AY1540" i="14"/>
  <c r="AT1537" i="14"/>
  <c r="AO1530" i="14"/>
  <c r="AJ1523" i="14"/>
  <c r="AT1521" i="14"/>
  <c r="BD1519" i="14"/>
  <c r="BN1517" i="14"/>
  <c r="BX1515" i="14"/>
  <c r="AO1514" i="14"/>
  <c r="AY1512" i="14"/>
  <c r="BI1510" i="14"/>
  <c r="BS1508" i="14"/>
  <c r="AJ1507" i="14"/>
  <c r="AT1505" i="14"/>
  <c r="BD1503" i="14"/>
  <c r="BN1501" i="14"/>
  <c r="BX1499" i="14"/>
  <c r="AO1498" i="14"/>
  <c r="AY1496" i="14"/>
  <c r="BI1494" i="14"/>
  <c r="BS1492" i="14"/>
  <c r="AJ1491" i="14"/>
  <c r="AT1489" i="14"/>
  <c r="BD1487" i="14"/>
  <c r="BN1485" i="14"/>
  <c r="BX1483" i="14"/>
  <c r="AO1482" i="14"/>
  <c r="AY1480" i="14"/>
  <c r="AY1478" i="14"/>
  <c r="BN1479" i="14"/>
  <c r="BS1486" i="14"/>
  <c r="BS1490" i="14"/>
  <c r="CA1615" i="14"/>
  <c r="CA1693" i="14"/>
  <c r="CA1449" i="14"/>
  <c r="CH1449" i="14"/>
  <c r="CA1457" i="14"/>
  <c r="CH1457" i="14"/>
  <c r="CA1465" i="14"/>
  <c r="CH1465" i="14"/>
  <c r="CH1473" i="14"/>
  <c r="CA1473" i="14"/>
  <c r="CA1481" i="14"/>
  <c r="CH1481" i="14"/>
  <c r="CA1489" i="14"/>
  <c r="CH1489" i="14"/>
  <c r="CA1497" i="14"/>
  <c r="CH1497" i="14"/>
  <c r="CH1505" i="14"/>
  <c r="CA1505" i="14"/>
  <c r="CH1450" i="14"/>
  <c r="CA1450" i="14"/>
  <c r="CH1466" i="14"/>
  <c r="CA1466" i="14"/>
  <c r="CH1474" i="14"/>
  <c r="CA1474" i="14"/>
  <c r="CH1490" i="14"/>
  <c r="CA1490" i="14"/>
  <c r="CA1482" i="14"/>
  <c r="CA1580" i="14"/>
  <c r="CA1588" i="14"/>
  <c r="CA1602" i="14"/>
  <c r="CA1448" i="14"/>
  <c r="CH1448" i="14"/>
  <c r="CA1456" i="14"/>
  <c r="CH1456" i="14"/>
  <c r="CA1464" i="14"/>
  <c r="CH1464" i="14"/>
  <c r="CA1472" i="14"/>
  <c r="CH1472" i="14"/>
  <c r="CA1480" i="14"/>
  <c r="CH1480" i="14"/>
  <c r="CA1488" i="14"/>
  <c r="CH1488" i="14"/>
  <c r="CA1496" i="14"/>
  <c r="CH1496" i="14"/>
  <c r="CA1504" i="14"/>
  <c r="CH1504" i="14"/>
  <c r="CA1512" i="14"/>
  <c r="CH1512" i="14"/>
  <c r="CA1520" i="14"/>
  <c r="CH1520" i="14"/>
  <c r="CA1528" i="14"/>
  <c r="CH1528" i="14"/>
  <c r="CA1536" i="14"/>
  <c r="CH1536" i="14"/>
  <c r="CA1544" i="14"/>
  <c r="CH1544" i="14"/>
  <c r="CA1552" i="14"/>
  <c r="CH1552" i="14"/>
  <c r="CH1560" i="14"/>
  <c r="CA1560" i="14"/>
  <c r="CA1454" i="14"/>
  <c r="CH1454" i="14"/>
  <c r="CA1470" i="14"/>
  <c r="CH1470" i="14"/>
  <c r="CA1486" i="14"/>
  <c r="CH1486" i="14"/>
  <c r="CA1502" i="14"/>
  <c r="CH1502" i="14"/>
  <c r="CH1510" i="14"/>
  <c r="CA1510" i="14"/>
  <c r="CA1518" i="14"/>
  <c r="CH1518" i="14"/>
  <c r="CA1534" i="14"/>
  <c r="CH1534" i="14"/>
  <c r="CH1542" i="14"/>
  <c r="CA1542" i="14"/>
  <c r="CA1550" i="14"/>
  <c r="CH1550" i="14"/>
  <c r="CA1513" i="14"/>
  <c r="CH1513" i="14"/>
  <c r="CH1521" i="14"/>
  <c r="CA1521" i="14"/>
  <c r="CA1529" i="14"/>
  <c r="CH1529" i="14"/>
  <c r="CA1545" i="14"/>
  <c r="CH1545" i="14"/>
  <c r="CH1553" i="14"/>
  <c r="CA1553" i="14"/>
  <c r="CA1581" i="14"/>
  <c r="CA1586" i="14"/>
  <c r="CA1595" i="14"/>
  <c r="CA1683" i="14"/>
  <c r="CA1494" i="14"/>
  <c r="CA1656" i="14"/>
  <c r="CA1506" i="14"/>
  <c r="CA1538" i="14"/>
  <c r="BS1591" i="14"/>
  <c r="BN1596" i="14"/>
  <c r="CA1596" i="14"/>
  <c r="BN1598" i="14"/>
  <c r="AT1599" i="14"/>
  <c r="AJ1601" i="14"/>
  <c r="AT1601" i="14"/>
  <c r="BD1601" i="14"/>
  <c r="BN1601" i="14"/>
  <c r="BX1601" i="14"/>
  <c r="BD1609" i="14"/>
  <c r="CA1624" i="14"/>
  <c r="BX1628" i="14"/>
  <c r="BS1636" i="14"/>
  <c r="BI1639" i="14"/>
  <c r="AJ1644" i="14"/>
  <c r="AJ1647" i="14"/>
  <c r="CA1650" i="14"/>
  <c r="CA1653" i="14"/>
  <c r="BN1660" i="14"/>
  <c r="BS1663" i="14"/>
  <c r="AO1667" i="14"/>
  <c r="CA1475" i="14"/>
  <c r="CA1507" i="14"/>
  <c r="CA1539" i="14"/>
  <c r="CH1459" i="14"/>
  <c r="CH1491" i="14"/>
  <c r="CH1523" i="14"/>
  <c r="CH1555" i="14"/>
  <c r="BI1951" i="14"/>
  <c r="AY1951" i="14"/>
  <c r="AO1951" i="14"/>
  <c r="BI1950" i="14"/>
  <c r="AY1950" i="14"/>
  <c r="AO1950" i="14"/>
  <c r="BI1949" i="14"/>
  <c r="AY1949" i="14"/>
  <c r="AO1949" i="14"/>
  <c r="BI1948" i="14"/>
  <c r="AY1948" i="14"/>
  <c r="AO1948" i="14"/>
  <c r="BI1947" i="14"/>
  <c r="AY1947" i="14"/>
  <c r="AO1947" i="14"/>
  <c r="BI1946" i="14"/>
  <c r="AY1946" i="14"/>
  <c r="AO1946" i="14"/>
  <c r="BI1945" i="14"/>
  <c r="AY1945" i="14"/>
  <c r="AO1945" i="14"/>
  <c r="BI1944" i="14"/>
  <c r="AY1944" i="14"/>
  <c r="AO1944" i="14"/>
  <c r="BI1943" i="14"/>
  <c r="AY1943" i="14"/>
  <c r="AO1943" i="14"/>
  <c r="BI1942" i="14"/>
  <c r="AY1942" i="14"/>
  <c r="AO1942" i="14"/>
  <c r="BI1941" i="14"/>
  <c r="AY1941" i="14"/>
  <c r="AO1941" i="14"/>
  <c r="BI1940" i="14"/>
  <c r="AY1940" i="14"/>
  <c r="AO1940" i="14"/>
  <c r="BI1939" i="14"/>
  <c r="AY1939" i="14"/>
  <c r="AO1939" i="14"/>
  <c r="BI1938" i="14"/>
  <c r="AY1938" i="14"/>
  <c r="AO1938" i="14"/>
  <c r="BI1937" i="14"/>
  <c r="AY1937" i="14"/>
  <c r="AO1937" i="14"/>
  <c r="BI1936" i="14"/>
  <c r="AY1936" i="14"/>
  <c r="AO1936" i="14"/>
  <c r="BI1935" i="14"/>
  <c r="AY1935" i="14"/>
  <c r="AO1935" i="14"/>
  <c r="BI1934" i="14"/>
  <c r="AY1934" i="14"/>
  <c r="AO1934" i="14"/>
  <c r="BI1933" i="14"/>
  <c r="AY1933" i="14"/>
  <c r="BD1951" i="14"/>
  <c r="AT1951" i="14"/>
  <c r="AJ1951" i="14"/>
  <c r="BD1950" i="14"/>
  <c r="AT1950" i="14"/>
  <c r="AJ1950" i="14"/>
  <c r="BD1949" i="14"/>
  <c r="AT1949" i="14"/>
  <c r="AJ1949" i="14"/>
  <c r="BD1948" i="14"/>
  <c r="AT1948" i="14"/>
  <c r="AJ1948" i="14"/>
  <c r="BD1947" i="14"/>
  <c r="AT1947" i="14"/>
  <c r="AJ1947" i="14"/>
  <c r="BD1946" i="14"/>
  <c r="AT1946" i="14"/>
  <c r="AJ1946" i="14"/>
  <c r="BD1945" i="14"/>
  <c r="AT1945" i="14"/>
  <c r="AJ1945" i="14"/>
  <c r="BD1944" i="14"/>
  <c r="AT1944" i="14"/>
  <c r="AJ1944" i="14"/>
  <c r="BD1943" i="14"/>
  <c r="AT1943" i="14"/>
  <c r="AJ1943" i="14"/>
  <c r="BD1942" i="14"/>
  <c r="AT1942" i="14"/>
  <c r="AJ1942" i="14"/>
  <c r="BD1941" i="14"/>
  <c r="AT1941" i="14"/>
  <c r="AJ1941" i="14"/>
  <c r="BD1940" i="14"/>
  <c r="AT1940" i="14"/>
  <c r="AJ1940" i="14"/>
  <c r="BD1939" i="14"/>
  <c r="AT1939" i="14"/>
  <c r="AJ1939" i="14"/>
  <c r="BD1938" i="14"/>
  <c r="AT1938" i="14"/>
  <c r="AJ1938" i="14"/>
  <c r="BD1937" i="14"/>
  <c r="AT1937" i="14"/>
  <c r="AJ1937" i="14"/>
  <c r="BD1936" i="14"/>
  <c r="AT1936" i="14"/>
  <c r="AJ1936" i="14"/>
  <c r="BD1935" i="14"/>
  <c r="AT1935" i="14"/>
  <c r="AJ1935" i="14"/>
  <c r="BD1934" i="14"/>
  <c r="AT1934" i="14"/>
  <c r="AJ1934" i="14"/>
  <c r="BD1933" i="14"/>
  <c r="AT1933" i="14"/>
  <c r="AJ1933" i="14"/>
  <c r="BD1932" i="14"/>
  <c r="AT1932" i="14"/>
  <c r="AJ1932" i="14"/>
  <c r="BD1931" i="14"/>
  <c r="AT1931" i="14"/>
  <c r="AJ1931" i="14"/>
  <c r="BD1930" i="14"/>
  <c r="AT1930" i="14"/>
  <c r="AJ1930" i="14"/>
  <c r="BD1929" i="14"/>
  <c r="AT1929" i="14"/>
  <c r="AJ1929" i="14"/>
  <c r="BD1928" i="14"/>
  <c r="AT1928" i="14"/>
  <c r="AJ1928" i="14"/>
  <c r="BD1927" i="14"/>
  <c r="AT1927" i="14"/>
  <c r="AJ1927" i="14"/>
  <c r="BD1926" i="14"/>
  <c r="AT1926" i="14"/>
  <c r="AJ1926" i="14"/>
  <c r="BD1925" i="14"/>
  <c r="AT1925" i="14"/>
  <c r="BI1931" i="14"/>
  <c r="AO1929" i="14"/>
  <c r="AY1926" i="14"/>
  <c r="AJ1925" i="14"/>
  <c r="BD1924" i="14"/>
  <c r="AT1924" i="14"/>
  <c r="AJ1924" i="14"/>
  <c r="BD1923" i="14"/>
  <c r="AT1923" i="14"/>
  <c r="AJ1923" i="14"/>
  <c r="BD1922" i="14"/>
  <c r="AT1922" i="14"/>
  <c r="AJ1922" i="14"/>
  <c r="BD1921" i="14"/>
  <c r="AT1921" i="14"/>
  <c r="AJ1921" i="14"/>
  <c r="BD1920" i="14"/>
  <c r="AT1920" i="14"/>
  <c r="AJ1920" i="14"/>
  <c r="BD1919" i="14"/>
  <c r="AT1919" i="14"/>
  <c r="AJ1919" i="14"/>
  <c r="BD1918" i="14"/>
  <c r="AT1918" i="14"/>
  <c r="AJ1918" i="14"/>
  <c r="BD1917" i="14"/>
  <c r="AT1917" i="14"/>
  <c r="AJ1917" i="14"/>
  <c r="BD1916" i="14"/>
  <c r="AT1916" i="14"/>
  <c r="AJ1916" i="14"/>
  <c r="BD1915" i="14"/>
  <c r="AT1915" i="14"/>
  <c r="AJ1915" i="14"/>
  <c r="BD1914" i="14"/>
  <c r="AT1914" i="14"/>
  <c r="AJ1914" i="14"/>
  <c r="BD1913" i="14"/>
  <c r="AT1913" i="14"/>
  <c r="AJ1913" i="14"/>
  <c r="BD1912" i="14"/>
  <c r="AT1912" i="14"/>
  <c r="AJ1912" i="14"/>
  <c r="BD1911" i="14"/>
  <c r="AT1911" i="14"/>
  <c r="AJ1911" i="14"/>
  <c r="BD1910" i="14"/>
  <c r="AT1910" i="14"/>
  <c r="AJ1910" i="14"/>
  <c r="BD1909" i="14"/>
  <c r="AT1909" i="14"/>
  <c r="AJ1909" i="14"/>
  <c r="BD1908" i="14"/>
  <c r="AT1908" i="14"/>
  <c r="AJ1908" i="14"/>
  <c r="BD1907" i="14"/>
  <c r="AT1907" i="14"/>
  <c r="AJ1907" i="14"/>
  <c r="BD1906" i="14"/>
  <c r="AT1906" i="14"/>
  <c r="AJ1906" i="14"/>
  <c r="BD1905" i="14"/>
  <c r="AT1905" i="14"/>
  <c r="AJ1905" i="14"/>
  <c r="BD1904" i="14"/>
  <c r="AT1904" i="14"/>
  <c r="AJ1904" i="14"/>
  <c r="BD1903" i="14"/>
  <c r="AT1903" i="14"/>
  <c r="AJ1903" i="14"/>
  <c r="BD1902" i="14"/>
  <c r="AT1902" i="14"/>
  <c r="AJ1902" i="14"/>
  <c r="BD1901" i="14"/>
  <c r="AT1901" i="14"/>
  <c r="AJ1901" i="14"/>
  <c r="BD1900" i="14"/>
  <c r="AT1900" i="14"/>
  <c r="AJ1900" i="14"/>
  <c r="BD1899" i="14"/>
  <c r="AT1899" i="14"/>
  <c r="AJ1899" i="14"/>
  <c r="BD1898" i="14"/>
  <c r="AT1898" i="14"/>
  <c r="AJ1898" i="14"/>
  <c r="AO1932" i="14"/>
  <c r="AY1929" i="14"/>
  <c r="BI1926" i="14"/>
  <c r="AY1932" i="14"/>
  <c r="BI1929" i="14"/>
  <c r="AO1927" i="14"/>
  <c r="BI1932" i="14"/>
  <c r="AO1930" i="14"/>
  <c r="AY1927" i="14"/>
  <c r="AO1933" i="14"/>
  <c r="AY1930" i="14"/>
  <c r="BI1927" i="14"/>
  <c r="AO1925" i="14"/>
  <c r="BI1924" i="14"/>
  <c r="AY1924" i="14"/>
  <c r="AO1924" i="14"/>
  <c r="BI1923" i="14"/>
  <c r="AY1923" i="14"/>
  <c r="AO1923" i="14"/>
  <c r="BI1922" i="14"/>
  <c r="AY1922" i="14"/>
  <c r="AO1922" i="14"/>
  <c r="BI1921" i="14"/>
  <c r="AY1921" i="14"/>
  <c r="AO1921" i="14"/>
  <c r="BI1920" i="14"/>
  <c r="AY1920" i="14"/>
  <c r="AO1920" i="14"/>
  <c r="BI1919" i="14"/>
  <c r="AY1919" i="14"/>
  <c r="AO1919" i="14"/>
  <c r="BI1918" i="14"/>
  <c r="AY1918" i="14"/>
  <c r="AO1918" i="14"/>
  <c r="BI1917" i="14"/>
  <c r="AY1917" i="14"/>
  <c r="AO1917" i="14"/>
  <c r="BI1916" i="14"/>
  <c r="AY1916" i="14"/>
  <c r="AO1916" i="14"/>
  <c r="BI1915" i="14"/>
  <c r="AY1915" i="14"/>
  <c r="AO1915" i="14"/>
  <c r="BI1914" i="14"/>
  <c r="AY1914" i="14"/>
  <c r="AO1914" i="14"/>
  <c r="BI1913" i="14"/>
  <c r="AY1913" i="14"/>
  <c r="AO1913" i="14"/>
  <c r="BI1912" i="14"/>
  <c r="AY1912" i="14"/>
  <c r="AO1912" i="14"/>
  <c r="BI1911" i="14"/>
  <c r="AY1911" i="14"/>
  <c r="AO1911" i="14"/>
  <c r="BI1910" i="14"/>
  <c r="AY1910" i="14"/>
  <c r="AO1910" i="14"/>
  <c r="BI1909" i="14"/>
  <c r="AY1909" i="14"/>
  <c r="AO1909" i="14"/>
  <c r="BI1908" i="14"/>
  <c r="AY1908" i="14"/>
  <c r="AO1908" i="14"/>
  <c r="BI1907" i="14"/>
  <c r="AY1907" i="14"/>
  <c r="AO1907" i="14"/>
  <c r="BI1906" i="14"/>
  <c r="AY1906" i="14"/>
  <c r="AO1906" i="14"/>
  <c r="BI1905" i="14"/>
  <c r="AY1905" i="14"/>
  <c r="AO1905" i="14"/>
  <c r="BI1904" i="14"/>
  <c r="AY1904" i="14"/>
  <c r="AO1904" i="14"/>
  <c r="BI1903" i="14"/>
  <c r="AY1903" i="14"/>
  <c r="BI1930" i="14"/>
  <c r="AO1928" i="14"/>
  <c r="AY1925" i="14"/>
  <c r="AO1931" i="14"/>
  <c r="AY1928" i="14"/>
  <c r="BI1925" i="14"/>
  <c r="AY1931" i="14"/>
  <c r="BI1928" i="14"/>
  <c r="AO1926" i="14"/>
  <c r="AO1903" i="14"/>
  <c r="AY1900" i="14"/>
  <c r="BI1897" i="14"/>
  <c r="AY1897" i="14"/>
  <c r="AO1897" i="14"/>
  <c r="BI1896" i="14"/>
  <c r="AY1896" i="14"/>
  <c r="AO1896" i="14"/>
  <c r="BI1895" i="14"/>
  <c r="AY1895" i="14"/>
  <c r="AO1895" i="14"/>
  <c r="BI1894" i="14"/>
  <c r="AY1894" i="14"/>
  <c r="AO1894" i="14"/>
  <c r="BI1893" i="14"/>
  <c r="AY1893" i="14"/>
  <c r="AO1893" i="14"/>
  <c r="BI1892" i="14"/>
  <c r="AY1892" i="14"/>
  <c r="AO1892" i="14"/>
  <c r="BI1891" i="14"/>
  <c r="AY1891" i="14"/>
  <c r="AO1891" i="14"/>
  <c r="BI1890" i="14"/>
  <c r="AY1890" i="14"/>
  <c r="AO1890" i="14"/>
  <c r="BI1889" i="14"/>
  <c r="AY1889" i="14"/>
  <c r="AO1889" i="14"/>
  <c r="BI1888" i="14"/>
  <c r="AY1888" i="14"/>
  <c r="AO1888" i="14"/>
  <c r="BI1887" i="14"/>
  <c r="AY1887" i="14"/>
  <c r="AO1887" i="14"/>
  <c r="BI1886" i="14"/>
  <c r="AY1886" i="14"/>
  <c r="AO1886" i="14"/>
  <c r="BI1885" i="14"/>
  <c r="AY1885" i="14"/>
  <c r="AO1885" i="14"/>
  <c r="BI1884" i="14"/>
  <c r="AY1884" i="14"/>
  <c r="AO1884" i="14"/>
  <c r="BI1883" i="14"/>
  <c r="AY1883" i="14"/>
  <c r="AO1883" i="14"/>
  <c r="BI1882" i="14"/>
  <c r="AY1882" i="14"/>
  <c r="AO1882" i="14"/>
  <c r="BI1881" i="14"/>
  <c r="AY1881" i="14"/>
  <c r="AO1881" i="14"/>
  <c r="BI1880" i="14"/>
  <c r="AY1880" i="14"/>
  <c r="AO1880" i="14"/>
  <c r="BI1879" i="14"/>
  <c r="AY1879" i="14"/>
  <c r="AO1879" i="14"/>
  <c r="BI1878" i="14"/>
  <c r="AY1878" i="14"/>
  <c r="AO1878" i="14"/>
  <c r="BI1877" i="14"/>
  <c r="AY1877" i="14"/>
  <c r="AO1877" i="14"/>
  <c r="BI1876" i="14"/>
  <c r="AY1876" i="14"/>
  <c r="AO1876" i="14"/>
  <c r="BI1875" i="14"/>
  <c r="AY1875" i="14"/>
  <c r="AO1875" i="14"/>
  <c r="BI1874" i="14"/>
  <c r="AY1874" i="14"/>
  <c r="AO1874" i="14"/>
  <c r="BI1873" i="14"/>
  <c r="AY1873" i="14"/>
  <c r="AO1873" i="14"/>
  <c r="BI1872" i="14"/>
  <c r="AY1872" i="14"/>
  <c r="AO1872" i="14"/>
  <c r="BI1871" i="14"/>
  <c r="AY1871" i="14"/>
  <c r="AO1871" i="14"/>
  <c r="BI1870" i="14"/>
  <c r="AY1870" i="14"/>
  <c r="AO1870" i="14"/>
  <c r="BI1869" i="14"/>
  <c r="AY1869" i="14"/>
  <c r="AO1869" i="14"/>
  <c r="BI1868" i="14"/>
  <c r="AY1868" i="14"/>
  <c r="AO1868" i="14"/>
  <c r="BI1867" i="14"/>
  <c r="AY1867" i="14"/>
  <c r="AO1867" i="14"/>
  <c r="BI1866" i="14"/>
  <c r="BI1900" i="14"/>
  <c r="AO1898" i="14"/>
  <c r="AO1901" i="14"/>
  <c r="AY1898" i="14"/>
  <c r="AY1901" i="14"/>
  <c r="BI1898" i="14"/>
  <c r="AT1832" i="14"/>
  <c r="BI1901" i="14"/>
  <c r="AO1899" i="14"/>
  <c r="BD1897" i="14"/>
  <c r="AT1897" i="14"/>
  <c r="AJ1897" i="14"/>
  <c r="BD1896" i="14"/>
  <c r="AT1896" i="14"/>
  <c r="AJ1896" i="14"/>
  <c r="BD1895" i="14"/>
  <c r="AT1895" i="14"/>
  <c r="AJ1895" i="14"/>
  <c r="BD1894" i="14"/>
  <c r="AT1894" i="14"/>
  <c r="AJ1894" i="14"/>
  <c r="BD1893" i="14"/>
  <c r="AT1893" i="14"/>
  <c r="AJ1893" i="14"/>
  <c r="BD1892" i="14"/>
  <c r="AT1892" i="14"/>
  <c r="AJ1892" i="14"/>
  <c r="BD1891" i="14"/>
  <c r="AT1891" i="14"/>
  <c r="AJ1891" i="14"/>
  <c r="BD1890" i="14"/>
  <c r="AT1890" i="14"/>
  <c r="AJ1890" i="14"/>
  <c r="BD1889" i="14"/>
  <c r="AT1889" i="14"/>
  <c r="AJ1889" i="14"/>
  <c r="BD1888" i="14"/>
  <c r="AT1888" i="14"/>
  <c r="AJ1888" i="14"/>
  <c r="BD1887" i="14"/>
  <c r="AT1887" i="14"/>
  <c r="AJ1887" i="14"/>
  <c r="BD1886" i="14"/>
  <c r="AT1886" i="14"/>
  <c r="AJ1886" i="14"/>
  <c r="BD1885" i="14"/>
  <c r="AT1885" i="14"/>
  <c r="AJ1885" i="14"/>
  <c r="BD1884" i="14"/>
  <c r="AT1884" i="14"/>
  <c r="AJ1884" i="14"/>
  <c r="BD1883" i="14"/>
  <c r="AT1883" i="14"/>
  <c r="AJ1883" i="14"/>
  <c r="BD1882" i="14"/>
  <c r="AT1882" i="14"/>
  <c r="AJ1882" i="14"/>
  <c r="BD1881" i="14"/>
  <c r="AT1881" i="14"/>
  <c r="AJ1881" i="14"/>
  <c r="BD1880" i="14"/>
  <c r="AT1880" i="14"/>
  <c r="AJ1880" i="14"/>
  <c r="BD1879" i="14"/>
  <c r="AT1879" i="14"/>
  <c r="AJ1879" i="14"/>
  <c r="BD1878" i="14"/>
  <c r="AT1878" i="14"/>
  <c r="AJ1878" i="14"/>
  <c r="BD1877" i="14"/>
  <c r="AT1877" i="14"/>
  <c r="AJ1877" i="14"/>
  <c r="BD1876" i="14"/>
  <c r="AT1876" i="14"/>
  <c r="AJ1876" i="14"/>
  <c r="BD1875" i="14"/>
  <c r="AT1875" i="14"/>
  <c r="AJ1875" i="14"/>
  <c r="BD1874" i="14"/>
  <c r="AT1874" i="14"/>
  <c r="AJ1874" i="14"/>
  <c r="BD1873" i="14"/>
  <c r="AT1873" i="14"/>
  <c r="AJ1873" i="14"/>
  <c r="BD1872" i="14"/>
  <c r="AT1872" i="14"/>
  <c r="AJ1872" i="14"/>
  <c r="BD1871" i="14"/>
  <c r="AT1871" i="14"/>
  <c r="AJ1871" i="14"/>
  <c r="BD1870" i="14"/>
  <c r="AT1870" i="14"/>
  <c r="AO1902" i="14"/>
  <c r="AY1899" i="14"/>
  <c r="AJ1832" i="14"/>
  <c r="AY1902" i="14"/>
  <c r="BI1899" i="14"/>
  <c r="BI1902" i="14"/>
  <c r="AO1900" i="14"/>
  <c r="AT1868" i="14"/>
  <c r="BD1832" i="14"/>
  <c r="BD1868" i="14"/>
  <c r="AJ1869" i="14"/>
  <c r="AO1832" i="14"/>
  <c r="AT1869" i="14"/>
  <c r="BD1866" i="14"/>
  <c r="AT1866" i="14"/>
  <c r="AJ1866" i="14"/>
  <c r="BD1865" i="14"/>
  <c r="AT1865" i="14"/>
  <c r="AJ1865" i="14"/>
  <c r="BD1864" i="14"/>
  <c r="AT1864" i="14"/>
  <c r="AJ1864" i="14"/>
  <c r="BD1863" i="14"/>
  <c r="AT1863" i="14"/>
  <c r="AJ1863" i="14"/>
  <c r="BD1862" i="14"/>
  <c r="AT1862" i="14"/>
  <c r="AJ1862" i="14"/>
  <c r="BD1861" i="14"/>
  <c r="AT1861" i="14"/>
  <c r="AJ1861" i="14"/>
  <c r="BD1860" i="14"/>
  <c r="AT1860" i="14"/>
  <c r="AJ1860" i="14"/>
  <c r="BD1859" i="14"/>
  <c r="AT1859" i="14"/>
  <c r="AJ1859" i="14"/>
  <c r="BD1858" i="14"/>
  <c r="AT1858" i="14"/>
  <c r="AJ1858" i="14"/>
  <c r="BD1857" i="14"/>
  <c r="AT1857" i="14"/>
  <c r="AJ1857" i="14"/>
  <c r="BD1856" i="14"/>
  <c r="AT1856" i="14"/>
  <c r="AJ1856" i="14"/>
  <c r="BD1855" i="14"/>
  <c r="AT1855" i="14"/>
  <c r="AJ1855" i="14"/>
  <c r="BD1854" i="14"/>
  <c r="AT1854" i="14"/>
  <c r="AJ1854" i="14"/>
  <c r="BD1853" i="14"/>
  <c r="AT1853" i="14"/>
  <c r="AJ1853" i="14"/>
  <c r="BD1852" i="14"/>
  <c r="AT1852" i="14"/>
  <c r="AJ1852" i="14"/>
  <c r="BD1851" i="14"/>
  <c r="AT1851" i="14"/>
  <c r="AJ1851" i="14"/>
  <c r="BD1850" i="14"/>
  <c r="AT1850" i="14"/>
  <c r="AJ1850" i="14"/>
  <c r="BD1849" i="14"/>
  <c r="AT1849" i="14"/>
  <c r="AJ1849" i="14"/>
  <c r="BD1848" i="14"/>
  <c r="AT1848" i="14"/>
  <c r="AJ1848" i="14"/>
  <c r="BD1847" i="14"/>
  <c r="AT1847" i="14"/>
  <c r="AJ1847" i="14"/>
  <c r="BD1846" i="14"/>
  <c r="AT1846" i="14"/>
  <c r="AJ1846" i="14"/>
  <c r="BD1845" i="14"/>
  <c r="AT1845" i="14"/>
  <c r="AJ1845" i="14"/>
  <c r="BD1844" i="14"/>
  <c r="AT1844" i="14"/>
  <c r="AJ1844" i="14"/>
  <c r="BD1843" i="14"/>
  <c r="AT1843" i="14"/>
  <c r="AJ1843" i="14"/>
  <c r="BD1842" i="14"/>
  <c r="AT1842" i="14"/>
  <c r="AJ1842" i="14"/>
  <c r="BD1841" i="14"/>
  <c r="AT1841" i="14"/>
  <c r="AJ1841" i="14"/>
  <c r="BD1840" i="14"/>
  <c r="AT1840" i="14"/>
  <c r="AJ1840" i="14"/>
  <c r="BD1839" i="14"/>
  <c r="AT1839" i="14"/>
  <c r="AJ1839" i="14"/>
  <c r="BD1869" i="14"/>
  <c r="AJ1867" i="14"/>
  <c r="AJ1870" i="14"/>
  <c r="AT1867" i="14"/>
  <c r="BD1867" i="14"/>
  <c r="BI1864" i="14"/>
  <c r="AO1862" i="14"/>
  <c r="AY1859" i="14"/>
  <c r="BI1856" i="14"/>
  <c r="AO1854" i="14"/>
  <c r="AY1851" i="14"/>
  <c r="BI1848" i="14"/>
  <c r="AO1846" i="14"/>
  <c r="AY1843" i="14"/>
  <c r="BI1840" i="14"/>
  <c r="AJ1868" i="14"/>
  <c r="AO1865" i="14"/>
  <c r="AY1862" i="14"/>
  <c r="BI1859" i="14"/>
  <c r="AO1857" i="14"/>
  <c r="AY1854" i="14"/>
  <c r="BI1851" i="14"/>
  <c r="AO1849" i="14"/>
  <c r="AY1846" i="14"/>
  <c r="BI1843" i="14"/>
  <c r="AO1841" i="14"/>
  <c r="AY1865" i="14"/>
  <c r="BI1862" i="14"/>
  <c r="AO1860" i="14"/>
  <c r="AY1857" i="14"/>
  <c r="BI1854" i="14"/>
  <c r="AO1852" i="14"/>
  <c r="AY1849" i="14"/>
  <c r="BI1846" i="14"/>
  <c r="AO1844" i="14"/>
  <c r="AY1841" i="14"/>
  <c r="BI1838" i="14"/>
  <c r="AY1838" i="14"/>
  <c r="AO1838" i="14"/>
  <c r="BI1837" i="14"/>
  <c r="AY1837" i="14"/>
  <c r="AO1837" i="14"/>
  <c r="BI1836" i="14"/>
  <c r="AY1836" i="14"/>
  <c r="AO1836" i="14"/>
  <c r="BI1835" i="14"/>
  <c r="AY1835" i="14"/>
  <c r="AO1835" i="14"/>
  <c r="BI1834" i="14"/>
  <c r="AY1834" i="14"/>
  <c r="AO1834" i="14"/>
  <c r="BI1833" i="14"/>
  <c r="AY1833" i="14"/>
  <c r="AO1833" i="14"/>
  <c r="BI1832" i="14"/>
  <c r="BI1865" i="14"/>
  <c r="AO1863" i="14"/>
  <c r="AY1860" i="14"/>
  <c r="BI1857" i="14"/>
  <c r="AO1855" i="14"/>
  <c r="AY1852" i="14"/>
  <c r="BI1849" i="14"/>
  <c r="AO1847" i="14"/>
  <c r="AY1844" i="14"/>
  <c r="BI1841" i="14"/>
  <c r="AO1839" i="14"/>
  <c r="AY1832" i="14"/>
  <c r="AO1866" i="14"/>
  <c r="AY1863" i="14"/>
  <c r="BI1860" i="14"/>
  <c r="AO1858" i="14"/>
  <c r="AY1855" i="14"/>
  <c r="BI1852" i="14"/>
  <c r="AO1850" i="14"/>
  <c r="AY1847" i="14"/>
  <c r="BI1844" i="14"/>
  <c r="AO1842" i="14"/>
  <c r="AY1839" i="14"/>
  <c r="AY1866" i="14"/>
  <c r="BI1863" i="14"/>
  <c r="AO1861" i="14"/>
  <c r="AY1858" i="14"/>
  <c r="BI1855" i="14"/>
  <c r="AO1853" i="14"/>
  <c r="AY1850" i="14"/>
  <c r="BI1847" i="14"/>
  <c r="AO1845" i="14"/>
  <c r="AY1842" i="14"/>
  <c r="BI1839" i="14"/>
  <c r="BD1825" i="14"/>
  <c r="AT1825" i="14"/>
  <c r="AJ1825" i="14"/>
  <c r="BD1824" i="14"/>
  <c r="AT1824" i="14"/>
  <c r="AJ1824" i="14"/>
  <c r="BD1823" i="14"/>
  <c r="AT1823" i="14"/>
  <c r="AJ1823" i="14"/>
  <c r="BD1822" i="14"/>
  <c r="AT1822" i="14"/>
  <c r="AJ1822" i="14"/>
  <c r="BD1821" i="14"/>
  <c r="AT1821" i="14"/>
  <c r="AJ1821" i="14"/>
  <c r="BD1820" i="14"/>
  <c r="AT1820" i="14"/>
  <c r="AJ1820" i="14"/>
  <c r="BD1819" i="14"/>
  <c r="AT1819" i="14"/>
  <c r="AJ1819" i="14"/>
  <c r="BD1818" i="14"/>
  <c r="AT1818" i="14"/>
  <c r="AJ1818" i="14"/>
  <c r="BD1817" i="14"/>
  <c r="AT1817" i="14"/>
  <c r="AJ1817" i="14"/>
  <c r="BD1816" i="14"/>
  <c r="AT1816" i="14"/>
  <c r="AJ1816" i="14"/>
  <c r="BD1815" i="14"/>
  <c r="AT1815" i="14"/>
  <c r="AJ1815" i="14"/>
  <c r="BD1814" i="14"/>
  <c r="AT1814" i="14"/>
  <c r="AJ1814" i="14"/>
  <c r="BD1813" i="14"/>
  <c r="AT1813" i="14"/>
  <c r="AJ1813" i="14"/>
  <c r="BD1812" i="14"/>
  <c r="AT1812" i="14"/>
  <c r="AJ1812" i="14"/>
  <c r="BD1811" i="14"/>
  <c r="AT1811" i="14"/>
  <c r="AJ1811" i="14"/>
  <c r="BD1810" i="14"/>
  <c r="AT1810" i="14"/>
  <c r="AJ1810" i="14"/>
  <c r="BD1809" i="14"/>
  <c r="AT1809" i="14"/>
  <c r="AJ1809" i="14"/>
  <c r="BD1808" i="14"/>
  <c r="AT1808" i="14"/>
  <c r="AJ1808" i="14"/>
  <c r="BD1807" i="14"/>
  <c r="AT1807" i="14"/>
  <c r="AJ1807" i="14"/>
  <c r="BD1806" i="14"/>
  <c r="AT1806" i="14"/>
  <c r="AJ1806" i="14"/>
  <c r="BD1805" i="14"/>
  <c r="AT1805" i="14"/>
  <c r="AJ1805" i="14"/>
  <c r="BD1804" i="14"/>
  <c r="AT1804" i="14"/>
  <c r="AJ1804" i="14"/>
  <c r="BD1803" i="14"/>
  <c r="AT1803" i="14"/>
  <c r="AJ1803" i="14"/>
  <c r="BD1802" i="14"/>
  <c r="AT1802" i="14"/>
  <c r="AJ1802" i="14"/>
  <c r="BD1801" i="14"/>
  <c r="AT1801" i="14"/>
  <c r="AJ1801" i="14"/>
  <c r="BD1800" i="14"/>
  <c r="AT1800" i="14"/>
  <c r="AJ1800" i="14"/>
  <c r="BD1799" i="14"/>
  <c r="AT1799" i="14"/>
  <c r="AJ1799" i="14"/>
  <c r="BD1798" i="14"/>
  <c r="AT1798" i="14"/>
  <c r="AJ1798" i="14"/>
  <c r="BD1797" i="14"/>
  <c r="AT1797" i="14"/>
  <c r="AJ1797" i="14"/>
  <c r="BD1796" i="14"/>
  <c r="AT1796" i="14"/>
  <c r="AJ1796" i="14"/>
  <c r="BD1795" i="14"/>
  <c r="AT1795" i="14"/>
  <c r="AJ1795" i="14"/>
  <c r="BD1794" i="14"/>
  <c r="AT1794" i="14"/>
  <c r="AJ1794" i="14"/>
  <c r="BD1793" i="14"/>
  <c r="AT1793" i="14"/>
  <c r="AJ1793" i="14"/>
  <c r="BD1792" i="14"/>
  <c r="AT1792" i="14"/>
  <c r="AJ1792" i="14"/>
  <c r="BD1791" i="14"/>
  <c r="AT1791" i="14"/>
  <c r="AJ1791" i="14"/>
  <c r="BD1790" i="14"/>
  <c r="AT1790" i="14"/>
  <c r="AJ1790" i="14"/>
  <c r="BD1789" i="14"/>
  <c r="AT1789" i="14"/>
  <c r="AJ1789" i="14"/>
  <c r="BD1788" i="14"/>
  <c r="AT1788" i="14"/>
  <c r="AJ1788" i="14"/>
  <c r="BD1787" i="14"/>
  <c r="AT1787" i="14"/>
  <c r="AJ1787" i="14"/>
  <c r="BD1786" i="14"/>
  <c r="AT1786" i="14"/>
  <c r="AJ1786" i="14"/>
  <c r="BD1785" i="14"/>
  <c r="AT1785" i="14"/>
  <c r="AJ1785" i="14"/>
  <c r="BD1784" i="14"/>
  <c r="AT1784" i="14"/>
  <c r="AJ1784" i="14"/>
  <c r="BD1783" i="14"/>
  <c r="AT1783" i="14"/>
  <c r="AJ1783" i="14"/>
  <c r="BD1782" i="14"/>
  <c r="AT1782" i="14"/>
  <c r="AJ1782" i="14"/>
  <c r="BD1781" i="14"/>
  <c r="AT1781" i="14"/>
  <c r="AJ1781" i="14"/>
  <c r="BD1780" i="14"/>
  <c r="AT1780" i="14"/>
  <c r="AJ1780" i="14"/>
  <c r="BD1779" i="14"/>
  <c r="AT1779" i="14"/>
  <c r="AJ1779" i="14"/>
  <c r="BD1778" i="14"/>
  <c r="AT1778" i="14"/>
  <c r="AJ1778" i="14"/>
  <c r="BD1777" i="14"/>
  <c r="AT1777" i="14"/>
  <c r="AJ1777" i="14"/>
  <c r="BD1776" i="14"/>
  <c r="AT1776" i="14"/>
  <c r="AJ1776" i="14"/>
  <c r="BD1775" i="14"/>
  <c r="AT1775" i="14"/>
  <c r="AJ1775" i="14"/>
  <c r="BD1774" i="14"/>
  <c r="AT1774" i="14"/>
  <c r="AJ1774" i="14"/>
  <c r="BD1773" i="14"/>
  <c r="AT1773" i="14"/>
  <c r="AJ1773" i="14"/>
  <c r="AO1864" i="14"/>
  <c r="AY1861" i="14"/>
  <c r="BI1858" i="14"/>
  <c r="AO1856" i="14"/>
  <c r="AY1853" i="14"/>
  <c r="BI1850" i="14"/>
  <c r="AO1848" i="14"/>
  <c r="AY1845" i="14"/>
  <c r="BI1842" i="14"/>
  <c r="AY1864" i="14"/>
  <c r="BI1861" i="14"/>
  <c r="AO1859" i="14"/>
  <c r="AY1856" i="14"/>
  <c r="BI1853" i="14"/>
  <c r="AO1851" i="14"/>
  <c r="AT1836" i="14"/>
  <c r="BD1833" i="14"/>
  <c r="AY1823" i="14"/>
  <c r="BI1820" i="14"/>
  <c r="AO1818" i="14"/>
  <c r="AY1815" i="14"/>
  <c r="BI1812" i="14"/>
  <c r="AO1810" i="14"/>
  <c r="AY1807" i="14"/>
  <c r="BI1804" i="14"/>
  <c r="AO1802" i="14"/>
  <c r="AY1799" i="14"/>
  <c r="BI1796" i="14"/>
  <c r="AO1794" i="14"/>
  <c r="AY1791" i="14"/>
  <c r="BI1788" i="14"/>
  <c r="AO1786" i="14"/>
  <c r="AY1783" i="14"/>
  <c r="BI1780" i="14"/>
  <c r="AO1778" i="14"/>
  <c r="AY1775" i="14"/>
  <c r="BI1772" i="14"/>
  <c r="AY1772" i="14"/>
  <c r="AO1772" i="14"/>
  <c r="BI1771" i="14"/>
  <c r="AY1771" i="14"/>
  <c r="AO1771" i="14"/>
  <c r="BI1770" i="14"/>
  <c r="AY1770" i="14"/>
  <c r="AO1770" i="14"/>
  <c r="BI1769" i="14"/>
  <c r="AY1769" i="14"/>
  <c r="AO1769" i="14"/>
  <c r="BI1768" i="14"/>
  <c r="AY1768" i="14"/>
  <c r="AO1768" i="14"/>
  <c r="BI1767" i="14"/>
  <c r="AY1767" i="14"/>
  <c r="AO1767" i="14"/>
  <c r="BI1766" i="14"/>
  <c r="AY1766" i="14"/>
  <c r="AO1766" i="14"/>
  <c r="BI1765" i="14"/>
  <c r="AY1765" i="14"/>
  <c r="AO1765" i="14"/>
  <c r="BI1764" i="14"/>
  <c r="AY1764" i="14"/>
  <c r="AO1764" i="14"/>
  <c r="BI1763" i="14"/>
  <c r="AY1763" i="14"/>
  <c r="AO1763" i="14"/>
  <c r="BI1762" i="14"/>
  <c r="AY1762" i="14"/>
  <c r="AO1762" i="14"/>
  <c r="BI1761" i="14"/>
  <c r="AY1761" i="14"/>
  <c r="AO1761" i="14"/>
  <c r="BI1760" i="14"/>
  <c r="AY1760" i="14"/>
  <c r="AO1760" i="14"/>
  <c r="BI1759" i="14"/>
  <c r="AY1759" i="14"/>
  <c r="AO1759" i="14"/>
  <c r="BI1758" i="14"/>
  <c r="AY1758" i="14"/>
  <c r="AO1758" i="14"/>
  <c r="BI1757" i="14"/>
  <c r="AY1757" i="14"/>
  <c r="AO1757" i="14"/>
  <c r="BI1756" i="14"/>
  <c r="AY1756" i="14"/>
  <c r="AO1756" i="14"/>
  <c r="BI1755" i="14"/>
  <c r="AY1755" i="14"/>
  <c r="AO1755" i="14"/>
  <c r="BI1754" i="14"/>
  <c r="AY1754" i="14"/>
  <c r="AO1754" i="14"/>
  <c r="BI1753" i="14"/>
  <c r="AY1753" i="14"/>
  <c r="AO1753" i="14"/>
  <c r="BI1752" i="14"/>
  <c r="AY1752" i="14"/>
  <c r="AO1752" i="14"/>
  <c r="BI1751" i="14"/>
  <c r="AY1751" i="14"/>
  <c r="AO1751" i="14"/>
  <c r="BI1750" i="14"/>
  <c r="AY1750" i="14"/>
  <c r="AO1750" i="14"/>
  <c r="BI1749" i="14"/>
  <c r="AY1749" i="14"/>
  <c r="AO1749" i="14"/>
  <c r="BI1748" i="14"/>
  <c r="AY1748" i="14"/>
  <c r="AO1748" i="14"/>
  <c r="BI1747" i="14"/>
  <c r="AY1747" i="14"/>
  <c r="AO1747" i="14"/>
  <c r="BI1746" i="14"/>
  <c r="AY1746" i="14"/>
  <c r="AO1746" i="14"/>
  <c r="BI1745" i="14"/>
  <c r="AY1745" i="14"/>
  <c r="AO1745" i="14"/>
  <c r="BI1744" i="14"/>
  <c r="AY1744" i="14"/>
  <c r="AO1744" i="14"/>
  <c r="BI1743" i="14"/>
  <c r="AY1743" i="14"/>
  <c r="AO1743" i="14"/>
  <c r="BI1742" i="14"/>
  <c r="AY1742" i="14"/>
  <c r="AO1742" i="14"/>
  <c r="BI1741" i="14"/>
  <c r="AY1741" i="14"/>
  <c r="AO1741" i="14"/>
  <c r="BI1740" i="14"/>
  <c r="AY1740" i="14"/>
  <c r="AO1740" i="14"/>
  <c r="BI1739" i="14"/>
  <c r="AY1739" i="14"/>
  <c r="AO1739" i="14"/>
  <c r="BI1738" i="14"/>
  <c r="AY1738" i="14"/>
  <c r="AO1738" i="14"/>
  <c r="BI1737" i="14"/>
  <c r="AY1737" i="14"/>
  <c r="AO1737" i="14"/>
  <c r="BI1736" i="14"/>
  <c r="AY1736" i="14"/>
  <c r="AO1736" i="14"/>
  <c r="BI1735" i="14"/>
  <c r="AY1735" i="14"/>
  <c r="AO1735" i="14"/>
  <c r="BI1734" i="14"/>
  <c r="AY1734" i="14"/>
  <c r="AO1734" i="14"/>
  <c r="BI1733" i="14"/>
  <c r="AY1733" i="14"/>
  <c r="AO1733" i="14"/>
  <c r="BI1732" i="14"/>
  <c r="AY1732" i="14"/>
  <c r="AO1732" i="14"/>
  <c r="BI1731" i="14"/>
  <c r="AY1731" i="14"/>
  <c r="AO1731" i="14"/>
  <c r="BI1730" i="14"/>
  <c r="AY1730" i="14"/>
  <c r="AO1730" i="14"/>
  <c r="BI1729" i="14"/>
  <c r="AY1729" i="14"/>
  <c r="AO1729" i="14"/>
  <c r="BI1728" i="14"/>
  <c r="AY1728" i="14"/>
  <c r="AO1728" i="14"/>
  <c r="BI1727" i="14"/>
  <c r="AY1727" i="14"/>
  <c r="AO1727" i="14"/>
  <c r="BI1726" i="14"/>
  <c r="AY1726" i="14"/>
  <c r="AO1726" i="14"/>
  <c r="BI1725" i="14"/>
  <c r="AY1725" i="14"/>
  <c r="AO1725" i="14"/>
  <c r="BI1724" i="14"/>
  <c r="AY1724" i="14"/>
  <c r="AO1724" i="14"/>
  <c r="BI1723" i="14"/>
  <c r="AY1848" i="14"/>
  <c r="BD1836" i="14"/>
  <c r="AJ1834" i="14"/>
  <c r="BI1823" i="14"/>
  <c r="AO1821" i="14"/>
  <c r="AY1818" i="14"/>
  <c r="BI1815" i="14"/>
  <c r="AO1813" i="14"/>
  <c r="AY1810" i="14"/>
  <c r="BI1807" i="14"/>
  <c r="AO1805" i="14"/>
  <c r="AY1802" i="14"/>
  <c r="BI1799" i="14"/>
  <c r="AO1797" i="14"/>
  <c r="AY1794" i="14"/>
  <c r="BI1791" i="14"/>
  <c r="AO1789" i="14"/>
  <c r="AY1786" i="14"/>
  <c r="BI1783" i="14"/>
  <c r="AO1781" i="14"/>
  <c r="AY1778" i="14"/>
  <c r="BI1775" i="14"/>
  <c r="AO1773" i="14"/>
  <c r="BI1845" i="14"/>
  <c r="AJ1837" i="14"/>
  <c r="AT1834" i="14"/>
  <c r="AO1824" i="14"/>
  <c r="AY1821" i="14"/>
  <c r="BI1818" i="14"/>
  <c r="AO1816" i="14"/>
  <c r="AY1813" i="14"/>
  <c r="BI1810" i="14"/>
  <c r="AO1808" i="14"/>
  <c r="AY1805" i="14"/>
  <c r="BI1802" i="14"/>
  <c r="AO1800" i="14"/>
  <c r="AY1797" i="14"/>
  <c r="BI1794" i="14"/>
  <c r="AO1792" i="14"/>
  <c r="AY1789" i="14"/>
  <c r="BI1786" i="14"/>
  <c r="AO1784" i="14"/>
  <c r="AY1781" i="14"/>
  <c r="BI1778" i="14"/>
  <c r="AO1776" i="14"/>
  <c r="AO1843" i="14"/>
  <c r="AO1840" i="14"/>
  <c r="AT1837" i="14"/>
  <c r="BD1834" i="14"/>
  <c r="AY1824" i="14"/>
  <c r="BI1821" i="14"/>
  <c r="AO1819" i="14"/>
  <c r="AY1816" i="14"/>
  <c r="BI1813" i="14"/>
  <c r="AO1811" i="14"/>
  <c r="AY1808" i="14"/>
  <c r="BI1805" i="14"/>
  <c r="AO1803" i="14"/>
  <c r="AY1800" i="14"/>
  <c r="BI1797" i="14"/>
  <c r="AO1795" i="14"/>
  <c r="AY1792" i="14"/>
  <c r="BI1789" i="14"/>
  <c r="AO1787" i="14"/>
  <c r="AY1784" i="14"/>
  <c r="BI1781" i="14"/>
  <c r="AO1779" i="14"/>
  <c r="AY1776" i="14"/>
  <c r="AY1840" i="14"/>
  <c r="BD1837" i="14"/>
  <c r="AJ1835" i="14"/>
  <c r="BI1824" i="14"/>
  <c r="AO1822" i="14"/>
  <c r="AY1819" i="14"/>
  <c r="BI1816" i="14"/>
  <c r="AO1814" i="14"/>
  <c r="AY1811" i="14"/>
  <c r="BI1808" i="14"/>
  <c r="AO1806" i="14"/>
  <c r="AY1803" i="14"/>
  <c r="BI1800" i="14"/>
  <c r="AO1798" i="14"/>
  <c r="AY1795" i="14"/>
  <c r="BI1792" i="14"/>
  <c r="AO1790" i="14"/>
  <c r="AY1787" i="14"/>
  <c r="BI1784" i="14"/>
  <c r="AO1782" i="14"/>
  <c r="AY1779" i="14"/>
  <c r="BI1776" i="14"/>
  <c r="AO1774" i="14"/>
  <c r="BD1772" i="14"/>
  <c r="AT1772" i="14"/>
  <c r="AJ1772" i="14"/>
  <c r="BD1771" i="14"/>
  <c r="AT1771" i="14"/>
  <c r="AJ1771" i="14"/>
  <c r="BD1770" i="14"/>
  <c r="AT1770" i="14"/>
  <c r="AJ1770" i="14"/>
  <c r="BD1769" i="14"/>
  <c r="AT1769" i="14"/>
  <c r="AJ1769" i="14"/>
  <c r="BD1768" i="14"/>
  <c r="AT1768" i="14"/>
  <c r="AJ1768" i="14"/>
  <c r="BD1767" i="14"/>
  <c r="AT1767" i="14"/>
  <c r="AJ1767" i="14"/>
  <c r="BD1766" i="14"/>
  <c r="AT1766" i="14"/>
  <c r="AJ1766" i="14"/>
  <c r="BD1765" i="14"/>
  <c r="AT1765" i="14"/>
  <c r="AJ1765" i="14"/>
  <c r="BD1764" i="14"/>
  <c r="AT1764" i="14"/>
  <c r="AJ1764" i="14"/>
  <c r="BD1763" i="14"/>
  <c r="AT1763" i="14"/>
  <c r="AJ1763" i="14"/>
  <c r="BD1762" i="14"/>
  <c r="AT1762" i="14"/>
  <c r="AJ1762" i="14"/>
  <c r="BD1761" i="14"/>
  <c r="AT1761" i="14"/>
  <c r="AJ1761" i="14"/>
  <c r="BD1760" i="14"/>
  <c r="AT1760" i="14"/>
  <c r="AJ1760" i="14"/>
  <c r="BD1759" i="14"/>
  <c r="AT1759" i="14"/>
  <c r="AJ1759" i="14"/>
  <c r="BD1758" i="14"/>
  <c r="AT1758" i="14"/>
  <c r="AJ1758" i="14"/>
  <c r="BD1757" i="14"/>
  <c r="AT1757" i="14"/>
  <c r="AJ1757" i="14"/>
  <c r="BD1756" i="14"/>
  <c r="AT1756" i="14"/>
  <c r="AJ1756" i="14"/>
  <c r="BD1755" i="14"/>
  <c r="AT1755" i="14"/>
  <c r="AJ1755" i="14"/>
  <c r="BD1754" i="14"/>
  <c r="AT1754" i="14"/>
  <c r="AJ1754" i="14"/>
  <c r="BD1753" i="14"/>
  <c r="AT1753" i="14"/>
  <c r="AJ1753" i="14"/>
  <c r="BD1752" i="14"/>
  <c r="AT1752" i="14"/>
  <c r="AJ1752" i="14"/>
  <c r="BD1751" i="14"/>
  <c r="AT1751" i="14"/>
  <c r="AJ1751" i="14"/>
  <c r="BD1750" i="14"/>
  <c r="AT1750" i="14"/>
  <c r="AJ1750" i="14"/>
  <c r="BD1749" i="14"/>
  <c r="AT1749" i="14"/>
  <c r="AJ1749" i="14"/>
  <c r="BD1748" i="14"/>
  <c r="AT1748" i="14"/>
  <c r="AJ1748" i="14"/>
  <c r="BD1747" i="14"/>
  <c r="AT1747" i="14"/>
  <c r="AJ1747" i="14"/>
  <c r="BD1746" i="14"/>
  <c r="AT1746" i="14"/>
  <c r="AJ1746" i="14"/>
  <c r="BD1745" i="14"/>
  <c r="AT1745" i="14"/>
  <c r="AJ1745" i="14"/>
  <c r="BD1744" i="14"/>
  <c r="AT1744" i="14"/>
  <c r="AJ1744" i="14"/>
  <c r="BD1743" i="14"/>
  <c r="AT1743" i="14"/>
  <c r="AJ1743" i="14"/>
  <c r="BD1742" i="14"/>
  <c r="AT1742" i="14"/>
  <c r="AJ1742" i="14"/>
  <c r="BD1741" i="14"/>
  <c r="AT1741" i="14"/>
  <c r="AJ1741" i="14"/>
  <c r="BD1740" i="14"/>
  <c r="AT1740" i="14"/>
  <c r="AJ1740" i="14"/>
  <c r="BD1739" i="14"/>
  <c r="AT1739" i="14"/>
  <c r="AJ1739" i="14"/>
  <c r="BD1738" i="14"/>
  <c r="AT1738" i="14"/>
  <c r="AJ1738" i="14"/>
  <c r="BD1737" i="14"/>
  <c r="AT1737" i="14"/>
  <c r="AJ1737" i="14"/>
  <c r="AJ1838" i="14"/>
  <c r="AT1835" i="14"/>
  <c r="AO1825" i="14"/>
  <c r="AY1822" i="14"/>
  <c r="BI1819" i="14"/>
  <c r="AO1817" i="14"/>
  <c r="AY1814" i="14"/>
  <c r="BI1811" i="14"/>
  <c r="AO1809" i="14"/>
  <c r="AY1806" i="14"/>
  <c r="BI1803" i="14"/>
  <c r="AO1801" i="14"/>
  <c r="AY1798" i="14"/>
  <c r="BI1795" i="14"/>
  <c r="AO1793" i="14"/>
  <c r="AY1790" i="14"/>
  <c r="BI1787" i="14"/>
  <c r="AO1785" i="14"/>
  <c r="AY1782" i="14"/>
  <c r="BI1779" i="14"/>
  <c r="AO1777" i="14"/>
  <c r="AY1774" i="14"/>
  <c r="AT1838" i="14"/>
  <c r="BD1835" i="14"/>
  <c r="AJ1833" i="14"/>
  <c r="AY1825" i="14"/>
  <c r="BI1822" i="14"/>
  <c r="AO1820" i="14"/>
  <c r="AY1817" i="14"/>
  <c r="BI1814" i="14"/>
  <c r="AO1812" i="14"/>
  <c r="AY1809" i="14"/>
  <c r="BI1806" i="14"/>
  <c r="AO1804" i="14"/>
  <c r="AY1801" i="14"/>
  <c r="BI1798" i="14"/>
  <c r="AO1796" i="14"/>
  <c r="AY1793" i="14"/>
  <c r="BI1790" i="14"/>
  <c r="AO1788" i="14"/>
  <c r="AY1785" i="14"/>
  <c r="BI1782" i="14"/>
  <c r="AO1780" i="14"/>
  <c r="AY1777" i="14"/>
  <c r="BI1774" i="14"/>
  <c r="BD1838" i="14"/>
  <c r="AJ1836" i="14"/>
  <c r="AT1833" i="14"/>
  <c r="BI1825" i="14"/>
  <c r="AO1823" i="14"/>
  <c r="AY1820" i="14"/>
  <c r="BI1817" i="14"/>
  <c r="AO1815" i="14"/>
  <c r="AY1812" i="14"/>
  <c r="BI1809" i="14"/>
  <c r="AO1807" i="14"/>
  <c r="AY1804" i="14"/>
  <c r="BI1801" i="14"/>
  <c r="AO1799" i="14"/>
  <c r="AY1796" i="14"/>
  <c r="BI1793" i="14"/>
  <c r="AO1791" i="14"/>
  <c r="AY1788" i="14"/>
  <c r="BI1785" i="14"/>
  <c r="AO1783" i="14"/>
  <c r="AY1780" i="14"/>
  <c r="BI1777" i="14"/>
  <c r="AO1775" i="14"/>
  <c r="BD1735" i="14"/>
  <c r="AJ1733" i="14"/>
  <c r="AT1730" i="14"/>
  <c r="BD1727" i="14"/>
  <c r="AJ1725" i="14"/>
  <c r="AY1723" i="14"/>
  <c r="AO1723" i="14"/>
  <c r="BI1722" i="14"/>
  <c r="AY1722" i="14"/>
  <c r="AO1722" i="14"/>
  <c r="BI1721" i="14"/>
  <c r="AY1721" i="14"/>
  <c r="AO1721" i="14"/>
  <c r="BI1720" i="14"/>
  <c r="AY1720" i="14"/>
  <c r="AO1720" i="14"/>
  <c r="BI1719" i="14"/>
  <c r="AY1719" i="14"/>
  <c r="AO1719" i="14"/>
  <c r="BI1718" i="14"/>
  <c r="AY1718" i="14"/>
  <c r="AO1718" i="14"/>
  <c r="BI1717" i="14"/>
  <c r="AY1717" i="14"/>
  <c r="AO1717" i="14"/>
  <c r="BI1716" i="14"/>
  <c r="AY1716" i="14"/>
  <c r="AO1716" i="14"/>
  <c r="BI1715" i="14"/>
  <c r="AY1715" i="14"/>
  <c r="AO1715" i="14"/>
  <c r="BI1714" i="14"/>
  <c r="AY1714" i="14"/>
  <c r="AO1714" i="14"/>
  <c r="BI1713" i="14"/>
  <c r="AY1713" i="14"/>
  <c r="AO1713" i="14"/>
  <c r="BI1712" i="14"/>
  <c r="AY1712" i="14"/>
  <c r="AO1712" i="14"/>
  <c r="BI1711" i="14"/>
  <c r="AY1711" i="14"/>
  <c r="AO1711" i="14"/>
  <c r="BI1710" i="14"/>
  <c r="AY1710" i="14"/>
  <c r="AO1710" i="14"/>
  <c r="BI1709" i="14"/>
  <c r="AY1709" i="14"/>
  <c r="AO1709" i="14"/>
  <c r="BI1708" i="14"/>
  <c r="AY1708" i="14"/>
  <c r="AO1708" i="14"/>
  <c r="BI1707" i="14"/>
  <c r="AY1707" i="14"/>
  <c r="AO1707" i="14"/>
  <c r="BI1706" i="14"/>
  <c r="BX1694" i="14"/>
  <c r="BN1694" i="14"/>
  <c r="BD1694" i="14"/>
  <c r="AT1694" i="14"/>
  <c r="AJ1694" i="14"/>
  <c r="BX1691" i="14"/>
  <c r="BN1691" i="14"/>
  <c r="BD1691" i="14"/>
  <c r="AT1691" i="14"/>
  <c r="AJ1691" i="14"/>
  <c r="BS1689" i="14"/>
  <c r="BI1689" i="14"/>
  <c r="AY1689" i="14"/>
  <c r="AO1689" i="14"/>
  <c r="BX1684" i="14"/>
  <c r="BN1684" i="14"/>
  <c r="BD1684" i="14"/>
  <c r="AT1684" i="14"/>
  <c r="AJ1684" i="14"/>
  <c r="BS1679" i="14"/>
  <c r="BI1679" i="14"/>
  <c r="AY1679" i="14"/>
  <c r="AO1679" i="14"/>
  <c r="AJ1736" i="14"/>
  <c r="AT1733" i="14"/>
  <c r="BD1730" i="14"/>
  <c r="AJ1728" i="14"/>
  <c r="AT1725" i="14"/>
  <c r="BD1706" i="14"/>
  <c r="BS1699" i="14"/>
  <c r="BI1699" i="14"/>
  <c r="AY1699" i="14"/>
  <c r="AO1699" i="14"/>
  <c r="BX1697" i="14"/>
  <c r="BN1697" i="14"/>
  <c r="BD1697" i="14"/>
  <c r="AT1697" i="14"/>
  <c r="AJ1697" i="14"/>
  <c r="BS1692" i="14"/>
  <c r="BI1692" i="14"/>
  <c r="AY1692" i="14"/>
  <c r="AO1692" i="14"/>
  <c r="BX1687" i="14"/>
  <c r="BN1687" i="14"/>
  <c r="BD1687" i="14"/>
  <c r="AT1687" i="14"/>
  <c r="AJ1687" i="14"/>
  <c r="AT1736" i="14"/>
  <c r="BD1733" i="14"/>
  <c r="AJ1731" i="14"/>
  <c r="AT1728" i="14"/>
  <c r="BD1725" i="14"/>
  <c r="AY1706" i="14"/>
  <c r="BS1695" i="14"/>
  <c r="BI1695" i="14"/>
  <c r="AY1695" i="14"/>
  <c r="AO1695" i="14"/>
  <c r="AY1773" i="14"/>
  <c r="BD1736" i="14"/>
  <c r="AJ1734" i="14"/>
  <c r="AT1731" i="14"/>
  <c r="BD1728" i="14"/>
  <c r="AJ1726" i="14"/>
  <c r="AT1706" i="14"/>
  <c r="BS1698" i="14"/>
  <c r="BI1698" i="14"/>
  <c r="AY1698" i="14"/>
  <c r="AO1698" i="14"/>
  <c r="BX1696" i="14"/>
  <c r="BN1696" i="14"/>
  <c r="BD1696" i="14"/>
  <c r="AT1696" i="14"/>
  <c r="AJ1696" i="14"/>
  <c r="BX1693" i="14"/>
  <c r="BN1693" i="14"/>
  <c r="BD1693" i="14"/>
  <c r="AT1693" i="14"/>
  <c r="AJ1693" i="14"/>
  <c r="BX1686" i="14"/>
  <c r="BN1686" i="14"/>
  <c r="BD1686" i="14"/>
  <c r="AT1686" i="14"/>
  <c r="AJ1686" i="14"/>
  <c r="BX1683" i="14"/>
  <c r="BN1683" i="14"/>
  <c r="BD1683" i="14"/>
  <c r="AT1683" i="14"/>
  <c r="AJ1683" i="14"/>
  <c r="BS1681" i="14"/>
  <c r="BI1681" i="14"/>
  <c r="AY1681" i="14"/>
  <c r="AO1681" i="14"/>
  <c r="BX1676" i="14"/>
  <c r="BN1676" i="14"/>
  <c r="BD1676" i="14"/>
  <c r="AT1676" i="14"/>
  <c r="AJ1676" i="14"/>
  <c r="BS1671" i="14"/>
  <c r="BI1671" i="14"/>
  <c r="AY1671" i="14"/>
  <c r="AO1671" i="14"/>
  <c r="BS1668" i="14"/>
  <c r="BI1668" i="14"/>
  <c r="AY1668" i="14"/>
  <c r="AO1668" i="14"/>
  <c r="BX1663" i="14"/>
  <c r="BN1663" i="14"/>
  <c r="BD1663" i="14"/>
  <c r="AT1663" i="14"/>
  <c r="AJ1663" i="14"/>
  <c r="BI1773" i="14"/>
  <c r="AT1734" i="14"/>
  <c r="BD1731" i="14"/>
  <c r="AJ1729" i="14"/>
  <c r="AT1726" i="14"/>
  <c r="BD1723" i="14"/>
  <c r="AT1723" i="14"/>
  <c r="AJ1723" i="14"/>
  <c r="BD1722" i="14"/>
  <c r="AT1722" i="14"/>
  <c r="AJ1722" i="14"/>
  <c r="BD1721" i="14"/>
  <c r="AT1721" i="14"/>
  <c r="AJ1721" i="14"/>
  <c r="BD1720" i="14"/>
  <c r="AT1720" i="14"/>
  <c r="AJ1720" i="14"/>
  <c r="BD1719" i="14"/>
  <c r="AT1719" i="14"/>
  <c r="AJ1719" i="14"/>
  <c r="BD1718" i="14"/>
  <c r="AT1718" i="14"/>
  <c r="AJ1718" i="14"/>
  <c r="BD1717" i="14"/>
  <c r="AT1717" i="14"/>
  <c r="AJ1717" i="14"/>
  <c r="BD1716" i="14"/>
  <c r="AT1716" i="14"/>
  <c r="AJ1716" i="14"/>
  <c r="BD1715" i="14"/>
  <c r="AT1715" i="14"/>
  <c r="AJ1715" i="14"/>
  <c r="BD1714" i="14"/>
  <c r="AT1714" i="14"/>
  <c r="AJ1714" i="14"/>
  <c r="BD1713" i="14"/>
  <c r="AT1713" i="14"/>
  <c r="AJ1713" i="14"/>
  <c r="BD1712" i="14"/>
  <c r="AT1712" i="14"/>
  <c r="AJ1712" i="14"/>
  <c r="BD1711" i="14"/>
  <c r="AT1711" i="14"/>
  <c r="AJ1711" i="14"/>
  <c r="BD1710" i="14"/>
  <c r="AT1710" i="14"/>
  <c r="AJ1710" i="14"/>
  <c r="BD1709" i="14"/>
  <c r="AT1709" i="14"/>
  <c r="AJ1709" i="14"/>
  <c r="BD1708" i="14"/>
  <c r="AT1708" i="14"/>
  <c r="AJ1708" i="14"/>
  <c r="BD1707" i="14"/>
  <c r="AT1707" i="14"/>
  <c r="AJ1707" i="14"/>
  <c r="AO1706" i="14"/>
  <c r="BS1694" i="14"/>
  <c r="BI1694" i="14"/>
  <c r="AY1694" i="14"/>
  <c r="AO1694" i="14"/>
  <c r="BS1691" i="14"/>
  <c r="BI1691" i="14"/>
  <c r="AY1691" i="14"/>
  <c r="AO1691" i="14"/>
  <c r="BX1689" i="14"/>
  <c r="BN1689" i="14"/>
  <c r="BD1689" i="14"/>
  <c r="AT1689" i="14"/>
  <c r="AJ1689" i="14"/>
  <c r="BS1684" i="14"/>
  <c r="BI1684" i="14"/>
  <c r="AY1684" i="14"/>
  <c r="AO1684" i="14"/>
  <c r="BX1679" i="14"/>
  <c r="BN1679" i="14"/>
  <c r="BD1679" i="14"/>
  <c r="AT1679" i="14"/>
  <c r="AJ1679" i="14"/>
  <c r="BD1734" i="14"/>
  <c r="AJ1732" i="14"/>
  <c r="AT1729" i="14"/>
  <c r="BD1726" i="14"/>
  <c r="AJ1724" i="14"/>
  <c r="AJ1706" i="14"/>
  <c r="BX1699" i="14"/>
  <c r="BN1699" i="14"/>
  <c r="BD1699" i="14"/>
  <c r="AT1699" i="14"/>
  <c r="AJ1699" i="14"/>
  <c r="BS1697" i="14"/>
  <c r="BI1697" i="14"/>
  <c r="AY1697" i="14"/>
  <c r="AO1697" i="14"/>
  <c r="AJ1735" i="14"/>
  <c r="AT1732" i="14"/>
  <c r="BD1729" i="14"/>
  <c r="AJ1727" i="14"/>
  <c r="AT1724" i="14"/>
  <c r="BX1695" i="14"/>
  <c r="BN1695" i="14"/>
  <c r="BD1695" i="14"/>
  <c r="AT1695" i="14"/>
  <c r="AJ1695" i="14"/>
  <c r="AT1735" i="14"/>
  <c r="BD1732" i="14"/>
  <c r="AJ1730" i="14"/>
  <c r="AT1727" i="14"/>
  <c r="BD1724" i="14"/>
  <c r="BX1698" i="14"/>
  <c r="BN1698" i="14"/>
  <c r="BD1698" i="14"/>
  <c r="AT1698" i="14"/>
  <c r="AJ1698" i="14"/>
  <c r="BS1696" i="14"/>
  <c r="BI1696" i="14"/>
  <c r="AY1696" i="14"/>
  <c r="AO1696" i="14"/>
  <c r="BS1693" i="14"/>
  <c r="BI1693" i="14"/>
  <c r="AY1693" i="14"/>
  <c r="AO1693" i="14"/>
  <c r="BS1686" i="14"/>
  <c r="BI1686" i="14"/>
  <c r="AY1686" i="14"/>
  <c r="AO1686" i="14"/>
  <c r="BS1683" i="14"/>
  <c r="BI1683" i="14"/>
  <c r="AY1683" i="14"/>
  <c r="AO1683" i="14"/>
  <c r="BX1681" i="14"/>
  <c r="BN1681" i="14"/>
  <c r="BD1681" i="14"/>
  <c r="AT1681" i="14"/>
  <c r="AJ1681" i="14"/>
  <c r="BS1676" i="14"/>
  <c r="BI1676" i="14"/>
  <c r="AY1676" i="14"/>
  <c r="AO1676" i="14"/>
  <c r="BX1671" i="14"/>
  <c r="BN1671" i="14"/>
  <c r="BD1671" i="14"/>
  <c r="AT1671" i="14"/>
  <c r="AJ1671" i="14"/>
  <c r="BX1668" i="14"/>
  <c r="BN1668" i="14"/>
  <c r="BN1692" i="14"/>
  <c r="BS1688" i="14"/>
  <c r="BI1688" i="14"/>
  <c r="AY1688" i="14"/>
  <c r="AO1688" i="14"/>
  <c r="BI1687" i="14"/>
  <c r="BS1685" i="14"/>
  <c r="BI1685" i="14"/>
  <c r="AY1685" i="14"/>
  <c r="AO1685" i="14"/>
  <c r="BS1680" i="14"/>
  <c r="BI1680" i="14"/>
  <c r="AY1680" i="14"/>
  <c r="AO1680" i="14"/>
  <c r="BX1678" i="14"/>
  <c r="BN1678" i="14"/>
  <c r="BD1678" i="14"/>
  <c r="AT1678" i="14"/>
  <c r="AJ1678" i="14"/>
  <c r="BX1674" i="14"/>
  <c r="BN1674" i="14"/>
  <c r="BD1674" i="14"/>
  <c r="AT1674" i="14"/>
  <c r="AJ1674" i="14"/>
  <c r="BS1672" i="14"/>
  <c r="BI1672" i="14"/>
  <c r="AY1672" i="14"/>
  <c r="AO1672" i="14"/>
  <c r="BX1670" i="14"/>
  <c r="BN1670" i="14"/>
  <c r="BD1670" i="14"/>
  <c r="AT1670" i="14"/>
  <c r="AJ1670" i="14"/>
  <c r="AJ1668" i="14"/>
  <c r="BS1661" i="14"/>
  <c r="BI1661" i="14"/>
  <c r="AY1661" i="14"/>
  <c r="AO1661" i="14"/>
  <c r="BS1658" i="14"/>
  <c r="BI1658" i="14"/>
  <c r="AY1658" i="14"/>
  <c r="AO1658" i="14"/>
  <c r="BX1656" i="14"/>
  <c r="BN1656" i="14"/>
  <c r="BD1656" i="14"/>
  <c r="AT1656" i="14"/>
  <c r="AJ1656" i="14"/>
  <c r="BX1653" i="14"/>
  <c r="BN1653" i="14"/>
  <c r="BD1653" i="14"/>
  <c r="AT1653" i="14"/>
  <c r="AJ1653" i="14"/>
  <c r="BX1650" i="14"/>
  <c r="BN1650" i="14"/>
  <c r="BD1650" i="14"/>
  <c r="AT1650" i="14"/>
  <c r="AJ1650" i="14"/>
  <c r="BS1648" i="14"/>
  <c r="BI1648" i="14"/>
  <c r="AY1648" i="14"/>
  <c r="AO1648" i="14"/>
  <c r="BS1645" i="14"/>
  <c r="BI1645" i="14"/>
  <c r="AY1645" i="14"/>
  <c r="AO1645" i="14"/>
  <c r="BS1642" i="14"/>
  <c r="BI1642" i="14"/>
  <c r="AY1642" i="14"/>
  <c r="AO1642" i="14"/>
  <c r="BX1640" i="14"/>
  <c r="BN1640" i="14"/>
  <c r="BD1640" i="14"/>
  <c r="AT1640" i="14"/>
  <c r="AJ1640" i="14"/>
  <c r="BX1637" i="14"/>
  <c r="BN1637" i="14"/>
  <c r="BD1637" i="14"/>
  <c r="AT1637" i="14"/>
  <c r="AJ1637" i="14"/>
  <c r="BX1634" i="14"/>
  <c r="BN1634" i="14"/>
  <c r="BD1634" i="14"/>
  <c r="AT1634" i="14"/>
  <c r="AJ1634" i="14"/>
  <c r="BS1632" i="14"/>
  <c r="BI1632" i="14"/>
  <c r="AY1632" i="14"/>
  <c r="AO1632" i="14"/>
  <c r="BS1629" i="14"/>
  <c r="BI1629" i="14"/>
  <c r="AY1629" i="14"/>
  <c r="AO1629" i="14"/>
  <c r="BS1626" i="14"/>
  <c r="BI1626" i="14"/>
  <c r="AY1626" i="14"/>
  <c r="AO1626" i="14"/>
  <c r="BX1624" i="14"/>
  <c r="BN1624" i="14"/>
  <c r="BD1624" i="14"/>
  <c r="AT1624" i="14"/>
  <c r="AJ1624" i="14"/>
  <c r="BX1621" i="14"/>
  <c r="BN1621" i="14"/>
  <c r="BD1621" i="14"/>
  <c r="AT1621" i="14"/>
  <c r="AJ1621" i="14"/>
  <c r="BX1618" i="14"/>
  <c r="BN1618" i="14"/>
  <c r="BD1618" i="14"/>
  <c r="AT1618" i="14"/>
  <c r="AJ1618" i="14"/>
  <c r="BS1616" i="14"/>
  <c r="BI1616" i="14"/>
  <c r="AY1616" i="14"/>
  <c r="AO1616" i="14"/>
  <c r="BS1613" i="14"/>
  <c r="BI1613" i="14"/>
  <c r="AY1613" i="14"/>
  <c r="AO1613" i="14"/>
  <c r="BS1610" i="14"/>
  <c r="BI1610" i="14"/>
  <c r="AY1610" i="14"/>
  <c r="AO1610" i="14"/>
  <c r="BX1608" i="14"/>
  <c r="BN1608" i="14"/>
  <c r="BD1608" i="14"/>
  <c r="AT1608" i="14"/>
  <c r="AJ1608" i="14"/>
  <c r="BX1605" i="14"/>
  <c r="BN1605" i="14"/>
  <c r="BD1605" i="14"/>
  <c r="AT1605" i="14"/>
  <c r="AJ1605" i="14"/>
  <c r="BX1602" i="14"/>
  <c r="BN1602" i="14"/>
  <c r="BD1602" i="14"/>
  <c r="AT1602" i="14"/>
  <c r="AJ1602" i="14"/>
  <c r="BS1600" i="14"/>
  <c r="BI1600" i="14"/>
  <c r="AY1600" i="14"/>
  <c r="AO1600" i="14"/>
  <c r="BS1597" i="14"/>
  <c r="BI1597" i="14"/>
  <c r="AY1597" i="14"/>
  <c r="AO1597" i="14"/>
  <c r="BS1594" i="14"/>
  <c r="BI1594" i="14"/>
  <c r="BX1592" i="14"/>
  <c r="BN1592" i="14"/>
  <c r="BD1592" i="14"/>
  <c r="AT1592" i="14"/>
  <c r="AJ1592" i="14"/>
  <c r="BX1589" i="14"/>
  <c r="BN1589" i="14"/>
  <c r="BD1589" i="14"/>
  <c r="AT1589" i="14"/>
  <c r="AJ1589" i="14"/>
  <c r="BX1586" i="14"/>
  <c r="BN1586" i="14"/>
  <c r="BD1586" i="14"/>
  <c r="AT1586" i="14"/>
  <c r="AJ1586" i="14"/>
  <c r="BS1584" i="14"/>
  <c r="BI1584" i="14"/>
  <c r="AY1584" i="14"/>
  <c r="AO1584" i="14"/>
  <c r="AY1580" i="14"/>
  <c r="BX1692" i="14"/>
  <c r="BX1690" i="14"/>
  <c r="BN1690" i="14"/>
  <c r="BD1690" i="14"/>
  <c r="AT1690" i="14"/>
  <c r="AJ1690" i="14"/>
  <c r="BS1687" i="14"/>
  <c r="BX1682" i="14"/>
  <c r="BN1682" i="14"/>
  <c r="BD1682" i="14"/>
  <c r="AT1682" i="14"/>
  <c r="AJ1682" i="14"/>
  <c r="AT1668" i="14"/>
  <c r="BS1666" i="14"/>
  <c r="BI1666" i="14"/>
  <c r="AY1666" i="14"/>
  <c r="AO1666" i="14"/>
  <c r="BX1664" i="14"/>
  <c r="BN1664" i="14"/>
  <c r="BD1664" i="14"/>
  <c r="AT1664" i="14"/>
  <c r="AJ1664" i="14"/>
  <c r="BX1662" i="14"/>
  <c r="BN1662" i="14"/>
  <c r="BD1662" i="14"/>
  <c r="AT1662" i="14"/>
  <c r="AJ1662" i="14"/>
  <c r="BS1654" i="14"/>
  <c r="BI1654" i="14"/>
  <c r="AY1654" i="14"/>
  <c r="AO1654" i="14"/>
  <c r="BX1646" i="14"/>
  <c r="BN1646" i="14"/>
  <c r="BD1646" i="14"/>
  <c r="AT1646" i="14"/>
  <c r="AJ1646" i="14"/>
  <c r="BS1638" i="14"/>
  <c r="BI1638" i="14"/>
  <c r="AY1638" i="14"/>
  <c r="AO1638" i="14"/>
  <c r="BX1630" i="14"/>
  <c r="BN1630" i="14"/>
  <c r="BD1630" i="14"/>
  <c r="AT1630" i="14"/>
  <c r="AJ1630" i="14"/>
  <c r="BS1622" i="14"/>
  <c r="BI1622" i="14"/>
  <c r="AY1622" i="14"/>
  <c r="AO1622" i="14"/>
  <c r="BX1614" i="14"/>
  <c r="BN1614" i="14"/>
  <c r="BD1614" i="14"/>
  <c r="AJ1614" i="14"/>
  <c r="BS1606" i="14"/>
  <c r="BI1606" i="14"/>
  <c r="AY1606" i="14"/>
  <c r="AO1606" i="14"/>
  <c r="BX1677" i="14"/>
  <c r="BN1677" i="14"/>
  <c r="BD1677" i="14"/>
  <c r="AT1677" i="14"/>
  <c r="AJ1677" i="14"/>
  <c r="BS1675" i="14"/>
  <c r="BI1675" i="14"/>
  <c r="AY1675" i="14"/>
  <c r="AO1675" i="14"/>
  <c r="BX1673" i="14"/>
  <c r="BN1673" i="14"/>
  <c r="BD1673" i="14"/>
  <c r="AT1673" i="14"/>
  <c r="AJ1673" i="14"/>
  <c r="BD1668" i="14"/>
  <c r="BX1659" i="14"/>
  <c r="BN1659" i="14"/>
  <c r="BD1659" i="14"/>
  <c r="AT1659" i="14"/>
  <c r="AJ1659" i="14"/>
  <c r="BS1657" i="14"/>
  <c r="BI1657" i="14"/>
  <c r="AY1657" i="14"/>
  <c r="AO1657" i="14"/>
  <c r="BS1651" i="14"/>
  <c r="BI1651" i="14"/>
  <c r="AY1651" i="14"/>
  <c r="AO1651" i="14"/>
  <c r="BX1649" i="14"/>
  <c r="BN1649" i="14"/>
  <c r="BD1649" i="14"/>
  <c r="AT1649" i="14"/>
  <c r="AJ1649" i="14"/>
  <c r="BX1643" i="14"/>
  <c r="BN1643" i="14"/>
  <c r="BD1643" i="14"/>
  <c r="AT1643" i="14"/>
  <c r="AJ1643" i="14"/>
  <c r="BS1641" i="14"/>
  <c r="BI1641" i="14"/>
  <c r="AY1641" i="14"/>
  <c r="AO1641" i="14"/>
  <c r="BS1635" i="14"/>
  <c r="BI1635" i="14"/>
  <c r="AY1635" i="14"/>
  <c r="AO1635" i="14"/>
  <c r="BX1633" i="14"/>
  <c r="BN1633" i="14"/>
  <c r="BD1633" i="14"/>
  <c r="AT1633" i="14"/>
  <c r="AJ1633" i="14"/>
  <c r="BX1627" i="14"/>
  <c r="BN1627" i="14"/>
  <c r="BD1627" i="14"/>
  <c r="AT1627" i="14"/>
  <c r="AJ1627" i="14"/>
  <c r="BS1625" i="14"/>
  <c r="BI1625" i="14"/>
  <c r="AY1625" i="14"/>
  <c r="AO1625" i="14"/>
  <c r="BS1619" i="14"/>
  <c r="BI1619" i="14"/>
  <c r="AY1619" i="14"/>
  <c r="AO1619" i="14"/>
  <c r="BX1617" i="14"/>
  <c r="BN1617" i="14"/>
  <c r="BD1617" i="14"/>
  <c r="AT1617" i="14"/>
  <c r="AJ1617" i="14"/>
  <c r="BX1611" i="14"/>
  <c r="BN1611" i="14"/>
  <c r="BD1611" i="14"/>
  <c r="AT1611" i="14"/>
  <c r="AJ1611" i="14"/>
  <c r="BS1609" i="14"/>
  <c r="BI1609" i="14"/>
  <c r="AY1609" i="14"/>
  <c r="AO1609" i="14"/>
  <c r="BS1603" i="14"/>
  <c r="BI1603" i="14"/>
  <c r="BX1669" i="14"/>
  <c r="BN1669" i="14"/>
  <c r="BD1669" i="14"/>
  <c r="AT1669" i="14"/>
  <c r="AJ1669" i="14"/>
  <c r="BX1667" i="14"/>
  <c r="BN1667" i="14"/>
  <c r="BD1667" i="14"/>
  <c r="AT1667" i="14"/>
  <c r="AJ1667" i="14"/>
  <c r="BS1665" i="14"/>
  <c r="BI1665" i="14"/>
  <c r="AY1665" i="14"/>
  <c r="AO1665" i="14"/>
  <c r="BS1660" i="14"/>
  <c r="BI1660" i="14"/>
  <c r="AY1660" i="14"/>
  <c r="AO1660" i="14"/>
  <c r="BX1655" i="14"/>
  <c r="BN1655" i="14"/>
  <c r="BD1655" i="14"/>
  <c r="AT1655" i="14"/>
  <c r="AJ1655" i="14"/>
  <c r="BX1652" i="14"/>
  <c r="BN1652" i="14"/>
  <c r="BD1652" i="14"/>
  <c r="AT1652" i="14"/>
  <c r="AJ1652" i="14"/>
  <c r="BS1647" i="14"/>
  <c r="BI1647" i="14"/>
  <c r="AY1647" i="14"/>
  <c r="AO1647" i="14"/>
  <c r="BS1644" i="14"/>
  <c r="BI1644" i="14"/>
  <c r="AY1644" i="14"/>
  <c r="AO1644" i="14"/>
  <c r="BX1639" i="14"/>
  <c r="BN1639" i="14"/>
  <c r="BD1639" i="14"/>
  <c r="AT1639" i="14"/>
  <c r="AJ1639" i="14"/>
  <c r="BX1636" i="14"/>
  <c r="BN1636" i="14"/>
  <c r="BD1636" i="14"/>
  <c r="AT1636" i="14"/>
  <c r="AJ1636" i="14"/>
  <c r="BS1631" i="14"/>
  <c r="BI1631" i="14"/>
  <c r="AY1631" i="14"/>
  <c r="AO1631" i="14"/>
  <c r="BS1628" i="14"/>
  <c r="BI1628" i="14"/>
  <c r="AY1628" i="14"/>
  <c r="AO1628" i="14"/>
  <c r="BX1623" i="14"/>
  <c r="BN1623" i="14"/>
  <c r="BD1623" i="14"/>
  <c r="AT1623" i="14"/>
  <c r="AJ1623" i="14"/>
  <c r="BX1620" i="14"/>
  <c r="BN1620" i="14"/>
  <c r="BD1620" i="14"/>
  <c r="AT1620" i="14"/>
  <c r="AJ1620" i="14"/>
  <c r="BS1615" i="14"/>
  <c r="BI1615" i="14"/>
  <c r="AY1615" i="14"/>
  <c r="AO1615" i="14"/>
  <c r="BS1612" i="14"/>
  <c r="BI1612" i="14"/>
  <c r="AY1612" i="14"/>
  <c r="AO1612" i="14"/>
  <c r="BX1607" i="14"/>
  <c r="BN1607" i="14"/>
  <c r="BD1607" i="14"/>
  <c r="AT1607" i="14"/>
  <c r="AJ1607" i="14"/>
  <c r="BX1604" i="14"/>
  <c r="BN1604" i="14"/>
  <c r="BD1604" i="14"/>
  <c r="AT1604" i="14"/>
  <c r="AJ1604" i="14"/>
  <c r="BS1599" i="14"/>
  <c r="BI1599" i="14"/>
  <c r="AY1599" i="14"/>
  <c r="AO1599" i="14"/>
  <c r="BS1596" i="14"/>
  <c r="BI1596" i="14"/>
  <c r="AY1596" i="14"/>
  <c r="AO1596" i="14"/>
  <c r="BX1591" i="14"/>
  <c r="BN1591" i="14"/>
  <c r="BD1591" i="14"/>
  <c r="AT1591" i="14"/>
  <c r="AJ1591" i="14"/>
  <c r="BX1588" i="14"/>
  <c r="BN1588" i="14"/>
  <c r="BD1588" i="14"/>
  <c r="AT1588" i="14"/>
  <c r="AJ1588" i="14"/>
  <c r="BS1583" i="14"/>
  <c r="BI1583" i="14"/>
  <c r="AY1583" i="14"/>
  <c r="AO1583" i="14"/>
  <c r="BX1581" i="14"/>
  <c r="BN1581" i="14"/>
  <c r="BD1581" i="14"/>
  <c r="AT1581" i="14"/>
  <c r="AJ1581" i="14"/>
  <c r="BX1580" i="14"/>
  <c r="AJ1580" i="14"/>
  <c r="BX1688" i="14"/>
  <c r="BN1688" i="14"/>
  <c r="BD1688" i="14"/>
  <c r="AT1688" i="14"/>
  <c r="AJ1688" i="14"/>
  <c r="BX1685" i="14"/>
  <c r="BN1685" i="14"/>
  <c r="BD1685" i="14"/>
  <c r="AT1685" i="14"/>
  <c r="AJ1685" i="14"/>
  <c r="BX1680" i="14"/>
  <c r="BN1680" i="14"/>
  <c r="BD1680" i="14"/>
  <c r="AT1680" i="14"/>
  <c r="AJ1680" i="14"/>
  <c r="BS1678" i="14"/>
  <c r="BI1678" i="14"/>
  <c r="AY1678" i="14"/>
  <c r="AO1678" i="14"/>
  <c r="BS1674" i="14"/>
  <c r="BI1674" i="14"/>
  <c r="AY1674" i="14"/>
  <c r="AO1674" i="14"/>
  <c r="BX1672" i="14"/>
  <c r="BN1672" i="14"/>
  <c r="BD1672" i="14"/>
  <c r="AT1672" i="14"/>
  <c r="AJ1672" i="14"/>
  <c r="BS1670" i="14"/>
  <c r="BI1670" i="14"/>
  <c r="AY1670" i="14"/>
  <c r="AO1670" i="14"/>
  <c r="AO1663" i="14"/>
  <c r="BX1661" i="14"/>
  <c r="BN1661" i="14"/>
  <c r="BD1661" i="14"/>
  <c r="AT1661" i="14"/>
  <c r="AJ1661" i="14"/>
  <c r="BX1658" i="14"/>
  <c r="BN1658" i="14"/>
  <c r="BD1658" i="14"/>
  <c r="AT1658" i="14"/>
  <c r="AJ1658" i="14"/>
  <c r="BS1656" i="14"/>
  <c r="BI1656" i="14"/>
  <c r="AY1656" i="14"/>
  <c r="AO1656" i="14"/>
  <c r="BS1653" i="14"/>
  <c r="BI1653" i="14"/>
  <c r="AY1653" i="14"/>
  <c r="AO1653" i="14"/>
  <c r="BS1650" i="14"/>
  <c r="BI1650" i="14"/>
  <c r="AY1650" i="14"/>
  <c r="AO1650" i="14"/>
  <c r="BX1648" i="14"/>
  <c r="BN1648" i="14"/>
  <c r="BD1648" i="14"/>
  <c r="AT1648" i="14"/>
  <c r="AJ1648" i="14"/>
  <c r="BX1645" i="14"/>
  <c r="BN1645" i="14"/>
  <c r="BD1645" i="14"/>
  <c r="AT1645" i="14"/>
  <c r="AJ1645" i="14"/>
  <c r="BX1642" i="14"/>
  <c r="BN1642" i="14"/>
  <c r="BD1642" i="14"/>
  <c r="AT1642" i="14"/>
  <c r="AJ1642" i="14"/>
  <c r="BS1640" i="14"/>
  <c r="BI1640" i="14"/>
  <c r="AY1640" i="14"/>
  <c r="AO1640" i="14"/>
  <c r="BS1637" i="14"/>
  <c r="BI1637" i="14"/>
  <c r="AY1637" i="14"/>
  <c r="AO1637" i="14"/>
  <c r="BS1634" i="14"/>
  <c r="BI1634" i="14"/>
  <c r="AY1634" i="14"/>
  <c r="AO1634" i="14"/>
  <c r="BX1632" i="14"/>
  <c r="BN1632" i="14"/>
  <c r="BD1632" i="14"/>
  <c r="AT1632" i="14"/>
  <c r="AJ1632" i="14"/>
  <c r="BX1629" i="14"/>
  <c r="BN1629" i="14"/>
  <c r="BD1629" i="14"/>
  <c r="AT1629" i="14"/>
  <c r="AJ1629" i="14"/>
  <c r="BX1626" i="14"/>
  <c r="BN1626" i="14"/>
  <c r="BD1626" i="14"/>
  <c r="AT1626" i="14"/>
  <c r="AJ1626" i="14"/>
  <c r="BS1624" i="14"/>
  <c r="BI1624" i="14"/>
  <c r="AY1624" i="14"/>
  <c r="AO1624" i="14"/>
  <c r="BS1621" i="14"/>
  <c r="BI1621" i="14"/>
  <c r="AY1621" i="14"/>
  <c r="AO1621" i="14"/>
  <c r="BS1618" i="14"/>
  <c r="BI1618" i="14"/>
  <c r="AY1618" i="14"/>
  <c r="AO1618" i="14"/>
  <c r="BX1616" i="14"/>
  <c r="BN1616" i="14"/>
  <c r="BD1616" i="14"/>
  <c r="AT1616" i="14"/>
  <c r="AJ1616" i="14"/>
  <c r="BX1613" i="14"/>
  <c r="BN1613" i="14"/>
  <c r="BD1613" i="14"/>
  <c r="AT1613" i="14"/>
  <c r="AJ1613" i="14"/>
  <c r="BX1610" i="14"/>
  <c r="BN1610" i="14"/>
  <c r="BD1610" i="14"/>
  <c r="AT1610" i="14"/>
  <c r="AJ1610" i="14"/>
  <c r="BS1608" i="14"/>
  <c r="BI1608" i="14"/>
  <c r="AY1608" i="14"/>
  <c r="AO1608" i="14"/>
  <c r="BS1605" i="14"/>
  <c r="BI1605" i="14"/>
  <c r="AY1605" i="14"/>
  <c r="AO1605" i="14"/>
  <c r="BS1602" i="14"/>
  <c r="BI1602" i="14"/>
  <c r="AY1602" i="14"/>
  <c r="AO1602" i="14"/>
  <c r="BX1600" i="14"/>
  <c r="BN1600" i="14"/>
  <c r="BD1600" i="14"/>
  <c r="AT1600" i="14"/>
  <c r="AJ1600" i="14"/>
  <c r="BX1597" i="14"/>
  <c r="BN1597" i="14"/>
  <c r="BD1597" i="14"/>
  <c r="AT1597" i="14"/>
  <c r="AJ1597" i="14"/>
  <c r="BX1594" i="14"/>
  <c r="BN1594" i="14"/>
  <c r="BD1594" i="14"/>
  <c r="AJ1594" i="14"/>
  <c r="BS1592" i="14"/>
  <c r="BI1592" i="14"/>
  <c r="AY1592" i="14"/>
  <c r="AO1592" i="14"/>
  <c r="BS1589" i="14"/>
  <c r="BI1589" i="14"/>
  <c r="AY1589" i="14"/>
  <c r="AO1589" i="14"/>
  <c r="BS1586" i="14"/>
  <c r="BI1586" i="14"/>
  <c r="AY1586" i="14"/>
  <c r="AO1586" i="14"/>
  <c r="AJ1692" i="14"/>
  <c r="BS1690" i="14"/>
  <c r="BI1690" i="14"/>
  <c r="AY1690" i="14"/>
  <c r="AO1690" i="14"/>
  <c r="BS1682" i="14"/>
  <c r="BI1682" i="14"/>
  <c r="AY1682" i="14"/>
  <c r="AO1682" i="14"/>
  <c r="BX1666" i="14"/>
  <c r="BN1666" i="14"/>
  <c r="BD1666" i="14"/>
  <c r="AT1666" i="14"/>
  <c r="AJ1666" i="14"/>
  <c r="BS1664" i="14"/>
  <c r="BI1664" i="14"/>
  <c r="AY1664" i="14"/>
  <c r="AO1664" i="14"/>
  <c r="AY1663" i="14"/>
  <c r="BS1662" i="14"/>
  <c r="BI1662" i="14"/>
  <c r="AY1662" i="14"/>
  <c r="AO1662" i="14"/>
  <c r="BX1654" i="14"/>
  <c r="BN1654" i="14"/>
  <c r="BD1654" i="14"/>
  <c r="AT1654" i="14"/>
  <c r="AJ1654" i="14"/>
  <c r="BS1646" i="14"/>
  <c r="BI1646" i="14"/>
  <c r="AY1646" i="14"/>
  <c r="AO1646" i="14"/>
  <c r="BX1638" i="14"/>
  <c r="BN1638" i="14"/>
  <c r="BD1638" i="14"/>
  <c r="AT1638" i="14"/>
  <c r="AJ1638" i="14"/>
  <c r="BS1630" i="14"/>
  <c r="BI1630" i="14"/>
  <c r="AY1630" i="14"/>
  <c r="AO1630" i="14"/>
  <c r="BX1622" i="14"/>
  <c r="BN1622" i="14"/>
  <c r="BD1622" i="14"/>
  <c r="AT1622" i="14"/>
  <c r="AJ1622" i="14"/>
  <c r="BS1614" i="14"/>
  <c r="BI1614" i="14"/>
  <c r="BX1606" i="14"/>
  <c r="BN1606" i="14"/>
  <c r="BD1606" i="14"/>
  <c r="AT1606" i="14"/>
  <c r="AJ1606" i="14"/>
  <c r="BS1598" i="14"/>
  <c r="BI1598" i="14"/>
  <c r="AY1598" i="14"/>
  <c r="AO1598" i="14"/>
  <c r="BX1590" i="14"/>
  <c r="BN1590" i="14"/>
  <c r="BD1590" i="14"/>
  <c r="AT1590" i="14"/>
  <c r="AJ1590" i="14"/>
  <c r="BS1582" i="14"/>
  <c r="BI1582" i="14"/>
  <c r="AY1582" i="14"/>
  <c r="AO1582" i="14"/>
  <c r="BN1580" i="14"/>
  <c r="AT1692" i="14"/>
  <c r="AO1687" i="14"/>
  <c r="BS1677" i="14"/>
  <c r="BI1677" i="14"/>
  <c r="AY1677" i="14"/>
  <c r="AO1677" i="14"/>
  <c r="BX1675" i="14"/>
  <c r="BN1675" i="14"/>
  <c r="BD1675" i="14"/>
  <c r="AT1675" i="14"/>
  <c r="AJ1675" i="14"/>
  <c r="BS1673" i="14"/>
  <c r="BI1673" i="14"/>
  <c r="AY1673" i="14"/>
  <c r="AO1673" i="14"/>
  <c r="BI1663" i="14"/>
  <c r="BS1659" i="14"/>
  <c r="BI1659" i="14"/>
  <c r="AY1659" i="14"/>
  <c r="AO1659" i="14"/>
  <c r="BX1657" i="14"/>
  <c r="BN1657" i="14"/>
  <c r="BD1657" i="14"/>
  <c r="AT1657" i="14"/>
  <c r="AJ1657" i="14"/>
  <c r="BX1651" i="14"/>
  <c r="BN1651" i="14"/>
  <c r="BD1651" i="14"/>
  <c r="AT1651" i="14"/>
  <c r="AJ1651" i="14"/>
  <c r="BS1649" i="14"/>
  <c r="BI1649" i="14"/>
  <c r="AY1649" i="14"/>
  <c r="AO1649" i="14"/>
  <c r="BS1643" i="14"/>
  <c r="BI1643" i="14"/>
  <c r="AY1643" i="14"/>
  <c r="AO1643" i="14"/>
  <c r="BX1641" i="14"/>
  <c r="BN1641" i="14"/>
  <c r="BD1641" i="14"/>
  <c r="AT1641" i="14"/>
  <c r="AJ1641" i="14"/>
  <c r="BX1635" i="14"/>
  <c r="BN1635" i="14"/>
  <c r="BD1635" i="14"/>
  <c r="AT1635" i="14"/>
  <c r="AJ1635" i="14"/>
  <c r="BS1633" i="14"/>
  <c r="BI1633" i="14"/>
  <c r="AY1633" i="14"/>
  <c r="AO1633" i="14"/>
  <c r="BS1627" i="14"/>
  <c r="BI1627" i="14"/>
  <c r="AY1627" i="14"/>
  <c r="AO1627" i="14"/>
  <c r="BX1625" i="14"/>
  <c r="BN1625" i="14"/>
  <c r="BD1625" i="14"/>
  <c r="AT1625" i="14"/>
  <c r="AJ1625" i="14"/>
  <c r="BX1619" i="14"/>
  <c r="BN1619" i="14"/>
  <c r="BD1619" i="14"/>
  <c r="AT1619" i="14"/>
  <c r="AJ1619" i="14"/>
  <c r="AO1581" i="14"/>
  <c r="BD1582" i="14"/>
  <c r="AJ1583" i="14"/>
  <c r="AO1585" i="14"/>
  <c r="AY1585" i="14"/>
  <c r="BI1585" i="14"/>
  <c r="BS1585" i="14"/>
  <c r="BI1591" i="14"/>
  <c r="AJ1595" i="14"/>
  <c r="AT1595" i="14"/>
  <c r="BD1595" i="14"/>
  <c r="BN1595" i="14"/>
  <c r="BX1595" i="14"/>
  <c r="BD1596" i="14"/>
  <c r="BD1598" i="14"/>
  <c r="AJ1599" i="14"/>
  <c r="BX1603" i="14"/>
  <c r="CA1608" i="14"/>
  <c r="AT1609" i="14"/>
  <c r="BS1611" i="14"/>
  <c r="BX1615" i="14"/>
  <c r="CA1618" i="14"/>
  <c r="CA1621" i="14"/>
  <c r="BN1628" i="14"/>
  <c r="BX1631" i="14"/>
  <c r="BI1636" i="14"/>
  <c r="AY1639" i="14"/>
  <c r="BD1660" i="14"/>
  <c r="BD1692" i="14"/>
  <c r="CH1453" i="14"/>
  <c r="CA1453" i="14"/>
  <c r="CH1461" i="14"/>
  <c r="CA1461" i="14"/>
  <c r="CH1469" i="14"/>
  <c r="CA1469" i="14"/>
  <c r="CH1477" i="14"/>
  <c r="CA1477" i="14"/>
  <c r="CH1485" i="14"/>
  <c r="CA1485" i="14"/>
  <c r="CH1493" i="14"/>
  <c r="CA1493" i="14"/>
  <c r="CH1501" i="14"/>
  <c r="CA1501" i="14"/>
  <c r="CH1509" i="14"/>
  <c r="CA1509" i="14"/>
  <c r="CH1517" i="14"/>
  <c r="CA1517" i="14"/>
  <c r="CH1525" i="14"/>
  <c r="CA1525" i="14"/>
  <c r="CH1533" i="14"/>
  <c r="CA1533" i="14"/>
  <c r="CH1541" i="14"/>
  <c r="CA1541" i="14"/>
  <c r="CH1549" i="14"/>
  <c r="CA1549" i="14"/>
  <c r="CH1557" i="14"/>
  <c r="CA1557" i="14"/>
  <c r="AJ1603" i="14"/>
  <c r="AT1603" i="14"/>
  <c r="BD1603" i="14"/>
  <c r="AY1611" i="14"/>
  <c r="BN1612" i="14"/>
  <c r="CA1612" i="14"/>
  <c r="BD1615" i="14"/>
  <c r="BS1623" i="14"/>
  <c r="AT1628" i="14"/>
  <c r="BD1631" i="14"/>
  <c r="AO1636" i="14"/>
  <c r="BS1652" i="14"/>
  <c r="BI1655" i="14"/>
  <c r="AJ1660" i="14"/>
  <c r="BN1665" i="14"/>
  <c r="CA1670" i="14"/>
  <c r="BI1590" i="14"/>
  <c r="AO1601" i="14"/>
  <c r="AY1601" i="14"/>
  <c r="BI1601" i="14"/>
  <c r="BS1601" i="14"/>
  <c r="BS1604" i="14"/>
  <c r="BS1607" i="14"/>
  <c r="AO1611" i="14"/>
  <c r="BD1612" i="14"/>
  <c r="AT1615" i="14"/>
  <c r="BS1617" i="14"/>
  <c r="BS1620" i="14"/>
  <c r="BI1623" i="14"/>
  <c r="AJ1628" i="14"/>
  <c r="AT1631" i="14"/>
  <c r="CA1640" i="14"/>
  <c r="BX1644" i="14"/>
  <c r="BX1647" i="14"/>
  <c r="BI1652" i="14"/>
  <c r="AY1655" i="14"/>
  <c r="BD1665" i="14"/>
  <c r="CA1678" i="14"/>
  <c r="CC1700" i="14"/>
  <c r="BX1583" i="14"/>
  <c r="BD1584" i="14"/>
  <c r="AJ1585" i="14"/>
  <c r="AT1585" i="14"/>
  <c r="BD1585" i="14"/>
  <c r="BN1585" i="14"/>
  <c r="BX1585" i="14"/>
  <c r="AY1588" i="14"/>
  <c r="AY1590" i="14"/>
  <c r="CA1591" i="14"/>
  <c r="AO1595" i="14"/>
  <c r="AY1595" i="14"/>
  <c r="BI1595" i="14"/>
  <c r="BS1595" i="14"/>
  <c r="BX1599" i="14"/>
  <c r="BI1604" i="14"/>
  <c r="BI1607" i="14"/>
  <c r="AT1612" i="14"/>
  <c r="AJ1615" i="14"/>
  <c r="BI1617" i="14"/>
  <c r="BI1620" i="14"/>
  <c r="AY1623" i="14"/>
  <c r="AJ1631" i="14"/>
  <c r="CA1634" i="14"/>
  <c r="CA1637" i="14"/>
  <c r="BN1644" i="14"/>
  <c r="BN1647" i="14"/>
  <c r="AY1652" i="14"/>
  <c r="AO1655" i="14"/>
  <c r="AT1665" i="14"/>
  <c r="BS1667" i="14"/>
  <c r="BS1669" i="14"/>
  <c r="CA1583" i="14"/>
  <c r="CA1585" i="14"/>
  <c r="CA1592" i="14"/>
  <c r="BN1599" i="14"/>
  <c r="CA1599" i="14"/>
  <c r="AY1604" i="14"/>
  <c r="AY1607" i="14"/>
  <c r="BX1609" i="14"/>
  <c r="AJ1612" i="14"/>
  <c r="AY1617" i="14"/>
  <c r="AY1620" i="14"/>
  <c r="AO1623" i="14"/>
  <c r="BD1644" i="14"/>
  <c r="BD1647" i="14"/>
  <c r="AO1652" i="14"/>
  <c r="AJ1665" i="14"/>
  <c r="BI1667" i="14"/>
  <c r="BI1669" i="14"/>
  <c r="CA1665" i="14"/>
  <c r="CA1593" i="14"/>
  <c r="CA1609" i="14"/>
  <c r="CA1625" i="14"/>
  <c r="CA1628" i="14"/>
  <c r="CA1631" i="14"/>
  <c r="CA1641" i="14"/>
  <c r="CA1644" i="14"/>
  <c r="CA1647" i="14"/>
  <c r="CA1657" i="14"/>
  <c r="CA1660" i="14"/>
  <c r="CA1671" i="14"/>
  <c r="CA1695" i="14"/>
  <c r="CA1590" i="14"/>
  <c r="CA1606" i="14"/>
  <c r="CA1622" i="14"/>
  <c r="CA1638" i="14"/>
  <c r="CA1654" i="14"/>
  <c r="CA1584" i="14"/>
  <c r="CA1594" i="14"/>
  <c r="CA1600" i="14"/>
  <c r="CA1610" i="14"/>
  <c r="CA1616" i="14"/>
  <c r="CA1626" i="14"/>
  <c r="CA1632" i="14"/>
  <c r="CA1642" i="14"/>
  <c r="CA1648" i="14"/>
  <c r="CA1658" i="14"/>
  <c r="CA1676" i="14"/>
  <c r="CA1685" i="14"/>
  <c r="CA1688" i="14"/>
  <c r="CA1645" i="14"/>
  <c r="CA1661" i="14"/>
  <c r="CA1663" i="14"/>
  <c r="CA1681" i="14"/>
  <c r="CA1686" i="14"/>
  <c r="CA1601" i="14"/>
  <c r="CA1604" i="14"/>
  <c r="CA1607" i="14"/>
  <c r="CA1617" i="14"/>
  <c r="CA1620" i="14"/>
  <c r="CA1623" i="14"/>
  <c r="CA1633" i="14"/>
  <c r="CA1636" i="14"/>
  <c r="CA1639" i="14"/>
  <c r="CA1649" i="14"/>
  <c r="CA1652" i="14"/>
  <c r="CA1655" i="14"/>
  <c r="CA1673" i="14"/>
  <c r="CI1565" i="14"/>
  <c r="CE1700" i="14"/>
  <c r="CA1582" i="14"/>
  <c r="CA1598" i="14"/>
  <c r="CA1611" i="14"/>
  <c r="CA1614" i="14"/>
  <c r="CA1627" i="14"/>
  <c r="CA1630" i="14"/>
  <c r="CA1643" i="14"/>
  <c r="CA1646" i="14"/>
  <c r="CA1659" i="14"/>
  <c r="CA1662" i="14"/>
  <c r="CA1664" i="14"/>
  <c r="CA1677" i="14"/>
  <c r="CA1687" i="14"/>
  <c r="CA1672" i="14"/>
  <c r="CA1696" i="14"/>
  <c r="CA1680" i="14"/>
  <c r="AJ1975" i="14"/>
  <c r="AJ1973" i="14"/>
  <c r="AJ1976" i="14"/>
  <c r="AJ1974" i="14"/>
  <c r="AJ1977" i="14"/>
  <c r="CG1566" i="14" l="1"/>
  <c r="CH1565" i="14"/>
  <c r="CJ1566" i="14" s="1"/>
  <c r="BI1565" i="14"/>
  <c r="BX1565" i="14"/>
  <c r="CA1565" i="14"/>
  <c r="B1572" i="14" s="1"/>
  <c r="BS1565" i="14"/>
  <c r="BI1700" i="14"/>
  <c r="AJ1565" i="14"/>
  <c r="BS1700" i="14"/>
  <c r="BD1700" i="14"/>
  <c r="AO1826" i="14"/>
  <c r="AO1565" i="14"/>
  <c r="BX1700" i="14"/>
  <c r="CA1700" i="14"/>
  <c r="B1962" i="14" s="1"/>
  <c r="AT1826" i="14"/>
  <c r="BI1826" i="14"/>
  <c r="AY1952" i="14"/>
  <c r="AO1952" i="14"/>
  <c r="AT1565" i="14"/>
  <c r="CG1701" i="14"/>
  <c r="AJ1952" i="14"/>
  <c r="AT1952" i="14"/>
  <c r="AY1565" i="14"/>
  <c r="BN1565" i="14"/>
  <c r="AY1826" i="14"/>
  <c r="BD1826" i="14"/>
  <c r="BD1952" i="14"/>
  <c r="AJ1978" i="14"/>
  <c r="B1980" i="14" s="1"/>
  <c r="BI1952" i="14"/>
  <c r="BD1565" i="14"/>
  <c r="BN1700" i="14"/>
  <c r="AJ1700" i="14"/>
  <c r="AJ1826" i="14"/>
  <c r="CJ1567" i="14" l="1"/>
  <c r="B1570" i="14" s="1"/>
  <c r="BI1827" i="14"/>
  <c r="BX1566" i="14"/>
  <c r="B1569" i="14" s="1"/>
  <c r="BI1953" i="14"/>
  <c r="AG1424" i="14" l="1"/>
  <c r="B1429" i="14" s="1"/>
  <c r="AK1424" i="14"/>
  <c r="B1431" i="14" s="1"/>
  <c r="AG1422" i="14"/>
  <c r="AJ1424" i="14" s="1"/>
  <c r="AG1400" i="14"/>
  <c r="AH1400" i="14"/>
  <c r="AI1400" i="14"/>
  <c r="AG1401" i="14"/>
  <c r="AH1401" i="14"/>
  <c r="AI1401" i="14"/>
  <c r="AG1402" i="14"/>
  <c r="AH1402" i="14"/>
  <c r="AI1402" i="14"/>
  <c r="AG1403" i="14"/>
  <c r="AH1403" i="14"/>
  <c r="AI1403" i="14"/>
  <c r="AG1404" i="14"/>
  <c r="AH1404" i="14"/>
  <c r="AI1404" i="14"/>
  <c r="AG1405" i="14"/>
  <c r="AH1405" i="14"/>
  <c r="AI1405" i="14"/>
  <c r="AQ1405" i="14"/>
  <c r="AP1405" i="14"/>
  <c r="AQ1404" i="14"/>
  <c r="AP1404" i="14"/>
  <c r="AQ1403" i="14"/>
  <c r="AP1403" i="14"/>
  <c r="AQ1402" i="14"/>
  <c r="AP1402" i="14"/>
  <c r="AQ1401" i="14"/>
  <c r="AP1401" i="14"/>
  <c r="AQ1400" i="14"/>
  <c r="AP1400" i="14"/>
  <c r="AQ1399" i="14"/>
  <c r="AP1399" i="14"/>
  <c r="AI1399" i="14"/>
  <c r="AH1399" i="14"/>
  <c r="AG1399" i="14"/>
  <c r="AG1396" i="14"/>
  <c r="CG1380" i="14"/>
  <c r="CF1380" i="14"/>
  <c r="CE1380" i="14"/>
  <c r="CB1380" i="14"/>
  <c r="CA1380" i="14"/>
  <c r="BZ1380" i="14"/>
  <c r="BW1380" i="14"/>
  <c r="BV1380" i="14"/>
  <c r="BU1380" i="14"/>
  <c r="BR1380" i="14"/>
  <c r="BQ1380" i="14"/>
  <c r="BP1380" i="14"/>
  <c r="BM1380" i="14"/>
  <c r="BL1380" i="14"/>
  <c r="BK1380" i="14"/>
  <c r="BH1380" i="14"/>
  <c r="BG1380" i="14"/>
  <c r="BF1380" i="14"/>
  <c r="BC1380" i="14"/>
  <c r="BB1380" i="14"/>
  <c r="BA1380" i="14"/>
  <c r="AX1380" i="14"/>
  <c r="AW1380" i="14"/>
  <c r="AV1380" i="14"/>
  <c r="AS1380" i="14"/>
  <c r="AR1380" i="14"/>
  <c r="AQ1380" i="14"/>
  <c r="AN1380" i="14"/>
  <c r="AM1380" i="14"/>
  <c r="AL1380" i="14"/>
  <c r="AI1380" i="14"/>
  <c r="AH1380" i="14"/>
  <c r="AG1380" i="14"/>
  <c r="CG1379" i="14"/>
  <c r="CF1379" i="14"/>
  <c r="CE1379" i="14"/>
  <c r="CB1379" i="14"/>
  <c r="CA1379" i="14"/>
  <c r="BZ1379" i="14"/>
  <c r="BW1379" i="14"/>
  <c r="BV1379" i="14"/>
  <c r="BU1379" i="14"/>
  <c r="BR1379" i="14"/>
  <c r="BQ1379" i="14"/>
  <c r="BP1379" i="14"/>
  <c r="BM1379" i="14"/>
  <c r="BL1379" i="14"/>
  <c r="BK1379" i="14"/>
  <c r="BH1379" i="14"/>
  <c r="BG1379" i="14"/>
  <c r="BF1379" i="14"/>
  <c r="BC1379" i="14"/>
  <c r="BB1379" i="14"/>
  <c r="BA1379" i="14"/>
  <c r="AX1379" i="14"/>
  <c r="AW1379" i="14"/>
  <c r="AV1379" i="14"/>
  <c r="AS1379" i="14"/>
  <c r="AR1379" i="14"/>
  <c r="AQ1379" i="14"/>
  <c r="AN1379" i="14"/>
  <c r="AM1379" i="14"/>
  <c r="AL1379" i="14"/>
  <c r="AI1379" i="14"/>
  <c r="AH1379" i="14"/>
  <c r="AG1379" i="14"/>
  <c r="CG1378" i="14"/>
  <c r="CF1378" i="14"/>
  <c r="CE1378" i="14"/>
  <c r="CB1378" i="14"/>
  <c r="CA1378" i="14"/>
  <c r="BZ1378" i="14"/>
  <c r="BW1378" i="14"/>
  <c r="BV1378" i="14"/>
  <c r="BU1378" i="14"/>
  <c r="BR1378" i="14"/>
  <c r="BQ1378" i="14"/>
  <c r="BP1378" i="14"/>
  <c r="BM1378" i="14"/>
  <c r="BL1378" i="14"/>
  <c r="BK1378" i="14"/>
  <c r="BH1378" i="14"/>
  <c r="BG1378" i="14"/>
  <c r="BF1378" i="14"/>
  <c r="BC1378" i="14"/>
  <c r="BB1378" i="14"/>
  <c r="BA1378" i="14"/>
  <c r="AX1378" i="14"/>
  <c r="AW1378" i="14"/>
  <c r="AV1378" i="14"/>
  <c r="AS1378" i="14"/>
  <c r="AR1378" i="14"/>
  <c r="AQ1378" i="14"/>
  <c r="AN1378" i="14"/>
  <c r="AM1378" i="14"/>
  <c r="AL1378" i="14"/>
  <c r="AI1378" i="14"/>
  <c r="AH1378" i="14"/>
  <c r="AG1378" i="14"/>
  <c r="CG1377" i="14"/>
  <c r="CF1377" i="14"/>
  <c r="CE1377" i="14"/>
  <c r="CB1377" i="14"/>
  <c r="CA1377" i="14"/>
  <c r="BZ1377" i="14"/>
  <c r="BW1377" i="14"/>
  <c r="BV1377" i="14"/>
  <c r="BU1377" i="14"/>
  <c r="BR1377" i="14"/>
  <c r="BQ1377" i="14"/>
  <c r="BP1377" i="14"/>
  <c r="BM1377" i="14"/>
  <c r="BL1377" i="14"/>
  <c r="BK1377" i="14"/>
  <c r="BH1377" i="14"/>
  <c r="BG1377" i="14"/>
  <c r="BF1377" i="14"/>
  <c r="BC1377" i="14"/>
  <c r="BB1377" i="14"/>
  <c r="BA1377" i="14"/>
  <c r="AX1377" i="14"/>
  <c r="AW1377" i="14"/>
  <c r="AV1377" i="14"/>
  <c r="AS1377" i="14"/>
  <c r="AR1377" i="14"/>
  <c r="AQ1377" i="14"/>
  <c r="AN1377" i="14"/>
  <c r="AM1377" i="14"/>
  <c r="AL1377" i="14"/>
  <c r="AI1377" i="14"/>
  <c r="AH1377" i="14"/>
  <c r="AG1377" i="14"/>
  <c r="CG1376" i="14"/>
  <c r="CF1376" i="14"/>
  <c r="CE1376" i="14"/>
  <c r="CB1376" i="14"/>
  <c r="CA1376" i="14"/>
  <c r="BZ1376" i="14"/>
  <c r="BW1376" i="14"/>
  <c r="BV1376" i="14"/>
  <c r="BU1376" i="14"/>
  <c r="BR1376" i="14"/>
  <c r="BQ1376" i="14"/>
  <c r="BP1376" i="14"/>
  <c r="BM1376" i="14"/>
  <c r="BL1376" i="14"/>
  <c r="BK1376" i="14"/>
  <c r="BH1376" i="14"/>
  <c r="BG1376" i="14"/>
  <c r="BF1376" i="14"/>
  <c r="BC1376" i="14"/>
  <c r="BB1376" i="14"/>
  <c r="BA1376" i="14"/>
  <c r="AX1376" i="14"/>
  <c r="AW1376" i="14"/>
  <c r="AV1376" i="14"/>
  <c r="AS1376" i="14"/>
  <c r="AR1376" i="14"/>
  <c r="AQ1376" i="14"/>
  <c r="AN1376" i="14"/>
  <c r="AM1376" i="14"/>
  <c r="AL1376" i="14"/>
  <c r="AI1376" i="14"/>
  <c r="AH1376" i="14"/>
  <c r="AG1376" i="14"/>
  <c r="CG1375" i="14"/>
  <c r="CF1375" i="14"/>
  <c r="CE1375" i="14"/>
  <c r="CB1375" i="14"/>
  <c r="CA1375" i="14"/>
  <c r="BZ1375" i="14"/>
  <c r="BW1375" i="14"/>
  <c r="BV1375" i="14"/>
  <c r="BU1375" i="14"/>
  <c r="BR1375" i="14"/>
  <c r="BQ1375" i="14"/>
  <c r="BP1375" i="14"/>
  <c r="BM1375" i="14"/>
  <c r="BL1375" i="14"/>
  <c r="BK1375" i="14"/>
  <c r="BH1375" i="14"/>
  <c r="BG1375" i="14"/>
  <c r="BF1375" i="14"/>
  <c r="BC1375" i="14"/>
  <c r="BB1375" i="14"/>
  <c r="BA1375" i="14"/>
  <c r="AX1375" i="14"/>
  <c r="AW1375" i="14"/>
  <c r="AV1375" i="14"/>
  <c r="AS1375" i="14"/>
  <c r="AR1375" i="14"/>
  <c r="AQ1375" i="14"/>
  <c r="AN1375" i="14"/>
  <c r="AM1375" i="14"/>
  <c r="AL1375" i="14"/>
  <c r="AI1375" i="14"/>
  <c r="AH1375" i="14"/>
  <c r="AG1375" i="14"/>
  <c r="CG1374" i="14"/>
  <c r="CF1374" i="14"/>
  <c r="CE1374" i="14"/>
  <c r="CB1374" i="14"/>
  <c r="CA1374" i="14"/>
  <c r="BZ1374" i="14"/>
  <c r="BW1374" i="14"/>
  <c r="BV1374" i="14"/>
  <c r="BU1374" i="14"/>
  <c r="BR1374" i="14"/>
  <c r="BQ1374" i="14"/>
  <c r="BP1374" i="14"/>
  <c r="BM1374" i="14"/>
  <c r="BL1374" i="14"/>
  <c r="BK1374" i="14"/>
  <c r="BH1374" i="14"/>
  <c r="BG1374" i="14"/>
  <c r="BF1374" i="14"/>
  <c r="BC1374" i="14"/>
  <c r="BB1374" i="14"/>
  <c r="BA1374" i="14"/>
  <c r="AX1374" i="14"/>
  <c r="AW1374" i="14"/>
  <c r="AV1374" i="14"/>
  <c r="AS1374" i="14"/>
  <c r="AR1374" i="14"/>
  <c r="AQ1374" i="14"/>
  <c r="AN1374" i="14"/>
  <c r="AM1374" i="14"/>
  <c r="AL1374" i="14"/>
  <c r="AI1374" i="14"/>
  <c r="AH1374" i="14"/>
  <c r="AG1374" i="14"/>
  <c r="CG1373" i="14"/>
  <c r="CF1373" i="14"/>
  <c r="CE1373" i="14"/>
  <c r="CB1373" i="14"/>
  <c r="CA1373" i="14"/>
  <c r="BZ1373" i="14"/>
  <c r="BW1373" i="14"/>
  <c r="BV1373" i="14"/>
  <c r="BU1373" i="14"/>
  <c r="BR1373" i="14"/>
  <c r="BQ1373" i="14"/>
  <c r="BP1373" i="14"/>
  <c r="BM1373" i="14"/>
  <c r="BL1373" i="14"/>
  <c r="BK1373" i="14"/>
  <c r="BH1373" i="14"/>
  <c r="BG1373" i="14"/>
  <c r="BF1373" i="14"/>
  <c r="BC1373" i="14"/>
  <c r="BB1373" i="14"/>
  <c r="BA1373" i="14"/>
  <c r="AX1373" i="14"/>
  <c r="AW1373" i="14"/>
  <c r="AV1373" i="14"/>
  <c r="AS1373" i="14"/>
  <c r="AR1373" i="14"/>
  <c r="AQ1373" i="14"/>
  <c r="AN1373" i="14"/>
  <c r="AM1373" i="14"/>
  <c r="AL1373" i="14"/>
  <c r="AI1373" i="14"/>
  <c r="AH1373" i="14"/>
  <c r="AG1373" i="14"/>
  <c r="CG1372" i="14"/>
  <c r="CF1372" i="14"/>
  <c r="CE1372" i="14"/>
  <c r="CB1372" i="14"/>
  <c r="CA1372" i="14"/>
  <c r="BZ1372" i="14"/>
  <c r="BW1372" i="14"/>
  <c r="BV1372" i="14"/>
  <c r="BU1372" i="14"/>
  <c r="BR1372" i="14"/>
  <c r="BQ1372" i="14"/>
  <c r="BP1372" i="14"/>
  <c r="BM1372" i="14"/>
  <c r="BL1372" i="14"/>
  <c r="BK1372" i="14"/>
  <c r="BH1372" i="14"/>
  <c r="BG1372" i="14"/>
  <c r="BF1372" i="14"/>
  <c r="BC1372" i="14"/>
  <c r="BB1372" i="14"/>
  <c r="BA1372" i="14"/>
  <c r="AX1372" i="14"/>
  <c r="AW1372" i="14"/>
  <c r="AV1372" i="14"/>
  <c r="AS1372" i="14"/>
  <c r="AR1372" i="14"/>
  <c r="AQ1372" i="14"/>
  <c r="AN1372" i="14"/>
  <c r="AM1372" i="14"/>
  <c r="AL1372" i="14"/>
  <c r="AI1372" i="14"/>
  <c r="AH1372" i="14"/>
  <c r="AG1372" i="14"/>
  <c r="CG1371" i="14"/>
  <c r="CF1371" i="14"/>
  <c r="CE1371" i="14"/>
  <c r="CB1371" i="14"/>
  <c r="CA1371" i="14"/>
  <c r="BZ1371" i="14"/>
  <c r="BW1371" i="14"/>
  <c r="BV1371" i="14"/>
  <c r="BU1371" i="14"/>
  <c r="BR1371" i="14"/>
  <c r="BQ1371" i="14"/>
  <c r="BP1371" i="14"/>
  <c r="BM1371" i="14"/>
  <c r="BL1371" i="14"/>
  <c r="BK1371" i="14"/>
  <c r="BH1371" i="14"/>
  <c r="BG1371" i="14"/>
  <c r="BF1371" i="14"/>
  <c r="BC1371" i="14"/>
  <c r="BB1371" i="14"/>
  <c r="BA1371" i="14"/>
  <c r="AX1371" i="14"/>
  <c r="AW1371" i="14"/>
  <c r="AV1371" i="14"/>
  <c r="AS1371" i="14"/>
  <c r="AR1371" i="14"/>
  <c r="AQ1371" i="14"/>
  <c r="AN1371" i="14"/>
  <c r="AM1371" i="14"/>
  <c r="AL1371" i="14"/>
  <c r="AI1371" i="14"/>
  <c r="AH1371" i="14"/>
  <c r="AG1371" i="14"/>
  <c r="CG1370" i="14"/>
  <c r="CF1370" i="14"/>
  <c r="CE1370" i="14"/>
  <c r="CB1370" i="14"/>
  <c r="CA1370" i="14"/>
  <c r="BZ1370" i="14"/>
  <c r="BW1370" i="14"/>
  <c r="BV1370" i="14"/>
  <c r="BU1370" i="14"/>
  <c r="BR1370" i="14"/>
  <c r="BQ1370" i="14"/>
  <c r="BP1370" i="14"/>
  <c r="BM1370" i="14"/>
  <c r="BL1370" i="14"/>
  <c r="BK1370" i="14"/>
  <c r="BH1370" i="14"/>
  <c r="BG1370" i="14"/>
  <c r="BF1370" i="14"/>
  <c r="BC1370" i="14"/>
  <c r="BB1370" i="14"/>
  <c r="BA1370" i="14"/>
  <c r="AX1370" i="14"/>
  <c r="AW1370" i="14"/>
  <c r="AV1370" i="14"/>
  <c r="AS1370" i="14"/>
  <c r="AR1370" i="14"/>
  <c r="AQ1370" i="14"/>
  <c r="AN1370" i="14"/>
  <c r="AM1370" i="14"/>
  <c r="AL1370" i="14"/>
  <c r="AI1370" i="14"/>
  <c r="AH1370" i="14"/>
  <c r="AG1370" i="14"/>
  <c r="CG1369" i="14"/>
  <c r="CF1369" i="14"/>
  <c r="CE1369" i="14"/>
  <c r="CB1369" i="14"/>
  <c r="CA1369" i="14"/>
  <c r="BZ1369" i="14"/>
  <c r="BW1369" i="14"/>
  <c r="BV1369" i="14"/>
  <c r="BU1369" i="14"/>
  <c r="BR1369" i="14"/>
  <c r="BQ1369" i="14"/>
  <c r="BP1369" i="14"/>
  <c r="BM1369" i="14"/>
  <c r="BL1369" i="14"/>
  <c r="BK1369" i="14"/>
  <c r="BH1369" i="14"/>
  <c r="BG1369" i="14"/>
  <c r="BF1369" i="14"/>
  <c r="BC1369" i="14"/>
  <c r="BB1369" i="14"/>
  <c r="BA1369" i="14"/>
  <c r="AX1369" i="14"/>
  <c r="AW1369" i="14"/>
  <c r="AV1369" i="14"/>
  <c r="AS1369" i="14"/>
  <c r="AR1369" i="14"/>
  <c r="AQ1369" i="14"/>
  <c r="AN1369" i="14"/>
  <c r="AM1369" i="14"/>
  <c r="AL1369" i="14"/>
  <c r="AI1369" i="14"/>
  <c r="AH1369" i="14"/>
  <c r="AG1369" i="14"/>
  <c r="CG1368" i="14"/>
  <c r="CF1368" i="14"/>
  <c r="CE1368" i="14"/>
  <c r="CB1368" i="14"/>
  <c r="CA1368" i="14"/>
  <c r="BZ1368" i="14"/>
  <c r="BW1368" i="14"/>
  <c r="BV1368" i="14"/>
  <c r="BU1368" i="14"/>
  <c r="BR1368" i="14"/>
  <c r="BQ1368" i="14"/>
  <c r="BP1368" i="14"/>
  <c r="BM1368" i="14"/>
  <c r="BL1368" i="14"/>
  <c r="BK1368" i="14"/>
  <c r="BH1368" i="14"/>
  <c r="BG1368" i="14"/>
  <c r="BF1368" i="14"/>
  <c r="BC1368" i="14"/>
  <c r="BB1368" i="14"/>
  <c r="BA1368" i="14"/>
  <c r="AX1368" i="14"/>
  <c r="AW1368" i="14"/>
  <c r="AV1368" i="14"/>
  <c r="AS1368" i="14"/>
  <c r="AR1368" i="14"/>
  <c r="AQ1368" i="14"/>
  <c r="AN1368" i="14"/>
  <c r="AM1368" i="14"/>
  <c r="AL1368" i="14"/>
  <c r="AI1368" i="14"/>
  <c r="AH1368" i="14"/>
  <c r="AG1368" i="14"/>
  <c r="CG1367" i="14"/>
  <c r="CF1367" i="14"/>
  <c r="CE1367" i="14"/>
  <c r="CB1367" i="14"/>
  <c r="CA1367" i="14"/>
  <c r="BZ1367" i="14"/>
  <c r="BW1367" i="14"/>
  <c r="BV1367" i="14"/>
  <c r="BU1367" i="14"/>
  <c r="BR1367" i="14"/>
  <c r="BQ1367" i="14"/>
  <c r="BP1367" i="14"/>
  <c r="BM1367" i="14"/>
  <c r="BL1367" i="14"/>
  <c r="BK1367" i="14"/>
  <c r="BH1367" i="14"/>
  <c r="BG1367" i="14"/>
  <c r="BF1367" i="14"/>
  <c r="BC1367" i="14"/>
  <c r="BB1367" i="14"/>
  <c r="BA1367" i="14"/>
  <c r="AX1367" i="14"/>
  <c r="AW1367" i="14"/>
  <c r="AV1367" i="14"/>
  <c r="AS1367" i="14"/>
  <c r="AR1367" i="14"/>
  <c r="AQ1367" i="14"/>
  <c r="AN1367" i="14"/>
  <c r="AM1367" i="14"/>
  <c r="AL1367" i="14"/>
  <c r="AI1367" i="14"/>
  <c r="AH1367" i="14"/>
  <c r="AG1367" i="14"/>
  <c r="CG1366" i="14"/>
  <c r="CF1366" i="14"/>
  <c r="CE1366" i="14"/>
  <c r="CB1366" i="14"/>
  <c r="CA1366" i="14"/>
  <c r="BZ1366" i="14"/>
  <c r="BW1366" i="14"/>
  <c r="BV1366" i="14"/>
  <c r="BU1366" i="14"/>
  <c r="BR1366" i="14"/>
  <c r="BQ1366" i="14"/>
  <c r="BP1366" i="14"/>
  <c r="BM1366" i="14"/>
  <c r="BL1366" i="14"/>
  <c r="BK1366" i="14"/>
  <c r="BH1366" i="14"/>
  <c r="BG1366" i="14"/>
  <c r="BF1366" i="14"/>
  <c r="BC1366" i="14"/>
  <c r="BB1366" i="14"/>
  <c r="BA1366" i="14"/>
  <c r="AX1366" i="14"/>
  <c r="AW1366" i="14"/>
  <c r="AV1366" i="14"/>
  <c r="AS1366" i="14"/>
  <c r="AR1366" i="14"/>
  <c r="AQ1366" i="14"/>
  <c r="AN1366" i="14"/>
  <c r="AM1366" i="14"/>
  <c r="AL1366" i="14"/>
  <c r="AI1366" i="14"/>
  <c r="AH1366" i="14"/>
  <c r="AG1366" i="14"/>
  <c r="CG1365" i="14"/>
  <c r="CF1365" i="14"/>
  <c r="CE1365" i="14"/>
  <c r="CB1365" i="14"/>
  <c r="CA1365" i="14"/>
  <c r="BZ1365" i="14"/>
  <c r="BW1365" i="14"/>
  <c r="BV1365" i="14"/>
  <c r="BU1365" i="14"/>
  <c r="BR1365" i="14"/>
  <c r="BQ1365" i="14"/>
  <c r="BP1365" i="14"/>
  <c r="BM1365" i="14"/>
  <c r="BL1365" i="14"/>
  <c r="BK1365" i="14"/>
  <c r="BH1365" i="14"/>
  <c r="BG1365" i="14"/>
  <c r="BF1365" i="14"/>
  <c r="BC1365" i="14"/>
  <c r="BB1365" i="14"/>
  <c r="BA1365" i="14"/>
  <c r="AX1365" i="14"/>
  <c r="AW1365" i="14"/>
  <c r="AV1365" i="14"/>
  <c r="AS1365" i="14"/>
  <c r="AR1365" i="14"/>
  <c r="AQ1365" i="14"/>
  <c r="AN1365" i="14"/>
  <c r="AM1365" i="14"/>
  <c r="AL1365" i="14"/>
  <c r="AI1365" i="14"/>
  <c r="AH1365" i="14"/>
  <c r="AG1365" i="14"/>
  <c r="CG1364" i="14"/>
  <c r="CF1364" i="14"/>
  <c r="CE1364" i="14"/>
  <c r="CB1364" i="14"/>
  <c r="CA1364" i="14"/>
  <c r="BZ1364" i="14"/>
  <c r="BW1364" i="14"/>
  <c r="BV1364" i="14"/>
  <c r="BU1364" i="14"/>
  <c r="BR1364" i="14"/>
  <c r="BQ1364" i="14"/>
  <c r="BP1364" i="14"/>
  <c r="BM1364" i="14"/>
  <c r="BL1364" i="14"/>
  <c r="BK1364" i="14"/>
  <c r="BH1364" i="14"/>
  <c r="BG1364" i="14"/>
  <c r="BF1364" i="14"/>
  <c r="BC1364" i="14"/>
  <c r="BB1364" i="14"/>
  <c r="BA1364" i="14"/>
  <c r="AX1364" i="14"/>
  <c r="AW1364" i="14"/>
  <c r="AV1364" i="14"/>
  <c r="AS1364" i="14"/>
  <c r="AR1364" i="14"/>
  <c r="AQ1364" i="14"/>
  <c r="AN1364" i="14"/>
  <c r="AM1364" i="14"/>
  <c r="AL1364" i="14"/>
  <c r="AI1364" i="14"/>
  <c r="AH1364" i="14"/>
  <c r="AG1364" i="14"/>
  <c r="CG1363" i="14"/>
  <c r="CF1363" i="14"/>
  <c r="CE1363" i="14"/>
  <c r="CB1363" i="14"/>
  <c r="CA1363" i="14"/>
  <c r="BZ1363" i="14"/>
  <c r="BW1363" i="14"/>
  <c r="BV1363" i="14"/>
  <c r="BU1363" i="14"/>
  <c r="BR1363" i="14"/>
  <c r="BQ1363" i="14"/>
  <c r="BP1363" i="14"/>
  <c r="BM1363" i="14"/>
  <c r="BL1363" i="14"/>
  <c r="BK1363" i="14"/>
  <c r="BH1363" i="14"/>
  <c r="BG1363" i="14"/>
  <c r="BF1363" i="14"/>
  <c r="BC1363" i="14"/>
  <c r="BB1363" i="14"/>
  <c r="BA1363" i="14"/>
  <c r="AX1363" i="14"/>
  <c r="AW1363" i="14"/>
  <c r="AV1363" i="14"/>
  <c r="AS1363" i="14"/>
  <c r="AR1363" i="14"/>
  <c r="AQ1363" i="14"/>
  <c r="AN1363" i="14"/>
  <c r="AM1363" i="14"/>
  <c r="AL1363" i="14"/>
  <c r="AI1363" i="14"/>
  <c r="AH1363" i="14"/>
  <c r="AG1363" i="14"/>
  <c r="CG1362" i="14"/>
  <c r="CF1362" i="14"/>
  <c r="CE1362" i="14"/>
  <c r="CB1362" i="14"/>
  <c r="CA1362" i="14"/>
  <c r="BZ1362" i="14"/>
  <c r="BW1362" i="14"/>
  <c r="BV1362" i="14"/>
  <c r="BU1362" i="14"/>
  <c r="BR1362" i="14"/>
  <c r="BQ1362" i="14"/>
  <c r="BP1362" i="14"/>
  <c r="BM1362" i="14"/>
  <c r="BL1362" i="14"/>
  <c r="BK1362" i="14"/>
  <c r="BH1362" i="14"/>
  <c r="BG1362" i="14"/>
  <c r="BF1362" i="14"/>
  <c r="BC1362" i="14"/>
  <c r="BB1362" i="14"/>
  <c r="BA1362" i="14"/>
  <c r="AX1362" i="14"/>
  <c r="AW1362" i="14"/>
  <c r="AV1362" i="14"/>
  <c r="AS1362" i="14"/>
  <c r="AR1362" i="14"/>
  <c r="AQ1362" i="14"/>
  <c r="AN1362" i="14"/>
  <c r="AM1362" i="14"/>
  <c r="AL1362" i="14"/>
  <c r="AI1362" i="14"/>
  <c r="AH1362" i="14"/>
  <c r="AG1362" i="14"/>
  <c r="CG1361" i="14"/>
  <c r="CF1361" i="14"/>
  <c r="CE1361" i="14"/>
  <c r="CB1361" i="14"/>
  <c r="CA1361" i="14"/>
  <c r="BZ1361" i="14"/>
  <c r="BW1361" i="14"/>
  <c r="BV1361" i="14"/>
  <c r="BU1361" i="14"/>
  <c r="BR1361" i="14"/>
  <c r="BQ1361" i="14"/>
  <c r="BP1361" i="14"/>
  <c r="BM1361" i="14"/>
  <c r="BL1361" i="14"/>
  <c r="BK1361" i="14"/>
  <c r="BH1361" i="14"/>
  <c r="BG1361" i="14"/>
  <c r="BF1361" i="14"/>
  <c r="BC1361" i="14"/>
  <c r="BB1361" i="14"/>
  <c r="BA1361" i="14"/>
  <c r="AX1361" i="14"/>
  <c r="AW1361" i="14"/>
  <c r="AV1361" i="14"/>
  <c r="AS1361" i="14"/>
  <c r="AR1361" i="14"/>
  <c r="AQ1361" i="14"/>
  <c r="AN1361" i="14"/>
  <c r="AM1361" i="14"/>
  <c r="AL1361" i="14"/>
  <c r="AI1361" i="14"/>
  <c r="AH1361" i="14"/>
  <c r="AG1361" i="14"/>
  <c r="CG1360" i="14"/>
  <c r="CF1360" i="14"/>
  <c r="CE1360" i="14"/>
  <c r="CB1360" i="14"/>
  <c r="CA1360" i="14"/>
  <c r="BZ1360" i="14"/>
  <c r="BW1360" i="14"/>
  <c r="BV1360" i="14"/>
  <c r="BU1360" i="14"/>
  <c r="BR1360" i="14"/>
  <c r="BQ1360" i="14"/>
  <c r="BP1360" i="14"/>
  <c r="BM1360" i="14"/>
  <c r="BL1360" i="14"/>
  <c r="BK1360" i="14"/>
  <c r="BH1360" i="14"/>
  <c r="BG1360" i="14"/>
  <c r="BF1360" i="14"/>
  <c r="BC1360" i="14"/>
  <c r="BB1360" i="14"/>
  <c r="BA1360" i="14"/>
  <c r="AX1360" i="14"/>
  <c r="AW1360" i="14"/>
  <c r="AV1360" i="14"/>
  <c r="AS1360" i="14"/>
  <c r="AR1360" i="14"/>
  <c r="AQ1360" i="14"/>
  <c r="AN1360" i="14"/>
  <c r="AM1360" i="14"/>
  <c r="AL1360" i="14"/>
  <c r="AI1360" i="14"/>
  <c r="AH1360" i="14"/>
  <c r="AG1360" i="14"/>
  <c r="CG1359" i="14"/>
  <c r="CF1359" i="14"/>
  <c r="CE1359" i="14"/>
  <c r="CB1359" i="14"/>
  <c r="CA1359" i="14"/>
  <c r="BZ1359" i="14"/>
  <c r="BW1359" i="14"/>
  <c r="BV1359" i="14"/>
  <c r="BU1359" i="14"/>
  <c r="BR1359" i="14"/>
  <c r="BQ1359" i="14"/>
  <c r="BP1359" i="14"/>
  <c r="BM1359" i="14"/>
  <c r="BL1359" i="14"/>
  <c r="BK1359" i="14"/>
  <c r="BH1359" i="14"/>
  <c r="BG1359" i="14"/>
  <c r="BF1359" i="14"/>
  <c r="BC1359" i="14"/>
  <c r="BB1359" i="14"/>
  <c r="BA1359" i="14"/>
  <c r="AX1359" i="14"/>
  <c r="AW1359" i="14"/>
  <c r="AV1359" i="14"/>
  <c r="AS1359" i="14"/>
  <c r="AR1359" i="14"/>
  <c r="AQ1359" i="14"/>
  <c r="AN1359" i="14"/>
  <c r="AM1359" i="14"/>
  <c r="AL1359" i="14"/>
  <c r="AI1359" i="14"/>
  <c r="AH1359" i="14"/>
  <c r="AG1359" i="14"/>
  <c r="CG1358" i="14"/>
  <c r="CF1358" i="14"/>
  <c r="CE1358" i="14"/>
  <c r="CB1358" i="14"/>
  <c r="CA1358" i="14"/>
  <c r="BZ1358" i="14"/>
  <c r="BW1358" i="14"/>
  <c r="BV1358" i="14"/>
  <c r="BU1358" i="14"/>
  <c r="BR1358" i="14"/>
  <c r="BQ1358" i="14"/>
  <c r="BP1358" i="14"/>
  <c r="BM1358" i="14"/>
  <c r="BL1358" i="14"/>
  <c r="BK1358" i="14"/>
  <c r="BH1358" i="14"/>
  <c r="BG1358" i="14"/>
  <c r="BF1358" i="14"/>
  <c r="BC1358" i="14"/>
  <c r="BB1358" i="14"/>
  <c r="BA1358" i="14"/>
  <c r="AX1358" i="14"/>
  <c r="AW1358" i="14"/>
  <c r="AV1358" i="14"/>
  <c r="AS1358" i="14"/>
  <c r="AR1358" i="14"/>
  <c r="AQ1358" i="14"/>
  <c r="AN1358" i="14"/>
  <c r="AM1358" i="14"/>
  <c r="AL1358" i="14"/>
  <c r="AI1358" i="14"/>
  <c r="AH1358" i="14"/>
  <c r="AG1358" i="14"/>
  <c r="CG1357" i="14"/>
  <c r="CF1357" i="14"/>
  <c r="CE1357" i="14"/>
  <c r="CB1357" i="14"/>
  <c r="CA1357" i="14"/>
  <c r="BZ1357" i="14"/>
  <c r="BW1357" i="14"/>
  <c r="BV1357" i="14"/>
  <c r="BU1357" i="14"/>
  <c r="BR1357" i="14"/>
  <c r="BQ1357" i="14"/>
  <c r="BP1357" i="14"/>
  <c r="BM1357" i="14"/>
  <c r="BL1357" i="14"/>
  <c r="BK1357" i="14"/>
  <c r="BH1357" i="14"/>
  <c r="BG1357" i="14"/>
  <c r="BF1357" i="14"/>
  <c r="BC1357" i="14"/>
  <c r="BB1357" i="14"/>
  <c r="BA1357" i="14"/>
  <c r="AX1357" i="14"/>
  <c r="AW1357" i="14"/>
  <c r="AV1357" i="14"/>
  <c r="AS1357" i="14"/>
  <c r="AR1357" i="14"/>
  <c r="AQ1357" i="14"/>
  <c r="AN1357" i="14"/>
  <c r="AM1357" i="14"/>
  <c r="AL1357" i="14"/>
  <c r="AI1357" i="14"/>
  <c r="AH1357" i="14"/>
  <c r="AG1357" i="14"/>
  <c r="CG1356" i="14"/>
  <c r="CF1356" i="14"/>
  <c r="CE1356" i="14"/>
  <c r="CB1356" i="14"/>
  <c r="CA1356" i="14"/>
  <c r="BZ1356" i="14"/>
  <c r="BW1356" i="14"/>
  <c r="BV1356" i="14"/>
  <c r="BU1356" i="14"/>
  <c r="BR1356" i="14"/>
  <c r="BQ1356" i="14"/>
  <c r="BP1356" i="14"/>
  <c r="BM1356" i="14"/>
  <c r="BL1356" i="14"/>
  <c r="BK1356" i="14"/>
  <c r="BH1356" i="14"/>
  <c r="BG1356" i="14"/>
  <c r="BF1356" i="14"/>
  <c r="BC1356" i="14"/>
  <c r="BB1356" i="14"/>
  <c r="BA1356" i="14"/>
  <c r="AX1356" i="14"/>
  <c r="AW1356" i="14"/>
  <c r="AV1356" i="14"/>
  <c r="AS1356" i="14"/>
  <c r="AR1356" i="14"/>
  <c r="AQ1356" i="14"/>
  <c r="AN1356" i="14"/>
  <c r="AM1356" i="14"/>
  <c r="AL1356" i="14"/>
  <c r="AI1356" i="14"/>
  <c r="AH1356" i="14"/>
  <c r="AG1356" i="14"/>
  <c r="CG1355" i="14"/>
  <c r="CF1355" i="14"/>
  <c r="CE1355" i="14"/>
  <c r="CB1355" i="14"/>
  <c r="CA1355" i="14"/>
  <c r="BZ1355" i="14"/>
  <c r="BW1355" i="14"/>
  <c r="BV1355" i="14"/>
  <c r="BU1355" i="14"/>
  <c r="BR1355" i="14"/>
  <c r="BQ1355" i="14"/>
  <c r="BP1355" i="14"/>
  <c r="BM1355" i="14"/>
  <c r="BL1355" i="14"/>
  <c r="BK1355" i="14"/>
  <c r="BH1355" i="14"/>
  <c r="BG1355" i="14"/>
  <c r="BF1355" i="14"/>
  <c r="BC1355" i="14"/>
  <c r="BB1355" i="14"/>
  <c r="BA1355" i="14"/>
  <c r="AX1355" i="14"/>
  <c r="AW1355" i="14"/>
  <c r="AV1355" i="14"/>
  <c r="AS1355" i="14"/>
  <c r="AR1355" i="14"/>
  <c r="AQ1355" i="14"/>
  <c r="AN1355" i="14"/>
  <c r="AM1355" i="14"/>
  <c r="AL1355" i="14"/>
  <c r="AI1355" i="14"/>
  <c r="AH1355" i="14"/>
  <c r="AG1355" i="14"/>
  <c r="CG1354" i="14"/>
  <c r="CF1354" i="14"/>
  <c r="CE1354" i="14"/>
  <c r="CB1354" i="14"/>
  <c r="CA1354" i="14"/>
  <c r="BZ1354" i="14"/>
  <c r="BW1354" i="14"/>
  <c r="BV1354" i="14"/>
  <c r="BU1354" i="14"/>
  <c r="BR1354" i="14"/>
  <c r="BQ1354" i="14"/>
  <c r="BP1354" i="14"/>
  <c r="BM1354" i="14"/>
  <c r="BL1354" i="14"/>
  <c r="BK1354" i="14"/>
  <c r="BH1354" i="14"/>
  <c r="BG1354" i="14"/>
  <c r="BF1354" i="14"/>
  <c r="BC1354" i="14"/>
  <c r="BB1354" i="14"/>
  <c r="BA1354" i="14"/>
  <c r="AX1354" i="14"/>
  <c r="AW1354" i="14"/>
  <c r="AV1354" i="14"/>
  <c r="AS1354" i="14"/>
  <c r="AR1354" i="14"/>
  <c r="AQ1354" i="14"/>
  <c r="AN1354" i="14"/>
  <c r="AM1354" i="14"/>
  <c r="AL1354" i="14"/>
  <c r="AI1354" i="14"/>
  <c r="AH1354" i="14"/>
  <c r="AG1354" i="14"/>
  <c r="CG1353" i="14"/>
  <c r="CF1353" i="14"/>
  <c r="CE1353" i="14"/>
  <c r="CB1353" i="14"/>
  <c r="CA1353" i="14"/>
  <c r="BZ1353" i="14"/>
  <c r="BW1353" i="14"/>
  <c r="BV1353" i="14"/>
  <c r="BU1353" i="14"/>
  <c r="BR1353" i="14"/>
  <c r="BQ1353" i="14"/>
  <c r="BP1353" i="14"/>
  <c r="BM1353" i="14"/>
  <c r="BL1353" i="14"/>
  <c r="BK1353" i="14"/>
  <c r="BH1353" i="14"/>
  <c r="BG1353" i="14"/>
  <c r="BF1353" i="14"/>
  <c r="BC1353" i="14"/>
  <c r="BB1353" i="14"/>
  <c r="BA1353" i="14"/>
  <c r="AX1353" i="14"/>
  <c r="AW1353" i="14"/>
  <c r="AV1353" i="14"/>
  <c r="AS1353" i="14"/>
  <c r="AR1353" i="14"/>
  <c r="AQ1353" i="14"/>
  <c r="AN1353" i="14"/>
  <c r="AM1353" i="14"/>
  <c r="AL1353" i="14"/>
  <c r="AI1353" i="14"/>
  <c r="AH1353" i="14"/>
  <c r="AG1353" i="14"/>
  <c r="CG1352" i="14"/>
  <c r="CF1352" i="14"/>
  <c r="CE1352" i="14"/>
  <c r="CB1352" i="14"/>
  <c r="CA1352" i="14"/>
  <c r="BZ1352" i="14"/>
  <c r="BW1352" i="14"/>
  <c r="BV1352" i="14"/>
  <c r="BU1352" i="14"/>
  <c r="BR1352" i="14"/>
  <c r="BQ1352" i="14"/>
  <c r="BP1352" i="14"/>
  <c r="BM1352" i="14"/>
  <c r="BL1352" i="14"/>
  <c r="BK1352" i="14"/>
  <c r="BH1352" i="14"/>
  <c r="BG1352" i="14"/>
  <c r="BF1352" i="14"/>
  <c r="BC1352" i="14"/>
  <c r="BB1352" i="14"/>
  <c r="BA1352" i="14"/>
  <c r="AX1352" i="14"/>
  <c r="AW1352" i="14"/>
  <c r="AV1352" i="14"/>
  <c r="AS1352" i="14"/>
  <c r="AR1352" i="14"/>
  <c r="AQ1352" i="14"/>
  <c r="AN1352" i="14"/>
  <c r="AM1352" i="14"/>
  <c r="AL1352" i="14"/>
  <c r="AI1352" i="14"/>
  <c r="AH1352" i="14"/>
  <c r="AG1352" i="14"/>
  <c r="CG1351" i="14"/>
  <c r="CF1351" i="14"/>
  <c r="CE1351" i="14"/>
  <c r="CB1351" i="14"/>
  <c r="CA1351" i="14"/>
  <c r="BZ1351" i="14"/>
  <c r="BW1351" i="14"/>
  <c r="BV1351" i="14"/>
  <c r="BU1351" i="14"/>
  <c r="BR1351" i="14"/>
  <c r="BQ1351" i="14"/>
  <c r="BP1351" i="14"/>
  <c r="BM1351" i="14"/>
  <c r="BL1351" i="14"/>
  <c r="BK1351" i="14"/>
  <c r="BH1351" i="14"/>
  <c r="BG1351" i="14"/>
  <c r="BF1351" i="14"/>
  <c r="BC1351" i="14"/>
  <c r="BB1351" i="14"/>
  <c r="BA1351" i="14"/>
  <c r="AX1351" i="14"/>
  <c r="AW1351" i="14"/>
  <c r="AV1351" i="14"/>
  <c r="AS1351" i="14"/>
  <c r="AR1351" i="14"/>
  <c r="AQ1351" i="14"/>
  <c r="AN1351" i="14"/>
  <c r="AM1351" i="14"/>
  <c r="AL1351" i="14"/>
  <c r="AI1351" i="14"/>
  <c r="AH1351" i="14"/>
  <c r="AG1351" i="14"/>
  <c r="CG1350" i="14"/>
  <c r="CF1350" i="14"/>
  <c r="CE1350" i="14"/>
  <c r="CB1350" i="14"/>
  <c r="CA1350" i="14"/>
  <c r="BZ1350" i="14"/>
  <c r="BW1350" i="14"/>
  <c r="BV1350" i="14"/>
  <c r="BU1350" i="14"/>
  <c r="BR1350" i="14"/>
  <c r="BQ1350" i="14"/>
  <c r="BP1350" i="14"/>
  <c r="BM1350" i="14"/>
  <c r="BL1350" i="14"/>
  <c r="BK1350" i="14"/>
  <c r="BH1350" i="14"/>
  <c r="BG1350" i="14"/>
  <c r="BF1350" i="14"/>
  <c r="BC1350" i="14"/>
  <c r="BB1350" i="14"/>
  <c r="BA1350" i="14"/>
  <c r="AX1350" i="14"/>
  <c r="AW1350" i="14"/>
  <c r="AV1350" i="14"/>
  <c r="AS1350" i="14"/>
  <c r="AR1350" i="14"/>
  <c r="AQ1350" i="14"/>
  <c r="AN1350" i="14"/>
  <c r="AM1350" i="14"/>
  <c r="AL1350" i="14"/>
  <c r="AI1350" i="14"/>
  <c r="AH1350" i="14"/>
  <c r="AG1350" i="14"/>
  <c r="CG1349" i="14"/>
  <c r="CF1349" i="14"/>
  <c r="CE1349" i="14"/>
  <c r="CB1349" i="14"/>
  <c r="CA1349" i="14"/>
  <c r="BZ1349" i="14"/>
  <c r="BW1349" i="14"/>
  <c r="BV1349" i="14"/>
  <c r="BU1349" i="14"/>
  <c r="BR1349" i="14"/>
  <c r="BQ1349" i="14"/>
  <c r="BP1349" i="14"/>
  <c r="BM1349" i="14"/>
  <c r="BL1349" i="14"/>
  <c r="BK1349" i="14"/>
  <c r="BH1349" i="14"/>
  <c r="BG1349" i="14"/>
  <c r="BF1349" i="14"/>
  <c r="BC1349" i="14"/>
  <c r="BB1349" i="14"/>
  <c r="BA1349" i="14"/>
  <c r="AX1349" i="14"/>
  <c r="AW1349" i="14"/>
  <c r="AV1349" i="14"/>
  <c r="AS1349" i="14"/>
  <c r="AR1349" i="14"/>
  <c r="AQ1349" i="14"/>
  <c r="AN1349" i="14"/>
  <c r="AM1349" i="14"/>
  <c r="AL1349" i="14"/>
  <c r="AI1349" i="14"/>
  <c r="AH1349" i="14"/>
  <c r="AG1349" i="14"/>
  <c r="CG1348" i="14"/>
  <c r="CF1348" i="14"/>
  <c r="CE1348" i="14"/>
  <c r="CB1348" i="14"/>
  <c r="CA1348" i="14"/>
  <c r="BZ1348" i="14"/>
  <c r="BW1348" i="14"/>
  <c r="BV1348" i="14"/>
  <c r="BU1348" i="14"/>
  <c r="BR1348" i="14"/>
  <c r="BQ1348" i="14"/>
  <c r="BP1348" i="14"/>
  <c r="BM1348" i="14"/>
  <c r="BL1348" i="14"/>
  <c r="BK1348" i="14"/>
  <c r="BH1348" i="14"/>
  <c r="BG1348" i="14"/>
  <c r="BF1348" i="14"/>
  <c r="BC1348" i="14"/>
  <c r="BB1348" i="14"/>
  <c r="BA1348" i="14"/>
  <c r="AX1348" i="14"/>
  <c r="AW1348" i="14"/>
  <c r="AV1348" i="14"/>
  <c r="AS1348" i="14"/>
  <c r="AR1348" i="14"/>
  <c r="AQ1348" i="14"/>
  <c r="AN1348" i="14"/>
  <c r="AM1348" i="14"/>
  <c r="AL1348" i="14"/>
  <c r="AI1348" i="14"/>
  <c r="AH1348" i="14"/>
  <c r="AG1348" i="14"/>
  <c r="CG1347" i="14"/>
  <c r="CF1347" i="14"/>
  <c r="CE1347" i="14"/>
  <c r="CB1347" i="14"/>
  <c r="CA1347" i="14"/>
  <c r="BZ1347" i="14"/>
  <c r="BW1347" i="14"/>
  <c r="BV1347" i="14"/>
  <c r="BU1347" i="14"/>
  <c r="BR1347" i="14"/>
  <c r="BQ1347" i="14"/>
  <c r="BP1347" i="14"/>
  <c r="BM1347" i="14"/>
  <c r="BL1347" i="14"/>
  <c r="BK1347" i="14"/>
  <c r="BH1347" i="14"/>
  <c r="BG1347" i="14"/>
  <c r="BF1347" i="14"/>
  <c r="BC1347" i="14"/>
  <c r="BB1347" i="14"/>
  <c r="BA1347" i="14"/>
  <c r="AX1347" i="14"/>
  <c r="AW1347" i="14"/>
  <c r="AV1347" i="14"/>
  <c r="AS1347" i="14"/>
  <c r="AR1347" i="14"/>
  <c r="AQ1347" i="14"/>
  <c r="AN1347" i="14"/>
  <c r="AM1347" i="14"/>
  <c r="AL1347" i="14"/>
  <c r="AI1347" i="14"/>
  <c r="AH1347" i="14"/>
  <c r="AG1347" i="14"/>
  <c r="CG1346" i="14"/>
  <c r="CF1346" i="14"/>
  <c r="CE1346" i="14"/>
  <c r="CB1346" i="14"/>
  <c r="CA1346" i="14"/>
  <c r="BZ1346" i="14"/>
  <c r="BW1346" i="14"/>
  <c r="BV1346" i="14"/>
  <c r="BU1346" i="14"/>
  <c r="BR1346" i="14"/>
  <c r="BQ1346" i="14"/>
  <c r="BP1346" i="14"/>
  <c r="BM1346" i="14"/>
  <c r="BL1346" i="14"/>
  <c r="BK1346" i="14"/>
  <c r="BH1346" i="14"/>
  <c r="BG1346" i="14"/>
  <c r="BF1346" i="14"/>
  <c r="BC1346" i="14"/>
  <c r="BB1346" i="14"/>
  <c r="BA1346" i="14"/>
  <c r="AX1346" i="14"/>
  <c r="AW1346" i="14"/>
  <c r="AV1346" i="14"/>
  <c r="AS1346" i="14"/>
  <c r="AR1346" i="14"/>
  <c r="AQ1346" i="14"/>
  <c r="AN1346" i="14"/>
  <c r="AM1346" i="14"/>
  <c r="AL1346" i="14"/>
  <c r="AI1346" i="14"/>
  <c r="AH1346" i="14"/>
  <c r="AG1346" i="14"/>
  <c r="CG1345" i="14"/>
  <c r="CF1345" i="14"/>
  <c r="CE1345" i="14"/>
  <c r="CB1345" i="14"/>
  <c r="CA1345" i="14"/>
  <c r="BZ1345" i="14"/>
  <c r="BW1345" i="14"/>
  <c r="BV1345" i="14"/>
  <c r="BU1345" i="14"/>
  <c r="BR1345" i="14"/>
  <c r="BQ1345" i="14"/>
  <c r="BP1345" i="14"/>
  <c r="BM1345" i="14"/>
  <c r="BL1345" i="14"/>
  <c r="BK1345" i="14"/>
  <c r="BH1345" i="14"/>
  <c r="BG1345" i="14"/>
  <c r="BF1345" i="14"/>
  <c r="BC1345" i="14"/>
  <c r="BB1345" i="14"/>
  <c r="BA1345" i="14"/>
  <c r="AX1345" i="14"/>
  <c r="AW1345" i="14"/>
  <c r="AV1345" i="14"/>
  <c r="AS1345" i="14"/>
  <c r="AR1345" i="14"/>
  <c r="AQ1345" i="14"/>
  <c r="AN1345" i="14"/>
  <c r="AM1345" i="14"/>
  <c r="AL1345" i="14"/>
  <c r="AI1345" i="14"/>
  <c r="AH1345" i="14"/>
  <c r="AG1345" i="14"/>
  <c r="CG1344" i="14"/>
  <c r="CF1344" i="14"/>
  <c r="CE1344" i="14"/>
  <c r="CB1344" i="14"/>
  <c r="CA1344" i="14"/>
  <c r="BZ1344" i="14"/>
  <c r="BW1344" i="14"/>
  <c r="BV1344" i="14"/>
  <c r="BU1344" i="14"/>
  <c r="BR1344" i="14"/>
  <c r="BQ1344" i="14"/>
  <c r="BP1344" i="14"/>
  <c r="BM1344" i="14"/>
  <c r="BL1344" i="14"/>
  <c r="BK1344" i="14"/>
  <c r="BH1344" i="14"/>
  <c r="BG1344" i="14"/>
  <c r="BF1344" i="14"/>
  <c r="BC1344" i="14"/>
  <c r="BB1344" i="14"/>
  <c r="BA1344" i="14"/>
  <c r="AX1344" i="14"/>
  <c r="AW1344" i="14"/>
  <c r="AV1344" i="14"/>
  <c r="AS1344" i="14"/>
  <c r="AR1344" i="14"/>
  <c r="AQ1344" i="14"/>
  <c r="AN1344" i="14"/>
  <c r="AM1344" i="14"/>
  <c r="AL1344" i="14"/>
  <c r="AI1344" i="14"/>
  <c r="AH1344" i="14"/>
  <c r="AG1344" i="14"/>
  <c r="CG1343" i="14"/>
  <c r="CF1343" i="14"/>
  <c r="CE1343" i="14"/>
  <c r="CB1343" i="14"/>
  <c r="CA1343" i="14"/>
  <c r="BZ1343" i="14"/>
  <c r="BW1343" i="14"/>
  <c r="BV1343" i="14"/>
  <c r="BU1343" i="14"/>
  <c r="BR1343" i="14"/>
  <c r="BQ1343" i="14"/>
  <c r="BP1343" i="14"/>
  <c r="BM1343" i="14"/>
  <c r="BL1343" i="14"/>
  <c r="BK1343" i="14"/>
  <c r="BH1343" i="14"/>
  <c r="BG1343" i="14"/>
  <c r="BF1343" i="14"/>
  <c r="BC1343" i="14"/>
  <c r="BB1343" i="14"/>
  <c r="BA1343" i="14"/>
  <c r="AX1343" i="14"/>
  <c r="AW1343" i="14"/>
  <c r="AV1343" i="14"/>
  <c r="AS1343" i="14"/>
  <c r="AR1343" i="14"/>
  <c r="AQ1343" i="14"/>
  <c r="AN1343" i="14"/>
  <c r="AM1343" i="14"/>
  <c r="AL1343" i="14"/>
  <c r="AI1343" i="14"/>
  <c r="AH1343" i="14"/>
  <c r="AG1343" i="14"/>
  <c r="CG1342" i="14"/>
  <c r="CF1342" i="14"/>
  <c r="CE1342" i="14"/>
  <c r="CB1342" i="14"/>
  <c r="CA1342" i="14"/>
  <c r="BZ1342" i="14"/>
  <c r="BW1342" i="14"/>
  <c r="BV1342" i="14"/>
  <c r="BU1342" i="14"/>
  <c r="BR1342" i="14"/>
  <c r="BQ1342" i="14"/>
  <c r="BP1342" i="14"/>
  <c r="BM1342" i="14"/>
  <c r="BL1342" i="14"/>
  <c r="BK1342" i="14"/>
  <c r="BH1342" i="14"/>
  <c r="BG1342" i="14"/>
  <c r="BF1342" i="14"/>
  <c r="BC1342" i="14"/>
  <c r="BB1342" i="14"/>
  <c r="BA1342" i="14"/>
  <c r="AX1342" i="14"/>
  <c r="AW1342" i="14"/>
  <c r="AV1342" i="14"/>
  <c r="AS1342" i="14"/>
  <c r="AR1342" i="14"/>
  <c r="AQ1342" i="14"/>
  <c r="AN1342" i="14"/>
  <c r="AM1342" i="14"/>
  <c r="AL1342" i="14"/>
  <c r="AI1342" i="14"/>
  <c r="AH1342" i="14"/>
  <c r="AG1342" i="14"/>
  <c r="CG1341" i="14"/>
  <c r="CF1341" i="14"/>
  <c r="CE1341" i="14"/>
  <c r="CB1341" i="14"/>
  <c r="CA1341" i="14"/>
  <c r="BZ1341" i="14"/>
  <c r="BW1341" i="14"/>
  <c r="BV1341" i="14"/>
  <c r="BU1341" i="14"/>
  <c r="BR1341" i="14"/>
  <c r="BQ1341" i="14"/>
  <c r="BP1341" i="14"/>
  <c r="BM1341" i="14"/>
  <c r="BL1341" i="14"/>
  <c r="BK1341" i="14"/>
  <c r="BH1341" i="14"/>
  <c r="BG1341" i="14"/>
  <c r="BF1341" i="14"/>
  <c r="BC1341" i="14"/>
  <c r="BB1341" i="14"/>
  <c r="BA1341" i="14"/>
  <c r="AX1341" i="14"/>
  <c r="AW1341" i="14"/>
  <c r="AV1341" i="14"/>
  <c r="AS1341" i="14"/>
  <c r="AR1341" i="14"/>
  <c r="AQ1341" i="14"/>
  <c r="AN1341" i="14"/>
  <c r="AM1341" i="14"/>
  <c r="AL1341" i="14"/>
  <c r="AI1341" i="14"/>
  <c r="AH1341" i="14"/>
  <c r="AG1341" i="14"/>
  <c r="CG1340" i="14"/>
  <c r="CF1340" i="14"/>
  <c r="CE1340" i="14"/>
  <c r="CB1340" i="14"/>
  <c r="CA1340" i="14"/>
  <c r="BZ1340" i="14"/>
  <c r="BW1340" i="14"/>
  <c r="BV1340" i="14"/>
  <c r="BU1340" i="14"/>
  <c r="BR1340" i="14"/>
  <c r="BQ1340" i="14"/>
  <c r="BP1340" i="14"/>
  <c r="BM1340" i="14"/>
  <c r="BL1340" i="14"/>
  <c r="BK1340" i="14"/>
  <c r="BH1340" i="14"/>
  <c r="BG1340" i="14"/>
  <c r="BF1340" i="14"/>
  <c r="BC1340" i="14"/>
  <c r="BB1340" i="14"/>
  <c r="BA1340" i="14"/>
  <c r="AX1340" i="14"/>
  <c r="AW1340" i="14"/>
  <c r="AV1340" i="14"/>
  <c r="AS1340" i="14"/>
  <c r="AR1340" i="14"/>
  <c r="AQ1340" i="14"/>
  <c r="AN1340" i="14"/>
  <c r="AM1340" i="14"/>
  <c r="AL1340" i="14"/>
  <c r="AI1340" i="14"/>
  <c r="AH1340" i="14"/>
  <c r="AG1340" i="14"/>
  <c r="CG1339" i="14"/>
  <c r="CF1339" i="14"/>
  <c r="CE1339" i="14"/>
  <c r="CB1339" i="14"/>
  <c r="CA1339" i="14"/>
  <c r="BZ1339" i="14"/>
  <c r="BW1339" i="14"/>
  <c r="BV1339" i="14"/>
  <c r="BU1339" i="14"/>
  <c r="BR1339" i="14"/>
  <c r="BQ1339" i="14"/>
  <c r="BP1339" i="14"/>
  <c r="BM1339" i="14"/>
  <c r="BL1339" i="14"/>
  <c r="BK1339" i="14"/>
  <c r="BH1339" i="14"/>
  <c r="BG1339" i="14"/>
  <c r="BF1339" i="14"/>
  <c r="BC1339" i="14"/>
  <c r="BB1339" i="14"/>
  <c r="BA1339" i="14"/>
  <c r="AX1339" i="14"/>
  <c r="AW1339" i="14"/>
  <c r="AV1339" i="14"/>
  <c r="AS1339" i="14"/>
  <c r="AR1339" i="14"/>
  <c r="AQ1339" i="14"/>
  <c r="AN1339" i="14"/>
  <c r="AM1339" i="14"/>
  <c r="AL1339" i="14"/>
  <c r="AI1339" i="14"/>
  <c r="AH1339" i="14"/>
  <c r="AG1339" i="14"/>
  <c r="CG1338" i="14"/>
  <c r="CF1338" i="14"/>
  <c r="CE1338" i="14"/>
  <c r="CB1338" i="14"/>
  <c r="CA1338" i="14"/>
  <c r="BZ1338" i="14"/>
  <c r="BW1338" i="14"/>
  <c r="BV1338" i="14"/>
  <c r="BU1338" i="14"/>
  <c r="BR1338" i="14"/>
  <c r="BQ1338" i="14"/>
  <c r="BP1338" i="14"/>
  <c r="BM1338" i="14"/>
  <c r="BL1338" i="14"/>
  <c r="BK1338" i="14"/>
  <c r="BH1338" i="14"/>
  <c r="BG1338" i="14"/>
  <c r="BF1338" i="14"/>
  <c r="BC1338" i="14"/>
  <c r="BB1338" i="14"/>
  <c r="BA1338" i="14"/>
  <c r="AX1338" i="14"/>
  <c r="AW1338" i="14"/>
  <c r="AV1338" i="14"/>
  <c r="AS1338" i="14"/>
  <c r="AR1338" i="14"/>
  <c r="AQ1338" i="14"/>
  <c r="AN1338" i="14"/>
  <c r="AM1338" i="14"/>
  <c r="AL1338" i="14"/>
  <c r="AI1338" i="14"/>
  <c r="AH1338" i="14"/>
  <c r="AG1338" i="14"/>
  <c r="CG1337" i="14"/>
  <c r="CF1337" i="14"/>
  <c r="CE1337" i="14"/>
  <c r="CB1337" i="14"/>
  <c r="CA1337" i="14"/>
  <c r="BZ1337" i="14"/>
  <c r="BW1337" i="14"/>
  <c r="BV1337" i="14"/>
  <c r="BU1337" i="14"/>
  <c r="BR1337" i="14"/>
  <c r="BQ1337" i="14"/>
  <c r="BP1337" i="14"/>
  <c r="BM1337" i="14"/>
  <c r="BL1337" i="14"/>
  <c r="BK1337" i="14"/>
  <c r="BH1337" i="14"/>
  <c r="BG1337" i="14"/>
  <c r="BF1337" i="14"/>
  <c r="BC1337" i="14"/>
  <c r="BB1337" i="14"/>
  <c r="BA1337" i="14"/>
  <c r="AX1337" i="14"/>
  <c r="AW1337" i="14"/>
  <c r="AV1337" i="14"/>
  <c r="AS1337" i="14"/>
  <c r="AR1337" i="14"/>
  <c r="AQ1337" i="14"/>
  <c r="AN1337" i="14"/>
  <c r="AM1337" i="14"/>
  <c r="AL1337" i="14"/>
  <c r="AI1337" i="14"/>
  <c r="AH1337" i="14"/>
  <c r="AG1337" i="14"/>
  <c r="CG1336" i="14"/>
  <c r="CF1336" i="14"/>
  <c r="CE1336" i="14"/>
  <c r="CB1336" i="14"/>
  <c r="CA1336" i="14"/>
  <c r="BZ1336" i="14"/>
  <c r="BW1336" i="14"/>
  <c r="BV1336" i="14"/>
  <c r="BU1336" i="14"/>
  <c r="BR1336" i="14"/>
  <c r="BQ1336" i="14"/>
  <c r="BP1336" i="14"/>
  <c r="BM1336" i="14"/>
  <c r="BL1336" i="14"/>
  <c r="BK1336" i="14"/>
  <c r="BH1336" i="14"/>
  <c r="BG1336" i="14"/>
  <c r="BF1336" i="14"/>
  <c r="BC1336" i="14"/>
  <c r="BB1336" i="14"/>
  <c r="BA1336" i="14"/>
  <c r="AX1336" i="14"/>
  <c r="AW1336" i="14"/>
  <c r="AV1336" i="14"/>
  <c r="AS1336" i="14"/>
  <c r="AR1336" i="14"/>
  <c r="AQ1336" i="14"/>
  <c r="AN1336" i="14"/>
  <c r="AM1336" i="14"/>
  <c r="AL1336" i="14"/>
  <c r="AI1336" i="14"/>
  <c r="AH1336" i="14"/>
  <c r="AG1336" i="14"/>
  <c r="CG1335" i="14"/>
  <c r="CF1335" i="14"/>
  <c r="CE1335" i="14"/>
  <c r="CB1335" i="14"/>
  <c r="CA1335" i="14"/>
  <c r="BZ1335" i="14"/>
  <c r="BW1335" i="14"/>
  <c r="BV1335" i="14"/>
  <c r="BU1335" i="14"/>
  <c r="BR1335" i="14"/>
  <c r="BQ1335" i="14"/>
  <c r="BP1335" i="14"/>
  <c r="BM1335" i="14"/>
  <c r="BL1335" i="14"/>
  <c r="BK1335" i="14"/>
  <c r="BH1335" i="14"/>
  <c r="BG1335" i="14"/>
  <c r="BF1335" i="14"/>
  <c r="BC1335" i="14"/>
  <c r="BB1335" i="14"/>
  <c r="BA1335" i="14"/>
  <c r="AX1335" i="14"/>
  <c r="AW1335" i="14"/>
  <c r="AV1335" i="14"/>
  <c r="AS1335" i="14"/>
  <c r="AR1335" i="14"/>
  <c r="AQ1335" i="14"/>
  <c r="AN1335" i="14"/>
  <c r="AM1335" i="14"/>
  <c r="AL1335" i="14"/>
  <c r="AI1335" i="14"/>
  <c r="AH1335" i="14"/>
  <c r="AG1335" i="14"/>
  <c r="CG1334" i="14"/>
  <c r="CF1334" i="14"/>
  <c r="CE1334" i="14"/>
  <c r="CB1334" i="14"/>
  <c r="CA1334" i="14"/>
  <c r="BZ1334" i="14"/>
  <c r="BW1334" i="14"/>
  <c r="BV1334" i="14"/>
  <c r="BU1334" i="14"/>
  <c r="BR1334" i="14"/>
  <c r="BQ1334" i="14"/>
  <c r="BP1334" i="14"/>
  <c r="BM1334" i="14"/>
  <c r="BL1334" i="14"/>
  <c r="BK1334" i="14"/>
  <c r="BH1334" i="14"/>
  <c r="BG1334" i="14"/>
  <c r="BF1334" i="14"/>
  <c r="BC1334" i="14"/>
  <c r="BB1334" i="14"/>
  <c r="BA1334" i="14"/>
  <c r="AX1334" i="14"/>
  <c r="AW1334" i="14"/>
  <c r="AV1334" i="14"/>
  <c r="AS1334" i="14"/>
  <c r="AR1334" i="14"/>
  <c r="AQ1334" i="14"/>
  <c r="AN1334" i="14"/>
  <c r="AM1334" i="14"/>
  <c r="AL1334" i="14"/>
  <c r="AI1334" i="14"/>
  <c r="AH1334" i="14"/>
  <c r="AG1334" i="14"/>
  <c r="CG1333" i="14"/>
  <c r="CF1333" i="14"/>
  <c r="CE1333" i="14"/>
  <c r="CB1333" i="14"/>
  <c r="CA1333" i="14"/>
  <c r="BZ1333" i="14"/>
  <c r="BW1333" i="14"/>
  <c r="BV1333" i="14"/>
  <c r="BU1333" i="14"/>
  <c r="BR1333" i="14"/>
  <c r="BQ1333" i="14"/>
  <c r="BP1333" i="14"/>
  <c r="BM1333" i="14"/>
  <c r="BL1333" i="14"/>
  <c r="BK1333" i="14"/>
  <c r="BH1333" i="14"/>
  <c r="BG1333" i="14"/>
  <c r="BF1333" i="14"/>
  <c r="BC1333" i="14"/>
  <c r="BB1333" i="14"/>
  <c r="BA1333" i="14"/>
  <c r="AX1333" i="14"/>
  <c r="AW1333" i="14"/>
  <c r="AV1333" i="14"/>
  <c r="AS1333" i="14"/>
  <c r="AR1333" i="14"/>
  <c r="AQ1333" i="14"/>
  <c r="AN1333" i="14"/>
  <c r="AM1333" i="14"/>
  <c r="AL1333" i="14"/>
  <c r="AI1333" i="14"/>
  <c r="AH1333" i="14"/>
  <c r="AG1333" i="14"/>
  <c r="CG1332" i="14"/>
  <c r="CF1332" i="14"/>
  <c r="CE1332" i="14"/>
  <c r="CB1332" i="14"/>
  <c r="CA1332" i="14"/>
  <c r="BZ1332" i="14"/>
  <c r="BW1332" i="14"/>
  <c r="BV1332" i="14"/>
  <c r="BU1332" i="14"/>
  <c r="BR1332" i="14"/>
  <c r="BQ1332" i="14"/>
  <c r="BP1332" i="14"/>
  <c r="BM1332" i="14"/>
  <c r="BL1332" i="14"/>
  <c r="BK1332" i="14"/>
  <c r="BH1332" i="14"/>
  <c r="BG1332" i="14"/>
  <c r="BF1332" i="14"/>
  <c r="BC1332" i="14"/>
  <c r="BB1332" i="14"/>
  <c r="BA1332" i="14"/>
  <c r="AX1332" i="14"/>
  <c r="AW1332" i="14"/>
  <c r="AV1332" i="14"/>
  <c r="AS1332" i="14"/>
  <c r="AR1332" i="14"/>
  <c r="AQ1332" i="14"/>
  <c r="AN1332" i="14"/>
  <c r="AM1332" i="14"/>
  <c r="AL1332" i="14"/>
  <c r="AI1332" i="14"/>
  <c r="AH1332" i="14"/>
  <c r="AG1332" i="14"/>
  <c r="CG1331" i="14"/>
  <c r="CF1331" i="14"/>
  <c r="CE1331" i="14"/>
  <c r="CB1331" i="14"/>
  <c r="CA1331" i="14"/>
  <c r="BZ1331" i="14"/>
  <c r="BW1331" i="14"/>
  <c r="BV1331" i="14"/>
  <c r="BU1331" i="14"/>
  <c r="BR1331" i="14"/>
  <c r="BQ1331" i="14"/>
  <c r="BP1331" i="14"/>
  <c r="BM1331" i="14"/>
  <c r="BL1331" i="14"/>
  <c r="BK1331" i="14"/>
  <c r="BH1331" i="14"/>
  <c r="BG1331" i="14"/>
  <c r="BF1331" i="14"/>
  <c r="BC1331" i="14"/>
  <c r="BB1331" i="14"/>
  <c r="BA1331" i="14"/>
  <c r="AX1331" i="14"/>
  <c r="AW1331" i="14"/>
  <c r="AV1331" i="14"/>
  <c r="AS1331" i="14"/>
  <c r="AR1331" i="14"/>
  <c r="AQ1331" i="14"/>
  <c r="AN1331" i="14"/>
  <c r="AM1331" i="14"/>
  <c r="AL1331" i="14"/>
  <c r="AI1331" i="14"/>
  <c r="AH1331" i="14"/>
  <c r="AG1331" i="14"/>
  <c r="CG1330" i="14"/>
  <c r="CF1330" i="14"/>
  <c r="CE1330" i="14"/>
  <c r="CB1330" i="14"/>
  <c r="CA1330" i="14"/>
  <c r="BZ1330" i="14"/>
  <c r="BW1330" i="14"/>
  <c r="BV1330" i="14"/>
  <c r="BU1330" i="14"/>
  <c r="BR1330" i="14"/>
  <c r="BQ1330" i="14"/>
  <c r="BP1330" i="14"/>
  <c r="BM1330" i="14"/>
  <c r="BL1330" i="14"/>
  <c r="BK1330" i="14"/>
  <c r="BH1330" i="14"/>
  <c r="BG1330" i="14"/>
  <c r="BF1330" i="14"/>
  <c r="BC1330" i="14"/>
  <c r="BB1330" i="14"/>
  <c r="BA1330" i="14"/>
  <c r="AX1330" i="14"/>
  <c r="AW1330" i="14"/>
  <c r="AV1330" i="14"/>
  <c r="AS1330" i="14"/>
  <c r="AR1330" i="14"/>
  <c r="AQ1330" i="14"/>
  <c r="AN1330" i="14"/>
  <c r="AM1330" i="14"/>
  <c r="AL1330" i="14"/>
  <c r="AI1330" i="14"/>
  <c r="AH1330" i="14"/>
  <c r="AG1330" i="14"/>
  <c r="CG1329" i="14"/>
  <c r="CF1329" i="14"/>
  <c r="CE1329" i="14"/>
  <c r="CB1329" i="14"/>
  <c r="CA1329" i="14"/>
  <c r="BZ1329" i="14"/>
  <c r="BW1329" i="14"/>
  <c r="BV1329" i="14"/>
  <c r="BU1329" i="14"/>
  <c r="BR1329" i="14"/>
  <c r="BQ1329" i="14"/>
  <c r="BP1329" i="14"/>
  <c r="BM1329" i="14"/>
  <c r="BL1329" i="14"/>
  <c r="BK1329" i="14"/>
  <c r="BH1329" i="14"/>
  <c r="BG1329" i="14"/>
  <c r="BF1329" i="14"/>
  <c r="BC1329" i="14"/>
  <c r="BB1329" i="14"/>
  <c r="BA1329" i="14"/>
  <c r="AX1329" i="14"/>
  <c r="AW1329" i="14"/>
  <c r="AV1329" i="14"/>
  <c r="AS1329" i="14"/>
  <c r="AR1329" i="14"/>
  <c r="AQ1329" i="14"/>
  <c r="AN1329" i="14"/>
  <c r="AM1329" i="14"/>
  <c r="AL1329" i="14"/>
  <c r="AI1329" i="14"/>
  <c r="AH1329" i="14"/>
  <c r="AG1329" i="14"/>
  <c r="CG1328" i="14"/>
  <c r="CF1328" i="14"/>
  <c r="CE1328" i="14"/>
  <c r="CB1328" i="14"/>
  <c r="CA1328" i="14"/>
  <c r="BZ1328" i="14"/>
  <c r="BW1328" i="14"/>
  <c r="BV1328" i="14"/>
  <c r="BU1328" i="14"/>
  <c r="BR1328" i="14"/>
  <c r="BQ1328" i="14"/>
  <c r="BP1328" i="14"/>
  <c r="BM1328" i="14"/>
  <c r="BL1328" i="14"/>
  <c r="BK1328" i="14"/>
  <c r="BH1328" i="14"/>
  <c r="BG1328" i="14"/>
  <c r="BF1328" i="14"/>
  <c r="BC1328" i="14"/>
  <c r="BB1328" i="14"/>
  <c r="BA1328" i="14"/>
  <c r="AX1328" i="14"/>
  <c r="AW1328" i="14"/>
  <c r="AV1328" i="14"/>
  <c r="AS1328" i="14"/>
  <c r="AR1328" i="14"/>
  <c r="AQ1328" i="14"/>
  <c r="AN1328" i="14"/>
  <c r="AM1328" i="14"/>
  <c r="AL1328" i="14"/>
  <c r="AI1328" i="14"/>
  <c r="AH1328" i="14"/>
  <c r="AG1328" i="14"/>
  <c r="CG1327" i="14"/>
  <c r="CF1327" i="14"/>
  <c r="CE1327" i="14"/>
  <c r="CB1327" i="14"/>
  <c r="CA1327" i="14"/>
  <c r="BZ1327" i="14"/>
  <c r="BW1327" i="14"/>
  <c r="BV1327" i="14"/>
  <c r="BU1327" i="14"/>
  <c r="BR1327" i="14"/>
  <c r="BQ1327" i="14"/>
  <c r="BP1327" i="14"/>
  <c r="BM1327" i="14"/>
  <c r="BL1327" i="14"/>
  <c r="BK1327" i="14"/>
  <c r="BH1327" i="14"/>
  <c r="BG1327" i="14"/>
  <c r="BF1327" i="14"/>
  <c r="BC1327" i="14"/>
  <c r="BB1327" i="14"/>
  <c r="BA1327" i="14"/>
  <c r="AX1327" i="14"/>
  <c r="AW1327" i="14"/>
  <c r="AV1327" i="14"/>
  <c r="AS1327" i="14"/>
  <c r="AR1327" i="14"/>
  <c r="AQ1327" i="14"/>
  <c r="AN1327" i="14"/>
  <c r="AM1327" i="14"/>
  <c r="AL1327" i="14"/>
  <c r="AI1327" i="14"/>
  <c r="AH1327" i="14"/>
  <c r="AG1327" i="14"/>
  <c r="CG1326" i="14"/>
  <c r="CF1326" i="14"/>
  <c r="CE1326" i="14"/>
  <c r="CB1326" i="14"/>
  <c r="CA1326" i="14"/>
  <c r="BZ1326" i="14"/>
  <c r="BW1326" i="14"/>
  <c r="BV1326" i="14"/>
  <c r="BU1326" i="14"/>
  <c r="BR1326" i="14"/>
  <c r="BQ1326" i="14"/>
  <c r="BP1326" i="14"/>
  <c r="BM1326" i="14"/>
  <c r="BL1326" i="14"/>
  <c r="BK1326" i="14"/>
  <c r="BH1326" i="14"/>
  <c r="BG1326" i="14"/>
  <c r="BF1326" i="14"/>
  <c r="BC1326" i="14"/>
  <c r="BB1326" i="14"/>
  <c r="BA1326" i="14"/>
  <c r="AX1326" i="14"/>
  <c r="AW1326" i="14"/>
  <c r="AV1326" i="14"/>
  <c r="AS1326" i="14"/>
  <c r="AR1326" i="14"/>
  <c r="AQ1326" i="14"/>
  <c r="AN1326" i="14"/>
  <c r="AM1326" i="14"/>
  <c r="AL1326" i="14"/>
  <c r="AI1326" i="14"/>
  <c r="AH1326" i="14"/>
  <c r="AG1326" i="14"/>
  <c r="CG1325" i="14"/>
  <c r="CF1325" i="14"/>
  <c r="CE1325" i="14"/>
  <c r="CB1325" i="14"/>
  <c r="CA1325" i="14"/>
  <c r="BZ1325" i="14"/>
  <c r="BW1325" i="14"/>
  <c r="BV1325" i="14"/>
  <c r="BU1325" i="14"/>
  <c r="BR1325" i="14"/>
  <c r="BQ1325" i="14"/>
  <c r="BP1325" i="14"/>
  <c r="BM1325" i="14"/>
  <c r="BL1325" i="14"/>
  <c r="BK1325" i="14"/>
  <c r="BH1325" i="14"/>
  <c r="BG1325" i="14"/>
  <c r="BF1325" i="14"/>
  <c r="BC1325" i="14"/>
  <c r="BB1325" i="14"/>
  <c r="BA1325" i="14"/>
  <c r="AX1325" i="14"/>
  <c r="AW1325" i="14"/>
  <c r="AV1325" i="14"/>
  <c r="AS1325" i="14"/>
  <c r="AR1325" i="14"/>
  <c r="AQ1325" i="14"/>
  <c r="AN1325" i="14"/>
  <c r="AM1325" i="14"/>
  <c r="AL1325" i="14"/>
  <c r="AI1325" i="14"/>
  <c r="AH1325" i="14"/>
  <c r="AG1325" i="14"/>
  <c r="CG1324" i="14"/>
  <c r="CF1324" i="14"/>
  <c r="CE1324" i="14"/>
  <c r="CB1324" i="14"/>
  <c r="CA1324" i="14"/>
  <c r="BZ1324" i="14"/>
  <c r="BW1324" i="14"/>
  <c r="BV1324" i="14"/>
  <c r="BU1324" i="14"/>
  <c r="BR1324" i="14"/>
  <c r="BQ1324" i="14"/>
  <c r="BP1324" i="14"/>
  <c r="BM1324" i="14"/>
  <c r="BL1324" i="14"/>
  <c r="BK1324" i="14"/>
  <c r="BH1324" i="14"/>
  <c r="BG1324" i="14"/>
  <c r="BF1324" i="14"/>
  <c r="BC1324" i="14"/>
  <c r="BB1324" i="14"/>
  <c r="BA1324" i="14"/>
  <c r="AX1324" i="14"/>
  <c r="AW1324" i="14"/>
  <c r="AV1324" i="14"/>
  <c r="AS1324" i="14"/>
  <c r="AR1324" i="14"/>
  <c r="AQ1324" i="14"/>
  <c r="AN1324" i="14"/>
  <c r="AM1324" i="14"/>
  <c r="AL1324" i="14"/>
  <c r="AI1324" i="14"/>
  <c r="AH1324" i="14"/>
  <c r="AG1324" i="14"/>
  <c r="CG1323" i="14"/>
  <c r="CF1323" i="14"/>
  <c r="CE1323" i="14"/>
  <c r="CB1323" i="14"/>
  <c r="CA1323" i="14"/>
  <c r="BZ1323" i="14"/>
  <c r="BW1323" i="14"/>
  <c r="BV1323" i="14"/>
  <c r="BU1323" i="14"/>
  <c r="BR1323" i="14"/>
  <c r="BQ1323" i="14"/>
  <c r="BP1323" i="14"/>
  <c r="BM1323" i="14"/>
  <c r="BL1323" i="14"/>
  <c r="BK1323" i="14"/>
  <c r="BH1323" i="14"/>
  <c r="BG1323" i="14"/>
  <c r="BF1323" i="14"/>
  <c r="BC1323" i="14"/>
  <c r="BB1323" i="14"/>
  <c r="BA1323" i="14"/>
  <c r="AX1323" i="14"/>
  <c r="AW1323" i="14"/>
  <c r="AV1323" i="14"/>
  <c r="AS1323" i="14"/>
  <c r="AR1323" i="14"/>
  <c r="AQ1323" i="14"/>
  <c r="AN1323" i="14"/>
  <c r="AM1323" i="14"/>
  <c r="AL1323" i="14"/>
  <c r="AI1323" i="14"/>
  <c r="AH1323" i="14"/>
  <c r="AG1323" i="14"/>
  <c r="CG1322" i="14"/>
  <c r="CF1322" i="14"/>
  <c r="CE1322" i="14"/>
  <c r="CB1322" i="14"/>
  <c r="CA1322" i="14"/>
  <c r="BZ1322" i="14"/>
  <c r="BW1322" i="14"/>
  <c r="BV1322" i="14"/>
  <c r="BU1322" i="14"/>
  <c r="BR1322" i="14"/>
  <c r="BQ1322" i="14"/>
  <c r="BP1322" i="14"/>
  <c r="BM1322" i="14"/>
  <c r="BL1322" i="14"/>
  <c r="BK1322" i="14"/>
  <c r="BH1322" i="14"/>
  <c r="BG1322" i="14"/>
  <c r="BF1322" i="14"/>
  <c r="BC1322" i="14"/>
  <c r="BB1322" i="14"/>
  <c r="BA1322" i="14"/>
  <c r="AX1322" i="14"/>
  <c r="AW1322" i="14"/>
  <c r="AV1322" i="14"/>
  <c r="AS1322" i="14"/>
  <c r="AR1322" i="14"/>
  <c r="AQ1322" i="14"/>
  <c r="AN1322" i="14"/>
  <c r="AM1322" i="14"/>
  <c r="AL1322" i="14"/>
  <c r="AI1322" i="14"/>
  <c r="AH1322" i="14"/>
  <c r="AG1322" i="14"/>
  <c r="CG1321" i="14"/>
  <c r="CF1321" i="14"/>
  <c r="CE1321" i="14"/>
  <c r="CB1321" i="14"/>
  <c r="CA1321" i="14"/>
  <c r="BZ1321" i="14"/>
  <c r="BW1321" i="14"/>
  <c r="BV1321" i="14"/>
  <c r="BU1321" i="14"/>
  <c r="BR1321" i="14"/>
  <c r="BQ1321" i="14"/>
  <c r="BP1321" i="14"/>
  <c r="BM1321" i="14"/>
  <c r="BL1321" i="14"/>
  <c r="BK1321" i="14"/>
  <c r="BH1321" i="14"/>
  <c r="BG1321" i="14"/>
  <c r="BF1321" i="14"/>
  <c r="BC1321" i="14"/>
  <c r="BB1321" i="14"/>
  <c r="BA1321" i="14"/>
  <c r="AX1321" i="14"/>
  <c r="AW1321" i="14"/>
  <c r="AV1321" i="14"/>
  <c r="AS1321" i="14"/>
  <c r="AR1321" i="14"/>
  <c r="AQ1321" i="14"/>
  <c r="AN1321" i="14"/>
  <c r="AM1321" i="14"/>
  <c r="AL1321" i="14"/>
  <c r="AI1321" i="14"/>
  <c r="AH1321" i="14"/>
  <c r="AG1321" i="14"/>
  <c r="CG1320" i="14"/>
  <c r="CF1320" i="14"/>
  <c r="CE1320" i="14"/>
  <c r="CB1320" i="14"/>
  <c r="CA1320" i="14"/>
  <c r="BZ1320" i="14"/>
  <c r="BW1320" i="14"/>
  <c r="BV1320" i="14"/>
  <c r="BU1320" i="14"/>
  <c r="BR1320" i="14"/>
  <c r="BQ1320" i="14"/>
  <c r="BP1320" i="14"/>
  <c r="BM1320" i="14"/>
  <c r="BL1320" i="14"/>
  <c r="BK1320" i="14"/>
  <c r="BH1320" i="14"/>
  <c r="BG1320" i="14"/>
  <c r="BF1320" i="14"/>
  <c r="BC1320" i="14"/>
  <c r="BB1320" i="14"/>
  <c r="BA1320" i="14"/>
  <c r="AX1320" i="14"/>
  <c r="AW1320" i="14"/>
  <c r="AV1320" i="14"/>
  <c r="AS1320" i="14"/>
  <c r="AR1320" i="14"/>
  <c r="AQ1320" i="14"/>
  <c r="AN1320" i="14"/>
  <c r="AM1320" i="14"/>
  <c r="AL1320" i="14"/>
  <c r="AI1320" i="14"/>
  <c r="AH1320" i="14"/>
  <c r="AG1320" i="14"/>
  <c r="CG1319" i="14"/>
  <c r="CF1319" i="14"/>
  <c r="CE1319" i="14"/>
  <c r="CB1319" i="14"/>
  <c r="CA1319" i="14"/>
  <c r="BZ1319" i="14"/>
  <c r="BW1319" i="14"/>
  <c r="BV1319" i="14"/>
  <c r="BU1319" i="14"/>
  <c r="BR1319" i="14"/>
  <c r="BQ1319" i="14"/>
  <c r="BP1319" i="14"/>
  <c r="BM1319" i="14"/>
  <c r="BL1319" i="14"/>
  <c r="BK1319" i="14"/>
  <c r="BH1319" i="14"/>
  <c r="BG1319" i="14"/>
  <c r="BF1319" i="14"/>
  <c r="BC1319" i="14"/>
  <c r="BB1319" i="14"/>
  <c r="BA1319" i="14"/>
  <c r="AX1319" i="14"/>
  <c r="AW1319" i="14"/>
  <c r="AV1319" i="14"/>
  <c r="AS1319" i="14"/>
  <c r="AR1319" i="14"/>
  <c r="AQ1319" i="14"/>
  <c r="AN1319" i="14"/>
  <c r="AM1319" i="14"/>
  <c r="AL1319" i="14"/>
  <c r="AI1319" i="14"/>
  <c r="AH1319" i="14"/>
  <c r="AG1319" i="14"/>
  <c r="CG1318" i="14"/>
  <c r="CF1318" i="14"/>
  <c r="CE1318" i="14"/>
  <c r="CB1318" i="14"/>
  <c r="CA1318" i="14"/>
  <c r="BZ1318" i="14"/>
  <c r="BW1318" i="14"/>
  <c r="BV1318" i="14"/>
  <c r="BU1318" i="14"/>
  <c r="BR1318" i="14"/>
  <c r="BQ1318" i="14"/>
  <c r="BP1318" i="14"/>
  <c r="BM1318" i="14"/>
  <c r="BL1318" i="14"/>
  <c r="BK1318" i="14"/>
  <c r="BH1318" i="14"/>
  <c r="BG1318" i="14"/>
  <c r="BF1318" i="14"/>
  <c r="BC1318" i="14"/>
  <c r="BB1318" i="14"/>
  <c r="BA1318" i="14"/>
  <c r="AX1318" i="14"/>
  <c r="AW1318" i="14"/>
  <c r="AV1318" i="14"/>
  <c r="AS1318" i="14"/>
  <c r="AR1318" i="14"/>
  <c r="AQ1318" i="14"/>
  <c r="AN1318" i="14"/>
  <c r="AM1318" i="14"/>
  <c r="AL1318" i="14"/>
  <c r="AI1318" i="14"/>
  <c r="AH1318" i="14"/>
  <c r="AG1318" i="14"/>
  <c r="CG1317" i="14"/>
  <c r="CF1317" i="14"/>
  <c r="CE1317" i="14"/>
  <c r="CB1317" i="14"/>
  <c r="CA1317" i="14"/>
  <c r="BZ1317" i="14"/>
  <c r="BW1317" i="14"/>
  <c r="BV1317" i="14"/>
  <c r="BU1317" i="14"/>
  <c r="BR1317" i="14"/>
  <c r="BQ1317" i="14"/>
  <c r="BP1317" i="14"/>
  <c r="BM1317" i="14"/>
  <c r="BL1317" i="14"/>
  <c r="BK1317" i="14"/>
  <c r="BH1317" i="14"/>
  <c r="BG1317" i="14"/>
  <c r="BF1317" i="14"/>
  <c r="BC1317" i="14"/>
  <c r="BB1317" i="14"/>
  <c r="BA1317" i="14"/>
  <c r="AX1317" i="14"/>
  <c r="AW1317" i="14"/>
  <c r="AV1317" i="14"/>
  <c r="AS1317" i="14"/>
  <c r="AR1317" i="14"/>
  <c r="AQ1317" i="14"/>
  <c r="AN1317" i="14"/>
  <c r="AM1317" i="14"/>
  <c r="AL1317" i="14"/>
  <c r="AI1317" i="14"/>
  <c r="AH1317" i="14"/>
  <c r="AG1317" i="14"/>
  <c r="CG1316" i="14"/>
  <c r="CF1316" i="14"/>
  <c r="CE1316" i="14"/>
  <c r="CB1316" i="14"/>
  <c r="CA1316" i="14"/>
  <c r="BZ1316" i="14"/>
  <c r="BW1316" i="14"/>
  <c r="BV1316" i="14"/>
  <c r="BU1316" i="14"/>
  <c r="BR1316" i="14"/>
  <c r="BQ1316" i="14"/>
  <c r="BP1316" i="14"/>
  <c r="BM1316" i="14"/>
  <c r="BL1316" i="14"/>
  <c r="BK1316" i="14"/>
  <c r="BH1316" i="14"/>
  <c r="BG1316" i="14"/>
  <c r="BF1316" i="14"/>
  <c r="BC1316" i="14"/>
  <c r="BB1316" i="14"/>
  <c r="BA1316" i="14"/>
  <c r="AX1316" i="14"/>
  <c r="AW1316" i="14"/>
  <c r="AV1316" i="14"/>
  <c r="AS1316" i="14"/>
  <c r="AR1316" i="14"/>
  <c r="AQ1316" i="14"/>
  <c r="AN1316" i="14"/>
  <c r="AM1316" i="14"/>
  <c r="AL1316" i="14"/>
  <c r="AI1316" i="14"/>
  <c r="AH1316" i="14"/>
  <c r="AG1316" i="14"/>
  <c r="CG1315" i="14"/>
  <c r="CF1315" i="14"/>
  <c r="CE1315" i="14"/>
  <c r="CB1315" i="14"/>
  <c r="CA1315" i="14"/>
  <c r="BZ1315" i="14"/>
  <c r="BW1315" i="14"/>
  <c r="BV1315" i="14"/>
  <c r="BU1315" i="14"/>
  <c r="BR1315" i="14"/>
  <c r="BQ1315" i="14"/>
  <c r="BP1315" i="14"/>
  <c r="BM1315" i="14"/>
  <c r="BL1315" i="14"/>
  <c r="BK1315" i="14"/>
  <c r="BH1315" i="14"/>
  <c r="BG1315" i="14"/>
  <c r="BF1315" i="14"/>
  <c r="BC1315" i="14"/>
  <c r="BB1315" i="14"/>
  <c r="BA1315" i="14"/>
  <c r="AX1315" i="14"/>
  <c r="AW1315" i="14"/>
  <c r="AV1315" i="14"/>
  <c r="AS1315" i="14"/>
  <c r="AR1315" i="14"/>
  <c r="AQ1315" i="14"/>
  <c r="AN1315" i="14"/>
  <c r="AM1315" i="14"/>
  <c r="AL1315" i="14"/>
  <c r="AI1315" i="14"/>
  <c r="AH1315" i="14"/>
  <c r="AG1315" i="14"/>
  <c r="CG1314" i="14"/>
  <c r="CF1314" i="14"/>
  <c r="CE1314" i="14"/>
  <c r="CB1314" i="14"/>
  <c r="CA1314" i="14"/>
  <c r="BZ1314" i="14"/>
  <c r="BW1314" i="14"/>
  <c r="BV1314" i="14"/>
  <c r="BU1314" i="14"/>
  <c r="BR1314" i="14"/>
  <c r="BQ1314" i="14"/>
  <c r="BP1314" i="14"/>
  <c r="BM1314" i="14"/>
  <c r="BL1314" i="14"/>
  <c r="BK1314" i="14"/>
  <c r="BH1314" i="14"/>
  <c r="BG1314" i="14"/>
  <c r="BF1314" i="14"/>
  <c r="BC1314" i="14"/>
  <c r="BB1314" i="14"/>
  <c r="BA1314" i="14"/>
  <c r="AX1314" i="14"/>
  <c r="AW1314" i="14"/>
  <c r="AV1314" i="14"/>
  <c r="AS1314" i="14"/>
  <c r="AR1314" i="14"/>
  <c r="AQ1314" i="14"/>
  <c r="AN1314" i="14"/>
  <c r="AM1314" i="14"/>
  <c r="AL1314" i="14"/>
  <c r="AI1314" i="14"/>
  <c r="AH1314" i="14"/>
  <c r="AG1314" i="14"/>
  <c r="CG1313" i="14"/>
  <c r="CF1313" i="14"/>
  <c r="CE1313" i="14"/>
  <c r="CB1313" i="14"/>
  <c r="CA1313" i="14"/>
  <c r="BZ1313" i="14"/>
  <c r="BW1313" i="14"/>
  <c r="BV1313" i="14"/>
  <c r="BU1313" i="14"/>
  <c r="BR1313" i="14"/>
  <c r="BQ1313" i="14"/>
  <c r="BP1313" i="14"/>
  <c r="BM1313" i="14"/>
  <c r="BL1313" i="14"/>
  <c r="BK1313" i="14"/>
  <c r="BH1313" i="14"/>
  <c r="BG1313" i="14"/>
  <c r="BF1313" i="14"/>
  <c r="BC1313" i="14"/>
  <c r="BB1313" i="14"/>
  <c r="BA1313" i="14"/>
  <c r="AX1313" i="14"/>
  <c r="AW1313" i="14"/>
  <c r="AV1313" i="14"/>
  <c r="AS1313" i="14"/>
  <c r="AR1313" i="14"/>
  <c r="AQ1313" i="14"/>
  <c r="AN1313" i="14"/>
  <c r="AM1313" i="14"/>
  <c r="AL1313" i="14"/>
  <c r="AI1313" i="14"/>
  <c r="AH1313" i="14"/>
  <c r="AG1313" i="14"/>
  <c r="CG1312" i="14"/>
  <c r="CF1312" i="14"/>
  <c r="CE1312" i="14"/>
  <c r="CB1312" i="14"/>
  <c r="CA1312" i="14"/>
  <c r="BZ1312" i="14"/>
  <c r="BW1312" i="14"/>
  <c r="BV1312" i="14"/>
  <c r="BU1312" i="14"/>
  <c r="BR1312" i="14"/>
  <c r="BQ1312" i="14"/>
  <c r="BP1312" i="14"/>
  <c r="BM1312" i="14"/>
  <c r="BL1312" i="14"/>
  <c r="BK1312" i="14"/>
  <c r="BH1312" i="14"/>
  <c r="BG1312" i="14"/>
  <c r="BF1312" i="14"/>
  <c r="BC1312" i="14"/>
  <c r="BB1312" i="14"/>
  <c r="BA1312" i="14"/>
  <c r="AX1312" i="14"/>
  <c r="AW1312" i="14"/>
  <c r="AV1312" i="14"/>
  <c r="AS1312" i="14"/>
  <c r="AR1312" i="14"/>
  <c r="AQ1312" i="14"/>
  <c r="AN1312" i="14"/>
  <c r="AM1312" i="14"/>
  <c r="AL1312" i="14"/>
  <c r="AI1312" i="14"/>
  <c r="AH1312" i="14"/>
  <c r="AG1312" i="14"/>
  <c r="CG1311" i="14"/>
  <c r="CF1311" i="14"/>
  <c r="CE1311" i="14"/>
  <c r="CB1311" i="14"/>
  <c r="CA1311" i="14"/>
  <c r="BZ1311" i="14"/>
  <c r="BW1311" i="14"/>
  <c r="BV1311" i="14"/>
  <c r="BU1311" i="14"/>
  <c r="BR1311" i="14"/>
  <c r="BQ1311" i="14"/>
  <c r="BP1311" i="14"/>
  <c r="BM1311" i="14"/>
  <c r="BL1311" i="14"/>
  <c r="BK1311" i="14"/>
  <c r="BH1311" i="14"/>
  <c r="BG1311" i="14"/>
  <c r="BF1311" i="14"/>
  <c r="BC1311" i="14"/>
  <c r="BB1311" i="14"/>
  <c r="BA1311" i="14"/>
  <c r="AX1311" i="14"/>
  <c r="AW1311" i="14"/>
  <c r="AV1311" i="14"/>
  <c r="AS1311" i="14"/>
  <c r="AR1311" i="14"/>
  <c r="AQ1311" i="14"/>
  <c r="AN1311" i="14"/>
  <c r="AM1311" i="14"/>
  <c r="AL1311" i="14"/>
  <c r="AI1311" i="14"/>
  <c r="AH1311" i="14"/>
  <c r="AG1311" i="14"/>
  <c r="CG1310" i="14"/>
  <c r="CF1310" i="14"/>
  <c r="CE1310" i="14"/>
  <c r="CB1310" i="14"/>
  <c r="CA1310" i="14"/>
  <c r="BZ1310" i="14"/>
  <c r="BW1310" i="14"/>
  <c r="BV1310" i="14"/>
  <c r="BU1310" i="14"/>
  <c r="BR1310" i="14"/>
  <c r="BQ1310" i="14"/>
  <c r="BP1310" i="14"/>
  <c r="BM1310" i="14"/>
  <c r="BL1310" i="14"/>
  <c r="BK1310" i="14"/>
  <c r="BH1310" i="14"/>
  <c r="BG1310" i="14"/>
  <c r="BF1310" i="14"/>
  <c r="BC1310" i="14"/>
  <c r="BB1310" i="14"/>
  <c r="BA1310" i="14"/>
  <c r="AX1310" i="14"/>
  <c r="AW1310" i="14"/>
  <c r="AV1310" i="14"/>
  <c r="AS1310" i="14"/>
  <c r="AR1310" i="14"/>
  <c r="AQ1310" i="14"/>
  <c r="AN1310" i="14"/>
  <c r="AM1310" i="14"/>
  <c r="AL1310" i="14"/>
  <c r="AI1310" i="14"/>
  <c r="AH1310" i="14"/>
  <c r="AG1310" i="14"/>
  <c r="CG1309" i="14"/>
  <c r="CF1309" i="14"/>
  <c r="CE1309" i="14"/>
  <c r="CB1309" i="14"/>
  <c r="CA1309" i="14"/>
  <c r="BZ1309" i="14"/>
  <c r="BW1309" i="14"/>
  <c r="BV1309" i="14"/>
  <c r="BU1309" i="14"/>
  <c r="BR1309" i="14"/>
  <c r="BQ1309" i="14"/>
  <c r="BP1309" i="14"/>
  <c r="BM1309" i="14"/>
  <c r="BL1309" i="14"/>
  <c r="BK1309" i="14"/>
  <c r="BH1309" i="14"/>
  <c r="BG1309" i="14"/>
  <c r="BF1309" i="14"/>
  <c r="BC1309" i="14"/>
  <c r="BB1309" i="14"/>
  <c r="BA1309" i="14"/>
  <c r="AX1309" i="14"/>
  <c r="AW1309" i="14"/>
  <c r="AV1309" i="14"/>
  <c r="AS1309" i="14"/>
  <c r="AR1309" i="14"/>
  <c r="AQ1309" i="14"/>
  <c r="AN1309" i="14"/>
  <c r="AM1309" i="14"/>
  <c r="AL1309" i="14"/>
  <c r="AI1309" i="14"/>
  <c r="AH1309" i="14"/>
  <c r="AG1309" i="14"/>
  <c r="CG1308" i="14"/>
  <c r="CF1308" i="14"/>
  <c r="CE1308" i="14"/>
  <c r="CB1308" i="14"/>
  <c r="CA1308" i="14"/>
  <c r="BZ1308" i="14"/>
  <c r="BW1308" i="14"/>
  <c r="BV1308" i="14"/>
  <c r="BU1308" i="14"/>
  <c r="BR1308" i="14"/>
  <c r="BQ1308" i="14"/>
  <c r="BP1308" i="14"/>
  <c r="BM1308" i="14"/>
  <c r="BL1308" i="14"/>
  <c r="BK1308" i="14"/>
  <c r="BH1308" i="14"/>
  <c r="BG1308" i="14"/>
  <c r="BF1308" i="14"/>
  <c r="BC1308" i="14"/>
  <c r="BB1308" i="14"/>
  <c r="BA1308" i="14"/>
  <c r="AX1308" i="14"/>
  <c r="AW1308" i="14"/>
  <c r="AV1308" i="14"/>
  <c r="AS1308" i="14"/>
  <c r="AR1308" i="14"/>
  <c r="AQ1308" i="14"/>
  <c r="AN1308" i="14"/>
  <c r="AM1308" i="14"/>
  <c r="AL1308" i="14"/>
  <c r="AI1308" i="14"/>
  <c r="AH1308" i="14"/>
  <c r="AG1308" i="14"/>
  <c r="CG1307" i="14"/>
  <c r="CF1307" i="14"/>
  <c r="CE1307" i="14"/>
  <c r="CB1307" i="14"/>
  <c r="CA1307" i="14"/>
  <c r="BZ1307" i="14"/>
  <c r="BW1307" i="14"/>
  <c r="BV1307" i="14"/>
  <c r="BU1307" i="14"/>
  <c r="BR1307" i="14"/>
  <c r="BQ1307" i="14"/>
  <c r="BP1307" i="14"/>
  <c r="BM1307" i="14"/>
  <c r="BL1307" i="14"/>
  <c r="BK1307" i="14"/>
  <c r="BH1307" i="14"/>
  <c r="BG1307" i="14"/>
  <c r="BF1307" i="14"/>
  <c r="BC1307" i="14"/>
  <c r="BB1307" i="14"/>
  <c r="BA1307" i="14"/>
  <c r="AX1307" i="14"/>
  <c r="AW1307" i="14"/>
  <c r="AV1307" i="14"/>
  <c r="AS1307" i="14"/>
  <c r="AR1307" i="14"/>
  <c r="AQ1307" i="14"/>
  <c r="AN1307" i="14"/>
  <c r="AM1307" i="14"/>
  <c r="AL1307" i="14"/>
  <c r="AI1307" i="14"/>
  <c r="AH1307" i="14"/>
  <c r="AG1307" i="14"/>
  <c r="CG1306" i="14"/>
  <c r="CF1306" i="14"/>
  <c r="CE1306" i="14"/>
  <c r="CB1306" i="14"/>
  <c r="CA1306" i="14"/>
  <c r="BZ1306" i="14"/>
  <c r="BW1306" i="14"/>
  <c r="BV1306" i="14"/>
  <c r="BU1306" i="14"/>
  <c r="BR1306" i="14"/>
  <c r="BQ1306" i="14"/>
  <c r="BP1306" i="14"/>
  <c r="BM1306" i="14"/>
  <c r="BL1306" i="14"/>
  <c r="BK1306" i="14"/>
  <c r="BH1306" i="14"/>
  <c r="BG1306" i="14"/>
  <c r="BF1306" i="14"/>
  <c r="BC1306" i="14"/>
  <c r="BB1306" i="14"/>
  <c r="BA1306" i="14"/>
  <c r="AX1306" i="14"/>
  <c r="AW1306" i="14"/>
  <c r="AV1306" i="14"/>
  <c r="AS1306" i="14"/>
  <c r="AR1306" i="14"/>
  <c r="AQ1306" i="14"/>
  <c r="AN1306" i="14"/>
  <c r="AM1306" i="14"/>
  <c r="AL1306" i="14"/>
  <c r="AI1306" i="14"/>
  <c r="AH1306" i="14"/>
  <c r="AG1306" i="14"/>
  <c r="CG1305" i="14"/>
  <c r="CF1305" i="14"/>
  <c r="CE1305" i="14"/>
  <c r="CB1305" i="14"/>
  <c r="CA1305" i="14"/>
  <c r="BZ1305" i="14"/>
  <c r="BW1305" i="14"/>
  <c r="BV1305" i="14"/>
  <c r="BU1305" i="14"/>
  <c r="BR1305" i="14"/>
  <c r="BQ1305" i="14"/>
  <c r="BP1305" i="14"/>
  <c r="BM1305" i="14"/>
  <c r="BL1305" i="14"/>
  <c r="BK1305" i="14"/>
  <c r="BH1305" i="14"/>
  <c r="BG1305" i="14"/>
  <c r="BF1305" i="14"/>
  <c r="BC1305" i="14"/>
  <c r="BB1305" i="14"/>
  <c r="BA1305" i="14"/>
  <c r="AX1305" i="14"/>
  <c r="AW1305" i="14"/>
  <c r="AV1305" i="14"/>
  <c r="AS1305" i="14"/>
  <c r="AR1305" i="14"/>
  <c r="AQ1305" i="14"/>
  <c r="AN1305" i="14"/>
  <c r="AM1305" i="14"/>
  <c r="AL1305" i="14"/>
  <c r="AI1305" i="14"/>
  <c r="AH1305" i="14"/>
  <c r="AG1305" i="14"/>
  <c r="CG1304" i="14"/>
  <c r="CF1304" i="14"/>
  <c r="CE1304" i="14"/>
  <c r="CB1304" i="14"/>
  <c r="CA1304" i="14"/>
  <c r="BZ1304" i="14"/>
  <c r="BW1304" i="14"/>
  <c r="BV1304" i="14"/>
  <c r="BU1304" i="14"/>
  <c r="BR1304" i="14"/>
  <c r="BQ1304" i="14"/>
  <c r="BP1304" i="14"/>
  <c r="BM1304" i="14"/>
  <c r="BL1304" i="14"/>
  <c r="BK1304" i="14"/>
  <c r="BH1304" i="14"/>
  <c r="BG1304" i="14"/>
  <c r="BF1304" i="14"/>
  <c r="BC1304" i="14"/>
  <c r="BB1304" i="14"/>
  <c r="BA1304" i="14"/>
  <c r="AX1304" i="14"/>
  <c r="AW1304" i="14"/>
  <c r="AV1304" i="14"/>
  <c r="AS1304" i="14"/>
  <c r="AR1304" i="14"/>
  <c r="AQ1304" i="14"/>
  <c r="AN1304" i="14"/>
  <c r="AM1304" i="14"/>
  <c r="AL1304" i="14"/>
  <c r="AI1304" i="14"/>
  <c r="AH1304" i="14"/>
  <c r="AG1304" i="14"/>
  <c r="CG1303" i="14"/>
  <c r="CF1303" i="14"/>
  <c r="CE1303" i="14"/>
  <c r="CB1303" i="14"/>
  <c r="CA1303" i="14"/>
  <c r="BZ1303" i="14"/>
  <c r="BW1303" i="14"/>
  <c r="BV1303" i="14"/>
  <c r="BU1303" i="14"/>
  <c r="BR1303" i="14"/>
  <c r="BQ1303" i="14"/>
  <c r="BP1303" i="14"/>
  <c r="BM1303" i="14"/>
  <c r="BL1303" i="14"/>
  <c r="BK1303" i="14"/>
  <c r="BH1303" i="14"/>
  <c r="BG1303" i="14"/>
  <c r="BF1303" i="14"/>
  <c r="BC1303" i="14"/>
  <c r="BB1303" i="14"/>
  <c r="BA1303" i="14"/>
  <c r="AX1303" i="14"/>
  <c r="AW1303" i="14"/>
  <c r="AV1303" i="14"/>
  <c r="AS1303" i="14"/>
  <c r="AR1303" i="14"/>
  <c r="AQ1303" i="14"/>
  <c r="AN1303" i="14"/>
  <c r="AM1303" i="14"/>
  <c r="AL1303" i="14"/>
  <c r="AI1303" i="14"/>
  <c r="AH1303" i="14"/>
  <c r="AG1303" i="14"/>
  <c r="CG1302" i="14"/>
  <c r="CF1302" i="14"/>
  <c r="CE1302" i="14"/>
  <c r="CB1302" i="14"/>
  <c r="CA1302" i="14"/>
  <c r="BZ1302" i="14"/>
  <c r="BW1302" i="14"/>
  <c r="BV1302" i="14"/>
  <c r="BU1302" i="14"/>
  <c r="BR1302" i="14"/>
  <c r="BQ1302" i="14"/>
  <c r="BP1302" i="14"/>
  <c r="BM1302" i="14"/>
  <c r="BL1302" i="14"/>
  <c r="BK1302" i="14"/>
  <c r="BH1302" i="14"/>
  <c r="BG1302" i="14"/>
  <c r="BF1302" i="14"/>
  <c r="BC1302" i="14"/>
  <c r="BB1302" i="14"/>
  <c r="BA1302" i="14"/>
  <c r="AX1302" i="14"/>
  <c r="AW1302" i="14"/>
  <c r="AV1302" i="14"/>
  <c r="AS1302" i="14"/>
  <c r="AR1302" i="14"/>
  <c r="AQ1302" i="14"/>
  <c r="AN1302" i="14"/>
  <c r="AM1302" i="14"/>
  <c r="AL1302" i="14"/>
  <c r="AI1302" i="14"/>
  <c r="AH1302" i="14"/>
  <c r="AG1302" i="14"/>
  <c r="CG1301" i="14"/>
  <c r="CF1301" i="14"/>
  <c r="CE1301" i="14"/>
  <c r="CB1301" i="14"/>
  <c r="CA1301" i="14"/>
  <c r="BZ1301" i="14"/>
  <c r="BW1301" i="14"/>
  <c r="BV1301" i="14"/>
  <c r="BU1301" i="14"/>
  <c r="BR1301" i="14"/>
  <c r="BQ1301" i="14"/>
  <c r="BP1301" i="14"/>
  <c r="BM1301" i="14"/>
  <c r="BL1301" i="14"/>
  <c r="BK1301" i="14"/>
  <c r="BH1301" i="14"/>
  <c r="BG1301" i="14"/>
  <c r="BF1301" i="14"/>
  <c r="BC1301" i="14"/>
  <c r="BB1301" i="14"/>
  <c r="BA1301" i="14"/>
  <c r="AX1301" i="14"/>
  <c r="AW1301" i="14"/>
  <c r="AV1301" i="14"/>
  <c r="AS1301" i="14"/>
  <c r="AR1301" i="14"/>
  <c r="AQ1301" i="14"/>
  <c r="AN1301" i="14"/>
  <c r="AM1301" i="14"/>
  <c r="AL1301" i="14"/>
  <c r="AI1301" i="14"/>
  <c r="AH1301" i="14"/>
  <c r="AG1301" i="14"/>
  <c r="CG1300" i="14"/>
  <c r="CF1300" i="14"/>
  <c r="CE1300" i="14"/>
  <c r="CB1300" i="14"/>
  <c r="CA1300" i="14"/>
  <c r="BZ1300" i="14"/>
  <c r="BW1300" i="14"/>
  <c r="BV1300" i="14"/>
  <c r="BU1300" i="14"/>
  <c r="BR1300" i="14"/>
  <c r="BQ1300" i="14"/>
  <c r="BP1300" i="14"/>
  <c r="BM1300" i="14"/>
  <c r="BL1300" i="14"/>
  <c r="BK1300" i="14"/>
  <c r="BH1300" i="14"/>
  <c r="BG1300" i="14"/>
  <c r="BF1300" i="14"/>
  <c r="BC1300" i="14"/>
  <c r="BB1300" i="14"/>
  <c r="BA1300" i="14"/>
  <c r="AX1300" i="14"/>
  <c r="AW1300" i="14"/>
  <c r="AV1300" i="14"/>
  <c r="AS1300" i="14"/>
  <c r="AR1300" i="14"/>
  <c r="AQ1300" i="14"/>
  <c r="AN1300" i="14"/>
  <c r="AM1300" i="14"/>
  <c r="AL1300" i="14"/>
  <c r="AI1300" i="14"/>
  <c r="AH1300" i="14"/>
  <c r="AG1300" i="14"/>
  <c r="CG1299" i="14"/>
  <c r="CF1299" i="14"/>
  <c r="CE1299" i="14"/>
  <c r="CB1299" i="14"/>
  <c r="CA1299" i="14"/>
  <c r="BZ1299" i="14"/>
  <c r="BW1299" i="14"/>
  <c r="BV1299" i="14"/>
  <c r="BU1299" i="14"/>
  <c r="BR1299" i="14"/>
  <c r="BQ1299" i="14"/>
  <c r="BP1299" i="14"/>
  <c r="BM1299" i="14"/>
  <c r="BL1299" i="14"/>
  <c r="BK1299" i="14"/>
  <c r="BH1299" i="14"/>
  <c r="BG1299" i="14"/>
  <c r="BF1299" i="14"/>
  <c r="BC1299" i="14"/>
  <c r="BB1299" i="14"/>
  <c r="BA1299" i="14"/>
  <c r="AX1299" i="14"/>
  <c r="AW1299" i="14"/>
  <c r="AV1299" i="14"/>
  <c r="AS1299" i="14"/>
  <c r="AR1299" i="14"/>
  <c r="AQ1299" i="14"/>
  <c r="AN1299" i="14"/>
  <c r="AM1299" i="14"/>
  <c r="AL1299" i="14"/>
  <c r="AI1299" i="14"/>
  <c r="AH1299" i="14"/>
  <c r="AG1299" i="14"/>
  <c r="CG1298" i="14"/>
  <c r="CF1298" i="14"/>
  <c r="CE1298" i="14"/>
  <c r="CB1298" i="14"/>
  <c r="CA1298" i="14"/>
  <c r="BZ1298" i="14"/>
  <c r="BW1298" i="14"/>
  <c r="BV1298" i="14"/>
  <c r="BU1298" i="14"/>
  <c r="BR1298" i="14"/>
  <c r="BQ1298" i="14"/>
  <c r="BP1298" i="14"/>
  <c r="BM1298" i="14"/>
  <c r="BL1298" i="14"/>
  <c r="BK1298" i="14"/>
  <c r="BH1298" i="14"/>
  <c r="BG1298" i="14"/>
  <c r="BF1298" i="14"/>
  <c r="BC1298" i="14"/>
  <c r="BB1298" i="14"/>
  <c r="BA1298" i="14"/>
  <c r="AX1298" i="14"/>
  <c r="AW1298" i="14"/>
  <c r="AV1298" i="14"/>
  <c r="AS1298" i="14"/>
  <c r="AR1298" i="14"/>
  <c r="AQ1298" i="14"/>
  <c r="AN1298" i="14"/>
  <c r="AM1298" i="14"/>
  <c r="AL1298" i="14"/>
  <c r="AI1298" i="14"/>
  <c r="AH1298" i="14"/>
  <c r="AG1298" i="14"/>
  <c r="CG1297" i="14"/>
  <c r="CF1297" i="14"/>
  <c r="CE1297" i="14"/>
  <c r="CB1297" i="14"/>
  <c r="CA1297" i="14"/>
  <c r="BZ1297" i="14"/>
  <c r="BW1297" i="14"/>
  <c r="BV1297" i="14"/>
  <c r="BU1297" i="14"/>
  <c r="BR1297" i="14"/>
  <c r="BQ1297" i="14"/>
  <c r="BP1297" i="14"/>
  <c r="BM1297" i="14"/>
  <c r="BL1297" i="14"/>
  <c r="BK1297" i="14"/>
  <c r="BH1297" i="14"/>
  <c r="BG1297" i="14"/>
  <c r="BF1297" i="14"/>
  <c r="BC1297" i="14"/>
  <c r="BB1297" i="14"/>
  <c r="BA1297" i="14"/>
  <c r="AX1297" i="14"/>
  <c r="AW1297" i="14"/>
  <c r="AV1297" i="14"/>
  <c r="AS1297" i="14"/>
  <c r="AR1297" i="14"/>
  <c r="AQ1297" i="14"/>
  <c r="AN1297" i="14"/>
  <c r="AM1297" i="14"/>
  <c r="AL1297" i="14"/>
  <c r="AI1297" i="14"/>
  <c r="AH1297" i="14"/>
  <c r="AG1297" i="14"/>
  <c r="CG1296" i="14"/>
  <c r="CF1296" i="14"/>
  <c r="CE1296" i="14"/>
  <c r="CB1296" i="14"/>
  <c r="CA1296" i="14"/>
  <c r="BZ1296" i="14"/>
  <c r="BW1296" i="14"/>
  <c r="BV1296" i="14"/>
  <c r="BU1296" i="14"/>
  <c r="BR1296" i="14"/>
  <c r="BQ1296" i="14"/>
  <c r="BP1296" i="14"/>
  <c r="BM1296" i="14"/>
  <c r="BL1296" i="14"/>
  <c r="BK1296" i="14"/>
  <c r="BH1296" i="14"/>
  <c r="BG1296" i="14"/>
  <c r="BF1296" i="14"/>
  <c r="BC1296" i="14"/>
  <c r="BB1296" i="14"/>
  <c r="BA1296" i="14"/>
  <c r="AX1296" i="14"/>
  <c r="AW1296" i="14"/>
  <c r="AV1296" i="14"/>
  <c r="AS1296" i="14"/>
  <c r="AR1296" i="14"/>
  <c r="AQ1296" i="14"/>
  <c r="AN1296" i="14"/>
  <c r="AM1296" i="14"/>
  <c r="AL1296" i="14"/>
  <c r="AI1296" i="14"/>
  <c r="AH1296" i="14"/>
  <c r="AG1296" i="14"/>
  <c r="CG1295" i="14"/>
  <c r="CF1295" i="14"/>
  <c r="CE1295" i="14"/>
  <c r="CB1295" i="14"/>
  <c r="CA1295" i="14"/>
  <c r="BZ1295" i="14"/>
  <c r="BW1295" i="14"/>
  <c r="BV1295" i="14"/>
  <c r="BU1295" i="14"/>
  <c r="BR1295" i="14"/>
  <c r="BQ1295" i="14"/>
  <c r="BP1295" i="14"/>
  <c r="BM1295" i="14"/>
  <c r="BL1295" i="14"/>
  <c r="BK1295" i="14"/>
  <c r="BH1295" i="14"/>
  <c r="BG1295" i="14"/>
  <c r="BF1295" i="14"/>
  <c r="BC1295" i="14"/>
  <c r="BB1295" i="14"/>
  <c r="BA1295" i="14"/>
  <c r="AX1295" i="14"/>
  <c r="AW1295" i="14"/>
  <c r="AV1295" i="14"/>
  <c r="AS1295" i="14"/>
  <c r="AR1295" i="14"/>
  <c r="AQ1295" i="14"/>
  <c r="AN1295" i="14"/>
  <c r="AM1295" i="14"/>
  <c r="AL1295" i="14"/>
  <c r="AI1295" i="14"/>
  <c r="AH1295" i="14"/>
  <c r="AG1295" i="14"/>
  <c r="CG1294" i="14"/>
  <c r="CF1294" i="14"/>
  <c r="CE1294" i="14"/>
  <c r="CB1294" i="14"/>
  <c r="CA1294" i="14"/>
  <c r="BZ1294" i="14"/>
  <c r="BW1294" i="14"/>
  <c r="BV1294" i="14"/>
  <c r="BU1294" i="14"/>
  <c r="BR1294" i="14"/>
  <c r="BQ1294" i="14"/>
  <c r="BP1294" i="14"/>
  <c r="BM1294" i="14"/>
  <c r="BL1294" i="14"/>
  <c r="BK1294" i="14"/>
  <c r="BH1294" i="14"/>
  <c r="BG1294" i="14"/>
  <c r="BF1294" i="14"/>
  <c r="BC1294" i="14"/>
  <c r="BB1294" i="14"/>
  <c r="BA1294" i="14"/>
  <c r="AX1294" i="14"/>
  <c r="AW1294" i="14"/>
  <c r="AV1294" i="14"/>
  <c r="AS1294" i="14"/>
  <c r="AR1294" i="14"/>
  <c r="AQ1294" i="14"/>
  <c r="AN1294" i="14"/>
  <c r="AM1294" i="14"/>
  <c r="AL1294" i="14"/>
  <c r="AI1294" i="14"/>
  <c r="AH1294" i="14"/>
  <c r="AG1294" i="14"/>
  <c r="CG1293" i="14"/>
  <c r="CF1293" i="14"/>
  <c r="CE1293" i="14"/>
  <c r="CB1293" i="14"/>
  <c r="CA1293" i="14"/>
  <c r="BZ1293" i="14"/>
  <c r="BW1293" i="14"/>
  <c r="BV1293" i="14"/>
  <c r="BU1293" i="14"/>
  <c r="BR1293" i="14"/>
  <c r="BQ1293" i="14"/>
  <c r="BP1293" i="14"/>
  <c r="BM1293" i="14"/>
  <c r="BL1293" i="14"/>
  <c r="BK1293" i="14"/>
  <c r="BH1293" i="14"/>
  <c r="BG1293" i="14"/>
  <c r="BF1293" i="14"/>
  <c r="BC1293" i="14"/>
  <c r="BB1293" i="14"/>
  <c r="BA1293" i="14"/>
  <c r="AX1293" i="14"/>
  <c r="AW1293" i="14"/>
  <c r="AV1293" i="14"/>
  <c r="AS1293" i="14"/>
  <c r="AR1293" i="14"/>
  <c r="AQ1293" i="14"/>
  <c r="AN1293" i="14"/>
  <c r="AM1293" i="14"/>
  <c r="AL1293" i="14"/>
  <c r="AI1293" i="14"/>
  <c r="AH1293" i="14"/>
  <c r="AG1293" i="14"/>
  <c r="CG1292" i="14"/>
  <c r="CF1292" i="14"/>
  <c r="CE1292" i="14"/>
  <c r="CB1292" i="14"/>
  <c r="CA1292" i="14"/>
  <c r="BZ1292" i="14"/>
  <c r="BW1292" i="14"/>
  <c r="BV1292" i="14"/>
  <c r="BU1292" i="14"/>
  <c r="BR1292" i="14"/>
  <c r="BQ1292" i="14"/>
  <c r="BP1292" i="14"/>
  <c r="BM1292" i="14"/>
  <c r="BL1292" i="14"/>
  <c r="BK1292" i="14"/>
  <c r="BH1292" i="14"/>
  <c r="BG1292" i="14"/>
  <c r="BF1292" i="14"/>
  <c r="BC1292" i="14"/>
  <c r="BB1292" i="14"/>
  <c r="BA1292" i="14"/>
  <c r="AX1292" i="14"/>
  <c r="AW1292" i="14"/>
  <c r="AV1292" i="14"/>
  <c r="AS1292" i="14"/>
  <c r="AR1292" i="14"/>
  <c r="AQ1292" i="14"/>
  <c r="AN1292" i="14"/>
  <c r="AM1292" i="14"/>
  <c r="AL1292" i="14"/>
  <c r="AI1292" i="14"/>
  <c r="AH1292" i="14"/>
  <c r="AG1292" i="14"/>
  <c r="CG1291" i="14"/>
  <c r="CF1291" i="14"/>
  <c r="CE1291" i="14"/>
  <c r="CB1291" i="14"/>
  <c r="CA1291" i="14"/>
  <c r="BZ1291" i="14"/>
  <c r="BW1291" i="14"/>
  <c r="BV1291" i="14"/>
  <c r="BU1291" i="14"/>
  <c r="BR1291" i="14"/>
  <c r="BQ1291" i="14"/>
  <c r="BP1291" i="14"/>
  <c r="BM1291" i="14"/>
  <c r="BL1291" i="14"/>
  <c r="BK1291" i="14"/>
  <c r="BH1291" i="14"/>
  <c r="BG1291" i="14"/>
  <c r="BF1291" i="14"/>
  <c r="BC1291" i="14"/>
  <c r="BB1291" i="14"/>
  <c r="BA1291" i="14"/>
  <c r="AX1291" i="14"/>
  <c r="AW1291" i="14"/>
  <c r="AV1291" i="14"/>
  <c r="AS1291" i="14"/>
  <c r="AR1291" i="14"/>
  <c r="AQ1291" i="14"/>
  <c r="AN1291" i="14"/>
  <c r="AM1291" i="14"/>
  <c r="AL1291" i="14"/>
  <c r="AI1291" i="14"/>
  <c r="AH1291" i="14"/>
  <c r="AG1291" i="14"/>
  <c r="CG1290" i="14"/>
  <c r="CF1290" i="14"/>
  <c r="CE1290" i="14"/>
  <c r="CB1290" i="14"/>
  <c r="CA1290" i="14"/>
  <c r="BZ1290" i="14"/>
  <c r="BW1290" i="14"/>
  <c r="BV1290" i="14"/>
  <c r="BU1290" i="14"/>
  <c r="BR1290" i="14"/>
  <c r="BQ1290" i="14"/>
  <c r="BP1290" i="14"/>
  <c r="BM1290" i="14"/>
  <c r="BL1290" i="14"/>
  <c r="BK1290" i="14"/>
  <c r="BH1290" i="14"/>
  <c r="BG1290" i="14"/>
  <c r="BF1290" i="14"/>
  <c r="BC1290" i="14"/>
  <c r="BB1290" i="14"/>
  <c r="BA1290" i="14"/>
  <c r="AX1290" i="14"/>
  <c r="AW1290" i="14"/>
  <c r="AV1290" i="14"/>
  <c r="AS1290" i="14"/>
  <c r="AR1290" i="14"/>
  <c r="AQ1290" i="14"/>
  <c r="AN1290" i="14"/>
  <c r="AM1290" i="14"/>
  <c r="AL1290" i="14"/>
  <c r="AI1290" i="14"/>
  <c r="AH1290" i="14"/>
  <c r="AG1290" i="14"/>
  <c r="CG1289" i="14"/>
  <c r="CF1289" i="14"/>
  <c r="CE1289" i="14"/>
  <c r="CB1289" i="14"/>
  <c r="CA1289" i="14"/>
  <c r="BZ1289" i="14"/>
  <c r="BW1289" i="14"/>
  <c r="BV1289" i="14"/>
  <c r="BU1289" i="14"/>
  <c r="BR1289" i="14"/>
  <c r="BQ1289" i="14"/>
  <c r="BP1289" i="14"/>
  <c r="BM1289" i="14"/>
  <c r="BL1289" i="14"/>
  <c r="BK1289" i="14"/>
  <c r="BH1289" i="14"/>
  <c r="BG1289" i="14"/>
  <c r="BF1289" i="14"/>
  <c r="BC1289" i="14"/>
  <c r="BB1289" i="14"/>
  <c r="BA1289" i="14"/>
  <c r="AX1289" i="14"/>
  <c r="AW1289" i="14"/>
  <c r="AV1289" i="14"/>
  <c r="AS1289" i="14"/>
  <c r="AR1289" i="14"/>
  <c r="AQ1289" i="14"/>
  <c r="AN1289" i="14"/>
  <c r="AM1289" i="14"/>
  <c r="AL1289" i="14"/>
  <c r="AI1289" i="14"/>
  <c r="AH1289" i="14"/>
  <c r="AG1289" i="14"/>
  <c r="CG1288" i="14"/>
  <c r="CF1288" i="14"/>
  <c r="CE1288" i="14"/>
  <c r="CB1288" i="14"/>
  <c r="CA1288" i="14"/>
  <c r="BZ1288" i="14"/>
  <c r="BW1288" i="14"/>
  <c r="BV1288" i="14"/>
  <c r="BU1288" i="14"/>
  <c r="BR1288" i="14"/>
  <c r="BQ1288" i="14"/>
  <c r="BP1288" i="14"/>
  <c r="BM1288" i="14"/>
  <c r="BL1288" i="14"/>
  <c r="BK1288" i="14"/>
  <c r="BH1288" i="14"/>
  <c r="BG1288" i="14"/>
  <c r="BF1288" i="14"/>
  <c r="BC1288" i="14"/>
  <c r="BB1288" i="14"/>
  <c r="BA1288" i="14"/>
  <c r="AX1288" i="14"/>
  <c r="AW1288" i="14"/>
  <c r="AV1288" i="14"/>
  <c r="AS1288" i="14"/>
  <c r="AR1288" i="14"/>
  <c r="AQ1288" i="14"/>
  <c r="AN1288" i="14"/>
  <c r="AM1288" i="14"/>
  <c r="AL1288" i="14"/>
  <c r="AI1288" i="14"/>
  <c r="AH1288" i="14"/>
  <c r="AG1288" i="14"/>
  <c r="CG1287" i="14"/>
  <c r="CF1287" i="14"/>
  <c r="CE1287" i="14"/>
  <c r="CB1287" i="14"/>
  <c r="CA1287" i="14"/>
  <c r="BZ1287" i="14"/>
  <c r="BW1287" i="14"/>
  <c r="BV1287" i="14"/>
  <c r="BU1287" i="14"/>
  <c r="BR1287" i="14"/>
  <c r="BQ1287" i="14"/>
  <c r="BP1287" i="14"/>
  <c r="BM1287" i="14"/>
  <c r="BL1287" i="14"/>
  <c r="BK1287" i="14"/>
  <c r="BH1287" i="14"/>
  <c r="BG1287" i="14"/>
  <c r="BF1287" i="14"/>
  <c r="BC1287" i="14"/>
  <c r="BB1287" i="14"/>
  <c r="BA1287" i="14"/>
  <c r="AX1287" i="14"/>
  <c r="AW1287" i="14"/>
  <c r="AV1287" i="14"/>
  <c r="AS1287" i="14"/>
  <c r="AR1287" i="14"/>
  <c r="AQ1287" i="14"/>
  <c r="AN1287" i="14"/>
  <c r="AM1287" i="14"/>
  <c r="AL1287" i="14"/>
  <c r="AI1287" i="14"/>
  <c r="AH1287" i="14"/>
  <c r="AG1287" i="14"/>
  <c r="CG1286" i="14"/>
  <c r="CF1286" i="14"/>
  <c r="CE1286" i="14"/>
  <c r="CB1286" i="14"/>
  <c r="CA1286" i="14"/>
  <c r="BZ1286" i="14"/>
  <c r="BW1286" i="14"/>
  <c r="BV1286" i="14"/>
  <c r="BU1286" i="14"/>
  <c r="BR1286" i="14"/>
  <c r="BQ1286" i="14"/>
  <c r="BP1286" i="14"/>
  <c r="BM1286" i="14"/>
  <c r="BL1286" i="14"/>
  <c r="BK1286" i="14"/>
  <c r="BH1286" i="14"/>
  <c r="BG1286" i="14"/>
  <c r="BF1286" i="14"/>
  <c r="BC1286" i="14"/>
  <c r="BB1286" i="14"/>
  <c r="BA1286" i="14"/>
  <c r="AX1286" i="14"/>
  <c r="AW1286" i="14"/>
  <c r="AV1286" i="14"/>
  <c r="AS1286" i="14"/>
  <c r="AR1286" i="14"/>
  <c r="AQ1286" i="14"/>
  <c r="AN1286" i="14"/>
  <c r="AM1286" i="14"/>
  <c r="AL1286" i="14"/>
  <c r="AI1286" i="14"/>
  <c r="AH1286" i="14"/>
  <c r="AG1286" i="14"/>
  <c r="CG1285" i="14"/>
  <c r="CF1285" i="14"/>
  <c r="CE1285" i="14"/>
  <c r="CB1285" i="14"/>
  <c r="CA1285" i="14"/>
  <c r="BZ1285" i="14"/>
  <c r="BW1285" i="14"/>
  <c r="BV1285" i="14"/>
  <c r="BU1285" i="14"/>
  <c r="BR1285" i="14"/>
  <c r="BQ1285" i="14"/>
  <c r="BP1285" i="14"/>
  <c r="BM1285" i="14"/>
  <c r="BL1285" i="14"/>
  <c r="BK1285" i="14"/>
  <c r="BH1285" i="14"/>
  <c r="BG1285" i="14"/>
  <c r="BF1285" i="14"/>
  <c r="BC1285" i="14"/>
  <c r="BB1285" i="14"/>
  <c r="BA1285" i="14"/>
  <c r="AX1285" i="14"/>
  <c r="AW1285" i="14"/>
  <c r="AV1285" i="14"/>
  <c r="AS1285" i="14"/>
  <c r="AR1285" i="14"/>
  <c r="AQ1285" i="14"/>
  <c r="AN1285" i="14"/>
  <c r="AM1285" i="14"/>
  <c r="AL1285" i="14"/>
  <c r="AI1285" i="14"/>
  <c r="AH1285" i="14"/>
  <c r="AG1285" i="14"/>
  <c r="CG1284" i="14"/>
  <c r="CF1284" i="14"/>
  <c r="CE1284" i="14"/>
  <c r="CB1284" i="14"/>
  <c r="CA1284" i="14"/>
  <c r="BZ1284" i="14"/>
  <c r="BW1284" i="14"/>
  <c r="BV1284" i="14"/>
  <c r="BU1284" i="14"/>
  <c r="BR1284" i="14"/>
  <c r="BQ1284" i="14"/>
  <c r="BP1284" i="14"/>
  <c r="BM1284" i="14"/>
  <c r="BL1284" i="14"/>
  <c r="BK1284" i="14"/>
  <c r="BH1284" i="14"/>
  <c r="BG1284" i="14"/>
  <c r="BF1284" i="14"/>
  <c r="BC1284" i="14"/>
  <c r="BB1284" i="14"/>
  <c r="BA1284" i="14"/>
  <c r="AX1284" i="14"/>
  <c r="AW1284" i="14"/>
  <c r="AV1284" i="14"/>
  <c r="AS1284" i="14"/>
  <c r="AR1284" i="14"/>
  <c r="AQ1284" i="14"/>
  <c r="AN1284" i="14"/>
  <c r="AM1284" i="14"/>
  <c r="AL1284" i="14"/>
  <c r="AI1284" i="14"/>
  <c r="AH1284" i="14"/>
  <c r="AG1284" i="14"/>
  <c r="CG1283" i="14"/>
  <c r="CF1283" i="14"/>
  <c r="CE1283" i="14"/>
  <c r="CB1283" i="14"/>
  <c r="CA1283" i="14"/>
  <c r="BZ1283" i="14"/>
  <c r="BW1283" i="14"/>
  <c r="BV1283" i="14"/>
  <c r="BU1283" i="14"/>
  <c r="BR1283" i="14"/>
  <c r="BQ1283" i="14"/>
  <c r="BP1283" i="14"/>
  <c r="BM1283" i="14"/>
  <c r="BL1283" i="14"/>
  <c r="BK1283" i="14"/>
  <c r="BH1283" i="14"/>
  <c r="BG1283" i="14"/>
  <c r="BF1283" i="14"/>
  <c r="BC1283" i="14"/>
  <c r="BB1283" i="14"/>
  <c r="BA1283" i="14"/>
  <c r="AX1283" i="14"/>
  <c r="AW1283" i="14"/>
  <c r="AV1283" i="14"/>
  <c r="AS1283" i="14"/>
  <c r="AR1283" i="14"/>
  <c r="AQ1283" i="14"/>
  <c r="AN1283" i="14"/>
  <c r="AM1283" i="14"/>
  <c r="AL1283" i="14"/>
  <c r="AI1283" i="14"/>
  <c r="AH1283" i="14"/>
  <c r="AG1283" i="14"/>
  <c r="CG1282" i="14"/>
  <c r="CF1282" i="14"/>
  <c r="CE1282" i="14"/>
  <c r="CB1282" i="14"/>
  <c r="CA1282" i="14"/>
  <c r="BZ1282" i="14"/>
  <c r="BW1282" i="14"/>
  <c r="BV1282" i="14"/>
  <c r="BU1282" i="14"/>
  <c r="BR1282" i="14"/>
  <c r="BQ1282" i="14"/>
  <c r="BP1282" i="14"/>
  <c r="BM1282" i="14"/>
  <c r="BL1282" i="14"/>
  <c r="BK1282" i="14"/>
  <c r="BH1282" i="14"/>
  <c r="BG1282" i="14"/>
  <c r="BF1282" i="14"/>
  <c r="BC1282" i="14"/>
  <c r="BB1282" i="14"/>
  <c r="BA1282" i="14"/>
  <c r="AX1282" i="14"/>
  <c r="AW1282" i="14"/>
  <c r="AV1282" i="14"/>
  <c r="AS1282" i="14"/>
  <c r="AR1282" i="14"/>
  <c r="AQ1282" i="14"/>
  <c r="AN1282" i="14"/>
  <c r="AM1282" i="14"/>
  <c r="AL1282" i="14"/>
  <c r="AI1282" i="14"/>
  <c r="AH1282" i="14"/>
  <c r="AG1282" i="14"/>
  <c r="CG1281" i="14"/>
  <c r="CF1281" i="14"/>
  <c r="CE1281" i="14"/>
  <c r="CB1281" i="14"/>
  <c r="CA1281" i="14"/>
  <c r="BZ1281" i="14"/>
  <c r="BW1281" i="14"/>
  <c r="BV1281" i="14"/>
  <c r="BU1281" i="14"/>
  <c r="BR1281" i="14"/>
  <c r="BQ1281" i="14"/>
  <c r="BP1281" i="14"/>
  <c r="BM1281" i="14"/>
  <c r="BL1281" i="14"/>
  <c r="BK1281" i="14"/>
  <c r="BH1281" i="14"/>
  <c r="BG1281" i="14"/>
  <c r="BF1281" i="14"/>
  <c r="BC1281" i="14"/>
  <c r="BB1281" i="14"/>
  <c r="BA1281" i="14"/>
  <c r="AX1281" i="14"/>
  <c r="AW1281" i="14"/>
  <c r="AV1281" i="14"/>
  <c r="AS1281" i="14"/>
  <c r="AR1281" i="14"/>
  <c r="AQ1281" i="14"/>
  <c r="AN1281" i="14"/>
  <c r="AM1281" i="14"/>
  <c r="AL1281" i="14"/>
  <c r="AI1281" i="14"/>
  <c r="AH1281" i="14"/>
  <c r="AG1281" i="14"/>
  <c r="CG1280" i="14"/>
  <c r="CF1280" i="14"/>
  <c r="CE1280" i="14"/>
  <c r="CB1280" i="14"/>
  <c r="CA1280" i="14"/>
  <c r="BZ1280" i="14"/>
  <c r="BW1280" i="14"/>
  <c r="BV1280" i="14"/>
  <c r="BU1280" i="14"/>
  <c r="BR1280" i="14"/>
  <c r="BQ1280" i="14"/>
  <c r="BP1280" i="14"/>
  <c r="BM1280" i="14"/>
  <c r="BL1280" i="14"/>
  <c r="BK1280" i="14"/>
  <c r="BH1280" i="14"/>
  <c r="BG1280" i="14"/>
  <c r="BF1280" i="14"/>
  <c r="BC1280" i="14"/>
  <c r="BB1280" i="14"/>
  <c r="BA1280" i="14"/>
  <c r="AX1280" i="14"/>
  <c r="AW1280" i="14"/>
  <c r="AV1280" i="14"/>
  <c r="AS1280" i="14"/>
  <c r="AR1280" i="14"/>
  <c r="AQ1280" i="14"/>
  <c r="AN1280" i="14"/>
  <c r="AM1280" i="14"/>
  <c r="AL1280" i="14"/>
  <c r="AI1280" i="14"/>
  <c r="AH1280" i="14"/>
  <c r="AG1280" i="14"/>
  <c r="CG1279" i="14"/>
  <c r="CF1279" i="14"/>
  <c r="CE1279" i="14"/>
  <c r="CB1279" i="14"/>
  <c r="CA1279" i="14"/>
  <c r="BZ1279" i="14"/>
  <c r="BW1279" i="14"/>
  <c r="BV1279" i="14"/>
  <c r="BU1279" i="14"/>
  <c r="BR1279" i="14"/>
  <c r="BQ1279" i="14"/>
  <c r="BP1279" i="14"/>
  <c r="BM1279" i="14"/>
  <c r="BL1279" i="14"/>
  <c r="BK1279" i="14"/>
  <c r="BH1279" i="14"/>
  <c r="BG1279" i="14"/>
  <c r="BF1279" i="14"/>
  <c r="BC1279" i="14"/>
  <c r="BB1279" i="14"/>
  <c r="BA1279" i="14"/>
  <c r="AX1279" i="14"/>
  <c r="AW1279" i="14"/>
  <c r="AV1279" i="14"/>
  <c r="AS1279" i="14"/>
  <c r="AR1279" i="14"/>
  <c r="AQ1279" i="14"/>
  <c r="AN1279" i="14"/>
  <c r="AM1279" i="14"/>
  <c r="AL1279" i="14"/>
  <c r="AI1279" i="14"/>
  <c r="AH1279" i="14"/>
  <c r="AG1279" i="14"/>
  <c r="CG1278" i="14"/>
  <c r="CF1278" i="14"/>
  <c r="CE1278" i="14"/>
  <c r="CB1278" i="14"/>
  <c r="CA1278" i="14"/>
  <c r="BZ1278" i="14"/>
  <c r="BW1278" i="14"/>
  <c r="BV1278" i="14"/>
  <c r="BU1278" i="14"/>
  <c r="BR1278" i="14"/>
  <c r="BQ1278" i="14"/>
  <c r="BP1278" i="14"/>
  <c r="BM1278" i="14"/>
  <c r="BL1278" i="14"/>
  <c r="BK1278" i="14"/>
  <c r="BH1278" i="14"/>
  <c r="BG1278" i="14"/>
  <c r="BF1278" i="14"/>
  <c r="BC1278" i="14"/>
  <c r="BB1278" i="14"/>
  <c r="BA1278" i="14"/>
  <c r="AX1278" i="14"/>
  <c r="AW1278" i="14"/>
  <c r="AV1278" i="14"/>
  <c r="AS1278" i="14"/>
  <c r="AR1278" i="14"/>
  <c r="AQ1278" i="14"/>
  <c r="AN1278" i="14"/>
  <c r="AM1278" i="14"/>
  <c r="AL1278" i="14"/>
  <c r="AI1278" i="14"/>
  <c r="AH1278" i="14"/>
  <c r="AG1278" i="14"/>
  <c r="CG1277" i="14"/>
  <c r="CF1277" i="14"/>
  <c r="CE1277" i="14"/>
  <c r="CB1277" i="14"/>
  <c r="CA1277" i="14"/>
  <c r="BZ1277" i="14"/>
  <c r="BW1277" i="14"/>
  <c r="BV1277" i="14"/>
  <c r="BU1277" i="14"/>
  <c r="BR1277" i="14"/>
  <c r="BQ1277" i="14"/>
  <c r="BP1277" i="14"/>
  <c r="BM1277" i="14"/>
  <c r="BL1277" i="14"/>
  <c r="BK1277" i="14"/>
  <c r="BH1277" i="14"/>
  <c r="BG1277" i="14"/>
  <c r="BF1277" i="14"/>
  <c r="BC1277" i="14"/>
  <c r="BB1277" i="14"/>
  <c r="BA1277" i="14"/>
  <c r="AX1277" i="14"/>
  <c r="AW1277" i="14"/>
  <c r="AV1277" i="14"/>
  <c r="AS1277" i="14"/>
  <c r="AR1277" i="14"/>
  <c r="AQ1277" i="14"/>
  <c r="AN1277" i="14"/>
  <c r="AM1277" i="14"/>
  <c r="AL1277" i="14"/>
  <c r="AI1277" i="14"/>
  <c r="AH1277" i="14"/>
  <c r="AG1277" i="14"/>
  <c r="CG1276" i="14"/>
  <c r="CF1276" i="14"/>
  <c r="CE1276" i="14"/>
  <c r="CB1276" i="14"/>
  <c r="CA1276" i="14"/>
  <c r="BZ1276" i="14"/>
  <c r="BW1276" i="14"/>
  <c r="BV1276" i="14"/>
  <c r="BU1276" i="14"/>
  <c r="BR1276" i="14"/>
  <c r="BQ1276" i="14"/>
  <c r="BP1276" i="14"/>
  <c r="BM1276" i="14"/>
  <c r="BL1276" i="14"/>
  <c r="BK1276" i="14"/>
  <c r="BH1276" i="14"/>
  <c r="BG1276" i="14"/>
  <c r="BF1276" i="14"/>
  <c r="BC1276" i="14"/>
  <c r="BB1276" i="14"/>
  <c r="BA1276" i="14"/>
  <c r="AX1276" i="14"/>
  <c r="AW1276" i="14"/>
  <c r="AV1276" i="14"/>
  <c r="AS1276" i="14"/>
  <c r="AR1276" i="14"/>
  <c r="AQ1276" i="14"/>
  <c r="AN1276" i="14"/>
  <c r="AM1276" i="14"/>
  <c r="AL1276" i="14"/>
  <c r="AI1276" i="14"/>
  <c r="AH1276" i="14"/>
  <c r="AG1276" i="14"/>
  <c r="CG1275" i="14"/>
  <c r="CF1275" i="14"/>
  <c r="CE1275" i="14"/>
  <c r="CB1275" i="14"/>
  <c r="CA1275" i="14"/>
  <c r="BZ1275" i="14"/>
  <c r="BW1275" i="14"/>
  <c r="BV1275" i="14"/>
  <c r="BU1275" i="14"/>
  <c r="BR1275" i="14"/>
  <c r="BQ1275" i="14"/>
  <c r="BP1275" i="14"/>
  <c r="BM1275" i="14"/>
  <c r="BL1275" i="14"/>
  <c r="BK1275" i="14"/>
  <c r="BH1275" i="14"/>
  <c r="BG1275" i="14"/>
  <c r="BF1275" i="14"/>
  <c r="BC1275" i="14"/>
  <c r="BB1275" i="14"/>
  <c r="BA1275" i="14"/>
  <c r="AX1275" i="14"/>
  <c r="AW1275" i="14"/>
  <c r="AV1275" i="14"/>
  <c r="AS1275" i="14"/>
  <c r="AR1275" i="14"/>
  <c r="AQ1275" i="14"/>
  <c r="AN1275" i="14"/>
  <c r="AM1275" i="14"/>
  <c r="AL1275" i="14"/>
  <c r="AI1275" i="14"/>
  <c r="AH1275" i="14"/>
  <c r="AG1275" i="14"/>
  <c r="CG1274" i="14"/>
  <c r="CF1274" i="14"/>
  <c r="CE1274" i="14"/>
  <c r="CB1274" i="14"/>
  <c r="CA1274" i="14"/>
  <c r="BZ1274" i="14"/>
  <c r="BW1274" i="14"/>
  <c r="BV1274" i="14"/>
  <c r="BU1274" i="14"/>
  <c r="BR1274" i="14"/>
  <c r="BQ1274" i="14"/>
  <c r="BP1274" i="14"/>
  <c r="BM1274" i="14"/>
  <c r="BL1274" i="14"/>
  <c r="BK1274" i="14"/>
  <c r="BH1274" i="14"/>
  <c r="BG1274" i="14"/>
  <c r="BF1274" i="14"/>
  <c r="BC1274" i="14"/>
  <c r="BB1274" i="14"/>
  <c r="BA1274" i="14"/>
  <c r="AX1274" i="14"/>
  <c r="AW1274" i="14"/>
  <c r="AV1274" i="14"/>
  <c r="AS1274" i="14"/>
  <c r="AR1274" i="14"/>
  <c r="AQ1274" i="14"/>
  <c r="AN1274" i="14"/>
  <c r="AM1274" i="14"/>
  <c r="AL1274" i="14"/>
  <c r="AI1274" i="14"/>
  <c r="AH1274" i="14"/>
  <c r="AG1274" i="14"/>
  <c r="CG1273" i="14"/>
  <c r="CF1273" i="14"/>
  <c r="CE1273" i="14"/>
  <c r="CB1273" i="14"/>
  <c r="CA1273" i="14"/>
  <c r="BZ1273" i="14"/>
  <c r="BW1273" i="14"/>
  <c r="BV1273" i="14"/>
  <c r="BU1273" i="14"/>
  <c r="BR1273" i="14"/>
  <c r="BQ1273" i="14"/>
  <c r="BP1273" i="14"/>
  <c r="BM1273" i="14"/>
  <c r="BL1273" i="14"/>
  <c r="BK1273" i="14"/>
  <c r="BH1273" i="14"/>
  <c r="BG1273" i="14"/>
  <c r="BF1273" i="14"/>
  <c r="BC1273" i="14"/>
  <c r="BB1273" i="14"/>
  <c r="BA1273" i="14"/>
  <c r="AX1273" i="14"/>
  <c r="AW1273" i="14"/>
  <c r="AV1273" i="14"/>
  <c r="AS1273" i="14"/>
  <c r="AR1273" i="14"/>
  <c r="AQ1273" i="14"/>
  <c r="AN1273" i="14"/>
  <c r="AM1273" i="14"/>
  <c r="AL1273" i="14"/>
  <c r="AI1273" i="14"/>
  <c r="AH1273" i="14"/>
  <c r="AG1273" i="14"/>
  <c r="CG1272" i="14"/>
  <c r="CF1272" i="14"/>
  <c r="CE1272" i="14"/>
  <c r="CB1272" i="14"/>
  <c r="CA1272" i="14"/>
  <c r="BZ1272" i="14"/>
  <c r="BW1272" i="14"/>
  <c r="BV1272" i="14"/>
  <c r="BU1272" i="14"/>
  <c r="BR1272" i="14"/>
  <c r="BQ1272" i="14"/>
  <c r="BP1272" i="14"/>
  <c r="BM1272" i="14"/>
  <c r="BL1272" i="14"/>
  <c r="BK1272" i="14"/>
  <c r="BH1272" i="14"/>
  <c r="BG1272" i="14"/>
  <c r="BF1272" i="14"/>
  <c r="BC1272" i="14"/>
  <c r="BB1272" i="14"/>
  <c r="BA1272" i="14"/>
  <c r="AX1272" i="14"/>
  <c r="AW1272" i="14"/>
  <c r="AV1272" i="14"/>
  <c r="AS1272" i="14"/>
  <c r="AR1272" i="14"/>
  <c r="AQ1272" i="14"/>
  <c r="AN1272" i="14"/>
  <c r="AM1272" i="14"/>
  <c r="AL1272" i="14"/>
  <c r="AI1272" i="14"/>
  <c r="AH1272" i="14"/>
  <c r="AG1272" i="14"/>
  <c r="CG1271" i="14"/>
  <c r="CF1271" i="14"/>
  <c r="CE1271" i="14"/>
  <c r="CB1271" i="14"/>
  <c r="CA1271" i="14"/>
  <c r="BZ1271" i="14"/>
  <c r="BW1271" i="14"/>
  <c r="BV1271" i="14"/>
  <c r="BU1271" i="14"/>
  <c r="BR1271" i="14"/>
  <c r="BQ1271" i="14"/>
  <c r="BP1271" i="14"/>
  <c r="BM1271" i="14"/>
  <c r="BL1271" i="14"/>
  <c r="BK1271" i="14"/>
  <c r="BH1271" i="14"/>
  <c r="BG1271" i="14"/>
  <c r="BF1271" i="14"/>
  <c r="BC1271" i="14"/>
  <c r="BB1271" i="14"/>
  <c r="BA1271" i="14"/>
  <c r="AX1271" i="14"/>
  <c r="AW1271" i="14"/>
  <c r="AV1271" i="14"/>
  <c r="AS1271" i="14"/>
  <c r="AR1271" i="14"/>
  <c r="AQ1271" i="14"/>
  <c r="AN1271" i="14"/>
  <c r="AM1271" i="14"/>
  <c r="AL1271" i="14"/>
  <c r="AI1271" i="14"/>
  <c r="AH1271" i="14"/>
  <c r="AG1271" i="14"/>
  <c r="CG1270" i="14"/>
  <c r="CF1270" i="14"/>
  <c r="CE1270" i="14"/>
  <c r="CB1270" i="14"/>
  <c r="CA1270" i="14"/>
  <c r="BZ1270" i="14"/>
  <c r="BW1270" i="14"/>
  <c r="BV1270" i="14"/>
  <c r="BU1270" i="14"/>
  <c r="BR1270" i="14"/>
  <c r="BQ1270" i="14"/>
  <c r="BP1270" i="14"/>
  <c r="BM1270" i="14"/>
  <c r="BL1270" i="14"/>
  <c r="BK1270" i="14"/>
  <c r="BH1270" i="14"/>
  <c r="BG1270" i="14"/>
  <c r="BF1270" i="14"/>
  <c r="BC1270" i="14"/>
  <c r="BB1270" i="14"/>
  <c r="BA1270" i="14"/>
  <c r="AX1270" i="14"/>
  <c r="AW1270" i="14"/>
  <c r="AV1270" i="14"/>
  <c r="AS1270" i="14"/>
  <c r="AR1270" i="14"/>
  <c r="AQ1270" i="14"/>
  <c r="AN1270" i="14"/>
  <c r="AM1270" i="14"/>
  <c r="AL1270" i="14"/>
  <c r="AI1270" i="14"/>
  <c r="AH1270" i="14"/>
  <c r="AG1270" i="14"/>
  <c r="CG1269" i="14"/>
  <c r="CF1269" i="14"/>
  <c r="CE1269" i="14"/>
  <c r="CB1269" i="14"/>
  <c r="CA1269" i="14"/>
  <c r="BZ1269" i="14"/>
  <c r="BW1269" i="14"/>
  <c r="BV1269" i="14"/>
  <c r="BU1269" i="14"/>
  <c r="BR1269" i="14"/>
  <c r="BQ1269" i="14"/>
  <c r="BP1269" i="14"/>
  <c r="BM1269" i="14"/>
  <c r="BL1269" i="14"/>
  <c r="BK1269" i="14"/>
  <c r="BH1269" i="14"/>
  <c r="BG1269" i="14"/>
  <c r="BF1269" i="14"/>
  <c r="BC1269" i="14"/>
  <c r="BB1269" i="14"/>
  <c r="BA1269" i="14"/>
  <c r="AX1269" i="14"/>
  <c r="AW1269" i="14"/>
  <c r="AV1269" i="14"/>
  <c r="AS1269" i="14"/>
  <c r="AR1269" i="14"/>
  <c r="AQ1269" i="14"/>
  <c r="AN1269" i="14"/>
  <c r="AM1269" i="14"/>
  <c r="AL1269" i="14"/>
  <c r="AI1269" i="14"/>
  <c r="AH1269" i="14"/>
  <c r="AG1269" i="14"/>
  <c r="CG1268" i="14"/>
  <c r="CF1268" i="14"/>
  <c r="CE1268" i="14"/>
  <c r="CB1268" i="14"/>
  <c r="CA1268" i="14"/>
  <c r="BZ1268" i="14"/>
  <c r="BW1268" i="14"/>
  <c r="BV1268" i="14"/>
  <c r="BU1268" i="14"/>
  <c r="BR1268" i="14"/>
  <c r="BQ1268" i="14"/>
  <c r="BP1268" i="14"/>
  <c r="BM1268" i="14"/>
  <c r="BL1268" i="14"/>
  <c r="BK1268" i="14"/>
  <c r="BH1268" i="14"/>
  <c r="BG1268" i="14"/>
  <c r="BF1268" i="14"/>
  <c r="BC1268" i="14"/>
  <c r="BB1268" i="14"/>
  <c r="BA1268" i="14"/>
  <c r="AX1268" i="14"/>
  <c r="AW1268" i="14"/>
  <c r="AV1268" i="14"/>
  <c r="AS1268" i="14"/>
  <c r="AR1268" i="14"/>
  <c r="AQ1268" i="14"/>
  <c r="AN1268" i="14"/>
  <c r="AM1268" i="14"/>
  <c r="AL1268" i="14"/>
  <c r="AI1268" i="14"/>
  <c r="AH1268" i="14"/>
  <c r="AG1268" i="14"/>
  <c r="CG1267" i="14"/>
  <c r="CF1267" i="14"/>
  <c r="CE1267" i="14"/>
  <c r="CB1267" i="14"/>
  <c r="CA1267" i="14"/>
  <c r="BZ1267" i="14"/>
  <c r="BW1267" i="14"/>
  <c r="BV1267" i="14"/>
  <c r="BU1267" i="14"/>
  <c r="BR1267" i="14"/>
  <c r="BQ1267" i="14"/>
  <c r="BP1267" i="14"/>
  <c r="BM1267" i="14"/>
  <c r="BL1267" i="14"/>
  <c r="BK1267" i="14"/>
  <c r="BH1267" i="14"/>
  <c r="BG1267" i="14"/>
  <c r="BF1267" i="14"/>
  <c r="BC1267" i="14"/>
  <c r="BB1267" i="14"/>
  <c r="BA1267" i="14"/>
  <c r="AX1267" i="14"/>
  <c r="AW1267" i="14"/>
  <c r="AV1267" i="14"/>
  <c r="AS1267" i="14"/>
  <c r="AR1267" i="14"/>
  <c r="AQ1267" i="14"/>
  <c r="AN1267" i="14"/>
  <c r="AM1267" i="14"/>
  <c r="AL1267" i="14"/>
  <c r="AI1267" i="14"/>
  <c r="AH1267" i="14"/>
  <c r="AG1267" i="14"/>
  <c r="CG1266" i="14"/>
  <c r="CF1266" i="14"/>
  <c r="CE1266" i="14"/>
  <c r="CB1266" i="14"/>
  <c r="CA1266" i="14"/>
  <c r="BZ1266" i="14"/>
  <c r="BW1266" i="14"/>
  <c r="BV1266" i="14"/>
  <c r="BU1266" i="14"/>
  <c r="BR1266" i="14"/>
  <c r="BQ1266" i="14"/>
  <c r="BP1266" i="14"/>
  <c r="BM1266" i="14"/>
  <c r="BL1266" i="14"/>
  <c r="BK1266" i="14"/>
  <c r="BH1266" i="14"/>
  <c r="BG1266" i="14"/>
  <c r="BF1266" i="14"/>
  <c r="BC1266" i="14"/>
  <c r="BB1266" i="14"/>
  <c r="BA1266" i="14"/>
  <c r="AX1266" i="14"/>
  <c r="AW1266" i="14"/>
  <c r="AV1266" i="14"/>
  <c r="AS1266" i="14"/>
  <c r="AR1266" i="14"/>
  <c r="AQ1266" i="14"/>
  <c r="AN1266" i="14"/>
  <c r="AM1266" i="14"/>
  <c r="AL1266" i="14"/>
  <c r="AI1266" i="14"/>
  <c r="AH1266" i="14"/>
  <c r="AG1266" i="14"/>
  <c r="CG1265" i="14"/>
  <c r="CF1265" i="14"/>
  <c r="CE1265" i="14"/>
  <c r="CB1265" i="14"/>
  <c r="CA1265" i="14"/>
  <c r="BZ1265" i="14"/>
  <c r="BW1265" i="14"/>
  <c r="BV1265" i="14"/>
  <c r="BU1265" i="14"/>
  <c r="BR1265" i="14"/>
  <c r="BQ1265" i="14"/>
  <c r="BP1265" i="14"/>
  <c r="BM1265" i="14"/>
  <c r="BL1265" i="14"/>
  <c r="BK1265" i="14"/>
  <c r="BH1265" i="14"/>
  <c r="BG1265" i="14"/>
  <c r="BF1265" i="14"/>
  <c r="BC1265" i="14"/>
  <c r="BB1265" i="14"/>
  <c r="BA1265" i="14"/>
  <c r="AX1265" i="14"/>
  <c r="AW1265" i="14"/>
  <c r="AV1265" i="14"/>
  <c r="AS1265" i="14"/>
  <c r="AR1265" i="14"/>
  <c r="AQ1265" i="14"/>
  <c r="AN1265" i="14"/>
  <c r="AM1265" i="14"/>
  <c r="AL1265" i="14"/>
  <c r="AI1265" i="14"/>
  <c r="AH1265" i="14"/>
  <c r="AG1265" i="14"/>
  <c r="CG1264" i="14"/>
  <c r="CF1264" i="14"/>
  <c r="CE1264" i="14"/>
  <c r="CB1264" i="14"/>
  <c r="CA1264" i="14"/>
  <c r="BZ1264" i="14"/>
  <c r="BW1264" i="14"/>
  <c r="BV1264" i="14"/>
  <c r="BU1264" i="14"/>
  <c r="BR1264" i="14"/>
  <c r="BQ1264" i="14"/>
  <c r="BP1264" i="14"/>
  <c r="BM1264" i="14"/>
  <c r="BL1264" i="14"/>
  <c r="BK1264" i="14"/>
  <c r="BH1264" i="14"/>
  <c r="BG1264" i="14"/>
  <c r="BF1264" i="14"/>
  <c r="BC1264" i="14"/>
  <c r="BB1264" i="14"/>
  <c r="BA1264" i="14"/>
  <c r="AX1264" i="14"/>
  <c r="AW1264" i="14"/>
  <c r="AV1264" i="14"/>
  <c r="AS1264" i="14"/>
  <c r="AR1264" i="14"/>
  <c r="AQ1264" i="14"/>
  <c r="AN1264" i="14"/>
  <c r="AM1264" i="14"/>
  <c r="AL1264" i="14"/>
  <c r="AI1264" i="14"/>
  <c r="AH1264" i="14"/>
  <c r="AG1264" i="14"/>
  <c r="CG1263" i="14"/>
  <c r="CF1263" i="14"/>
  <c r="CE1263" i="14"/>
  <c r="CB1263" i="14"/>
  <c r="CA1263" i="14"/>
  <c r="BZ1263" i="14"/>
  <c r="BW1263" i="14"/>
  <c r="BV1263" i="14"/>
  <c r="BU1263" i="14"/>
  <c r="BR1263" i="14"/>
  <c r="BQ1263" i="14"/>
  <c r="BP1263" i="14"/>
  <c r="BM1263" i="14"/>
  <c r="BL1263" i="14"/>
  <c r="BK1263" i="14"/>
  <c r="BH1263" i="14"/>
  <c r="BG1263" i="14"/>
  <c r="BF1263" i="14"/>
  <c r="BC1263" i="14"/>
  <c r="BB1263" i="14"/>
  <c r="BA1263" i="14"/>
  <c r="AX1263" i="14"/>
  <c r="AW1263" i="14"/>
  <c r="AV1263" i="14"/>
  <c r="AS1263" i="14"/>
  <c r="AR1263" i="14"/>
  <c r="AQ1263" i="14"/>
  <c r="AN1263" i="14"/>
  <c r="AM1263" i="14"/>
  <c r="AL1263" i="14"/>
  <c r="AI1263" i="14"/>
  <c r="AH1263" i="14"/>
  <c r="AG1263" i="14"/>
  <c r="CG1262" i="14"/>
  <c r="CF1262" i="14"/>
  <c r="CE1262" i="14"/>
  <c r="CB1262" i="14"/>
  <c r="CA1262" i="14"/>
  <c r="BZ1262" i="14"/>
  <c r="BW1262" i="14"/>
  <c r="BV1262" i="14"/>
  <c r="BU1262" i="14"/>
  <c r="BR1262" i="14"/>
  <c r="BQ1262" i="14"/>
  <c r="BP1262" i="14"/>
  <c r="BM1262" i="14"/>
  <c r="BL1262" i="14"/>
  <c r="BK1262" i="14"/>
  <c r="BH1262" i="14"/>
  <c r="BG1262" i="14"/>
  <c r="BF1262" i="14"/>
  <c r="BC1262" i="14"/>
  <c r="BB1262" i="14"/>
  <c r="BA1262" i="14"/>
  <c r="AX1262" i="14"/>
  <c r="AW1262" i="14"/>
  <c r="AV1262" i="14"/>
  <c r="AS1262" i="14"/>
  <c r="AR1262" i="14"/>
  <c r="AQ1262" i="14"/>
  <c r="AN1262" i="14"/>
  <c r="AM1262" i="14"/>
  <c r="AL1262" i="14"/>
  <c r="AI1262" i="14"/>
  <c r="AH1262" i="14"/>
  <c r="AG1262"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AG1258" i="14"/>
  <c r="CH1377" i="14" s="1"/>
  <c r="CG1261" i="14"/>
  <c r="CF1261" i="14"/>
  <c r="CE1261" i="14"/>
  <c r="CB1261" i="14"/>
  <c r="CA1261" i="14"/>
  <c r="BZ1261" i="14"/>
  <c r="BW1261" i="14"/>
  <c r="BV1261" i="14"/>
  <c r="BU1261" i="14"/>
  <c r="BR1261" i="14"/>
  <c r="BQ1261" i="14"/>
  <c r="BP1261" i="14"/>
  <c r="BM1261" i="14"/>
  <c r="BL1261" i="14"/>
  <c r="BK1261" i="14"/>
  <c r="BH1261" i="14"/>
  <c r="BG1261" i="14"/>
  <c r="BF1261" i="14"/>
  <c r="BC1261" i="14"/>
  <c r="BB1261" i="14"/>
  <c r="BA1261" i="14"/>
  <c r="AX1261" i="14"/>
  <c r="AW1261" i="14"/>
  <c r="AV1261" i="14"/>
  <c r="AS1261" i="14"/>
  <c r="AR1261" i="14"/>
  <c r="AQ1261" i="14"/>
  <c r="AN1261" i="14"/>
  <c r="AM1261" i="14"/>
  <c r="AL1261" i="14"/>
  <c r="AI1261" i="14"/>
  <c r="AH1261" i="14"/>
  <c r="AG1261" i="14"/>
  <c r="BP1241" i="14"/>
  <c r="BM1241" i="14"/>
  <c r="BL1241" i="14"/>
  <c r="BK1241" i="14"/>
  <c r="BH1241" i="14"/>
  <c r="BG1241" i="14"/>
  <c r="BF1241" i="14"/>
  <c r="BC1241" i="14"/>
  <c r="BB1241" i="14"/>
  <c r="BA1241" i="14"/>
  <c r="AX1241" i="14"/>
  <c r="AW1241" i="14"/>
  <c r="AV1241" i="14"/>
  <c r="AS1241" i="14"/>
  <c r="AR1241" i="14"/>
  <c r="AQ1241" i="14"/>
  <c r="AN1241" i="14"/>
  <c r="AM1241" i="14"/>
  <c r="AL1241" i="14"/>
  <c r="AI1241" i="14"/>
  <c r="AH1241" i="14"/>
  <c r="AG1241" i="14"/>
  <c r="BP1240" i="14"/>
  <c r="BM1240" i="14"/>
  <c r="BL1240" i="14"/>
  <c r="BK1240" i="14"/>
  <c r="BH1240" i="14"/>
  <c r="BG1240" i="14"/>
  <c r="BF1240" i="14"/>
  <c r="BC1240" i="14"/>
  <c r="BB1240" i="14"/>
  <c r="BA1240" i="14"/>
  <c r="AX1240" i="14"/>
  <c r="AW1240" i="14"/>
  <c r="AV1240" i="14"/>
  <c r="AS1240" i="14"/>
  <c r="AR1240" i="14"/>
  <c r="AQ1240" i="14"/>
  <c r="AN1240" i="14"/>
  <c r="AM1240" i="14"/>
  <c r="AL1240" i="14"/>
  <c r="AI1240" i="14"/>
  <c r="AH1240" i="14"/>
  <c r="AG1240" i="14"/>
  <c r="BP1239" i="14"/>
  <c r="BM1239" i="14"/>
  <c r="BL1239" i="14"/>
  <c r="BK1239" i="14"/>
  <c r="BH1239" i="14"/>
  <c r="BG1239" i="14"/>
  <c r="BF1239" i="14"/>
  <c r="BC1239" i="14"/>
  <c r="BB1239" i="14"/>
  <c r="BA1239" i="14"/>
  <c r="AX1239" i="14"/>
  <c r="AW1239" i="14"/>
  <c r="AV1239" i="14"/>
  <c r="AS1239" i="14"/>
  <c r="AR1239" i="14"/>
  <c r="AQ1239" i="14"/>
  <c r="AN1239" i="14"/>
  <c r="AM1239" i="14"/>
  <c r="AL1239" i="14"/>
  <c r="AI1239" i="14"/>
  <c r="AH1239" i="14"/>
  <c r="AG1239" i="14"/>
  <c r="BP1238" i="14"/>
  <c r="BM1238" i="14"/>
  <c r="BL1238" i="14"/>
  <c r="BK1238" i="14"/>
  <c r="BH1238" i="14"/>
  <c r="BG1238" i="14"/>
  <c r="BF1238" i="14"/>
  <c r="BC1238" i="14"/>
  <c r="BB1238" i="14"/>
  <c r="BA1238" i="14"/>
  <c r="AX1238" i="14"/>
  <c r="AW1238" i="14"/>
  <c r="AV1238" i="14"/>
  <c r="AS1238" i="14"/>
  <c r="AR1238" i="14"/>
  <c r="AQ1238" i="14"/>
  <c r="AN1238" i="14"/>
  <c r="AM1238" i="14"/>
  <c r="AL1238" i="14"/>
  <c r="AI1238" i="14"/>
  <c r="AH1238" i="14"/>
  <c r="AG1238" i="14"/>
  <c r="BP1237" i="14"/>
  <c r="BM1237" i="14"/>
  <c r="BL1237" i="14"/>
  <c r="BK1237" i="14"/>
  <c r="BH1237" i="14"/>
  <c r="BG1237" i="14"/>
  <c r="BF1237" i="14"/>
  <c r="BC1237" i="14"/>
  <c r="BB1237" i="14"/>
  <c r="BA1237" i="14"/>
  <c r="AX1237" i="14"/>
  <c r="AW1237" i="14"/>
  <c r="AV1237" i="14"/>
  <c r="AS1237" i="14"/>
  <c r="AR1237" i="14"/>
  <c r="AQ1237" i="14"/>
  <c r="AN1237" i="14"/>
  <c r="AM1237" i="14"/>
  <c r="AL1237" i="14"/>
  <c r="AI1237" i="14"/>
  <c r="AH1237" i="14"/>
  <c r="AG1237" i="14"/>
  <c r="BP1236" i="14"/>
  <c r="BM1236" i="14"/>
  <c r="BL1236" i="14"/>
  <c r="BK1236" i="14"/>
  <c r="BH1236" i="14"/>
  <c r="BG1236" i="14"/>
  <c r="BF1236" i="14"/>
  <c r="BC1236" i="14"/>
  <c r="BB1236" i="14"/>
  <c r="BA1236" i="14"/>
  <c r="AX1236" i="14"/>
  <c r="AW1236" i="14"/>
  <c r="AV1236" i="14"/>
  <c r="AS1236" i="14"/>
  <c r="AR1236" i="14"/>
  <c r="AQ1236" i="14"/>
  <c r="AN1236" i="14"/>
  <c r="AM1236" i="14"/>
  <c r="AL1236" i="14"/>
  <c r="AI1236" i="14"/>
  <c r="AH1236" i="14"/>
  <c r="AG1236" i="14"/>
  <c r="BP1235" i="14"/>
  <c r="BM1235" i="14"/>
  <c r="BL1235" i="14"/>
  <c r="BK1235" i="14"/>
  <c r="BH1235" i="14"/>
  <c r="BG1235" i="14"/>
  <c r="BF1235" i="14"/>
  <c r="BC1235" i="14"/>
  <c r="BB1235" i="14"/>
  <c r="BA1235" i="14"/>
  <c r="AX1235" i="14"/>
  <c r="AW1235" i="14"/>
  <c r="AV1235" i="14"/>
  <c r="AS1235" i="14"/>
  <c r="AR1235" i="14"/>
  <c r="AQ1235" i="14"/>
  <c r="AN1235" i="14"/>
  <c r="AM1235" i="14"/>
  <c r="AL1235" i="14"/>
  <c r="AI1235" i="14"/>
  <c r="AH1235" i="14"/>
  <c r="AG1235" i="14"/>
  <c r="BP1234" i="14"/>
  <c r="BM1234" i="14"/>
  <c r="BL1234" i="14"/>
  <c r="BK1234" i="14"/>
  <c r="BH1234" i="14"/>
  <c r="BG1234" i="14"/>
  <c r="BF1234" i="14"/>
  <c r="BC1234" i="14"/>
  <c r="BB1234" i="14"/>
  <c r="BA1234" i="14"/>
  <c r="AX1234" i="14"/>
  <c r="AW1234" i="14"/>
  <c r="AV1234" i="14"/>
  <c r="AS1234" i="14"/>
  <c r="AR1234" i="14"/>
  <c r="AQ1234" i="14"/>
  <c r="AN1234" i="14"/>
  <c r="AM1234" i="14"/>
  <c r="AL1234" i="14"/>
  <c r="AI1234" i="14"/>
  <c r="AH1234" i="14"/>
  <c r="AG1234" i="14"/>
  <c r="BP1233" i="14"/>
  <c r="BM1233" i="14"/>
  <c r="BL1233" i="14"/>
  <c r="BK1233" i="14"/>
  <c r="BH1233" i="14"/>
  <c r="BG1233" i="14"/>
  <c r="BF1233" i="14"/>
  <c r="BC1233" i="14"/>
  <c r="BB1233" i="14"/>
  <c r="BA1233" i="14"/>
  <c r="AX1233" i="14"/>
  <c r="AW1233" i="14"/>
  <c r="AV1233" i="14"/>
  <c r="AS1233" i="14"/>
  <c r="AR1233" i="14"/>
  <c r="AQ1233" i="14"/>
  <c r="AN1233" i="14"/>
  <c r="AM1233" i="14"/>
  <c r="AL1233" i="14"/>
  <c r="AI1233" i="14"/>
  <c r="AH1233" i="14"/>
  <c r="AG1233" i="14"/>
  <c r="BP1232" i="14"/>
  <c r="BM1232" i="14"/>
  <c r="BL1232" i="14"/>
  <c r="BK1232" i="14"/>
  <c r="BH1232" i="14"/>
  <c r="BG1232" i="14"/>
  <c r="BF1232" i="14"/>
  <c r="BC1232" i="14"/>
  <c r="BB1232" i="14"/>
  <c r="BA1232" i="14"/>
  <c r="AX1232" i="14"/>
  <c r="AW1232" i="14"/>
  <c r="AV1232" i="14"/>
  <c r="AS1232" i="14"/>
  <c r="AR1232" i="14"/>
  <c r="AQ1232" i="14"/>
  <c r="AN1232" i="14"/>
  <c r="AM1232" i="14"/>
  <c r="AL1232" i="14"/>
  <c r="AI1232" i="14"/>
  <c r="AH1232" i="14"/>
  <c r="AG1232" i="14"/>
  <c r="BP1231" i="14"/>
  <c r="BM1231" i="14"/>
  <c r="BL1231" i="14"/>
  <c r="BK1231" i="14"/>
  <c r="BH1231" i="14"/>
  <c r="BG1231" i="14"/>
  <c r="BF1231" i="14"/>
  <c r="BC1231" i="14"/>
  <c r="BB1231" i="14"/>
  <c r="BA1231" i="14"/>
  <c r="AX1231" i="14"/>
  <c r="AW1231" i="14"/>
  <c r="AV1231" i="14"/>
  <c r="AS1231" i="14"/>
  <c r="AR1231" i="14"/>
  <c r="AQ1231" i="14"/>
  <c r="AN1231" i="14"/>
  <c r="AM1231" i="14"/>
  <c r="AL1231" i="14"/>
  <c r="AI1231" i="14"/>
  <c r="AH1231" i="14"/>
  <c r="AG1231" i="14"/>
  <c r="BP1230" i="14"/>
  <c r="BM1230" i="14"/>
  <c r="BL1230" i="14"/>
  <c r="BK1230" i="14"/>
  <c r="BH1230" i="14"/>
  <c r="BG1230" i="14"/>
  <c r="BF1230" i="14"/>
  <c r="BC1230" i="14"/>
  <c r="BB1230" i="14"/>
  <c r="BA1230" i="14"/>
  <c r="AX1230" i="14"/>
  <c r="AW1230" i="14"/>
  <c r="AV1230" i="14"/>
  <c r="AS1230" i="14"/>
  <c r="AR1230" i="14"/>
  <c r="AQ1230" i="14"/>
  <c r="AN1230" i="14"/>
  <c r="AM1230" i="14"/>
  <c r="AL1230" i="14"/>
  <c r="AI1230" i="14"/>
  <c r="AH1230" i="14"/>
  <c r="AG1230" i="14"/>
  <c r="BP1229" i="14"/>
  <c r="BM1229" i="14"/>
  <c r="BL1229" i="14"/>
  <c r="BK1229" i="14"/>
  <c r="BH1229" i="14"/>
  <c r="BG1229" i="14"/>
  <c r="BF1229" i="14"/>
  <c r="BC1229" i="14"/>
  <c r="BB1229" i="14"/>
  <c r="BA1229" i="14"/>
  <c r="AX1229" i="14"/>
  <c r="AW1229" i="14"/>
  <c r="AV1229" i="14"/>
  <c r="AS1229" i="14"/>
  <c r="AR1229" i="14"/>
  <c r="AQ1229" i="14"/>
  <c r="AN1229" i="14"/>
  <c r="AM1229" i="14"/>
  <c r="AL1229" i="14"/>
  <c r="AI1229" i="14"/>
  <c r="AH1229" i="14"/>
  <c r="AG1229" i="14"/>
  <c r="BP1228" i="14"/>
  <c r="BM1228" i="14"/>
  <c r="BL1228" i="14"/>
  <c r="BK1228" i="14"/>
  <c r="BH1228" i="14"/>
  <c r="BG1228" i="14"/>
  <c r="BF1228" i="14"/>
  <c r="BC1228" i="14"/>
  <c r="BB1228" i="14"/>
  <c r="BA1228" i="14"/>
  <c r="AX1228" i="14"/>
  <c r="AW1228" i="14"/>
  <c r="AV1228" i="14"/>
  <c r="AS1228" i="14"/>
  <c r="AR1228" i="14"/>
  <c r="AQ1228" i="14"/>
  <c r="AN1228" i="14"/>
  <c r="AM1228" i="14"/>
  <c r="AL1228" i="14"/>
  <c r="AI1228" i="14"/>
  <c r="AH1228" i="14"/>
  <c r="AG1228" i="14"/>
  <c r="BP1227" i="14"/>
  <c r="BM1227" i="14"/>
  <c r="BL1227" i="14"/>
  <c r="BK1227" i="14"/>
  <c r="BH1227" i="14"/>
  <c r="BG1227" i="14"/>
  <c r="BF1227" i="14"/>
  <c r="BC1227" i="14"/>
  <c r="BB1227" i="14"/>
  <c r="BA1227" i="14"/>
  <c r="AX1227" i="14"/>
  <c r="AW1227" i="14"/>
  <c r="AV1227" i="14"/>
  <c r="AS1227" i="14"/>
  <c r="AR1227" i="14"/>
  <c r="AQ1227" i="14"/>
  <c r="AN1227" i="14"/>
  <c r="AM1227" i="14"/>
  <c r="AL1227" i="14"/>
  <c r="AI1227" i="14"/>
  <c r="AH1227" i="14"/>
  <c r="AG1227" i="14"/>
  <c r="BP1226" i="14"/>
  <c r="BM1226" i="14"/>
  <c r="BL1226" i="14"/>
  <c r="BK1226" i="14"/>
  <c r="BH1226" i="14"/>
  <c r="BG1226" i="14"/>
  <c r="BF1226" i="14"/>
  <c r="BC1226" i="14"/>
  <c r="BB1226" i="14"/>
  <c r="BA1226" i="14"/>
  <c r="AX1226" i="14"/>
  <c r="AW1226" i="14"/>
  <c r="AV1226" i="14"/>
  <c r="AS1226" i="14"/>
  <c r="AR1226" i="14"/>
  <c r="AQ1226" i="14"/>
  <c r="AN1226" i="14"/>
  <c r="AM1226" i="14"/>
  <c r="AL1226" i="14"/>
  <c r="AI1226" i="14"/>
  <c r="AH1226" i="14"/>
  <c r="AG1226" i="14"/>
  <c r="BP1225" i="14"/>
  <c r="BM1225" i="14"/>
  <c r="BL1225" i="14"/>
  <c r="BK1225" i="14"/>
  <c r="BH1225" i="14"/>
  <c r="BG1225" i="14"/>
  <c r="BF1225" i="14"/>
  <c r="BC1225" i="14"/>
  <c r="BB1225" i="14"/>
  <c r="BA1225" i="14"/>
  <c r="AX1225" i="14"/>
  <c r="AW1225" i="14"/>
  <c r="AV1225" i="14"/>
  <c r="AS1225" i="14"/>
  <c r="AR1225" i="14"/>
  <c r="AQ1225" i="14"/>
  <c r="AN1225" i="14"/>
  <c r="AM1225" i="14"/>
  <c r="AL1225" i="14"/>
  <c r="AI1225" i="14"/>
  <c r="AH1225" i="14"/>
  <c r="AG1225" i="14"/>
  <c r="BP1224" i="14"/>
  <c r="BM1224" i="14"/>
  <c r="BL1224" i="14"/>
  <c r="BK1224" i="14"/>
  <c r="BH1224" i="14"/>
  <c r="BG1224" i="14"/>
  <c r="BF1224" i="14"/>
  <c r="BC1224" i="14"/>
  <c r="BB1224" i="14"/>
  <c r="BA1224" i="14"/>
  <c r="AX1224" i="14"/>
  <c r="AW1224" i="14"/>
  <c r="AV1224" i="14"/>
  <c r="AS1224" i="14"/>
  <c r="AR1224" i="14"/>
  <c r="AQ1224" i="14"/>
  <c r="AN1224" i="14"/>
  <c r="AM1224" i="14"/>
  <c r="AL1224" i="14"/>
  <c r="AI1224" i="14"/>
  <c r="AH1224" i="14"/>
  <c r="AG1224" i="14"/>
  <c r="BP1223" i="14"/>
  <c r="BM1223" i="14"/>
  <c r="BL1223" i="14"/>
  <c r="BK1223" i="14"/>
  <c r="BH1223" i="14"/>
  <c r="BG1223" i="14"/>
  <c r="BF1223" i="14"/>
  <c r="BC1223" i="14"/>
  <c r="BB1223" i="14"/>
  <c r="BA1223" i="14"/>
  <c r="AX1223" i="14"/>
  <c r="AW1223" i="14"/>
  <c r="AV1223" i="14"/>
  <c r="AS1223" i="14"/>
  <c r="AR1223" i="14"/>
  <c r="AQ1223" i="14"/>
  <c r="AN1223" i="14"/>
  <c r="AM1223" i="14"/>
  <c r="AL1223" i="14"/>
  <c r="AI1223" i="14"/>
  <c r="AH1223" i="14"/>
  <c r="AG1223" i="14"/>
  <c r="BP1222" i="14"/>
  <c r="BM1222" i="14"/>
  <c r="BL1222" i="14"/>
  <c r="BK1222" i="14"/>
  <c r="BH1222" i="14"/>
  <c r="BG1222" i="14"/>
  <c r="BF1222" i="14"/>
  <c r="BC1222" i="14"/>
  <c r="BB1222" i="14"/>
  <c r="BA1222" i="14"/>
  <c r="AX1222" i="14"/>
  <c r="AW1222" i="14"/>
  <c r="AV1222" i="14"/>
  <c r="AS1222" i="14"/>
  <c r="AR1222" i="14"/>
  <c r="AQ1222" i="14"/>
  <c r="AN1222" i="14"/>
  <c r="AM1222" i="14"/>
  <c r="AL1222" i="14"/>
  <c r="AI1222" i="14"/>
  <c r="AH1222" i="14"/>
  <c r="AG1222" i="14"/>
  <c r="BP1221" i="14"/>
  <c r="BM1221" i="14"/>
  <c r="BL1221" i="14"/>
  <c r="BK1221" i="14"/>
  <c r="BH1221" i="14"/>
  <c r="BG1221" i="14"/>
  <c r="BF1221" i="14"/>
  <c r="BC1221" i="14"/>
  <c r="BB1221" i="14"/>
  <c r="BA1221" i="14"/>
  <c r="AX1221" i="14"/>
  <c r="AW1221" i="14"/>
  <c r="AV1221" i="14"/>
  <c r="AS1221" i="14"/>
  <c r="AR1221" i="14"/>
  <c r="AQ1221" i="14"/>
  <c r="AN1221" i="14"/>
  <c r="AM1221" i="14"/>
  <c r="AL1221" i="14"/>
  <c r="AI1221" i="14"/>
  <c r="AH1221" i="14"/>
  <c r="AG1221" i="14"/>
  <c r="BP1220" i="14"/>
  <c r="BM1220" i="14"/>
  <c r="BL1220" i="14"/>
  <c r="BK1220" i="14"/>
  <c r="BH1220" i="14"/>
  <c r="BG1220" i="14"/>
  <c r="BF1220" i="14"/>
  <c r="BC1220" i="14"/>
  <c r="BB1220" i="14"/>
  <c r="BA1220" i="14"/>
  <c r="AX1220" i="14"/>
  <c r="AW1220" i="14"/>
  <c r="AV1220" i="14"/>
  <c r="AS1220" i="14"/>
  <c r="AR1220" i="14"/>
  <c r="AQ1220" i="14"/>
  <c r="AN1220" i="14"/>
  <c r="AM1220" i="14"/>
  <c r="AL1220" i="14"/>
  <c r="AI1220" i="14"/>
  <c r="AH1220" i="14"/>
  <c r="AG1220" i="14"/>
  <c r="BP1219" i="14"/>
  <c r="BM1219" i="14"/>
  <c r="BL1219" i="14"/>
  <c r="BK1219" i="14"/>
  <c r="BH1219" i="14"/>
  <c r="BG1219" i="14"/>
  <c r="BF1219" i="14"/>
  <c r="BC1219" i="14"/>
  <c r="BB1219" i="14"/>
  <c r="BA1219" i="14"/>
  <c r="AX1219" i="14"/>
  <c r="AW1219" i="14"/>
  <c r="AV1219" i="14"/>
  <c r="AS1219" i="14"/>
  <c r="AR1219" i="14"/>
  <c r="AQ1219" i="14"/>
  <c r="AN1219" i="14"/>
  <c r="AM1219" i="14"/>
  <c r="AL1219" i="14"/>
  <c r="AI1219" i="14"/>
  <c r="AH1219" i="14"/>
  <c r="AG1219" i="14"/>
  <c r="BP1218" i="14"/>
  <c r="BM1218" i="14"/>
  <c r="BL1218" i="14"/>
  <c r="BK1218" i="14"/>
  <c r="BH1218" i="14"/>
  <c r="BG1218" i="14"/>
  <c r="BF1218" i="14"/>
  <c r="BC1218" i="14"/>
  <c r="BB1218" i="14"/>
  <c r="BA1218" i="14"/>
  <c r="AX1218" i="14"/>
  <c r="AW1218" i="14"/>
  <c r="AV1218" i="14"/>
  <c r="AS1218" i="14"/>
  <c r="AR1218" i="14"/>
  <c r="AQ1218" i="14"/>
  <c r="AN1218" i="14"/>
  <c r="AM1218" i="14"/>
  <c r="AL1218" i="14"/>
  <c r="AI1218" i="14"/>
  <c r="AH1218" i="14"/>
  <c r="AG1218" i="14"/>
  <c r="BP1217" i="14"/>
  <c r="BM1217" i="14"/>
  <c r="BL1217" i="14"/>
  <c r="BK1217" i="14"/>
  <c r="BH1217" i="14"/>
  <c r="BG1217" i="14"/>
  <c r="BF1217" i="14"/>
  <c r="BC1217" i="14"/>
  <c r="BB1217" i="14"/>
  <c r="BA1217" i="14"/>
  <c r="AX1217" i="14"/>
  <c r="AW1217" i="14"/>
  <c r="AV1217" i="14"/>
  <c r="AS1217" i="14"/>
  <c r="AR1217" i="14"/>
  <c r="AQ1217" i="14"/>
  <c r="AN1217" i="14"/>
  <c r="AM1217" i="14"/>
  <c r="AL1217" i="14"/>
  <c r="AI1217" i="14"/>
  <c r="AH1217" i="14"/>
  <c r="AG1217" i="14"/>
  <c r="BP1216" i="14"/>
  <c r="BM1216" i="14"/>
  <c r="BL1216" i="14"/>
  <c r="BK1216" i="14"/>
  <c r="BH1216" i="14"/>
  <c r="BG1216" i="14"/>
  <c r="BF1216" i="14"/>
  <c r="BC1216" i="14"/>
  <c r="BB1216" i="14"/>
  <c r="BA1216" i="14"/>
  <c r="AX1216" i="14"/>
  <c r="AW1216" i="14"/>
  <c r="AV1216" i="14"/>
  <c r="AS1216" i="14"/>
  <c r="AR1216" i="14"/>
  <c r="AQ1216" i="14"/>
  <c r="AN1216" i="14"/>
  <c r="AM1216" i="14"/>
  <c r="AL1216" i="14"/>
  <c r="AI1216" i="14"/>
  <c r="AH1216" i="14"/>
  <c r="AG1216" i="14"/>
  <c r="BP1215" i="14"/>
  <c r="BM1215" i="14"/>
  <c r="BL1215" i="14"/>
  <c r="BK1215" i="14"/>
  <c r="BH1215" i="14"/>
  <c r="BG1215" i="14"/>
  <c r="BF1215" i="14"/>
  <c r="BC1215" i="14"/>
  <c r="BB1215" i="14"/>
  <c r="BA1215" i="14"/>
  <c r="AX1215" i="14"/>
  <c r="AW1215" i="14"/>
  <c r="AV1215" i="14"/>
  <c r="AS1215" i="14"/>
  <c r="AR1215" i="14"/>
  <c r="AQ1215" i="14"/>
  <c r="AN1215" i="14"/>
  <c r="AM1215" i="14"/>
  <c r="AL1215" i="14"/>
  <c r="AI1215" i="14"/>
  <c r="AH1215" i="14"/>
  <c r="AG1215" i="14"/>
  <c r="BP1214" i="14"/>
  <c r="BM1214" i="14"/>
  <c r="BL1214" i="14"/>
  <c r="BK1214" i="14"/>
  <c r="BH1214" i="14"/>
  <c r="BG1214" i="14"/>
  <c r="BF1214" i="14"/>
  <c r="BC1214" i="14"/>
  <c r="BB1214" i="14"/>
  <c r="BA1214" i="14"/>
  <c r="AX1214" i="14"/>
  <c r="AW1214" i="14"/>
  <c r="AV1214" i="14"/>
  <c r="AS1214" i="14"/>
  <c r="AR1214" i="14"/>
  <c r="AQ1214" i="14"/>
  <c r="AN1214" i="14"/>
  <c r="AM1214" i="14"/>
  <c r="AL1214" i="14"/>
  <c r="AI1214" i="14"/>
  <c r="AH1214" i="14"/>
  <c r="AG1214" i="14"/>
  <c r="BP1213" i="14"/>
  <c r="BM1213" i="14"/>
  <c r="BL1213" i="14"/>
  <c r="BK1213" i="14"/>
  <c r="BH1213" i="14"/>
  <c r="BG1213" i="14"/>
  <c r="BF1213" i="14"/>
  <c r="BC1213" i="14"/>
  <c r="BB1213" i="14"/>
  <c r="BA1213" i="14"/>
  <c r="AX1213" i="14"/>
  <c r="AW1213" i="14"/>
  <c r="AV1213" i="14"/>
  <c r="AS1213" i="14"/>
  <c r="AR1213" i="14"/>
  <c r="AQ1213" i="14"/>
  <c r="AN1213" i="14"/>
  <c r="AM1213" i="14"/>
  <c r="AL1213" i="14"/>
  <c r="AI1213" i="14"/>
  <c r="AH1213" i="14"/>
  <c r="AG1213" i="14"/>
  <c r="BP1212" i="14"/>
  <c r="BM1212" i="14"/>
  <c r="BL1212" i="14"/>
  <c r="BK1212" i="14"/>
  <c r="BH1212" i="14"/>
  <c r="BG1212" i="14"/>
  <c r="BF1212" i="14"/>
  <c r="BC1212" i="14"/>
  <c r="BB1212" i="14"/>
  <c r="BA1212" i="14"/>
  <c r="AX1212" i="14"/>
  <c r="AW1212" i="14"/>
  <c r="AV1212" i="14"/>
  <c r="AS1212" i="14"/>
  <c r="AR1212" i="14"/>
  <c r="AQ1212" i="14"/>
  <c r="AN1212" i="14"/>
  <c r="AM1212" i="14"/>
  <c r="AL1212" i="14"/>
  <c r="AI1212" i="14"/>
  <c r="AH1212" i="14"/>
  <c r="AG1212" i="14"/>
  <c r="BP1211" i="14"/>
  <c r="BM1211" i="14"/>
  <c r="BL1211" i="14"/>
  <c r="BK1211" i="14"/>
  <c r="BH1211" i="14"/>
  <c r="BG1211" i="14"/>
  <c r="BF1211" i="14"/>
  <c r="BC1211" i="14"/>
  <c r="BB1211" i="14"/>
  <c r="BA1211" i="14"/>
  <c r="AX1211" i="14"/>
  <c r="AW1211" i="14"/>
  <c r="AV1211" i="14"/>
  <c r="AS1211" i="14"/>
  <c r="AR1211" i="14"/>
  <c r="AQ1211" i="14"/>
  <c r="AN1211" i="14"/>
  <c r="AM1211" i="14"/>
  <c r="AL1211" i="14"/>
  <c r="AI1211" i="14"/>
  <c r="AH1211" i="14"/>
  <c r="AG1211" i="14"/>
  <c r="BP1210" i="14"/>
  <c r="BM1210" i="14"/>
  <c r="BL1210" i="14"/>
  <c r="BK1210" i="14"/>
  <c r="BH1210" i="14"/>
  <c r="BG1210" i="14"/>
  <c r="BF1210" i="14"/>
  <c r="BC1210" i="14"/>
  <c r="BB1210" i="14"/>
  <c r="BA1210" i="14"/>
  <c r="AX1210" i="14"/>
  <c r="AW1210" i="14"/>
  <c r="AV1210" i="14"/>
  <c r="AS1210" i="14"/>
  <c r="AR1210" i="14"/>
  <c r="AQ1210" i="14"/>
  <c r="AN1210" i="14"/>
  <c r="AM1210" i="14"/>
  <c r="AL1210" i="14"/>
  <c r="AI1210" i="14"/>
  <c r="AH1210" i="14"/>
  <c r="AG1210" i="14"/>
  <c r="BP1209" i="14"/>
  <c r="BM1209" i="14"/>
  <c r="BL1209" i="14"/>
  <c r="BK1209" i="14"/>
  <c r="BH1209" i="14"/>
  <c r="BG1209" i="14"/>
  <c r="BF1209" i="14"/>
  <c r="BC1209" i="14"/>
  <c r="BB1209" i="14"/>
  <c r="BA1209" i="14"/>
  <c r="AX1209" i="14"/>
  <c r="AW1209" i="14"/>
  <c r="AV1209" i="14"/>
  <c r="AS1209" i="14"/>
  <c r="AR1209" i="14"/>
  <c r="AQ1209" i="14"/>
  <c r="AN1209" i="14"/>
  <c r="AM1209" i="14"/>
  <c r="AL1209" i="14"/>
  <c r="AI1209" i="14"/>
  <c r="AH1209" i="14"/>
  <c r="AG1209" i="14"/>
  <c r="BP1208" i="14"/>
  <c r="BM1208" i="14"/>
  <c r="BL1208" i="14"/>
  <c r="BK1208" i="14"/>
  <c r="BH1208" i="14"/>
  <c r="BG1208" i="14"/>
  <c r="BF1208" i="14"/>
  <c r="BC1208" i="14"/>
  <c r="BB1208" i="14"/>
  <c r="BA1208" i="14"/>
  <c r="AX1208" i="14"/>
  <c r="AW1208" i="14"/>
  <c r="AV1208" i="14"/>
  <c r="AS1208" i="14"/>
  <c r="AR1208" i="14"/>
  <c r="AQ1208" i="14"/>
  <c r="AN1208" i="14"/>
  <c r="AM1208" i="14"/>
  <c r="AL1208" i="14"/>
  <c r="AI1208" i="14"/>
  <c r="AH1208" i="14"/>
  <c r="AG1208" i="14"/>
  <c r="BP1207" i="14"/>
  <c r="BM1207" i="14"/>
  <c r="BL1207" i="14"/>
  <c r="BK1207" i="14"/>
  <c r="BH1207" i="14"/>
  <c r="BG1207" i="14"/>
  <c r="BF1207" i="14"/>
  <c r="BC1207" i="14"/>
  <c r="BB1207" i="14"/>
  <c r="BA1207" i="14"/>
  <c r="AX1207" i="14"/>
  <c r="AW1207" i="14"/>
  <c r="AV1207" i="14"/>
  <c r="AS1207" i="14"/>
  <c r="AR1207" i="14"/>
  <c r="AQ1207" i="14"/>
  <c r="AN1207" i="14"/>
  <c r="AM1207" i="14"/>
  <c r="AL1207" i="14"/>
  <c r="AI1207" i="14"/>
  <c r="AH1207" i="14"/>
  <c r="AG1207" i="14"/>
  <c r="BP1206" i="14"/>
  <c r="BM1206" i="14"/>
  <c r="BL1206" i="14"/>
  <c r="BK1206" i="14"/>
  <c r="BH1206" i="14"/>
  <c r="BG1206" i="14"/>
  <c r="BF1206" i="14"/>
  <c r="BC1206" i="14"/>
  <c r="BB1206" i="14"/>
  <c r="BA1206" i="14"/>
  <c r="AX1206" i="14"/>
  <c r="AW1206" i="14"/>
  <c r="AV1206" i="14"/>
  <c r="AS1206" i="14"/>
  <c r="AR1206" i="14"/>
  <c r="AQ1206" i="14"/>
  <c r="AN1206" i="14"/>
  <c r="AM1206" i="14"/>
  <c r="AL1206" i="14"/>
  <c r="AI1206" i="14"/>
  <c r="AH1206" i="14"/>
  <c r="AG1206" i="14"/>
  <c r="BP1205" i="14"/>
  <c r="BM1205" i="14"/>
  <c r="BL1205" i="14"/>
  <c r="BK1205" i="14"/>
  <c r="BH1205" i="14"/>
  <c r="BG1205" i="14"/>
  <c r="BF1205" i="14"/>
  <c r="BC1205" i="14"/>
  <c r="BB1205" i="14"/>
  <c r="BA1205" i="14"/>
  <c r="AX1205" i="14"/>
  <c r="AW1205" i="14"/>
  <c r="AV1205" i="14"/>
  <c r="AS1205" i="14"/>
  <c r="AR1205" i="14"/>
  <c r="AQ1205" i="14"/>
  <c r="AN1205" i="14"/>
  <c r="AM1205" i="14"/>
  <c r="AL1205" i="14"/>
  <c r="AI1205" i="14"/>
  <c r="AH1205" i="14"/>
  <c r="AG1205" i="14"/>
  <c r="BP1204" i="14"/>
  <c r="BM1204" i="14"/>
  <c r="BL1204" i="14"/>
  <c r="BK1204" i="14"/>
  <c r="BH1204" i="14"/>
  <c r="BG1204" i="14"/>
  <c r="BF1204" i="14"/>
  <c r="BC1204" i="14"/>
  <c r="BB1204" i="14"/>
  <c r="BA1204" i="14"/>
  <c r="AX1204" i="14"/>
  <c r="AW1204" i="14"/>
  <c r="AV1204" i="14"/>
  <c r="AS1204" i="14"/>
  <c r="AR1204" i="14"/>
  <c r="AQ1204" i="14"/>
  <c r="AN1204" i="14"/>
  <c r="AM1204" i="14"/>
  <c r="AL1204" i="14"/>
  <c r="AI1204" i="14"/>
  <c r="AH1204" i="14"/>
  <c r="AG1204" i="14"/>
  <c r="BP1203" i="14"/>
  <c r="BM1203" i="14"/>
  <c r="BL1203" i="14"/>
  <c r="BK1203" i="14"/>
  <c r="BH1203" i="14"/>
  <c r="BG1203" i="14"/>
  <c r="BF1203" i="14"/>
  <c r="BC1203" i="14"/>
  <c r="BB1203" i="14"/>
  <c r="BA1203" i="14"/>
  <c r="AX1203" i="14"/>
  <c r="AW1203" i="14"/>
  <c r="AV1203" i="14"/>
  <c r="AS1203" i="14"/>
  <c r="AR1203" i="14"/>
  <c r="AQ1203" i="14"/>
  <c r="AN1203" i="14"/>
  <c r="AM1203" i="14"/>
  <c r="AL1203" i="14"/>
  <c r="AI1203" i="14"/>
  <c r="AH1203" i="14"/>
  <c r="AG1203" i="14"/>
  <c r="BP1202" i="14"/>
  <c r="BM1202" i="14"/>
  <c r="BL1202" i="14"/>
  <c r="BK1202" i="14"/>
  <c r="BH1202" i="14"/>
  <c r="BG1202" i="14"/>
  <c r="BF1202" i="14"/>
  <c r="BC1202" i="14"/>
  <c r="BB1202" i="14"/>
  <c r="BA1202" i="14"/>
  <c r="AX1202" i="14"/>
  <c r="AW1202" i="14"/>
  <c r="AV1202" i="14"/>
  <c r="AS1202" i="14"/>
  <c r="AR1202" i="14"/>
  <c r="AQ1202" i="14"/>
  <c r="AN1202" i="14"/>
  <c r="AM1202" i="14"/>
  <c r="AL1202" i="14"/>
  <c r="AI1202" i="14"/>
  <c r="AH1202" i="14"/>
  <c r="AG1202" i="14"/>
  <c r="BP1201" i="14"/>
  <c r="BM1201" i="14"/>
  <c r="BL1201" i="14"/>
  <c r="BK1201" i="14"/>
  <c r="BH1201" i="14"/>
  <c r="BG1201" i="14"/>
  <c r="BF1201" i="14"/>
  <c r="BC1201" i="14"/>
  <c r="BB1201" i="14"/>
  <c r="BA1201" i="14"/>
  <c r="AX1201" i="14"/>
  <c r="AW1201" i="14"/>
  <c r="AV1201" i="14"/>
  <c r="AS1201" i="14"/>
  <c r="AR1201" i="14"/>
  <c r="AQ1201" i="14"/>
  <c r="AN1201" i="14"/>
  <c r="AM1201" i="14"/>
  <c r="AL1201" i="14"/>
  <c r="AI1201" i="14"/>
  <c r="AH1201" i="14"/>
  <c r="AG1201" i="14"/>
  <c r="BP1200" i="14"/>
  <c r="BM1200" i="14"/>
  <c r="BL1200" i="14"/>
  <c r="BK1200" i="14"/>
  <c r="BH1200" i="14"/>
  <c r="BG1200" i="14"/>
  <c r="BF1200" i="14"/>
  <c r="BC1200" i="14"/>
  <c r="BB1200" i="14"/>
  <c r="BA1200" i="14"/>
  <c r="AX1200" i="14"/>
  <c r="AW1200" i="14"/>
  <c r="AV1200" i="14"/>
  <c r="AS1200" i="14"/>
  <c r="AR1200" i="14"/>
  <c r="AQ1200" i="14"/>
  <c r="AN1200" i="14"/>
  <c r="AM1200" i="14"/>
  <c r="AL1200" i="14"/>
  <c r="AI1200" i="14"/>
  <c r="AH1200" i="14"/>
  <c r="AG1200" i="14"/>
  <c r="BP1199" i="14"/>
  <c r="BM1199" i="14"/>
  <c r="BL1199" i="14"/>
  <c r="BK1199" i="14"/>
  <c r="BH1199" i="14"/>
  <c r="BG1199" i="14"/>
  <c r="BF1199" i="14"/>
  <c r="BC1199" i="14"/>
  <c r="BB1199" i="14"/>
  <c r="BA1199" i="14"/>
  <c r="AX1199" i="14"/>
  <c r="AW1199" i="14"/>
  <c r="AV1199" i="14"/>
  <c r="AS1199" i="14"/>
  <c r="AR1199" i="14"/>
  <c r="AQ1199" i="14"/>
  <c r="AN1199" i="14"/>
  <c r="AM1199" i="14"/>
  <c r="AL1199" i="14"/>
  <c r="AI1199" i="14"/>
  <c r="AH1199" i="14"/>
  <c r="AG1199" i="14"/>
  <c r="BP1198" i="14"/>
  <c r="BM1198" i="14"/>
  <c r="BL1198" i="14"/>
  <c r="BK1198" i="14"/>
  <c r="BH1198" i="14"/>
  <c r="BG1198" i="14"/>
  <c r="BF1198" i="14"/>
  <c r="BC1198" i="14"/>
  <c r="BB1198" i="14"/>
  <c r="BA1198" i="14"/>
  <c r="AX1198" i="14"/>
  <c r="AW1198" i="14"/>
  <c r="AV1198" i="14"/>
  <c r="AS1198" i="14"/>
  <c r="AR1198" i="14"/>
  <c r="AQ1198" i="14"/>
  <c r="AN1198" i="14"/>
  <c r="AM1198" i="14"/>
  <c r="AL1198" i="14"/>
  <c r="AI1198" i="14"/>
  <c r="AH1198" i="14"/>
  <c r="AG1198" i="14"/>
  <c r="BP1197" i="14"/>
  <c r="BM1197" i="14"/>
  <c r="BL1197" i="14"/>
  <c r="BK1197" i="14"/>
  <c r="BH1197" i="14"/>
  <c r="BG1197" i="14"/>
  <c r="BF1197" i="14"/>
  <c r="BC1197" i="14"/>
  <c r="BB1197" i="14"/>
  <c r="BA1197" i="14"/>
  <c r="AX1197" i="14"/>
  <c r="AW1197" i="14"/>
  <c r="AV1197" i="14"/>
  <c r="AS1197" i="14"/>
  <c r="AR1197" i="14"/>
  <c r="AQ1197" i="14"/>
  <c r="AN1197" i="14"/>
  <c r="AM1197" i="14"/>
  <c r="AL1197" i="14"/>
  <c r="AI1197" i="14"/>
  <c r="AH1197" i="14"/>
  <c r="AG1197" i="14"/>
  <c r="BP1196" i="14"/>
  <c r="BM1196" i="14"/>
  <c r="BL1196" i="14"/>
  <c r="BK1196" i="14"/>
  <c r="BH1196" i="14"/>
  <c r="BG1196" i="14"/>
  <c r="BF1196" i="14"/>
  <c r="BC1196" i="14"/>
  <c r="BB1196" i="14"/>
  <c r="BA1196" i="14"/>
  <c r="AX1196" i="14"/>
  <c r="AW1196" i="14"/>
  <c r="AV1196" i="14"/>
  <c r="AS1196" i="14"/>
  <c r="AR1196" i="14"/>
  <c r="AQ1196" i="14"/>
  <c r="AN1196" i="14"/>
  <c r="AM1196" i="14"/>
  <c r="AL1196" i="14"/>
  <c r="AI1196" i="14"/>
  <c r="AH1196" i="14"/>
  <c r="AG1196" i="14"/>
  <c r="BP1195" i="14"/>
  <c r="BM1195" i="14"/>
  <c r="BL1195" i="14"/>
  <c r="BK1195" i="14"/>
  <c r="BH1195" i="14"/>
  <c r="BG1195" i="14"/>
  <c r="BF1195" i="14"/>
  <c r="BC1195" i="14"/>
  <c r="BB1195" i="14"/>
  <c r="BA1195" i="14"/>
  <c r="AX1195" i="14"/>
  <c r="AW1195" i="14"/>
  <c r="AV1195" i="14"/>
  <c r="AS1195" i="14"/>
  <c r="AR1195" i="14"/>
  <c r="AQ1195" i="14"/>
  <c r="AN1195" i="14"/>
  <c r="AM1195" i="14"/>
  <c r="AL1195" i="14"/>
  <c r="AI1195" i="14"/>
  <c r="AH1195" i="14"/>
  <c r="AG1195" i="14"/>
  <c r="BP1194" i="14"/>
  <c r="BM1194" i="14"/>
  <c r="BL1194" i="14"/>
  <c r="BK1194" i="14"/>
  <c r="BH1194" i="14"/>
  <c r="BG1194" i="14"/>
  <c r="BF1194" i="14"/>
  <c r="BC1194" i="14"/>
  <c r="BB1194" i="14"/>
  <c r="BA1194" i="14"/>
  <c r="AX1194" i="14"/>
  <c r="AW1194" i="14"/>
  <c r="AV1194" i="14"/>
  <c r="AS1194" i="14"/>
  <c r="AR1194" i="14"/>
  <c r="AQ1194" i="14"/>
  <c r="AN1194" i="14"/>
  <c r="AM1194" i="14"/>
  <c r="AL1194" i="14"/>
  <c r="AI1194" i="14"/>
  <c r="AH1194" i="14"/>
  <c r="AG1194" i="14"/>
  <c r="BP1193" i="14"/>
  <c r="BM1193" i="14"/>
  <c r="BL1193" i="14"/>
  <c r="BK1193" i="14"/>
  <c r="BH1193" i="14"/>
  <c r="BG1193" i="14"/>
  <c r="BF1193" i="14"/>
  <c r="BC1193" i="14"/>
  <c r="BB1193" i="14"/>
  <c r="BA1193" i="14"/>
  <c r="AX1193" i="14"/>
  <c r="AW1193" i="14"/>
  <c r="AV1193" i="14"/>
  <c r="AS1193" i="14"/>
  <c r="AR1193" i="14"/>
  <c r="AQ1193" i="14"/>
  <c r="AN1193" i="14"/>
  <c r="AM1193" i="14"/>
  <c r="AL1193" i="14"/>
  <c r="AI1193" i="14"/>
  <c r="AH1193" i="14"/>
  <c r="AG1193" i="14"/>
  <c r="BP1192" i="14"/>
  <c r="BM1192" i="14"/>
  <c r="BL1192" i="14"/>
  <c r="BK1192" i="14"/>
  <c r="BH1192" i="14"/>
  <c r="BG1192" i="14"/>
  <c r="BF1192" i="14"/>
  <c r="BC1192" i="14"/>
  <c r="BB1192" i="14"/>
  <c r="BA1192" i="14"/>
  <c r="AX1192" i="14"/>
  <c r="AW1192" i="14"/>
  <c r="AV1192" i="14"/>
  <c r="AS1192" i="14"/>
  <c r="AR1192" i="14"/>
  <c r="AQ1192" i="14"/>
  <c r="AN1192" i="14"/>
  <c r="AM1192" i="14"/>
  <c r="AL1192" i="14"/>
  <c r="AI1192" i="14"/>
  <c r="AH1192" i="14"/>
  <c r="AG1192" i="14"/>
  <c r="BP1191" i="14"/>
  <c r="BM1191" i="14"/>
  <c r="BL1191" i="14"/>
  <c r="BK1191" i="14"/>
  <c r="BH1191" i="14"/>
  <c r="BG1191" i="14"/>
  <c r="BF1191" i="14"/>
  <c r="BC1191" i="14"/>
  <c r="BB1191" i="14"/>
  <c r="BA1191" i="14"/>
  <c r="AX1191" i="14"/>
  <c r="AW1191" i="14"/>
  <c r="AV1191" i="14"/>
  <c r="AS1191" i="14"/>
  <c r="AR1191" i="14"/>
  <c r="AQ1191" i="14"/>
  <c r="AN1191" i="14"/>
  <c r="AM1191" i="14"/>
  <c r="AL1191" i="14"/>
  <c r="AI1191" i="14"/>
  <c r="AH1191" i="14"/>
  <c r="AG1191" i="14"/>
  <c r="BP1190" i="14"/>
  <c r="BM1190" i="14"/>
  <c r="BL1190" i="14"/>
  <c r="BK1190" i="14"/>
  <c r="BH1190" i="14"/>
  <c r="BG1190" i="14"/>
  <c r="BF1190" i="14"/>
  <c r="BC1190" i="14"/>
  <c r="BB1190" i="14"/>
  <c r="BA1190" i="14"/>
  <c r="AX1190" i="14"/>
  <c r="AW1190" i="14"/>
  <c r="AV1190" i="14"/>
  <c r="AS1190" i="14"/>
  <c r="AR1190" i="14"/>
  <c r="AQ1190" i="14"/>
  <c r="AN1190" i="14"/>
  <c r="AM1190" i="14"/>
  <c r="AL1190" i="14"/>
  <c r="AI1190" i="14"/>
  <c r="AH1190" i="14"/>
  <c r="AG1190" i="14"/>
  <c r="BP1189" i="14"/>
  <c r="BM1189" i="14"/>
  <c r="BL1189" i="14"/>
  <c r="BK1189" i="14"/>
  <c r="BH1189" i="14"/>
  <c r="BG1189" i="14"/>
  <c r="BF1189" i="14"/>
  <c r="BC1189" i="14"/>
  <c r="BB1189" i="14"/>
  <c r="BA1189" i="14"/>
  <c r="AX1189" i="14"/>
  <c r="AW1189" i="14"/>
  <c r="AV1189" i="14"/>
  <c r="AS1189" i="14"/>
  <c r="AR1189" i="14"/>
  <c r="AQ1189" i="14"/>
  <c r="AN1189" i="14"/>
  <c r="AM1189" i="14"/>
  <c r="AL1189" i="14"/>
  <c r="AI1189" i="14"/>
  <c r="AH1189" i="14"/>
  <c r="AG1189" i="14"/>
  <c r="BP1188" i="14"/>
  <c r="BM1188" i="14"/>
  <c r="BL1188" i="14"/>
  <c r="BK1188" i="14"/>
  <c r="BH1188" i="14"/>
  <c r="BG1188" i="14"/>
  <c r="BF1188" i="14"/>
  <c r="BC1188" i="14"/>
  <c r="BB1188" i="14"/>
  <c r="BA1188" i="14"/>
  <c r="AX1188" i="14"/>
  <c r="AW1188" i="14"/>
  <c r="AV1188" i="14"/>
  <c r="AS1188" i="14"/>
  <c r="AR1188" i="14"/>
  <c r="AQ1188" i="14"/>
  <c r="AN1188" i="14"/>
  <c r="AM1188" i="14"/>
  <c r="AL1188" i="14"/>
  <c r="AI1188" i="14"/>
  <c r="AH1188" i="14"/>
  <c r="AG1188" i="14"/>
  <c r="BP1187" i="14"/>
  <c r="BM1187" i="14"/>
  <c r="BL1187" i="14"/>
  <c r="BK1187" i="14"/>
  <c r="BH1187" i="14"/>
  <c r="BG1187" i="14"/>
  <c r="BF1187" i="14"/>
  <c r="BC1187" i="14"/>
  <c r="BB1187" i="14"/>
  <c r="BA1187" i="14"/>
  <c r="AX1187" i="14"/>
  <c r="AW1187" i="14"/>
  <c r="AV1187" i="14"/>
  <c r="AS1187" i="14"/>
  <c r="AR1187" i="14"/>
  <c r="AQ1187" i="14"/>
  <c r="AN1187" i="14"/>
  <c r="AM1187" i="14"/>
  <c r="AL1187" i="14"/>
  <c r="AI1187" i="14"/>
  <c r="AH1187" i="14"/>
  <c r="AG1187" i="14"/>
  <c r="BP1186" i="14"/>
  <c r="BM1186" i="14"/>
  <c r="BL1186" i="14"/>
  <c r="BK1186" i="14"/>
  <c r="BH1186" i="14"/>
  <c r="BG1186" i="14"/>
  <c r="BF1186" i="14"/>
  <c r="BC1186" i="14"/>
  <c r="BB1186" i="14"/>
  <c r="BA1186" i="14"/>
  <c r="AX1186" i="14"/>
  <c r="AW1186" i="14"/>
  <c r="AV1186" i="14"/>
  <c r="AS1186" i="14"/>
  <c r="AR1186" i="14"/>
  <c r="AQ1186" i="14"/>
  <c r="AN1186" i="14"/>
  <c r="AM1186" i="14"/>
  <c r="AL1186" i="14"/>
  <c r="AI1186" i="14"/>
  <c r="AH1186" i="14"/>
  <c r="AG1186" i="14"/>
  <c r="BP1185" i="14"/>
  <c r="BM1185" i="14"/>
  <c r="BL1185" i="14"/>
  <c r="BK1185" i="14"/>
  <c r="BH1185" i="14"/>
  <c r="BG1185" i="14"/>
  <c r="BF1185" i="14"/>
  <c r="BC1185" i="14"/>
  <c r="BB1185" i="14"/>
  <c r="BA1185" i="14"/>
  <c r="AX1185" i="14"/>
  <c r="AW1185" i="14"/>
  <c r="AV1185" i="14"/>
  <c r="AS1185" i="14"/>
  <c r="AR1185" i="14"/>
  <c r="AQ1185" i="14"/>
  <c r="AN1185" i="14"/>
  <c r="AM1185" i="14"/>
  <c r="AL1185" i="14"/>
  <c r="AI1185" i="14"/>
  <c r="AH1185" i="14"/>
  <c r="AG1185" i="14"/>
  <c r="BP1184" i="14"/>
  <c r="BM1184" i="14"/>
  <c r="BL1184" i="14"/>
  <c r="BK1184" i="14"/>
  <c r="BH1184" i="14"/>
  <c r="BG1184" i="14"/>
  <c r="BF1184" i="14"/>
  <c r="BC1184" i="14"/>
  <c r="BB1184" i="14"/>
  <c r="BA1184" i="14"/>
  <c r="AX1184" i="14"/>
  <c r="AW1184" i="14"/>
  <c r="AV1184" i="14"/>
  <c r="AS1184" i="14"/>
  <c r="AR1184" i="14"/>
  <c r="AQ1184" i="14"/>
  <c r="AN1184" i="14"/>
  <c r="AM1184" i="14"/>
  <c r="AL1184" i="14"/>
  <c r="AI1184" i="14"/>
  <c r="AH1184" i="14"/>
  <c r="AG1184" i="14"/>
  <c r="BP1183" i="14"/>
  <c r="BM1183" i="14"/>
  <c r="BL1183" i="14"/>
  <c r="BK1183" i="14"/>
  <c r="BH1183" i="14"/>
  <c r="BG1183" i="14"/>
  <c r="BF1183" i="14"/>
  <c r="BC1183" i="14"/>
  <c r="BB1183" i="14"/>
  <c r="BA1183" i="14"/>
  <c r="AX1183" i="14"/>
  <c r="AW1183" i="14"/>
  <c r="AV1183" i="14"/>
  <c r="AS1183" i="14"/>
  <c r="AR1183" i="14"/>
  <c r="AQ1183" i="14"/>
  <c r="AN1183" i="14"/>
  <c r="AM1183" i="14"/>
  <c r="AL1183" i="14"/>
  <c r="AI1183" i="14"/>
  <c r="AH1183" i="14"/>
  <c r="AG1183" i="14"/>
  <c r="BP1182" i="14"/>
  <c r="BM1182" i="14"/>
  <c r="BL1182" i="14"/>
  <c r="BK1182" i="14"/>
  <c r="BH1182" i="14"/>
  <c r="BG1182" i="14"/>
  <c r="BF1182" i="14"/>
  <c r="BC1182" i="14"/>
  <c r="BB1182" i="14"/>
  <c r="BA1182" i="14"/>
  <c r="AX1182" i="14"/>
  <c r="AW1182" i="14"/>
  <c r="AV1182" i="14"/>
  <c r="AS1182" i="14"/>
  <c r="AR1182" i="14"/>
  <c r="AQ1182" i="14"/>
  <c r="AN1182" i="14"/>
  <c r="AM1182" i="14"/>
  <c r="AL1182" i="14"/>
  <c r="AI1182" i="14"/>
  <c r="AH1182" i="14"/>
  <c r="AG1182" i="14"/>
  <c r="BP1181" i="14"/>
  <c r="BM1181" i="14"/>
  <c r="BL1181" i="14"/>
  <c r="BK1181" i="14"/>
  <c r="BH1181" i="14"/>
  <c r="BG1181" i="14"/>
  <c r="BF1181" i="14"/>
  <c r="BC1181" i="14"/>
  <c r="BB1181" i="14"/>
  <c r="BA1181" i="14"/>
  <c r="AX1181" i="14"/>
  <c r="AW1181" i="14"/>
  <c r="AV1181" i="14"/>
  <c r="AS1181" i="14"/>
  <c r="AR1181" i="14"/>
  <c r="AQ1181" i="14"/>
  <c r="AN1181" i="14"/>
  <c r="AM1181" i="14"/>
  <c r="AL1181" i="14"/>
  <c r="AI1181" i="14"/>
  <c r="AH1181" i="14"/>
  <c r="AG1181" i="14"/>
  <c r="BP1180" i="14"/>
  <c r="BM1180" i="14"/>
  <c r="BL1180" i="14"/>
  <c r="BK1180" i="14"/>
  <c r="BH1180" i="14"/>
  <c r="BG1180" i="14"/>
  <c r="BF1180" i="14"/>
  <c r="BC1180" i="14"/>
  <c r="BB1180" i="14"/>
  <c r="BA1180" i="14"/>
  <c r="AX1180" i="14"/>
  <c r="AW1180" i="14"/>
  <c r="AV1180" i="14"/>
  <c r="AS1180" i="14"/>
  <c r="AR1180" i="14"/>
  <c r="AQ1180" i="14"/>
  <c r="AN1180" i="14"/>
  <c r="AM1180" i="14"/>
  <c r="AL1180" i="14"/>
  <c r="AI1180" i="14"/>
  <c r="AH1180" i="14"/>
  <c r="AG1180" i="14"/>
  <c r="BP1179" i="14"/>
  <c r="BM1179" i="14"/>
  <c r="BL1179" i="14"/>
  <c r="BK1179" i="14"/>
  <c r="BH1179" i="14"/>
  <c r="BG1179" i="14"/>
  <c r="BF1179" i="14"/>
  <c r="BC1179" i="14"/>
  <c r="BB1179" i="14"/>
  <c r="BA1179" i="14"/>
  <c r="AX1179" i="14"/>
  <c r="AW1179" i="14"/>
  <c r="AV1179" i="14"/>
  <c r="AS1179" i="14"/>
  <c r="AR1179" i="14"/>
  <c r="AQ1179" i="14"/>
  <c r="AN1179" i="14"/>
  <c r="AM1179" i="14"/>
  <c r="AL1179" i="14"/>
  <c r="AI1179" i="14"/>
  <c r="AH1179" i="14"/>
  <c r="AG1179" i="14"/>
  <c r="BP1178" i="14"/>
  <c r="BM1178" i="14"/>
  <c r="BL1178" i="14"/>
  <c r="BK1178" i="14"/>
  <c r="BH1178" i="14"/>
  <c r="BG1178" i="14"/>
  <c r="BF1178" i="14"/>
  <c r="BC1178" i="14"/>
  <c r="BB1178" i="14"/>
  <c r="BA1178" i="14"/>
  <c r="AX1178" i="14"/>
  <c r="AW1178" i="14"/>
  <c r="AV1178" i="14"/>
  <c r="AS1178" i="14"/>
  <c r="AR1178" i="14"/>
  <c r="AQ1178" i="14"/>
  <c r="AN1178" i="14"/>
  <c r="AM1178" i="14"/>
  <c r="AL1178" i="14"/>
  <c r="AI1178" i="14"/>
  <c r="AH1178" i="14"/>
  <c r="AG1178" i="14"/>
  <c r="BP1177" i="14"/>
  <c r="BM1177" i="14"/>
  <c r="BL1177" i="14"/>
  <c r="BK1177" i="14"/>
  <c r="BH1177" i="14"/>
  <c r="BG1177" i="14"/>
  <c r="BF1177" i="14"/>
  <c r="BC1177" i="14"/>
  <c r="BB1177" i="14"/>
  <c r="BA1177" i="14"/>
  <c r="AX1177" i="14"/>
  <c r="AW1177" i="14"/>
  <c r="AV1177" i="14"/>
  <c r="AS1177" i="14"/>
  <c r="AR1177" i="14"/>
  <c r="AQ1177" i="14"/>
  <c r="AN1177" i="14"/>
  <c r="AM1177" i="14"/>
  <c r="AL1177" i="14"/>
  <c r="AI1177" i="14"/>
  <c r="AH1177" i="14"/>
  <c r="AG1177" i="14"/>
  <c r="BP1176" i="14"/>
  <c r="BM1176" i="14"/>
  <c r="BL1176" i="14"/>
  <c r="BK1176" i="14"/>
  <c r="BH1176" i="14"/>
  <c r="BG1176" i="14"/>
  <c r="BF1176" i="14"/>
  <c r="BC1176" i="14"/>
  <c r="BB1176" i="14"/>
  <c r="BA1176" i="14"/>
  <c r="AX1176" i="14"/>
  <c r="AW1176" i="14"/>
  <c r="AV1176" i="14"/>
  <c r="AS1176" i="14"/>
  <c r="AR1176" i="14"/>
  <c r="AQ1176" i="14"/>
  <c r="AN1176" i="14"/>
  <c r="AM1176" i="14"/>
  <c r="AL1176" i="14"/>
  <c r="AI1176" i="14"/>
  <c r="AH1176" i="14"/>
  <c r="AG1176" i="14"/>
  <c r="BP1175" i="14"/>
  <c r="BM1175" i="14"/>
  <c r="BL1175" i="14"/>
  <c r="BK1175" i="14"/>
  <c r="BH1175" i="14"/>
  <c r="BG1175" i="14"/>
  <c r="BF1175" i="14"/>
  <c r="BC1175" i="14"/>
  <c r="BB1175" i="14"/>
  <c r="BA1175" i="14"/>
  <c r="AX1175" i="14"/>
  <c r="AW1175" i="14"/>
  <c r="AV1175" i="14"/>
  <c r="AS1175" i="14"/>
  <c r="AR1175" i="14"/>
  <c r="AQ1175" i="14"/>
  <c r="AN1175" i="14"/>
  <c r="AM1175" i="14"/>
  <c r="AL1175" i="14"/>
  <c r="AI1175" i="14"/>
  <c r="AH1175" i="14"/>
  <c r="AG1175" i="14"/>
  <c r="BP1174" i="14"/>
  <c r="BM1174" i="14"/>
  <c r="BL1174" i="14"/>
  <c r="BK1174" i="14"/>
  <c r="BH1174" i="14"/>
  <c r="BG1174" i="14"/>
  <c r="BF1174" i="14"/>
  <c r="BC1174" i="14"/>
  <c r="BB1174" i="14"/>
  <c r="BA1174" i="14"/>
  <c r="AX1174" i="14"/>
  <c r="AW1174" i="14"/>
  <c r="AV1174" i="14"/>
  <c r="AS1174" i="14"/>
  <c r="AR1174" i="14"/>
  <c r="AQ1174" i="14"/>
  <c r="AN1174" i="14"/>
  <c r="AM1174" i="14"/>
  <c r="AL1174" i="14"/>
  <c r="AI1174" i="14"/>
  <c r="AH1174" i="14"/>
  <c r="AG1174" i="14"/>
  <c r="BP1173" i="14"/>
  <c r="BM1173" i="14"/>
  <c r="BL1173" i="14"/>
  <c r="BK1173" i="14"/>
  <c r="BH1173" i="14"/>
  <c r="BG1173" i="14"/>
  <c r="BF1173" i="14"/>
  <c r="BC1173" i="14"/>
  <c r="BB1173" i="14"/>
  <c r="BA1173" i="14"/>
  <c r="AX1173" i="14"/>
  <c r="AW1173" i="14"/>
  <c r="AV1173" i="14"/>
  <c r="AS1173" i="14"/>
  <c r="AR1173" i="14"/>
  <c r="AQ1173" i="14"/>
  <c r="AN1173" i="14"/>
  <c r="AM1173" i="14"/>
  <c r="AL1173" i="14"/>
  <c r="AI1173" i="14"/>
  <c r="AH1173" i="14"/>
  <c r="AG1173" i="14"/>
  <c r="BP1172" i="14"/>
  <c r="BM1172" i="14"/>
  <c r="BL1172" i="14"/>
  <c r="BK1172" i="14"/>
  <c r="BH1172" i="14"/>
  <c r="BG1172" i="14"/>
  <c r="BF1172" i="14"/>
  <c r="BC1172" i="14"/>
  <c r="BB1172" i="14"/>
  <c r="BA1172" i="14"/>
  <c r="AX1172" i="14"/>
  <c r="AW1172" i="14"/>
  <c r="AV1172" i="14"/>
  <c r="AS1172" i="14"/>
  <c r="AR1172" i="14"/>
  <c r="AQ1172" i="14"/>
  <c r="AN1172" i="14"/>
  <c r="AM1172" i="14"/>
  <c r="AL1172" i="14"/>
  <c r="AI1172" i="14"/>
  <c r="AH1172" i="14"/>
  <c r="AG1172" i="14"/>
  <c r="BP1171" i="14"/>
  <c r="BM1171" i="14"/>
  <c r="BL1171" i="14"/>
  <c r="BK1171" i="14"/>
  <c r="BH1171" i="14"/>
  <c r="BG1171" i="14"/>
  <c r="BF1171" i="14"/>
  <c r="BC1171" i="14"/>
  <c r="BB1171" i="14"/>
  <c r="BA1171" i="14"/>
  <c r="AX1171" i="14"/>
  <c r="AW1171" i="14"/>
  <c r="AV1171" i="14"/>
  <c r="AS1171" i="14"/>
  <c r="AR1171" i="14"/>
  <c r="AQ1171" i="14"/>
  <c r="AN1171" i="14"/>
  <c r="AM1171" i="14"/>
  <c r="AL1171" i="14"/>
  <c r="AI1171" i="14"/>
  <c r="AH1171" i="14"/>
  <c r="AG1171" i="14"/>
  <c r="BP1170" i="14"/>
  <c r="BM1170" i="14"/>
  <c r="BL1170" i="14"/>
  <c r="BK1170" i="14"/>
  <c r="BH1170" i="14"/>
  <c r="BG1170" i="14"/>
  <c r="BF1170" i="14"/>
  <c r="BC1170" i="14"/>
  <c r="BB1170" i="14"/>
  <c r="BA1170" i="14"/>
  <c r="AX1170" i="14"/>
  <c r="AW1170" i="14"/>
  <c r="AV1170" i="14"/>
  <c r="AS1170" i="14"/>
  <c r="AR1170" i="14"/>
  <c r="AQ1170" i="14"/>
  <c r="AN1170" i="14"/>
  <c r="AM1170" i="14"/>
  <c r="AL1170" i="14"/>
  <c r="AI1170" i="14"/>
  <c r="AH1170" i="14"/>
  <c r="AG1170" i="14"/>
  <c r="BP1169" i="14"/>
  <c r="BM1169" i="14"/>
  <c r="BL1169" i="14"/>
  <c r="BK1169" i="14"/>
  <c r="BH1169" i="14"/>
  <c r="BG1169" i="14"/>
  <c r="BF1169" i="14"/>
  <c r="BC1169" i="14"/>
  <c r="BB1169" i="14"/>
  <c r="BA1169" i="14"/>
  <c r="AX1169" i="14"/>
  <c r="AW1169" i="14"/>
  <c r="AV1169" i="14"/>
  <c r="AS1169" i="14"/>
  <c r="AR1169" i="14"/>
  <c r="AQ1169" i="14"/>
  <c r="AN1169" i="14"/>
  <c r="AM1169" i="14"/>
  <c r="AL1169" i="14"/>
  <c r="AI1169" i="14"/>
  <c r="AH1169" i="14"/>
  <c r="AG1169" i="14"/>
  <c r="BP1168" i="14"/>
  <c r="BM1168" i="14"/>
  <c r="BL1168" i="14"/>
  <c r="BK1168" i="14"/>
  <c r="BH1168" i="14"/>
  <c r="BG1168" i="14"/>
  <c r="BF1168" i="14"/>
  <c r="BC1168" i="14"/>
  <c r="BB1168" i="14"/>
  <c r="BA1168" i="14"/>
  <c r="AX1168" i="14"/>
  <c r="AW1168" i="14"/>
  <c r="AV1168" i="14"/>
  <c r="AS1168" i="14"/>
  <c r="AR1168" i="14"/>
  <c r="AQ1168" i="14"/>
  <c r="AN1168" i="14"/>
  <c r="AM1168" i="14"/>
  <c r="AL1168" i="14"/>
  <c r="AI1168" i="14"/>
  <c r="AH1168" i="14"/>
  <c r="AG1168" i="14"/>
  <c r="BP1167" i="14"/>
  <c r="BM1167" i="14"/>
  <c r="BL1167" i="14"/>
  <c r="BK1167" i="14"/>
  <c r="BH1167" i="14"/>
  <c r="BG1167" i="14"/>
  <c r="BF1167" i="14"/>
  <c r="BC1167" i="14"/>
  <c r="BB1167" i="14"/>
  <c r="BA1167" i="14"/>
  <c r="AX1167" i="14"/>
  <c r="AW1167" i="14"/>
  <c r="AV1167" i="14"/>
  <c r="AS1167" i="14"/>
  <c r="AR1167" i="14"/>
  <c r="AQ1167" i="14"/>
  <c r="AN1167" i="14"/>
  <c r="AM1167" i="14"/>
  <c r="AL1167" i="14"/>
  <c r="AI1167" i="14"/>
  <c r="AH1167" i="14"/>
  <c r="AG1167" i="14"/>
  <c r="BP1166" i="14"/>
  <c r="BM1166" i="14"/>
  <c r="BL1166" i="14"/>
  <c r="BK1166" i="14"/>
  <c r="BH1166" i="14"/>
  <c r="BG1166" i="14"/>
  <c r="BF1166" i="14"/>
  <c r="BC1166" i="14"/>
  <c r="BB1166" i="14"/>
  <c r="BA1166" i="14"/>
  <c r="AX1166" i="14"/>
  <c r="AW1166" i="14"/>
  <c r="AV1166" i="14"/>
  <c r="AS1166" i="14"/>
  <c r="AR1166" i="14"/>
  <c r="AQ1166" i="14"/>
  <c r="AN1166" i="14"/>
  <c r="AM1166" i="14"/>
  <c r="AL1166" i="14"/>
  <c r="AI1166" i="14"/>
  <c r="AH1166" i="14"/>
  <c r="AG1166" i="14"/>
  <c r="BP1165" i="14"/>
  <c r="BM1165" i="14"/>
  <c r="BL1165" i="14"/>
  <c r="BK1165" i="14"/>
  <c r="BH1165" i="14"/>
  <c r="BG1165" i="14"/>
  <c r="BF1165" i="14"/>
  <c r="BC1165" i="14"/>
  <c r="BB1165" i="14"/>
  <c r="BA1165" i="14"/>
  <c r="AX1165" i="14"/>
  <c r="AW1165" i="14"/>
  <c r="AV1165" i="14"/>
  <c r="AS1165" i="14"/>
  <c r="AR1165" i="14"/>
  <c r="AQ1165" i="14"/>
  <c r="AN1165" i="14"/>
  <c r="AM1165" i="14"/>
  <c r="AL1165" i="14"/>
  <c r="AI1165" i="14"/>
  <c r="AH1165" i="14"/>
  <c r="AG1165" i="14"/>
  <c r="BP1164" i="14"/>
  <c r="BM1164" i="14"/>
  <c r="BL1164" i="14"/>
  <c r="BK1164" i="14"/>
  <c r="BH1164" i="14"/>
  <c r="BG1164" i="14"/>
  <c r="BF1164" i="14"/>
  <c r="BC1164" i="14"/>
  <c r="BB1164" i="14"/>
  <c r="BA1164" i="14"/>
  <c r="AX1164" i="14"/>
  <c r="AW1164" i="14"/>
  <c r="AV1164" i="14"/>
  <c r="AS1164" i="14"/>
  <c r="AR1164" i="14"/>
  <c r="AQ1164" i="14"/>
  <c r="AN1164" i="14"/>
  <c r="AM1164" i="14"/>
  <c r="AL1164" i="14"/>
  <c r="AI1164" i="14"/>
  <c r="AH1164" i="14"/>
  <c r="AG1164" i="14"/>
  <c r="BP1163" i="14"/>
  <c r="BM1163" i="14"/>
  <c r="BL1163" i="14"/>
  <c r="BK1163" i="14"/>
  <c r="BH1163" i="14"/>
  <c r="BG1163" i="14"/>
  <c r="BF1163" i="14"/>
  <c r="BC1163" i="14"/>
  <c r="BB1163" i="14"/>
  <c r="BA1163" i="14"/>
  <c r="AX1163" i="14"/>
  <c r="AW1163" i="14"/>
  <c r="AV1163" i="14"/>
  <c r="AS1163" i="14"/>
  <c r="AR1163" i="14"/>
  <c r="AQ1163" i="14"/>
  <c r="AN1163" i="14"/>
  <c r="AM1163" i="14"/>
  <c r="AL1163" i="14"/>
  <c r="AI1163" i="14"/>
  <c r="AH1163" i="14"/>
  <c r="AG1163" i="14"/>
  <c r="BP1162" i="14"/>
  <c r="BM1162" i="14"/>
  <c r="BL1162" i="14"/>
  <c r="BK1162" i="14"/>
  <c r="BH1162" i="14"/>
  <c r="BG1162" i="14"/>
  <c r="BF1162" i="14"/>
  <c r="BC1162" i="14"/>
  <c r="BB1162" i="14"/>
  <c r="BA1162" i="14"/>
  <c r="AX1162" i="14"/>
  <c r="AW1162" i="14"/>
  <c r="AV1162" i="14"/>
  <c r="AS1162" i="14"/>
  <c r="AR1162" i="14"/>
  <c r="AQ1162" i="14"/>
  <c r="AN1162" i="14"/>
  <c r="AM1162" i="14"/>
  <c r="AL1162" i="14"/>
  <c r="AI1162" i="14"/>
  <c r="AH1162" i="14"/>
  <c r="AG1162" i="14"/>
  <c r="BP1161" i="14"/>
  <c r="BM1161" i="14"/>
  <c r="BL1161" i="14"/>
  <c r="BK1161" i="14"/>
  <c r="BH1161" i="14"/>
  <c r="BG1161" i="14"/>
  <c r="BF1161" i="14"/>
  <c r="BC1161" i="14"/>
  <c r="BB1161" i="14"/>
  <c r="BA1161" i="14"/>
  <c r="AX1161" i="14"/>
  <c r="AW1161" i="14"/>
  <c r="AV1161" i="14"/>
  <c r="AS1161" i="14"/>
  <c r="AR1161" i="14"/>
  <c r="AQ1161" i="14"/>
  <c r="AN1161" i="14"/>
  <c r="AM1161" i="14"/>
  <c r="AL1161" i="14"/>
  <c r="AI1161" i="14"/>
  <c r="AH1161" i="14"/>
  <c r="AG1161" i="14"/>
  <c r="BP1160" i="14"/>
  <c r="BM1160" i="14"/>
  <c r="BL1160" i="14"/>
  <c r="BK1160" i="14"/>
  <c r="BH1160" i="14"/>
  <c r="BG1160" i="14"/>
  <c r="BF1160" i="14"/>
  <c r="BC1160" i="14"/>
  <c r="BB1160" i="14"/>
  <c r="BA1160" i="14"/>
  <c r="AX1160" i="14"/>
  <c r="AW1160" i="14"/>
  <c r="AV1160" i="14"/>
  <c r="AS1160" i="14"/>
  <c r="AR1160" i="14"/>
  <c r="AQ1160" i="14"/>
  <c r="AN1160" i="14"/>
  <c r="AM1160" i="14"/>
  <c r="AL1160" i="14"/>
  <c r="AI1160" i="14"/>
  <c r="AH1160" i="14"/>
  <c r="AG1160" i="14"/>
  <c r="BP1159" i="14"/>
  <c r="BM1159" i="14"/>
  <c r="BL1159" i="14"/>
  <c r="BK1159" i="14"/>
  <c r="BH1159" i="14"/>
  <c r="BG1159" i="14"/>
  <c r="BF1159" i="14"/>
  <c r="BC1159" i="14"/>
  <c r="BB1159" i="14"/>
  <c r="BA1159" i="14"/>
  <c r="AX1159" i="14"/>
  <c r="AW1159" i="14"/>
  <c r="AV1159" i="14"/>
  <c r="AS1159" i="14"/>
  <c r="AR1159" i="14"/>
  <c r="AQ1159" i="14"/>
  <c r="AN1159" i="14"/>
  <c r="AM1159" i="14"/>
  <c r="AL1159" i="14"/>
  <c r="AI1159" i="14"/>
  <c r="AH1159" i="14"/>
  <c r="AG1159" i="14"/>
  <c r="BP1158" i="14"/>
  <c r="BM1158" i="14"/>
  <c r="BL1158" i="14"/>
  <c r="BK1158" i="14"/>
  <c r="BH1158" i="14"/>
  <c r="BG1158" i="14"/>
  <c r="BF1158" i="14"/>
  <c r="BC1158" i="14"/>
  <c r="BB1158" i="14"/>
  <c r="BA1158" i="14"/>
  <c r="AX1158" i="14"/>
  <c r="AW1158" i="14"/>
  <c r="AV1158" i="14"/>
  <c r="AS1158" i="14"/>
  <c r="AR1158" i="14"/>
  <c r="AQ1158" i="14"/>
  <c r="AN1158" i="14"/>
  <c r="AM1158" i="14"/>
  <c r="AL1158" i="14"/>
  <c r="AI1158" i="14"/>
  <c r="AH1158" i="14"/>
  <c r="AG1158" i="14"/>
  <c r="BP1157" i="14"/>
  <c r="BM1157" i="14"/>
  <c r="BL1157" i="14"/>
  <c r="BK1157" i="14"/>
  <c r="BH1157" i="14"/>
  <c r="BG1157" i="14"/>
  <c r="BF1157" i="14"/>
  <c r="BC1157" i="14"/>
  <c r="BB1157" i="14"/>
  <c r="BA1157" i="14"/>
  <c r="AX1157" i="14"/>
  <c r="AW1157" i="14"/>
  <c r="AV1157" i="14"/>
  <c r="AS1157" i="14"/>
  <c r="AR1157" i="14"/>
  <c r="AQ1157" i="14"/>
  <c r="AN1157" i="14"/>
  <c r="AM1157" i="14"/>
  <c r="AL1157" i="14"/>
  <c r="AI1157" i="14"/>
  <c r="AH1157" i="14"/>
  <c r="AG1157" i="14"/>
  <c r="BP1156" i="14"/>
  <c r="BM1156" i="14"/>
  <c r="BL1156" i="14"/>
  <c r="BK1156" i="14"/>
  <c r="BH1156" i="14"/>
  <c r="BG1156" i="14"/>
  <c r="BF1156" i="14"/>
  <c r="BC1156" i="14"/>
  <c r="BB1156" i="14"/>
  <c r="BA1156" i="14"/>
  <c r="AX1156" i="14"/>
  <c r="AW1156" i="14"/>
  <c r="AV1156" i="14"/>
  <c r="AS1156" i="14"/>
  <c r="AR1156" i="14"/>
  <c r="AQ1156" i="14"/>
  <c r="AN1156" i="14"/>
  <c r="AM1156" i="14"/>
  <c r="AL1156" i="14"/>
  <c r="AI1156" i="14"/>
  <c r="AH1156" i="14"/>
  <c r="AG1156" i="14"/>
  <c r="BP1155" i="14"/>
  <c r="BM1155" i="14"/>
  <c r="BL1155" i="14"/>
  <c r="BK1155" i="14"/>
  <c r="BH1155" i="14"/>
  <c r="BG1155" i="14"/>
  <c r="BF1155" i="14"/>
  <c r="BC1155" i="14"/>
  <c r="BB1155" i="14"/>
  <c r="BA1155" i="14"/>
  <c r="AX1155" i="14"/>
  <c r="AW1155" i="14"/>
  <c r="AV1155" i="14"/>
  <c r="AS1155" i="14"/>
  <c r="AR1155" i="14"/>
  <c r="AQ1155" i="14"/>
  <c r="AN1155" i="14"/>
  <c r="AM1155" i="14"/>
  <c r="AL1155" i="14"/>
  <c r="AI1155" i="14"/>
  <c r="AH1155" i="14"/>
  <c r="AG1155" i="14"/>
  <c r="BP1154" i="14"/>
  <c r="BM1154" i="14"/>
  <c r="BL1154" i="14"/>
  <c r="BK1154" i="14"/>
  <c r="BH1154" i="14"/>
  <c r="BG1154" i="14"/>
  <c r="BF1154" i="14"/>
  <c r="BC1154" i="14"/>
  <c r="BB1154" i="14"/>
  <c r="BA1154" i="14"/>
  <c r="AX1154" i="14"/>
  <c r="AW1154" i="14"/>
  <c r="AV1154" i="14"/>
  <c r="AS1154" i="14"/>
  <c r="AR1154" i="14"/>
  <c r="AQ1154" i="14"/>
  <c r="AN1154" i="14"/>
  <c r="AM1154" i="14"/>
  <c r="AL1154" i="14"/>
  <c r="AI1154" i="14"/>
  <c r="AH1154" i="14"/>
  <c r="AG1154" i="14"/>
  <c r="BP1153" i="14"/>
  <c r="BM1153" i="14"/>
  <c r="BL1153" i="14"/>
  <c r="BK1153" i="14"/>
  <c r="BH1153" i="14"/>
  <c r="BG1153" i="14"/>
  <c r="BF1153" i="14"/>
  <c r="BC1153" i="14"/>
  <c r="BB1153" i="14"/>
  <c r="BA1153" i="14"/>
  <c r="AX1153" i="14"/>
  <c r="AW1153" i="14"/>
  <c r="AV1153" i="14"/>
  <c r="AS1153" i="14"/>
  <c r="AR1153" i="14"/>
  <c r="AQ1153" i="14"/>
  <c r="AN1153" i="14"/>
  <c r="AM1153" i="14"/>
  <c r="AL1153" i="14"/>
  <c r="AI1153" i="14"/>
  <c r="AH1153" i="14"/>
  <c r="AG1153" i="14"/>
  <c r="BP1152" i="14"/>
  <c r="BM1152" i="14"/>
  <c r="BL1152" i="14"/>
  <c r="BK1152" i="14"/>
  <c r="BH1152" i="14"/>
  <c r="BG1152" i="14"/>
  <c r="BF1152" i="14"/>
  <c r="BC1152" i="14"/>
  <c r="BB1152" i="14"/>
  <c r="BA1152" i="14"/>
  <c r="AX1152" i="14"/>
  <c r="AW1152" i="14"/>
  <c r="AV1152" i="14"/>
  <c r="AS1152" i="14"/>
  <c r="AR1152" i="14"/>
  <c r="AQ1152" i="14"/>
  <c r="AN1152" i="14"/>
  <c r="AM1152" i="14"/>
  <c r="AL1152" i="14"/>
  <c r="AI1152" i="14"/>
  <c r="AH1152" i="14"/>
  <c r="AG1152" i="14"/>
  <c r="BP1151" i="14"/>
  <c r="BM1151" i="14"/>
  <c r="BL1151" i="14"/>
  <c r="BK1151" i="14"/>
  <c r="BH1151" i="14"/>
  <c r="BG1151" i="14"/>
  <c r="BF1151" i="14"/>
  <c r="BC1151" i="14"/>
  <c r="BB1151" i="14"/>
  <c r="BA1151" i="14"/>
  <c r="AX1151" i="14"/>
  <c r="AW1151" i="14"/>
  <c r="AV1151" i="14"/>
  <c r="AS1151" i="14"/>
  <c r="AR1151" i="14"/>
  <c r="AQ1151" i="14"/>
  <c r="AN1151" i="14"/>
  <c r="AM1151" i="14"/>
  <c r="AL1151" i="14"/>
  <c r="AI1151" i="14"/>
  <c r="AH1151" i="14"/>
  <c r="AG1151" i="14"/>
  <c r="BP1150" i="14"/>
  <c r="BM1150" i="14"/>
  <c r="BL1150" i="14"/>
  <c r="BK1150" i="14"/>
  <c r="BH1150" i="14"/>
  <c r="BG1150" i="14"/>
  <c r="BF1150" i="14"/>
  <c r="BC1150" i="14"/>
  <c r="BB1150" i="14"/>
  <c r="BA1150" i="14"/>
  <c r="AX1150" i="14"/>
  <c r="AW1150" i="14"/>
  <c r="AV1150" i="14"/>
  <c r="AS1150" i="14"/>
  <c r="AR1150" i="14"/>
  <c r="AQ1150" i="14"/>
  <c r="AN1150" i="14"/>
  <c r="AM1150" i="14"/>
  <c r="AL1150" i="14"/>
  <c r="AI1150" i="14"/>
  <c r="AH1150" i="14"/>
  <c r="AG1150" i="14"/>
  <c r="BP1149" i="14"/>
  <c r="BM1149" i="14"/>
  <c r="BL1149" i="14"/>
  <c r="BK1149" i="14"/>
  <c r="BH1149" i="14"/>
  <c r="BG1149" i="14"/>
  <c r="BF1149" i="14"/>
  <c r="BC1149" i="14"/>
  <c r="BB1149" i="14"/>
  <c r="BA1149" i="14"/>
  <c r="AX1149" i="14"/>
  <c r="AW1149" i="14"/>
  <c r="AV1149" i="14"/>
  <c r="AS1149" i="14"/>
  <c r="AR1149" i="14"/>
  <c r="AQ1149" i="14"/>
  <c r="AN1149" i="14"/>
  <c r="AM1149" i="14"/>
  <c r="AL1149" i="14"/>
  <c r="AI1149" i="14"/>
  <c r="AH1149" i="14"/>
  <c r="AG1149" i="14"/>
  <c r="BP1148" i="14"/>
  <c r="BM1148" i="14"/>
  <c r="BL1148" i="14"/>
  <c r="BK1148" i="14"/>
  <c r="BH1148" i="14"/>
  <c r="BG1148" i="14"/>
  <c r="BF1148" i="14"/>
  <c r="BC1148" i="14"/>
  <c r="BB1148" i="14"/>
  <c r="BA1148" i="14"/>
  <c r="AX1148" i="14"/>
  <c r="AW1148" i="14"/>
  <c r="AV1148" i="14"/>
  <c r="AS1148" i="14"/>
  <c r="AR1148" i="14"/>
  <c r="AQ1148" i="14"/>
  <c r="AN1148" i="14"/>
  <c r="AM1148" i="14"/>
  <c r="AL1148" i="14"/>
  <c r="AI1148" i="14"/>
  <c r="AH1148" i="14"/>
  <c r="AG1148" i="14"/>
  <c r="BP1147" i="14"/>
  <c r="BM1147" i="14"/>
  <c r="BL1147" i="14"/>
  <c r="BK1147" i="14"/>
  <c r="BH1147" i="14"/>
  <c r="BG1147" i="14"/>
  <c r="BF1147" i="14"/>
  <c r="BC1147" i="14"/>
  <c r="BB1147" i="14"/>
  <c r="BA1147" i="14"/>
  <c r="AX1147" i="14"/>
  <c r="AW1147" i="14"/>
  <c r="AV1147" i="14"/>
  <c r="AS1147" i="14"/>
  <c r="AR1147" i="14"/>
  <c r="AQ1147" i="14"/>
  <c r="AN1147" i="14"/>
  <c r="AM1147" i="14"/>
  <c r="AL1147" i="14"/>
  <c r="AI1147" i="14"/>
  <c r="AH1147" i="14"/>
  <c r="AG1147" i="14"/>
  <c r="BP1146" i="14"/>
  <c r="BM1146" i="14"/>
  <c r="BL1146" i="14"/>
  <c r="BK1146" i="14"/>
  <c r="BH1146" i="14"/>
  <c r="BG1146" i="14"/>
  <c r="BF1146" i="14"/>
  <c r="BC1146" i="14"/>
  <c r="BB1146" i="14"/>
  <c r="BA1146" i="14"/>
  <c r="AX1146" i="14"/>
  <c r="AW1146" i="14"/>
  <c r="AV1146" i="14"/>
  <c r="AS1146" i="14"/>
  <c r="AR1146" i="14"/>
  <c r="AQ1146" i="14"/>
  <c r="AN1146" i="14"/>
  <c r="AM1146" i="14"/>
  <c r="AL1146" i="14"/>
  <c r="AI1146" i="14"/>
  <c r="AH1146" i="14"/>
  <c r="AG1146" i="14"/>
  <c r="BP1145" i="14"/>
  <c r="BM1145" i="14"/>
  <c r="BL1145" i="14"/>
  <c r="BK1145" i="14"/>
  <c r="BH1145" i="14"/>
  <c r="BG1145" i="14"/>
  <c r="BF1145" i="14"/>
  <c r="BC1145" i="14"/>
  <c r="BB1145" i="14"/>
  <c r="BA1145" i="14"/>
  <c r="AX1145" i="14"/>
  <c r="AW1145" i="14"/>
  <c r="AV1145" i="14"/>
  <c r="AS1145" i="14"/>
  <c r="AR1145" i="14"/>
  <c r="AQ1145" i="14"/>
  <c r="AN1145" i="14"/>
  <c r="AM1145" i="14"/>
  <c r="AL1145" i="14"/>
  <c r="AI1145" i="14"/>
  <c r="AH1145" i="14"/>
  <c r="AG1145" i="14"/>
  <c r="BP1144" i="14"/>
  <c r="BM1144" i="14"/>
  <c r="BL1144" i="14"/>
  <c r="BK1144" i="14"/>
  <c r="BH1144" i="14"/>
  <c r="BG1144" i="14"/>
  <c r="BF1144" i="14"/>
  <c r="BC1144" i="14"/>
  <c r="BB1144" i="14"/>
  <c r="BA1144" i="14"/>
  <c r="AX1144" i="14"/>
  <c r="AW1144" i="14"/>
  <c r="AV1144" i="14"/>
  <c r="AS1144" i="14"/>
  <c r="AR1144" i="14"/>
  <c r="AQ1144" i="14"/>
  <c r="AN1144" i="14"/>
  <c r="AM1144" i="14"/>
  <c r="AL1144" i="14"/>
  <c r="AI1144" i="14"/>
  <c r="AH1144" i="14"/>
  <c r="AG1144" i="14"/>
  <c r="BP1143" i="14"/>
  <c r="BM1143" i="14"/>
  <c r="BL1143" i="14"/>
  <c r="BK1143" i="14"/>
  <c r="BH1143" i="14"/>
  <c r="BG1143" i="14"/>
  <c r="BF1143" i="14"/>
  <c r="BC1143" i="14"/>
  <c r="BB1143" i="14"/>
  <c r="BA1143" i="14"/>
  <c r="AX1143" i="14"/>
  <c r="AW1143" i="14"/>
  <c r="AV1143" i="14"/>
  <c r="AS1143" i="14"/>
  <c r="AR1143" i="14"/>
  <c r="AQ1143" i="14"/>
  <c r="AN1143" i="14"/>
  <c r="AM1143" i="14"/>
  <c r="AL1143" i="14"/>
  <c r="AI1143" i="14"/>
  <c r="AH1143" i="14"/>
  <c r="AG1143" i="14"/>
  <c r="BP1142" i="14"/>
  <c r="BM1142" i="14"/>
  <c r="BL1142" i="14"/>
  <c r="BK1142" i="14"/>
  <c r="BH1142" i="14"/>
  <c r="BG1142" i="14"/>
  <c r="BF1142" i="14"/>
  <c r="BC1142" i="14"/>
  <c r="BB1142" i="14"/>
  <c r="BA1142" i="14"/>
  <c r="AX1142" i="14"/>
  <c r="AW1142" i="14"/>
  <c r="AV1142" i="14"/>
  <c r="AS1142" i="14"/>
  <c r="AR1142" i="14"/>
  <c r="AQ1142" i="14"/>
  <c r="AN1142" i="14"/>
  <c r="AM1142" i="14"/>
  <c r="AL1142" i="14"/>
  <c r="AI1142" i="14"/>
  <c r="AH1142" i="14"/>
  <c r="AG1142" i="14"/>
  <c r="BP1141" i="14"/>
  <c r="BM1141" i="14"/>
  <c r="BL1141" i="14"/>
  <c r="BK1141" i="14"/>
  <c r="BH1141" i="14"/>
  <c r="BG1141" i="14"/>
  <c r="BF1141" i="14"/>
  <c r="BC1141" i="14"/>
  <c r="BB1141" i="14"/>
  <c r="BA1141" i="14"/>
  <c r="AX1141" i="14"/>
  <c r="AW1141" i="14"/>
  <c r="AV1141" i="14"/>
  <c r="AS1141" i="14"/>
  <c r="AR1141" i="14"/>
  <c r="AQ1141" i="14"/>
  <c r="AN1141" i="14"/>
  <c r="AM1141" i="14"/>
  <c r="AL1141" i="14"/>
  <c r="AI1141" i="14"/>
  <c r="AH1141" i="14"/>
  <c r="AG1141" i="14"/>
  <c r="BP1140" i="14"/>
  <c r="BM1140" i="14"/>
  <c r="BL1140" i="14"/>
  <c r="BK1140" i="14"/>
  <c r="BH1140" i="14"/>
  <c r="BG1140" i="14"/>
  <c r="BF1140" i="14"/>
  <c r="BC1140" i="14"/>
  <c r="BB1140" i="14"/>
  <c r="BA1140" i="14"/>
  <c r="AX1140" i="14"/>
  <c r="AW1140" i="14"/>
  <c r="AV1140" i="14"/>
  <c r="AS1140" i="14"/>
  <c r="AR1140" i="14"/>
  <c r="AQ1140" i="14"/>
  <c r="AN1140" i="14"/>
  <c r="AM1140" i="14"/>
  <c r="AL1140" i="14"/>
  <c r="AI1140" i="14"/>
  <c r="AH1140" i="14"/>
  <c r="AG1140" i="14"/>
  <c r="BP1139" i="14"/>
  <c r="BM1139" i="14"/>
  <c r="BL1139" i="14"/>
  <c r="BK1139" i="14"/>
  <c r="BH1139" i="14"/>
  <c r="BG1139" i="14"/>
  <c r="BF1139" i="14"/>
  <c r="BC1139" i="14"/>
  <c r="BB1139" i="14"/>
  <c r="BA1139" i="14"/>
  <c r="AX1139" i="14"/>
  <c r="AW1139" i="14"/>
  <c r="AV1139" i="14"/>
  <c r="AS1139" i="14"/>
  <c r="AR1139" i="14"/>
  <c r="AQ1139" i="14"/>
  <c r="AN1139" i="14"/>
  <c r="AM1139" i="14"/>
  <c r="AL1139" i="14"/>
  <c r="AI1139" i="14"/>
  <c r="AH1139" i="14"/>
  <c r="AG1139" i="14"/>
  <c r="BP1138" i="14"/>
  <c r="BM1138" i="14"/>
  <c r="BL1138" i="14"/>
  <c r="BK1138" i="14"/>
  <c r="BH1138" i="14"/>
  <c r="BG1138" i="14"/>
  <c r="BF1138" i="14"/>
  <c r="BC1138" i="14"/>
  <c r="BB1138" i="14"/>
  <c r="BA1138" i="14"/>
  <c r="AX1138" i="14"/>
  <c r="AW1138" i="14"/>
  <c r="AV1138" i="14"/>
  <c r="AS1138" i="14"/>
  <c r="AR1138" i="14"/>
  <c r="AQ1138" i="14"/>
  <c r="AN1138" i="14"/>
  <c r="AM1138" i="14"/>
  <c r="AL1138" i="14"/>
  <c r="AI1138" i="14"/>
  <c r="AH1138" i="14"/>
  <c r="AG1138" i="14"/>
  <c r="BP1137" i="14"/>
  <c r="BM1137" i="14"/>
  <c r="BL1137" i="14"/>
  <c r="BK1137" i="14"/>
  <c r="BH1137" i="14"/>
  <c r="BG1137" i="14"/>
  <c r="BF1137" i="14"/>
  <c r="BC1137" i="14"/>
  <c r="BB1137" i="14"/>
  <c r="BA1137" i="14"/>
  <c r="AX1137" i="14"/>
  <c r="AW1137" i="14"/>
  <c r="AV1137" i="14"/>
  <c r="AS1137" i="14"/>
  <c r="AR1137" i="14"/>
  <c r="AQ1137" i="14"/>
  <c r="AN1137" i="14"/>
  <c r="AM1137" i="14"/>
  <c r="AL1137" i="14"/>
  <c r="AI1137" i="14"/>
  <c r="AH1137" i="14"/>
  <c r="AG1137" i="14"/>
  <c r="BP1136" i="14"/>
  <c r="BM1136" i="14"/>
  <c r="BL1136" i="14"/>
  <c r="BK1136" i="14"/>
  <c r="BH1136" i="14"/>
  <c r="BG1136" i="14"/>
  <c r="BF1136" i="14"/>
  <c r="BC1136" i="14"/>
  <c r="BB1136" i="14"/>
  <c r="BA1136" i="14"/>
  <c r="AX1136" i="14"/>
  <c r="AW1136" i="14"/>
  <c r="AV1136" i="14"/>
  <c r="AS1136" i="14"/>
  <c r="AR1136" i="14"/>
  <c r="AQ1136" i="14"/>
  <c r="AN1136" i="14"/>
  <c r="AM1136" i="14"/>
  <c r="AL1136" i="14"/>
  <c r="AI1136" i="14"/>
  <c r="AH1136" i="14"/>
  <c r="AG1136" i="14"/>
  <c r="BP1135" i="14"/>
  <c r="BM1135" i="14"/>
  <c r="BL1135" i="14"/>
  <c r="BK1135" i="14"/>
  <c r="BH1135" i="14"/>
  <c r="BG1135" i="14"/>
  <c r="BF1135" i="14"/>
  <c r="BC1135" i="14"/>
  <c r="BB1135" i="14"/>
  <c r="BA1135" i="14"/>
  <c r="AX1135" i="14"/>
  <c r="AW1135" i="14"/>
  <c r="AV1135" i="14"/>
  <c r="AS1135" i="14"/>
  <c r="AR1135" i="14"/>
  <c r="AQ1135" i="14"/>
  <c r="AN1135" i="14"/>
  <c r="AM1135" i="14"/>
  <c r="AL1135" i="14"/>
  <c r="AI1135" i="14"/>
  <c r="AH1135" i="14"/>
  <c r="AG1135" i="14"/>
  <c r="BP1134" i="14"/>
  <c r="BM1134" i="14"/>
  <c r="BL1134" i="14"/>
  <c r="BK1134" i="14"/>
  <c r="BH1134" i="14"/>
  <c r="BG1134" i="14"/>
  <c r="BF1134" i="14"/>
  <c r="BC1134" i="14"/>
  <c r="BB1134" i="14"/>
  <c r="BA1134" i="14"/>
  <c r="AX1134" i="14"/>
  <c r="AW1134" i="14"/>
  <c r="AV1134" i="14"/>
  <c r="AS1134" i="14"/>
  <c r="AR1134" i="14"/>
  <c r="AQ1134" i="14"/>
  <c r="AN1134" i="14"/>
  <c r="AM1134" i="14"/>
  <c r="AL1134" i="14"/>
  <c r="AI1134" i="14"/>
  <c r="AH1134" i="14"/>
  <c r="AG1134" i="14"/>
  <c r="BP1133" i="14"/>
  <c r="BM1133" i="14"/>
  <c r="BL1133" i="14"/>
  <c r="BK1133" i="14"/>
  <c r="BH1133" i="14"/>
  <c r="BG1133" i="14"/>
  <c r="BF1133" i="14"/>
  <c r="BC1133" i="14"/>
  <c r="BB1133" i="14"/>
  <c r="BA1133" i="14"/>
  <c r="AX1133" i="14"/>
  <c r="AW1133" i="14"/>
  <c r="AV1133" i="14"/>
  <c r="AS1133" i="14"/>
  <c r="AR1133" i="14"/>
  <c r="AQ1133" i="14"/>
  <c r="AN1133" i="14"/>
  <c r="AM1133" i="14"/>
  <c r="AL1133" i="14"/>
  <c r="AI1133" i="14"/>
  <c r="AH1133" i="14"/>
  <c r="AG1133" i="14"/>
  <c r="BP1132" i="14"/>
  <c r="BM1132" i="14"/>
  <c r="BL1132" i="14"/>
  <c r="BK1132" i="14"/>
  <c r="BH1132" i="14"/>
  <c r="BG1132" i="14"/>
  <c r="BF1132" i="14"/>
  <c r="BC1132" i="14"/>
  <c r="BB1132" i="14"/>
  <c r="BA1132" i="14"/>
  <c r="AX1132" i="14"/>
  <c r="AW1132" i="14"/>
  <c r="AV1132" i="14"/>
  <c r="AS1132" i="14"/>
  <c r="AR1132" i="14"/>
  <c r="AQ1132" i="14"/>
  <c r="AN1132" i="14"/>
  <c r="AM1132" i="14"/>
  <c r="AL1132" i="14"/>
  <c r="AI1132" i="14"/>
  <c r="AH1132" i="14"/>
  <c r="AG1132" i="14"/>
  <c r="BP1131" i="14"/>
  <c r="BM1131" i="14"/>
  <c r="BL1131" i="14"/>
  <c r="BK1131" i="14"/>
  <c r="BH1131" i="14"/>
  <c r="BG1131" i="14"/>
  <c r="BF1131" i="14"/>
  <c r="BC1131" i="14"/>
  <c r="BB1131" i="14"/>
  <c r="BA1131" i="14"/>
  <c r="AX1131" i="14"/>
  <c r="AW1131" i="14"/>
  <c r="AV1131" i="14"/>
  <c r="AS1131" i="14"/>
  <c r="AR1131" i="14"/>
  <c r="AQ1131" i="14"/>
  <c r="AN1131" i="14"/>
  <c r="AM1131" i="14"/>
  <c r="AL1131" i="14"/>
  <c r="AI1131" i="14"/>
  <c r="AH1131" i="14"/>
  <c r="AG1131" i="14"/>
  <c r="BP1130" i="14"/>
  <c r="BM1130" i="14"/>
  <c r="BL1130" i="14"/>
  <c r="BK1130" i="14"/>
  <c r="BH1130" i="14"/>
  <c r="BG1130" i="14"/>
  <c r="BF1130" i="14"/>
  <c r="BC1130" i="14"/>
  <c r="BB1130" i="14"/>
  <c r="BA1130" i="14"/>
  <c r="AX1130" i="14"/>
  <c r="AW1130" i="14"/>
  <c r="AV1130" i="14"/>
  <c r="AS1130" i="14"/>
  <c r="AR1130" i="14"/>
  <c r="AQ1130" i="14"/>
  <c r="AN1130" i="14"/>
  <c r="AM1130" i="14"/>
  <c r="AL1130" i="14"/>
  <c r="AI1130" i="14"/>
  <c r="AH1130" i="14"/>
  <c r="AG1130" i="14"/>
  <c r="BP1129" i="14"/>
  <c r="BM1129" i="14"/>
  <c r="BL1129" i="14"/>
  <c r="BK1129" i="14"/>
  <c r="BH1129" i="14"/>
  <c r="BG1129" i="14"/>
  <c r="BF1129" i="14"/>
  <c r="BC1129" i="14"/>
  <c r="BB1129" i="14"/>
  <c r="BA1129" i="14"/>
  <c r="AX1129" i="14"/>
  <c r="AW1129" i="14"/>
  <c r="AV1129" i="14"/>
  <c r="AS1129" i="14"/>
  <c r="AR1129" i="14"/>
  <c r="AQ1129" i="14"/>
  <c r="AN1129" i="14"/>
  <c r="AM1129" i="14"/>
  <c r="AL1129" i="14"/>
  <c r="AI1129" i="14"/>
  <c r="AH1129" i="14"/>
  <c r="AG1129" i="14"/>
  <c r="BP1128" i="14"/>
  <c r="BM1128" i="14"/>
  <c r="BL1128" i="14"/>
  <c r="BK1128" i="14"/>
  <c r="BH1128" i="14"/>
  <c r="BG1128" i="14"/>
  <c r="BF1128" i="14"/>
  <c r="BC1128" i="14"/>
  <c r="BB1128" i="14"/>
  <c r="BA1128" i="14"/>
  <c r="AX1128" i="14"/>
  <c r="AW1128" i="14"/>
  <c r="AV1128" i="14"/>
  <c r="AS1128" i="14"/>
  <c r="AR1128" i="14"/>
  <c r="AQ1128" i="14"/>
  <c r="AN1128" i="14"/>
  <c r="AM1128" i="14"/>
  <c r="AL1128" i="14"/>
  <c r="AI1128" i="14"/>
  <c r="AH1128" i="14"/>
  <c r="AG1128" i="14"/>
  <c r="BP1127" i="14"/>
  <c r="BM1127" i="14"/>
  <c r="BL1127" i="14"/>
  <c r="BK1127" i="14"/>
  <c r="BH1127" i="14"/>
  <c r="BG1127" i="14"/>
  <c r="BF1127" i="14"/>
  <c r="BC1127" i="14"/>
  <c r="BB1127" i="14"/>
  <c r="BA1127" i="14"/>
  <c r="AX1127" i="14"/>
  <c r="AW1127" i="14"/>
  <c r="AV1127" i="14"/>
  <c r="AS1127" i="14"/>
  <c r="AR1127" i="14"/>
  <c r="AQ1127" i="14"/>
  <c r="AN1127" i="14"/>
  <c r="AM1127" i="14"/>
  <c r="AL1127" i="14"/>
  <c r="AI1127" i="14"/>
  <c r="AH1127" i="14"/>
  <c r="AG1127" i="14"/>
  <c r="BP1126" i="14"/>
  <c r="BM1126" i="14"/>
  <c r="BL1126" i="14"/>
  <c r="BK1126" i="14"/>
  <c r="BH1126" i="14"/>
  <c r="BG1126" i="14"/>
  <c r="BF1126" i="14"/>
  <c r="BC1126" i="14"/>
  <c r="BB1126" i="14"/>
  <c r="BA1126" i="14"/>
  <c r="AX1126" i="14"/>
  <c r="AW1126" i="14"/>
  <c r="AV1126" i="14"/>
  <c r="AS1126" i="14"/>
  <c r="AR1126" i="14"/>
  <c r="AQ1126" i="14"/>
  <c r="AN1126" i="14"/>
  <c r="AM1126" i="14"/>
  <c r="AL1126" i="14"/>
  <c r="AI1126" i="14"/>
  <c r="AH1126" i="14"/>
  <c r="AG1126" i="14"/>
  <c r="BP1125" i="14"/>
  <c r="BM1125" i="14"/>
  <c r="BL1125" i="14"/>
  <c r="BK1125" i="14"/>
  <c r="BH1125" i="14"/>
  <c r="BG1125" i="14"/>
  <c r="BF1125" i="14"/>
  <c r="BC1125" i="14"/>
  <c r="BB1125" i="14"/>
  <c r="BA1125" i="14"/>
  <c r="AX1125" i="14"/>
  <c r="AW1125" i="14"/>
  <c r="AV1125" i="14"/>
  <c r="AS1125" i="14"/>
  <c r="AR1125" i="14"/>
  <c r="AQ1125" i="14"/>
  <c r="AN1125" i="14"/>
  <c r="AM1125" i="14"/>
  <c r="AL1125" i="14"/>
  <c r="AI1125" i="14"/>
  <c r="AH1125" i="14"/>
  <c r="AG1125" i="14"/>
  <c r="BP1124" i="14"/>
  <c r="BM1124" i="14"/>
  <c r="BL1124" i="14"/>
  <c r="BK1124" i="14"/>
  <c r="BH1124" i="14"/>
  <c r="BG1124" i="14"/>
  <c r="BF1124" i="14"/>
  <c r="BC1124" i="14"/>
  <c r="BB1124" i="14"/>
  <c r="BA1124" i="14"/>
  <c r="AX1124" i="14"/>
  <c r="AW1124" i="14"/>
  <c r="AV1124" i="14"/>
  <c r="AS1124" i="14"/>
  <c r="AR1124" i="14"/>
  <c r="AQ1124" i="14"/>
  <c r="AN1124" i="14"/>
  <c r="AM1124" i="14"/>
  <c r="AL1124" i="14"/>
  <c r="AI1124" i="14"/>
  <c r="AH1124" i="14"/>
  <c r="AG1124" i="14"/>
  <c r="BP1123" i="14"/>
  <c r="BM1123" i="14"/>
  <c r="BL1123" i="14"/>
  <c r="BK1123" i="14"/>
  <c r="BH1123" i="14"/>
  <c r="BG1123" i="14"/>
  <c r="BF1123" i="14"/>
  <c r="BC1123" i="14"/>
  <c r="BB1123" i="14"/>
  <c r="BA1123" i="14"/>
  <c r="AX1123" i="14"/>
  <c r="AW1123" i="14"/>
  <c r="AV1123" i="14"/>
  <c r="AS1123" i="14"/>
  <c r="AR1123" i="14"/>
  <c r="AQ1123" i="14"/>
  <c r="AN1123" i="14"/>
  <c r="AM1123" i="14"/>
  <c r="AL1123" i="14"/>
  <c r="AI1123" i="14"/>
  <c r="AH1123" i="14"/>
  <c r="AG1123" i="14"/>
  <c r="BP112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AG1119" i="14"/>
  <c r="BM1122" i="14"/>
  <c r="BL1122" i="14"/>
  <c r="BK1122" i="14"/>
  <c r="BH1122" i="14"/>
  <c r="BG1122" i="14"/>
  <c r="BF1122" i="14"/>
  <c r="BC1122" i="14"/>
  <c r="BB1122" i="14"/>
  <c r="BA1122" i="14"/>
  <c r="AX1122" i="14"/>
  <c r="AW1122" i="14"/>
  <c r="AV1122" i="14"/>
  <c r="AS1122" i="14"/>
  <c r="AR1122" i="14"/>
  <c r="AQ1122" i="14"/>
  <c r="AN1122" i="14"/>
  <c r="AM1122" i="14"/>
  <c r="AL1122" i="14"/>
  <c r="AI1122" i="14"/>
  <c r="AH1122" i="14"/>
  <c r="AG1122" i="14"/>
  <c r="AL1101" i="14"/>
  <c r="AL1100" i="14"/>
  <c r="AL1099" i="14"/>
  <c r="AL1098" i="14"/>
  <c r="AL1097" i="14"/>
  <c r="AL1096" i="14"/>
  <c r="AL1095" i="14"/>
  <c r="AL1094" i="14"/>
  <c r="AL1093" i="14"/>
  <c r="AL1092" i="14"/>
  <c r="AL1091" i="14"/>
  <c r="AL1090" i="14"/>
  <c r="AL1089" i="14"/>
  <c r="AL1088" i="14"/>
  <c r="AL1087" i="14"/>
  <c r="AL1086" i="14"/>
  <c r="AL1085" i="14"/>
  <c r="AL1084" i="14"/>
  <c r="AL1083" i="14"/>
  <c r="AL1082" i="14"/>
  <c r="AL1081" i="14"/>
  <c r="AL1080" i="14"/>
  <c r="AL1079" i="14"/>
  <c r="AL1078" i="14"/>
  <c r="AL1077" i="14"/>
  <c r="AL1076" i="14"/>
  <c r="AL1075" i="14"/>
  <c r="AL1074" i="14"/>
  <c r="AL1073" i="14"/>
  <c r="AL1072" i="14"/>
  <c r="AL1071" i="14"/>
  <c r="AL1070" i="14"/>
  <c r="AL1069" i="14"/>
  <c r="AL1068" i="14"/>
  <c r="AL1067" i="14"/>
  <c r="AL1066" i="14"/>
  <c r="AL1065" i="14"/>
  <c r="AL1064" i="14"/>
  <c r="AL1063" i="14"/>
  <c r="AL1062" i="14"/>
  <c r="AL1061" i="14"/>
  <c r="AL1060" i="14"/>
  <c r="AL1059" i="14"/>
  <c r="AL1058" i="14"/>
  <c r="AL1057" i="14"/>
  <c r="AL1056" i="14"/>
  <c r="AL1055" i="14"/>
  <c r="AL1054" i="14"/>
  <c r="AL1053" i="14"/>
  <c r="AL1052" i="14"/>
  <c r="AL1051" i="14"/>
  <c r="AL1050" i="14"/>
  <c r="AL1049" i="14"/>
  <c r="AL1048" i="14"/>
  <c r="AL1047" i="14"/>
  <c r="AL1046" i="14"/>
  <c r="AL1045" i="14"/>
  <c r="AL1044" i="14"/>
  <c r="AL1043" i="14"/>
  <c r="AL1042" i="14"/>
  <c r="AL1041" i="14"/>
  <c r="AL1040" i="14"/>
  <c r="AL1039" i="14"/>
  <c r="AL1038" i="14"/>
  <c r="AL1037" i="14"/>
  <c r="AL1036" i="14"/>
  <c r="AL1035" i="14"/>
  <c r="AL1034" i="14"/>
  <c r="AL1033" i="14"/>
  <c r="AL1032" i="14"/>
  <c r="AL1031" i="14"/>
  <c r="AL1030" i="14"/>
  <c r="AL1029" i="14"/>
  <c r="AL1028" i="14"/>
  <c r="AL1027" i="14"/>
  <c r="AL1026" i="14"/>
  <c r="AL1025" i="14"/>
  <c r="AL1024" i="14"/>
  <c r="AL1023" i="14"/>
  <c r="AL1022" i="14"/>
  <c r="AL1021" i="14"/>
  <c r="AL1020" i="14"/>
  <c r="AL1019" i="14"/>
  <c r="AL1018" i="14"/>
  <c r="AL1017" i="14"/>
  <c r="AL1016" i="14"/>
  <c r="AL1015" i="14"/>
  <c r="AL1014" i="14"/>
  <c r="AL1013" i="14"/>
  <c r="AL1012" i="14"/>
  <c r="AL1011" i="14"/>
  <c r="AL1010" i="14"/>
  <c r="AL1009" i="14"/>
  <c r="AL1008" i="14"/>
  <c r="AL1007" i="14"/>
  <c r="AL1006" i="14"/>
  <c r="AL1005" i="14"/>
  <c r="AL1004" i="14"/>
  <c r="AL1003" i="14"/>
  <c r="AL1002" i="14"/>
  <c r="AL1001" i="14"/>
  <c r="AL1000" i="14"/>
  <c r="AL999" i="14"/>
  <c r="AL998" i="14"/>
  <c r="AL997" i="14"/>
  <c r="AL996" i="14"/>
  <c r="AL995" i="14"/>
  <c r="AL994" i="14"/>
  <c r="AL993" i="14"/>
  <c r="AL992" i="14"/>
  <c r="AL991" i="14"/>
  <c r="AL990" i="14"/>
  <c r="AL989" i="14"/>
  <c r="AL988" i="14"/>
  <c r="AL987" i="14"/>
  <c r="AL986" i="14"/>
  <c r="AL985" i="14"/>
  <c r="AL984" i="14"/>
  <c r="AL983" i="14"/>
  <c r="AL982" i="14"/>
  <c r="AI1101" i="14"/>
  <c r="AH1101" i="14"/>
  <c r="AG1101" i="14"/>
  <c r="AI1100" i="14"/>
  <c r="AH1100" i="14"/>
  <c r="AG1100" i="14"/>
  <c r="AI1099" i="14"/>
  <c r="AH1099" i="14"/>
  <c r="AG1099" i="14"/>
  <c r="AI1098" i="14"/>
  <c r="AH1098" i="14"/>
  <c r="AG1098" i="14"/>
  <c r="AI1097" i="14"/>
  <c r="AH1097" i="14"/>
  <c r="AG1097" i="14"/>
  <c r="AI1096" i="14"/>
  <c r="AH1096" i="14"/>
  <c r="AG1096" i="14"/>
  <c r="AI1095" i="14"/>
  <c r="AH1095" i="14"/>
  <c r="AG1095" i="14"/>
  <c r="AI1094" i="14"/>
  <c r="AH1094" i="14"/>
  <c r="AG1094" i="14"/>
  <c r="AI1093" i="14"/>
  <c r="AH1093" i="14"/>
  <c r="AG1093" i="14"/>
  <c r="AI1092" i="14"/>
  <c r="AH1092" i="14"/>
  <c r="AG1092" i="14"/>
  <c r="AI1091" i="14"/>
  <c r="AH1091" i="14"/>
  <c r="AG1091" i="14"/>
  <c r="AI1090" i="14"/>
  <c r="AH1090" i="14"/>
  <c r="AG1090" i="14"/>
  <c r="AI1089" i="14"/>
  <c r="AH1089" i="14"/>
  <c r="AG1089" i="14"/>
  <c r="AI1088" i="14"/>
  <c r="AH1088" i="14"/>
  <c r="AG1088" i="14"/>
  <c r="AI1087" i="14"/>
  <c r="AH1087" i="14"/>
  <c r="AG1087" i="14"/>
  <c r="AI1086" i="14"/>
  <c r="AH1086" i="14"/>
  <c r="AG1086" i="14"/>
  <c r="AI1085" i="14"/>
  <c r="AH1085" i="14"/>
  <c r="AG1085" i="14"/>
  <c r="AI1084" i="14"/>
  <c r="AH1084" i="14"/>
  <c r="AG1084" i="14"/>
  <c r="AI1083" i="14"/>
  <c r="AH1083" i="14"/>
  <c r="AG1083" i="14"/>
  <c r="AI1082" i="14"/>
  <c r="AH1082" i="14"/>
  <c r="AG1082" i="14"/>
  <c r="AI1081" i="14"/>
  <c r="AH1081" i="14"/>
  <c r="AG1081" i="14"/>
  <c r="AI1080" i="14"/>
  <c r="AH1080" i="14"/>
  <c r="AG1080" i="14"/>
  <c r="AI1079" i="14"/>
  <c r="AH1079" i="14"/>
  <c r="AG1079" i="14"/>
  <c r="AI1078" i="14"/>
  <c r="AH1078" i="14"/>
  <c r="AG1078" i="14"/>
  <c r="AI1077" i="14"/>
  <c r="AH1077" i="14"/>
  <c r="AG1077" i="14"/>
  <c r="AI1076" i="14"/>
  <c r="AH1076" i="14"/>
  <c r="AG1076" i="14"/>
  <c r="AI1075" i="14"/>
  <c r="AH1075" i="14"/>
  <c r="AG1075" i="14"/>
  <c r="AI1074" i="14"/>
  <c r="AH1074" i="14"/>
  <c r="AG1074" i="14"/>
  <c r="AI1073" i="14"/>
  <c r="AH1073" i="14"/>
  <c r="AG1073" i="14"/>
  <c r="AI1072" i="14"/>
  <c r="AH1072" i="14"/>
  <c r="AG1072" i="14"/>
  <c r="AI1071" i="14"/>
  <c r="AH1071" i="14"/>
  <c r="AG1071" i="14"/>
  <c r="AI1070" i="14"/>
  <c r="AH1070" i="14"/>
  <c r="AG1070" i="14"/>
  <c r="AI1069" i="14"/>
  <c r="AH1069" i="14"/>
  <c r="AG1069" i="14"/>
  <c r="AI1068" i="14"/>
  <c r="AH1068" i="14"/>
  <c r="AG1068" i="14"/>
  <c r="AI1067" i="14"/>
  <c r="AH1067" i="14"/>
  <c r="AG1067" i="14"/>
  <c r="AI1066" i="14"/>
  <c r="AH1066" i="14"/>
  <c r="AG1066" i="14"/>
  <c r="AI1065" i="14"/>
  <c r="AH1065" i="14"/>
  <c r="AG1065" i="14"/>
  <c r="AI1064" i="14"/>
  <c r="AH1064" i="14"/>
  <c r="AG1064" i="14"/>
  <c r="AI1063" i="14"/>
  <c r="AH1063" i="14"/>
  <c r="AG1063" i="14"/>
  <c r="AI1062" i="14"/>
  <c r="AH1062" i="14"/>
  <c r="AG1062" i="14"/>
  <c r="AI1061" i="14"/>
  <c r="AH1061" i="14"/>
  <c r="AG1061" i="14"/>
  <c r="AI1060" i="14"/>
  <c r="AH1060" i="14"/>
  <c r="AG1060" i="14"/>
  <c r="AI1059" i="14"/>
  <c r="AH1059" i="14"/>
  <c r="AG1059" i="14"/>
  <c r="AI1058" i="14"/>
  <c r="AH1058" i="14"/>
  <c r="AG1058" i="14"/>
  <c r="AI1057" i="14"/>
  <c r="AH1057" i="14"/>
  <c r="AG1057" i="14"/>
  <c r="AI1056" i="14"/>
  <c r="AH1056" i="14"/>
  <c r="AG1056" i="14"/>
  <c r="AI1055" i="14"/>
  <c r="AH1055" i="14"/>
  <c r="AG1055" i="14"/>
  <c r="AI1054" i="14"/>
  <c r="AH1054" i="14"/>
  <c r="AG1054" i="14"/>
  <c r="AI1053" i="14"/>
  <c r="AH1053" i="14"/>
  <c r="AG1053" i="14"/>
  <c r="AI1052" i="14"/>
  <c r="AH1052" i="14"/>
  <c r="AG1052" i="14"/>
  <c r="AI1051" i="14"/>
  <c r="AH1051" i="14"/>
  <c r="AG1051" i="14"/>
  <c r="AI1050" i="14"/>
  <c r="AH1050" i="14"/>
  <c r="AG1050" i="14"/>
  <c r="AI1049" i="14"/>
  <c r="AH1049" i="14"/>
  <c r="AG1049" i="14"/>
  <c r="AI1048" i="14"/>
  <c r="AH1048" i="14"/>
  <c r="AG1048" i="14"/>
  <c r="AI1047" i="14"/>
  <c r="AH1047" i="14"/>
  <c r="AG1047" i="14"/>
  <c r="AI1046" i="14"/>
  <c r="AH1046" i="14"/>
  <c r="AG1046" i="14"/>
  <c r="AI1045" i="14"/>
  <c r="AH1045" i="14"/>
  <c r="AG1045" i="14"/>
  <c r="AI1044" i="14"/>
  <c r="AH1044" i="14"/>
  <c r="AG1044" i="14"/>
  <c r="AI1043" i="14"/>
  <c r="AH1043" i="14"/>
  <c r="AG1043" i="14"/>
  <c r="AI1042" i="14"/>
  <c r="AH1042" i="14"/>
  <c r="AG1042" i="14"/>
  <c r="AI1041" i="14"/>
  <c r="AH1041" i="14"/>
  <c r="AG1041" i="14"/>
  <c r="AI1040" i="14"/>
  <c r="AH1040" i="14"/>
  <c r="AG1040" i="14"/>
  <c r="AI1039" i="14"/>
  <c r="AH1039" i="14"/>
  <c r="AG1039" i="14"/>
  <c r="AI1038" i="14"/>
  <c r="AH1038" i="14"/>
  <c r="AG1038" i="14"/>
  <c r="AI1037" i="14"/>
  <c r="AH1037" i="14"/>
  <c r="AG1037" i="14"/>
  <c r="AI1036" i="14"/>
  <c r="AH1036" i="14"/>
  <c r="AG1036" i="14"/>
  <c r="AI1035" i="14"/>
  <c r="AH1035" i="14"/>
  <c r="AG1035" i="14"/>
  <c r="AI1034" i="14"/>
  <c r="AH1034" i="14"/>
  <c r="AG1034" i="14"/>
  <c r="AI1033" i="14"/>
  <c r="AH1033" i="14"/>
  <c r="AG1033" i="14"/>
  <c r="AI1032" i="14"/>
  <c r="AH1032" i="14"/>
  <c r="AG1032" i="14"/>
  <c r="AI1031" i="14"/>
  <c r="AH1031" i="14"/>
  <c r="AG1031" i="14"/>
  <c r="AI1030" i="14"/>
  <c r="AH1030" i="14"/>
  <c r="AG1030" i="14"/>
  <c r="AI1029" i="14"/>
  <c r="AH1029" i="14"/>
  <c r="AG1029" i="14"/>
  <c r="AI1028" i="14"/>
  <c r="AH1028" i="14"/>
  <c r="AG1028" i="14"/>
  <c r="AI1027" i="14"/>
  <c r="AH1027" i="14"/>
  <c r="AG1027" i="14"/>
  <c r="AI1026" i="14"/>
  <c r="AH1026" i="14"/>
  <c r="AG1026" i="14"/>
  <c r="AI1025" i="14"/>
  <c r="AH1025" i="14"/>
  <c r="AG1025" i="14"/>
  <c r="AI1024" i="14"/>
  <c r="AH1024" i="14"/>
  <c r="AG1024" i="14"/>
  <c r="AI1023" i="14"/>
  <c r="AH1023" i="14"/>
  <c r="AG1023" i="14"/>
  <c r="AI1022" i="14"/>
  <c r="AH1022" i="14"/>
  <c r="AG1022" i="14"/>
  <c r="AI1021" i="14"/>
  <c r="AH1021" i="14"/>
  <c r="AG1021" i="14"/>
  <c r="AI1020" i="14"/>
  <c r="AH1020" i="14"/>
  <c r="AG1020" i="14"/>
  <c r="AI1019" i="14"/>
  <c r="AH1019" i="14"/>
  <c r="AG1019" i="14"/>
  <c r="AI1018" i="14"/>
  <c r="AH1018" i="14"/>
  <c r="AG1018" i="14"/>
  <c r="AI1017" i="14"/>
  <c r="AH1017" i="14"/>
  <c r="AG1017" i="14"/>
  <c r="AI1016" i="14"/>
  <c r="AH1016" i="14"/>
  <c r="AG1016" i="14"/>
  <c r="AI1015" i="14"/>
  <c r="AH1015" i="14"/>
  <c r="AG1015" i="14"/>
  <c r="AI1014" i="14"/>
  <c r="AH1014" i="14"/>
  <c r="AG1014" i="14"/>
  <c r="AI1013" i="14"/>
  <c r="AH1013" i="14"/>
  <c r="AG1013" i="14"/>
  <c r="AI1012" i="14"/>
  <c r="AH1012" i="14"/>
  <c r="AG1012" i="14"/>
  <c r="AI1011" i="14"/>
  <c r="AH1011" i="14"/>
  <c r="AG1011" i="14"/>
  <c r="AI1010" i="14"/>
  <c r="AH1010" i="14"/>
  <c r="AG1010" i="14"/>
  <c r="AI1009" i="14"/>
  <c r="AH1009" i="14"/>
  <c r="AG1009" i="14"/>
  <c r="AI1008" i="14"/>
  <c r="AH1008" i="14"/>
  <c r="AG1008" i="14"/>
  <c r="AI1007" i="14"/>
  <c r="AH1007" i="14"/>
  <c r="AG1007" i="14"/>
  <c r="AI1006" i="14"/>
  <c r="AH1006" i="14"/>
  <c r="AG1006" i="14"/>
  <c r="AI1005" i="14"/>
  <c r="AH1005" i="14"/>
  <c r="AG1005" i="14"/>
  <c r="AI1004" i="14"/>
  <c r="AH1004" i="14"/>
  <c r="AG1004" i="14"/>
  <c r="AI1003" i="14"/>
  <c r="AH1003" i="14"/>
  <c r="AG1003" i="14"/>
  <c r="AI1002" i="14"/>
  <c r="AH1002" i="14"/>
  <c r="AG1002" i="14"/>
  <c r="AI1001" i="14"/>
  <c r="AH1001" i="14"/>
  <c r="AG1001" i="14"/>
  <c r="AI1000" i="14"/>
  <c r="AH1000" i="14"/>
  <c r="AG1000" i="14"/>
  <c r="AI999" i="14"/>
  <c r="AH999" i="14"/>
  <c r="AG999" i="14"/>
  <c r="AI998" i="14"/>
  <c r="AH998" i="14"/>
  <c r="AG998" i="14"/>
  <c r="AI997" i="14"/>
  <c r="AH997" i="14"/>
  <c r="AG997" i="14"/>
  <c r="AI996" i="14"/>
  <c r="AH996" i="14"/>
  <c r="AG996" i="14"/>
  <c r="AI995" i="14"/>
  <c r="AH995" i="14"/>
  <c r="AG995" i="14"/>
  <c r="AI994" i="14"/>
  <c r="AH994" i="14"/>
  <c r="AG994" i="14"/>
  <c r="AI993" i="14"/>
  <c r="AH993" i="14"/>
  <c r="AG993" i="14"/>
  <c r="AI992" i="14"/>
  <c r="AH992" i="14"/>
  <c r="AG992" i="14"/>
  <c r="AI991" i="14"/>
  <c r="AH991" i="14"/>
  <c r="AG991" i="14"/>
  <c r="AI990" i="14"/>
  <c r="AH990" i="14"/>
  <c r="AG990" i="14"/>
  <c r="AI989" i="14"/>
  <c r="AH989" i="14"/>
  <c r="AG989" i="14"/>
  <c r="AI988" i="14"/>
  <c r="AH988" i="14"/>
  <c r="AG988" i="14"/>
  <c r="AI987" i="14"/>
  <c r="AH987" i="14"/>
  <c r="AG987" i="14"/>
  <c r="AI986" i="14"/>
  <c r="AH986" i="14"/>
  <c r="AG986" i="14"/>
  <c r="AI985" i="14"/>
  <c r="AH985" i="14"/>
  <c r="AG985" i="14"/>
  <c r="AI984" i="14"/>
  <c r="AH984" i="14"/>
  <c r="AG984" i="14"/>
  <c r="AI983" i="14"/>
  <c r="AH983" i="14"/>
  <c r="AG983" i="14"/>
  <c r="AG979" i="14"/>
  <c r="AI982" i="14"/>
  <c r="AH982" i="14"/>
  <c r="AG98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AH963" i="14"/>
  <c r="AG963" i="14"/>
  <c r="AH962" i="14"/>
  <c r="AG962" i="14"/>
  <c r="AH961" i="14"/>
  <c r="AG961" i="14"/>
  <c r="AH960" i="14"/>
  <c r="AG960" i="14"/>
  <c r="AH959" i="14"/>
  <c r="AG959" i="14"/>
  <c r="AH958" i="14"/>
  <c r="AG958" i="14"/>
  <c r="AH957" i="14"/>
  <c r="AG957" i="14"/>
  <c r="AH956" i="14"/>
  <c r="AG956" i="14"/>
  <c r="AH955" i="14"/>
  <c r="AG955" i="14"/>
  <c r="AH954" i="14"/>
  <c r="AG954" i="14"/>
  <c r="AH953" i="14"/>
  <c r="AG953" i="14"/>
  <c r="AH952" i="14"/>
  <c r="AG952" i="14"/>
  <c r="AH951" i="14"/>
  <c r="AG951" i="14"/>
  <c r="AH950" i="14"/>
  <c r="AG950" i="14"/>
  <c r="AH949" i="14"/>
  <c r="AG949" i="14"/>
  <c r="AH948" i="14"/>
  <c r="AG948" i="14"/>
  <c r="AH947" i="14"/>
  <c r="AG947" i="14"/>
  <c r="AH946" i="14"/>
  <c r="AG946" i="14"/>
  <c r="AH945" i="14"/>
  <c r="AG945" i="14"/>
  <c r="AH944" i="14"/>
  <c r="AG944" i="14"/>
  <c r="AH943" i="14"/>
  <c r="AG943" i="14"/>
  <c r="AH942" i="14"/>
  <c r="AG942" i="14"/>
  <c r="AH941" i="14"/>
  <c r="AG941" i="14"/>
  <c r="AH940" i="14"/>
  <c r="AG940" i="14"/>
  <c r="AH939" i="14"/>
  <c r="AG939" i="14"/>
  <c r="AH938" i="14"/>
  <c r="AG938" i="14"/>
  <c r="AH937" i="14"/>
  <c r="AG937" i="14"/>
  <c r="AH936" i="14"/>
  <c r="AG936" i="14"/>
  <c r="AH935" i="14"/>
  <c r="AG935" i="14"/>
  <c r="AH934" i="14"/>
  <c r="AG934" i="14"/>
  <c r="AH933" i="14"/>
  <c r="AG933" i="14"/>
  <c r="AH932" i="14"/>
  <c r="AG932" i="14"/>
  <c r="AH931" i="14"/>
  <c r="AG931" i="14"/>
  <c r="AH930" i="14"/>
  <c r="AG930" i="14"/>
  <c r="AH929" i="14"/>
  <c r="AG929" i="14"/>
  <c r="AH928" i="14"/>
  <c r="AG928" i="14"/>
  <c r="AH927" i="14"/>
  <c r="AG927" i="14"/>
  <c r="AH926" i="14"/>
  <c r="AG926" i="14"/>
  <c r="AH925" i="14"/>
  <c r="AG925" i="14"/>
  <c r="AH924" i="14"/>
  <c r="AG924" i="14"/>
  <c r="AH923" i="14"/>
  <c r="AG923" i="14"/>
  <c r="AH922" i="14"/>
  <c r="AG922" i="14"/>
  <c r="AH921" i="14"/>
  <c r="AG921" i="14"/>
  <c r="AH920" i="14"/>
  <c r="AG920" i="14"/>
  <c r="AH919" i="14"/>
  <c r="AG919" i="14"/>
  <c r="AH918" i="14"/>
  <c r="AG918" i="14"/>
  <c r="AH917" i="14"/>
  <c r="AG917" i="14"/>
  <c r="AH916" i="14"/>
  <c r="AG916" i="14"/>
  <c r="AH915" i="14"/>
  <c r="AG915" i="14"/>
  <c r="AH914" i="14"/>
  <c r="AG914" i="14"/>
  <c r="AH913" i="14"/>
  <c r="AG913" i="14"/>
  <c r="AH912" i="14"/>
  <c r="AG912" i="14"/>
  <c r="AH911" i="14"/>
  <c r="AG911" i="14"/>
  <c r="AH910" i="14"/>
  <c r="AG910" i="14"/>
  <c r="AH909" i="14"/>
  <c r="AG909" i="14"/>
  <c r="AH908" i="14"/>
  <c r="AG908" i="14"/>
  <c r="AH907" i="14"/>
  <c r="AG907" i="14"/>
  <c r="AH906" i="14"/>
  <c r="AG906" i="14"/>
  <c r="AH905" i="14"/>
  <c r="AG905" i="14"/>
  <c r="AH904" i="14"/>
  <c r="AG904" i="14"/>
  <c r="AH903" i="14"/>
  <c r="AG903" i="14"/>
  <c r="AH902" i="14"/>
  <c r="AG902" i="14"/>
  <c r="AH901" i="14"/>
  <c r="AG901" i="14"/>
  <c r="AH900" i="14"/>
  <c r="AG900" i="14"/>
  <c r="AH899" i="14"/>
  <c r="AG899" i="14"/>
  <c r="AH898" i="14"/>
  <c r="AG898" i="14"/>
  <c r="AH897" i="14"/>
  <c r="AG897" i="14"/>
  <c r="AH896" i="14"/>
  <c r="AG896" i="14"/>
  <c r="AH895" i="14"/>
  <c r="AG895" i="14"/>
  <c r="AH894" i="14"/>
  <c r="AG894" i="14"/>
  <c r="AH893" i="14"/>
  <c r="AG893" i="14"/>
  <c r="AH892" i="14"/>
  <c r="AG892" i="14"/>
  <c r="AH891" i="14"/>
  <c r="AG891" i="14"/>
  <c r="AH890" i="14"/>
  <c r="AG890" i="14"/>
  <c r="AH889" i="14"/>
  <c r="AG889" i="14"/>
  <c r="AH888" i="14"/>
  <c r="AG888" i="14"/>
  <c r="AH887" i="14"/>
  <c r="AG887" i="14"/>
  <c r="AH886" i="14"/>
  <c r="AG886" i="14"/>
  <c r="AH885" i="14"/>
  <c r="AG885" i="14"/>
  <c r="AH884" i="14"/>
  <c r="AG884" i="14"/>
  <c r="AH883" i="14"/>
  <c r="AG883" i="14"/>
  <c r="AH882" i="14"/>
  <c r="AG882" i="14"/>
  <c r="AH881" i="14"/>
  <c r="AG881" i="14"/>
  <c r="AH880" i="14"/>
  <c r="AG880" i="14"/>
  <c r="AH879" i="14"/>
  <c r="AG879" i="14"/>
  <c r="AH878" i="14"/>
  <c r="AG878" i="14"/>
  <c r="AH877" i="14"/>
  <c r="AG877" i="14"/>
  <c r="AH876" i="14"/>
  <c r="AG876" i="14"/>
  <c r="AH875" i="14"/>
  <c r="AG875" i="14"/>
  <c r="AH874" i="14"/>
  <c r="AG874" i="14"/>
  <c r="AH873" i="14"/>
  <c r="AG873" i="14"/>
  <c r="AH872" i="14"/>
  <c r="AG872" i="14"/>
  <c r="AH871" i="14"/>
  <c r="AG871" i="14"/>
  <c r="AH870" i="14"/>
  <c r="AG870" i="14"/>
  <c r="AH869" i="14"/>
  <c r="AG869" i="14"/>
  <c r="AH868" i="14"/>
  <c r="AG868" i="14"/>
  <c r="AH867" i="14"/>
  <c r="AG867" i="14"/>
  <c r="AH866" i="14"/>
  <c r="AG866" i="14"/>
  <c r="AH865" i="14"/>
  <c r="AG865" i="14"/>
  <c r="AH864" i="14"/>
  <c r="AG864" i="14"/>
  <c r="AH863" i="14"/>
  <c r="AG863" i="14"/>
  <c r="AH862" i="14"/>
  <c r="AG862" i="14"/>
  <c r="AH861" i="14"/>
  <c r="AG861" i="14"/>
  <c r="AH860" i="14"/>
  <c r="AG860" i="14"/>
  <c r="AH859" i="14"/>
  <c r="AG859" i="14"/>
  <c r="AH858" i="14"/>
  <c r="AG858" i="14"/>
  <c r="AH857" i="14"/>
  <c r="AG857" i="14"/>
  <c r="AH856" i="14"/>
  <c r="AG856" i="14"/>
  <c r="AH855" i="14"/>
  <c r="AG855" i="14"/>
  <c r="AH854" i="14"/>
  <c r="AG854" i="14"/>
  <c r="AH853" i="14"/>
  <c r="AG853" i="14"/>
  <c r="AH852" i="14"/>
  <c r="AG852" i="14"/>
  <c r="AH851" i="14"/>
  <c r="AG851" i="14"/>
  <c r="AH850" i="14"/>
  <c r="AG850" i="14"/>
  <c r="AH849" i="14"/>
  <c r="AG849" i="14"/>
  <c r="AH848" i="14"/>
  <c r="AG848" i="14"/>
  <c r="AH847" i="14"/>
  <c r="AG847" i="14"/>
  <c r="AH846" i="14"/>
  <c r="AG846" i="14"/>
  <c r="AH845" i="14"/>
  <c r="AG845" i="14"/>
  <c r="AG844" i="14"/>
  <c r="AG842" i="14"/>
  <c r="AH84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AL828" i="14"/>
  <c r="AI828" i="14"/>
  <c r="AH828" i="14"/>
  <c r="AG828" i="14"/>
  <c r="AL827" i="14"/>
  <c r="AI827" i="14"/>
  <c r="AH827" i="14"/>
  <c r="AG827" i="14"/>
  <c r="AL826" i="14"/>
  <c r="AI826" i="14"/>
  <c r="AH826" i="14"/>
  <c r="AG826" i="14"/>
  <c r="AL825" i="14"/>
  <c r="AI825" i="14"/>
  <c r="AH825" i="14"/>
  <c r="AG825" i="14"/>
  <c r="AL824" i="14"/>
  <c r="AI824" i="14"/>
  <c r="AH824" i="14"/>
  <c r="AG824" i="14"/>
  <c r="AL823" i="14"/>
  <c r="AI823" i="14"/>
  <c r="AH823" i="14"/>
  <c r="AG823" i="14"/>
  <c r="AL822" i="14"/>
  <c r="AI822" i="14"/>
  <c r="AH822" i="14"/>
  <c r="AG822" i="14"/>
  <c r="AL821" i="14"/>
  <c r="AI821" i="14"/>
  <c r="AH821" i="14"/>
  <c r="AG821" i="14"/>
  <c r="AL820" i="14"/>
  <c r="AI820" i="14"/>
  <c r="AH820" i="14"/>
  <c r="AG820" i="14"/>
  <c r="AL819" i="14"/>
  <c r="AI819" i="14"/>
  <c r="AH819" i="14"/>
  <c r="AG819" i="14"/>
  <c r="AL818" i="14"/>
  <c r="AI818" i="14"/>
  <c r="AH818" i="14"/>
  <c r="AG818" i="14"/>
  <c r="AL817" i="14"/>
  <c r="AI817" i="14"/>
  <c r="AH817" i="14"/>
  <c r="AG817" i="14"/>
  <c r="AL816" i="14"/>
  <c r="AI816" i="14"/>
  <c r="AH816" i="14"/>
  <c r="AG816" i="14"/>
  <c r="AL815" i="14"/>
  <c r="AI815" i="14"/>
  <c r="AH815" i="14"/>
  <c r="AG815" i="14"/>
  <c r="AL814" i="14"/>
  <c r="AI814" i="14"/>
  <c r="AH814" i="14"/>
  <c r="AG814" i="14"/>
  <c r="AL813" i="14"/>
  <c r="AI813" i="14"/>
  <c r="AH813" i="14"/>
  <c r="AG813" i="14"/>
  <c r="AL812" i="14"/>
  <c r="AI812" i="14"/>
  <c r="AH812" i="14"/>
  <c r="AG812" i="14"/>
  <c r="AL811" i="14"/>
  <c r="AI811" i="14"/>
  <c r="AH811" i="14"/>
  <c r="AG811" i="14"/>
  <c r="AL810" i="14"/>
  <c r="AI810" i="14"/>
  <c r="AH810" i="14"/>
  <c r="AG810" i="14"/>
  <c r="AL809" i="14"/>
  <c r="AI809" i="14"/>
  <c r="AH809" i="14"/>
  <c r="AG809" i="14"/>
  <c r="AL808" i="14"/>
  <c r="AI808" i="14"/>
  <c r="AH808" i="14"/>
  <c r="AG808" i="14"/>
  <c r="AL807" i="14"/>
  <c r="AI807" i="14"/>
  <c r="AH807" i="14"/>
  <c r="AG807" i="14"/>
  <c r="AL806" i="14"/>
  <c r="AI806" i="14"/>
  <c r="AH806" i="14"/>
  <c r="AG806" i="14"/>
  <c r="AL805" i="14"/>
  <c r="AI805" i="14"/>
  <c r="AH805" i="14"/>
  <c r="AG805" i="14"/>
  <c r="AL804" i="14"/>
  <c r="AI804" i="14"/>
  <c r="AH804" i="14"/>
  <c r="AG804" i="14"/>
  <c r="AL803" i="14"/>
  <c r="AI803" i="14"/>
  <c r="AH803" i="14"/>
  <c r="AG803" i="14"/>
  <c r="AL802" i="14"/>
  <c r="AI802" i="14"/>
  <c r="AH802" i="14"/>
  <c r="AG802" i="14"/>
  <c r="AL801" i="14"/>
  <c r="AI801" i="14"/>
  <c r="AH801" i="14"/>
  <c r="AG801" i="14"/>
  <c r="AL800" i="14"/>
  <c r="AI800" i="14"/>
  <c r="AH800" i="14"/>
  <c r="AG800" i="14"/>
  <c r="AL799" i="14"/>
  <c r="AI799" i="14"/>
  <c r="AH799" i="14"/>
  <c r="AG799" i="14"/>
  <c r="AL798" i="14"/>
  <c r="AI798" i="14"/>
  <c r="AH798" i="14"/>
  <c r="AG798" i="14"/>
  <c r="AL797" i="14"/>
  <c r="AI797" i="14"/>
  <c r="AH797" i="14"/>
  <c r="AG797" i="14"/>
  <c r="AL796" i="14"/>
  <c r="AI796" i="14"/>
  <c r="AH796" i="14"/>
  <c r="AG796" i="14"/>
  <c r="AL795" i="14"/>
  <c r="AI795" i="14"/>
  <c r="AH795" i="14"/>
  <c r="AG795" i="14"/>
  <c r="AL794" i="14"/>
  <c r="AI794" i="14"/>
  <c r="AH794" i="14"/>
  <c r="AG794" i="14"/>
  <c r="AL793" i="14"/>
  <c r="AI793" i="14"/>
  <c r="AH793" i="14"/>
  <c r="AG793" i="14"/>
  <c r="AL792" i="14"/>
  <c r="AI792" i="14"/>
  <c r="AH792" i="14"/>
  <c r="AG792" i="14"/>
  <c r="AL791" i="14"/>
  <c r="AI791" i="14"/>
  <c r="AH791" i="14"/>
  <c r="AG791" i="14"/>
  <c r="AL790" i="14"/>
  <c r="AI790" i="14"/>
  <c r="AH790" i="14"/>
  <c r="AG790" i="14"/>
  <c r="AL789" i="14"/>
  <c r="AI789" i="14"/>
  <c r="AH789" i="14"/>
  <c r="AG789" i="14"/>
  <c r="AL788" i="14"/>
  <c r="AI788" i="14"/>
  <c r="AH788" i="14"/>
  <c r="AG788" i="14"/>
  <c r="AL787" i="14"/>
  <c r="AI787" i="14"/>
  <c r="AH787" i="14"/>
  <c r="AG787" i="14"/>
  <c r="AL786" i="14"/>
  <c r="AI786" i="14"/>
  <c r="AH786" i="14"/>
  <c r="AG786" i="14"/>
  <c r="AL785" i="14"/>
  <c r="AI785" i="14"/>
  <c r="AH785" i="14"/>
  <c r="AG785" i="14"/>
  <c r="AL784" i="14"/>
  <c r="AI784" i="14"/>
  <c r="AH784" i="14"/>
  <c r="AG784" i="14"/>
  <c r="AL783" i="14"/>
  <c r="AI783" i="14"/>
  <c r="AH783" i="14"/>
  <c r="AG783" i="14"/>
  <c r="AL782" i="14"/>
  <c r="AI782" i="14"/>
  <c r="AH782" i="14"/>
  <c r="AG782" i="14"/>
  <c r="AL781" i="14"/>
  <c r="AI781" i="14"/>
  <c r="AH781" i="14"/>
  <c r="AG781" i="14"/>
  <c r="AL780" i="14"/>
  <c r="AI780" i="14"/>
  <c r="AH780" i="14"/>
  <c r="AG780" i="14"/>
  <c r="AL779" i="14"/>
  <c r="AI779" i="14"/>
  <c r="AH779" i="14"/>
  <c r="AG779" i="14"/>
  <c r="AL778" i="14"/>
  <c r="AI778" i="14"/>
  <c r="AH778" i="14"/>
  <c r="AG778" i="14"/>
  <c r="AL777" i="14"/>
  <c r="AI777" i="14"/>
  <c r="AH777" i="14"/>
  <c r="AG777" i="14"/>
  <c r="AL776" i="14"/>
  <c r="AI776" i="14"/>
  <c r="AH776" i="14"/>
  <c r="AG776" i="14"/>
  <c r="AL775" i="14"/>
  <c r="AI775" i="14"/>
  <c r="AH775" i="14"/>
  <c r="AG775" i="14"/>
  <c r="AL774" i="14"/>
  <c r="AI774" i="14"/>
  <c r="AH774" i="14"/>
  <c r="AG774" i="14"/>
  <c r="AL773" i="14"/>
  <c r="AI773" i="14"/>
  <c r="AH773" i="14"/>
  <c r="AG773" i="14"/>
  <c r="AL772" i="14"/>
  <c r="AI772" i="14"/>
  <c r="AH772" i="14"/>
  <c r="AG772" i="14"/>
  <c r="AL771" i="14"/>
  <c r="AI771" i="14"/>
  <c r="AH771" i="14"/>
  <c r="AG771" i="14"/>
  <c r="AL770" i="14"/>
  <c r="AI770" i="14"/>
  <c r="AH770" i="14"/>
  <c r="AG770" i="14"/>
  <c r="AL769" i="14"/>
  <c r="AI769" i="14"/>
  <c r="AH769" i="14"/>
  <c r="AG769" i="14"/>
  <c r="AL768" i="14"/>
  <c r="AI768" i="14"/>
  <c r="AH768" i="14"/>
  <c r="AG768" i="14"/>
  <c r="AL767" i="14"/>
  <c r="AI767" i="14"/>
  <c r="AH767" i="14"/>
  <c r="AG767" i="14"/>
  <c r="AL766" i="14"/>
  <c r="AI766" i="14"/>
  <c r="AH766" i="14"/>
  <c r="AG766" i="14"/>
  <c r="AL765" i="14"/>
  <c r="AI765" i="14"/>
  <c r="AH765" i="14"/>
  <c r="AG765" i="14"/>
  <c r="AL764" i="14"/>
  <c r="AI764" i="14"/>
  <c r="AH764" i="14"/>
  <c r="AG764" i="14"/>
  <c r="AL763" i="14"/>
  <c r="AI763" i="14"/>
  <c r="AH763" i="14"/>
  <c r="AG763" i="14"/>
  <c r="AL762" i="14"/>
  <c r="AI762" i="14"/>
  <c r="AH762" i="14"/>
  <c r="AG762" i="14"/>
  <c r="AL761" i="14"/>
  <c r="AI761" i="14"/>
  <c r="AH761" i="14"/>
  <c r="AG761" i="14"/>
  <c r="AL760" i="14"/>
  <c r="AI760" i="14"/>
  <c r="AH760" i="14"/>
  <c r="AG760" i="14"/>
  <c r="AL759" i="14"/>
  <c r="AI759" i="14"/>
  <c r="AH759" i="14"/>
  <c r="AG759" i="14"/>
  <c r="AL758" i="14"/>
  <c r="AI758" i="14"/>
  <c r="AH758" i="14"/>
  <c r="AG758" i="14"/>
  <c r="AL757" i="14"/>
  <c r="AI757" i="14"/>
  <c r="AH757" i="14"/>
  <c r="AG757" i="14"/>
  <c r="AL756" i="14"/>
  <c r="AI756" i="14"/>
  <c r="AH756" i="14"/>
  <c r="AG756" i="14"/>
  <c r="AL755" i="14"/>
  <c r="AI755" i="14"/>
  <c r="AH755" i="14"/>
  <c r="AG755" i="14"/>
  <c r="AL754" i="14"/>
  <c r="AI754" i="14"/>
  <c r="AH754" i="14"/>
  <c r="AG754" i="14"/>
  <c r="AL753" i="14"/>
  <c r="AI753" i="14"/>
  <c r="AH753" i="14"/>
  <c r="AG753" i="14"/>
  <c r="AL752" i="14"/>
  <c r="AI752" i="14"/>
  <c r="AH752" i="14"/>
  <c r="AG752" i="14"/>
  <c r="AL751" i="14"/>
  <c r="AI751" i="14"/>
  <c r="AH751" i="14"/>
  <c r="AG751" i="14"/>
  <c r="AL750" i="14"/>
  <c r="AI750" i="14"/>
  <c r="AH750" i="14"/>
  <c r="AG750" i="14"/>
  <c r="AL749" i="14"/>
  <c r="AI749" i="14"/>
  <c r="AH749" i="14"/>
  <c r="AG749" i="14"/>
  <c r="AL748" i="14"/>
  <c r="AI748" i="14"/>
  <c r="AH748" i="14"/>
  <c r="AG748" i="14"/>
  <c r="AL747" i="14"/>
  <c r="AI747" i="14"/>
  <c r="AH747" i="14"/>
  <c r="AG747" i="14"/>
  <c r="AL746" i="14"/>
  <c r="AI746" i="14"/>
  <c r="AH746" i="14"/>
  <c r="AG746" i="14"/>
  <c r="AL745" i="14"/>
  <c r="AI745" i="14"/>
  <c r="AH745" i="14"/>
  <c r="AG745" i="14"/>
  <c r="AL744" i="14"/>
  <c r="AI744" i="14"/>
  <c r="AH744" i="14"/>
  <c r="AG744" i="14"/>
  <c r="AL743" i="14"/>
  <c r="AI743" i="14"/>
  <c r="AH743" i="14"/>
  <c r="AG743" i="14"/>
  <c r="AL742" i="14"/>
  <c r="AI742" i="14"/>
  <c r="AH742" i="14"/>
  <c r="AG742" i="14"/>
  <c r="AL741" i="14"/>
  <c r="AI741" i="14"/>
  <c r="AH741" i="14"/>
  <c r="AG741" i="14"/>
  <c r="AL740" i="14"/>
  <c r="AI740" i="14"/>
  <c r="AH740" i="14"/>
  <c r="AG740" i="14"/>
  <c r="AL739" i="14"/>
  <c r="AI739" i="14"/>
  <c r="AH739" i="14"/>
  <c r="AG739" i="14"/>
  <c r="AL738" i="14"/>
  <c r="AI738" i="14"/>
  <c r="AH738" i="14"/>
  <c r="AG738" i="14"/>
  <c r="AL737" i="14"/>
  <c r="AI737" i="14"/>
  <c r="AH737" i="14"/>
  <c r="AG737" i="14"/>
  <c r="AL736" i="14"/>
  <c r="AI736" i="14"/>
  <c r="AH736" i="14"/>
  <c r="AG736" i="14"/>
  <c r="AL735" i="14"/>
  <c r="AI735" i="14"/>
  <c r="AH735" i="14"/>
  <c r="AG735" i="14"/>
  <c r="AL734" i="14"/>
  <c r="AI734" i="14"/>
  <c r="AH734" i="14"/>
  <c r="AG734" i="14"/>
  <c r="AL733" i="14"/>
  <c r="AI733" i="14"/>
  <c r="AH733" i="14"/>
  <c r="AG733" i="14"/>
  <c r="AL732" i="14"/>
  <c r="AI732" i="14"/>
  <c r="AH732" i="14"/>
  <c r="AG732" i="14"/>
  <c r="AL731" i="14"/>
  <c r="AI731" i="14"/>
  <c r="AH731" i="14"/>
  <c r="AG731" i="14"/>
  <c r="AL730" i="14"/>
  <c r="AI730" i="14"/>
  <c r="AH730" i="14"/>
  <c r="AG730" i="14"/>
  <c r="AL729" i="14"/>
  <c r="AI729" i="14"/>
  <c r="AH729" i="14"/>
  <c r="AG729" i="14"/>
  <c r="AL728" i="14"/>
  <c r="AI728" i="14"/>
  <c r="AH728" i="14"/>
  <c r="AG728" i="14"/>
  <c r="AL727" i="14"/>
  <c r="AI727" i="14"/>
  <c r="AH727" i="14"/>
  <c r="AG727" i="14"/>
  <c r="AL726" i="14"/>
  <c r="AI726" i="14"/>
  <c r="AH726" i="14"/>
  <c r="AG726" i="14"/>
  <c r="AL725" i="14"/>
  <c r="AI725" i="14"/>
  <c r="AH725" i="14"/>
  <c r="AG725" i="14"/>
  <c r="AL724" i="14"/>
  <c r="AI724" i="14"/>
  <c r="AH724" i="14"/>
  <c r="AG724" i="14"/>
  <c r="AL723" i="14"/>
  <c r="AI723" i="14"/>
  <c r="AH723" i="14"/>
  <c r="AG723" i="14"/>
  <c r="AL722" i="14"/>
  <c r="AI722" i="14"/>
  <c r="AH722" i="14"/>
  <c r="AG722" i="14"/>
  <c r="AL721" i="14"/>
  <c r="AI721" i="14"/>
  <c r="AH721" i="14"/>
  <c r="AG721" i="14"/>
  <c r="AL720" i="14"/>
  <c r="AI720" i="14"/>
  <c r="AH720" i="14"/>
  <c r="AG720" i="14"/>
  <c r="AL719" i="14"/>
  <c r="AI719" i="14"/>
  <c r="AH719" i="14"/>
  <c r="AG719" i="14"/>
  <c r="AL718" i="14"/>
  <c r="AI718" i="14"/>
  <c r="AH718" i="14"/>
  <c r="AG718" i="14"/>
  <c r="AL717" i="14"/>
  <c r="AI717" i="14"/>
  <c r="AH717" i="14"/>
  <c r="AG717" i="14"/>
  <c r="AL716" i="14"/>
  <c r="AI716" i="14"/>
  <c r="AH716" i="14"/>
  <c r="AG716" i="14"/>
  <c r="AL715" i="14"/>
  <c r="AI715" i="14"/>
  <c r="AH715" i="14"/>
  <c r="AG715" i="14"/>
  <c r="AL714" i="14"/>
  <c r="AI714" i="14"/>
  <c r="AH714" i="14"/>
  <c r="AG714" i="14"/>
  <c r="AL713" i="14"/>
  <c r="AI713" i="14"/>
  <c r="AH713" i="14"/>
  <c r="AG713" i="14"/>
  <c r="AL712" i="14"/>
  <c r="AI712" i="14"/>
  <c r="AH712" i="14"/>
  <c r="AG712" i="14"/>
  <c r="AL711" i="14"/>
  <c r="AI711" i="14"/>
  <c r="AH711" i="14"/>
  <c r="AG711" i="14"/>
  <c r="AL710" i="14"/>
  <c r="AI710" i="14"/>
  <c r="AH710" i="14"/>
  <c r="AG710" i="14"/>
  <c r="AL709" i="14"/>
  <c r="AG706" i="14"/>
  <c r="AI709" i="14"/>
  <c r="AH709" i="14"/>
  <c r="AG709" i="14"/>
  <c r="AL690" i="14"/>
  <c r="AI690" i="14"/>
  <c r="AH690" i="14"/>
  <c r="AG690" i="14"/>
  <c r="AL689" i="14"/>
  <c r="AI689" i="14"/>
  <c r="AH689" i="14"/>
  <c r="AG689" i="14"/>
  <c r="AL688" i="14"/>
  <c r="AI688" i="14"/>
  <c r="AH688" i="14"/>
  <c r="AG688" i="14"/>
  <c r="AL687" i="14"/>
  <c r="AI687" i="14"/>
  <c r="AH687" i="14"/>
  <c r="AG687" i="14"/>
  <c r="AL686" i="14"/>
  <c r="AI686" i="14"/>
  <c r="AH686" i="14"/>
  <c r="AG686" i="14"/>
  <c r="AL685" i="14"/>
  <c r="AI685" i="14"/>
  <c r="AH685" i="14"/>
  <c r="AG685" i="14"/>
  <c r="AL684" i="14"/>
  <c r="AI684" i="14"/>
  <c r="AH684" i="14"/>
  <c r="AG684" i="14"/>
  <c r="AL683" i="14"/>
  <c r="AI683" i="14"/>
  <c r="AH683" i="14"/>
  <c r="AG683" i="14"/>
  <c r="AL682" i="14"/>
  <c r="AI682" i="14"/>
  <c r="AH682" i="14"/>
  <c r="AG682" i="14"/>
  <c r="AL681" i="14"/>
  <c r="AI681" i="14"/>
  <c r="AH681" i="14"/>
  <c r="AG681" i="14"/>
  <c r="AL680" i="14"/>
  <c r="AI680" i="14"/>
  <c r="AH680" i="14"/>
  <c r="AG680" i="14"/>
  <c r="AL679" i="14"/>
  <c r="AI679" i="14"/>
  <c r="AH679" i="14"/>
  <c r="AG679" i="14"/>
  <c r="AL678" i="14"/>
  <c r="AI678" i="14"/>
  <c r="AH678" i="14"/>
  <c r="AG678" i="14"/>
  <c r="AL677" i="14"/>
  <c r="AI677" i="14"/>
  <c r="AH677" i="14"/>
  <c r="AG677" i="14"/>
  <c r="AL676" i="14"/>
  <c r="AI676" i="14"/>
  <c r="AH676" i="14"/>
  <c r="AG676" i="14"/>
  <c r="AL675" i="14"/>
  <c r="AI675" i="14"/>
  <c r="AH675" i="14"/>
  <c r="AG675" i="14"/>
  <c r="AL674" i="14"/>
  <c r="AI674" i="14"/>
  <c r="AH674" i="14"/>
  <c r="AG674" i="14"/>
  <c r="AL673" i="14"/>
  <c r="AI673" i="14"/>
  <c r="AH673" i="14"/>
  <c r="AG673" i="14"/>
  <c r="AL672" i="14"/>
  <c r="AI672" i="14"/>
  <c r="AH672" i="14"/>
  <c r="AG672" i="14"/>
  <c r="AL671" i="14"/>
  <c r="AI671" i="14"/>
  <c r="AH671" i="14"/>
  <c r="AG671" i="14"/>
  <c r="AL670" i="14"/>
  <c r="AI670" i="14"/>
  <c r="AH670" i="14"/>
  <c r="AG670" i="14"/>
  <c r="AL669" i="14"/>
  <c r="AI669" i="14"/>
  <c r="AH669" i="14"/>
  <c r="AG669" i="14"/>
  <c r="AL668" i="14"/>
  <c r="AI668" i="14"/>
  <c r="AH668" i="14"/>
  <c r="AG668" i="14"/>
  <c r="AL667" i="14"/>
  <c r="AI667" i="14"/>
  <c r="AH667" i="14"/>
  <c r="AG667" i="14"/>
  <c r="AL666" i="14"/>
  <c r="AI666" i="14"/>
  <c r="AH666" i="14"/>
  <c r="AG666" i="14"/>
  <c r="AL665" i="14"/>
  <c r="AI665" i="14"/>
  <c r="AH665" i="14"/>
  <c r="AG665" i="14"/>
  <c r="AL664" i="14"/>
  <c r="AI664" i="14"/>
  <c r="AH664" i="14"/>
  <c r="AG664" i="14"/>
  <c r="AL663" i="14"/>
  <c r="AI663" i="14"/>
  <c r="AH663" i="14"/>
  <c r="AG663" i="14"/>
  <c r="AL662" i="14"/>
  <c r="AI662" i="14"/>
  <c r="AH662" i="14"/>
  <c r="AG662" i="14"/>
  <c r="AL661" i="14"/>
  <c r="AI661" i="14"/>
  <c r="AH661" i="14"/>
  <c r="AG661" i="14"/>
  <c r="AL660" i="14"/>
  <c r="AI660" i="14"/>
  <c r="AH660" i="14"/>
  <c r="AG660" i="14"/>
  <c r="AL659" i="14"/>
  <c r="AI659" i="14"/>
  <c r="AH659" i="14"/>
  <c r="AG659" i="14"/>
  <c r="AL658" i="14"/>
  <c r="AI658" i="14"/>
  <c r="AH658" i="14"/>
  <c r="AG658" i="14"/>
  <c r="AL657" i="14"/>
  <c r="AI657" i="14"/>
  <c r="AH657" i="14"/>
  <c r="AG657" i="14"/>
  <c r="AL656" i="14"/>
  <c r="AI656" i="14"/>
  <c r="AH656" i="14"/>
  <c r="AG656" i="14"/>
  <c r="AL655" i="14"/>
  <c r="AI655" i="14"/>
  <c r="AH655" i="14"/>
  <c r="AG655" i="14"/>
  <c r="AL654" i="14"/>
  <c r="AI654" i="14"/>
  <c r="AH654" i="14"/>
  <c r="AG654" i="14"/>
  <c r="AL653" i="14"/>
  <c r="AI653" i="14"/>
  <c r="AH653" i="14"/>
  <c r="AG653" i="14"/>
  <c r="AL652" i="14"/>
  <c r="AI652" i="14"/>
  <c r="AH652" i="14"/>
  <c r="AG652" i="14"/>
  <c r="AL651" i="14"/>
  <c r="AI651" i="14"/>
  <c r="AH651" i="14"/>
  <c r="AG651" i="14"/>
  <c r="AL650" i="14"/>
  <c r="AI650" i="14"/>
  <c r="AH650" i="14"/>
  <c r="AG650" i="14"/>
  <c r="AL649" i="14"/>
  <c r="AI649" i="14"/>
  <c r="AH649" i="14"/>
  <c r="AG649" i="14"/>
  <c r="AL648" i="14"/>
  <c r="AI648" i="14"/>
  <c r="AH648" i="14"/>
  <c r="AG648" i="14"/>
  <c r="AL647" i="14"/>
  <c r="AI647" i="14"/>
  <c r="AH647" i="14"/>
  <c r="AG647" i="14"/>
  <c r="AL646" i="14"/>
  <c r="AI646" i="14"/>
  <c r="AH646" i="14"/>
  <c r="AG646" i="14"/>
  <c r="AL645" i="14"/>
  <c r="AI645" i="14"/>
  <c r="AH645" i="14"/>
  <c r="AG645" i="14"/>
  <c r="AL644" i="14"/>
  <c r="AI644" i="14"/>
  <c r="AH644" i="14"/>
  <c r="AG644" i="14"/>
  <c r="AL643" i="14"/>
  <c r="AI643" i="14"/>
  <c r="AH643" i="14"/>
  <c r="AG643" i="14"/>
  <c r="AL642" i="14"/>
  <c r="AI642" i="14"/>
  <c r="AH642" i="14"/>
  <c r="AG642" i="14"/>
  <c r="AL641" i="14"/>
  <c r="AI641" i="14"/>
  <c r="AH641" i="14"/>
  <c r="AG641" i="14"/>
  <c r="AL640" i="14"/>
  <c r="AI640" i="14"/>
  <c r="AH640" i="14"/>
  <c r="AG640" i="14"/>
  <c r="AL639" i="14"/>
  <c r="AI639" i="14"/>
  <c r="AH639" i="14"/>
  <c r="AG639" i="14"/>
  <c r="AL638" i="14"/>
  <c r="AI638" i="14"/>
  <c r="AH638" i="14"/>
  <c r="AG638" i="14"/>
  <c r="AL637" i="14"/>
  <c r="AI637" i="14"/>
  <c r="AH637" i="14"/>
  <c r="AG637" i="14"/>
  <c r="AL636" i="14"/>
  <c r="AI636" i="14"/>
  <c r="AH636" i="14"/>
  <c r="AG636" i="14"/>
  <c r="AL635" i="14"/>
  <c r="AI635" i="14"/>
  <c r="AH635" i="14"/>
  <c r="AG635" i="14"/>
  <c r="AL634" i="14"/>
  <c r="AI634" i="14"/>
  <c r="AH634" i="14"/>
  <c r="AG634" i="14"/>
  <c r="AL633" i="14"/>
  <c r="AI633" i="14"/>
  <c r="AH633" i="14"/>
  <c r="AG633" i="14"/>
  <c r="AL632" i="14"/>
  <c r="AI632" i="14"/>
  <c r="AH632" i="14"/>
  <c r="AG632" i="14"/>
  <c r="AL631" i="14"/>
  <c r="AI631" i="14"/>
  <c r="AH631" i="14"/>
  <c r="AG631" i="14"/>
  <c r="AL630" i="14"/>
  <c r="AI630" i="14"/>
  <c r="AH630" i="14"/>
  <c r="AG630" i="14"/>
  <c r="AL629" i="14"/>
  <c r="AI629" i="14"/>
  <c r="AH629" i="14"/>
  <c r="AG629" i="14"/>
  <c r="AL628" i="14"/>
  <c r="AI628" i="14"/>
  <c r="AH628" i="14"/>
  <c r="AG628" i="14"/>
  <c r="AL627" i="14"/>
  <c r="AI627" i="14"/>
  <c r="AH627" i="14"/>
  <c r="AG627" i="14"/>
  <c r="AL626" i="14"/>
  <c r="AI626" i="14"/>
  <c r="AH626" i="14"/>
  <c r="AG626" i="14"/>
  <c r="AL625" i="14"/>
  <c r="AI625" i="14"/>
  <c r="AH625" i="14"/>
  <c r="AG625" i="14"/>
  <c r="AL624" i="14"/>
  <c r="AI624" i="14"/>
  <c r="AH624" i="14"/>
  <c r="AG624" i="14"/>
  <c r="AL623" i="14"/>
  <c r="AI623" i="14"/>
  <c r="AH623" i="14"/>
  <c r="AG623" i="14"/>
  <c r="AL622" i="14"/>
  <c r="AI622" i="14"/>
  <c r="AH622" i="14"/>
  <c r="AG622" i="14"/>
  <c r="AL621" i="14"/>
  <c r="AI621" i="14"/>
  <c r="AH621" i="14"/>
  <c r="AG621" i="14"/>
  <c r="AL620" i="14"/>
  <c r="AI620" i="14"/>
  <c r="AH620" i="14"/>
  <c r="AG620" i="14"/>
  <c r="AL619" i="14"/>
  <c r="AI619" i="14"/>
  <c r="AH619" i="14"/>
  <c r="AG619" i="14"/>
  <c r="AL618" i="14"/>
  <c r="AI618" i="14"/>
  <c r="AH618" i="14"/>
  <c r="AG618" i="14"/>
  <c r="AL617" i="14"/>
  <c r="AI617" i="14"/>
  <c r="AH617" i="14"/>
  <c r="AG617" i="14"/>
  <c r="AL616" i="14"/>
  <c r="AI616" i="14"/>
  <c r="AH616" i="14"/>
  <c r="AG616" i="14"/>
  <c r="AL615" i="14"/>
  <c r="AI615" i="14"/>
  <c r="AH615" i="14"/>
  <c r="AG615" i="14"/>
  <c r="AL614" i="14"/>
  <c r="AI614" i="14"/>
  <c r="AH614" i="14"/>
  <c r="AG614" i="14"/>
  <c r="AL613" i="14"/>
  <c r="AI613" i="14"/>
  <c r="AH613" i="14"/>
  <c r="AG613" i="14"/>
  <c r="AL612" i="14"/>
  <c r="AI612" i="14"/>
  <c r="AH612" i="14"/>
  <c r="AG612" i="14"/>
  <c r="AL611" i="14"/>
  <c r="AI611" i="14"/>
  <c r="AH611" i="14"/>
  <c r="AG611" i="14"/>
  <c r="AL610" i="14"/>
  <c r="AI610" i="14"/>
  <c r="AH610" i="14"/>
  <c r="AG610" i="14"/>
  <c r="AL609" i="14"/>
  <c r="AI609" i="14"/>
  <c r="AH609" i="14"/>
  <c r="AG609" i="14"/>
  <c r="AL608" i="14"/>
  <c r="AI608" i="14"/>
  <c r="AH608" i="14"/>
  <c r="AG608" i="14"/>
  <c r="AL607" i="14"/>
  <c r="AI607" i="14"/>
  <c r="AH607" i="14"/>
  <c r="AG607" i="14"/>
  <c r="AL606" i="14"/>
  <c r="AI606" i="14"/>
  <c r="AH606" i="14"/>
  <c r="AG606" i="14"/>
  <c r="AL605" i="14"/>
  <c r="AI605" i="14"/>
  <c r="AH605" i="14"/>
  <c r="AG605" i="14"/>
  <c r="AL604" i="14"/>
  <c r="AI604" i="14"/>
  <c r="AH604" i="14"/>
  <c r="AG604" i="14"/>
  <c r="AL603" i="14"/>
  <c r="AI603" i="14"/>
  <c r="AH603" i="14"/>
  <c r="AG603" i="14"/>
  <c r="AL602" i="14"/>
  <c r="AI602" i="14"/>
  <c r="AH602" i="14"/>
  <c r="AG602" i="14"/>
  <c r="AL601" i="14"/>
  <c r="AI601" i="14"/>
  <c r="AH601" i="14"/>
  <c r="AG601" i="14"/>
  <c r="AL600" i="14"/>
  <c r="AI600" i="14"/>
  <c r="AH600" i="14"/>
  <c r="AG600" i="14"/>
  <c r="AL599" i="14"/>
  <c r="AI599" i="14"/>
  <c r="AH599" i="14"/>
  <c r="AG599" i="14"/>
  <c r="AL598" i="14"/>
  <c r="AI598" i="14"/>
  <c r="AH598" i="14"/>
  <c r="AG598" i="14"/>
  <c r="AL597" i="14"/>
  <c r="AI597" i="14"/>
  <c r="AH597" i="14"/>
  <c r="AG597" i="14"/>
  <c r="AL596" i="14"/>
  <c r="AI596" i="14"/>
  <c r="AH596" i="14"/>
  <c r="AG596" i="14"/>
  <c r="AL595" i="14"/>
  <c r="AI595" i="14"/>
  <c r="AH595" i="14"/>
  <c r="AG595" i="14"/>
  <c r="AL594" i="14"/>
  <c r="AI594" i="14"/>
  <c r="AH594" i="14"/>
  <c r="AG594" i="14"/>
  <c r="AL593" i="14"/>
  <c r="AI593" i="14"/>
  <c r="AH593" i="14"/>
  <c r="AG593" i="14"/>
  <c r="AL592" i="14"/>
  <c r="AI592" i="14"/>
  <c r="AH592" i="14"/>
  <c r="AG592" i="14"/>
  <c r="AL591" i="14"/>
  <c r="AI591" i="14"/>
  <c r="AH591" i="14"/>
  <c r="AG591" i="14"/>
  <c r="AL590" i="14"/>
  <c r="AI590" i="14"/>
  <c r="AH590" i="14"/>
  <c r="AG590" i="14"/>
  <c r="AL589" i="14"/>
  <c r="AI589" i="14"/>
  <c r="AH589" i="14"/>
  <c r="AG589" i="14"/>
  <c r="AL588" i="14"/>
  <c r="AI588" i="14"/>
  <c r="AH588" i="14"/>
  <c r="AG588" i="14"/>
  <c r="AL587" i="14"/>
  <c r="AI587" i="14"/>
  <c r="AH587" i="14"/>
  <c r="AG587" i="14"/>
  <c r="AL586" i="14"/>
  <c r="AI586" i="14"/>
  <c r="AH586" i="14"/>
  <c r="AG586" i="14"/>
  <c r="AL585" i="14"/>
  <c r="AI585" i="14"/>
  <c r="AH585" i="14"/>
  <c r="AG585" i="14"/>
  <c r="AL584" i="14"/>
  <c r="AI584" i="14"/>
  <c r="AH584" i="14"/>
  <c r="AG584" i="14"/>
  <c r="AL583" i="14"/>
  <c r="AI583" i="14"/>
  <c r="AH583" i="14"/>
  <c r="AG583" i="14"/>
  <c r="AL582" i="14"/>
  <c r="AI582" i="14"/>
  <c r="AH582" i="14"/>
  <c r="AG582" i="14"/>
  <c r="AL581" i="14"/>
  <c r="AI581" i="14"/>
  <c r="AH581" i="14"/>
  <c r="AG581" i="14"/>
  <c r="AL580" i="14"/>
  <c r="AI580" i="14"/>
  <c r="AH580" i="14"/>
  <c r="AG580" i="14"/>
  <c r="AL579" i="14"/>
  <c r="AI579" i="14"/>
  <c r="AH579" i="14"/>
  <c r="AG579" i="14"/>
  <c r="AL578" i="14"/>
  <c r="AI578" i="14"/>
  <c r="AH578" i="14"/>
  <c r="AG578" i="14"/>
  <c r="AL577" i="14"/>
  <c r="AI577" i="14"/>
  <c r="AH577" i="14"/>
  <c r="AG577" i="14"/>
  <c r="AL576" i="14"/>
  <c r="AI576" i="14"/>
  <c r="AH576" i="14"/>
  <c r="AG576" i="14"/>
  <c r="AL575" i="14"/>
  <c r="AI575" i="14"/>
  <c r="AH575" i="14"/>
  <c r="AG575" i="14"/>
  <c r="AL574" i="14"/>
  <c r="AI574" i="14"/>
  <c r="AH574" i="14"/>
  <c r="AG574" i="14"/>
  <c r="AL573" i="14"/>
  <c r="AI573" i="14"/>
  <c r="AH573" i="14"/>
  <c r="AG573" i="14"/>
  <c r="AL572" i="14"/>
  <c r="AI572" i="14"/>
  <c r="AH572" i="14"/>
  <c r="AG572" i="14"/>
  <c r="AL571" i="14"/>
  <c r="AG568" i="14"/>
  <c r="AI571" i="14"/>
  <c r="AH571" i="14"/>
  <c r="AG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571" i="14"/>
  <c r="AG435" i="14"/>
  <c r="AH435" i="14"/>
  <c r="AI435" i="14"/>
  <c r="AL435" i="14"/>
  <c r="AG436" i="14"/>
  <c r="AH436" i="14"/>
  <c r="AI436" i="14"/>
  <c r="AL436" i="14"/>
  <c r="AG437" i="14"/>
  <c r="AH437" i="14"/>
  <c r="AI437" i="14"/>
  <c r="AL437" i="14"/>
  <c r="AG438" i="14"/>
  <c r="AH438" i="14"/>
  <c r="AI438" i="14"/>
  <c r="AL438" i="14"/>
  <c r="AG439" i="14"/>
  <c r="AH439" i="14"/>
  <c r="AI439" i="14"/>
  <c r="AL439" i="14"/>
  <c r="AG440" i="14"/>
  <c r="AH440" i="14"/>
  <c r="AI440" i="14"/>
  <c r="AL440" i="14"/>
  <c r="AG441" i="14"/>
  <c r="AH441" i="14"/>
  <c r="AI441" i="14"/>
  <c r="AL441" i="14"/>
  <c r="AG442" i="14"/>
  <c r="AH442" i="14"/>
  <c r="AI442" i="14"/>
  <c r="AL442" i="14"/>
  <c r="AG443" i="14"/>
  <c r="AH443" i="14"/>
  <c r="AI443" i="14"/>
  <c r="AL443" i="14"/>
  <c r="AG444" i="14"/>
  <c r="AH444" i="14"/>
  <c r="AI444" i="14"/>
  <c r="AL444" i="14"/>
  <c r="AG445" i="14"/>
  <c r="AH445" i="14"/>
  <c r="AI445" i="14"/>
  <c r="AL445" i="14"/>
  <c r="AG446" i="14"/>
  <c r="AH446" i="14"/>
  <c r="AI446" i="14"/>
  <c r="AL446" i="14"/>
  <c r="AG447" i="14"/>
  <c r="AH447" i="14"/>
  <c r="AI447" i="14"/>
  <c r="AL447" i="14"/>
  <c r="AG448" i="14"/>
  <c r="AH448" i="14"/>
  <c r="AI448" i="14"/>
  <c r="AL448" i="14"/>
  <c r="AG449" i="14"/>
  <c r="AH449" i="14"/>
  <c r="AI449" i="14"/>
  <c r="AL449" i="14"/>
  <c r="AG450" i="14"/>
  <c r="AH450" i="14"/>
  <c r="AI450" i="14"/>
  <c r="AL450" i="14"/>
  <c r="AG451" i="14"/>
  <c r="AH451" i="14"/>
  <c r="AI451" i="14"/>
  <c r="AL451" i="14"/>
  <c r="AG452" i="14"/>
  <c r="AH452" i="14"/>
  <c r="AI452" i="14"/>
  <c r="AL452" i="14"/>
  <c r="AG453" i="14"/>
  <c r="AH453" i="14"/>
  <c r="AI453" i="14"/>
  <c r="AL453" i="14"/>
  <c r="AG454" i="14"/>
  <c r="AH454" i="14"/>
  <c r="AI454" i="14"/>
  <c r="AL454" i="14"/>
  <c r="AG455" i="14"/>
  <c r="AH455" i="14"/>
  <c r="AI455" i="14"/>
  <c r="AL455" i="14"/>
  <c r="AG456" i="14"/>
  <c r="AH456" i="14"/>
  <c r="AI456" i="14"/>
  <c r="AL456" i="14"/>
  <c r="AG457" i="14"/>
  <c r="AH457" i="14"/>
  <c r="AI457" i="14"/>
  <c r="AL457" i="14"/>
  <c r="AG458" i="14"/>
  <c r="AH458" i="14"/>
  <c r="AI458" i="14"/>
  <c r="AL458" i="14"/>
  <c r="AG459" i="14"/>
  <c r="AH459" i="14"/>
  <c r="AI459" i="14"/>
  <c r="AL459" i="14"/>
  <c r="AG460" i="14"/>
  <c r="AH460" i="14"/>
  <c r="AI460" i="14"/>
  <c r="AL460" i="14"/>
  <c r="AG461" i="14"/>
  <c r="AH461" i="14"/>
  <c r="AI461" i="14"/>
  <c r="AL461" i="14"/>
  <c r="AG462" i="14"/>
  <c r="AH462" i="14"/>
  <c r="AI462" i="14"/>
  <c r="AL462" i="14"/>
  <c r="AG463" i="14"/>
  <c r="AH463" i="14"/>
  <c r="AI463" i="14"/>
  <c r="AL463" i="14"/>
  <c r="AG464" i="14"/>
  <c r="AH464" i="14"/>
  <c r="AI464" i="14"/>
  <c r="AL464" i="14"/>
  <c r="AG465" i="14"/>
  <c r="AH465" i="14"/>
  <c r="AI465" i="14"/>
  <c r="AL465" i="14"/>
  <c r="AG466" i="14"/>
  <c r="AH466" i="14"/>
  <c r="AI466" i="14"/>
  <c r="AL466" i="14"/>
  <c r="AG467" i="14"/>
  <c r="AH467" i="14"/>
  <c r="AI467" i="14"/>
  <c r="AL467" i="14"/>
  <c r="AG468" i="14"/>
  <c r="AH468" i="14"/>
  <c r="AI468" i="14"/>
  <c r="AL468" i="14"/>
  <c r="AG469" i="14"/>
  <c r="AH469" i="14"/>
  <c r="AI469" i="14"/>
  <c r="AL469" i="14"/>
  <c r="AG470" i="14"/>
  <c r="AH470" i="14"/>
  <c r="AI470" i="14"/>
  <c r="AL470" i="14"/>
  <c r="AG471" i="14"/>
  <c r="AH471" i="14"/>
  <c r="AI471" i="14"/>
  <c r="AL471" i="14"/>
  <c r="AG472" i="14"/>
  <c r="AH472" i="14"/>
  <c r="AI472" i="14"/>
  <c r="AL472" i="14"/>
  <c r="AG473" i="14"/>
  <c r="AH473" i="14"/>
  <c r="AI473" i="14"/>
  <c r="AL473" i="14"/>
  <c r="AG474" i="14"/>
  <c r="AH474" i="14"/>
  <c r="AI474" i="14"/>
  <c r="AL474" i="14"/>
  <c r="AG475" i="14"/>
  <c r="AH475" i="14"/>
  <c r="AI475" i="14"/>
  <c r="AL475" i="14"/>
  <c r="AG476" i="14"/>
  <c r="AH476" i="14"/>
  <c r="AI476" i="14"/>
  <c r="AL476" i="14"/>
  <c r="AG477" i="14"/>
  <c r="AH477" i="14"/>
  <c r="AI477" i="14"/>
  <c r="AL477" i="14"/>
  <c r="AG478" i="14"/>
  <c r="AH478" i="14"/>
  <c r="AI478" i="14"/>
  <c r="AL478" i="14"/>
  <c r="AG479" i="14"/>
  <c r="AH479" i="14"/>
  <c r="AI479" i="14"/>
  <c r="AL479" i="14"/>
  <c r="AG480" i="14"/>
  <c r="AH480" i="14"/>
  <c r="AI480" i="14"/>
  <c r="AL480" i="14"/>
  <c r="AG481" i="14"/>
  <c r="AH481" i="14"/>
  <c r="AI481" i="14"/>
  <c r="AL481" i="14"/>
  <c r="AG482" i="14"/>
  <c r="AH482" i="14"/>
  <c r="AI482" i="14"/>
  <c r="AL482" i="14"/>
  <c r="AG483" i="14"/>
  <c r="AH483" i="14"/>
  <c r="AI483" i="14"/>
  <c r="AL483" i="14"/>
  <c r="AG484" i="14"/>
  <c r="AH484" i="14"/>
  <c r="AI484" i="14"/>
  <c r="AL484" i="14"/>
  <c r="AG485" i="14"/>
  <c r="AH485" i="14"/>
  <c r="AI485" i="14"/>
  <c r="AL485" i="14"/>
  <c r="AG486" i="14"/>
  <c r="AH486" i="14"/>
  <c r="AI486" i="14"/>
  <c r="AL486" i="14"/>
  <c r="AG487" i="14"/>
  <c r="AH487" i="14"/>
  <c r="AI487" i="14"/>
  <c r="AL487" i="14"/>
  <c r="AG488" i="14"/>
  <c r="AH488" i="14"/>
  <c r="AI488" i="14"/>
  <c r="AL488" i="14"/>
  <c r="AG489" i="14"/>
  <c r="AH489" i="14"/>
  <c r="AI489" i="14"/>
  <c r="AL489" i="14"/>
  <c r="AG490" i="14"/>
  <c r="AH490" i="14"/>
  <c r="AI490" i="14"/>
  <c r="AL490" i="14"/>
  <c r="AG491" i="14"/>
  <c r="AH491" i="14"/>
  <c r="AI491" i="14"/>
  <c r="AL491" i="14"/>
  <c r="AG492" i="14"/>
  <c r="AH492" i="14"/>
  <c r="AI492" i="14"/>
  <c r="AL492" i="14"/>
  <c r="AG493" i="14"/>
  <c r="AH493" i="14"/>
  <c r="AI493" i="14"/>
  <c r="AL493" i="14"/>
  <c r="AG494" i="14"/>
  <c r="AH494" i="14"/>
  <c r="AI494" i="14"/>
  <c r="AL494" i="14"/>
  <c r="AG495" i="14"/>
  <c r="AH495" i="14"/>
  <c r="AI495" i="14"/>
  <c r="AL495" i="14"/>
  <c r="AG496" i="14"/>
  <c r="AH496" i="14"/>
  <c r="AI496" i="14"/>
  <c r="AL496" i="14"/>
  <c r="AG497" i="14"/>
  <c r="AH497" i="14"/>
  <c r="AI497" i="14"/>
  <c r="AL497" i="14"/>
  <c r="AG498" i="14"/>
  <c r="AH498" i="14"/>
  <c r="AI498" i="14"/>
  <c r="AL498" i="14"/>
  <c r="AG499" i="14"/>
  <c r="AH499" i="14"/>
  <c r="AI499" i="14"/>
  <c r="AL499" i="14"/>
  <c r="AG500" i="14"/>
  <c r="AH500" i="14"/>
  <c r="AI500" i="14"/>
  <c r="AL500" i="14"/>
  <c r="AG501" i="14"/>
  <c r="AH501" i="14"/>
  <c r="AI501" i="14"/>
  <c r="AL501" i="14"/>
  <c r="AG502" i="14"/>
  <c r="AH502" i="14"/>
  <c r="AI502" i="14"/>
  <c r="AL502" i="14"/>
  <c r="AG503" i="14"/>
  <c r="AH503" i="14"/>
  <c r="AI503" i="14"/>
  <c r="AL503" i="14"/>
  <c r="AG504" i="14"/>
  <c r="AH504" i="14"/>
  <c r="AI504" i="14"/>
  <c r="AL504" i="14"/>
  <c r="AG505" i="14"/>
  <c r="AH505" i="14"/>
  <c r="AI505" i="14"/>
  <c r="AL505" i="14"/>
  <c r="AG506" i="14"/>
  <c r="AH506" i="14"/>
  <c r="AI506" i="14"/>
  <c r="AL506" i="14"/>
  <c r="AG507" i="14"/>
  <c r="AH507" i="14"/>
  <c r="AI507" i="14"/>
  <c r="AL507" i="14"/>
  <c r="AG508" i="14"/>
  <c r="AH508" i="14"/>
  <c r="AI508" i="14"/>
  <c r="AL508" i="14"/>
  <c r="AG509" i="14"/>
  <c r="AH509" i="14"/>
  <c r="AI509" i="14"/>
  <c r="AL509" i="14"/>
  <c r="AG510" i="14"/>
  <c r="AH510" i="14"/>
  <c r="AI510" i="14"/>
  <c r="AL510" i="14"/>
  <c r="AG511" i="14"/>
  <c r="AH511" i="14"/>
  <c r="AI511" i="14"/>
  <c r="AL511" i="14"/>
  <c r="AG512" i="14"/>
  <c r="AH512" i="14"/>
  <c r="AI512" i="14"/>
  <c r="AL512" i="14"/>
  <c r="AG513" i="14"/>
  <c r="AH513" i="14"/>
  <c r="AI513" i="14"/>
  <c r="AL513" i="14"/>
  <c r="AG514" i="14"/>
  <c r="AH514" i="14"/>
  <c r="AI514" i="14"/>
  <c r="AL514" i="14"/>
  <c r="AG515" i="14"/>
  <c r="AH515" i="14"/>
  <c r="AI515" i="14"/>
  <c r="AL515" i="14"/>
  <c r="AG516" i="14"/>
  <c r="AH516" i="14"/>
  <c r="AI516" i="14"/>
  <c r="AL516" i="14"/>
  <c r="AG517" i="14"/>
  <c r="AH517" i="14"/>
  <c r="AI517" i="14"/>
  <c r="AL517" i="14"/>
  <c r="AG518" i="14"/>
  <c r="AH518" i="14"/>
  <c r="AI518" i="14"/>
  <c r="AL518" i="14"/>
  <c r="AG519" i="14"/>
  <c r="AH519" i="14"/>
  <c r="AI519" i="14"/>
  <c r="AL519" i="14"/>
  <c r="AG520" i="14"/>
  <c r="AH520" i="14"/>
  <c r="AI520" i="14"/>
  <c r="AL520" i="14"/>
  <c r="AG521" i="14"/>
  <c r="AH521" i="14"/>
  <c r="AI521" i="14"/>
  <c r="AL521" i="14"/>
  <c r="AG522" i="14"/>
  <c r="AH522" i="14"/>
  <c r="AI522" i="14"/>
  <c r="AL522" i="14"/>
  <c r="AG523" i="14"/>
  <c r="AH523" i="14"/>
  <c r="AI523" i="14"/>
  <c r="AL523" i="14"/>
  <c r="AG524" i="14"/>
  <c r="AH524" i="14"/>
  <c r="AI524" i="14"/>
  <c r="AL524" i="14"/>
  <c r="AG525" i="14"/>
  <c r="AH525" i="14"/>
  <c r="AI525" i="14"/>
  <c r="AL525" i="14"/>
  <c r="AG526" i="14"/>
  <c r="AH526" i="14"/>
  <c r="AI526" i="14"/>
  <c r="AL526" i="14"/>
  <c r="AG527" i="14"/>
  <c r="AH527" i="14"/>
  <c r="AI527" i="14"/>
  <c r="AL527" i="14"/>
  <c r="AG528" i="14"/>
  <c r="AH528" i="14"/>
  <c r="AI528" i="14"/>
  <c r="AL528" i="14"/>
  <c r="AG529" i="14"/>
  <c r="AH529" i="14"/>
  <c r="AI529" i="14"/>
  <c r="AL529" i="14"/>
  <c r="AG530" i="14"/>
  <c r="AH530" i="14"/>
  <c r="AI530" i="14"/>
  <c r="AL530" i="14"/>
  <c r="AG531" i="14"/>
  <c r="AH531" i="14"/>
  <c r="AI531" i="14"/>
  <c r="AL531" i="14"/>
  <c r="AG532" i="14"/>
  <c r="AH532" i="14"/>
  <c r="AI532" i="14"/>
  <c r="AL532" i="14"/>
  <c r="AG533" i="14"/>
  <c r="AH533" i="14"/>
  <c r="AI533" i="14"/>
  <c r="AL533" i="14"/>
  <c r="AG534" i="14"/>
  <c r="AH534" i="14"/>
  <c r="AI534" i="14"/>
  <c r="AL534" i="14"/>
  <c r="AG535" i="14"/>
  <c r="AH535" i="14"/>
  <c r="AI535" i="14"/>
  <c r="AL535" i="14"/>
  <c r="AG536" i="14"/>
  <c r="AH536" i="14"/>
  <c r="AI536" i="14"/>
  <c r="AL536" i="14"/>
  <c r="AG537" i="14"/>
  <c r="AH537" i="14"/>
  <c r="AI537" i="14"/>
  <c r="AL537" i="14"/>
  <c r="AG538" i="14"/>
  <c r="AH538" i="14"/>
  <c r="AI538" i="14"/>
  <c r="AL538" i="14"/>
  <c r="AG539" i="14"/>
  <c r="AH539" i="14"/>
  <c r="AI539" i="14"/>
  <c r="AL539" i="14"/>
  <c r="AG540" i="14"/>
  <c r="AH540" i="14"/>
  <c r="AI540" i="14"/>
  <c r="AL540" i="14"/>
  <c r="AG541" i="14"/>
  <c r="AH541" i="14"/>
  <c r="AI541" i="14"/>
  <c r="AL541" i="14"/>
  <c r="AG542" i="14"/>
  <c r="AH542" i="14"/>
  <c r="AI542" i="14"/>
  <c r="AL542" i="14"/>
  <c r="AG543" i="14"/>
  <c r="AH543" i="14"/>
  <c r="AI543" i="14"/>
  <c r="AL543" i="14"/>
  <c r="AG544" i="14"/>
  <c r="AH544" i="14"/>
  <c r="AI544" i="14"/>
  <c r="AL544" i="14"/>
  <c r="AG545" i="14"/>
  <c r="AH545" i="14"/>
  <c r="AI545" i="14"/>
  <c r="AL545" i="14"/>
  <c r="AG546" i="14"/>
  <c r="AH546" i="14"/>
  <c r="AI546" i="14"/>
  <c r="AL546" i="14"/>
  <c r="AG547" i="14"/>
  <c r="AH547" i="14"/>
  <c r="AI547" i="14"/>
  <c r="AL547" i="14"/>
  <c r="AG548" i="14"/>
  <c r="AH548" i="14"/>
  <c r="AI548" i="14"/>
  <c r="AL548" i="14"/>
  <c r="AG549" i="14"/>
  <c r="AH549" i="14"/>
  <c r="AI549" i="14"/>
  <c r="AL549" i="14"/>
  <c r="AG550" i="14"/>
  <c r="AH550" i="14"/>
  <c r="AI550" i="14"/>
  <c r="AL550" i="14"/>
  <c r="AG551" i="14"/>
  <c r="AH551" i="14"/>
  <c r="AI551" i="14"/>
  <c r="AL551" i="14"/>
  <c r="AG552" i="14"/>
  <c r="AH552" i="14"/>
  <c r="AI552" i="14"/>
  <c r="AL552" i="14"/>
  <c r="AG553" i="14"/>
  <c r="AH553" i="14"/>
  <c r="AI553" i="14"/>
  <c r="AL553" i="14"/>
  <c r="AL434" i="14"/>
  <c r="AL429" i="14"/>
  <c r="AG430" i="14"/>
  <c r="AI434" i="14"/>
  <c r="AH434" i="14"/>
  <c r="AG434" i="14"/>
  <c r="AH418" i="14"/>
  <c r="B423" i="14" s="1"/>
  <c r="AG417" i="14"/>
  <c r="AG416" i="14"/>
  <c r="AP382" i="14"/>
  <c r="AP381" i="14"/>
  <c r="AQ381" i="14" s="1"/>
  <c r="AU386" i="14"/>
  <c r="AU385" i="14"/>
  <c r="AR382" i="14"/>
  <c r="AR383" i="14"/>
  <c r="AR384" i="14"/>
  <c r="AR385" i="14"/>
  <c r="AR386" i="14"/>
  <c r="AR381" i="14"/>
  <c r="AG378" i="14"/>
  <c r="AQ382" i="14" s="1"/>
  <c r="AQ383" i="14" s="1"/>
  <c r="AW386" i="14"/>
  <c r="AN386" i="14"/>
  <c r="AM386" i="14"/>
  <c r="AL386" i="14"/>
  <c r="AI386" i="14"/>
  <c r="AH386" i="14"/>
  <c r="AG386" i="14"/>
  <c r="AW385" i="14"/>
  <c r="AN385" i="14"/>
  <c r="AM385" i="14"/>
  <c r="AL385" i="14"/>
  <c r="AI385" i="14"/>
  <c r="AH385" i="14"/>
  <c r="AG385" i="14"/>
  <c r="AW384" i="14"/>
  <c r="AN384" i="14"/>
  <c r="AM384" i="14"/>
  <c r="AL384" i="14"/>
  <c r="AI384" i="14"/>
  <c r="AH384" i="14"/>
  <c r="AG384" i="14"/>
  <c r="AW383" i="14"/>
  <c r="AN383" i="14"/>
  <c r="AM383" i="14"/>
  <c r="AL383" i="14"/>
  <c r="AI383" i="14"/>
  <c r="AH383" i="14"/>
  <c r="AG383" i="14"/>
  <c r="AW382" i="14"/>
  <c r="AN382" i="14"/>
  <c r="AM382" i="14"/>
  <c r="AL382" i="14"/>
  <c r="AI382" i="14"/>
  <c r="AH382" i="14"/>
  <c r="AG382" i="14"/>
  <c r="AW381" i="14"/>
  <c r="AN381" i="14"/>
  <c r="AM381" i="14"/>
  <c r="AL381" i="14"/>
  <c r="AI381" i="14"/>
  <c r="AH381" i="14"/>
  <c r="AG381" i="14"/>
  <c r="AL691" i="14" l="1"/>
  <c r="B700" i="14" s="1"/>
  <c r="AJ22" i="11"/>
  <c r="AM1400" i="14"/>
  <c r="AM1402" i="14"/>
  <c r="AM1403" i="14"/>
  <c r="AM1405" i="14"/>
  <c r="AM1399" i="14"/>
  <c r="AM1401" i="14"/>
  <c r="AM1404" i="14"/>
  <c r="AH1424" i="14"/>
  <c r="B1432" i="14" s="1"/>
  <c r="AI1424" i="14"/>
  <c r="AJ1425" i="14" s="1"/>
  <c r="BP1242" i="14"/>
  <c r="B1248" i="14" s="1"/>
  <c r="AL829" i="14"/>
  <c r="B838" i="14" s="1"/>
  <c r="AL1102" i="14"/>
  <c r="B1113" i="14" s="1"/>
  <c r="AG964" i="14"/>
  <c r="B970" i="14" s="1"/>
  <c r="B1391" i="14"/>
  <c r="AJ690" i="14"/>
  <c r="AJ828" i="14"/>
  <c r="AJ1208" i="14"/>
  <c r="AJ1400" i="14"/>
  <c r="AG418" i="14"/>
  <c r="B424" i="14" s="1"/>
  <c r="AJ579" i="14"/>
  <c r="AJ627" i="14"/>
  <c r="AJ667" i="14"/>
  <c r="AJ587" i="14"/>
  <c r="AJ609" i="14"/>
  <c r="AJ639" i="14"/>
  <c r="AJ671" i="14"/>
  <c r="AJ982" i="14"/>
  <c r="AJ984" i="14"/>
  <c r="AJ986" i="14"/>
  <c r="AJ988" i="14"/>
  <c r="AJ990" i="14"/>
  <c r="AJ992" i="14"/>
  <c r="AJ994" i="14"/>
  <c r="AJ996" i="14"/>
  <c r="AJ998" i="14"/>
  <c r="AJ1000" i="14"/>
  <c r="AJ1002" i="14"/>
  <c r="AJ1004" i="14"/>
  <c r="AJ1006" i="14"/>
  <c r="AJ1008" i="14"/>
  <c r="AJ1010" i="14"/>
  <c r="AJ1012" i="14"/>
  <c r="AJ1014" i="14"/>
  <c r="AJ1016" i="14"/>
  <c r="AJ1018" i="14"/>
  <c r="AJ1020" i="14"/>
  <c r="AJ1022" i="14"/>
  <c r="AJ1024" i="14"/>
  <c r="AJ1026" i="14"/>
  <c r="AJ1028" i="14"/>
  <c r="AJ1030" i="14"/>
  <c r="AJ1032" i="14"/>
  <c r="AJ1034" i="14"/>
  <c r="AJ1036" i="14"/>
  <c r="AJ1038" i="14"/>
  <c r="AJ1040" i="14"/>
  <c r="AJ1042" i="14"/>
  <c r="AJ1044" i="14"/>
  <c r="AJ1046" i="14"/>
  <c r="AJ1048" i="14"/>
  <c r="AJ1050" i="14"/>
  <c r="AJ1052" i="14"/>
  <c r="AJ1054" i="14"/>
  <c r="AJ1056" i="14"/>
  <c r="AJ1058" i="14"/>
  <c r="AJ1060" i="14"/>
  <c r="AJ1062" i="14"/>
  <c r="AJ1064" i="14"/>
  <c r="AJ1066" i="14"/>
  <c r="AJ1068" i="14"/>
  <c r="AJ1070" i="14"/>
  <c r="AJ1072" i="14"/>
  <c r="AJ1074" i="14"/>
  <c r="AJ1076" i="14"/>
  <c r="AJ1078" i="14"/>
  <c r="AJ1080" i="14"/>
  <c r="AJ1082" i="14"/>
  <c r="AJ1084" i="14"/>
  <c r="AJ1086" i="14"/>
  <c r="AJ1088" i="14"/>
  <c r="AJ1090" i="14"/>
  <c r="AJ1092" i="14"/>
  <c r="AJ1094" i="14"/>
  <c r="AJ1096" i="14"/>
  <c r="AJ1098" i="14"/>
  <c r="AJ1100" i="14"/>
  <c r="AJ1261" i="14"/>
  <c r="AJ675" i="14"/>
  <c r="AY1261" i="14"/>
  <c r="AJ591" i="14"/>
  <c r="AJ643" i="14"/>
  <c r="AJ383" i="14"/>
  <c r="AJ571" i="14"/>
  <c r="AJ593" i="14"/>
  <c r="AJ615" i="14"/>
  <c r="AJ647" i="14"/>
  <c r="AJ679" i="14"/>
  <c r="BD1261" i="14"/>
  <c r="AJ611" i="14"/>
  <c r="AJ575" i="14"/>
  <c r="AJ619" i="14"/>
  <c r="AJ651" i="14"/>
  <c r="BX1261" i="14"/>
  <c r="AJ595" i="14"/>
  <c r="AJ683" i="14"/>
  <c r="AH964" i="14"/>
  <c r="B969" i="14" s="1"/>
  <c r="AJ577" i="14"/>
  <c r="AJ599" i="14"/>
  <c r="AJ623" i="14"/>
  <c r="AJ655" i="14"/>
  <c r="AJ687" i="14"/>
  <c r="AJ983" i="14"/>
  <c r="AJ985" i="14"/>
  <c r="AJ987" i="14"/>
  <c r="AJ989" i="14"/>
  <c r="AJ991" i="14"/>
  <c r="AJ993" i="14"/>
  <c r="AJ995" i="14"/>
  <c r="AJ997" i="14"/>
  <c r="AJ999" i="14"/>
  <c r="AJ1001" i="14"/>
  <c r="AJ1003" i="14"/>
  <c r="AJ1005" i="14"/>
  <c r="AJ1007" i="14"/>
  <c r="AJ1009" i="14"/>
  <c r="AJ1011" i="14"/>
  <c r="AJ1013" i="14"/>
  <c r="AJ1015" i="14"/>
  <c r="AJ1017" i="14"/>
  <c r="AJ1019" i="14"/>
  <c r="AJ1021" i="14"/>
  <c r="AJ1023" i="14"/>
  <c r="AJ1025" i="14"/>
  <c r="AJ1027" i="14"/>
  <c r="AJ1029" i="14"/>
  <c r="AJ1031" i="14"/>
  <c r="AJ1033" i="14"/>
  <c r="AJ1035" i="14"/>
  <c r="AJ1037" i="14"/>
  <c r="AJ1039" i="14"/>
  <c r="AJ1041" i="14"/>
  <c r="AJ1043" i="14"/>
  <c r="AJ1045" i="14"/>
  <c r="AJ1047" i="14"/>
  <c r="AJ1049" i="14"/>
  <c r="AJ1051" i="14"/>
  <c r="AJ1053" i="14"/>
  <c r="AJ1055" i="14"/>
  <c r="AJ1057" i="14"/>
  <c r="AJ1059" i="14"/>
  <c r="AJ1061" i="14"/>
  <c r="AJ1063" i="14"/>
  <c r="AJ1065" i="14"/>
  <c r="AJ1067" i="14"/>
  <c r="AJ1069" i="14"/>
  <c r="AJ1071" i="14"/>
  <c r="AJ1073" i="14"/>
  <c r="AJ1075" i="14"/>
  <c r="AJ1077" i="14"/>
  <c r="AJ1079" i="14"/>
  <c r="AJ1081" i="14"/>
  <c r="AJ1083" i="14"/>
  <c r="AJ1085" i="14"/>
  <c r="AJ1087" i="14"/>
  <c r="AJ1089" i="14"/>
  <c r="AJ1091" i="14"/>
  <c r="AJ1093" i="14"/>
  <c r="AJ1095" i="14"/>
  <c r="AJ1097" i="14"/>
  <c r="AJ1099" i="14"/>
  <c r="AJ1101" i="14"/>
  <c r="AJ601" i="14"/>
  <c r="AJ659" i="14"/>
  <c r="AR387" i="14"/>
  <c r="B397" i="14" s="1"/>
  <c r="AJ583" i="14"/>
  <c r="AJ603" i="14"/>
  <c r="AJ631" i="14"/>
  <c r="AJ663" i="14"/>
  <c r="AJ585" i="14"/>
  <c r="AJ607" i="14"/>
  <c r="AJ635" i="14"/>
  <c r="AJ716" i="14"/>
  <c r="AJ724" i="14"/>
  <c r="AJ748" i="14"/>
  <c r="AJ756" i="14"/>
  <c r="AJ780" i="14"/>
  <c r="AJ788" i="14"/>
  <c r="AJ572" i="14"/>
  <c r="AJ580" i="14"/>
  <c r="AJ588" i="14"/>
  <c r="AJ596" i="14"/>
  <c r="AJ604" i="14"/>
  <c r="AJ612" i="14"/>
  <c r="AJ620" i="14"/>
  <c r="AJ628" i="14"/>
  <c r="AJ636" i="14"/>
  <c r="AJ644" i="14"/>
  <c r="AJ652" i="14"/>
  <c r="AJ660" i="14"/>
  <c r="AJ668" i="14"/>
  <c r="AJ676" i="14"/>
  <c r="AJ684" i="14"/>
  <c r="AJ713" i="14"/>
  <c r="AJ721" i="14"/>
  <c r="AJ729" i="14"/>
  <c r="AJ737" i="14"/>
  <c r="AJ745" i="14"/>
  <c r="AJ753" i="14"/>
  <c r="AJ761" i="14"/>
  <c r="AJ769" i="14"/>
  <c r="AJ777" i="14"/>
  <c r="AJ785" i="14"/>
  <c r="AJ793" i="14"/>
  <c r="AJ801" i="14"/>
  <c r="AJ809" i="14"/>
  <c r="AJ817" i="14"/>
  <c r="AJ825" i="14"/>
  <c r="BI1261" i="14"/>
  <c r="AO1265" i="14"/>
  <c r="AY1265" i="14"/>
  <c r="BI1265" i="14"/>
  <c r="BS1265" i="14"/>
  <c r="CC1265" i="14"/>
  <c r="AJ1269" i="14"/>
  <c r="AT1269" i="14"/>
  <c r="BD1269" i="14"/>
  <c r="BN1269" i="14"/>
  <c r="BX1269" i="14"/>
  <c r="CH1269" i="14"/>
  <c r="AO1273" i="14"/>
  <c r="AY1273" i="14"/>
  <c r="BI1273" i="14"/>
  <c r="BS1273" i="14"/>
  <c r="CC1273" i="14"/>
  <c r="AJ1277" i="14"/>
  <c r="AT1277" i="14"/>
  <c r="BD1277" i="14"/>
  <c r="BN1277" i="14"/>
  <c r="BX1277" i="14"/>
  <c r="CH1277" i="14"/>
  <c r="AO1281" i="14"/>
  <c r="AY1281" i="14"/>
  <c r="BI1281" i="14"/>
  <c r="BS1281" i="14"/>
  <c r="CC1281" i="14"/>
  <c r="AJ1285" i="14"/>
  <c r="AT1285" i="14"/>
  <c r="BD1285" i="14"/>
  <c r="BN1285" i="14"/>
  <c r="BX1285" i="14"/>
  <c r="CH1285" i="14"/>
  <c r="AO1289" i="14"/>
  <c r="AY1289" i="14"/>
  <c r="BI1289" i="14"/>
  <c r="BS1289" i="14"/>
  <c r="CC1289" i="14"/>
  <c r="AJ1293" i="14"/>
  <c r="AT1293" i="14"/>
  <c r="BD1293" i="14"/>
  <c r="BN1293" i="14"/>
  <c r="BX1293" i="14"/>
  <c r="CH1293" i="14"/>
  <c r="AO1297" i="14"/>
  <c r="AY1297" i="14"/>
  <c r="BI1297" i="14"/>
  <c r="BS1297" i="14"/>
  <c r="CC1297" i="14"/>
  <c r="AJ1301" i="14"/>
  <c r="AT1301" i="14"/>
  <c r="BD1301" i="14"/>
  <c r="BN1301" i="14"/>
  <c r="BX1301" i="14"/>
  <c r="CH1301" i="14"/>
  <c r="AO1305" i="14"/>
  <c r="AY1305" i="14"/>
  <c r="BI1305" i="14"/>
  <c r="BS1305" i="14"/>
  <c r="CC1305" i="14"/>
  <c r="AJ1309" i="14"/>
  <c r="AT1309" i="14"/>
  <c r="BD1309" i="14"/>
  <c r="BN1309" i="14"/>
  <c r="BX1309" i="14"/>
  <c r="CH1309" i="14"/>
  <c r="AO1313" i="14"/>
  <c r="AY1313" i="14"/>
  <c r="BI1313" i="14"/>
  <c r="BS1313" i="14"/>
  <c r="CC1313" i="14"/>
  <c r="AJ1318" i="14"/>
  <c r="AT1318" i="14"/>
  <c r="BD1318" i="14"/>
  <c r="BN1318" i="14"/>
  <c r="BX1318" i="14"/>
  <c r="CH1318" i="14"/>
  <c r="AO1319" i="14"/>
  <c r="AO1320" i="14"/>
  <c r="AY1320" i="14"/>
  <c r="BI1320" i="14"/>
  <c r="BS1320" i="14"/>
  <c r="CC1320" i="14"/>
  <c r="AY1322" i="14"/>
  <c r="BX1323" i="14"/>
  <c r="AO1324" i="14"/>
  <c r="AY1324" i="14"/>
  <c r="BI1324" i="14"/>
  <c r="BS1324" i="14"/>
  <c r="CC1324" i="14"/>
  <c r="BS1327" i="14"/>
  <c r="BI1328" i="14"/>
  <c r="CH1331" i="14"/>
  <c r="CH1332" i="14"/>
  <c r="BX1339" i="14"/>
  <c r="AO1349" i="14"/>
  <c r="AY1349" i="14"/>
  <c r="BI1349" i="14"/>
  <c r="BS1349" i="14"/>
  <c r="CC1349" i="14"/>
  <c r="AJ1365" i="14"/>
  <c r="AT1365" i="14"/>
  <c r="BD1365" i="14"/>
  <c r="BN1365" i="14"/>
  <c r="BX1365" i="14"/>
  <c r="CH1365" i="14"/>
  <c r="AJ617" i="14"/>
  <c r="AJ625" i="14"/>
  <c r="AJ633" i="14"/>
  <c r="AJ641" i="14"/>
  <c r="AJ649" i="14"/>
  <c r="AJ657" i="14"/>
  <c r="AJ665" i="14"/>
  <c r="AJ673" i="14"/>
  <c r="AJ681" i="14"/>
  <c r="AJ689" i="14"/>
  <c r="AJ710" i="14"/>
  <c r="AJ718" i="14"/>
  <c r="AJ726" i="14"/>
  <c r="AJ734" i="14"/>
  <c r="AJ742" i="14"/>
  <c r="AJ750" i="14"/>
  <c r="AJ758" i="14"/>
  <c r="AJ766" i="14"/>
  <c r="AJ774" i="14"/>
  <c r="AJ782" i="14"/>
  <c r="AJ790" i="14"/>
  <c r="AJ798" i="14"/>
  <c r="AJ806" i="14"/>
  <c r="AJ814" i="14"/>
  <c r="AJ822" i="14"/>
  <c r="BN1261" i="14"/>
  <c r="AO1262" i="14"/>
  <c r="AY1262" i="14"/>
  <c r="BI1262" i="14"/>
  <c r="BS1262" i="14"/>
  <c r="CC1262" i="14"/>
  <c r="AJ1266" i="14"/>
  <c r="AT1266" i="14"/>
  <c r="BD1266" i="14"/>
  <c r="BN1266" i="14"/>
  <c r="BX1266" i="14"/>
  <c r="CH1266" i="14"/>
  <c r="AO1270" i="14"/>
  <c r="AY1270" i="14"/>
  <c r="BI1270" i="14"/>
  <c r="BS1270" i="14"/>
  <c r="CC1270" i="14"/>
  <c r="AJ1274" i="14"/>
  <c r="AT1274" i="14"/>
  <c r="BD1274" i="14"/>
  <c r="BN1274" i="14"/>
  <c r="BX1274" i="14"/>
  <c r="CH1274" i="14"/>
  <c r="AO1278" i="14"/>
  <c r="AY1278" i="14"/>
  <c r="BI1278" i="14"/>
  <c r="BS1278" i="14"/>
  <c r="CC1278" i="14"/>
  <c r="AJ1282" i="14"/>
  <c r="AT1282" i="14"/>
  <c r="BD1282" i="14"/>
  <c r="BN1282" i="14"/>
  <c r="BX1282" i="14"/>
  <c r="CH1282" i="14"/>
  <c r="AO1286" i="14"/>
  <c r="AY1286" i="14"/>
  <c r="BI1286" i="14"/>
  <c r="BS1286" i="14"/>
  <c r="CC1286" i="14"/>
  <c r="AJ1290" i="14"/>
  <c r="AT1290" i="14"/>
  <c r="BD1290" i="14"/>
  <c r="BN1290" i="14"/>
  <c r="BX1290" i="14"/>
  <c r="CH1290" i="14"/>
  <c r="AO1294" i="14"/>
  <c r="AY1294" i="14"/>
  <c r="BI1294" i="14"/>
  <c r="BS1294" i="14"/>
  <c r="CC1294" i="14"/>
  <c r="AJ1298" i="14"/>
  <c r="AT1298" i="14"/>
  <c r="BD1298" i="14"/>
  <c r="BN1298" i="14"/>
  <c r="BX1298" i="14"/>
  <c r="CH1298" i="14"/>
  <c r="AO1302" i="14"/>
  <c r="AY1302" i="14"/>
  <c r="BI1302" i="14"/>
  <c r="BS1302" i="14"/>
  <c r="CC1302" i="14"/>
  <c r="AJ1306" i="14"/>
  <c r="AT1306" i="14"/>
  <c r="BD1306" i="14"/>
  <c r="BN1306" i="14"/>
  <c r="BX1306" i="14"/>
  <c r="CH1306" i="14"/>
  <c r="AO1310" i="14"/>
  <c r="AY1310" i="14"/>
  <c r="BI1310" i="14"/>
  <c r="BS1310" i="14"/>
  <c r="CC1310" i="14"/>
  <c r="AJ1314" i="14"/>
  <c r="AT1314" i="14"/>
  <c r="BD1314" i="14"/>
  <c r="BN1314" i="14"/>
  <c r="BX1314" i="14"/>
  <c r="CH1314" i="14"/>
  <c r="CH1315" i="14"/>
  <c r="AJ1321" i="14"/>
  <c r="AT1321" i="14"/>
  <c r="BD1321" i="14"/>
  <c r="BN1321" i="14"/>
  <c r="BX1321" i="14"/>
  <c r="CH1321" i="14"/>
  <c r="AO1322" i="14"/>
  <c r="BN1323" i="14"/>
  <c r="AJ1325" i="14"/>
  <c r="AT1325" i="14"/>
  <c r="BD1325" i="14"/>
  <c r="BN1325" i="14"/>
  <c r="BX1325" i="14"/>
  <c r="CH1325" i="14"/>
  <c r="BI1327" i="14"/>
  <c r="AY1328" i="14"/>
  <c r="BX1331" i="14"/>
  <c r="BX1332" i="14"/>
  <c r="AO1333" i="14"/>
  <c r="AY1333" i="14"/>
  <c r="BI1333" i="14"/>
  <c r="BS1333" i="14"/>
  <c r="CC1333" i="14"/>
  <c r="AO1337" i="14"/>
  <c r="AY1337" i="14"/>
  <c r="BI1337" i="14"/>
  <c r="BS1337" i="14"/>
  <c r="CC1337" i="14"/>
  <c r="BN1339" i="14"/>
  <c r="AJ1345" i="14"/>
  <c r="AT1345" i="14"/>
  <c r="BD1345" i="14"/>
  <c r="BN1345" i="14"/>
  <c r="BX1345" i="14"/>
  <c r="CH1345" i="14"/>
  <c r="AO1361" i="14"/>
  <c r="AY1361" i="14"/>
  <c r="BI1361" i="14"/>
  <c r="BS1361" i="14"/>
  <c r="CC1361" i="14"/>
  <c r="AJ1377" i="14"/>
  <c r="AT1377" i="14"/>
  <c r="BD1377" i="14"/>
  <c r="BN1377" i="14"/>
  <c r="BX1377" i="14"/>
  <c r="AJ574" i="14"/>
  <c r="AJ582" i="14"/>
  <c r="AJ590" i="14"/>
  <c r="AJ598" i="14"/>
  <c r="AJ606" i="14"/>
  <c r="AJ614" i="14"/>
  <c r="AJ622" i="14"/>
  <c r="AJ630" i="14"/>
  <c r="AJ638" i="14"/>
  <c r="AJ646" i="14"/>
  <c r="AJ654" i="14"/>
  <c r="AJ662" i="14"/>
  <c r="AJ670" i="14"/>
  <c r="AJ678" i="14"/>
  <c r="AJ686" i="14"/>
  <c r="AJ715" i="14"/>
  <c r="AJ723" i="14"/>
  <c r="AJ731" i="14"/>
  <c r="AJ739" i="14"/>
  <c r="AJ747" i="14"/>
  <c r="AJ755" i="14"/>
  <c r="AJ763" i="14"/>
  <c r="AJ771" i="14"/>
  <c r="AJ779" i="14"/>
  <c r="AJ787" i="14"/>
  <c r="AJ795" i="14"/>
  <c r="AJ803" i="14"/>
  <c r="AJ811" i="14"/>
  <c r="AJ819" i="14"/>
  <c r="AJ827" i="14"/>
  <c r="AG1968" i="14"/>
  <c r="CH1380" i="14"/>
  <c r="BX1380" i="14"/>
  <c r="BN1380" i="14"/>
  <c r="BD1380" i="14"/>
  <c r="AT1380" i="14"/>
  <c r="AJ1380" i="14"/>
  <c r="CC1376" i="14"/>
  <c r="BS1376" i="14"/>
  <c r="BI1376" i="14"/>
  <c r="AY1376" i="14"/>
  <c r="AO1376" i="14"/>
  <c r="CH1372" i="14"/>
  <c r="BX1372" i="14"/>
  <c r="BN1372" i="14"/>
  <c r="BD1372" i="14"/>
  <c r="AT1372" i="14"/>
  <c r="AJ1372" i="14"/>
  <c r="CC1368" i="14"/>
  <c r="BS1368" i="14"/>
  <c r="BI1368" i="14"/>
  <c r="AY1368" i="14"/>
  <c r="AO1368" i="14"/>
  <c r="CH1364" i="14"/>
  <c r="BX1364" i="14"/>
  <c r="BN1364" i="14"/>
  <c r="BD1364" i="14"/>
  <c r="AT1364" i="14"/>
  <c r="AJ1364" i="14"/>
  <c r="CC1360" i="14"/>
  <c r="BS1360" i="14"/>
  <c r="BI1360" i="14"/>
  <c r="AY1360" i="14"/>
  <c r="AO1360" i="14"/>
  <c r="CH1356" i="14"/>
  <c r="BX1356" i="14"/>
  <c r="BN1356" i="14"/>
  <c r="BD1356" i="14"/>
  <c r="AT1356" i="14"/>
  <c r="AJ1356" i="14"/>
  <c r="CC1352" i="14"/>
  <c r="BS1352" i="14"/>
  <c r="BI1352" i="14"/>
  <c r="AY1352" i="14"/>
  <c r="AO1352" i="14"/>
  <c r="CH1348" i="14"/>
  <c r="BX1348" i="14"/>
  <c r="BN1348" i="14"/>
  <c r="BD1348" i="14"/>
  <c r="AT1348" i="14"/>
  <c r="AJ1348" i="14"/>
  <c r="CC1344" i="14"/>
  <c r="BS1344" i="14"/>
  <c r="BI1344" i="14"/>
  <c r="AY1344" i="14"/>
  <c r="AO1344" i="14"/>
  <c r="CH1340" i="14"/>
  <c r="BX1340" i="14"/>
  <c r="BN1340" i="14"/>
  <c r="BD1340" i="14"/>
  <c r="AT1340" i="14"/>
  <c r="AJ1340" i="14"/>
  <c r="CC1336" i="14"/>
  <c r="BS1336" i="14"/>
  <c r="BI1336" i="14"/>
  <c r="AY1336" i="14"/>
  <c r="AO1336" i="14"/>
  <c r="CC1379" i="14"/>
  <c r="BS1379" i="14"/>
  <c r="BI1379" i="14"/>
  <c r="AY1379" i="14"/>
  <c r="AO1379" i="14"/>
  <c r="CH1375" i="14"/>
  <c r="BX1375" i="14"/>
  <c r="BN1375" i="14"/>
  <c r="BD1375" i="14"/>
  <c r="AT1375" i="14"/>
  <c r="AJ1375" i="14"/>
  <c r="CC1371" i="14"/>
  <c r="BS1371" i="14"/>
  <c r="BI1371" i="14"/>
  <c r="AY1371" i="14"/>
  <c r="AO1371" i="14"/>
  <c r="CH1367" i="14"/>
  <c r="BX1367" i="14"/>
  <c r="BN1367" i="14"/>
  <c r="BD1367" i="14"/>
  <c r="AT1367" i="14"/>
  <c r="AJ1367" i="14"/>
  <c r="CC1363" i="14"/>
  <c r="BS1363" i="14"/>
  <c r="BI1363" i="14"/>
  <c r="AY1363" i="14"/>
  <c r="AO1363" i="14"/>
  <c r="CH1359" i="14"/>
  <c r="BX1359" i="14"/>
  <c r="BN1359" i="14"/>
  <c r="BD1359" i="14"/>
  <c r="AT1359" i="14"/>
  <c r="AJ1359" i="14"/>
  <c r="CC1355" i="14"/>
  <c r="BS1355" i="14"/>
  <c r="BI1355" i="14"/>
  <c r="AY1355" i="14"/>
  <c r="AO1355" i="14"/>
  <c r="CH1351" i="14"/>
  <c r="BX1351" i="14"/>
  <c r="BN1351" i="14"/>
  <c r="BD1351" i="14"/>
  <c r="AT1351" i="14"/>
  <c r="AJ1351" i="14"/>
  <c r="CC1347" i="14"/>
  <c r="BS1347" i="14"/>
  <c r="BI1347" i="14"/>
  <c r="AY1347" i="14"/>
  <c r="AO1347" i="14"/>
  <c r="CH1343" i="14"/>
  <c r="BX1343" i="14"/>
  <c r="BN1343" i="14"/>
  <c r="BD1343" i="14"/>
  <c r="AT1343" i="14"/>
  <c r="AJ1343" i="14"/>
  <c r="CC1339" i="14"/>
  <c r="BS1339" i="14"/>
  <c r="BI1339" i="14"/>
  <c r="AY1339" i="14"/>
  <c r="AO1339" i="14"/>
  <c r="CH1335" i="14"/>
  <c r="BX1335" i="14"/>
  <c r="BN1335" i="14"/>
  <c r="BD1335" i="14"/>
  <c r="AT1335" i="14"/>
  <c r="AJ1335" i="14"/>
  <c r="CC1331" i="14"/>
  <c r="BS1331" i="14"/>
  <c r="BI1331" i="14"/>
  <c r="AY1331" i="14"/>
  <c r="AO1331" i="14"/>
  <c r="CH1327" i="14"/>
  <c r="BX1327" i="14"/>
  <c r="BN1327" i="14"/>
  <c r="BD1327" i="14"/>
  <c r="AT1327" i="14"/>
  <c r="AJ1327" i="14"/>
  <c r="CC1323" i="14"/>
  <c r="BS1323" i="14"/>
  <c r="BI1323" i="14"/>
  <c r="AY1323" i="14"/>
  <c r="AO1323" i="14"/>
  <c r="CH1319" i="14"/>
  <c r="BX1319" i="14"/>
  <c r="BN1319" i="14"/>
  <c r="BD1319" i="14"/>
  <c r="AT1319" i="14"/>
  <c r="AJ1319" i="14"/>
  <c r="CC1315" i="14"/>
  <c r="BS1315" i="14"/>
  <c r="BI1315" i="14"/>
  <c r="AY1315" i="14"/>
  <c r="AO1315" i="14"/>
  <c r="CH1378" i="14"/>
  <c r="BX1378" i="14"/>
  <c r="BN1378" i="14"/>
  <c r="BD1378" i="14"/>
  <c r="AT1378" i="14"/>
  <c r="AJ1378" i="14"/>
  <c r="CC1374" i="14"/>
  <c r="BS1374" i="14"/>
  <c r="BI1374" i="14"/>
  <c r="AY1374" i="14"/>
  <c r="AO1374" i="14"/>
  <c r="CH1370" i="14"/>
  <c r="BX1370" i="14"/>
  <c r="BN1370" i="14"/>
  <c r="BD1370" i="14"/>
  <c r="AT1370" i="14"/>
  <c r="AJ1370" i="14"/>
  <c r="CC1366" i="14"/>
  <c r="BS1366" i="14"/>
  <c r="BI1366" i="14"/>
  <c r="AY1366" i="14"/>
  <c r="AO1366" i="14"/>
  <c r="CH1362" i="14"/>
  <c r="BX1362" i="14"/>
  <c r="BN1362" i="14"/>
  <c r="BD1362" i="14"/>
  <c r="AT1362" i="14"/>
  <c r="AJ1362" i="14"/>
  <c r="CC1358" i="14"/>
  <c r="BS1358" i="14"/>
  <c r="BI1358" i="14"/>
  <c r="AY1358" i="14"/>
  <c r="AO1358" i="14"/>
  <c r="CH1354" i="14"/>
  <c r="BX1354" i="14"/>
  <c r="BN1354" i="14"/>
  <c r="BD1354" i="14"/>
  <c r="AT1354" i="14"/>
  <c r="AJ1354" i="14"/>
  <c r="CC1350" i="14"/>
  <c r="BS1350" i="14"/>
  <c r="BI1350" i="14"/>
  <c r="AY1350" i="14"/>
  <c r="AO1350" i="14"/>
  <c r="CH1346" i="14"/>
  <c r="BX1346" i="14"/>
  <c r="BN1346" i="14"/>
  <c r="BD1346" i="14"/>
  <c r="AT1346" i="14"/>
  <c r="AJ1346" i="14"/>
  <c r="CC1342" i="14"/>
  <c r="BS1342" i="14"/>
  <c r="BI1342" i="14"/>
  <c r="AY1342" i="14"/>
  <c r="AO1342" i="14"/>
  <c r="CH1338" i="14"/>
  <c r="BX1338" i="14"/>
  <c r="BN1338" i="14"/>
  <c r="BD1338" i="14"/>
  <c r="AT1338" i="14"/>
  <c r="AJ1338" i="14"/>
  <c r="CC1334" i="14"/>
  <c r="BS1334" i="14"/>
  <c r="BI1334" i="14"/>
  <c r="AY1334" i="14"/>
  <c r="AO1334" i="14"/>
  <c r="CH1330" i="14"/>
  <c r="BX1330" i="14"/>
  <c r="BN1330" i="14"/>
  <c r="BD1330" i="14"/>
  <c r="AT1330" i="14"/>
  <c r="AJ1330" i="14"/>
  <c r="CC1326" i="14"/>
  <c r="BS1326" i="14"/>
  <c r="BI1326" i="14"/>
  <c r="AY1326" i="14"/>
  <c r="AO1326" i="14"/>
  <c r="CH1322" i="14"/>
  <c r="BX1322" i="14"/>
  <c r="BN1322" i="14"/>
  <c r="BD1322" i="14"/>
  <c r="AT1322" i="14"/>
  <c r="AJ1322" i="14"/>
  <c r="CC1380" i="14"/>
  <c r="BS1380" i="14"/>
  <c r="BI1380" i="14"/>
  <c r="AY1380" i="14"/>
  <c r="AO1380" i="14"/>
  <c r="CH1376" i="14"/>
  <c r="BX1376" i="14"/>
  <c r="BN1376" i="14"/>
  <c r="BD1376" i="14"/>
  <c r="AT1376" i="14"/>
  <c r="AJ1376" i="14"/>
  <c r="CC1372" i="14"/>
  <c r="BS1372" i="14"/>
  <c r="BI1372" i="14"/>
  <c r="AY1372" i="14"/>
  <c r="AO1372" i="14"/>
  <c r="CH1368" i="14"/>
  <c r="BX1368" i="14"/>
  <c r="BN1368" i="14"/>
  <c r="BD1368" i="14"/>
  <c r="AT1368" i="14"/>
  <c r="AJ1368" i="14"/>
  <c r="CC1364" i="14"/>
  <c r="BS1364" i="14"/>
  <c r="BI1364" i="14"/>
  <c r="AY1364" i="14"/>
  <c r="AO1364" i="14"/>
  <c r="CH1360" i="14"/>
  <c r="BX1360" i="14"/>
  <c r="BN1360" i="14"/>
  <c r="BD1360" i="14"/>
  <c r="AT1360" i="14"/>
  <c r="AJ1360" i="14"/>
  <c r="CC1356" i="14"/>
  <c r="BS1356" i="14"/>
  <c r="BI1356" i="14"/>
  <c r="AY1356" i="14"/>
  <c r="AO1356" i="14"/>
  <c r="CH1352" i="14"/>
  <c r="BX1352" i="14"/>
  <c r="BN1352" i="14"/>
  <c r="BD1352" i="14"/>
  <c r="AT1352" i="14"/>
  <c r="AJ1352" i="14"/>
  <c r="CC1348" i="14"/>
  <c r="BS1348" i="14"/>
  <c r="BI1348" i="14"/>
  <c r="AY1348" i="14"/>
  <c r="AO1348" i="14"/>
  <c r="CH1344" i="14"/>
  <c r="BX1344" i="14"/>
  <c r="BN1344" i="14"/>
  <c r="BD1344" i="14"/>
  <c r="AT1344" i="14"/>
  <c r="AJ1344" i="14"/>
  <c r="CC1340" i="14"/>
  <c r="BS1340" i="14"/>
  <c r="BI1340" i="14"/>
  <c r="AY1340" i="14"/>
  <c r="AO1340" i="14"/>
  <c r="CH1336" i="14"/>
  <c r="BX1336" i="14"/>
  <c r="BN1336" i="14"/>
  <c r="BD1336" i="14"/>
  <c r="AT1336" i="14"/>
  <c r="AJ1336" i="14"/>
  <c r="CC1332" i="14"/>
  <c r="BS1332" i="14"/>
  <c r="BI1332" i="14"/>
  <c r="AY1332" i="14"/>
  <c r="AO1332" i="14"/>
  <c r="CH1328" i="14"/>
  <c r="BX1328" i="14"/>
  <c r="BN1328" i="14"/>
  <c r="BD1328" i="14"/>
  <c r="AT1328" i="14"/>
  <c r="AJ1328" i="14"/>
  <c r="CH1379" i="14"/>
  <c r="BX1379" i="14"/>
  <c r="BN1379" i="14"/>
  <c r="BD1379" i="14"/>
  <c r="AT1379" i="14"/>
  <c r="AJ1379" i="14"/>
  <c r="CC1375" i="14"/>
  <c r="BS1375" i="14"/>
  <c r="BI1375" i="14"/>
  <c r="AY1375" i="14"/>
  <c r="AO1375" i="14"/>
  <c r="CH1371" i="14"/>
  <c r="BX1371" i="14"/>
  <c r="BN1371" i="14"/>
  <c r="BD1371" i="14"/>
  <c r="AT1371" i="14"/>
  <c r="AJ1371" i="14"/>
  <c r="CC1367" i="14"/>
  <c r="BS1367" i="14"/>
  <c r="BI1367" i="14"/>
  <c r="AY1367" i="14"/>
  <c r="AO1367" i="14"/>
  <c r="CH1363" i="14"/>
  <c r="BX1363" i="14"/>
  <c r="BN1363" i="14"/>
  <c r="BD1363" i="14"/>
  <c r="AT1363" i="14"/>
  <c r="AJ1363" i="14"/>
  <c r="CC1359" i="14"/>
  <c r="BS1359" i="14"/>
  <c r="BI1359" i="14"/>
  <c r="AY1359" i="14"/>
  <c r="AO1359" i="14"/>
  <c r="CH1355" i="14"/>
  <c r="BX1355" i="14"/>
  <c r="BN1355" i="14"/>
  <c r="BD1355" i="14"/>
  <c r="AT1355" i="14"/>
  <c r="AJ1355" i="14"/>
  <c r="CC1351" i="14"/>
  <c r="BS1351" i="14"/>
  <c r="BI1351" i="14"/>
  <c r="AY1351" i="14"/>
  <c r="AO1351" i="14"/>
  <c r="CH1347" i="14"/>
  <c r="BX1347" i="14"/>
  <c r="BN1347" i="14"/>
  <c r="BD1347" i="14"/>
  <c r="AT1347" i="14"/>
  <c r="AJ1347" i="14"/>
  <c r="CC1343" i="14"/>
  <c r="BS1343" i="14"/>
  <c r="BI1343" i="14"/>
  <c r="AY1343" i="14"/>
  <c r="AO1343" i="14"/>
  <c r="CC1378" i="14"/>
  <c r="BS1378" i="14"/>
  <c r="BI1378" i="14"/>
  <c r="AY1378" i="14"/>
  <c r="AO1378" i="14"/>
  <c r="CH1374" i="14"/>
  <c r="BX1374" i="14"/>
  <c r="BN1374" i="14"/>
  <c r="BD1374" i="14"/>
  <c r="AT1374" i="14"/>
  <c r="AJ1374" i="14"/>
  <c r="CC1370" i="14"/>
  <c r="BS1370" i="14"/>
  <c r="BI1370" i="14"/>
  <c r="AY1370" i="14"/>
  <c r="AO1370" i="14"/>
  <c r="CH1366" i="14"/>
  <c r="BX1366" i="14"/>
  <c r="BN1366" i="14"/>
  <c r="BD1366" i="14"/>
  <c r="AT1366" i="14"/>
  <c r="AJ1366" i="14"/>
  <c r="CC1362" i="14"/>
  <c r="BS1362" i="14"/>
  <c r="BI1362" i="14"/>
  <c r="AY1362" i="14"/>
  <c r="AO1362" i="14"/>
  <c r="CH1358" i="14"/>
  <c r="BX1358" i="14"/>
  <c r="BN1358" i="14"/>
  <c r="BD1358" i="14"/>
  <c r="AT1358" i="14"/>
  <c r="AJ1358" i="14"/>
  <c r="CC1354" i="14"/>
  <c r="BS1354" i="14"/>
  <c r="BI1354" i="14"/>
  <c r="AY1354" i="14"/>
  <c r="AO1354" i="14"/>
  <c r="CH1350" i="14"/>
  <c r="BX1350" i="14"/>
  <c r="BN1350" i="14"/>
  <c r="BD1350" i="14"/>
  <c r="AT1350" i="14"/>
  <c r="AJ1350" i="14"/>
  <c r="CC1346" i="14"/>
  <c r="BS1346" i="14"/>
  <c r="BI1346" i="14"/>
  <c r="AY1346" i="14"/>
  <c r="AO1346" i="14"/>
  <c r="CH1342" i="14"/>
  <c r="BX1342" i="14"/>
  <c r="BN1342" i="14"/>
  <c r="BD1342" i="14"/>
  <c r="AT1342" i="14"/>
  <c r="AJ1342" i="14"/>
  <c r="CC1338" i="14"/>
  <c r="BS1338" i="14"/>
  <c r="BI1338" i="14"/>
  <c r="AY1338" i="14"/>
  <c r="AO1338" i="14"/>
  <c r="CH1334" i="14"/>
  <c r="BX1334" i="14"/>
  <c r="BN1334" i="14"/>
  <c r="BD1334" i="14"/>
  <c r="AT1334" i="14"/>
  <c r="AJ1334" i="14"/>
  <c r="CC1330" i="14"/>
  <c r="BS1330" i="14"/>
  <c r="BI1330" i="14"/>
  <c r="AY1330" i="14"/>
  <c r="AO1330" i="14"/>
  <c r="CH1326" i="14"/>
  <c r="BX1326" i="14"/>
  <c r="BN1326" i="14"/>
  <c r="BD1326" i="14"/>
  <c r="AT1326" i="14"/>
  <c r="AJ1326" i="14"/>
  <c r="CC1322" i="14"/>
  <c r="BS1261" i="14"/>
  <c r="AJ1263" i="14"/>
  <c r="AT1263" i="14"/>
  <c r="BD1263" i="14"/>
  <c r="BN1263" i="14"/>
  <c r="BX1263" i="14"/>
  <c r="CH1263" i="14"/>
  <c r="AO1267" i="14"/>
  <c r="AY1267" i="14"/>
  <c r="BI1267" i="14"/>
  <c r="BS1267" i="14"/>
  <c r="CC1267" i="14"/>
  <c r="AJ1271" i="14"/>
  <c r="AT1271" i="14"/>
  <c r="BD1271" i="14"/>
  <c r="BN1271" i="14"/>
  <c r="BX1271" i="14"/>
  <c r="CH1271" i="14"/>
  <c r="AO1275" i="14"/>
  <c r="AY1275" i="14"/>
  <c r="BI1275" i="14"/>
  <c r="BS1275" i="14"/>
  <c r="CC1275" i="14"/>
  <c r="AJ1279" i="14"/>
  <c r="AT1279" i="14"/>
  <c r="BD1279" i="14"/>
  <c r="BN1279" i="14"/>
  <c r="BX1279" i="14"/>
  <c r="CH1279" i="14"/>
  <c r="AO1283" i="14"/>
  <c r="AY1283" i="14"/>
  <c r="BI1283" i="14"/>
  <c r="BS1283" i="14"/>
  <c r="CC1283" i="14"/>
  <c r="AJ1287" i="14"/>
  <c r="AT1287" i="14"/>
  <c r="BD1287" i="14"/>
  <c r="BN1287" i="14"/>
  <c r="BX1287" i="14"/>
  <c r="CH1287" i="14"/>
  <c r="AO1291" i="14"/>
  <c r="AY1291" i="14"/>
  <c r="BI1291" i="14"/>
  <c r="BS1291" i="14"/>
  <c r="CC1291" i="14"/>
  <c r="AJ1295" i="14"/>
  <c r="AT1295" i="14"/>
  <c r="BD1295" i="14"/>
  <c r="BN1295" i="14"/>
  <c r="BX1295" i="14"/>
  <c r="CH1295" i="14"/>
  <c r="AO1299" i="14"/>
  <c r="AY1299" i="14"/>
  <c r="BI1299" i="14"/>
  <c r="BS1299" i="14"/>
  <c r="CC1299" i="14"/>
  <c r="AJ1303" i="14"/>
  <c r="AT1303" i="14"/>
  <c r="BD1303" i="14"/>
  <c r="BN1303" i="14"/>
  <c r="BX1303" i="14"/>
  <c r="CH1303" i="14"/>
  <c r="AO1307" i="14"/>
  <c r="AY1307" i="14"/>
  <c r="BI1307" i="14"/>
  <c r="BS1307" i="14"/>
  <c r="CC1307" i="14"/>
  <c r="AJ1311" i="14"/>
  <c r="AT1311" i="14"/>
  <c r="BD1311" i="14"/>
  <c r="BN1311" i="14"/>
  <c r="BX1311" i="14"/>
  <c r="CH1311" i="14"/>
  <c r="BX1315" i="14"/>
  <c r="AO1316" i="14"/>
  <c r="AY1316" i="14"/>
  <c r="BI1316" i="14"/>
  <c r="BS1316" i="14"/>
  <c r="CC1316" i="14"/>
  <c r="BD1323" i="14"/>
  <c r="AY1327" i="14"/>
  <c r="AO1328" i="14"/>
  <c r="AO1329" i="14"/>
  <c r="AY1329" i="14"/>
  <c r="BI1329" i="14"/>
  <c r="BS1329" i="14"/>
  <c r="CC1329" i="14"/>
  <c r="BN1331" i="14"/>
  <c r="BN1332" i="14"/>
  <c r="BD1339" i="14"/>
  <c r="AO1341" i="14"/>
  <c r="AY1341" i="14"/>
  <c r="BI1341" i="14"/>
  <c r="BS1341" i="14"/>
  <c r="CC1341" i="14"/>
  <c r="AJ1357" i="14"/>
  <c r="AT1357" i="14"/>
  <c r="BD1357" i="14"/>
  <c r="BN1357" i="14"/>
  <c r="BX1357" i="14"/>
  <c r="CH1357" i="14"/>
  <c r="AO1373" i="14"/>
  <c r="AY1373" i="14"/>
  <c r="BI1373" i="14"/>
  <c r="BS1373" i="14"/>
  <c r="CC1373" i="14"/>
  <c r="AJ712" i="14"/>
  <c r="AJ720" i="14"/>
  <c r="AJ736" i="14"/>
  <c r="AJ744" i="14"/>
  <c r="AJ760" i="14"/>
  <c r="AJ768" i="14"/>
  <c r="AJ784" i="14"/>
  <c r="AJ792" i="14"/>
  <c r="AJ800" i="14"/>
  <c r="AJ808" i="14"/>
  <c r="AJ816" i="14"/>
  <c r="AJ824" i="14"/>
  <c r="AO1264" i="14"/>
  <c r="AY1264" i="14"/>
  <c r="BI1264" i="14"/>
  <c r="BS1264" i="14"/>
  <c r="CC1264" i="14"/>
  <c r="AJ1268" i="14"/>
  <c r="AT1268" i="14"/>
  <c r="BD1268" i="14"/>
  <c r="BN1268" i="14"/>
  <c r="BX1268" i="14"/>
  <c r="CH1268" i="14"/>
  <c r="AO1272" i="14"/>
  <c r="AY1272" i="14"/>
  <c r="BI1272" i="14"/>
  <c r="BS1272" i="14"/>
  <c r="CC1272" i="14"/>
  <c r="AJ1276" i="14"/>
  <c r="AT1276" i="14"/>
  <c r="BD1276" i="14"/>
  <c r="BN1276" i="14"/>
  <c r="BX1276" i="14"/>
  <c r="CH1276" i="14"/>
  <c r="AO1280" i="14"/>
  <c r="AY1280" i="14"/>
  <c r="BI1280" i="14"/>
  <c r="BS1280" i="14"/>
  <c r="CC1280" i="14"/>
  <c r="AJ1284" i="14"/>
  <c r="AT1284" i="14"/>
  <c r="BD1284" i="14"/>
  <c r="BN1284" i="14"/>
  <c r="BX1284" i="14"/>
  <c r="CH1284" i="14"/>
  <c r="AO1288" i="14"/>
  <c r="AY1288" i="14"/>
  <c r="BI1288" i="14"/>
  <c r="BS1288" i="14"/>
  <c r="CC1288" i="14"/>
  <c r="AJ1292" i="14"/>
  <c r="AT1292" i="14"/>
  <c r="BD1292" i="14"/>
  <c r="BN1292" i="14"/>
  <c r="BX1292" i="14"/>
  <c r="CH1292" i="14"/>
  <c r="AO1296" i="14"/>
  <c r="AY1296" i="14"/>
  <c r="BI1296" i="14"/>
  <c r="BS1296" i="14"/>
  <c r="CC1296" i="14"/>
  <c r="AJ1300" i="14"/>
  <c r="AT1300" i="14"/>
  <c r="BD1300" i="14"/>
  <c r="BN1300" i="14"/>
  <c r="BX1300" i="14"/>
  <c r="CH1300" i="14"/>
  <c r="AO1304" i="14"/>
  <c r="AY1304" i="14"/>
  <c r="BI1304" i="14"/>
  <c r="BS1304" i="14"/>
  <c r="CC1304" i="14"/>
  <c r="AJ1308" i="14"/>
  <c r="AT1308" i="14"/>
  <c r="BD1308" i="14"/>
  <c r="BN1308" i="14"/>
  <c r="BX1308" i="14"/>
  <c r="CH1308" i="14"/>
  <c r="AO1312" i="14"/>
  <c r="AY1312" i="14"/>
  <c r="BI1312" i="14"/>
  <c r="BS1312" i="14"/>
  <c r="CC1312" i="14"/>
  <c r="BN1315" i="14"/>
  <c r="AJ1317" i="14"/>
  <c r="AT1317" i="14"/>
  <c r="BD1317" i="14"/>
  <c r="BN1317" i="14"/>
  <c r="BX1317" i="14"/>
  <c r="CH1317" i="14"/>
  <c r="AT1323" i="14"/>
  <c r="AO1327" i="14"/>
  <c r="BD1331" i="14"/>
  <c r="BD1332" i="14"/>
  <c r="CC1335" i="14"/>
  <c r="AT1339" i="14"/>
  <c r="AO1353" i="14"/>
  <c r="AY1353" i="14"/>
  <c r="BI1353" i="14"/>
  <c r="BS1353" i="14"/>
  <c r="CC1353" i="14"/>
  <c r="AJ1369" i="14"/>
  <c r="AT1369" i="14"/>
  <c r="BD1369" i="14"/>
  <c r="BN1369" i="14"/>
  <c r="BX1369" i="14"/>
  <c r="CH1369" i="14"/>
  <c r="AJ728" i="14"/>
  <c r="AJ752" i="14"/>
  <c r="AJ776" i="14"/>
  <c r="AJ576" i="14"/>
  <c r="AJ584" i="14"/>
  <c r="AJ592" i="14"/>
  <c r="AJ600" i="14"/>
  <c r="AJ608" i="14"/>
  <c r="AJ616" i="14"/>
  <c r="AJ624" i="14"/>
  <c r="AJ632" i="14"/>
  <c r="AJ640" i="14"/>
  <c r="AJ648" i="14"/>
  <c r="AJ656" i="14"/>
  <c r="AJ664" i="14"/>
  <c r="AJ672" i="14"/>
  <c r="AJ680" i="14"/>
  <c r="AJ688" i="14"/>
  <c r="AJ709" i="14"/>
  <c r="AJ717" i="14"/>
  <c r="AJ725" i="14"/>
  <c r="AJ733" i="14"/>
  <c r="AJ741" i="14"/>
  <c r="AJ749" i="14"/>
  <c r="AJ757" i="14"/>
  <c r="AJ765" i="14"/>
  <c r="AJ773" i="14"/>
  <c r="AJ781" i="14"/>
  <c r="AJ789" i="14"/>
  <c r="AJ797" i="14"/>
  <c r="AJ805" i="14"/>
  <c r="AJ813" i="14"/>
  <c r="AJ821" i="14"/>
  <c r="AO1261" i="14"/>
  <c r="CC1261" i="14"/>
  <c r="AJ1265" i="14"/>
  <c r="AT1265" i="14"/>
  <c r="BD1265" i="14"/>
  <c r="BN1265" i="14"/>
  <c r="BX1265" i="14"/>
  <c r="CH1265" i="14"/>
  <c r="AO1269" i="14"/>
  <c r="AY1269" i="14"/>
  <c r="BI1269" i="14"/>
  <c r="BS1269" i="14"/>
  <c r="CC1269" i="14"/>
  <c r="AJ1273" i="14"/>
  <c r="AT1273" i="14"/>
  <c r="BD1273" i="14"/>
  <c r="BN1273" i="14"/>
  <c r="BX1273" i="14"/>
  <c r="CH1273" i="14"/>
  <c r="AO1277" i="14"/>
  <c r="AY1277" i="14"/>
  <c r="BI1277" i="14"/>
  <c r="BS1277" i="14"/>
  <c r="CC1277" i="14"/>
  <c r="AJ1281" i="14"/>
  <c r="AT1281" i="14"/>
  <c r="BD1281" i="14"/>
  <c r="BN1281" i="14"/>
  <c r="BX1281" i="14"/>
  <c r="CH1281" i="14"/>
  <c r="AO1285" i="14"/>
  <c r="AY1285" i="14"/>
  <c r="BI1285" i="14"/>
  <c r="BS1285" i="14"/>
  <c r="CC1285" i="14"/>
  <c r="AJ1289" i="14"/>
  <c r="AT1289" i="14"/>
  <c r="BD1289" i="14"/>
  <c r="BN1289" i="14"/>
  <c r="BX1289" i="14"/>
  <c r="CH1289" i="14"/>
  <c r="AO1293" i="14"/>
  <c r="AY1293" i="14"/>
  <c r="BI1293" i="14"/>
  <c r="BS1293" i="14"/>
  <c r="CC1293" i="14"/>
  <c r="AJ1297" i="14"/>
  <c r="AT1297" i="14"/>
  <c r="BD1297" i="14"/>
  <c r="BN1297" i="14"/>
  <c r="BX1297" i="14"/>
  <c r="CH1297" i="14"/>
  <c r="AO1301" i="14"/>
  <c r="AY1301" i="14"/>
  <c r="BI1301" i="14"/>
  <c r="BS1301" i="14"/>
  <c r="CC1301" i="14"/>
  <c r="AJ1305" i="14"/>
  <c r="AT1305" i="14"/>
  <c r="BD1305" i="14"/>
  <c r="BN1305" i="14"/>
  <c r="BX1305" i="14"/>
  <c r="CH1305" i="14"/>
  <c r="AO1309" i="14"/>
  <c r="AY1309" i="14"/>
  <c r="BI1309" i="14"/>
  <c r="BS1309" i="14"/>
  <c r="CC1309" i="14"/>
  <c r="AJ1313" i="14"/>
  <c r="AT1313" i="14"/>
  <c r="BD1313" i="14"/>
  <c r="BN1313" i="14"/>
  <c r="BX1313" i="14"/>
  <c r="CH1313" i="14"/>
  <c r="BD1315" i="14"/>
  <c r="AO1318" i="14"/>
  <c r="AY1318" i="14"/>
  <c r="BI1318" i="14"/>
  <c r="BS1318" i="14"/>
  <c r="CC1318" i="14"/>
  <c r="CC1319" i="14"/>
  <c r="AJ1320" i="14"/>
  <c r="AT1320" i="14"/>
  <c r="BD1320" i="14"/>
  <c r="BN1320" i="14"/>
  <c r="BX1320" i="14"/>
  <c r="CH1320" i="14"/>
  <c r="AJ1323" i="14"/>
  <c r="AJ1324" i="14"/>
  <c r="AT1324" i="14"/>
  <c r="BD1324" i="14"/>
  <c r="BN1324" i="14"/>
  <c r="BX1324" i="14"/>
  <c r="CH1324" i="14"/>
  <c r="AT1331" i="14"/>
  <c r="AT1332" i="14"/>
  <c r="BS1335" i="14"/>
  <c r="AJ1339" i="14"/>
  <c r="AJ1349" i="14"/>
  <c r="AT1349" i="14"/>
  <c r="BD1349" i="14"/>
  <c r="BN1349" i="14"/>
  <c r="BX1349" i="14"/>
  <c r="CH1349" i="14"/>
  <c r="AO1365" i="14"/>
  <c r="AY1365" i="14"/>
  <c r="BI1365" i="14"/>
  <c r="BS1365" i="14"/>
  <c r="CC1365" i="14"/>
  <c r="AJ573" i="14"/>
  <c r="AJ581" i="14"/>
  <c r="AJ589" i="14"/>
  <c r="AJ597" i="14"/>
  <c r="AJ605" i="14"/>
  <c r="AJ613" i="14"/>
  <c r="AJ621" i="14"/>
  <c r="AJ629" i="14"/>
  <c r="AJ637" i="14"/>
  <c r="AJ645" i="14"/>
  <c r="AJ653" i="14"/>
  <c r="AJ661" i="14"/>
  <c r="AJ669" i="14"/>
  <c r="AJ677" i="14"/>
  <c r="AJ685" i="14"/>
  <c r="AJ714" i="14"/>
  <c r="AJ722" i="14"/>
  <c r="AJ730" i="14"/>
  <c r="AJ738" i="14"/>
  <c r="AJ746" i="14"/>
  <c r="AJ754" i="14"/>
  <c r="AJ762" i="14"/>
  <c r="AJ770" i="14"/>
  <c r="AJ778" i="14"/>
  <c r="AJ786" i="14"/>
  <c r="AJ794" i="14"/>
  <c r="AJ802" i="14"/>
  <c r="AJ810" i="14"/>
  <c r="AJ818" i="14"/>
  <c r="AJ826" i="14"/>
  <c r="AT1261" i="14"/>
  <c r="CH1261" i="14"/>
  <c r="AJ1262" i="14"/>
  <c r="AT1262" i="14"/>
  <c r="BD1262" i="14"/>
  <c r="BN1262" i="14"/>
  <c r="BX1262" i="14"/>
  <c r="CH1262" i="14"/>
  <c r="AO1266" i="14"/>
  <c r="AY1266" i="14"/>
  <c r="BI1266" i="14"/>
  <c r="BS1266" i="14"/>
  <c r="CC1266" i="14"/>
  <c r="AJ1270" i="14"/>
  <c r="AT1270" i="14"/>
  <c r="BD1270" i="14"/>
  <c r="BN1270" i="14"/>
  <c r="BX1270" i="14"/>
  <c r="CH1270" i="14"/>
  <c r="AO1274" i="14"/>
  <c r="AY1274" i="14"/>
  <c r="BI1274" i="14"/>
  <c r="BS1274" i="14"/>
  <c r="CC1274" i="14"/>
  <c r="AJ1278" i="14"/>
  <c r="AT1278" i="14"/>
  <c r="BD1278" i="14"/>
  <c r="BN1278" i="14"/>
  <c r="BX1278" i="14"/>
  <c r="CH1278" i="14"/>
  <c r="AO1282" i="14"/>
  <c r="AY1282" i="14"/>
  <c r="BI1282" i="14"/>
  <c r="BS1282" i="14"/>
  <c r="CC1282" i="14"/>
  <c r="AJ1286" i="14"/>
  <c r="AT1286" i="14"/>
  <c r="BD1286" i="14"/>
  <c r="BN1286" i="14"/>
  <c r="BX1286" i="14"/>
  <c r="CH1286" i="14"/>
  <c r="AO1290" i="14"/>
  <c r="AY1290" i="14"/>
  <c r="BI1290" i="14"/>
  <c r="BS1290" i="14"/>
  <c r="CC1290" i="14"/>
  <c r="AJ1294" i="14"/>
  <c r="AT1294" i="14"/>
  <c r="BD1294" i="14"/>
  <c r="BN1294" i="14"/>
  <c r="BX1294" i="14"/>
  <c r="CH1294" i="14"/>
  <c r="AO1298" i="14"/>
  <c r="AY1298" i="14"/>
  <c r="BI1298" i="14"/>
  <c r="BS1298" i="14"/>
  <c r="CC1298" i="14"/>
  <c r="AJ1302" i="14"/>
  <c r="AT1302" i="14"/>
  <c r="BD1302" i="14"/>
  <c r="BN1302" i="14"/>
  <c r="BX1302" i="14"/>
  <c r="CH1302" i="14"/>
  <c r="AO1306" i="14"/>
  <c r="AY1306" i="14"/>
  <c r="BI1306" i="14"/>
  <c r="BS1306" i="14"/>
  <c r="CC1306" i="14"/>
  <c r="AJ1310" i="14"/>
  <c r="AT1310" i="14"/>
  <c r="BD1310" i="14"/>
  <c r="BN1310" i="14"/>
  <c r="BX1310" i="14"/>
  <c r="CH1310" i="14"/>
  <c r="AO1314" i="14"/>
  <c r="AY1314" i="14"/>
  <c r="BI1314" i="14"/>
  <c r="BS1314" i="14"/>
  <c r="CC1314" i="14"/>
  <c r="AT1315" i="14"/>
  <c r="BS1319" i="14"/>
  <c r="AO1321" i="14"/>
  <c r="AY1321" i="14"/>
  <c r="BI1321" i="14"/>
  <c r="BS1321" i="14"/>
  <c r="CC1321" i="14"/>
  <c r="AO1325" i="14"/>
  <c r="AY1325" i="14"/>
  <c r="BI1325" i="14"/>
  <c r="BS1325" i="14"/>
  <c r="CC1325" i="14"/>
  <c r="AJ1331" i="14"/>
  <c r="AJ1332" i="14"/>
  <c r="AJ1333" i="14"/>
  <c r="AT1333" i="14"/>
  <c r="BD1333" i="14"/>
  <c r="BN1333" i="14"/>
  <c r="BX1333" i="14"/>
  <c r="CH1333" i="14"/>
  <c r="BI1335" i="14"/>
  <c r="AJ1337" i="14"/>
  <c r="AT1337" i="14"/>
  <c r="BD1337" i="14"/>
  <c r="BN1337" i="14"/>
  <c r="BX1337" i="14"/>
  <c r="CH1337" i="14"/>
  <c r="AO1345" i="14"/>
  <c r="AY1345" i="14"/>
  <c r="BI1345" i="14"/>
  <c r="BS1345" i="14"/>
  <c r="CC1345" i="14"/>
  <c r="AJ1361" i="14"/>
  <c r="AT1361" i="14"/>
  <c r="BD1361" i="14"/>
  <c r="BN1361" i="14"/>
  <c r="BX1361" i="14"/>
  <c r="CH1361" i="14"/>
  <c r="AO1377" i="14"/>
  <c r="AY1377" i="14"/>
  <c r="BI1377" i="14"/>
  <c r="BS1377" i="14"/>
  <c r="CC1377" i="14"/>
  <c r="AJ437" i="14"/>
  <c r="AJ578" i="14"/>
  <c r="AJ586" i="14"/>
  <c r="AJ594" i="14"/>
  <c r="AJ602" i="14"/>
  <c r="AJ610" i="14"/>
  <c r="AJ618" i="14"/>
  <c r="AJ626" i="14"/>
  <c r="AJ634" i="14"/>
  <c r="AJ642" i="14"/>
  <c r="AJ650" i="14"/>
  <c r="AJ658" i="14"/>
  <c r="AJ666" i="14"/>
  <c r="AJ674" i="14"/>
  <c r="AJ682" i="14"/>
  <c r="AJ711" i="14"/>
  <c r="AJ719" i="14"/>
  <c r="AJ727" i="14"/>
  <c r="AJ735" i="14"/>
  <c r="AJ743" i="14"/>
  <c r="AJ751" i="14"/>
  <c r="AJ759" i="14"/>
  <c r="AJ767" i="14"/>
  <c r="AJ775" i="14"/>
  <c r="AJ783" i="14"/>
  <c r="AJ791" i="14"/>
  <c r="AJ799" i="14"/>
  <c r="AJ807" i="14"/>
  <c r="AJ815" i="14"/>
  <c r="AJ823" i="14"/>
  <c r="AO1263" i="14"/>
  <c r="AY1263" i="14"/>
  <c r="BI1263" i="14"/>
  <c r="BS1263" i="14"/>
  <c r="CC1263" i="14"/>
  <c r="AJ1267" i="14"/>
  <c r="AT1267" i="14"/>
  <c r="BD1267" i="14"/>
  <c r="BN1267" i="14"/>
  <c r="BX1267" i="14"/>
  <c r="CH1267" i="14"/>
  <c r="AO1271" i="14"/>
  <c r="AY1271" i="14"/>
  <c r="BI1271" i="14"/>
  <c r="BS1271" i="14"/>
  <c r="CC1271" i="14"/>
  <c r="AJ1275" i="14"/>
  <c r="AT1275" i="14"/>
  <c r="BD1275" i="14"/>
  <c r="BN1275" i="14"/>
  <c r="BX1275" i="14"/>
  <c r="CH1275" i="14"/>
  <c r="AO1279" i="14"/>
  <c r="AY1279" i="14"/>
  <c r="BI1279" i="14"/>
  <c r="BS1279" i="14"/>
  <c r="CC1279" i="14"/>
  <c r="AJ1283" i="14"/>
  <c r="AT1283" i="14"/>
  <c r="BD1283" i="14"/>
  <c r="BN1283" i="14"/>
  <c r="BX1283" i="14"/>
  <c r="CH1283" i="14"/>
  <c r="AO1287" i="14"/>
  <c r="AY1287" i="14"/>
  <c r="BI1287" i="14"/>
  <c r="BS1287" i="14"/>
  <c r="CC1287" i="14"/>
  <c r="AJ1291" i="14"/>
  <c r="AT1291" i="14"/>
  <c r="BD1291" i="14"/>
  <c r="BN1291" i="14"/>
  <c r="BX1291" i="14"/>
  <c r="CH1291" i="14"/>
  <c r="AO1295" i="14"/>
  <c r="AY1295" i="14"/>
  <c r="BI1295" i="14"/>
  <c r="BS1295" i="14"/>
  <c r="CC1295" i="14"/>
  <c r="AJ1299" i="14"/>
  <c r="AT1299" i="14"/>
  <c r="BD1299" i="14"/>
  <c r="BN1299" i="14"/>
  <c r="BX1299" i="14"/>
  <c r="CH1299" i="14"/>
  <c r="AO1303" i="14"/>
  <c r="AY1303" i="14"/>
  <c r="BI1303" i="14"/>
  <c r="BS1303" i="14"/>
  <c r="CC1303" i="14"/>
  <c r="AJ1307" i="14"/>
  <c r="AT1307" i="14"/>
  <c r="BD1307" i="14"/>
  <c r="BN1307" i="14"/>
  <c r="BX1307" i="14"/>
  <c r="CH1307" i="14"/>
  <c r="AO1311" i="14"/>
  <c r="AY1311" i="14"/>
  <c r="BI1311" i="14"/>
  <c r="BS1311" i="14"/>
  <c r="CC1311" i="14"/>
  <c r="AJ1315" i="14"/>
  <c r="AJ1316" i="14"/>
  <c r="AT1316" i="14"/>
  <c r="BD1316" i="14"/>
  <c r="BN1316" i="14"/>
  <c r="BX1316" i="14"/>
  <c r="CH1316" i="14"/>
  <c r="BI1319" i="14"/>
  <c r="BS1322" i="14"/>
  <c r="CC1328" i="14"/>
  <c r="AJ1329" i="14"/>
  <c r="AT1329" i="14"/>
  <c r="BD1329" i="14"/>
  <c r="BN1329" i="14"/>
  <c r="BX1329" i="14"/>
  <c r="CH1329" i="14"/>
  <c r="AY1335" i="14"/>
  <c r="AJ1341" i="14"/>
  <c r="AT1341" i="14"/>
  <c r="BD1341" i="14"/>
  <c r="BN1341" i="14"/>
  <c r="BX1341" i="14"/>
  <c r="CH1341" i="14"/>
  <c r="AO1357" i="14"/>
  <c r="AY1357" i="14"/>
  <c r="BI1357" i="14"/>
  <c r="BS1357" i="14"/>
  <c r="CC1357" i="14"/>
  <c r="AJ1373" i="14"/>
  <c r="AT1373" i="14"/>
  <c r="BD1373" i="14"/>
  <c r="BN1373" i="14"/>
  <c r="BX1373" i="14"/>
  <c r="CH1373" i="14"/>
  <c r="AJ732" i="14"/>
  <c r="AJ740" i="14"/>
  <c r="AJ764" i="14"/>
  <c r="AJ772" i="14"/>
  <c r="AJ796" i="14"/>
  <c r="AJ804" i="14"/>
  <c r="AJ812" i="14"/>
  <c r="AJ820" i="14"/>
  <c r="AJ1264" i="14"/>
  <c r="AT1264" i="14"/>
  <c r="BD1264" i="14"/>
  <c r="BN1264" i="14"/>
  <c r="BX1264" i="14"/>
  <c r="CH1264" i="14"/>
  <c r="AO1268" i="14"/>
  <c r="AY1268" i="14"/>
  <c r="BI1268" i="14"/>
  <c r="BS1268" i="14"/>
  <c r="CC1268" i="14"/>
  <c r="AJ1272" i="14"/>
  <c r="AT1272" i="14"/>
  <c r="BD1272" i="14"/>
  <c r="BN1272" i="14"/>
  <c r="BX1272" i="14"/>
  <c r="CH1272" i="14"/>
  <c r="AO1276" i="14"/>
  <c r="AY1276" i="14"/>
  <c r="BI1276" i="14"/>
  <c r="BS1276" i="14"/>
  <c r="CC1276" i="14"/>
  <c r="AJ1280" i="14"/>
  <c r="AT1280" i="14"/>
  <c r="BD1280" i="14"/>
  <c r="BN1280" i="14"/>
  <c r="BX1280" i="14"/>
  <c r="CH1280" i="14"/>
  <c r="AO1284" i="14"/>
  <c r="AY1284" i="14"/>
  <c r="BI1284" i="14"/>
  <c r="BS1284" i="14"/>
  <c r="CC1284" i="14"/>
  <c r="AJ1288" i="14"/>
  <c r="AT1288" i="14"/>
  <c r="BD1288" i="14"/>
  <c r="BN1288" i="14"/>
  <c r="BX1288" i="14"/>
  <c r="CH1288" i="14"/>
  <c r="AO1292" i="14"/>
  <c r="AY1292" i="14"/>
  <c r="BI1292" i="14"/>
  <c r="BS1292" i="14"/>
  <c r="CC1292" i="14"/>
  <c r="AJ1296" i="14"/>
  <c r="AT1296" i="14"/>
  <c r="BD1296" i="14"/>
  <c r="BN1296" i="14"/>
  <c r="BX1296" i="14"/>
  <c r="CH1296" i="14"/>
  <c r="AO1300" i="14"/>
  <c r="AY1300" i="14"/>
  <c r="BI1300" i="14"/>
  <c r="BS1300" i="14"/>
  <c r="CC1300" i="14"/>
  <c r="AJ1304" i="14"/>
  <c r="AT1304" i="14"/>
  <c r="BD1304" i="14"/>
  <c r="BN1304" i="14"/>
  <c r="BX1304" i="14"/>
  <c r="CH1304" i="14"/>
  <c r="AO1308" i="14"/>
  <c r="AY1308" i="14"/>
  <c r="BI1308" i="14"/>
  <c r="BS1308" i="14"/>
  <c r="CC1308" i="14"/>
  <c r="AJ1312" i="14"/>
  <c r="AT1312" i="14"/>
  <c r="BD1312" i="14"/>
  <c r="BN1312" i="14"/>
  <c r="BX1312" i="14"/>
  <c r="CH1312" i="14"/>
  <c r="AO1317" i="14"/>
  <c r="AY1317" i="14"/>
  <c r="BI1317" i="14"/>
  <c r="BS1317" i="14"/>
  <c r="CC1317" i="14"/>
  <c r="AY1319" i="14"/>
  <c r="BI1322" i="14"/>
  <c r="CH1323" i="14"/>
  <c r="CC1327" i="14"/>
  <c r="BS1328" i="14"/>
  <c r="AO1335" i="14"/>
  <c r="CH1339" i="14"/>
  <c r="AJ1353" i="14"/>
  <c r="AT1353" i="14"/>
  <c r="BD1353" i="14"/>
  <c r="BN1353" i="14"/>
  <c r="BX1353" i="14"/>
  <c r="CH1353" i="14"/>
  <c r="AO1369" i="14"/>
  <c r="AY1369" i="14"/>
  <c r="BI1369" i="14"/>
  <c r="BS1369" i="14"/>
  <c r="CC1369" i="14"/>
  <c r="AO1133" i="14"/>
  <c r="BN1144" i="14"/>
  <c r="AY1148" i="14"/>
  <c r="BN1174" i="14"/>
  <c r="AY1140" i="14"/>
  <c r="BN1130" i="14"/>
  <c r="BN1142" i="14"/>
  <c r="AO1152" i="14"/>
  <c r="AY1160" i="14"/>
  <c r="BD1130" i="14"/>
  <c r="BD1142" i="14"/>
  <c r="BI1158" i="14"/>
  <c r="AT1187" i="14"/>
  <c r="AT1130" i="14"/>
  <c r="BI1133" i="14"/>
  <c r="AT1142" i="14"/>
  <c r="AJ1130" i="14"/>
  <c r="AY1133" i="14"/>
  <c r="AJ1142" i="14"/>
  <c r="AJ1124" i="14"/>
  <c r="AT1124" i="14"/>
  <c r="BD1124" i="14"/>
  <c r="BN1124" i="14"/>
  <c r="AJ1134" i="14"/>
  <c r="AT1134" i="14"/>
  <c r="BD1134" i="14"/>
  <c r="BN1134" i="14"/>
  <c r="BN1136" i="14"/>
  <c r="AO1140" i="14"/>
  <c r="BD1144" i="14"/>
  <c r="AO1148" i="14"/>
  <c r="AY1158" i="14"/>
  <c r="AO1160" i="14"/>
  <c r="BI1166" i="14"/>
  <c r="BD1174" i="14"/>
  <c r="BI1186" i="14"/>
  <c r="AJ1187" i="14"/>
  <c r="BN1216" i="14"/>
  <c r="AT1232" i="14"/>
  <c r="AO1122" i="14"/>
  <c r="AO1125" i="14"/>
  <c r="AY1125" i="14"/>
  <c r="BI1125" i="14"/>
  <c r="AO1128" i="14"/>
  <c r="AY1128" i="14"/>
  <c r="BI1128" i="14"/>
  <c r="BD1136" i="14"/>
  <c r="AO1137" i="14"/>
  <c r="AY1137" i="14"/>
  <c r="BI1137" i="14"/>
  <c r="AT1144" i="14"/>
  <c r="BN1150" i="14"/>
  <c r="AO1158" i="14"/>
  <c r="AY1166" i="14"/>
  <c r="BN1171" i="14"/>
  <c r="AT1174" i="14"/>
  <c r="AT1122" i="14"/>
  <c r="AJ1126" i="14"/>
  <c r="AT1126" i="14"/>
  <c r="BD1126" i="14"/>
  <c r="BN1126" i="14"/>
  <c r="AJ1129" i="14"/>
  <c r="AT1129" i="14"/>
  <c r="BD1129" i="14"/>
  <c r="BN1129" i="14"/>
  <c r="AT1136" i="14"/>
  <c r="AJ1138" i="14"/>
  <c r="AT1138" i="14"/>
  <c r="BD1138" i="14"/>
  <c r="BN1138" i="14"/>
  <c r="AJ1144" i="14"/>
  <c r="AJ1146" i="14"/>
  <c r="AT1146" i="14"/>
  <c r="BD1146" i="14"/>
  <c r="BN1146" i="14"/>
  <c r="BD1150" i="14"/>
  <c r="BI1155" i="14"/>
  <c r="AO1166" i="14"/>
  <c r="BD1171" i="14"/>
  <c r="AJ1174" i="14"/>
  <c r="AY1228" i="14"/>
  <c r="AJ1122" i="14"/>
  <c r="BD1122" i="14"/>
  <c r="AO1130" i="14"/>
  <c r="AY1130" i="14"/>
  <c r="BI1130" i="14"/>
  <c r="BI1132" i="14"/>
  <c r="AJ1133" i="14"/>
  <c r="AT1133" i="14"/>
  <c r="BD1133" i="14"/>
  <c r="BN1133" i="14"/>
  <c r="AJ1136" i="14"/>
  <c r="AO1142" i="14"/>
  <c r="AY1142" i="14"/>
  <c r="BI1142" i="14"/>
  <c r="AT1150" i="14"/>
  <c r="AY1155" i="14"/>
  <c r="BI1163" i="14"/>
  <c r="BN1168" i="14"/>
  <c r="AT1171" i="14"/>
  <c r="BI1184" i="14"/>
  <c r="BI1122" i="14"/>
  <c r="AO1124" i="14"/>
  <c r="AY1124" i="14"/>
  <c r="BI1124" i="14"/>
  <c r="AY1132" i="14"/>
  <c r="AO1134" i="14"/>
  <c r="AY1134" i="14"/>
  <c r="BI1134" i="14"/>
  <c r="BD1141" i="14"/>
  <c r="AJ1150" i="14"/>
  <c r="AO1155" i="14"/>
  <c r="AY1163" i="14"/>
  <c r="BD1168" i="14"/>
  <c r="AJ1171" i="14"/>
  <c r="AY1184" i="14"/>
  <c r="BI1196" i="14"/>
  <c r="BD1224" i="14"/>
  <c r="AJ1240" i="14"/>
  <c r="BN1122" i="14"/>
  <c r="AJ1125" i="14"/>
  <c r="AT1125" i="14"/>
  <c r="BD1125" i="14"/>
  <c r="BN1125" i="14"/>
  <c r="AJ1128" i="14"/>
  <c r="AT1128" i="14"/>
  <c r="BD1128" i="14"/>
  <c r="BN1128" i="14"/>
  <c r="AO1132" i="14"/>
  <c r="AJ1137" i="14"/>
  <c r="AT1137" i="14"/>
  <c r="BD1137" i="14"/>
  <c r="BN1137" i="14"/>
  <c r="AT1141" i="14"/>
  <c r="BI1152" i="14"/>
  <c r="AO1163" i="14"/>
  <c r="AT1168" i="14"/>
  <c r="AO1184" i="14"/>
  <c r="BN1187" i="14"/>
  <c r="AY1196" i="14"/>
  <c r="AO1126" i="14"/>
  <c r="AY1126" i="14"/>
  <c r="BI1126" i="14"/>
  <c r="AO1129" i="14"/>
  <c r="AY1129" i="14"/>
  <c r="BI1129" i="14"/>
  <c r="AO1138" i="14"/>
  <c r="AY1138" i="14"/>
  <c r="BI1138" i="14"/>
  <c r="BI1140" i="14"/>
  <c r="AJ1141" i="14"/>
  <c r="AO1146" i="14"/>
  <c r="AY1146" i="14"/>
  <c r="BI1146" i="14"/>
  <c r="BI1148" i="14"/>
  <c r="AY1152" i="14"/>
  <c r="BI1160" i="14"/>
  <c r="AJ1168" i="14"/>
  <c r="BD1187" i="14"/>
  <c r="AJ1190" i="14"/>
  <c r="AO1196" i="14"/>
  <c r="BI1220" i="14"/>
  <c r="AO1236" i="14"/>
  <c r="AY1122" i="14"/>
  <c r="AJ1123" i="14"/>
  <c r="AT1123" i="14"/>
  <c r="BD1123" i="14"/>
  <c r="BN1123" i="14"/>
  <c r="AO1127" i="14"/>
  <c r="AY1127" i="14"/>
  <c r="BI1127" i="14"/>
  <c r="AJ1131" i="14"/>
  <c r="AT1131" i="14"/>
  <c r="BD1131" i="14"/>
  <c r="BN1131" i="14"/>
  <c r="AO1135" i="14"/>
  <c r="AY1135" i="14"/>
  <c r="BI1135" i="14"/>
  <c r="AJ1139" i="14"/>
  <c r="AT1139" i="14"/>
  <c r="BD1139" i="14"/>
  <c r="BN1139" i="14"/>
  <c r="AO1143" i="14"/>
  <c r="AY1143" i="14"/>
  <c r="BI1143" i="14"/>
  <c r="AJ1147" i="14"/>
  <c r="AT1147" i="14"/>
  <c r="BD1147" i="14"/>
  <c r="BN1147" i="14"/>
  <c r="AJ1156" i="14"/>
  <c r="AT1156" i="14"/>
  <c r="BD1156" i="14"/>
  <c r="BN1156" i="14"/>
  <c r="AJ1159" i="14"/>
  <c r="AT1159" i="14"/>
  <c r="BD1159" i="14"/>
  <c r="BN1159" i="14"/>
  <c r="AJ1162" i="14"/>
  <c r="AT1162" i="14"/>
  <c r="BD1162" i="14"/>
  <c r="BN1162" i="14"/>
  <c r="AO1172" i="14"/>
  <c r="AY1172" i="14"/>
  <c r="BI1172" i="14"/>
  <c r="AO1175" i="14"/>
  <c r="AY1175" i="14"/>
  <c r="BI1175" i="14"/>
  <c r="AO1178" i="14"/>
  <c r="AY1178" i="14"/>
  <c r="BI1178" i="14"/>
  <c r="AY1186" i="14"/>
  <c r="AO1188" i="14"/>
  <c r="AY1188" i="14"/>
  <c r="BI1188" i="14"/>
  <c r="BN1208" i="14"/>
  <c r="BI1212" i="14"/>
  <c r="BD1216" i="14"/>
  <c r="AY1220" i="14"/>
  <c r="AT1224" i="14"/>
  <c r="AO1228" i="14"/>
  <c r="AJ1232" i="14"/>
  <c r="AJ1176" i="14"/>
  <c r="AT1176" i="14"/>
  <c r="BD1176" i="14"/>
  <c r="BN1176" i="14"/>
  <c r="AJ1179" i="14"/>
  <c r="AT1179" i="14"/>
  <c r="BD1179" i="14"/>
  <c r="BN1179" i="14"/>
  <c r="AJ1182" i="14"/>
  <c r="AT1182" i="14"/>
  <c r="BD1182" i="14"/>
  <c r="BN1182" i="14"/>
  <c r="AO1186" i="14"/>
  <c r="AJ1191" i="14"/>
  <c r="AT1191" i="14"/>
  <c r="BD1191" i="14"/>
  <c r="BN1191" i="14"/>
  <c r="AO1204" i="14"/>
  <c r="AY1204" i="14"/>
  <c r="BI1204" i="14"/>
  <c r="BD1208" i="14"/>
  <c r="AY1212" i="14"/>
  <c r="AT1216" i="14"/>
  <c r="AO1220" i="14"/>
  <c r="AJ1224" i="14"/>
  <c r="BN1141" i="14"/>
  <c r="AO1145" i="14"/>
  <c r="AY1145" i="14"/>
  <c r="BI1145" i="14"/>
  <c r="AJ1149" i="14"/>
  <c r="AO1151" i="14"/>
  <c r="AY1151" i="14"/>
  <c r="BI1151" i="14"/>
  <c r="AO1154" i="14"/>
  <c r="AY1154" i="14"/>
  <c r="BI1154" i="14"/>
  <c r="AJ1164" i="14"/>
  <c r="AT1164" i="14"/>
  <c r="BD1164" i="14"/>
  <c r="BN1164" i="14"/>
  <c r="AJ1167" i="14"/>
  <c r="AT1167" i="14"/>
  <c r="BD1167" i="14"/>
  <c r="BN1167" i="14"/>
  <c r="AJ1170" i="14"/>
  <c r="AT1170" i="14"/>
  <c r="BD1170" i="14"/>
  <c r="BN1170" i="14"/>
  <c r="AO1180" i="14"/>
  <c r="AY1180" i="14"/>
  <c r="BI1180" i="14"/>
  <c r="AO1183" i="14"/>
  <c r="AY1183" i="14"/>
  <c r="BI1183" i="14"/>
  <c r="AO1192" i="14"/>
  <c r="AY1192" i="14"/>
  <c r="BI1192" i="14"/>
  <c r="BI1194" i="14"/>
  <c r="AO1200" i="14"/>
  <c r="AY1200" i="14"/>
  <c r="BI1200" i="14"/>
  <c r="AT1208" i="14"/>
  <c r="AO1212" i="14"/>
  <c r="AJ1216" i="14"/>
  <c r="AJ1152" i="14"/>
  <c r="AT1152" i="14"/>
  <c r="BD1152" i="14"/>
  <c r="BN1152" i="14"/>
  <c r="AJ1155" i="14"/>
  <c r="AT1155" i="14"/>
  <c r="BD1155" i="14"/>
  <c r="BN1155" i="14"/>
  <c r="AJ1158" i="14"/>
  <c r="AT1158" i="14"/>
  <c r="BD1158" i="14"/>
  <c r="BN1158" i="14"/>
  <c r="AO1168" i="14"/>
  <c r="AY1168" i="14"/>
  <c r="BI1168" i="14"/>
  <c r="AO1171" i="14"/>
  <c r="AY1171" i="14"/>
  <c r="BI1171" i="14"/>
  <c r="AO1174" i="14"/>
  <c r="AY1174" i="14"/>
  <c r="BI1174" i="14"/>
  <c r="AJ1184" i="14"/>
  <c r="AT1184" i="14"/>
  <c r="BD1184" i="14"/>
  <c r="BN1184" i="14"/>
  <c r="AO1187" i="14"/>
  <c r="AY1187" i="14"/>
  <c r="BI1187" i="14"/>
  <c r="AY1194" i="14"/>
  <c r="BI1195" i="14"/>
  <c r="AJ1196" i="14"/>
  <c r="AT1196" i="14"/>
  <c r="BD1196" i="14"/>
  <c r="BN1196" i="14"/>
  <c r="BN1198" i="14"/>
  <c r="BI1239" i="14"/>
  <c r="AY1239" i="14"/>
  <c r="AO1239" i="14"/>
  <c r="BN1235" i="14"/>
  <c r="BD1235" i="14"/>
  <c r="AT1235" i="14"/>
  <c r="AJ1235" i="14"/>
  <c r="BI1231" i="14"/>
  <c r="AY1231" i="14"/>
  <c r="AO1231" i="14"/>
  <c r="BN1227" i="14"/>
  <c r="BD1227" i="14"/>
  <c r="AT1227" i="14"/>
  <c r="AJ1227" i="14"/>
  <c r="BI1223" i="14"/>
  <c r="AY1223" i="14"/>
  <c r="AO1223" i="14"/>
  <c r="BN1219" i="14"/>
  <c r="BD1219" i="14"/>
  <c r="AT1219" i="14"/>
  <c r="AJ1219" i="14"/>
  <c r="BI1215" i="14"/>
  <c r="AY1215" i="14"/>
  <c r="AO1215" i="14"/>
  <c r="BN1211" i="14"/>
  <c r="BD1211" i="14"/>
  <c r="AT1211" i="14"/>
  <c r="AJ1211" i="14"/>
  <c r="BI1207" i="14"/>
  <c r="AY1207" i="14"/>
  <c r="AO1207" i="14"/>
  <c r="BN1203" i="14"/>
  <c r="BD1203" i="14"/>
  <c r="AT1203" i="14"/>
  <c r="AJ1203" i="14"/>
  <c r="BI1199" i="14"/>
  <c r="AY1199" i="14"/>
  <c r="AO1199" i="14"/>
  <c r="BN1195" i="14"/>
  <c r="BD1195" i="14"/>
  <c r="AT1195" i="14"/>
  <c r="AJ1195" i="14"/>
  <c r="BN1238" i="14"/>
  <c r="BD1238" i="14"/>
  <c r="AT1238" i="14"/>
  <c r="AJ1238" i="14"/>
  <c r="BI1234" i="14"/>
  <c r="AY1234" i="14"/>
  <c r="AO1234" i="14"/>
  <c r="BN1230" i="14"/>
  <c r="BD1230" i="14"/>
  <c r="AT1230" i="14"/>
  <c r="AJ1230" i="14"/>
  <c r="BI1226" i="14"/>
  <c r="AY1226" i="14"/>
  <c r="AO1226" i="14"/>
  <c r="BN1222" i="14"/>
  <c r="BD1222" i="14"/>
  <c r="AT1222" i="14"/>
  <c r="AJ1222" i="14"/>
  <c r="BI1218" i="14"/>
  <c r="AY1218" i="14"/>
  <c r="AO1218" i="14"/>
  <c r="BN1214" i="14"/>
  <c r="BD1214" i="14"/>
  <c r="AT1214" i="14"/>
  <c r="AJ1214" i="14"/>
  <c r="BI1210" i="14"/>
  <c r="AY1210" i="14"/>
  <c r="AO1210" i="14"/>
  <c r="BN1206" i="14"/>
  <c r="BD1206" i="14"/>
  <c r="AT1206" i="14"/>
  <c r="AJ1206" i="14"/>
  <c r="BI1202" i="14"/>
  <c r="AY1202" i="14"/>
  <c r="AO1202" i="14"/>
  <c r="BN1241" i="14"/>
  <c r="BD1241" i="14"/>
  <c r="AT1241" i="14"/>
  <c r="AJ1241" i="14"/>
  <c r="BI1237" i="14"/>
  <c r="AY1237" i="14"/>
  <c r="AO1237" i="14"/>
  <c r="BN1233" i="14"/>
  <c r="BD1233" i="14"/>
  <c r="AT1233" i="14"/>
  <c r="AJ1233" i="14"/>
  <c r="BI1229" i="14"/>
  <c r="AY1229" i="14"/>
  <c r="AO1229" i="14"/>
  <c r="BN1225" i="14"/>
  <c r="BD1225" i="14"/>
  <c r="AT1225" i="14"/>
  <c r="AJ1225" i="14"/>
  <c r="BI1221" i="14"/>
  <c r="AY1221" i="14"/>
  <c r="AO1221" i="14"/>
  <c r="BN1217" i="14"/>
  <c r="BD1217" i="14"/>
  <c r="AT1217" i="14"/>
  <c r="AJ1217" i="14"/>
  <c r="BI1213" i="14"/>
  <c r="AY1213" i="14"/>
  <c r="AO1213" i="14"/>
  <c r="BN1209" i="14"/>
  <c r="BD1209" i="14"/>
  <c r="AT1209" i="14"/>
  <c r="AJ1209" i="14"/>
  <c r="BI1205" i="14"/>
  <c r="AY1205" i="14"/>
  <c r="AO1205" i="14"/>
  <c r="BN1201" i="14"/>
  <c r="BD1201" i="14"/>
  <c r="AT1201" i="14"/>
  <c r="AJ1201" i="14"/>
  <c r="BI1197" i="14"/>
  <c r="AY1197" i="14"/>
  <c r="AO1197" i="14"/>
  <c r="BN1193" i="14"/>
  <c r="BD1193" i="14"/>
  <c r="AT1193" i="14"/>
  <c r="AJ1193" i="14"/>
  <c r="BI1189" i="14"/>
  <c r="AY1189" i="14"/>
  <c r="AO1189" i="14"/>
  <c r="BN1185" i="14"/>
  <c r="BD1185" i="14"/>
  <c r="AT1185" i="14"/>
  <c r="AJ1185" i="14"/>
  <c r="BI1181" i="14"/>
  <c r="AY1181" i="14"/>
  <c r="AO1181" i="14"/>
  <c r="BN1177" i="14"/>
  <c r="BD1177" i="14"/>
  <c r="AT1177" i="14"/>
  <c r="AJ1177" i="14"/>
  <c r="BI1173" i="14"/>
  <c r="AY1173" i="14"/>
  <c r="AO1173" i="14"/>
  <c r="BN1169" i="14"/>
  <c r="BD1169" i="14"/>
  <c r="AT1169" i="14"/>
  <c r="AJ1169" i="14"/>
  <c r="BI1165" i="14"/>
  <c r="AY1165" i="14"/>
  <c r="AO1165" i="14"/>
  <c r="BN1161" i="14"/>
  <c r="BD1161" i="14"/>
  <c r="AT1161" i="14"/>
  <c r="AJ1161" i="14"/>
  <c r="BI1157" i="14"/>
  <c r="AY1157" i="14"/>
  <c r="AO1157" i="14"/>
  <c r="BN1153" i="14"/>
  <c r="BD1153" i="14"/>
  <c r="AT1153" i="14"/>
  <c r="AJ1153" i="14"/>
  <c r="BI1149" i="14"/>
  <c r="AY1149" i="14"/>
  <c r="AO1149" i="14"/>
  <c r="BI1240" i="14"/>
  <c r="AY1240" i="14"/>
  <c r="AO1240" i="14"/>
  <c r="BN1236" i="14"/>
  <c r="BD1236" i="14"/>
  <c r="AT1236" i="14"/>
  <c r="AJ1236" i="14"/>
  <c r="BI1232" i="14"/>
  <c r="AY1232" i="14"/>
  <c r="AO1232" i="14"/>
  <c r="BN1228" i="14"/>
  <c r="BD1228" i="14"/>
  <c r="AT1228" i="14"/>
  <c r="AJ1228" i="14"/>
  <c r="BI1224" i="14"/>
  <c r="AY1224" i="14"/>
  <c r="AO1224" i="14"/>
  <c r="BN1220" i="14"/>
  <c r="BD1220" i="14"/>
  <c r="AT1220" i="14"/>
  <c r="AJ1220" i="14"/>
  <c r="BI1216" i="14"/>
  <c r="AY1216" i="14"/>
  <c r="AO1216" i="14"/>
  <c r="BN1212" i="14"/>
  <c r="BD1212" i="14"/>
  <c r="AT1212" i="14"/>
  <c r="AJ1212" i="14"/>
  <c r="BI1208" i="14"/>
  <c r="AY1208" i="14"/>
  <c r="AO1208" i="14"/>
  <c r="BN1204" i="14"/>
  <c r="BN1239" i="14"/>
  <c r="BD1239" i="14"/>
  <c r="AT1239" i="14"/>
  <c r="AJ1239" i="14"/>
  <c r="BI1235" i="14"/>
  <c r="AY1235" i="14"/>
  <c r="AO1235" i="14"/>
  <c r="BN1231" i="14"/>
  <c r="BD1231" i="14"/>
  <c r="AT1231" i="14"/>
  <c r="AJ1231" i="14"/>
  <c r="BI1227" i="14"/>
  <c r="AY1227" i="14"/>
  <c r="AO1227" i="14"/>
  <c r="BN1223" i="14"/>
  <c r="BD1223" i="14"/>
  <c r="AT1223" i="14"/>
  <c r="AJ1223" i="14"/>
  <c r="BI1219" i="14"/>
  <c r="AY1219" i="14"/>
  <c r="AO1219" i="14"/>
  <c r="BN1215" i="14"/>
  <c r="BD1215" i="14"/>
  <c r="AT1215" i="14"/>
  <c r="AJ1215" i="14"/>
  <c r="BI1211" i="14"/>
  <c r="AY1211" i="14"/>
  <c r="AO1211" i="14"/>
  <c r="BN1207" i="14"/>
  <c r="BD1207" i="14"/>
  <c r="AT1207" i="14"/>
  <c r="AJ1207" i="14"/>
  <c r="BI1203" i="14"/>
  <c r="AY1203" i="14"/>
  <c r="AO1203" i="14"/>
  <c r="BN1199" i="14"/>
  <c r="BD1199" i="14"/>
  <c r="AT1199" i="14"/>
  <c r="AJ1199" i="14"/>
  <c r="BI1238" i="14"/>
  <c r="AY1238" i="14"/>
  <c r="AO1238" i="14"/>
  <c r="BN1234" i="14"/>
  <c r="BD1234" i="14"/>
  <c r="AT1234" i="14"/>
  <c r="AJ1234" i="14"/>
  <c r="BI1230" i="14"/>
  <c r="AY1230" i="14"/>
  <c r="AO1230" i="14"/>
  <c r="BN1226" i="14"/>
  <c r="BD1226" i="14"/>
  <c r="AT1226" i="14"/>
  <c r="AJ1226" i="14"/>
  <c r="BI1222" i="14"/>
  <c r="AY1222" i="14"/>
  <c r="AO1222" i="14"/>
  <c r="BN1218" i="14"/>
  <c r="BD1218" i="14"/>
  <c r="AT1218" i="14"/>
  <c r="AJ1218" i="14"/>
  <c r="BI1214" i="14"/>
  <c r="AY1214" i="14"/>
  <c r="AO1214" i="14"/>
  <c r="BN1210" i="14"/>
  <c r="BD1210" i="14"/>
  <c r="AT1210" i="14"/>
  <c r="AJ1210" i="14"/>
  <c r="BI1206" i="14"/>
  <c r="AY1206" i="14"/>
  <c r="AO1206" i="14"/>
  <c r="BN1202" i="14"/>
  <c r="BD1202" i="14"/>
  <c r="AT1202" i="14"/>
  <c r="AJ1202" i="14"/>
  <c r="BI1198" i="14"/>
  <c r="AY1198" i="14"/>
  <c r="AO1198" i="14"/>
  <c r="BN1194" i="14"/>
  <c r="BD1194" i="14"/>
  <c r="AT1194" i="14"/>
  <c r="AJ1194" i="14"/>
  <c r="BI1190" i="14"/>
  <c r="AY1190" i="14"/>
  <c r="AO1190" i="14"/>
  <c r="BN1186" i="14"/>
  <c r="BD1186" i="14"/>
  <c r="AT1186" i="14"/>
  <c r="AJ1186" i="14"/>
  <c r="BI1241" i="14"/>
  <c r="AY1241" i="14"/>
  <c r="AO1241" i="14"/>
  <c r="BN1237" i="14"/>
  <c r="BD1237" i="14"/>
  <c r="AT1237" i="14"/>
  <c r="AJ1237" i="14"/>
  <c r="BI1233" i="14"/>
  <c r="AY1233" i="14"/>
  <c r="AO1233" i="14"/>
  <c r="BN1229" i="14"/>
  <c r="BD1229" i="14"/>
  <c r="AT1229" i="14"/>
  <c r="AJ1229" i="14"/>
  <c r="BI1225" i="14"/>
  <c r="AY1225" i="14"/>
  <c r="AO1225" i="14"/>
  <c r="BN1221" i="14"/>
  <c r="BD1221" i="14"/>
  <c r="AT1221" i="14"/>
  <c r="AJ1221" i="14"/>
  <c r="BI1217" i="14"/>
  <c r="AY1217" i="14"/>
  <c r="AO1217" i="14"/>
  <c r="BN1213" i="14"/>
  <c r="BD1213" i="14"/>
  <c r="AT1213" i="14"/>
  <c r="AJ1213" i="14"/>
  <c r="BI1209" i="14"/>
  <c r="AY1209" i="14"/>
  <c r="AO1209" i="14"/>
  <c r="BN1205" i="14"/>
  <c r="BD1205" i="14"/>
  <c r="AT1205" i="14"/>
  <c r="AJ1205" i="14"/>
  <c r="BI1201" i="14"/>
  <c r="AY1201" i="14"/>
  <c r="AO1201" i="14"/>
  <c r="BN1197" i="14"/>
  <c r="BD1197" i="14"/>
  <c r="AT1197" i="14"/>
  <c r="AJ1197" i="14"/>
  <c r="BI1193" i="14"/>
  <c r="AY1193" i="14"/>
  <c r="AO1193" i="14"/>
  <c r="BN1189" i="14"/>
  <c r="BD1189" i="14"/>
  <c r="AT1189" i="14"/>
  <c r="AJ1189" i="14"/>
  <c r="BI1185" i="14"/>
  <c r="AY1185" i="14"/>
  <c r="AO1185" i="14"/>
  <c r="BN1181" i="14"/>
  <c r="BD1181" i="14"/>
  <c r="AT1181" i="14"/>
  <c r="AJ1181" i="14"/>
  <c r="BI1177" i="14"/>
  <c r="AY1177" i="14"/>
  <c r="AO1177" i="14"/>
  <c r="BN1173" i="14"/>
  <c r="BD1173" i="14"/>
  <c r="AT1173" i="14"/>
  <c r="AJ1173" i="14"/>
  <c r="BI1169" i="14"/>
  <c r="AY1169" i="14"/>
  <c r="AO1169" i="14"/>
  <c r="BN1165" i="14"/>
  <c r="BD1165" i="14"/>
  <c r="AT1165" i="14"/>
  <c r="AJ1165" i="14"/>
  <c r="BI1161" i="14"/>
  <c r="AY1161" i="14"/>
  <c r="AO1161" i="14"/>
  <c r="BN1157" i="14"/>
  <c r="BD1157" i="14"/>
  <c r="AT1157" i="14"/>
  <c r="AJ1157" i="14"/>
  <c r="BI1153" i="14"/>
  <c r="AY1153" i="14"/>
  <c r="AO1153" i="14"/>
  <c r="BN1149" i="14"/>
  <c r="BD1149" i="14"/>
  <c r="AT1149" i="14"/>
  <c r="AO1123" i="14"/>
  <c r="AY1123" i="14"/>
  <c r="BI1123" i="14"/>
  <c r="AJ1127" i="14"/>
  <c r="AT1127" i="14"/>
  <c r="BD1127" i="14"/>
  <c r="BN1127" i="14"/>
  <c r="AO1131" i="14"/>
  <c r="AY1131" i="14"/>
  <c r="BI1131" i="14"/>
  <c r="AJ1135" i="14"/>
  <c r="AT1135" i="14"/>
  <c r="BD1135" i="14"/>
  <c r="BN1135" i="14"/>
  <c r="AO1139" i="14"/>
  <c r="AY1139" i="14"/>
  <c r="BI1139" i="14"/>
  <c r="AJ1143" i="14"/>
  <c r="AT1143" i="14"/>
  <c r="BD1143" i="14"/>
  <c r="BN1143" i="14"/>
  <c r="AO1147" i="14"/>
  <c r="AY1147" i="14"/>
  <c r="BI1147" i="14"/>
  <c r="AO1156" i="14"/>
  <c r="AY1156" i="14"/>
  <c r="BI1156" i="14"/>
  <c r="AO1159" i="14"/>
  <c r="AY1159" i="14"/>
  <c r="BI1159" i="14"/>
  <c r="AO1162" i="14"/>
  <c r="AY1162" i="14"/>
  <c r="BI1162" i="14"/>
  <c r="AJ1172" i="14"/>
  <c r="AT1172" i="14"/>
  <c r="BD1172" i="14"/>
  <c r="BN1172" i="14"/>
  <c r="AJ1175" i="14"/>
  <c r="AT1175" i="14"/>
  <c r="BD1175" i="14"/>
  <c r="BN1175" i="14"/>
  <c r="AJ1178" i="14"/>
  <c r="AT1178" i="14"/>
  <c r="BD1178" i="14"/>
  <c r="BN1178" i="14"/>
  <c r="AJ1188" i="14"/>
  <c r="AT1188" i="14"/>
  <c r="BD1188" i="14"/>
  <c r="BN1188" i="14"/>
  <c r="BN1190" i="14"/>
  <c r="AO1194" i="14"/>
  <c r="AY1195" i="14"/>
  <c r="BD1198" i="14"/>
  <c r="BN1240" i="14"/>
  <c r="AJ1132" i="14"/>
  <c r="AT1132" i="14"/>
  <c r="BD1132" i="14"/>
  <c r="BN1132" i="14"/>
  <c r="AO1136" i="14"/>
  <c r="AY1136" i="14"/>
  <c r="BI1136" i="14"/>
  <c r="AJ1140" i="14"/>
  <c r="AT1140" i="14"/>
  <c r="BD1140" i="14"/>
  <c r="BN1140" i="14"/>
  <c r="AO1144" i="14"/>
  <c r="AY1144" i="14"/>
  <c r="BI1144" i="14"/>
  <c r="AJ1148" i="14"/>
  <c r="AT1148" i="14"/>
  <c r="BD1148" i="14"/>
  <c r="BN1148" i="14"/>
  <c r="AO1150" i="14"/>
  <c r="AY1150" i="14"/>
  <c r="BI1150" i="14"/>
  <c r="AJ1160" i="14"/>
  <c r="AT1160" i="14"/>
  <c r="BD1160" i="14"/>
  <c r="BN1160" i="14"/>
  <c r="AJ1163" i="14"/>
  <c r="AT1163" i="14"/>
  <c r="BD1163" i="14"/>
  <c r="BN1163" i="14"/>
  <c r="AJ1166" i="14"/>
  <c r="AT1166" i="14"/>
  <c r="BD1166" i="14"/>
  <c r="BN1166" i="14"/>
  <c r="AO1176" i="14"/>
  <c r="AY1176" i="14"/>
  <c r="BI1176" i="14"/>
  <c r="AO1179" i="14"/>
  <c r="AY1179" i="14"/>
  <c r="BI1179" i="14"/>
  <c r="AO1182" i="14"/>
  <c r="AY1182" i="14"/>
  <c r="BI1182" i="14"/>
  <c r="BD1190" i="14"/>
  <c r="AO1191" i="14"/>
  <c r="AY1191" i="14"/>
  <c r="BI1191" i="14"/>
  <c r="AO1195" i="14"/>
  <c r="AT1198" i="14"/>
  <c r="AJ1204" i="14"/>
  <c r="AT1204" i="14"/>
  <c r="BD1204" i="14"/>
  <c r="BN1232" i="14"/>
  <c r="BI1236" i="14"/>
  <c r="BD1240" i="14"/>
  <c r="AO1141" i="14"/>
  <c r="AY1141" i="14"/>
  <c r="BI1141" i="14"/>
  <c r="AJ1145" i="14"/>
  <c r="AT1145" i="14"/>
  <c r="BD1145" i="14"/>
  <c r="BN1145" i="14"/>
  <c r="AJ1151" i="14"/>
  <c r="AT1151" i="14"/>
  <c r="BD1151" i="14"/>
  <c r="BN1151" i="14"/>
  <c r="AJ1154" i="14"/>
  <c r="AT1154" i="14"/>
  <c r="BD1154" i="14"/>
  <c r="BN1154" i="14"/>
  <c r="AO1164" i="14"/>
  <c r="AY1164" i="14"/>
  <c r="BI1164" i="14"/>
  <c r="AO1167" i="14"/>
  <c r="AY1167" i="14"/>
  <c r="BI1167" i="14"/>
  <c r="AO1170" i="14"/>
  <c r="AY1170" i="14"/>
  <c r="BI1170" i="14"/>
  <c r="AJ1180" i="14"/>
  <c r="AT1180" i="14"/>
  <c r="BD1180" i="14"/>
  <c r="BN1180" i="14"/>
  <c r="AJ1183" i="14"/>
  <c r="AT1183" i="14"/>
  <c r="BD1183" i="14"/>
  <c r="BN1183" i="14"/>
  <c r="AT1190" i="14"/>
  <c r="AJ1192" i="14"/>
  <c r="AT1192" i="14"/>
  <c r="BD1192" i="14"/>
  <c r="BN1192" i="14"/>
  <c r="AJ1198" i="14"/>
  <c r="AJ1200" i="14"/>
  <c r="AT1200" i="14"/>
  <c r="BD1200" i="14"/>
  <c r="BN1200" i="14"/>
  <c r="BN1224" i="14"/>
  <c r="BI1228" i="14"/>
  <c r="BD1232" i="14"/>
  <c r="AY1236" i="14"/>
  <c r="AT1240" i="14"/>
  <c r="AJ1399" i="14"/>
  <c r="AJ1405" i="14"/>
  <c r="AJ1403" i="14"/>
  <c r="AJ1401" i="14"/>
  <c r="AJ1404" i="14"/>
  <c r="AJ1402" i="14"/>
  <c r="AL554" i="14"/>
  <c r="B564" i="14" s="1"/>
  <c r="AJ553" i="14"/>
  <c r="AJ545" i="14"/>
  <c r="AJ540" i="14"/>
  <c r="AJ434" i="14"/>
  <c r="AJ552" i="14"/>
  <c r="AJ544" i="14"/>
  <c r="AJ536" i="14"/>
  <c r="AJ528" i="14"/>
  <c r="AJ520" i="14"/>
  <c r="AJ512" i="14"/>
  <c r="AJ504" i="14"/>
  <c r="AJ496" i="14"/>
  <c r="AJ488" i="14"/>
  <c r="AJ480" i="14"/>
  <c r="AJ472" i="14"/>
  <c r="AJ464" i="14"/>
  <c r="AJ456" i="14"/>
  <c r="AJ448" i="14"/>
  <c r="AJ440" i="14"/>
  <c r="AJ531" i="14"/>
  <c r="AJ515" i="14"/>
  <c r="AJ507" i="14"/>
  <c r="AJ499" i="14"/>
  <c r="AJ491" i="14"/>
  <c r="AJ483" i="14"/>
  <c r="AJ475" i="14"/>
  <c r="AJ467" i="14"/>
  <c r="AJ459" i="14"/>
  <c r="AJ451" i="14"/>
  <c r="AJ443" i="14"/>
  <c r="AJ435" i="14"/>
  <c r="AJ547" i="14"/>
  <c r="AJ539" i="14"/>
  <c r="AJ523" i="14"/>
  <c r="AJ550" i="14"/>
  <c r="AJ542" i="14"/>
  <c r="AJ534" i="14"/>
  <c r="AJ526" i="14"/>
  <c r="AJ518" i="14"/>
  <c r="AJ510" i="14"/>
  <c r="AJ502" i="14"/>
  <c r="AJ494" i="14"/>
  <c r="AJ486" i="14"/>
  <c r="AJ478" i="14"/>
  <c r="AJ470" i="14"/>
  <c r="AJ462" i="14"/>
  <c r="AJ454" i="14"/>
  <c r="AJ446" i="14"/>
  <c r="AJ438" i="14"/>
  <c r="AJ529" i="14"/>
  <c r="AJ521" i="14"/>
  <c r="AJ513" i="14"/>
  <c r="AJ505" i="14"/>
  <c r="AJ497" i="14"/>
  <c r="AJ489" i="14"/>
  <c r="AJ481" i="14"/>
  <c r="AJ473" i="14"/>
  <c r="AJ465" i="14"/>
  <c r="AJ457" i="14"/>
  <c r="AJ449" i="14"/>
  <c r="AJ441" i="14"/>
  <c r="AJ537" i="14"/>
  <c r="AJ548" i="14"/>
  <c r="AJ532" i="14"/>
  <c r="AJ524" i="14"/>
  <c r="AJ516" i="14"/>
  <c r="AJ508" i="14"/>
  <c r="AJ500" i="14"/>
  <c r="AJ492" i="14"/>
  <c r="AJ484" i="14"/>
  <c r="AJ476" i="14"/>
  <c r="AJ468" i="14"/>
  <c r="AJ460" i="14"/>
  <c r="AJ452" i="14"/>
  <c r="AJ444" i="14"/>
  <c r="AJ436" i="14"/>
  <c r="AJ551" i="14"/>
  <c r="AJ543" i="14"/>
  <c r="AJ535" i="14"/>
  <c r="AJ527" i="14"/>
  <c r="AJ519" i="14"/>
  <c r="AJ511" i="14"/>
  <c r="AJ503" i="14"/>
  <c r="AJ495" i="14"/>
  <c r="AJ487" i="14"/>
  <c r="AJ479" i="14"/>
  <c r="AJ471" i="14"/>
  <c r="AJ463" i="14"/>
  <c r="AJ455" i="14"/>
  <c r="AJ447" i="14"/>
  <c r="AJ439" i="14"/>
  <c r="AJ546" i="14"/>
  <c r="AJ538" i="14"/>
  <c r="AJ530" i="14"/>
  <c r="AJ522" i="14"/>
  <c r="AJ514" i="14"/>
  <c r="AJ506" i="14"/>
  <c r="AJ498" i="14"/>
  <c r="AJ490" i="14"/>
  <c r="AJ482" i="14"/>
  <c r="AJ474" i="14"/>
  <c r="AJ466" i="14"/>
  <c r="AJ458" i="14"/>
  <c r="AJ450" i="14"/>
  <c r="AJ442" i="14"/>
  <c r="AJ549" i="14"/>
  <c r="AJ541" i="14"/>
  <c r="AJ533" i="14"/>
  <c r="AJ525" i="14"/>
  <c r="AJ517" i="14"/>
  <c r="AJ509" i="14"/>
  <c r="AJ501" i="14"/>
  <c r="AJ493" i="14"/>
  <c r="AJ485" i="14"/>
  <c r="AJ477" i="14"/>
  <c r="AJ469" i="14"/>
  <c r="AJ461" i="14"/>
  <c r="AJ453" i="14"/>
  <c r="AJ445" i="14"/>
  <c r="AJ382" i="14"/>
  <c r="AS387" i="14"/>
  <c r="B398" i="14" s="1"/>
  <c r="AW387" i="14"/>
  <c r="B395" i="14" s="1"/>
  <c r="AJ381" i="14"/>
  <c r="AQ387" i="14"/>
  <c r="B400" i="14" s="1"/>
  <c r="AO385" i="14"/>
  <c r="AO381" i="14"/>
  <c r="AO386" i="14"/>
  <c r="AJ386" i="14"/>
  <c r="AO384" i="14"/>
  <c r="AJ385" i="14"/>
  <c r="AO383" i="14"/>
  <c r="AJ384" i="14"/>
  <c r="AO382" i="14"/>
  <c r="AG35" i="11" l="1"/>
  <c r="AG36" i="11"/>
  <c r="AG27" i="11"/>
  <c r="AG30" i="11"/>
  <c r="AG28" i="11"/>
  <c r="AG34" i="11"/>
  <c r="AG26" i="11"/>
  <c r="AG29" i="11"/>
  <c r="AG25" i="11"/>
  <c r="AG33" i="11"/>
  <c r="AG31" i="11"/>
  <c r="AG32" i="11"/>
  <c r="AJ1102" i="14"/>
  <c r="B1111" i="14" s="1"/>
  <c r="AJ691" i="14"/>
  <c r="B698" i="14" s="1"/>
  <c r="AJ1381" i="14"/>
  <c r="AY1381" i="14"/>
  <c r="BD1381" i="14"/>
  <c r="BX1381" i="14"/>
  <c r="AT1381" i="14"/>
  <c r="BI1381" i="14"/>
  <c r="CC1381" i="14"/>
  <c r="AJ829" i="14"/>
  <c r="B836" i="14" s="1"/>
  <c r="AO1381" i="14"/>
  <c r="BN1381" i="14"/>
  <c r="BS1381" i="14"/>
  <c r="CH1381" i="14"/>
  <c r="BN1242" i="14"/>
  <c r="BI1242" i="14"/>
  <c r="AT1242" i="14"/>
  <c r="BD1242" i="14"/>
  <c r="AO1242" i="14"/>
  <c r="AJ1242" i="14"/>
  <c r="AY1242" i="14"/>
  <c r="AJ1406" i="14"/>
  <c r="B1412" i="14" s="1"/>
  <c r="AJ554" i="14"/>
  <c r="B561" i="14" s="1"/>
  <c r="AO387" i="14"/>
  <c r="AJ387" i="14"/>
  <c r="AG37" i="11" l="1"/>
  <c r="B279" i="11" s="1"/>
  <c r="CH1382" i="14"/>
  <c r="B1389" i="14" s="1"/>
  <c r="BN1243" i="14"/>
  <c r="B1247" i="14" s="1"/>
  <c r="AR354" i="14"/>
  <c r="AR353" i="14"/>
  <c r="AR352" i="14"/>
  <c r="AR351" i="14"/>
  <c r="AP354" i="14"/>
  <c r="AP353" i="14"/>
  <c r="AP352" i="14"/>
  <c r="AP351" i="14"/>
  <c r="AO354" i="14"/>
  <c r="AO353" i="14"/>
  <c r="AO352" i="14"/>
  <c r="AO351" i="14"/>
  <c r="AG348" i="14"/>
  <c r="AI354" i="14"/>
  <c r="AH354" i="14"/>
  <c r="AG354" i="14"/>
  <c r="AI353" i="14"/>
  <c r="AH353" i="14"/>
  <c r="AG353" i="14"/>
  <c r="AI352" i="14"/>
  <c r="AH352" i="14"/>
  <c r="AG352" i="14"/>
  <c r="AI351" i="14"/>
  <c r="AH351" i="14"/>
  <c r="AG351" i="14"/>
  <c r="M328" i="14"/>
  <c r="M329" i="14"/>
  <c r="M330" i="14"/>
  <c r="M327" i="14"/>
  <c r="AO302" i="14"/>
  <c r="AR355" i="14" l="1"/>
  <c r="B362" i="14" s="1"/>
  <c r="AJ351" i="14"/>
  <c r="AJ354" i="14"/>
  <c r="AJ353" i="14"/>
  <c r="AJ352" i="14"/>
  <c r="AP355" i="14"/>
  <c r="AO355" i="14"/>
  <c r="AJ355" i="14" l="1"/>
  <c r="B363" i="14" s="1"/>
  <c r="AL355" i="14"/>
  <c r="B365" i="14" s="1"/>
  <c r="AP356" i="14"/>
  <c r="B361" i="14" s="1"/>
  <c r="AO331" i="14" l="1"/>
  <c r="AP331" i="14"/>
  <c r="AG325" i="14"/>
  <c r="AI330" i="14"/>
  <c r="AH330" i="14"/>
  <c r="AG330" i="14"/>
  <c r="AI329" i="14"/>
  <c r="AH329" i="14"/>
  <c r="AG329" i="14"/>
  <c r="AI328" i="14"/>
  <c r="AH328" i="14"/>
  <c r="AG328" i="14"/>
  <c r="AI327" i="14"/>
  <c r="AH327" i="14"/>
  <c r="AG327" i="14"/>
  <c r="AP304" i="14"/>
  <c r="AP303" i="14"/>
  <c r="AP302" i="14"/>
  <c r="AP301" i="14"/>
  <c r="AO304" i="14"/>
  <c r="AO303" i="14"/>
  <c r="AG299" i="14"/>
  <c r="AL301" i="14" s="1"/>
  <c r="AR304" i="14"/>
  <c r="AI304" i="14"/>
  <c r="AH304" i="14"/>
  <c r="AG304" i="14"/>
  <c r="AR303" i="14"/>
  <c r="AI303" i="14"/>
  <c r="AH303" i="14"/>
  <c r="AG303" i="14"/>
  <c r="AR302" i="14"/>
  <c r="AI302" i="14"/>
  <c r="AH302" i="14"/>
  <c r="AG302" i="14"/>
  <c r="AR301" i="14"/>
  <c r="AI301" i="14"/>
  <c r="AH301" i="14"/>
  <c r="AG301" i="14"/>
  <c r="AG285" i="14"/>
  <c r="AI283" i="14"/>
  <c r="AI282" i="14"/>
  <c r="AM283" i="14"/>
  <c r="AM282" i="14"/>
  <c r="AM281" i="14"/>
  <c r="AG277" i="14"/>
  <c r="AH283" i="14"/>
  <c r="AG283" i="14"/>
  <c r="AH282" i="14"/>
  <c r="AG282" i="14"/>
  <c r="AH281" i="14"/>
  <c r="AG281" i="14"/>
  <c r="AH280" i="14"/>
  <c r="AG280" i="14"/>
  <c r="AJ262" i="14"/>
  <c r="B270" i="14" s="1"/>
  <c r="AI261" i="14"/>
  <c r="AI260" i="14"/>
  <c r="AL261" i="14"/>
  <c r="AL260" i="14"/>
  <c r="AL259" i="14"/>
  <c r="AL258" i="14"/>
  <c r="BT127" i="14"/>
  <c r="BT126" i="14"/>
  <c r="BS126" i="14"/>
  <c r="AL327" i="14" l="1"/>
  <c r="AL328" i="14"/>
  <c r="AL284" i="14"/>
  <c r="AR305" i="14"/>
  <c r="B313" i="14" s="1"/>
  <c r="AH284" i="14"/>
  <c r="AG284" i="14" s="1"/>
  <c r="AL303" i="14"/>
  <c r="AL302" i="14"/>
  <c r="AL304" i="14"/>
  <c r="AJ303" i="14"/>
  <c r="AJ304" i="14"/>
  <c r="AJ302" i="14"/>
  <c r="AJ301" i="14"/>
  <c r="AJ328" i="14"/>
  <c r="AJ327" i="14"/>
  <c r="AJ330" i="14"/>
  <c r="AJ329" i="14"/>
  <c r="AP332" i="14"/>
  <c r="B338" i="14" s="1"/>
  <c r="AP305" i="14"/>
  <c r="AO305" i="14"/>
  <c r="AI284" i="14"/>
  <c r="B292" i="14" s="1"/>
  <c r="AM284" i="14"/>
  <c r="CB126" i="14"/>
  <c r="CB225" i="14"/>
  <c r="CB224" i="14"/>
  <c r="CB223" i="14"/>
  <c r="CB222" i="14"/>
  <c r="CB221" i="14"/>
  <c r="CB220" i="14"/>
  <c r="CB219" i="14"/>
  <c r="CB218" i="14"/>
  <c r="CB217" i="14"/>
  <c r="CB216" i="14"/>
  <c r="CB215" i="14"/>
  <c r="CB214" i="14"/>
  <c r="CB213" i="14"/>
  <c r="CB212" i="14"/>
  <c r="CB211" i="14"/>
  <c r="CB210" i="14"/>
  <c r="CB209" i="14"/>
  <c r="CB208" i="14"/>
  <c r="CB207" i="14"/>
  <c r="CB206" i="14"/>
  <c r="CB205" i="14"/>
  <c r="CB204" i="14"/>
  <c r="CB203" i="14"/>
  <c r="CB202" i="14"/>
  <c r="CB201" i="14"/>
  <c r="CB200" i="14"/>
  <c r="CB199" i="14"/>
  <c r="CB198" i="14"/>
  <c r="CB197" i="14"/>
  <c r="CB196" i="14"/>
  <c r="CB195" i="14"/>
  <c r="CB194" i="14"/>
  <c r="CB193" i="14"/>
  <c r="CB192" i="14"/>
  <c r="CB191" i="14"/>
  <c r="CB190" i="14"/>
  <c r="CB189" i="14"/>
  <c r="CB188" i="14"/>
  <c r="CB187" i="14"/>
  <c r="CB186" i="14"/>
  <c r="CB185" i="14"/>
  <c r="CB184" i="14"/>
  <c r="CB183" i="14"/>
  <c r="CB182" i="14"/>
  <c r="CB181" i="14"/>
  <c r="CB180" i="14"/>
  <c r="CB179" i="14"/>
  <c r="CB178" i="14"/>
  <c r="CB177" i="14"/>
  <c r="CB176" i="14"/>
  <c r="CB175" i="14"/>
  <c r="CB174" i="14"/>
  <c r="CB173" i="14"/>
  <c r="CB172" i="14"/>
  <c r="CB171" i="14"/>
  <c r="CB170" i="14"/>
  <c r="CB169" i="14"/>
  <c r="CB168" i="14"/>
  <c r="CB167" i="14"/>
  <c r="CB166" i="14"/>
  <c r="CB165" i="14"/>
  <c r="CB164" i="14"/>
  <c r="CB163" i="14"/>
  <c r="CB162" i="14"/>
  <c r="CB161" i="14"/>
  <c r="CB160" i="14"/>
  <c r="CB159" i="14"/>
  <c r="CB158" i="14"/>
  <c r="CB157" i="14"/>
  <c r="CB156" i="14"/>
  <c r="CB155" i="14"/>
  <c r="CB154" i="14"/>
  <c r="CB153" i="14"/>
  <c r="CB152" i="14"/>
  <c r="CB151" i="14"/>
  <c r="CB150" i="14"/>
  <c r="CB149" i="14"/>
  <c r="CB148" i="14"/>
  <c r="CB147" i="14"/>
  <c r="CB146" i="14"/>
  <c r="CB145" i="14"/>
  <c r="CB144" i="14"/>
  <c r="CB143" i="14"/>
  <c r="CB142" i="14"/>
  <c r="CB141" i="14"/>
  <c r="CB140" i="14"/>
  <c r="CB139" i="14"/>
  <c r="CB138" i="14"/>
  <c r="CB137" i="14"/>
  <c r="CB136" i="14"/>
  <c r="CB135" i="14"/>
  <c r="CB134" i="14"/>
  <c r="CB133" i="14"/>
  <c r="CB132" i="14"/>
  <c r="CB131" i="14"/>
  <c r="CB130" i="14"/>
  <c r="CB129" i="14"/>
  <c r="CB128" i="14"/>
  <c r="CB127" i="14"/>
  <c r="BQ126" i="14"/>
  <c r="CG225" i="14"/>
  <c r="CH225" i="14" s="1"/>
  <c r="CE225" i="14"/>
  <c r="CF225" i="14" s="1"/>
  <c r="CD225" i="14"/>
  <c r="CG224" i="14"/>
  <c r="CH224" i="14" s="1"/>
  <c r="CE224" i="14"/>
  <c r="CF224" i="14" s="1"/>
  <c r="CD224" i="14"/>
  <c r="CG223" i="14"/>
  <c r="CH223" i="14" s="1"/>
  <c r="CE223" i="14"/>
  <c r="CF223" i="14" s="1"/>
  <c r="CD223" i="14"/>
  <c r="CG222" i="14"/>
  <c r="CH222" i="14" s="1"/>
  <c r="CE222" i="14"/>
  <c r="CF222" i="14" s="1"/>
  <c r="CD222" i="14"/>
  <c r="CG221" i="14"/>
  <c r="CH221" i="14" s="1"/>
  <c r="CE221" i="14"/>
  <c r="CF221" i="14" s="1"/>
  <c r="CD221" i="14"/>
  <c r="CG220" i="14"/>
  <c r="CH220" i="14" s="1"/>
  <c r="CE220" i="14"/>
  <c r="CF220" i="14" s="1"/>
  <c r="CD220" i="14"/>
  <c r="CG219" i="14"/>
  <c r="CH219" i="14" s="1"/>
  <c r="CE219" i="14"/>
  <c r="CF219" i="14" s="1"/>
  <c r="CD219" i="14"/>
  <c r="CG218" i="14"/>
  <c r="CH218" i="14" s="1"/>
  <c r="CE218" i="14"/>
  <c r="CF218" i="14" s="1"/>
  <c r="CD218" i="14"/>
  <c r="CG217" i="14"/>
  <c r="CH217" i="14" s="1"/>
  <c r="CE217" i="14"/>
  <c r="CF217" i="14" s="1"/>
  <c r="CD217" i="14"/>
  <c r="CG216" i="14"/>
  <c r="CH216" i="14" s="1"/>
  <c r="CE216" i="14"/>
  <c r="CF216" i="14" s="1"/>
  <c r="CD216" i="14"/>
  <c r="CG215" i="14"/>
  <c r="CH215" i="14" s="1"/>
  <c r="CE215" i="14"/>
  <c r="CF215" i="14" s="1"/>
  <c r="CD215" i="14"/>
  <c r="CG214" i="14"/>
  <c r="CH214" i="14" s="1"/>
  <c r="CE214" i="14"/>
  <c r="CF214" i="14" s="1"/>
  <c r="CD214" i="14"/>
  <c r="CG213" i="14"/>
  <c r="CH213" i="14" s="1"/>
  <c r="CE213" i="14"/>
  <c r="CF213" i="14" s="1"/>
  <c r="CD213" i="14"/>
  <c r="CG212" i="14"/>
  <c r="CH212" i="14" s="1"/>
  <c r="CE212" i="14"/>
  <c r="CF212" i="14" s="1"/>
  <c r="CD212" i="14"/>
  <c r="CG211" i="14"/>
  <c r="CH211" i="14" s="1"/>
  <c r="CE211" i="14"/>
  <c r="CF211" i="14" s="1"/>
  <c r="CD211" i="14"/>
  <c r="CG210" i="14"/>
  <c r="CH210" i="14" s="1"/>
  <c r="CE210" i="14"/>
  <c r="CF210" i="14" s="1"/>
  <c r="CD210" i="14"/>
  <c r="CG209" i="14"/>
  <c r="CH209" i="14" s="1"/>
  <c r="CE209" i="14"/>
  <c r="CF209" i="14" s="1"/>
  <c r="CD209" i="14"/>
  <c r="CG208" i="14"/>
  <c r="CH208" i="14" s="1"/>
  <c r="CE208" i="14"/>
  <c r="CF208" i="14" s="1"/>
  <c r="CD208" i="14"/>
  <c r="CG207" i="14"/>
  <c r="CH207" i="14" s="1"/>
  <c r="CE207" i="14"/>
  <c r="CF207" i="14" s="1"/>
  <c r="CD207" i="14"/>
  <c r="CG206" i="14"/>
  <c r="CH206" i="14" s="1"/>
  <c r="CE206" i="14"/>
  <c r="CF206" i="14" s="1"/>
  <c r="CD206" i="14"/>
  <c r="CG205" i="14"/>
  <c r="CH205" i="14" s="1"/>
  <c r="CE205" i="14"/>
  <c r="CF205" i="14" s="1"/>
  <c r="CD205" i="14"/>
  <c r="CG204" i="14"/>
  <c r="CH204" i="14" s="1"/>
  <c r="CE204" i="14"/>
  <c r="CF204" i="14" s="1"/>
  <c r="CD204" i="14"/>
  <c r="CG203" i="14"/>
  <c r="CH203" i="14" s="1"/>
  <c r="CE203" i="14"/>
  <c r="CF203" i="14" s="1"/>
  <c r="CD203" i="14"/>
  <c r="CG202" i="14"/>
  <c r="CH202" i="14" s="1"/>
  <c r="CE202" i="14"/>
  <c r="CF202" i="14" s="1"/>
  <c r="CD202" i="14"/>
  <c r="CG201" i="14"/>
  <c r="CH201" i="14" s="1"/>
  <c r="CE201" i="14"/>
  <c r="CF201" i="14" s="1"/>
  <c r="CD201" i="14"/>
  <c r="CG200" i="14"/>
  <c r="CH200" i="14" s="1"/>
  <c r="CE200" i="14"/>
  <c r="CF200" i="14" s="1"/>
  <c r="CD200" i="14"/>
  <c r="CG199" i="14"/>
  <c r="CH199" i="14" s="1"/>
  <c r="CE199" i="14"/>
  <c r="CF199" i="14" s="1"/>
  <c r="CD199" i="14"/>
  <c r="CG198" i="14"/>
  <c r="CH198" i="14" s="1"/>
  <c r="CE198" i="14"/>
  <c r="CF198" i="14" s="1"/>
  <c r="CD198" i="14"/>
  <c r="CG197" i="14"/>
  <c r="CH197" i="14" s="1"/>
  <c r="CE197" i="14"/>
  <c r="CF197" i="14" s="1"/>
  <c r="CD197" i="14"/>
  <c r="CG196" i="14"/>
  <c r="CH196" i="14" s="1"/>
  <c r="CE196" i="14"/>
  <c r="CF196" i="14" s="1"/>
  <c r="CD196" i="14"/>
  <c r="CG195" i="14"/>
  <c r="CH195" i="14" s="1"/>
  <c r="CE195" i="14"/>
  <c r="CF195" i="14" s="1"/>
  <c r="CD195" i="14"/>
  <c r="CG194" i="14"/>
  <c r="CH194" i="14" s="1"/>
  <c r="CE194" i="14"/>
  <c r="CF194" i="14" s="1"/>
  <c r="CD194" i="14"/>
  <c r="CG193" i="14"/>
  <c r="CH193" i="14" s="1"/>
  <c r="CE193" i="14"/>
  <c r="CF193" i="14" s="1"/>
  <c r="CD193" i="14"/>
  <c r="CG192" i="14"/>
  <c r="CH192" i="14" s="1"/>
  <c r="CE192" i="14"/>
  <c r="CF192" i="14" s="1"/>
  <c r="CD192" i="14"/>
  <c r="CG191" i="14"/>
  <c r="CH191" i="14" s="1"/>
  <c r="CE191" i="14"/>
  <c r="CF191" i="14" s="1"/>
  <c r="CD191" i="14"/>
  <c r="CG190" i="14"/>
  <c r="CH190" i="14" s="1"/>
  <c r="CE190" i="14"/>
  <c r="CF190" i="14" s="1"/>
  <c r="CD190" i="14"/>
  <c r="CG189" i="14"/>
  <c r="CH189" i="14" s="1"/>
  <c r="CE189" i="14"/>
  <c r="CF189" i="14" s="1"/>
  <c r="CD189" i="14"/>
  <c r="CG188" i="14"/>
  <c r="CH188" i="14" s="1"/>
  <c r="CE188" i="14"/>
  <c r="CF188" i="14" s="1"/>
  <c r="CD188" i="14"/>
  <c r="CG187" i="14"/>
  <c r="CH187" i="14" s="1"/>
  <c r="CE187" i="14"/>
  <c r="CF187" i="14" s="1"/>
  <c r="CD187" i="14"/>
  <c r="CG186" i="14"/>
  <c r="CH186" i="14" s="1"/>
  <c r="CE186" i="14"/>
  <c r="CF186" i="14" s="1"/>
  <c r="CD186" i="14"/>
  <c r="CG185" i="14"/>
  <c r="CH185" i="14" s="1"/>
  <c r="CE185" i="14"/>
  <c r="CF185" i="14" s="1"/>
  <c r="CD185" i="14"/>
  <c r="CG184" i="14"/>
  <c r="CH184" i="14" s="1"/>
  <c r="CE184" i="14"/>
  <c r="CF184" i="14" s="1"/>
  <c r="CD184" i="14"/>
  <c r="CG183" i="14"/>
  <c r="CH183" i="14" s="1"/>
  <c r="CE183" i="14"/>
  <c r="CF183" i="14" s="1"/>
  <c r="CD183" i="14"/>
  <c r="CG182" i="14"/>
  <c r="CH182" i="14" s="1"/>
  <c r="CE182" i="14"/>
  <c r="CF182" i="14" s="1"/>
  <c r="CD182" i="14"/>
  <c r="CG181" i="14"/>
  <c r="CH181" i="14" s="1"/>
  <c r="CE181" i="14"/>
  <c r="CF181" i="14" s="1"/>
  <c r="CD181" i="14"/>
  <c r="CG180" i="14"/>
  <c r="CH180" i="14" s="1"/>
  <c r="CE180" i="14"/>
  <c r="CF180" i="14" s="1"/>
  <c r="CD180" i="14"/>
  <c r="CG179" i="14"/>
  <c r="CH179" i="14" s="1"/>
  <c r="CE179" i="14"/>
  <c r="CF179" i="14" s="1"/>
  <c r="CD179" i="14"/>
  <c r="CG178" i="14"/>
  <c r="CH178" i="14" s="1"/>
  <c r="CE178" i="14"/>
  <c r="CF178" i="14" s="1"/>
  <c r="CD178" i="14"/>
  <c r="CG177" i="14"/>
  <c r="CH177" i="14" s="1"/>
  <c r="CE177" i="14"/>
  <c r="CF177" i="14" s="1"/>
  <c r="CD177" i="14"/>
  <c r="CG176" i="14"/>
  <c r="CH176" i="14" s="1"/>
  <c r="CE176" i="14"/>
  <c r="CF176" i="14" s="1"/>
  <c r="CD176" i="14"/>
  <c r="CG175" i="14"/>
  <c r="CH175" i="14" s="1"/>
  <c r="CE175" i="14"/>
  <c r="CF175" i="14" s="1"/>
  <c r="CD175" i="14"/>
  <c r="CG174" i="14"/>
  <c r="CH174" i="14" s="1"/>
  <c r="CE174" i="14"/>
  <c r="CF174" i="14" s="1"/>
  <c r="CD174" i="14"/>
  <c r="CG173" i="14"/>
  <c r="CH173" i="14" s="1"/>
  <c r="CE173" i="14"/>
  <c r="CF173" i="14" s="1"/>
  <c r="CD173" i="14"/>
  <c r="CG172" i="14"/>
  <c r="CH172" i="14" s="1"/>
  <c r="CE172" i="14"/>
  <c r="CF172" i="14" s="1"/>
  <c r="CD172" i="14"/>
  <c r="CG171" i="14"/>
  <c r="CH171" i="14" s="1"/>
  <c r="CE171" i="14"/>
  <c r="CF171" i="14" s="1"/>
  <c r="CD171" i="14"/>
  <c r="CG170" i="14"/>
  <c r="CH170" i="14" s="1"/>
  <c r="CE170" i="14"/>
  <c r="CF170" i="14" s="1"/>
  <c r="CD170" i="14"/>
  <c r="CG169" i="14"/>
  <c r="CH169" i="14" s="1"/>
  <c r="CE169" i="14"/>
  <c r="CF169" i="14" s="1"/>
  <c r="CD169" i="14"/>
  <c r="CG168" i="14"/>
  <c r="CH168" i="14" s="1"/>
  <c r="CE168" i="14"/>
  <c r="CF168" i="14" s="1"/>
  <c r="CD168" i="14"/>
  <c r="CG167" i="14"/>
  <c r="CH167" i="14" s="1"/>
  <c r="CE167" i="14"/>
  <c r="CF167" i="14" s="1"/>
  <c r="CD167" i="14"/>
  <c r="CG166" i="14"/>
  <c r="CH166" i="14" s="1"/>
  <c r="CE166" i="14"/>
  <c r="CF166" i="14" s="1"/>
  <c r="CD166" i="14"/>
  <c r="CG165" i="14"/>
  <c r="CH165" i="14" s="1"/>
  <c r="CE165" i="14"/>
  <c r="CF165" i="14" s="1"/>
  <c r="CD165" i="14"/>
  <c r="CG164" i="14"/>
  <c r="CH164" i="14" s="1"/>
  <c r="CE164" i="14"/>
  <c r="CF164" i="14" s="1"/>
  <c r="CD164" i="14"/>
  <c r="CG163" i="14"/>
  <c r="CH163" i="14" s="1"/>
  <c r="CE163" i="14"/>
  <c r="CF163" i="14" s="1"/>
  <c r="CD163" i="14"/>
  <c r="CG162" i="14"/>
  <c r="CH162" i="14" s="1"/>
  <c r="CE162" i="14"/>
  <c r="CF162" i="14" s="1"/>
  <c r="CD162" i="14"/>
  <c r="CG161" i="14"/>
  <c r="CH161" i="14" s="1"/>
  <c r="CE161" i="14"/>
  <c r="CF161" i="14" s="1"/>
  <c r="CD161" i="14"/>
  <c r="CG160" i="14"/>
  <c r="CH160" i="14" s="1"/>
  <c r="CE160" i="14"/>
  <c r="CF160" i="14" s="1"/>
  <c r="CD160" i="14"/>
  <c r="CG159" i="14"/>
  <c r="CH159" i="14" s="1"/>
  <c r="CE159" i="14"/>
  <c r="CF159" i="14" s="1"/>
  <c r="CD159" i="14"/>
  <c r="CG158" i="14"/>
  <c r="CH158" i="14" s="1"/>
  <c r="CE158" i="14"/>
  <c r="CF158" i="14" s="1"/>
  <c r="CD158" i="14"/>
  <c r="CG157" i="14"/>
  <c r="CH157" i="14" s="1"/>
  <c r="CE157" i="14"/>
  <c r="CF157" i="14" s="1"/>
  <c r="CD157" i="14"/>
  <c r="CG156" i="14"/>
  <c r="CH156" i="14" s="1"/>
  <c r="CE156" i="14"/>
  <c r="CF156" i="14" s="1"/>
  <c r="CD156" i="14"/>
  <c r="CG155" i="14"/>
  <c r="CH155" i="14" s="1"/>
  <c r="CE155" i="14"/>
  <c r="CF155" i="14" s="1"/>
  <c r="CD155" i="14"/>
  <c r="CG154" i="14"/>
  <c r="CH154" i="14" s="1"/>
  <c r="CE154" i="14"/>
  <c r="CF154" i="14" s="1"/>
  <c r="CD154" i="14"/>
  <c r="CG153" i="14"/>
  <c r="CH153" i="14" s="1"/>
  <c r="CE153" i="14"/>
  <c r="CF153" i="14" s="1"/>
  <c r="CD153" i="14"/>
  <c r="CG152" i="14"/>
  <c r="CH152" i="14" s="1"/>
  <c r="CE152" i="14"/>
  <c r="CF152" i="14" s="1"/>
  <c r="CD152" i="14"/>
  <c r="CG151" i="14"/>
  <c r="CH151" i="14" s="1"/>
  <c r="CE151" i="14"/>
  <c r="CF151" i="14" s="1"/>
  <c r="CD151" i="14"/>
  <c r="CG150" i="14"/>
  <c r="CH150" i="14" s="1"/>
  <c r="CE150" i="14"/>
  <c r="CF150" i="14" s="1"/>
  <c r="CD150" i="14"/>
  <c r="CG149" i="14"/>
  <c r="CH149" i="14" s="1"/>
  <c r="CE149" i="14"/>
  <c r="CF149" i="14" s="1"/>
  <c r="CD149" i="14"/>
  <c r="CG148" i="14"/>
  <c r="CH148" i="14" s="1"/>
  <c r="CE148" i="14"/>
  <c r="CF148" i="14" s="1"/>
  <c r="CD148" i="14"/>
  <c r="CG147" i="14"/>
  <c r="CH147" i="14" s="1"/>
  <c r="CE147" i="14"/>
  <c r="CF147" i="14" s="1"/>
  <c r="CD147" i="14"/>
  <c r="CG146" i="14"/>
  <c r="CH146" i="14" s="1"/>
  <c r="CE146" i="14"/>
  <c r="CF146" i="14" s="1"/>
  <c r="CD146" i="14"/>
  <c r="CG145" i="14"/>
  <c r="CH145" i="14" s="1"/>
  <c r="CE145" i="14"/>
  <c r="CF145" i="14" s="1"/>
  <c r="CD145" i="14"/>
  <c r="CG144" i="14"/>
  <c r="CH144" i="14" s="1"/>
  <c r="CE144" i="14"/>
  <c r="CF144" i="14" s="1"/>
  <c r="CD144" i="14"/>
  <c r="CG143" i="14"/>
  <c r="CH143" i="14" s="1"/>
  <c r="CE143" i="14"/>
  <c r="CF143" i="14" s="1"/>
  <c r="CD143" i="14"/>
  <c r="CG142" i="14"/>
  <c r="CH142" i="14" s="1"/>
  <c r="CE142" i="14"/>
  <c r="CF142" i="14" s="1"/>
  <c r="CD142" i="14"/>
  <c r="CG141" i="14"/>
  <c r="CH141" i="14" s="1"/>
  <c r="CE141" i="14"/>
  <c r="CF141" i="14" s="1"/>
  <c r="CD141" i="14"/>
  <c r="CG140" i="14"/>
  <c r="CH140" i="14" s="1"/>
  <c r="CE140" i="14"/>
  <c r="CF140" i="14" s="1"/>
  <c r="CD140" i="14"/>
  <c r="CG139" i="14"/>
  <c r="CH139" i="14" s="1"/>
  <c r="CE139" i="14"/>
  <c r="CF139" i="14" s="1"/>
  <c r="CD139" i="14"/>
  <c r="CG138" i="14"/>
  <c r="CH138" i="14" s="1"/>
  <c r="CE138" i="14"/>
  <c r="CF138" i="14" s="1"/>
  <c r="CD138" i="14"/>
  <c r="CG137" i="14"/>
  <c r="CH137" i="14" s="1"/>
  <c r="CE137" i="14"/>
  <c r="CF137" i="14" s="1"/>
  <c r="CD137" i="14"/>
  <c r="CG136" i="14"/>
  <c r="CH136" i="14" s="1"/>
  <c r="CE136" i="14"/>
  <c r="CF136" i="14" s="1"/>
  <c r="CD136" i="14"/>
  <c r="CG135" i="14"/>
  <c r="CH135" i="14" s="1"/>
  <c r="CE135" i="14"/>
  <c r="CF135" i="14" s="1"/>
  <c r="CD135" i="14"/>
  <c r="CG134" i="14"/>
  <c r="CH134" i="14" s="1"/>
  <c r="CE134" i="14"/>
  <c r="CF134" i="14" s="1"/>
  <c r="CD134" i="14"/>
  <c r="CG133" i="14"/>
  <c r="CH133" i="14" s="1"/>
  <c r="CE133" i="14"/>
  <c r="CF133" i="14" s="1"/>
  <c r="CD133" i="14"/>
  <c r="CG132" i="14"/>
  <c r="CH132" i="14" s="1"/>
  <c r="CE132" i="14"/>
  <c r="CF132" i="14" s="1"/>
  <c r="CD132" i="14"/>
  <c r="CG131" i="14"/>
  <c r="CH131" i="14" s="1"/>
  <c r="CE131" i="14"/>
  <c r="CF131" i="14" s="1"/>
  <c r="CD131" i="14"/>
  <c r="CG130" i="14"/>
  <c r="CH130" i="14" s="1"/>
  <c r="CE130" i="14"/>
  <c r="CF130" i="14" s="1"/>
  <c r="CD130" i="14"/>
  <c r="CG129" i="14"/>
  <c r="CH129" i="14" s="1"/>
  <c r="CE129" i="14"/>
  <c r="CF129" i="14" s="1"/>
  <c r="CD129" i="14"/>
  <c r="CG128" i="14"/>
  <c r="CH128" i="14" s="1"/>
  <c r="CE128" i="14"/>
  <c r="CF128" i="14" s="1"/>
  <c r="CD128" i="14"/>
  <c r="CG127" i="14"/>
  <c r="CH127" i="14" s="1"/>
  <c r="CE127" i="14"/>
  <c r="CF127" i="14" s="1"/>
  <c r="CD127" i="14"/>
  <c r="CG126" i="14"/>
  <c r="CH126" i="14" s="1"/>
  <c r="CE126" i="14"/>
  <c r="CF126" i="14" s="1"/>
  <c r="CD126" i="14"/>
  <c r="AM285" i="14" l="1"/>
  <c r="B290" i="14" s="1"/>
  <c r="CD226" i="14"/>
  <c r="CF226" i="14"/>
  <c r="CH226" i="14"/>
  <c r="CB226" i="14"/>
  <c r="AL305" i="14"/>
  <c r="B315" i="14" s="1"/>
  <c r="AJ305" i="14"/>
  <c r="B311" i="14" s="1"/>
  <c r="AL331" i="14"/>
  <c r="B341" i="14" s="1"/>
  <c r="AJ331" i="14"/>
  <c r="B339" i="14" s="1"/>
  <c r="CI226" i="14" l="1"/>
  <c r="B239" i="14" s="1"/>
  <c r="AL262" i="14"/>
  <c r="B267" i="14" s="1"/>
  <c r="AG263" i="14"/>
  <c r="AG258" i="14"/>
  <c r="AG255" i="14"/>
  <c r="AH261" i="14"/>
  <c r="AG261" i="14"/>
  <c r="AH260" i="14"/>
  <c r="AG260" i="14"/>
  <c r="AH259" i="14"/>
  <c r="AG259" i="14"/>
  <c r="AH258" i="14"/>
  <c r="AG227" i="14"/>
  <c r="BZ225" i="14"/>
  <c r="BZ224" i="14"/>
  <c r="BZ223" i="14"/>
  <c r="BZ222" i="14"/>
  <c r="BZ221" i="14"/>
  <c r="BZ220" i="14"/>
  <c r="BZ219" i="14"/>
  <c r="BZ218" i="14"/>
  <c r="BZ217" i="14"/>
  <c r="BZ216" i="14"/>
  <c r="BZ215" i="14"/>
  <c r="BZ214" i="14"/>
  <c r="BZ213" i="14"/>
  <c r="BZ212" i="14"/>
  <c r="BZ211" i="14"/>
  <c r="BZ210" i="14"/>
  <c r="BZ209" i="14"/>
  <c r="BZ208" i="14"/>
  <c r="BZ207" i="14"/>
  <c r="BZ206" i="14"/>
  <c r="BZ205" i="14"/>
  <c r="BZ204" i="14"/>
  <c r="BZ203" i="14"/>
  <c r="BZ202" i="14"/>
  <c r="BZ201" i="14"/>
  <c r="BZ200" i="14"/>
  <c r="BZ199" i="14"/>
  <c r="BZ198" i="14"/>
  <c r="BZ197" i="14"/>
  <c r="BZ196" i="14"/>
  <c r="BZ195" i="14"/>
  <c r="BZ194" i="14"/>
  <c r="BZ193" i="14"/>
  <c r="BZ192" i="14"/>
  <c r="BZ191" i="14"/>
  <c r="BZ190" i="14"/>
  <c r="BZ189" i="14"/>
  <c r="BZ188" i="14"/>
  <c r="BZ187" i="14"/>
  <c r="BZ186" i="14"/>
  <c r="BZ185" i="14"/>
  <c r="BZ184" i="14"/>
  <c r="BZ183" i="14"/>
  <c r="BZ182" i="14"/>
  <c r="BZ181" i="14"/>
  <c r="BZ180" i="14"/>
  <c r="BZ179" i="14"/>
  <c r="BZ178" i="14"/>
  <c r="BZ177" i="14"/>
  <c r="BZ176" i="14"/>
  <c r="BZ175" i="14"/>
  <c r="BZ174" i="14"/>
  <c r="BZ173" i="14"/>
  <c r="BZ172" i="14"/>
  <c r="BZ171" i="14"/>
  <c r="BZ170" i="14"/>
  <c r="BZ169" i="14"/>
  <c r="BZ168" i="14"/>
  <c r="BZ167" i="14"/>
  <c r="BZ166" i="14"/>
  <c r="BZ165" i="14"/>
  <c r="BZ164" i="14"/>
  <c r="BZ163" i="14"/>
  <c r="BZ162" i="14"/>
  <c r="BZ161" i="14"/>
  <c r="BZ160" i="14"/>
  <c r="BZ159" i="14"/>
  <c r="BZ158" i="14"/>
  <c r="BZ157" i="14"/>
  <c r="BZ156" i="14"/>
  <c r="BZ155" i="14"/>
  <c r="BZ154" i="14"/>
  <c r="BZ153" i="14"/>
  <c r="BZ152" i="14"/>
  <c r="BZ151" i="14"/>
  <c r="BZ150" i="14"/>
  <c r="BZ149" i="14"/>
  <c r="BZ148" i="14"/>
  <c r="BZ147" i="14"/>
  <c r="BZ146" i="14"/>
  <c r="BZ145" i="14"/>
  <c r="BZ144" i="14"/>
  <c r="BZ143" i="14"/>
  <c r="BZ142" i="14"/>
  <c r="BZ141" i="14"/>
  <c r="BZ140" i="14"/>
  <c r="BZ139" i="14"/>
  <c r="BZ138" i="14"/>
  <c r="BZ137" i="14"/>
  <c r="BZ136" i="14"/>
  <c r="BZ135" i="14"/>
  <c r="BZ134" i="14"/>
  <c r="BZ133" i="14"/>
  <c r="BZ132" i="14"/>
  <c r="BZ131" i="14"/>
  <c r="BZ130" i="14"/>
  <c r="BZ129" i="14"/>
  <c r="BZ128" i="14"/>
  <c r="BZ127" i="14"/>
  <c r="BY225" i="14"/>
  <c r="BY224" i="14"/>
  <c r="BY223" i="14"/>
  <c r="BY222" i="14"/>
  <c r="BY221" i="14"/>
  <c r="BY220" i="14"/>
  <c r="BY219" i="14"/>
  <c r="BY218" i="14"/>
  <c r="BY217" i="14"/>
  <c r="BY216" i="14"/>
  <c r="BY215" i="14"/>
  <c r="BY214" i="14"/>
  <c r="BY213" i="14"/>
  <c r="BY212" i="14"/>
  <c r="BY211" i="14"/>
  <c r="BY210" i="14"/>
  <c r="BY209" i="14"/>
  <c r="BY208" i="14"/>
  <c r="BY207" i="14"/>
  <c r="BY206" i="14"/>
  <c r="BY205" i="14"/>
  <c r="BY204" i="14"/>
  <c r="BY203" i="14"/>
  <c r="BY202" i="14"/>
  <c r="BY201" i="14"/>
  <c r="BY200" i="14"/>
  <c r="BY199" i="14"/>
  <c r="BY198" i="14"/>
  <c r="BY197" i="14"/>
  <c r="BY196" i="14"/>
  <c r="BY195" i="14"/>
  <c r="BY194" i="14"/>
  <c r="BY193" i="14"/>
  <c r="BY192" i="14"/>
  <c r="BY191" i="14"/>
  <c r="BY190" i="14"/>
  <c r="BY189" i="14"/>
  <c r="BY188" i="14"/>
  <c r="BY187" i="14"/>
  <c r="BY186" i="14"/>
  <c r="BY185" i="14"/>
  <c r="BY184" i="14"/>
  <c r="BY183" i="14"/>
  <c r="BY182" i="14"/>
  <c r="BY181" i="14"/>
  <c r="BY180" i="14"/>
  <c r="BY179" i="14"/>
  <c r="BY178" i="14"/>
  <c r="BY177" i="14"/>
  <c r="BY176" i="14"/>
  <c r="BY175" i="14"/>
  <c r="BY174" i="14"/>
  <c r="BY173" i="14"/>
  <c r="BY172" i="14"/>
  <c r="BY171" i="14"/>
  <c r="BY170" i="14"/>
  <c r="BY169" i="14"/>
  <c r="BY168" i="14"/>
  <c r="BY167" i="14"/>
  <c r="BY166" i="14"/>
  <c r="BY165" i="14"/>
  <c r="BY164" i="14"/>
  <c r="BY163" i="14"/>
  <c r="BY162" i="14"/>
  <c r="BY161" i="14"/>
  <c r="BY160" i="14"/>
  <c r="BY159" i="14"/>
  <c r="BY158" i="14"/>
  <c r="BY157" i="14"/>
  <c r="BY156" i="14"/>
  <c r="BY155" i="14"/>
  <c r="BY154" i="14"/>
  <c r="BY153" i="14"/>
  <c r="BY152" i="14"/>
  <c r="BY151" i="14"/>
  <c r="BY150" i="14"/>
  <c r="BY149" i="14"/>
  <c r="BY148" i="14"/>
  <c r="BY147" i="14"/>
  <c r="BY146" i="14"/>
  <c r="BY145" i="14"/>
  <c r="BY144" i="14"/>
  <c r="BY143" i="14"/>
  <c r="BY142" i="14"/>
  <c r="BY141" i="14"/>
  <c r="BY140" i="14"/>
  <c r="BY139" i="14"/>
  <c r="BY138" i="14"/>
  <c r="BY137" i="14"/>
  <c r="BY136" i="14"/>
  <c r="BY135" i="14"/>
  <c r="BY134" i="14"/>
  <c r="BY133" i="14"/>
  <c r="BY132" i="14"/>
  <c r="BY131" i="14"/>
  <c r="BY130" i="14"/>
  <c r="BY129" i="14"/>
  <c r="BY128" i="14"/>
  <c r="BY127" i="14"/>
  <c r="BW225" i="14"/>
  <c r="BW224" i="14"/>
  <c r="BW223" i="14"/>
  <c r="BW222" i="14"/>
  <c r="BW221" i="14"/>
  <c r="BW220" i="14"/>
  <c r="BW219" i="14"/>
  <c r="BW218" i="14"/>
  <c r="BW217" i="14"/>
  <c r="BW216" i="14"/>
  <c r="BW215" i="14"/>
  <c r="BW214" i="14"/>
  <c r="BW213" i="14"/>
  <c r="BW212" i="14"/>
  <c r="BW211" i="14"/>
  <c r="BW210" i="14"/>
  <c r="BW209" i="14"/>
  <c r="BW208" i="14"/>
  <c r="BW207" i="14"/>
  <c r="BW206" i="14"/>
  <c r="BW205" i="14"/>
  <c r="BW204" i="14"/>
  <c r="BW203" i="14"/>
  <c r="BW202" i="14"/>
  <c r="BW201" i="14"/>
  <c r="BW200" i="14"/>
  <c r="BW199" i="14"/>
  <c r="BW198" i="14"/>
  <c r="BW197" i="14"/>
  <c r="BW196" i="14"/>
  <c r="BW195" i="14"/>
  <c r="BW194" i="14"/>
  <c r="BW193" i="14"/>
  <c r="BW192" i="14"/>
  <c r="BW191" i="14"/>
  <c r="BW190" i="14"/>
  <c r="BW189" i="14"/>
  <c r="BW188" i="14"/>
  <c r="BW187" i="14"/>
  <c r="BW186" i="14"/>
  <c r="BW185" i="14"/>
  <c r="BW184" i="14"/>
  <c r="BW183" i="14"/>
  <c r="BW182" i="14"/>
  <c r="BW181" i="14"/>
  <c r="BW180" i="14"/>
  <c r="BW179" i="14"/>
  <c r="BW178" i="14"/>
  <c r="BW177" i="14"/>
  <c r="BW176" i="14"/>
  <c r="BW175" i="14"/>
  <c r="BW174" i="14"/>
  <c r="BW173" i="14"/>
  <c r="BW172" i="14"/>
  <c r="BW171" i="14"/>
  <c r="BW170" i="14"/>
  <c r="BW169" i="14"/>
  <c r="BW168" i="14"/>
  <c r="BW167" i="14"/>
  <c r="BW166" i="14"/>
  <c r="BW165" i="14"/>
  <c r="BW164" i="14"/>
  <c r="BW163" i="14"/>
  <c r="BW162" i="14"/>
  <c r="BW161" i="14"/>
  <c r="BW160" i="14"/>
  <c r="BW159" i="14"/>
  <c r="BW158" i="14"/>
  <c r="BW157" i="14"/>
  <c r="BW156" i="14"/>
  <c r="BW155" i="14"/>
  <c r="BW154" i="14"/>
  <c r="BW153" i="14"/>
  <c r="BW152" i="14"/>
  <c r="BW151" i="14"/>
  <c r="BW150" i="14"/>
  <c r="BW149" i="14"/>
  <c r="BW148" i="14"/>
  <c r="BW147" i="14"/>
  <c r="BW146" i="14"/>
  <c r="BW145" i="14"/>
  <c r="BW144" i="14"/>
  <c r="BW143" i="14"/>
  <c r="BW142" i="14"/>
  <c r="BW141" i="14"/>
  <c r="BW140" i="14"/>
  <c r="BW139" i="14"/>
  <c r="BW138" i="14"/>
  <c r="BW137" i="14"/>
  <c r="BW136" i="14"/>
  <c r="BW135" i="14"/>
  <c r="BW134" i="14"/>
  <c r="BW133" i="14"/>
  <c r="BW132" i="14"/>
  <c r="BW131" i="14"/>
  <c r="BW130" i="14"/>
  <c r="BW129" i="14"/>
  <c r="BW128" i="14"/>
  <c r="BW127" i="14"/>
  <c r="AH262" i="14" l="1"/>
  <c r="AI262" i="14"/>
  <c r="B269" i="14" s="1"/>
  <c r="BS225" i="14"/>
  <c r="BS224" i="14"/>
  <c r="BS223" i="14"/>
  <c r="BS222" i="14"/>
  <c r="BS221" i="14"/>
  <c r="BS220" i="14"/>
  <c r="BS219" i="14"/>
  <c r="BS218" i="14"/>
  <c r="BS217" i="14"/>
  <c r="BS216" i="14"/>
  <c r="BS215" i="14"/>
  <c r="BS214" i="14"/>
  <c r="BS213" i="14"/>
  <c r="BS212" i="14"/>
  <c r="BS211" i="14"/>
  <c r="BS210" i="14"/>
  <c r="BS209" i="14"/>
  <c r="BS208" i="14"/>
  <c r="BS207" i="14"/>
  <c r="BS206" i="14"/>
  <c r="BS205" i="14"/>
  <c r="BS204" i="14"/>
  <c r="BS203" i="14"/>
  <c r="BS202" i="14"/>
  <c r="BS201" i="14"/>
  <c r="BS200" i="14"/>
  <c r="BS199" i="14"/>
  <c r="BS198" i="14"/>
  <c r="BS197" i="14"/>
  <c r="BS196" i="14"/>
  <c r="BS195" i="14"/>
  <c r="BS194" i="14"/>
  <c r="BS193" i="14"/>
  <c r="BS192" i="14"/>
  <c r="BS191" i="14"/>
  <c r="BS190" i="14"/>
  <c r="BS189" i="14"/>
  <c r="BS188" i="14"/>
  <c r="BS187" i="14"/>
  <c r="BS186" i="14"/>
  <c r="BS185" i="14"/>
  <c r="BS184" i="14"/>
  <c r="BS183" i="14"/>
  <c r="BS182" i="14"/>
  <c r="BS181" i="14"/>
  <c r="BS180" i="14"/>
  <c r="BS179" i="14"/>
  <c r="BS178" i="14"/>
  <c r="BS177" i="14"/>
  <c r="BS176" i="14"/>
  <c r="BS175" i="14"/>
  <c r="BS174" i="14"/>
  <c r="BS173" i="14"/>
  <c r="BS172" i="14"/>
  <c r="BS171" i="14"/>
  <c r="BS170" i="14"/>
  <c r="BS169" i="14"/>
  <c r="BS168" i="14"/>
  <c r="BS167" i="14"/>
  <c r="BS166" i="14"/>
  <c r="BS165" i="14"/>
  <c r="BS164" i="14"/>
  <c r="BS163" i="14"/>
  <c r="BS162" i="14"/>
  <c r="BS161" i="14"/>
  <c r="BS160" i="14"/>
  <c r="BS159" i="14"/>
  <c r="BS158" i="14"/>
  <c r="BS157" i="14"/>
  <c r="BS156" i="14"/>
  <c r="BS155" i="14"/>
  <c r="BS154" i="14"/>
  <c r="BS153" i="14"/>
  <c r="BS152" i="14"/>
  <c r="BS151" i="14"/>
  <c r="BS150" i="14"/>
  <c r="BS149" i="14"/>
  <c r="BS148" i="14"/>
  <c r="BS147" i="14"/>
  <c r="BS146" i="14"/>
  <c r="BS145" i="14"/>
  <c r="BS144" i="14"/>
  <c r="BS143" i="14"/>
  <c r="BS142" i="14"/>
  <c r="BS141" i="14"/>
  <c r="BS140" i="14"/>
  <c r="BS139" i="14"/>
  <c r="BS138" i="14"/>
  <c r="BS137" i="14"/>
  <c r="BS136" i="14"/>
  <c r="BS135" i="14"/>
  <c r="BS134" i="14"/>
  <c r="BS133" i="14"/>
  <c r="BS132" i="14"/>
  <c r="BS131" i="14"/>
  <c r="BS130" i="14"/>
  <c r="BS129" i="14"/>
  <c r="BS128" i="14"/>
  <c r="BS127" i="14"/>
  <c r="BU124" i="14"/>
  <c r="BP124" i="14"/>
  <c r="BP126" i="14" s="1"/>
  <c r="BM225" i="14"/>
  <c r="BL225" i="14"/>
  <c r="BK225" i="14"/>
  <c r="BH225" i="14"/>
  <c r="BG225" i="14"/>
  <c r="BF225" i="14"/>
  <c r="BM224" i="14"/>
  <c r="BL224" i="14"/>
  <c r="BK224" i="14"/>
  <c r="BH224" i="14"/>
  <c r="BG224" i="14"/>
  <c r="BF224" i="14"/>
  <c r="BM223" i="14"/>
  <c r="BL223" i="14"/>
  <c r="BK223" i="14"/>
  <c r="BH223" i="14"/>
  <c r="BG223" i="14"/>
  <c r="BF223" i="14"/>
  <c r="BM222" i="14"/>
  <c r="BL222" i="14"/>
  <c r="BK222" i="14"/>
  <c r="BH222" i="14"/>
  <c r="BG222" i="14"/>
  <c r="BF222" i="14"/>
  <c r="BM221" i="14"/>
  <c r="BL221" i="14"/>
  <c r="BK221" i="14"/>
  <c r="BH221" i="14"/>
  <c r="BG221" i="14"/>
  <c r="BF221" i="14"/>
  <c r="BM220" i="14"/>
  <c r="BL220" i="14"/>
  <c r="BK220" i="14"/>
  <c r="BH220" i="14"/>
  <c r="BG220" i="14"/>
  <c r="BF220" i="14"/>
  <c r="BM219" i="14"/>
  <c r="BL219" i="14"/>
  <c r="BK219" i="14"/>
  <c r="BH219" i="14"/>
  <c r="BG219" i="14"/>
  <c r="BF219" i="14"/>
  <c r="BM218" i="14"/>
  <c r="BL218" i="14"/>
  <c r="BK218" i="14"/>
  <c r="BH218" i="14"/>
  <c r="BG218" i="14"/>
  <c r="BF218" i="14"/>
  <c r="BM217" i="14"/>
  <c r="BL217" i="14"/>
  <c r="BK217" i="14"/>
  <c r="BH217" i="14"/>
  <c r="BG217" i="14"/>
  <c r="BF217" i="14"/>
  <c r="BM216" i="14"/>
  <c r="BL216" i="14"/>
  <c r="BK216" i="14"/>
  <c r="BH216" i="14"/>
  <c r="BG216" i="14"/>
  <c r="BF216" i="14"/>
  <c r="BM215" i="14"/>
  <c r="BL215" i="14"/>
  <c r="BK215" i="14"/>
  <c r="BH215" i="14"/>
  <c r="BG215" i="14"/>
  <c r="BF215" i="14"/>
  <c r="BM214" i="14"/>
  <c r="BL214" i="14"/>
  <c r="BK214" i="14"/>
  <c r="BH214" i="14"/>
  <c r="BG214" i="14"/>
  <c r="BF214" i="14"/>
  <c r="BM213" i="14"/>
  <c r="BL213" i="14"/>
  <c r="BK213" i="14"/>
  <c r="BH213" i="14"/>
  <c r="BG213" i="14"/>
  <c r="BF213" i="14"/>
  <c r="BM212" i="14"/>
  <c r="BL212" i="14"/>
  <c r="BK212" i="14"/>
  <c r="BH212" i="14"/>
  <c r="BG212" i="14"/>
  <c r="BF212" i="14"/>
  <c r="BM211" i="14"/>
  <c r="BL211" i="14"/>
  <c r="BK211" i="14"/>
  <c r="BH211" i="14"/>
  <c r="BG211" i="14"/>
  <c r="BF211" i="14"/>
  <c r="BM210" i="14"/>
  <c r="BL210" i="14"/>
  <c r="BK210" i="14"/>
  <c r="BH210" i="14"/>
  <c r="BG210" i="14"/>
  <c r="BF210" i="14"/>
  <c r="BM209" i="14"/>
  <c r="BL209" i="14"/>
  <c r="BK209" i="14"/>
  <c r="BH209" i="14"/>
  <c r="BG209" i="14"/>
  <c r="BF209" i="14"/>
  <c r="BM208" i="14"/>
  <c r="BL208" i="14"/>
  <c r="BK208" i="14"/>
  <c r="BH208" i="14"/>
  <c r="BG208" i="14"/>
  <c r="BF208" i="14"/>
  <c r="BM207" i="14"/>
  <c r="BL207" i="14"/>
  <c r="BK207" i="14"/>
  <c r="BH207" i="14"/>
  <c r="BG207" i="14"/>
  <c r="BF207" i="14"/>
  <c r="BM206" i="14"/>
  <c r="BL206" i="14"/>
  <c r="BK206" i="14"/>
  <c r="BH206" i="14"/>
  <c r="BG206" i="14"/>
  <c r="BF206" i="14"/>
  <c r="BM205" i="14"/>
  <c r="BL205" i="14"/>
  <c r="BK205" i="14"/>
  <c r="BH205" i="14"/>
  <c r="BG205" i="14"/>
  <c r="BF205" i="14"/>
  <c r="BM204" i="14"/>
  <c r="BL204" i="14"/>
  <c r="BK204" i="14"/>
  <c r="BH204" i="14"/>
  <c r="BG204" i="14"/>
  <c r="BF204" i="14"/>
  <c r="BM203" i="14"/>
  <c r="BL203" i="14"/>
  <c r="BK203" i="14"/>
  <c r="BH203" i="14"/>
  <c r="BG203" i="14"/>
  <c r="BF203" i="14"/>
  <c r="BM202" i="14"/>
  <c r="BL202" i="14"/>
  <c r="BK202" i="14"/>
  <c r="BH202" i="14"/>
  <c r="BG202" i="14"/>
  <c r="BF202" i="14"/>
  <c r="BM201" i="14"/>
  <c r="BL201" i="14"/>
  <c r="BK201" i="14"/>
  <c r="BH201" i="14"/>
  <c r="BG201" i="14"/>
  <c r="BF201" i="14"/>
  <c r="BM200" i="14"/>
  <c r="BL200" i="14"/>
  <c r="BK200" i="14"/>
  <c r="BH200" i="14"/>
  <c r="BG200" i="14"/>
  <c r="BF200" i="14"/>
  <c r="BM199" i="14"/>
  <c r="BL199" i="14"/>
  <c r="BK199" i="14"/>
  <c r="BH199" i="14"/>
  <c r="BG199" i="14"/>
  <c r="BF199" i="14"/>
  <c r="BM198" i="14"/>
  <c r="BL198" i="14"/>
  <c r="BK198" i="14"/>
  <c r="BH198" i="14"/>
  <c r="BG198" i="14"/>
  <c r="BF198" i="14"/>
  <c r="BM197" i="14"/>
  <c r="BL197" i="14"/>
  <c r="BK197" i="14"/>
  <c r="BH197" i="14"/>
  <c r="BG197" i="14"/>
  <c r="BF197" i="14"/>
  <c r="BM196" i="14"/>
  <c r="BL196" i="14"/>
  <c r="BK196" i="14"/>
  <c r="BH196" i="14"/>
  <c r="BG196" i="14"/>
  <c r="BF196" i="14"/>
  <c r="BM195" i="14"/>
  <c r="BL195" i="14"/>
  <c r="BK195" i="14"/>
  <c r="BH195" i="14"/>
  <c r="BG195" i="14"/>
  <c r="BF195" i="14"/>
  <c r="BM194" i="14"/>
  <c r="BL194" i="14"/>
  <c r="BK194" i="14"/>
  <c r="BH194" i="14"/>
  <c r="BG194" i="14"/>
  <c r="BF194" i="14"/>
  <c r="BM193" i="14"/>
  <c r="BL193" i="14"/>
  <c r="BK193" i="14"/>
  <c r="BH193" i="14"/>
  <c r="BG193" i="14"/>
  <c r="BF193" i="14"/>
  <c r="BM192" i="14"/>
  <c r="BL192" i="14"/>
  <c r="BK192" i="14"/>
  <c r="BH192" i="14"/>
  <c r="BG192" i="14"/>
  <c r="BF192" i="14"/>
  <c r="BM191" i="14"/>
  <c r="BL191" i="14"/>
  <c r="BK191" i="14"/>
  <c r="BH191" i="14"/>
  <c r="BG191" i="14"/>
  <c r="BF191" i="14"/>
  <c r="BM190" i="14"/>
  <c r="BL190" i="14"/>
  <c r="BK190" i="14"/>
  <c r="BH190" i="14"/>
  <c r="BG190" i="14"/>
  <c r="BF190" i="14"/>
  <c r="BM189" i="14"/>
  <c r="BL189" i="14"/>
  <c r="BK189" i="14"/>
  <c r="BH189" i="14"/>
  <c r="BG189" i="14"/>
  <c r="BF189" i="14"/>
  <c r="BM188" i="14"/>
  <c r="BL188" i="14"/>
  <c r="BK188" i="14"/>
  <c r="BH188" i="14"/>
  <c r="BG188" i="14"/>
  <c r="BF188" i="14"/>
  <c r="BM187" i="14"/>
  <c r="BL187" i="14"/>
  <c r="BK187" i="14"/>
  <c r="BH187" i="14"/>
  <c r="BG187" i="14"/>
  <c r="BF187" i="14"/>
  <c r="BM186" i="14"/>
  <c r="BL186" i="14"/>
  <c r="BK186" i="14"/>
  <c r="BH186" i="14"/>
  <c r="BG186" i="14"/>
  <c r="BF186" i="14"/>
  <c r="BM185" i="14"/>
  <c r="BL185" i="14"/>
  <c r="BK185" i="14"/>
  <c r="BH185" i="14"/>
  <c r="BG185" i="14"/>
  <c r="BF185" i="14"/>
  <c r="BM184" i="14"/>
  <c r="BL184" i="14"/>
  <c r="BK184" i="14"/>
  <c r="BH184" i="14"/>
  <c r="BG184" i="14"/>
  <c r="BF184" i="14"/>
  <c r="BM183" i="14"/>
  <c r="BL183" i="14"/>
  <c r="BK183" i="14"/>
  <c r="BH183" i="14"/>
  <c r="BG183" i="14"/>
  <c r="BF183" i="14"/>
  <c r="BM182" i="14"/>
  <c r="BL182" i="14"/>
  <c r="BK182" i="14"/>
  <c r="BH182" i="14"/>
  <c r="BG182" i="14"/>
  <c r="BF182" i="14"/>
  <c r="BM181" i="14"/>
  <c r="BL181" i="14"/>
  <c r="BK181" i="14"/>
  <c r="BH181" i="14"/>
  <c r="BG181" i="14"/>
  <c r="BF181" i="14"/>
  <c r="BM180" i="14"/>
  <c r="BL180" i="14"/>
  <c r="BK180" i="14"/>
  <c r="BH180" i="14"/>
  <c r="BG180" i="14"/>
  <c r="BF180" i="14"/>
  <c r="BM179" i="14"/>
  <c r="BL179" i="14"/>
  <c r="BK179" i="14"/>
  <c r="BH179" i="14"/>
  <c r="BG179" i="14"/>
  <c r="BF179" i="14"/>
  <c r="BM178" i="14"/>
  <c r="BL178" i="14"/>
  <c r="BK178" i="14"/>
  <c r="BH178" i="14"/>
  <c r="BG178" i="14"/>
  <c r="BF178" i="14"/>
  <c r="BM177" i="14"/>
  <c r="BL177" i="14"/>
  <c r="BK177" i="14"/>
  <c r="BH177" i="14"/>
  <c r="BG177" i="14"/>
  <c r="BF177" i="14"/>
  <c r="BM176" i="14"/>
  <c r="BL176" i="14"/>
  <c r="BK176" i="14"/>
  <c r="BH176" i="14"/>
  <c r="BG176" i="14"/>
  <c r="BF176" i="14"/>
  <c r="BM175" i="14"/>
  <c r="BL175" i="14"/>
  <c r="BK175" i="14"/>
  <c r="BH175" i="14"/>
  <c r="BG175" i="14"/>
  <c r="BF175" i="14"/>
  <c r="BM174" i="14"/>
  <c r="BL174" i="14"/>
  <c r="BK174" i="14"/>
  <c r="BH174" i="14"/>
  <c r="BG174" i="14"/>
  <c r="BF174" i="14"/>
  <c r="BM173" i="14"/>
  <c r="BL173" i="14"/>
  <c r="BK173" i="14"/>
  <c r="BH173" i="14"/>
  <c r="BG173" i="14"/>
  <c r="BF173" i="14"/>
  <c r="BM172" i="14"/>
  <c r="BL172" i="14"/>
  <c r="BK172" i="14"/>
  <c r="BH172" i="14"/>
  <c r="BG172" i="14"/>
  <c r="BF172" i="14"/>
  <c r="BM171" i="14"/>
  <c r="BL171" i="14"/>
  <c r="BK171" i="14"/>
  <c r="BH171" i="14"/>
  <c r="BG171" i="14"/>
  <c r="BF171" i="14"/>
  <c r="BM170" i="14"/>
  <c r="BL170" i="14"/>
  <c r="BK170" i="14"/>
  <c r="BH170" i="14"/>
  <c r="BG170" i="14"/>
  <c r="BF170" i="14"/>
  <c r="BM169" i="14"/>
  <c r="BL169" i="14"/>
  <c r="BK169" i="14"/>
  <c r="BH169" i="14"/>
  <c r="BG169" i="14"/>
  <c r="BF169" i="14"/>
  <c r="BM168" i="14"/>
  <c r="BL168" i="14"/>
  <c r="BK168" i="14"/>
  <c r="BH168" i="14"/>
  <c r="BG168" i="14"/>
  <c r="BF168" i="14"/>
  <c r="BM167" i="14"/>
  <c r="BL167" i="14"/>
  <c r="BK167" i="14"/>
  <c r="BH167" i="14"/>
  <c r="BG167" i="14"/>
  <c r="BF167" i="14"/>
  <c r="BM166" i="14"/>
  <c r="BL166" i="14"/>
  <c r="BK166" i="14"/>
  <c r="BH166" i="14"/>
  <c r="BG166" i="14"/>
  <c r="BF166" i="14"/>
  <c r="BM165" i="14"/>
  <c r="BL165" i="14"/>
  <c r="BK165" i="14"/>
  <c r="BH165" i="14"/>
  <c r="BG165" i="14"/>
  <c r="BF165" i="14"/>
  <c r="BM164" i="14"/>
  <c r="BL164" i="14"/>
  <c r="BK164" i="14"/>
  <c r="BH164" i="14"/>
  <c r="BG164" i="14"/>
  <c r="BF164" i="14"/>
  <c r="BM163" i="14"/>
  <c r="BL163" i="14"/>
  <c r="BK163" i="14"/>
  <c r="BH163" i="14"/>
  <c r="BG163" i="14"/>
  <c r="BF163" i="14"/>
  <c r="BM162" i="14"/>
  <c r="BL162" i="14"/>
  <c r="BK162" i="14"/>
  <c r="BH162" i="14"/>
  <c r="BG162" i="14"/>
  <c r="BF162" i="14"/>
  <c r="BM161" i="14"/>
  <c r="BL161" i="14"/>
  <c r="BK161" i="14"/>
  <c r="BH161" i="14"/>
  <c r="BG161" i="14"/>
  <c r="BF161" i="14"/>
  <c r="BM160" i="14"/>
  <c r="BL160" i="14"/>
  <c r="BK160" i="14"/>
  <c r="BH160" i="14"/>
  <c r="BG160" i="14"/>
  <c r="BF160" i="14"/>
  <c r="BM159" i="14"/>
  <c r="BL159" i="14"/>
  <c r="BK159" i="14"/>
  <c r="BH159" i="14"/>
  <c r="BG159" i="14"/>
  <c r="BF159" i="14"/>
  <c r="BM158" i="14"/>
  <c r="BL158" i="14"/>
  <c r="BK158" i="14"/>
  <c r="BH158" i="14"/>
  <c r="BG158" i="14"/>
  <c r="BF158" i="14"/>
  <c r="BM157" i="14"/>
  <c r="BL157" i="14"/>
  <c r="BK157" i="14"/>
  <c r="BH157" i="14"/>
  <c r="BG157" i="14"/>
  <c r="BF157" i="14"/>
  <c r="BM156" i="14"/>
  <c r="BL156" i="14"/>
  <c r="BK156" i="14"/>
  <c r="BH156" i="14"/>
  <c r="BG156" i="14"/>
  <c r="BF156" i="14"/>
  <c r="BM155" i="14"/>
  <c r="BL155" i="14"/>
  <c r="BK155" i="14"/>
  <c r="BH155" i="14"/>
  <c r="BG155" i="14"/>
  <c r="BF155" i="14"/>
  <c r="BM154" i="14"/>
  <c r="BL154" i="14"/>
  <c r="BK154" i="14"/>
  <c r="BH154" i="14"/>
  <c r="BG154" i="14"/>
  <c r="BF154" i="14"/>
  <c r="BM153" i="14"/>
  <c r="BL153" i="14"/>
  <c r="BK153" i="14"/>
  <c r="BH153" i="14"/>
  <c r="BG153" i="14"/>
  <c r="BF153" i="14"/>
  <c r="BM152" i="14"/>
  <c r="BL152" i="14"/>
  <c r="BK152" i="14"/>
  <c r="BH152" i="14"/>
  <c r="BG152" i="14"/>
  <c r="BF152" i="14"/>
  <c r="BM151" i="14"/>
  <c r="BL151" i="14"/>
  <c r="BK151" i="14"/>
  <c r="BH151" i="14"/>
  <c r="BG151" i="14"/>
  <c r="BF151" i="14"/>
  <c r="BM150" i="14"/>
  <c r="BL150" i="14"/>
  <c r="BK150" i="14"/>
  <c r="BH150" i="14"/>
  <c r="BG150" i="14"/>
  <c r="BF150" i="14"/>
  <c r="BM149" i="14"/>
  <c r="BL149" i="14"/>
  <c r="BK149" i="14"/>
  <c r="BH149" i="14"/>
  <c r="BG149" i="14"/>
  <c r="BF149" i="14"/>
  <c r="BM148" i="14"/>
  <c r="BL148" i="14"/>
  <c r="BK148" i="14"/>
  <c r="BH148" i="14"/>
  <c r="BG148" i="14"/>
  <c r="BF148" i="14"/>
  <c r="BM147" i="14"/>
  <c r="BL147" i="14"/>
  <c r="BK147" i="14"/>
  <c r="BH147" i="14"/>
  <c r="BG147" i="14"/>
  <c r="BF147" i="14"/>
  <c r="BM146" i="14"/>
  <c r="BL146" i="14"/>
  <c r="BK146" i="14"/>
  <c r="BH146" i="14"/>
  <c r="BG146" i="14"/>
  <c r="BF146" i="14"/>
  <c r="BM145" i="14"/>
  <c r="BL145" i="14"/>
  <c r="BK145" i="14"/>
  <c r="BH145" i="14"/>
  <c r="BG145" i="14"/>
  <c r="BF145" i="14"/>
  <c r="BM144" i="14"/>
  <c r="BL144" i="14"/>
  <c r="BK144" i="14"/>
  <c r="BH144" i="14"/>
  <c r="BG144" i="14"/>
  <c r="BF144" i="14"/>
  <c r="BM143" i="14"/>
  <c r="BL143" i="14"/>
  <c r="BK143" i="14"/>
  <c r="BH143" i="14"/>
  <c r="BG143" i="14"/>
  <c r="BF143" i="14"/>
  <c r="BM142" i="14"/>
  <c r="BL142" i="14"/>
  <c r="BK142" i="14"/>
  <c r="BH142" i="14"/>
  <c r="BG142" i="14"/>
  <c r="BF142" i="14"/>
  <c r="BM141" i="14"/>
  <c r="BL141" i="14"/>
  <c r="BK141" i="14"/>
  <c r="BH141" i="14"/>
  <c r="BG141" i="14"/>
  <c r="BF141" i="14"/>
  <c r="BM140" i="14"/>
  <c r="BL140" i="14"/>
  <c r="BK140" i="14"/>
  <c r="BH140" i="14"/>
  <c r="BG140" i="14"/>
  <c r="BF140" i="14"/>
  <c r="BM139" i="14"/>
  <c r="BL139" i="14"/>
  <c r="BK139" i="14"/>
  <c r="BH139" i="14"/>
  <c r="BG139" i="14"/>
  <c r="BF139" i="14"/>
  <c r="BM138" i="14"/>
  <c r="BL138" i="14"/>
  <c r="BK138" i="14"/>
  <c r="BH138" i="14"/>
  <c r="BG138" i="14"/>
  <c r="BF138" i="14"/>
  <c r="BM137" i="14"/>
  <c r="BL137" i="14"/>
  <c r="BK137" i="14"/>
  <c r="BH137" i="14"/>
  <c r="BG137" i="14"/>
  <c r="BF137" i="14"/>
  <c r="BM136" i="14"/>
  <c r="BL136" i="14"/>
  <c r="BK136" i="14"/>
  <c r="BH136" i="14"/>
  <c r="BG136" i="14"/>
  <c r="BF136" i="14"/>
  <c r="BM135" i="14"/>
  <c r="BL135" i="14"/>
  <c r="BK135" i="14"/>
  <c r="BH135" i="14"/>
  <c r="BG135" i="14"/>
  <c r="BF135" i="14"/>
  <c r="BM134" i="14"/>
  <c r="BL134" i="14"/>
  <c r="BK134" i="14"/>
  <c r="BH134" i="14"/>
  <c r="BG134" i="14"/>
  <c r="BF134" i="14"/>
  <c r="BM133" i="14"/>
  <c r="BL133" i="14"/>
  <c r="BK133" i="14"/>
  <c r="BH133" i="14"/>
  <c r="BG133" i="14"/>
  <c r="BF133" i="14"/>
  <c r="BM132" i="14"/>
  <c r="BL132" i="14"/>
  <c r="BK132" i="14"/>
  <c r="BH132" i="14"/>
  <c r="BG132" i="14"/>
  <c r="BF132" i="14"/>
  <c r="BM131" i="14"/>
  <c r="BL131" i="14"/>
  <c r="BK131" i="14"/>
  <c r="BH131" i="14"/>
  <c r="BG131" i="14"/>
  <c r="BF131" i="14"/>
  <c r="BM130" i="14"/>
  <c r="BL130" i="14"/>
  <c r="BK130" i="14"/>
  <c r="BH130" i="14"/>
  <c r="BG130" i="14"/>
  <c r="BF130" i="14"/>
  <c r="BM129" i="14"/>
  <c r="BL129" i="14"/>
  <c r="BK129" i="14"/>
  <c r="BH129" i="14"/>
  <c r="BG129" i="14"/>
  <c r="BF129" i="14"/>
  <c r="BM128" i="14"/>
  <c r="BL128" i="14"/>
  <c r="BK128" i="14"/>
  <c r="BH128" i="14"/>
  <c r="BG128" i="14"/>
  <c r="BF128" i="14"/>
  <c r="BM127" i="14"/>
  <c r="BL127" i="14"/>
  <c r="BK127" i="14"/>
  <c r="BH127" i="14"/>
  <c r="BG127" i="14"/>
  <c r="BF127" i="14"/>
  <c r="BC225" i="14"/>
  <c r="BB225" i="14"/>
  <c r="BA225" i="14"/>
  <c r="AX225" i="14"/>
  <c r="AW225" i="14"/>
  <c r="AV225" i="14"/>
  <c r="BC224" i="14"/>
  <c r="BB224" i="14"/>
  <c r="BA224" i="14"/>
  <c r="AX224" i="14"/>
  <c r="AW224" i="14"/>
  <c r="AV224" i="14"/>
  <c r="BC223" i="14"/>
  <c r="BB223" i="14"/>
  <c r="BA223" i="14"/>
  <c r="AX223" i="14"/>
  <c r="AW223" i="14"/>
  <c r="AV223" i="14"/>
  <c r="BC222" i="14"/>
  <c r="BB222" i="14"/>
  <c r="BA222" i="14"/>
  <c r="AX222" i="14"/>
  <c r="AW222" i="14"/>
  <c r="AV222" i="14"/>
  <c r="BC221" i="14"/>
  <c r="BB221" i="14"/>
  <c r="BA221" i="14"/>
  <c r="AX221" i="14"/>
  <c r="AW221" i="14"/>
  <c r="AV221" i="14"/>
  <c r="BC220" i="14"/>
  <c r="BB220" i="14"/>
  <c r="BA220" i="14"/>
  <c r="AX220" i="14"/>
  <c r="AW220" i="14"/>
  <c r="AV220" i="14"/>
  <c r="BC219" i="14"/>
  <c r="BB219" i="14"/>
  <c r="BA219" i="14"/>
  <c r="AX219" i="14"/>
  <c r="AW219" i="14"/>
  <c r="AV219" i="14"/>
  <c r="BC218" i="14"/>
  <c r="BB218" i="14"/>
  <c r="BA218" i="14"/>
  <c r="AX218" i="14"/>
  <c r="AW218" i="14"/>
  <c r="AV218" i="14"/>
  <c r="BC217" i="14"/>
  <c r="BB217" i="14"/>
  <c r="BA217" i="14"/>
  <c r="AX217" i="14"/>
  <c r="AW217" i="14"/>
  <c r="AV217" i="14"/>
  <c r="BC216" i="14"/>
  <c r="BB216" i="14"/>
  <c r="BA216" i="14"/>
  <c r="AX216" i="14"/>
  <c r="AW216" i="14"/>
  <c r="AV216" i="14"/>
  <c r="BC215" i="14"/>
  <c r="BB215" i="14"/>
  <c r="BA215" i="14"/>
  <c r="AX215" i="14"/>
  <c r="AW215" i="14"/>
  <c r="AV215" i="14"/>
  <c r="BC214" i="14"/>
  <c r="BB214" i="14"/>
  <c r="BA214" i="14"/>
  <c r="AX214" i="14"/>
  <c r="AW214" i="14"/>
  <c r="AV214" i="14"/>
  <c r="BC213" i="14"/>
  <c r="BB213" i="14"/>
  <c r="BA213" i="14"/>
  <c r="AX213" i="14"/>
  <c r="AW213" i="14"/>
  <c r="AV213" i="14"/>
  <c r="BC212" i="14"/>
  <c r="BB212" i="14"/>
  <c r="BA212" i="14"/>
  <c r="AX212" i="14"/>
  <c r="AW212" i="14"/>
  <c r="AV212" i="14"/>
  <c r="BC211" i="14"/>
  <c r="BB211" i="14"/>
  <c r="BA211" i="14"/>
  <c r="AX211" i="14"/>
  <c r="AW211" i="14"/>
  <c r="AV211" i="14"/>
  <c r="BC210" i="14"/>
  <c r="BB210" i="14"/>
  <c r="BA210" i="14"/>
  <c r="AX210" i="14"/>
  <c r="AW210" i="14"/>
  <c r="AV210" i="14"/>
  <c r="BC209" i="14"/>
  <c r="BB209" i="14"/>
  <c r="BA209" i="14"/>
  <c r="AX209" i="14"/>
  <c r="AW209" i="14"/>
  <c r="AV209" i="14"/>
  <c r="BC208" i="14"/>
  <c r="BB208" i="14"/>
  <c r="BA208" i="14"/>
  <c r="AX208" i="14"/>
  <c r="AW208" i="14"/>
  <c r="AV208" i="14"/>
  <c r="BC207" i="14"/>
  <c r="BB207" i="14"/>
  <c r="BA207" i="14"/>
  <c r="AX207" i="14"/>
  <c r="AW207" i="14"/>
  <c r="AV207" i="14"/>
  <c r="BC206" i="14"/>
  <c r="BB206" i="14"/>
  <c r="BA206" i="14"/>
  <c r="AX206" i="14"/>
  <c r="AW206" i="14"/>
  <c r="AV206" i="14"/>
  <c r="BC205" i="14"/>
  <c r="BB205" i="14"/>
  <c r="BA205" i="14"/>
  <c r="AX205" i="14"/>
  <c r="AW205" i="14"/>
  <c r="AV205" i="14"/>
  <c r="BC204" i="14"/>
  <c r="BB204" i="14"/>
  <c r="BA204" i="14"/>
  <c r="AX204" i="14"/>
  <c r="AW204" i="14"/>
  <c r="AV204" i="14"/>
  <c r="BC203" i="14"/>
  <c r="BB203" i="14"/>
  <c r="BA203" i="14"/>
  <c r="AX203" i="14"/>
  <c r="AW203" i="14"/>
  <c r="AV203" i="14"/>
  <c r="BC202" i="14"/>
  <c r="BB202" i="14"/>
  <c r="BA202" i="14"/>
  <c r="AX202" i="14"/>
  <c r="AW202" i="14"/>
  <c r="AV202" i="14"/>
  <c r="BC201" i="14"/>
  <c r="BB201" i="14"/>
  <c r="BA201" i="14"/>
  <c r="AX201" i="14"/>
  <c r="AW201" i="14"/>
  <c r="AV201" i="14"/>
  <c r="BC200" i="14"/>
  <c r="BB200" i="14"/>
  <c r="BA200" i="14"/>
  <c r="AX200" i="14"/>
  <c r="AW200" i="14"/>
  <c r="AV200" i="14"/>
  <c r="BC199" i="14"/>
  <c r="BB199" i="14"/>
  <c r="BA199" i="14"/>
  <c r="AX199" i="14"/>
  <c r="AW199" i="14"/>
  <c r="AV199" i="14"/>
  <c r="BC198" i="14"/>
  <c r="BB198" i="14"/>
  <c r="BA198" i="14"/>
  <c r="AX198" i="14"/>
  <c r="AW198" i="14"/>
  <c r="AV198" i="14"/>
  <c r="BC197" i="14"/>
  <c r="BB197" i="14"/>
  <c r="BA197" i="14"/>
  <c r="AX197" i="14"/>
  <c r="AW197" i="14"/>
  <c r="AV197" i="14"/>
  <c r="BC196" i="14"/>
  <c r="BB196" i="14"/>
  <c r="BA196" i="14"/>
  <c r="AX196" i="14"/>
  <c r="AW196" i="14"/>
  <c r="AV196" i="14"/>
  <c r="BC195" i="14"/>
  <c r="BB195" i="14"/>
  <c r="BA195" i="14"/>
  <c r="AX195" i="14"/>
  <c r="AW195" i="14"/>
  <c r="AV195" i="14"/>
  <c r="BC194" i="14"/>
  <c r="BB194" i="14"/>
  <c r="BA194" i="14"/>
  <c r="AX194" i="14"/>
  <c r="AW194" i="14"/>
  <c r="AV194" i="14"/>
  <c r="BC193" i="14"/>
  <c r="BB193" i="14"/>
  <c r="BA193" i="14"/>
  <c r="AX193" i="14"/>
  <c r="AW193" i="14"/>
  <c r="AV193" i="14"/>
  <c r="BC192" i="14"/>
  <c r="BB192" i="14"/>
  <c r="BA192" i="14"/>
  <c r="AX192" i="14"/>
  <c r="AW192" i="14"/>
  <c r="AV192" i="14"/>
  <c r="BC191" i="14"/>
  <c r="BB191" i="14"/>
  <c r="BA191" i="14"/>
  <c r="AX191" i="14"/>
  <c r="AW191" i="14"/>
  <c r="AV191" i="14"/>
  <c r="BC190" i="14"/>
  <c r="BB190" i="14"/>
  <c r="BA190" i="14"/>
  <c r="AX190" i="14"/>
  <c r="AW190" i="14"/>
  <c r="AV190" i="14"/>
  <c r="BC189" i="14"/>
  <c r="BB189" i="14"/>
  <c r="BA189" i="14"/>
  <c r="AX189" i="14"/>
  <c r="AW189" i="14"/>
  <c r="AV189" i="14"/>
  <c r="BC188" i="14"/>
  <c r="BB188" i="14"/>
  <c r="BA188" i="14"/>
  <c r="AX188" i="14"/>
  <c r="AW188" i="14"/>
  <c r="AV188" i="14"/>
  <c r="BC187" i="14"/>
  <c r="BB187" i="14"/>
  <c r="BA187" i="14"/>
  <c r="AX187" i="14"/>
  <c r="AW187" i="14"/>
  <c r="AV187" i="14"/>
  <c r="BC186" i="14"/>
  <c r="BB186" i="14"/>
  <c r="BA186" i="14"/>
  <c r="AX186" i="14"/>
  <c r="AW186" i="14"/>
  <c r="AV186" i="14"/>
  <c r="BC185" i="14"/>
  <c r="BB185" i="14"/>
  <c r="BA185" i="14"/>
  <c r="AX185" i="14"/>
  <c r="AW185" i="14"/>
  <c r="AV185" i="14"/>
  <c r="BC184" i="14"/>
  <c r="BB184" i="14"/>
  <c r="BA184" i="14"/>
  <c r="AX184" i="14"/>
  <c r="AW184" i="14"/>
  <c r="AV184" i="14"/>
  <c r="BC183" i="14"/>
  <c r="BB183" i="14"/>
  <c r="BA183" i="14"/>
  <c r="AX183" i="14"/>
  <c r="AW183" i="14"/>
  <c r="AV183" i="14"/>
  <c r="BC182" i="14"/>
  <c r="BB182" i="14"/>
  <c r="BA182" i="14"/>
  <c r="AX182" i="14"/>
  <c r="AW182" i="14"/>
  <c r="AV182" i="14"/>
  <c r="BC181" i="14"/>
  <c r="BB181" i="14"/>
  <c r="BA181" i="14"/>
  <c r="AX181" i="14"/>
  <c r="AW181" i="14"/>
  <c r="AV181" i="14"/>
  <c r="BC180" i="14"/>
  <c r="BB180" i="14"/>
  <c r="BA180" i="14"/>
  <c r="AX180" i="14"/>
  <c r="AW180" i="14"/>
  <c r="AV180" i="14"/>
  <c r="BC179" i="14"/>
  <c r="BB179" i="14"/>
  <c r="BA179" i="14"/>
  <c r="AX179" i="14"/>
  <c r="AW179" i="14"/>
  <c r="AV179" i="14"/>
  <c r="BC178" i="14"/>
  <c r="BB178" i="14"/>
  <c r="BA178" i="14"/>
  <c r="AX178" i="14"/>
  <c r="AW178" i="14"/>
  <c r="AV178" i="14"/>
  <c r="BC177" i="14"/>
  <c r="BB177" i="14"/>
  <c r="BA177" i="14"/>
  <c r="AX177" i="14"/>
  <c r="AW177" i="14"/>
  <c r="AV177" i="14"/>
  <c r="BC176" i="14"/>
  <c r="BB176" i="14"/>
  <c r="BA176" i="14"/>
  <c r="AX176" i="14"/>
  <c r="AW176" i="14"/>
  <c r="AV176" i="14"/>
  <c r="BC175" i="14"/>
  <c r="BB175" i="14"/>
  <c r="BA175" i="14"/>
  <c r="AX175" i="14"/>
  <c r="AW175" i="14"/>
  <c r="AV175" i="14"/>
  <c r="BC174" i="14"/>
  <c r="BB174" i="14"/>
  <c r="BA174" i="14"/>
  <c r="AX174" i="14"/>
  <c r="AW174" i="14"/>
  <c r="AV174" i="14"/>
  <c r="BC173" i="14"/>
  <c r="BB173" i="14"/>
  <c r="BA173" i="14"/>
  <c r="AX173" i="14"/>
  <c r="AW173" i="14"/>
  <c r="AV173" i="14"/>
  <c r="BC172" i="14"/>
  <c r="BB172" i="14"/>
  <c r="BA172" i="14"/>
  <c r="AX172" i="14"/>
  <c r="AW172" i="14"/>
  <c r="AV172" i="14"/>
  <c r="BC171" i="14"/>
  <c r="BB171" i="14"/>
  <c r="BA171" i="14"/>
  <c r="AX171" i="14"/>
  <c r="AW171" i="14"/>
  <c r="AV171" i="14"/>
  <c r="BC170" i="14"/>
  <c r="BB170" i="14"/>
  <c r="BA170" i="14"/>
  <c r="AX170" i="14"/>
  <c r="AW170" i="14"/>
  <c r="AV170" i="14"/>
  <c r="BC169" i="14"/>
  <c r="BB169" i="14"/>
  <c r="BA169" i="14"/>
  <c r="AX169" i="14"/>
  <c r="AW169" i="14"/>
  <c r="AV169" i="14"/>
  <c r="BC168" i="14"/>
  <c r="BB168" i="14"/>
  <c r="BA168" i="14"/>
  <c r="AX168" i="14"/>
  <c r="AW168" i="14"/>
  <c r="AV168" i="14"/>
  <c r="BC167" i="14"/>
  <c r="BB167" i="14"/>
  <c r="BA167" i="14"/>
  <c r="AX167" i="14"/>
  <c r="AW167" i="14"/>
  <c r="AV167" i="14"/>
  <c r="BC166" i="14"/>
  <c r="BB166" i="14"/>
  <c r="BA166" i="14"/>
  <c r="AX166" i="14"/>
  <c r="AW166" i="14"/>
  <c r="AV166" i="14"/>
  <c r="BC165" i="14"/>
  <c r="BB165" i="14"/>
  <c r="BA165" i="14"/>
  <c r="AX165" i="14"/>
  <c r="AW165" i="14"/>
  <c r="AV165" i="14"/>
  <c r="BC164" i="14"/>
  <c r="BB164" i="14"/>
  <c r="BA164" i="14"/>
  <c r="AX164" i="14"/>
  <c r="AW164" i="14"/>
  <c r="AV164" i="14"/>
  <c r="BC163" i="14"/>
  <c r="BB163" i="14"/>
  <c r="BA163" i="14"/>
  <c r="AX163" i="14"/>
  <c r="AW163" i="14"/>
  <c r="AV163" i="14"/>
  <c r="BC162" i="14"/>
  <c r="BB162" i="14"/>
  <c r="BA162" i="14"/>
  <c r="AX162" i="14"/>
  <c r="AW162" i="14"/>
  <c r="AV162" i="14"/>
  <c r="BC161" i="14"/>
  <c r="BB161" i="14"/>
  <c r="BA161" i="14"/>
  <c r="AX161" i="14"/>
  <c r="AW161" i="14"/>
  <c r="AV161" i="14"/>
  <c r="BC160" i="14"/>
  <c r="BB160" i="14"/>
  <c r="BA160" i="14"/>
  <c r="AX160" i="14"/>
  <c r="AW160" i="14"/>
  <c r="AV160" i="14"/>
  <c r="BC159" i="14"/>
  <c r="BB159" i="14"/>
  <c r="BA159" i="14"/>
  <c r="AX159" i="14"/>
  <c r="AW159" i="14"/>
  <c r="AV159" i="14"/>
  <c r="BC158" i="14"/>
  <c r="BB158" i="14"/>
  <c r="BA158" i="14"/>
  <c r="AX158" i="14"/>
  <c r="AW158" i="14"/>
  <c r="AV158" i="14"/>
  <c r="BC157" i="14"/>
  <c r="BB157" i="14"/>
  <c r="BA157" i="14"/>
  <c r="AX157" i="14"/>
  <c r="AW157" i="14"/>
  <c r="AV157" i="14"/>
  <c r="BC156" i="14"/>
  <c r="BB156" i="14"/>
  <c r="BA156" i="14"/>
  <c r="AX156" i="14"/>
  <c r="AW156" i="14"/>
  <c r="AV156" i="14"/>
  <c r="BC155" i="14"/>
  <c r="BB155" i="14"/>
  <c r="BA155" i="14"/>
  <c r="AX155" i="14"/>
  <c r="AW155" i="14"/>
  <c r="AV155" i="14"/>
  <c r="BC154" i="14"/>
  <c r="BB154" i="14"/>
  <c r="BA154" i="14"/>
  <c r="AX154" i="14"/>
  <c r="AW154" i="14"/>
  <c r="AV154" i="14"/>
  <c r="BC153" i="14"/>
  <c r="BB153" i="14"/>
  <c r="BA153" i="14"/>
  <c r="AX153" i="14"/>
  <c r="AW153" i="14"/>
  <c r="AV153" i="14"/>
  <c r="BC152" i="14"/>
  <c r="BB152" i="14"/>
  <c r="BA152" i="14"/>
  <c r="AX152" i="14"/>
  <c r="AW152" i="14"/>
  <c r="AV152" i="14"/>
  <c r="BC151" i="14"/>
  <c r="BB151" i="14"/>
  <c r="BA151" i="14"/>
  <c r="AX151" i="14"/>
  <c r="AW151" i="14"/>
  <c r="AV151" i="14"/>
  <c r="BC150" i="14"/>
  <c r="BB150" i="14"/>
  <c r="BA150" i="14"/>
  <c r="AX150" i="14"/>
  <c r="AW150" i="14"/>
  <c r="AV150" i="14"/>
  <c r="BC149" i="14"/>
  <c r="BB149" i="14"/>
  <c r="BA149" i="14"/>
  <c r="AX149" i="14"/>
  <c r="AW149" i="14"/>
  <c r="AV149" i="14"/>
  <c r="BC148" i="14"/>
  <c r="BB148" i="14"/>
  <c r="BA148" i="14"/>
  <c r="AX148" i="14"/>
  <c r="AW148" i="14"/>
  <c r="AV148" i="14"/>
  <c r="BC147" i="14"/>
  <c r="BB147" i="14"/>
  <c r="BA147" i="14"/>
  <c r="AX147" i="14"/>
  <c r="AW147" i="14"/>
  <c r="AV147" i="14"/>
  <c r="BC146" i="14"/>
  <c r="BB146" i="14"/>
  <c r="BA146" i="14"/>
  <c r="AX146" i="14"/>
  <c r="AW146" i="14"/>
  <c r="AV146" i="14"/>
  <c r="BC145" i="14"/>
  <c r="BB145" i="14"/>
  <c r="BA145" i="14"/>
  <c r="AX145" i="14"/>
  <c r="AW145" i="14"/>
  <c r="AV145" i="14"/>
  <c r="BC144" i="14"/>
  <c r="BB144" i="14"/>
  <c r="BA144" i="14"/>
  <c r="AX144" i="14"/>
  <c r="AW144" i="14"/>
  <c r="AV144" i="14"/>
  <c r="BC143" i="14"/>
  <c r="BB143" i="14"/>
  <c r="BA143" i="14"/>
  <c r="AX143" i="14"/>
  <c r="AW143" i="14"/>
  <c r="AV143" i="14"/>
  <c r="BC142" i="14"/>
  <c r="BB142" i="14"/>
  <c r="BA142" i="14"/>
  <c r="AX142" i="14"/>
  <c r="AW142" i="14"/>
  <c r="AV142" i="14"/>
  <c r="BC141" i="14"/>
  <c r="BB141" i="14"/>
  <c r="BA141" i="14"/>
  <c r="AX141" i="14"/>
  <c r="AW141" i="14"/>
  <c r="AV141" i="14"/>
  <c r="BC140" i="14"/>
  <c r="BB140" i="14"/>
  <c r="BA140" i="14"/>
  <c r="AX140" i="14"/>
  <c r="AW140" i="14"/>
  <c r="AV140" i="14"/>
  <c r="BC139" i="14"/>
  <c r="BB139" i="14"/>
  <c r="BA139" i="14"/>
  <c r="AX139" i="14"/>
  <c r="AW139" i="14"/>
  <c r="AV139" i="14"/>
  <c r="BC138" i="14"/>
  <c r="BB138" i="14"/>
  <c r="BA138" i="14"/>
  <c r="AX138" i="14"/>
  <c r="AW138" i="14"/>
  <c r="AV138" i="14"/>
  <c r="BC137" i="14"/>
  <c r="BB137" i="14"/>
  <c r="BA137" i="14"/>
  <c r="AX137" i="14"/>
  <c r="AW137" i="14"/>
  <c r="AV137" i="14"/>
  <c r="BC136" i="14"/>
  <c r="BB136" i="14"/>
  <c r="BA136" i="14"/>
  <c r="AX136" i="14"/>
  <c r="AW136" i="14"/>
  <c r="AV136" i="14"/>
  <c r="BC135" i="14"/>
  <c r="BB135" i="14"/>
  <c r="BA135" i="14"/>
  <c r="AX135" i="14"/>
  <c r="AW135" i="14"/>
  <c r="AV135" i="14"/>
  <c r="BC134" i="14"/>
  <c r="BB134" i="14"/>
  <c r="BA134" i="14"/>
  <c r="AX134" i="14"/>
  <c r="AW134" i="14"/>
  <c r="AV134" i="14"/>
  <c r="BC133" i="14"/>
  <c r="BB133" i="14"/>
  <c r="BA133" i="14"/>
  <c r="AX133" i="14"/>
  <c r="AW133" i="14"/>
  <c r="AV133" i="14"/>
  <c r="BC132" i="14"/>
  <c r="BB132" i="14"/>
  <c r="BA132" i="14"/>
  <c r="AX132" i="14"/>
  <c r="AW132" i="14"/>
  <c r="AV132" i="14"/>
  <c r="BC131" i="14"/>
  <c r="BB131" i="14"/>
  <c r="BA131" i="14"/>
  <c r="AX131" i="14"/>
  <c r="AW131" i="14"/>
  <c r="AV131" i="14"/>
  <c r="BC130" i="14"/>
  <c r="BB130" i="14"/>
  <c r="BA130" i="14"/>
  <c r="AX130" i="14"/>
  <c r="AW130" i="14"/>
  <c r="AV130" i="14"/>
  <c r="BC129" i="14"/>
  <c r="BB129" i="14"/>
  <c r="BA129" i="14"/>
  <c r="AX129" i="14"/>
  <c r="AW129" i="14"/>
  <c r="AV129" i="14"/>
  <c r="BC128" i="14"/>
  <c r="BB128" i="14"/>
  <c r="BA128" i="14"/>
  <c r="AX128" i="14"/>
  <c r="AW128" i="14"/>
  <c r="AV128" i="14"/>
  <c r="BC127" i="14"/>
  <c r="BB127" i="14"/>
  <c r="BA127" i="14"/>
  <c r="AX127" i="14"/>
  <c r="AW127" i="14"/>
  <c r="AV127" i="14"/>
  <c r="AS225" i="14"/>
  <c r="AR225" i="14"/>
  <c r="AQ225" i="14"/>
  <c r="AS224" i="14"/>
  <c r="AR224" i="14"/>
  <c r="AQ224" i="14"/>
  <c r="AS223" i="14"/>
  <c r="AR223" i="14"/>
  <c r="AQ223" i="14"/>
  <c r="AS222" i="14"/>
  <c r="AR222" i="14"/>
  <c r="AQ222" i="14"/>
  <c r="AS221" i="14"/>
  <c r="AR221" i="14"/>
  <c r="AQ221" i="14"/>
  <c r="AS220" i="14"/>
  <c r="AR220" i="14"/>
  <c r="AQ220" i="14"/>
  <c r="AS219" i="14"/>
  <c r="AR219" i="14"/>
  <c r="AQ219" i="14"/>
  <c r="AS218" i="14"/>
  <c r="AR218" i="14"/>
  <c r="AQ218" i="14"/>
  <c r="AS217" i="14"/>
  <c r="AR217" i="14"/>
  <c r="AQ217" i="14"/>
  <c r="AS216" i="14"/>
  <c r="AR216" i="14"/>
  <c r="AQ216" i="14"/>
  <c r="AS215" i="14"/>
  <c r="AR215" i="14"/>
  <c r="AQ215" i="14"/>
  <c r="AS214" i="14"/>
  <c r="AR214" i="14"/>
  <c r="AQ214" i="14"/>
  <c r="AS213" i="14"/>
  <c r="AR213" i="14"/>
  <c r="AQ213" i="14"/>
  <c r="AS212" i="14"/>
  <c r="AR212" i="14"/>
  <c r="AQ212" i="14"/>
  <c r="AS211" i="14"/>
  <c r="AR211" i="14"/>
  <c r="AQ211" i="14"/>
  <c r="AS210" i="14"/>
  <c r="AR210" i="14"/>
  <c r="AQ210" i="14"/>
  <c r="AS209" i="14"/>
  <c r="AR209" i="14"/>
  <c r="AQ209" i="14"/>
  <c r="AS208" i="14"/>
  <c r="AR208" i="14"/>
  <c r="AQ208" i="14"/>
  <c r="AS207" i="14"/>
  <c r="AR207" i="14"/>
  <c r="AQ207" i="14"/>
  <c r="AS206" i="14"/>
  <c r="AR206" i="14"/>
  <c r="AQ206" i="14"/>
  <c r="AS205" i="14"/>
  <c r="AR205" i="14"/>
  <c r="AQ205" i="14"/>
  <c r="AS204" i="14"/>
  <c r="AR204" i="14"/>
  <c r="AQ204" i="14"/>
  <c r="AS203" i="14"/>
  <c r="AR203" i="14"/>
  <c r="AQ203" i="14"/>
  <c r="AS202" i="14"/>
  <c r="AR202" i="14"/>
  <c r="AQ202" i="14"/>
  <c r="AS201" i="14"/>
  <c r="AR201" i="14"/>
  <c r="AQ201" i="14"/>
  <c r="AS200" i="14"/>
  <c r="AR200" i="14"/>
  <c r="AQ200" i="14"/>
  <c r="AS199" i="14"/>
  <c r="AR199" i="14"/>
  <c r="AQ199" i="14"/>
  <c r="AS198" i="14"/>
  <c r="AR198" i="14"/>
  <c r="AQ198" i="14"/>
  <c r="AS197" i="14"/>
  <c r="AR197" i="14"/>
  <c r="AQ197" i="14"/>
  <c r="AS196" i="14"/>
  <c r="AR196" i="14"/>
  <c r="AQ196" i="14"/>
  <c r="AS195" i="14"/>
  <c r="AR195" i="14"/>
  <c r="AQ195" i="14"/>
  <c r="AS194" i="14"/>
  <c r="AR194" i="14"/>
  <c r="AQ194" i="14"/>
  <c r="AS193" i="14"/>
  <c r="AR193" i="14"/>
  <c r="AQ193" i="14"/>
  <c r="AS192" i="14"/>
  <c r="AR192" i="14"/>
  <c r="AQ192" i="14"/>
  <c r="AS191" i="14"/>
  <c r="AR191" i="14"/>
  <c r="AQ191" i="14"/>
  <c r="AS190" i="14"/>
  <c r="AR190" i="14"/>
  <c r="AQ190" i="14"/>
  <c r="AS189" i="14"/>
  <c r="AR189" i="14"/>
  <c r="AQ189" i="14"/>
  <c r="AS188" i="14"/>
  <c r="AR188" i="14"/>
  <c r="AQ188" i="14"/>
  <c r="AS187" i="14"/>
  <c r="AR187" i="14"/>
  <c r="AQ187" i="14"/>
  <c r="AS186" i="14"/>
  <c r="AR186" i="14"/>
  <c r="AQ186" i="14"/>
  <c r="AS185" i="14"/>
  <c r="AR185" i="14"/>
  <c r="AQ185" i="14"/>
  <c r="AS184" i="14"/>
  <c r="AR184" i="14"/>
  <c r="AQ184" i="14"/>
  <c r="AS183" i="14"/>
  <c r="AR183" i="14"/>
  <c r="AQ183" i="14"/>
  <c r="AS182" i="14"/>
  <c r="AR182" i="14"/>
  <c r="AQ182" i="14"/>
  <c r="AS181" i="14"/>
  <c r="AR181" i="14"/>
  <c r="AQ181" i="14"/>
  <c r="AS180" i="14"/>
  <c r="AR180" i="14"/>
  <c r="AQ180" i="14"/>
  <c r="AS179" i="14"/>
  <c r="AR179" i="14"/>
  <c r="AQ179" i="14"/>
  <c r="AS178" i="14"/>
  <c r="AR178" i="14"/>
  <c r="AQ178" i="14"/>
  <c r="AS177" i="14"/>
  <c r="AR177" i="14"/>
  <c r="AQ177" i="14"/>
  <c r="AS176" i="14"/>
  <c r="AR176" i="14"/>
  <c r="AQ176" i="14"/>
  <c r="AS175" i="14"/>
  <c r="AR175" i="14"/>
  <c r="AQ175" i="14"/>
  <c r="AS174" i="14"/>
  <c r="AR174" i="14"/>
  <c r="AQ174" i="14"/>
  <c r="AS173" i="14"/>
  <c r="AR173" i="14"/>
  <c r="AQ173" i="14"/>
  <c r="AS172" i="14"/>
  <c r="AR172" i="14"/>
  <c r="AQ172" i="14"/>
  <c r="AS171" i="14"/>
  <c r="AR171" i="14"/>
  <c r="AQ171" i="14"/>
  <c r="AS170" i="14"/>
  <c r="AR170" i="14"/>
  <c r="AQ170" i="14"/>
  <c r="AS169" i="14"/>
  <c r="AR169" i="14"/>
  <c r="AQ169" i="14"/>
  <c r="AS168" i="14"/>
  <c r="AR168" i="14"/>
  <c r="AQ168" i="14"/>
  <c r="AS167" i="14"/>
  <c r="AR167" i="14"/>
  <c r="AQ167" i="14"/>
  <c r="AS166" i="14"/>
  <c r="AR166" i="14"/>
  <c r="AQ166" i="14"/>
  <c r="AS165" i="14"/>
  <c r="AR165" i="14"/>
  <c r="AQ165" i="14"/>
  <c r="AS164" i="14"/>
  <c r="AR164" i="14"/>
  <c r="AQ164" i="14"/>
  <c r="AS163" i="14"/>
  <c r="AR163" i="14"/>
  <c r="AQ163" i="14"/>
  <c r="AS162" i="14"/>
  <c r="AR162" i="14"/>
  <c r="AQ162" i="14"/>
  <c r="AS161" i="14"/>
  <c r="AR161" i="14"/>
  <c r="AQ161" i="14"/>
  <c r="AS160" i="14"/>
  <c r="AR160" i="14"/>
  <c r="AQ160" i="14"/>
  <c r="AS159" i="14"/>
  <c r="AR159" i="14"/>
  <c r="AQ159" i="14"/>
  <c r="AS158" i="14"/>
  <c r="AR158" i="14"/>
  <c r="AQ158" i="14"/>
  <c r="AS157" i="14"/>
  <c r="AR157" i="14"/>
  <c r="AQ157" i="14"/>
  <c r="AS156" i="14"/>
  <c r="AR156" i="14"/>
  <c r="AQ156" i="14"/>
  <c r="AS155" i="14"/>
  <c r="AR155" i="14"/>
  <c r="AQ155" i="14"/>
  <c r="AS154" i="14"/>
  <c r="AR154" i="14"/>
  <c r="AQ154" i="14"/>
  <c r="AS153" i="14"/>
  <c r="AR153" i="14"/>
  <c r="AQ153" i="14"/>
  <c r="AS152" i="14"/>
  <c r="AR152" i="14"/>
  <c r="AQ152" i="14"/>
  <c r="AS151" i="14"/>
  <c r="AR151" i="14"/>
  <c r="AQ151" i="14"/>
  <c r="AS150" i="14"/>
  <c r="AR150" i="14"/>
  <c r="AQ150" i="14"/>
  <c r="AS149" i="14"/>
  <c r="AR149" i="14"/>
  <c r="AQ149" i="14"/>
  <c r="AS148" i="14"/>
  <c r="AR148" i="14"/>
  <c r="AQ148" i="14"/>
  <c r="AS147" i="14"/>
  <c r="AR147" i="14"/>
  <c r="AQ147" i="14"/>
  <c r="AS146" i="14"/>
  <c r="AR146" i="14"/>
  <c r="AQ146" i="14"/>
  <c r="AS145" i="14"/>
  <c r="AR145" i="14"/>
  <c r="AQ145" i="14"/>
  <c r="AS144" i="14"/>
  <c r="AR144" i="14"/>
  <c r="AQ144" i="14"/>
  <c r="AS143" i="14"/>
  <c r="AR143" i="14"/>
  <c r="AQ143" i="14"/>
  <c r="AS142" i="14"/>
  <c r="AR142" i="14"/>
  <c r="AQ142" i="14"/>
  <c r="AS141" i="14"/>
  <c r="AR141" i="14"/>
  <c r="AQ141" i="14"/>
  <c r="AS140" i="14"/>
  <c r="AR140" i="14"/>
  <c r="AQ140" i="14"/>
  <c r="AS139" i="14"/>
  <c r="AR139" i="14"/>
  <c r="AQ139" i="14"/>
  <c r="AS138" i="14"/>
  <c r="AR138" i="14"/>
  <c r="AQ138" i="14"/>
  <c r="AS137" i="14"/>
  <c r="AR137" i="14"/>
  <c r="AQ137" i="14"/>
  <c r="AS136" i="14"/>
  <c r="AR136" i="14"/>
  <c r="AQ136" i="14"/>
  <c r="AS135" i="14"/>
  <c r="AR135" i="14"/>
  <c r="AQ135" i="14"/>
  <c r="AS134" i="14"/>
  <c r="AR134" i="14"/>
  <c r="AQ134" i="14"/>
  <c r="AS133" i="14"/>
  <c r="AR133" i="14"/>
  <c r="AQ133" i="14"/>
  <c r="AS132" i="14"/>
  <c r="AR132" i="14"/>
  <c r="AQ132" i="14"/>
  <c r="AS131" i="14"/>
  <c r="AR131" i="14"/>
  <c r="AQ131" i="14"/>
  <c r="AS130" i="14"/>
  <c r="AR130" i="14"/>
  <c r="AQ130" i="14"/>
  <c r="AS129" i="14"/>
  <c r="AR129" i="14"/>
  <c r="AQ129" i="14"/>
  <c r="AS128" i="14"/>
  <c r="AR128" i="14"/>
  <c r="AQ128" i="14"/>
  <c r="AS127" i="14"/>
  <c r="AR127" i="14"/>
  <c r="AQ127" i="14"/>
  <c r="AN225" i="14"/>
  <c r="AM225" i="14"/>
  <c r="AL225" i="14"/>
  <c r="AN224" i="14"/>
  <c r="AM224" i="14"/>
  <c r="AL224" i="14"/>
  <c r="AN223" i="14"/>
  <c r="AM223" i="14"/>
  <c r="AL223" i="14"/>
  <c r="AN222" i="14"/>
  <c r="AM222" i="14"/>
  <c r="AL222" i="14"/>
  <c r="AN221" i="14"/>
  <c r="AM221" i="14"/>
  <c r="AL221" i="14"/>
  <c r="AN220" i="14"/>
  <c r="AM220" i="14"/>
  <c r="AL220" i="14"/>
  <c r="AN219" i="14"/>
  <c r="AM219" i="14"/>
  <c r="AL219" i="14"/>
  <c r="AN218" i="14"/>
  <c r="AM218" i="14"/>
  <c r="AL218" i="14"/>
  <c r="AN217" i="14"/>
  <c r="AM217" i="14"/>
  <c r="AL217" i="14"/>
  <c r="AN216" i="14"/>
  <c r="AM216" i="14"/>
  <c r="AL216" i="14"/>
  <c r="AN215" i="14"/>
  <c r="AM215" i="14"/>
  <c r="AL215" i="14"/>
  <c r="AN214" i="14"/>
  <c r="AM214" i="14"/>
  <c r="AL214" i="14"/>
  <c r="AN213" i="14"/>
  <c r="AM213" i="14"/>
  <c r="AL213" i="14"/>
  <c r="AN212" i="14"/>
  <c r="AM212" i="14"/>
  <c r="AL212" i="14"/>
  <c r="AN211" i="14"/>
  <c r="AM211" i="14"/>
  <c r="AL211" i="14"/>
  <c r="AN210" i="14"/>
  <c r="AM210" i="14"/>
  <c r="AL210" i="14"/>
  <c r="AN209" i="14"/>
  <c r="AM209" i="14"/>
  <c r="AL209" i="14"/>
  <c r="AN208" i="14"/>
  <c r="AM208" i="14"/>
  <c r="AL208" i="14"/>
  <c r="AN207" i="14"/>
  <c r="AM207" i="14"/>
  <c r="AL207" i="14"/>
  <c r="AN206" i="14"/>
  <c r="AM206" i="14"/>
  <c r="AL206" i="14"/>
  <c r="AN205" i="14"/>
  <c r="AM205" i="14"/>
  <c r="AL205" i="14"/>
  <c r="AN204" i="14"/>
  <c r="AM204" i="14"/>
  <c r="AL204" i="14"/>
  <c r="AN203" i="14"/>
  <c r="AM203" i="14"/>
  <c r="AL203" i="14"/>
  <c r="AN202" i="14"/>
  <c r="AM202" i="14"/>
  <c r="AL202" i="14"/>
  <c r="AN201" i="14"/>
  <c r="AM201" i="14"/>
  <c r="AL201" i="14"/>
  <c r="AN200" i="14"/>
  <c r="AM200" i="14"/>
  <c r="AL200" i="14"/>
  <c r="AN199" i="14"/>
  <c r="AM199" i="14"/>
  <c r="AL199" i="14"/>
  <c r="AN198" i="14"/>
  <c r="AM198" i="14"/>
  <c r="AL198" i="14"/>
  <c r="AN197" i="14"/>
  <c r="AM197" i="14"/>
  <c r="AL197" i="14"/>
  <c r="AN196" i="14"/>
  <c r="AM196" i="14"/>
  <c r="AL196" i="14"/>
  <c r="AN195" i="14"/>
  <c r="AM195" i="14"/>
  <c r="AL195" i="14"/>
  <c r="AN194" i="14"/>
  <c r="AM194" i="14"/>
  <c r="AL194" i="14"/>
  <c r="AN193" i="14"/>
  <c r="AM193" i="14"/>
  <c r="AL193" i="14"/>
  <c r="AN192" i="14"/>
  <c r="AM192" i="14"/>
  <c r="AL192" i="14"/>
  <c r="AN191" i="14"/>
  <c r="AM191" i="14"/>
  <c r="AL191" i="14"/>
  <c r="AN190" i="14"/>
  <c r="AM190" i="14"/>
  <c r="AL190" i="14"/>
  <c r="AN189" i="14"/>
  <c r="AM189" i="14"/>
  <c r="AL189" i="14"/>
  <c r="AN188" i="14"/>
  <c r="AM188" i="14"/>
  <c r="AL188" i="14"/>
  <c r="AN187" i="14"/>
  <c r="AM187" i="14"/>
  <c r="AL187" i="14"/>
  <c r="AN186" i="14"/>
  <c r="AM186" i="14"/>
  <c r="AL186" i="14"/>
  <c r="AN185" i="14"/>
  <c r="AM185" i="14"/>
  <c r="AL185" i="14"/>
  <c r="AN184" i="14"/>
  <c r="AM184" i="14"/>
  <c r="AL184" i="14"/>
  <c r="AN183" i="14"/>
  <c r="AM183" i="14"/>
  <c r="AL183" i="14"/>
  <c r="AN182" i="14"/>
  <c r="AM182" i="14"/>
  <c r="AL182" i="14"/>
  <c r="AN181" i="14"/>
  <c r="AM181" i="14"/>
  <c r="AL181" i="14"/>
  <c r="AN180" i="14"/>
  <c r="AM180" i="14"/>
  <c r="AL180" i="14"/>
  <c r="AN179" i="14"/>
  <c r="AM179" i="14"/>
  <c r="AL179" i="14"/>
  <c r="AN178" i="14"/>
  <c r="AM178" i="14"/>
  <c r="AL178" i="14"/>
  <c r="AN177" i="14"/>
  <c r="AM177" i="14"/>
  <c r="AL177" i="14"/>
  <c r="AN176" i="14"/>
  <c r="AM176" i="14"/>
  <c r="AL176" i="14"/>
  <c r="AN175" i="14"/>
  <c r="AM175" i="14"/>
  <c r="AL175" i="14"/>
  <c r="AN174" i="14"/>
  <c r="AM174" i="14"/>
  <c r="AL174" i="14"/>
  <c r="AN173" i="14"/>
  <c r="AM173" i="14"/>
  <c r="AL173" i="14"/>
  <c r="AN172" i="14"/>
  <c r="AM172" i="14"/>
  <c r="AL172" i="14"/>
  <c r="AN171" i="14"/>
  <c r="AM171" i="14"/>
  <c r="AL171" i="14"/>
  <c r="AN170" i="14"/>
  <c r="AM170" i="14"/>
  <c r="AL170" i="14"/>
  <c r="AN169" i="14"/>
  <c r="AM169" i="14"/>
  <c r="AL169" i="14"/>
  <c r="AN168" i="14"/>
  <c r="AM168" i="14"/>
  <c r="AL168" i="14"/>
  <c r="AN167" i="14"/>
  <c r="AM167" i="14"/>
  <c r="AL167" i="14"/>
  <c r="AN166" i="14"/>
  <c r="AM166" i="14"/>
  <c r="AL166" i="14"/>
  <c r="AN165" i="14"/>
  <c r="AM165" i="14"/>
  <c r="AL165" i="14"/>
  <c r="AN164" i="14"/>
  <c r="AM164" i="14"/>
  <c r="AL164" i="14"/>
  <c r="AN163" i="14"/>
  <c r="AM163" i="14"/>
  <c r="AL163" i="14"/>
  <c r="AN162" i="14"/>
  <c r="AM162" i="14"/>
  <c r="AL162" i="14"/>
  <c r="AN161" i="14"/>
  <c r="AM161" i="14"/>
  <c r="AL161" i="14"/>
  <c r="AN160" i="14"/>
  <c r="AM160" i="14"/>
  <c r="AL160" i="14"/>
  <c r="AN159" i="14"/>
  <c r="AM159" i="14"/>
  <c r="AL159" i="14"/>
  <c r="AN158" i="14"/>
  <c r="AM158" i="14"/>
  <c r="AL158" i="14"/>
  <c r="AN157" i="14"/>
  <c r="AM157" i="14"/>
  <c r="AL157" i="14"/>
  <c r="AN156" i="14"/>
  <c r="AM156" i="14"/>
  <c r="AL156" i="14"/>
  <c r="AN155" i="14"/>
  <c r="AM155" i="14"/>
  <c r="AL155" i="14"/>
  <c r="AN154" i="14"/>
  <c r="AM154" i="14"/>
  <c r="AL154" i="14"/>
  <c r="AN153" i="14"/>
  <c r="AM153" i="14"/>
  <c r="AL153" i="14"/>
  <c r="AN152" i="14"/>
  <c r="AM152" i="14"/>
  <c r="AL152" i="14"/>
  <c r="AN151" i="14"/>
  <c r="AM151" i="14"/>
  <c r="AL151" i="14"/>
  <c r="AN150" i="14"/>
  <c r="AM150" i="14"/>
  <c r="AL150" i="14"/>
  <c r="AN149" i="14"/>
  <c r="AM149" i="14"/>
  <c r="AL149" i="14"/>
  <c r="AN148" i="14"/>
  <c r="AM148" i="14"/>
  <c r="AL148" i="14"/>
  <c r="AN147" i="14"/>
  <c r="AM147" i="14"/>
  <c r="AL147" i="14"/>
  <c r="AN146" i="14"/>
  <c r="AM146" i="14"/>
  <c r="AL146" i="14"/>
  <c r="AN145" i="14"/>
  <c r="AM145" i="14"/>
  <c r="AL145" i="14"/>
  <c r="AN144" i="14"/>
  <c r="AM144" i="14"/>
  <c r="AL144" i="14"/>
  <c r="AN143" i="14"/>
  <c r="AM143" i="14"/>
  <c r="AL143" i="14"/>
  <c r="AN142" i="14"/>
  <c r="AM142" i="14"/>
  <c r="AL142" i="14"/>
  <c r="AN141" i="14"/>
  <c r="AM141" i="14"/>
  <c r="AL141" i="14"/>
  <c r="AN140" i="14"/>
  <c r="AM140" i="14"/>
  <c r="AL140" i="14"/>
  <c r="AN139" i="14"/>
  <c r="AM139" i="14"/>
  <c r="AL139" i="14"/>
  <c r="AN138" i="14"/>
  <c r="AM138" i="14"/>
  <c r="AL138" i="14"/>
  <c r="AN137" i="14"/>
  <c r="AM137" i="14"/>
  <c r="AL137" i="14"/>
  <c r="AN136" i="14"/>
  <c r="AM136" i="14"/>
  <c r="AL136" i="14"/>
  <c r="AN135" i="14"/>
  <c r="AM135" i="14"/>
  <c r="AL135" i="14"/>
  <c r="AN134" i="14"/>
  <c r="AM134" i="14"/>
  <c r="AL134" i="14"/>
  <c r="AN133" i="14"/>
  <c r="AM133" i="14"/>
  <c r="AL133" i="14"/>
  <c r="AN132" i="14"/>
  <c r="AM132" i="14"/>
  <c r="AL132" i="14"/>
  <c r="AN131" i="14"/>
  <c r="AM131" i="14"/>
  <c r="AL131" i="14"/>
  <c r="AN130" i="14"/>
  <c r="AM130" i="14"/>
  <c r="AL130" i="14"/>
  <c r="AN129" i="14"/>
  <c r="AM129" i="14"/>
  <c r="AL129" i="14"/>
  <c r="AN128" i="14"/>
  <c r="AM128" i="14"/>
  <c r="AL128" i="14"/>
  <c r="AN127" i="14"/>
  <c r="AM127" i="14"/>
  <c r="AL127" i="14"/>
  <c r="AI225" i="14"/>
  <c r="AH225" i="14"/>
  <c r="AG225" i="14"/>
  <c r="AI224" i="14"/>
  <c r="AH224" i="14"/>
  <c r="AG224" i="14"/>
  <c r="AI223" i="14"/>
  <c r="AH223" i="14"/>
  <c r="AG223" i="14"/>
  <c r="AI222" i="14"/>
  <c r="AH222" i="14"/>
  <c r="AG222" i="14"/>
  <c r="AI221" i="14"/>
  <c r="AH221" i="14"/>
  <c r="AG221" i="14"/>
  <c r="AI220" i="14"/>
  <c r="AH220" i="14"/>
  <c r="AG220" i="14"/>
  <c r="AI219" i="14"/>
  <c r="AH219" i="14"/>
  <c r="AG219" i="14"/>
  <c r="AI218" i="14"/>
  <c r="AH218" i="14"/>
  <c r="AG218" i="14"/>
  <c r="AI217" i="14"/>
  <c r="AH217" i="14"/>
  <c r="AG217" i="14"/>
  <c r="AI216" i="14"/>
  <c r="AH216" i="14"/>
  <c r="AG216" i="14"/>
  <c r="AI215" i="14"/>
  <c r="AH215" i="14"/>
  <c r="AG215" i="14"/>
  <c r="AI214" i="14"/>
  <c r="AH214" i="14"/>
  <c r="AG214" i="14"/>
  <c r="AI213" i="14"/>
  <c r="AH213" i="14"/>
  <c r="AG213" i="14"/>
  <c r="AI212" i="14"/>
  <c r="AH212" i="14"/>
  <c r="AG212" i="14"/>
  <c r="AI211" i="14"/>
  <c r="AH211" i="14"/>
  <c r="AG211" i="14"/>
  <c r="AI210" i="14"/>
  <c r="AH210" i="14"/>
  <c r="AG210" i="14"/>
  <c r="AI209" i="14"/>
  <c r="AH209" i="14"/>
  <c r="AG209" i="14"/>
  <c r="AI208" i="14"/>
  <c r="AH208" i="14"/>
  <c r="AG208" i="14"/>
  <c r="AI207" i="14"/>
  <c r="AH207" i="14"/>
  <c r="AG207" i="14"/>
  <c r="AI206" i="14"/>
  <c r="AH206" i="14"/>
  <c r="AG206" i="14"/>
  <c r="AI205" i="14"/>
  <c r="AH205" i="14"/>
  <c r="AG205" i="14"/>
  <c r="AI204" i="14"/>
  <c r="AH204" i="14"/>
  <c r="AG204" i="14"/>
  <c r="AI203" i="14"/>
  <c r="AH203" i="14"/>
  <c r="AG203" i="14"/>
  <c r="AI202" i="14"/>
  <c r="AH202" i="14"/>
  <c r="AG202" i="14"/>
  <c r="AI201" i="14"/>
  <c r="AH201" i="14"/>
  <c r="AG201" i="14"/>
  <c r="AI200" i="14"/>
  <c r="AH200" i="14"/>
  <c r="AG200" i="14"/>
  <c r="AI199" i="14"/>
  <c r="AH199" i="14"/>
  <c r="AG199" i="14"/>
  <c r="AI198" i="14"/>
  <c r="AH198" i="14"/>
  <c r="AG198" i="14"/>
  <c r="AI197" i="14"/>
  <c r="AH197" i="14"/>
  <c r="AG197" i="14"/>
  <c r="AI196" i="14"/>
  <c r="AH196" i="14"/>
  <c r="AG196" i="14"/>
  <c r="AI195" i="14"/>
  <c r="AH195" i="14"/>
  <c r="AG195" i="14"/>
  <c r="AI194" i="14"/>
  <c r="AH194" i="14"/>
  <c r="AG194" i="14"/>
  <c r="AI193" i="14"/>
  <c r="AH193" i="14"/>
  <c r="AG193" i="14"/>
  <c r="AI192" i="14"/>
  <c r="AH192" i="14"/>
  <c r="AG192" i="14"/>
  <c r="AI191" i="14"/>
  <c r="AH191" i="14"/>
  <c r="AG191" i="14"/>
  <c r="AI190" i="14"/>
  <c r="AH190" i="14"/>
  <c r="AG190" i="14"/>
  <c r="AI189" i="14"/>
  <c r="AH189" i="14"/>
  <c r="AG189" i="14"/>
  <c r="AI188" i="14"/>
  <c r="AH188" i="14"/>
  <c r="AG188" i="14"/>
  <c r="AI187" i="14"/>
  <c r="AH187" i="14"/>
  <c r="AG187" i="14"/>
  <c r="AI186" i="14"/>
  <c r="AH186" i="14"/>
  <c r="AG186" i="14"/>
  <c r="AI185" i="14"/>
  <c r="AH185" i="14"/>
  <c r="AG185" i="14"/>
  <c r="AI184" i="14"/>
  <c r="AH184" i="14"/>
  <c r="AG184" i="14"/>
  <c r="AI183" i="14"/>
  <c r="AH183" i="14"/>
  <c r="AG183" i="14"/>
  <c r="AI182" i="14"/>
  <c r="AH182" i="14"/>
  <c r="AG182" i="14"/>
  <c r="AI181" i="14"/>
  <c r="AH181" i="14"/>
  <c r="AG181" i="14"/>
  <c r="AI180" i="14"/>
  <c r="AH180" i="14"/>
  <c r="AG180" i="14"/>
  <c r="AI179" i="14"/>
  <c r="AH179" i="14"/>
  <c r="AG179" i="14"/>
  <c r="AI178" i="14"/>
  <c r="AH178" i="14"/>
  <c r="AG178" i="14"/>
  <c r="AI177" i="14"/>
  <c r="AH177" i="14"/>
  <c r="AG177" i="14"/>
  <c r="AI176" i="14"/>
  <c r="AH176" i="14"/>
  <c r="AG176" i="14"/>
  <c r="AI175" i="14"/>
  <c r="AH175" i="14"/>
  <c r="AG175" i="14"/>
  <c r="AI174" i="14"/>
  <c r="AH174" i="14"/>
  <c r="AG174" i="14"/>
  <c r="AI173" i="14"/>
  <c r="AH173" i="14"/>
  <c r="AG173" i="14"/>
  <c r="AI172" i="14"/>
  <c r="AH172" i="14"/>
  <c r="AG172" i="14"/>
  <c r="AI171" i="14"/>
  <c r="AH171" i="14"/>
  <c r="AG171" i="14"/>
  <c r="AI170" i="14"/>
  <c r="AH170" i="14"/>
  <c r="AG170" i="14"/>
  <c r="AI169" i="14"/>
  <c r="AH169" i="14"/>
  <c r="AG169" i="14"/>
  <c r="AI168" i="14"/>
  <c r="AH168" i="14"/>
  <c r="AG168" i="14"/>
  <c r="AI167" i="14"/>
  <c r="AH167" i="14"/>
  <c r="AG167" i="14"/>
  <c r="AI166" i="14"/>
  <c r="AH166" i="14"/>
  <c r="AG166" i="14"/>
  <c r="AI165" i="14"/>
  <c r="AH165" i="14"/>
  <c r="AG165" i="14"/>
  <c r="AI164" i="14"/>
  <c r="AH164" i="14"/>
  <c r="AG164" i="14"/>
  <c r="AI163" i="14"/>
  <c r="AH163" i="14"/>
  <c r="AG163" i="14"/>
  <c r="AI162" i="14"/>
  <c r="AH162" i="14"/>
  <c r="AG162" i="14"/>
  <c r="AI161" i="14"/>
  <c r="AH161" i="14"/>
  <c r="AG161" i="14"/>
  <c r="AI160" i="14"/>
  <c r="AH160" i="14"/>
  <c r="AG160" i="14"/>
  <c r="AI159" i="14"/>
  <c r="AH159" i="14"/>
  <c r="AG159" i="14"/>
  <c r="AI158" i="14"/>
  <c r="AH158" i="14"/>
  <c r="AG158" i="14"/>
  <c r="AI157" i="14"/>
  <c r="AH157" i="14"/>
  <c r="AG157" i="14"/>
  <c r="AI156" i="14"/>
  <c r="AH156" i="14"/>
  <c r="AG156" i="14"/>
  <c r="AI155" i="14"/>
  <c r="AH155" i="14"/>
  <c r="AG155" i="14"/>
  <c r="AI154" i="14"/>
  <c r="AH154" i="14"/>
  <c r="AG154" i="14"/>
  <c r="AI153" i="14"/>
  <c r="AH153" i="14"/>
  <c r="AG153" i="14"/>
  <c r="AI152" i="14"/>
  <c r="AH152" i="14"/>
  <c r="AG152" i="14"/>
  <c r="AI151" i="14"/>
  <c r="AH151" i="14"/>
  <c r="AG151" i="14"/>
  <c r="AI150" i="14"/>
  <c r="AH150" i="14"/>
  <c r="AG150" i="14"/>
  <c r="AI149" i="14"/>
  <c r="AH149" i="14"/>
  <c r="AG149" i="14"/>
  <c r="AI148" i="14"/>
  <c r="AH148" i="14"/>
  <c r="AG148" i="14"/>
  <c r="AI147" i="14"/>
  <c r="AH147" i="14"/>
  <c r="AG147" i="14"/>
  <c r="AI146" i="14"/>
  <c r="AH146" i="14"/>
  <c r="AG146" i="14"/>
  <c r="AI145" i="14"/>
  <c r="AH145" i="14"/>
  <c r="AG145" i="14"/>
  <c r="AI144" i="14"/>
  <c r="AH144" i="14"/>
  <c r="AG144" i="14"/>
  <c r="AI143" i="14"/>
  <c r="AH143" i="14"/>
  <c r="AG143" i="14"/>
  <c r="AI142" i="14"/>
  <c r="AH142" i="14"/>
  <c r="AG142" i="14"/>
  <c r="AI141" i="14"/>
  <c r="AH141" i="14"/>
  <c r="AG141" i="14"/>
  <c r="AI140" i="14"/>
  <c r="AH140" i="14"/>
  <c r="AG140" i="14"/>
  <c r="AI139" i="14"/>
  <c r="AH139" i="14"/>
  <c r="AG139" i="14"/>
  <c r="AI138" i="14"/>
  <c r="AH138" i="14"/>
  <c r="AG138" i="14"/>
  <c r="AI137" i="14"/>
  <c r="AH137" i="14"/>
  <c r="AG137" i="14"/>
  <c r="AI136" i="14"/>
  <c r="AH136" i="14"/>
  <c r="AG136" i="14"/>
  <c r="AI135" i="14"/>
  <c r="AH135" i="14"/>
  <c r="AG135" i="14"/>
  <c r="AI134" i="14"/>
  <c r="AH134" i="14"/>
  <c r="AG134" i="14"/>
  <c r="AI133" i="14"/>
  <c r="AH133" i="14"/>
  <c r="AG133" i="14"/>
  <c r="AI132" i="14"/>
  <c r="AH132" i="14"/>
  <c r="AG132" i="14"/>
  <c r="AI131" i="14"/>
  <c r="AH131" i="14"/>
  <c r="AG131" i="14"/>
  <c r="AI130" i="14"/>
  <c r="AH130" i="14"/>
  <c r="AG130" i="14"/>
  <c r="AI129" i="14"/>
  <c r="AH129" i="14"/>
  <c r="AG129" i="14"/>
  <c r="AI128" i="14"/>
  <c r="AH128" i="14"/>
  <c r="AG128" i="14"/>
  <c r="AI127" i="14"/>
  <c r="AH127" i="14"/>
  <c r="AG127" i="14"/>
  <c r="AM122" i="14"/>
  <c r="AG123" i="14"/>
  <c r="BZ126" i="14"/>
  <c r="BZ226" i="14" s="1"/>
  <c r="BY126" i="14"/>
  <c r="BY226" i="14" s="1"/>
  <c r="BW126" i="14"/>
  <c r="BM126" i="14"/>
  <c r="BL126" i="14"/>
  <c r="BK126" i="14"/>
  <c r="BH126" i="14"/>
  <c r="BG126" i="14"/>
  <c r="BF126" i="14"/>
  <c r="BC126" i="14"/>
  <c r="BB126" i="14"/>
  <c r="BA126" i="14"/>
  <c r="AX126" i="14"/>
  <c r="AW126" i="14"/>
  <c r="AV126" i="14"/>
  <c r="AS126" i="14"/>
  <c r="AR126" i="14"/>
  <c r="AQ126" i="14"/>
  <c r="AN126" i="14"/>
  <c r="AM126" i="14"/>
  <c r="AL126" i="14"/>
  <c r="AI126" i="14"/>
  <c r="AH126" i="14"/>
  <c r="AG126" i="14"/>
  <c r="AO92" i="14"/>
  <c r="AN92" i="14"/>
  <c r="AL92" i="14"/>
  <c r="B100" i="14" s="1"/>
  <c r="AI92" i="14"/>
  <c r="AH92" i="14"/>
  <c r="AG92" i="14"/>
  <c r="AG89" i="14"/>
  <c r="BF70" i="14"/>
  <c r="BG70" i="14" s="1"/>
  <c r="BD70" i="14"/>
  <c r="BE70" i="14" s="1"/>
  <c r="BC70" i="14"/>
  <c r="BF69" i="14"/>
  <c r="BG69" i="14" s="1"/>
  <c r="BD69" i="14"/>
  <c r="BE69" i="14" s="1"/>
  <c r="BC69" i="14"/>
  <c r="BF68" i="14"/>
  <c r="BG68" i="14" s="1"/>
  <c r="BD68" i="14"/>
  <c r="BE68" i="14" s="1"/>
  <c r="BC68" i="14"/>
  <c r="AZ70" i="14"/>
  <c r="BA70" i="14" s="1"/>
  <c r="AX70" i="14"/>
  <c r="AY70" i="14" s="1"/>
  <c r="AW70" i="14"/>
  <c r="AZ69" i="14"/>
  <c r="BA69" i="14" s="1"/>
  <c r="AX69" i="14"/>
  <c r="AY69" i="14" s="1"/>
  <c r="AW69" i="14"/>
  <c r="AZ68" i="14"/>
  <c r="BA68" i="14" s="1"/>
  <c r="AX68" i="14"/>
  <c r="AY68" i="14" s="1"/>
  <c r="AW68" i="14"/>
  <c r="AQ69" i="14"/>
  <c r="AR69" i="14"/>
  <c r="AS69" i="14" s="1"/>
  <c r="AT69" i="14"/>
  <c r="AU69" i="14" s="1"/>
  <c r="AQ70" i="14"/>
  <c r="AR70" i="14"/>
  <c r="AS70" i="14" s="1"/>
  <c r="AT70" i="14"/>
  <c r="AU70" i="14" s="1"/>
  <c r="AT68" i="14"/>
  <c r="AU68" i="14" s="1"/>
  <c r="AR68" i="14"/>
  <c r="AS68" i="14" s="1"/>
  <c r="AQ68" i="14"/>
  <c r="BU218" i="14" l="1"/>
  <c r="BU210" i="14"/>
  <c r="BU202" i="14"/>
  <c r="BU194" i="14"/>
  <c r="BU186" i="14"/>
  <c r="BU170" i="14"/>
  <c r="BU225" i="14"/>
  <c r="BU217" i="14"/>
  <c r="BU209" i="14"/>
  <c r="BU201" i="14"/>
  <c r="BU193" i="14"/>
  <c r="BU185" i="14"/>
  <c r="BU177" i="14"/>
  <c r="BU169" i="14"/>
  <c r="BU161" i="14"/>
  <c r="BU153" i="14"/>
  <c r="BU145" i="14"/>
  <c r="BU137" i="14"/>
  <c r="BU129" i="14"/>
  <c r="BU126" i="14"/>
  <c r="BU197" i="14"/>
  <c r="BU141" i="14"/>
  <c r="BU224" i="14"/>
  <c r="BU216" i="14"/>
  <c r="BU208" i="14"/>
  <c r="BU200" i="14"/>
  <c r="BU192" i="14"/>
  <c r="BU184" i="14"/>
  <c r="BU176" i="14"/>
  <c r="BU168" i="14"/>
  <c r="BU160" i="14"/>
  <c r="BU152" i="14"/>
  <c r="BU144" i="14"/>
  <c r="BU136" i="14"/>
  <c r="BU128" i="14"/>
  <c r="BU159" i="14"/>
  <c r="BU143" i="14"/>
  <c r="BU135" i="14"/>
  <c r="BU222" i="14"/>
  <c r="BU206" i="14"/>
  <c r="BU190" i="14"/>
  <c r="BU182" i="14"/>
  <c r="BU174" i="14"/>
  <c r="BU158" i="14"/>
  <c r="BU150" i="14"/>
  <c r="BU142" i="14"/>
  <c r="BU213" i="14"/>
  <c r="BU189" i="14"/>
  <c r="BU181" i="14"/>
  <c r="BU173" i="14"/>
  <c r="BU133" i="14"/>
  <c r="BU146" i="14"/>
  <c r="BU130" i="14"/>
  <c r="BU223" i="14"/>
  <c r="BU215" i="14"/>
  <c r="BU207" i="14"/>
  <c r="BU199" i="14"/>
  <c r="BU191" i="14"/>
  <c r="BU183" i="14"/>
  <c r="BU175" i="14"/>
  <c r="BU167" i="14"/>
  <c r="BU151" i="14"/>
  <c r="BU127" i="14"/>
  <c r="BU198" i="14"/>
  <c r="BU166" i="14"/>
  <c r="BU134" i="14"/>
  <c r="BU205" i="14"/>
  <c r="BU149" i="14"/>
  <c r="BU214" i="14"/>
  <c r="BU157" i="14"/>
  <c r="BU221" i="14"/>
  <c r="BU165" i="14"/>
  <c r="BU220" i="14"/>
  <c r="BU212" i="14"/>
  <c r="BU204" i="14"/>
  <c r="BU196" i="14"/>
  <c r="BU188" i="14"/>
  <c r="BU180" i="14"/>
  <c r="BU172" i="14"/>
  <c r="BU164" i="14"/>
  <c r="BU156" i="14"/>
  <c r="BU148" i="14"/>
  <c r="BU140" i="14"/>
  <c r="BU132" i="14"/>
  <c r="BU219" i="14"/>
  <c r="BU211" i="14"/>
  <c r="BU203" i="14"/>
  <c r="BU195" i="14"/>
  <c r="BU187" i="14"/>
  <c r="BU179" i="14"/>
  <c r="BU171" i="14"/>
  <c r="BU163" i="14"/>
  <c r="BU155" i="14"/>
  <c r="BU147" i="14"/>
  <c r="BU139" i="14"/>
  <c r="BU131" i="14"/>
  <c r="BU178" i="14"/>
  <c r="BU162" i="14"/>
  <c r="BU154" i="14"/>
  <c r="BU138" i="14"/>
  <c r="B268" i="14"/>
  <c r="AG262" i="14"/>
  <c r="BQ127" i="14"/>
  <c r="B240" i="14" s="1"/>
  <c r="AS71" i="14"/>
  <c r="BC71" i="14"/>
  <c r="BE71" i="14"/>
  <c r="BG71" i="14"/>
  <c r="AQ71" i="14"/>
  <c r="BS226" i="14"/>
  <c r="BZ227" i="14" s="1"/>
  <c r="B241" i="14" s="1"/>
  <c r="AU71" i="14"/>
  <c r="AW71" i="14"/>
  <c r="AY71" i="14"/>
  <c r="BA71" i="14"/>
  <c r="B98" i="14"/>
  <c r="AM92" i="14"/>
  <c r="B102" i="14" s="1"/>
  <c r="BD133" i="14"/>
  <c r="AJ134" i="14"/>
  <c r="AJ146" i="14"/>
  <c r="AJ162" i="14"/>
  <c r="AJ180" i="14"/>
  <c r="AJ192" i="14"/>
  <c r="AJ214" i="14"/>
  <c r="AO128" i="14"/>
  <c r="AO198" i="14"/>
  <c r="AO214" i="14"/>
  <c r="AT151" i="14"/>
  <c r="AT167" i="14"/>
  <c r="AT183" i="14"/>
  <c r="AT199" i="14"/>
  <c r="BD137" i="14"/>
  <c r="AJ140" i="14"/>
  <c r="AJ158" i="14"/>
  <c r="AJ172" i="14"/>
  <c r="AJ188" i="14"/>
  <c r="AJ196" i="14"/>
  <c r="AJ198" i="14"/>
  <c r="AJ206" i="14"/>
  <c r="AJ212" i="14"/>
  <c r="AJ216" i="14"/>
  <c r="AJ218" i="14"/>
  <c r="AJ220" i="14"/>
  <c r="AJ222" i="14"/>
  <c r="AJ224" i="14"/>
  <c r="AO196" i="14"/>
  <c r="AO212" i="14"/>
  <c r="AT149" i="14"/>
  <c r="AT165" i="14"/>
  <c r="AT181" i="14"/>
  <c r="AT197" i="14"/>
  <c r="AY127" i="14"/>
  <c r="AY128" i="14"/>
  <c r="AY129" i="14"/>
  <c r="AY130" i="14"/>
  <c r="AY131" i="14"/>
  <c r="AY132" i="14"/>
  <c r="BD136" i="14"/>
  <c r="AJ132" i="14"/>
  <c r="AJ136" i="14"/>
  <c r="AJ144" i="14"/>
  <c r="AJ150" i="14"/>
  <c r="AJ156" i="14"/>
  <c r="AJ160" i="14"/>
  <c r="AJ164" i="14"/>
  <c r="AJ168" i="14"/>
  <c r="AJ176" i="14"/>
  <c r="AJ182" i="14"/>
  <c r="AJ184" i="14"/>
  <c r="AJ190" i="14"/>
  <c r="AJ194" i="14"/>
  <c r="AJ210" i="14"/>
  <c r="AO127" i="14"/>
  <c r="AO129" i="14"/>
  <c r="AO131" i="14"/>
  <c r="AO133" i="14"/>
  <c r="AO135" i="14"/>
  <c r="AO137" i="14"/>
  <c r="AO139" i="14"/>
  <c r="AO141" i="14"/>
  <c r="AO143" i="14"/>
  <c r="AO145" i="14"/>
  <c r="AO147" i="14"/>
  <c r="AO149" i="14"/>
  <c r="AO151" i="14"/>
  <c r="AO153" i="14"/>
  <c r="AO155" i="14"/>
  <c r="AO157" i="14"/>
  <c r="AO159" i="14"/>
  <c r="AO161" i="14"/>
  <c r="AO163" i="14"/>
  <c r="AO165" i="14"/>
  <c r="AO167" i="14"/>
  <c r="AO169" i="14"/>
  <c r="AO171" i="14"/>
  <c r="AO173" i="14"/>
  <c r="AO175" i="14"/>
  <c r="AO177" i="14"/>
  <c r="AO179" i="14"/>
  <c r="AO181" i="14"/>
  <c r="AO183" i="14"/>
  <c r="AO185" i="14"/>
  <c r="AO194" i="14"/>
  <c r="AO210" i="14"/>
  <c r="AT147" i="14"/>
  <c r="AT163" i="14"/>
  <c r="AT179" i="14"/>
  <c r="AT195" i="14"/>
  <c r="AT211" i="14"/>
  <c r="BD135" i="14"/>
  <c r="AJ142" i="14"/>
  <c r="AJ170" i="14"/>
  <c r="AJ202" i="14"/>
  <c r="AO192" i="14"/>
  <c r="AO208" i="14"/>
  <c r="AO224" i="14"/>
  <c r="AT127" i="14"/>
  <c r="AT129" i="14"/>
  <c r="AT131" i="14"/>
  <c r="AT133" i="14"/>
  <c r="AT135" i="14"/>
  <c r="AT137" i="14"/>
  <c r="AT139" i="14"/>
  <c r="AT141" i="14"/>
  <c r="AT143" i="14"/>
  <c r="AT145" i="14"/>
  <c r="AT161" i="14"/>
  <c r="AT177" i="14"/>
  <c r="AT193" i="14"/>
  <c r="AT209" i="14"/>
  <c r="BD134" i="14"/>
  <c r="BN154" i="14"/>
  <c r="AJ130" i="14"/>
  <c r="AJ148" i="14"/>
  <c r="AJ174" i="14"/>
  <c r="AJ204" i="14"/>
  <c r="AO190" i="14"/>
  <c r="AO206" i="14"/>
  <c r="AO222" i="14"/>
  <c r="AT159" i="14"/>
  <c r="AT175" i="14"/>
  <c r="AT191" i="14"/>
  <c r="AT207" i="14"/>
  <c r="BV126" i="14"/>
  <c r="BV218" i="14"/>
  <c r="BV210" i="14"/>
  <c r="BV202" i="14"/>
  <c r="BV194" i="14"/>
  <c r="BV186" i="14"/>
  <c r="BV178" i="14"/>
  <c r="BV170" i="14"/>
  <c r="BV162" i="14"/>
  <c r="BV154" i="14"/>
  <c r="BV146" i="14"/>
  <c r="BV138" i="14"/>
  <c r="BV130" i="14"/>
  <c r="BV225" i="14"/>
  <c r="BV217" i="14"/>
  <c r="BV209" i="14"/>
  <c r="BV201" i="14"/>
  <c r="BV193" i="14"/>
  <c r="BV185" i="14"/>
  <c r="BV177" i="14"/>
  <c r="BV169" i="14"/>
  <c r="BV161" i="14"/>
  <c r="BV153" i="14"/>
  <c r="BV145" i="14"/>
  <c r="BV137" i="14"/>
  <c r="BV129" i="14"/>
  <c r="BI225" i="14"/>
  <c r="BI224" i="14"/>
  <c r="BI223" i="14"/>
  <c r="BI222" i="14"/>
  <c r="BI221" i="14"/>
  <c r="BI220" i="14"/>
  <c r="BI219" i="14"/>
  <c r="BI218" i="14"/>
  <c r="BI217" i="14"/>
  <c r="BI216" i="14"/>
  <c r="BI215" i="14"/>
  <c r="BI214" i="14"/>
  <c r="BI213" i="14"/>
  <c r="BI212" i="14"/>
  <c r="BI211" i="14"/>
  <c r="BI210" i="14"/>
  <c r="BI209" i="14"/>
  <c r="BI208" i="14"/>
  <c r="BI207" i="14"/>
  <c r="BI206" i="14"/>
  <c r="BI205" i="14"/>
  <c r="BI204" i="14"/>
  <c r="BI203" i="14"/>
  <c r="BI202" i="14"/>
  <c r="BI201" i="14"/>
  <c r="BI200" i="14"/>
  <c r="BI199" i="14"/>
  <c r="BI198" i="14"/>
  <c r="BI197" i="14"/>
  <c r="BI196" i="14"/>
  <c r="BI195" i="14"/>
  <c r="BI194" i="14"/>
  <c r="BI193" i="14"/>
  <c r="BI192" i="14"/>
  <c r="BI191" i="14"/>
  <c r="BI190" i="14"/>
  <c r="BI189" i="14"/>
  <c r="BI188" i="14"/>
  <c r="BI187" i="14"/>
  <c r="BI186" i="14"/>
  <c r="BI185" i="14"/>
  <c r="BI184" i="14"/>
  <c r="BI183" i="14"/>
  <c r="BI182" i="14"/>
  <c r="BI181" i="14"/>
  <c r="BI180" i="14"/>
  <c r="BI179" i="14"/>
  <c r="BI178" i="14"/>
  <c r="BI177" i="14"/>
  <c r="BI176" i="14"/>
  <c r="BI175" i="14"/>
  <c r="BI174" i="14"/>
  <c r="BI173" i="14"/>
  <c r="BI172" i="14"/>
  <c r="BI171" i="14"/>
  <c r="BI170" i="14"/>
  <c r="BI169" i="14"/>
  <c r="BI168" i="14"/>
  <c r="BI167" i="14"/>
  <c r="BI166" i="14"/>
  <c r="BI165" i="14"/>
  <c r="BI164" i="14"/>
  <c r="BI163" i="14"/>
  <c r="BI162" i="14"/>
  <c r="BI161" i="14"/>
  <c r="BI160" i="14"/>
  <c r="BI159" i="14"/>
  <c r="BI158" i="14"/>
  <c r="BI157" i="14"/>
  <c r="BI156" i="14"/>
  <c r="BI155" i="14"/>
  <c r="BI154" i="14"/>
  <c r="BV224" i="14"/>
  <c r="BV216" i="14"/>
  <c r="BV208" i="14"/>
  <c r="BV200" i="14"/>
  <c r="BV192" i="14"/>
  <c r="BV184" i="14"/>
  <c r="BV176" i="14"/>
  <c r="BV168" i="14"/>
  <c r="BV160" i="14"/>
  <c r="BV152" i="14"/>
  <c r="BV144" i="14"/>
  <c r="BV136" i="14"/>
  <c r="BV128" i="14"/>
  <c r="BV223" i="14"/>
  <c r="BV215" i="14"/>
  <c r="BV207" i="14"/>
  <c r="BV199" i="14"/>
  <c r="BV191" i="14"/>
  <c r="BV183" i="14"/>
  <c r="BV175" i="14"/>
  <c r="BV167" i="14"/>
  <c r="BV159" i="14"/>
  <c r="BV151" i="14"/>
  <c r="BV143" i="14"/>
  <c r="BV135" i="14"/>
  <c r="BV127" i="14"/>
  <c r="AY225" i="14"/>
  <c r="AY224" i="14"/>
  <c r="AY223" i="14"/>
  <c r="AY222" i="14"/>
  <c r="AY221" i="14"/>
  <c r="AY220" i="14"/>
  <c r="AY219" i="14"/>
  <c r="AY218" i="14"/>
  <c r="AY217" i="14"/>
  <c r="BV222" i="14"/>
  <c r="BV214" i="14"/>
  <c r="BV206" i="14"/>
  <c r="BV198" i="14"/>
  <c r="BV190" i="14"/>
  <c r="BV182" i="14"/>
  <c r="BV174" i="14"/>
  <c r="BV166" i="14"/>
  <c r="BV158" i="14"/>
  <c r="BV150" i="14"/>
  <c r="BV142" i="14"/>
  <c r="BV134" i="14"/>
  <c r="BV221" i="14"/>
  <c r="BV213" i="14"/>
  <c r="BV205" i="14"/>
  <c r="BV197" i="14"/>
  <c r="BV189" i="14"/>
  <c r="BV181" i="14"/>
  <c r="BV173" i="14"/>
  <c r="BV165" i="14"/>
  <c r="BV157" i="14"/>
  <c r="BV149" i="14"/>
  <c r="BV141" i="14"/>
  <c r="BV133" i="14"/>
  <c r="BN225" i="14"/>
  <c r="BN224" i="14"/>
  <c r="BN223" i="14"/>
  <c r="BN222" i="14"/>
  <c r="BN221" i="14"/>
  <c r="BN220" i="14"/>
  <c r="BN219" i="14"/>
  <c r="BN218" i="14"/>
  <c r="BN217" i="14"/>
  <c r="BN216" i="14"/>
  <c r="BN215" i="14"/>
  <c r="BN214" i="14"/>
  <c r="BN213" i="14"/>
  <c r="BN212" i="14"/>
  <c r="BN211" i="14"/>
  <c r="BN210" i="14"/>
  <c r="BN209" i="14"/>
  <c r="BN208" i="14"/>
  <c r="BN207" i="14"/>
  <c r="BN206" i="14"/>
  <c r="BN205" i="14"/>
  <c r="BN204" i="14"/>
  <c r="BN203" i="14"/>
  <c r="BN202" i="14"/>
  <c r="BN201" i="14"/>
  <c r="BN200" i="14"/>
  <c r="BN199" i="14"/>
  <c r="BN198" i="14"/>
  <c r="BN197" i="14"/>
  <c r="BN196" i="14"/>
  <c r="BN195" i="14"/>
  <c r="BN194" i="14"/>
  <c r="BN193" i="14"/>
  <c r="BN192" i="14"/>
  <c r="BN191" i="14"/>
  <c r="BN190" i="14"/>
  <c r="BN189" i="14"/>
  <c r="BN188" i="14"/>
  <c r="BN187" i="14"/>
  <c r="BN186" i="14"/>
  <c r="BN185" i="14"/>
  <c r="BN184" i="14"/>
  <c r="BN183" i="14"/>
  <c r="BN182" i="14"/>
  <c r="BN181" i="14"/>
  <c r="BN180" i="14"/>
  <c r="BN179" i="14"/>
  <c r="BN178" i="14"/>
  <c r="BN177" i="14"/>
  <c r="BN176" i="14"/>
  <c r="BN175" i="14"/>
  <c r="BN174" i="14"/>
  <c r="BN173" i="14"/>
  <c r="BN172" i="14"/>
  <c r="BN171" i="14"/>
  <c r="BN170" i="14"/>
  <c r="BN169" i="14"/>
  <c r="BN168" i="14"/>
  <c r="BN167" i="14"/>
  <c r="BN166" i="14"/>
  <c r="BN165" i="14"/>
  <c r="BN164" i="14"/>
  <c r="BN163" i="14"/>
  <c r="BN162" i="14"/>
  <c r="BN161" i="14"/>
  <c r="BN160" i="14"/>
  <c r="BN159" i="14"/>
  <c r="BN158" i="14"/>
  <c r="BV220" i="14"/>
  <c r="BV212" i="14"/>
  <c r="BV204" i="14"/>
  <c r="BV196" i="14"/>
  <c r="BV188" i="14"/>
  <c r="BV180" i="14"/>
  <c r="BV172" i="14"/>
  <c r="BV164" i="14"/>
  <c r="BV156" i="14"/>
  <c r="BV148" i="14"/>
  <c r="BV140" i="14"/>
  <c r="BV132" i="14"/>
  <c r="BI126" i="14"/>
  <c r="BV219" i="14"/>
  <c r="BV211" i="14"/>
  <c r="BV203" i="14"/>
  <c r="BV195" i="14"/>
  <c r="BV187" i="14"/>
  <c r="BV179" i="14"/>
  <c r="BV171" i="14"/>
  <c r="BV163" i="14"/>
  <c r="BV155" i="14"/>
  <c r="BV147" i="14"/>
  <c r="BV139" i="14"/>
  <c r="BV131" i="14"/>
  <c r="BD225" i="14"/>
  <c r="BD224" i="14"/>
  <c r="BD223" i="14"/>
  <c r="BD222" i="14"/>
  <c r="BD221" i="14"/>
  <c r="BD220" i="14"/>
  <c r="BD219" i="14"/>
  <c r="BD218" i="14"/>
  <c r="BD217" i="14"/>
  <c r="BD216" i="14"/>
  <c r="BN155" i="14"/>
  <c r="AY216" i="14"/>
  <c r="AY215" i="14"/>
  <c r="AY214" i="14"/>
  <c r="AY213" i="14"/>
  <c r="AY212" i="14"/>
  <c r="AY211" i="14"/>
  <c r="AY210" i="14"/>
  <c r="AY209" i="14"/>
  <c r="AY208" i="14"/>
  <c r="AY207" i="14"/>
  <c r="AY206" i="14"/>
  <c r="AY205" i="14"/>
  <c r="AY204" i="14"/>
  <c r="AY203" i="14"/>
  <c r="AY202" i="14"/>
  <c r="AY201" i="14"/>
  <c r="AY200" i="14"/>
  <c r="AY199" i="14"/>
  <c r="AY198" i="14"/>
  <c r="AY197" i="14"/>
  <c r="AY196" i="14"/>
  <c r="AY195" i="14"/>
  <c r="AY194" i="14"/>
  <c r="AY193" i="14"/>
  <c r="AY192" i="14"/>
  <c r="AY191" i="14"/>
  <c r="AY190" i="14"/>
  <c r="AY189" i="14"/>
  <c r="AY188" i="14"/>
  <c r="AY187" i="14"/>
  <c r="AY186" i="14"/>
  <c r="AY185" i="14"/>
  <c r="AY184" i="14"/>
  <c r="AY183" i="14"/>
  <c r="AY182" i="14"/>
  <c r="AY181" i="14"/>
  <c r="AY180" i="14"/>
  <c r="AY179" i="14"/>
  <c r="AY178" i="14"/>
  <c r="AY177" i="14"/>
  <c r="AY176" i="14"/>
  <c r="AY175" i="14"/>
  <c r="AY174" i="14"/>
  <c r="AY173" i="14"/>
  <c r="AY172" i="14"/>
  <c r="AY171" i="14"/>
  <c r="AY170" i="14"/>
  <c r="AY169" i="14"/>
  <c r="AY168" i="14"/>
  <c r="AY167" i="14"/>
  <c r="AY166" i="14"/>
  <c r="AY165" i="14"/>
  <c r="AY164" i="14"/>
  <c r="AY163" i="14"/>
  <c r="AY162" i="14"/>
  <c r="AY161" i="14"/>
  <c r="AY160" i="14"/>
  <c r="AY159" i="14"/>
  <c r="AY158" i="14"/>
  <c r="AY157" i="14"/>
  <c r="AY156" i="14"/>
  <c r="AY155" i="14"/>
  <c r="AY154" i="14"/>
  <c r="AY153" i="14"/>
  <c r="AY152" i="14"/>
  <c r="AY151" i="14"/>
  <c r="AY150" i="14"/>
  <c r="AY149" i="14"/>
  <c r="AY148" i="14"/>
  <c r="AY147" i="14"/>
  <c r="AY146" i="14"/>
  <c r="AY145" i="14"/>
  <c r="AY144" i="14"/>
  <c r="AY143" i="14"/>
  <c r="AY142" i="14"/>
  <c r="AY141" i="14"/>
  <c r="AY140" i="14"/>
  <c r="AY139" i="14"/>
  <c r="AY138" i="14"/>
  <c r="AY137" i="14"/>
  <c r="AY136" i="14"/>
  <c r="AY135" i="14"/>
  <c r="AY134" i="14"/>
  <c r="AY133" i="14"/>
  <c r="BN156" i="14"/>
  <c r="BN157" i="14"/>
  <c r="BI153" i="14"/>
  <c r="BI152" i="14"/>
  <c r="BI151" i="14"/>
  <c r="BI150" i="14"/>
  <c r="BI149" i="14"/>
  <c r="BI148" i="14"/>
  <c r="BI147" i="14"/>
  <c r="BI146" i="14"/>
  <c r="BI145" i="14"/>
  <c r="BI144" i="14"/>
  <c r="BI143" i="14"/>
  <c r="BI142" i="14"/>
  <c r="BI141" i="14"/>
  <c r="BI140" i="14"/>
  <c r="BI139" i="14"/>
  <c r="BI138" i="14"/>
  <c r="BI137" i="14"/>
  <c r="BI136" i="14"/>
  <c r="BI135" i="14"/>
  <c r="BI134" i="14"/>
  <c r="BI133" i="14"/>
  <c r="BI132" i="14"/>
  <c r="BI131" i="14"/>
  <c r="BI130" i="14"/>
  <c r="BI129" i="14"/>
  <c r="BI128" i="14"/>
  <c r="BI127" i="14"/>
  <c r="AT224" i="14"/>
  <c r="AT222" i="14"/>
  <c r="AT220" i="14"/>
  <c r="AT218" i="14"/>
  <c r="AT216" i="14"/>
  <c r="AT214" i="14"/>
  <c r="AT212" i="14"/>
  <c r="AT210" i="14"/>
  <c r="AT208" i="14"/>
  <c r="AT206" i="14"/>
  <c r="AT204" i="14"/>
  <c r="AT202" i="14"/>
  <c r="AT200" i="14"/>
  <c r="AT198" i="14"/>
  <c r="AT196" i="14"/>
  <c r="AT194" i="14"/>
  <c r="AT192" i="14"/>
  <c r="AT190" i="14"/>
  <c r="AT188" i="14"/>
  <c r="AT186" i="14"/>
  <c r="AT184" i="14"/>
  <c r="AT182" i="14"/>
  <c r="AT180" i="14"/>
  <c r="AT178" i="14"/>
  <c r="AT176" i="14"/>
  <c r="AT174" i="14"/>
  <c r="AT172" i="14"/>
  <c r="AT170" i="14"/>
  <c r="AT168" i="14"/>
  <c r="AT166" i="14"/>
  <c r="AT164" i="14"/>
  <c r="AT162" i="14"/>
  <c r="AT160" i="14"/>
  <c r="AT158" i="14"/>
  <c r="AT156" i="14"/>
  <c r="AT154" i="14"/>
  <c r="AT152" i="14"/>
  <c r="AT150" i="14"/>
  <c r="AT148" i="14"/>
  <c r="AT146" i="14"/>
  <c r="AO225" i="14"/>
  <c r="AO223" i="14"/>
  <c r="AO221" i="14"/>
  <c r="AO219" i="14"/>
  <c r="AO217" i="14"/>
  <c r="AO215" i="14"/>
  <c r="AO213" i="14"/>
  <c r="AO211" i="14"/>
  <c r="AO209" i="14"/>
  <c r="AO207" i="14"/>
  <c r="AO205" i="14"/>
  <c r="AO203" i="14"/>
  <c r="AO201" i="14"/>
  <c r="AO199" i="14"/>
  <c r="AO197" i="14"/>
  <c r="AO195" i="14"/>
  <c r="AO193" i="14"/>
  <c r="AO191" i="14"/>
  <c r="AO189" i="14"/>
  <c r="AO187" i="14"/>
  <c r="BD215" i="14"/>
  <c r="BD214" i="14"/>
  <c r="BD213" i="14"/>
  <c r="BD212" i="14"/>
  <c r="BD211" i="14"/>
  <c r="BD210" i="14"/>
  <c r="BD209" i="14"/>
  <c r="BD208" i="14"/>
  <c r="BD207" i="14"/>
  <c r="BD206" i="14"/>
  <c r="BD205" i="14"/>
  <c r="BD204" i="14"/>
  <c r="BD203" i="14"/>
  <c r="BD202" i="14"/>
  <c r="BD201" i="14"/>
  <c r="BD200" i="14"/>
  <c r="BD199" i="14"/>
  <c r="BD198" i="14"/>
  <c r="BD197"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3"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26" i="14"/>
  <c r="BN153" i="14"/>
  <c r="BN152" i="14"/>
  <c r="BN151" i="14"/>
  <c r="BN150" i="14"/>
  <c r="BN149" i="14"/>
  <c r="BN148" i="14"/>
  <c r="BN147" i="14"/>
  <c r="BN146" i="14"/>
  <c r="BN145" i="14"/>
  <c r="BN144" i="14"/>
  <c r="BN143" i="14"/>
  <c r="BN142" i="14"/>
  <c r="BN141" i="14"/>
  <c r="BN140" i="14"/>
  <c r="BN139" i="14"/>
  <c r="BN138" i="14"/>
  <c r="BN137" i="14"/>
  <c r="BN136" i="14"/>
  <c r="BN135" i="14"/>
  <c r="BN134" i="14"/>
  <c r="BN133" i="14"/>
  <c r="BN132" i="14"/>
  <c r="BN131" i="14"/>
  <c r="BN130" i="14"/>
  <c r="BN129" i="14"/>
  <c r="BN128" i="14"/>
  <c r="BN127" i="14"/>
  <c r="BN126" i="14"/>
  <c r="AT225" i="14"/>
  <c r="AT223" i="14"/>
  <c r="AT221" i="14"/>
  <c r="AT219" i="14"/>
  <c r="AT217" i="14"/>
  <c r="AT215" i="14"/>
  <c r="AT213" i="14"/>
  <c r="AJ127" i="14"/>
  <c r="AJ129" i="14"/>
  <c r="AJ131" i="14"/>
  <c r="AJ133" i="14"/>
  <c r="AJ135" i="14"/>
  <c r="AJ137" i="14"/>
  <c r="AJ139" i="14"/>
  <c r="AJ141" i="14"/>
  <c r="AJ143" i="14"/>
  <c r="AJ145" i="14"/>
  <c r="AJ147" i="14"/>
  <c r="AJ149" i="14"/>
  <c r="AJ151" i="14"/>
  <c r="AJ153" i="14"/>
  <c r="AJ155" i="14"/>
  <c r="AJ157" i="14"/>
  <c r="AJ159" i="14"/>
  <c r="AJ161" i="14"/>
  <c r="AJ163" i="14"/>
  <c r="AJ165" i="14"/>
  <c r="AJ167" i="14"/>
  <c r="AJ169" i="14"/>
  <c r="AJ171" i="14"/>
  <c r="AJ173" i="14"/>
  <c r="AJ175" i="14"/>
  <c r="AJ177" i="14"/>
  <c r="AJ179" i="14"/>
  <c r="AJ181" i="14"/>
  <c r="AJ183" i="14"/>
  <c r="AJ185" i="14"/>
  <c r="AJ187" i="14"/>
  <c r="AJ189" i="14"/>
  <c r="AJ191" i="14"/>
  <c r="AJ193" i="14"/>
  <c r="AJ195" i="14"/>
  <c r="AJ197" i="14"/>
  <c r="AJ199" i="14"/>
  <c r="AJ201" i="14"/>
  <c r="AJ203" i="14"/>
  <c r="AJ205" i="14"/>
  <c r="AJ207" i="14"/>
  <c r="AJ209" i="14"/>
  <c r="AJ211" i="14"/>
  <c r="AJ213" i="14"/>
  <c r="AJ215" i="14"/>
  <c r="AJ217" i="14"/>
  <c r="AJ219" i="14"/>
  <c r="AJ221" i="14"/>
  <c r="AJ223" i="14"/>
  <c r="AJ225" i="14"/>
  <c r="AO188" i="14"/>
  <c r="AO204" i="14"/>
  <c r="AO220" i="14"/>
  <c r="AT157" i="14"/>
  <c r="AT173" i="14"/>
  <c r="AT189" i="14"/>
  <c r="AT205" i="14"/>
  <c r="AY126" i="14"/>
  <c r="BD127" i="14"/>
  <c r="BD128" i="14"/>
  <c r="BD129" i="14"/>
  <c r="BD130" i="14"/>
  <c r="BD131" i="14"/>
  <c r="BD132" i="14"/>
  <c r="AJ126" i="14"/>
  <c r="AJ138" i="14"/>
  <c r="AJ154" i="14"/>
  <c r="AJ166" i="14"/>
  <c r="AJ186" i="14"/>
  <c r="AJ208" i="14"/>
  <c r="AO126" i="14"/>
  <c r="AO130" i="14"/>
  <c r="AO134" i="14"/>
  <c r="AO136" i="14"/>
  <c r="AO138" i="14"/>
  <c r="AO140" i="14"/>
  <c r="AO142" i="14"/>
  <c r="AO144" i="14"/>
  <c r="AO146" i="14"/>
  <c r="AO148" i="14"/>
  <c r="AO150" i="14"/>
  <c r="AO152" i="14"/>
  <c r="AO154" i="14"/>
  <c r="AO156" i="14"/>
  <c r="AO158" i="14"/>
  <c r="AO160" i="14"/>
  <c r="AO162" i="14"/>
  <c r="AO164" i="14"/>
  <c r="AO166" i="14"/>
  <c r="AO168" i="14"/>
  <c r="AO170" i="14"/>
  <c r="AO172" i="14"/>
  <c r="AO174" i="14"/>
  <c r="AO176" i="14"/>
  <c r="AO178" i="14"/>
  <c r="AO180" i="14"/>
  <c r="AO182" i="14"/>
  <c r="AO184" i="14"/>
  <c r="AO186" i="14"/>
  <c r="AO202" i="14"/>
  <c r="AO218" i="14"/>
  <c r="AT155" i="14"/>
  <c r="AT171" i="14"/>
  <c r="AT187" i="14"/>
  <c r="AT203" i="14"/>
  <c r="BD139" i="14"/>
  <c r="AJ128" i="14"/>
  <c r="AJ152" i="14"/>
  <c r="AJ178" i="14"/>
  <c r="AJ200" i="14"/>
  <c r="AO132" i="14"/>
  <c r="AO200" i="14"/>
  <c r="AO216" i="14"/>
  <c r="AT126" i="14"/>
  <c r="AT128" i="14"/>
  <c r="AT130" i="14"/>
  <c r="AT132" i="14"/>
  <c r="AT134" i="14"/>
  <c r="AT136" i="14"/>
  <c r="AT138" i="14"/>
  <c r="AT140" i="14"/>
  <c r="AT142" i="14"/>
  <c r="AT144" i="14"/>
  <c r="AT153" i="14"/>
  <c r="AT169" i="14"/>
  <c r="AT185" i="14"/>
  <c r="AT201" i="14"/>
  <c r="BD138" i="14"/>
  <c r="BT128" i="14"/>
  <c r="B242" i="14" s="1"/>
  <c r="AJ92" i="14"/>
  <c r="B99" i="14" s="1"/>
  <c r="AO93" i="14"/>
  <c r="B101" i="14" s="1"/>
  <c r="BG72" i="14" l="1"/>
  <c r="B77" i="14" s="1"/>
  <c r="BU226" i="14"/>
  <c r="BU227" i="14" s="1"/>
  <c r="B243" i="14" s="1"/>
  <c r="AY226" i="14"/>
  <c r="AJ226" i="14"/>
  <c r="BN226" i="14"/>
  <c r="BV226" i="14"/>
  <c r="Q243" i="14" s="1"/>
  <c r="AO226" i="14"/>
  <c r="AT226" i="14"/>
  <c r="BD226" i="14"/>
  <c r="BI226" i="14"/>
  <c r="AM65" i="14"/>
  <c r="AM66" i="14" s="1"/>
  <c r="AL65" i="14"/>
  <c r="AL66" i="14" s="1"/>
  <c r="AK65" i="14"/>
  <c r="AK66" i="14" s="1"/>
  <c r="AG65" i="14"/>
  <c r="AM40" i="14"/>
  <c r="AL40" i="14"/>
  <c r="BN227" i="14" l="1"/>
  <c r="B238" i="14" s="1"/>
  <c r="AN66" i="14"/>
  <c r="B76" i="14" s="1"/>
  <c r="AN65" i="14"/>
  <c r="AG68" i="14" s="1"/>
  <c r="B78" i="14" s="1"/>
  <c r="AM41" i="14"/>
  <c r="B52" i="14" s="1"/>
  <c r="B75" i="14" l="1"/>
  <c r="S3336" i="14"/>
  <c r="AO3319" i="14" s="1"/>
  <c r="AO3336" i="14" s="1"/>
  <c r="V3336" i="14"/>
  <c r="AT3319" i="14" s="1"/>
  <c r="AT3336" i="14" s="1"/>
  <c r="Y3336" i="14"/>
  <c r="AU3319" i="14" s="1"/>
  <c r="AU3336" i="14" s="1"/>
  <c r="AB3336" i="14"/>
  <c r="AV3319" i="14" s="1"/>
  <c r="AV3336" i="14" s="1"/>
  <c r="P3336" i="14"/>
  <c r="AN3319" i="14" s="1"/>
  <c r="AN3336" i="14" s="1"/>
  <c r="U2567" i="14"/>
  <c r="W2567" i="14"/>
  <c r="Y2567" i="14"/>
  <c r="AA2567" i="14"/>
  <c r="AC2567" i="14"/>
  <c r="S2567" i="14"/>
  <c r="Q2432" i="14"/>
  <c r="R2432" i="14"/>
  <c r="S2432" i="14"/>
  <c r="T2432" i="14"/>
  <c r="U2432" i="14"/>
  <c r="V2432" i="14"/>
  <c r="W2432" i="14"/>
  <c r="X2432" i="14"/>
  <c r="Y2432" i="14"/>
  <c r="Z2432" i="14"/>
  <c r="AA2432" i="14"/>
  <c r="AB2432" i="14"/>
  <c r="AC2432" i="14"/>
  <c r="AD2432" i="14"/>
  <c r="P2432" i="14"/>
  <c r="L2281" i="14"/>
  <c r="M2281" i="14"/>
  <c r="N2281" i="14"/>
  <c r="O2281" i="14"/>
  <c r="P2281" i="14"/>
  <c r="Q2281" i="14"/>
  <c r="R2281" i="14"/>
  <c r="S2281" i="14"/>
  <c r="T2281" i="14"/>
  <c r="U2281" i="14"/>
  <c r="V2281" i="14"/>
  <c r="W2281" i="14"/>
  <c r="X2281" i="14"/>
  <c r="Y2281" i="14"/>
  <c r="Z2281" i="14"/>
  <c r="AA2281" i="14"/>
  <c r="AB2281" i="14"/>
  <c r="AC2281" i="14"/>
  <c r="AD2281" i="14"/>
  <c r="K2281" i="14"/>
  <c r="L2154" i="14"/>
  <c r="M2154" i="14"/>
  <c r="N2154" i="14"/>
  <c r="O2154" i="14"/>
  <c r="P2154" i="14"/>
  <c r="Q2154" i="14"/>
  <c r="R2154" i="14"/>
  <c r="S2154" i="14"/>
  <c r="T2154" i="14"/>
  <c r="U2154" i="14"/>
  <c r="V2154" i="14"/>
  <c r="W2154" i="14"/>
  <c r="X2154" i="14"/>
  <c r="Y2154" i="14"/>
  <c r="Z2154" i="14"/>
  <c r="AA2154" i="14"/>
  <c r="AB2154" i="14"/>
  <c r="AC2154" i="14"/>
  <c r="AD2154" i="14"/>
  <c r="K2154" i="14"/>
  <c r="Q2006" i="14"/>
  <c r="AV1989" i="14" s="1"/>
  <c r="S2006" i="14"/>
  <c r="AV1990" i="14" s="1"/>
  <c r="U2006" i="14"/>
  <c r="AV1991" i="14" s="1"/>
  <c r="W2006" i="14"/>
  <c r="AV1992" i="14" s="1"/>
  <c r="Y2006" i="14"/>
  <c r="AV1993" i="14" s="1"/>
  <c r="AA2006" i="14"/>
  <c r="AV1994" i="14" s="1"/>
  <c r="AC2006" i="14"/>
  <c r="AV1995" i="14" s="1"/>
  <c r="Q1978" i="14"/>
  <c r="AZ1973" i="14" s="1"/>
  <c r="S1978" i="14"/>
  <c r="U1978" i="14"/>
  <c r="W1978" i="14"/>
  <c r="Y1978" i="14"/>
  <c r="AA1978" i="14"/>
  <c r="AC1978" i="14"/>
  <c r="P1952" i="14"/>
  <c r="AR2001" i="14" s="1"/>
  <c r="O2001" i="14" s="1"/>
  <c r="AG2001" i="14" s="1"/>
  <c r="Q1952" i="14"/>
  <c r="R1952" i="14"/>
  <c r="S1952" i="14"/>
  <c r="AR2002" i="14" s="1"/>
  <c r="O2002" i="14" s="1"/>
  <c r="AG2002" i="14" s="1"/>
  <c r="T1952" i="14"/>
  <c r="U1952" i="14"/>
  <c r="V1952" i="14"/>
  <c r="AR2003" i="14" s="1"/>
  <c r="O2003" i="14" s="1"/>
  <c r="AG2003" i="14" s="1"/>
  <c r="W1952" i="14"/>
  <c r="X1952" i="14"/>
  <c r="Y1952" i="14"/>
  <c r="AR2004" i="14" s="1"/>
  <c r="O2004" i="14" s="1"/>
  <c r="AG2004" i="14" s="1"/>
  <c r="Z1952" i="14"/>
  <c r="AA1952" i="14"/>
  <c r="AB1952" i="14"/>
  <c r="AC1952" i="14"/>
  <c r="AD1952" i="14"/>
  <c r="O1952" i="14"/>
  <c r="N1952" i="14"/>
  <c r="M1952" i="14"/>
  <c r="AR2000" i="14" s="1"/>
  <c r="O2000" i="14" s="1"/>
  <c r="AG2000" i="14" s="1"/>
  <c r="AD1826" i="14"/>
  <c r="AC1826" i="14"/>
  <c r="AB1826" i="14"/>
  <c r="AR1999" i="14" s="1"/>
  <c r="O1999" i="14" s="1"/>
  <c r="AG1999" i="14" s="1"/>
  <c r="AA1826" i="14"/>
  <c r="Z1826" i="14"/>
  <c r="Y1826" i="14"/>
  <c r="AR1998" i="14" s="1"/>
  <c r="O1998" i="14" s="1"/>
  <c r="AG1998" i="14" s="1"/>
  <c r="X1826" i="14"/>
  <c r="W1826" i="14"/>
  <c r="V1826" i="14"/>
  <c r="AR1997" i="14" s="1"/>
  <c r="O1997" i="14" s="1"/>
  <c r="AG1997" i="14" s="1"/>
  <c r="U1826" i="14"/>
  <c r="T1826" i="14"/>
  <c r="S1826" i="14"/>
  <c r="AR1996" i="14" s="1"/>
  <c r="O1996" i="14" s="1"/>
  <c r="AG1996" i="14" s="1"/>
  <c r="R1826" i="14"/>
  <c r="Q1826" i="14"/>
  <c r="P1826" i="14"/>
  <c r="AR1995" i="14" s="1"/>
  <c r="O1995" i="14" s="1"/>
  <c r="AG1995" i="14" s="1"/>
  <c r="O1826" i="14"/>
  <c r="AY1614" i="14" s="1"/>
  <c r="N1826" i="14"/>
  <c r="AT1614" i="14" s="1"/>
  <c r="M1826" i="14"/>
  <c r="AD1700" i="14"/>
  <c r="AC1700" i="14"/>
  <c r="AB1700" i="14"/>
  <c r="AR1993" i="14" s="1"/>
  <c r="O1993" i="14" s="1"/>
  <c r="AG1993" i="14" s="1"/>
  <c r="AA1700" i="14"/>
  <c r="Z1700" i="14"/>
  <c r="Y1700" i="14"/>
  <c r="AR1992" i="14" s="1"/>
  <c r="O1992" i="14" s="1"/>
  <c r="AG1992" i="14" s="1"/>
  <c r="X1700" i="14"/>
  <c r="W1700" i="14"/>
  <c r="V1700" i="14"/>
  <c r="AR1991" i="14" s="1"/>
  <c r="O1991" i="14" s="1"/>
  <c r="AG1991" i="14" s="1"/>
  <c r="U1700" i="14"/>
  <c r="T1700" i="14"/>
  <c r="S1700" i="14"/>
  <c r="AR1990" i="14" s="1"/>
  <c r="O1990" i="14" s="1"/>
  <c r="AG1990" i="14" s="1"/>
  <c r="R1700" i="14"/>
  <c r="Q1700" i="14"/>
  <c r="P1700" i="14"/>
  <c r="AR1989" i="14" s="1"/>
  <c r="O1989" i="14" s="1"/>
  <c r="AG1989" i="14" s="1"/>
  <c r="O1700" i="14"/>
  <c r="N1700" i="14"/>
  <c r="M1700" i="14"/>
  <c r="AO1594" i="14" s="1"/>
  <c r="AD1565" i="14"/>
  <c r="AC1565" i="14"/>
  <c r="AB1565" i="14"/>
  <c r="AA1565" i="14"/>
  <c r="Z1565" i="14"/>
  <c r="Y1565" i="14"/>
  <c r="AV1976" i="14" s="1"/>
  <c r="O1976" i="14" s="1"/>
  <c r="AG1976" i="14" s="1"/>
  <c r="X1565" i="14"/>
  <c r="W1565" i="14"/>
  <c r="V1565" i="14"/>
  <c r="AV1975" i="14" s="1"/>
  <c r="O1975" i="14" s="1"/>
  <c r="AG1975" i="14" s="1"/>
  <c r="U1565" i="14"/>
  <c r="T1565" i="14"/>
  <c r="S1565" i="14"/>
  <c r="AV1974" i="14" s="1"/>
  <c r="O1974" i="14" s="1"/>
  <c r="AG1974" i="14" s="1"/>
  <c r="R1565" i="14"/>
  <c r="Q1565" i="14"/>
  <c r="P1565" i="14"/>
  <c r="AV1973" i="14" s="1"/>
  <c r="O1973" i="14" s="1"/>
  <c r="AG1973" i="14" s="1"/>
  <c r="O1565" i="14"/>
  <c r="N1565" i="14"/>
  <c r="M1565" i="14"/>
  <c r="Y1406" i="14"/>
  <c r="S1406" i="14"/>
  <c r="M1406" i="14"/>
  <c r="AD1381" i="14"/>
  <c r="AC1381" i="14"/>
  <c r="AB1381" i="14"/>
  <c r="AQ1979" i="14" s="1"/>
  <c r="AA1381" i="14"/>
  <c r="Z1381" i="14"/>
  <c r="Y1381" i="14"/>
  <c r="AL1404" i="14" s="1"/>
  <c r="X1381" i="14"/>
  <c r="W1381" i="14"/>
  <c r="V1381" i="14"/>
  <c r="AL1403" i="14" s="1"/>
  <c r="U1381" i="14"/>
  <c r="T1381" i="14"/>
  <c r="S1381" i="14"/>
  <c r="AL1402" i="14" s="1"/>
  <c r="R1381" i="14"/>
  <c r="Q1381" i="14"/>
  <c r="P1381" i="14"/>
  <c r="O1381" i="14"/>
  <c r="N1381" i="14"/>
  <c r="M1381" i="14"/>
  <c r="AL1400" i="14" s="1"/>
  <c r="L1381" i="14"/>
  <c r="K1381" i="14"/>
  <c r="J1381" i="14"/>
  <c r="AX1973" i="14" s="1"/>
  <c r="BA1973" i="14" s="1"/>
  <c r="I1381" i="14"/>
  <c r="H1381" i="14"/>
  <c r="G1381" i="14"/>
  <c r="AD1242" i="14"/>
  <c r="AC1242" i="14"/>
  <c r="AB1242" i="14"/>
  <c r="AA1242" i="14"/>
  <c r="Z1242" i="14"/>
  <c r="Y1242" i="14"/>
  <c r="AY1989" i="14" s="1"/>
  <c r="X1242" i="14"/>
  <c r="W1242" i="14"/>
  <c r="V1242" i="14"/>
  <c r="U1242" i="14"/>
  <c r="T1242" i="14"/>
  <c r="S1242" i="14"/>
  <c r="AC1102" i="14"/>
  <c r="AG1106" i="14" s="1"/>
  <c r="AA1102" i="14"/>
  <c r="AG1104" i="14" s="1"/>
  <c r="Y1102" i="14"/>
  <c r="W1102" i="14"/>
  <c r="U1102" i="14"/>
  <c r="S1102" i="14"/>
  <c r="Q1102" i="14"/>
  <c r="O1102" i="14"/>
  <c r="M1102" i="14"/>
  <c r="K1102" i="14"/>
  <c r="Y964" i="14"/>
  <c r="S964" i="14"/>
  <c r="AB829" i="14"/>
  <c r="AG831" i="14" s="1"/>
  <c r="Y829" i="14"/>
  <c r="V829" i="14"/>
  <c r="S829" i="14"/>
  <c r="P829" i="14"/>
  <c r="M829" i="14"/>
  <c r="J829" i="14"/>
  <c r="Z691" i="14"/>
  <c r="AG693" i="14" s="1"/>
  <c r="U691" i="14"/>
  <c r="P691" i="14"/>
  <c r="K691" i="14"/>
  <c r="AB554" i="14"/>
  <c r="Y554" i="14"/>
  <c r="V554" i="14"/>
  <c r="S554" i="14"/>
  <c r="P554" i="14"/>
  <c r="M554" i="14"/>
  <c r="J554" i="14"/>
  <c r="AD387" i="14"/>
  <c r="AC387" i="14"/>
  <c r="AB387" i="14"/>
  <c r="AA387" i="14"/>
  <c r="Z387" i="14"/>
  <c r="Y387" i="14"/>
  <c r="X387" i="14"/>
  <c r="W387" i="14"/>
  <c r="V387" i="14"/>
  <c r="U387" i="14"/>
  <c r="T387" i="14"/>
  <c r="S387" i="14"/>
  <c r="AC355" i="14"/>
  <c r="AG357" i="14" s="1"/>
  <c r="AA355" i="14"/>
  <c r="Y355" i="14"/>
  <c r="W355" i="14"/>
  <c r="U355" i="14"/>
  <c r="S355" i="14"/>
  <c r="Q355" i="14"/>
  <c r="O355" i="14"/>
  <c r="AB331" i="14"/>
  <c r="BK23" i="22" s="1"/>
  <c r="BN23" i="22" s="1"/>
  <c r="BN24" i="22" s="1"/>
  <c r="B149" i="22" s="1"/>
  <c r="Y331" i="14"/>
  <c r="BF23" i="22" s="1"/>
  <c r="V331" i="14"/>
  <c r="BA23" i="22" s="1"/>
  <c r="S331" i="14"/>
  <c r="AV23" i="22" s="1"/>
  <c r="P331" i="14"/>
  <c r="AQ23" i="22" s="1"/>
  <c r="M331" i="14"/>
  <c r="AC305" i="14"/>
  <c r="AA305" i="14"/>
  <c r="Y305" i="14"/>
  <c r="W305" i="14"/>
  <c r="U305" i="14"/>
  <c r="S305" i="14"/>
  <c r="Q305" i="14"/>
  <c r="O305" i="14"/>
  <c r="M305" i="14"/>
  <c r="K305" i="14"/>
  <c r="I305" i="14"/>
  <c r="BC1973" i="14" l="1"/>
  <c r="AR2005" i="14"/>
  <c r="O2005" i="14" s="1"/>
  <c r="AG2005" i="14" s="1"/>
  <c r="AG1954" i="14"/>
  <c r="AR1994" i="14"/>
  <c r="O1994" i="14" s="1"/>
  <c r="AG1994" i="14" s="1"/>
  <c r="AO1614" i="14"/>
  <c r="AO1700" i="14" s="1"/>
  <c r="AT1594" i="14"/>
  <c r="AT1700" i="14" s="1"/>
  <c r="AY1594" i="14"/>
  <c r="AY1700" i="14" s="1"/>
  <c r="O2006" i="14"/>
  <c r="AV1977" i="14"/>
  <c r="O1977" i="14" s="1"/>
  <c r="AG1977" i="14" s="1"/>
  <c r="AG1567" i="14"/>
  <c r="AS1975" i="14"/>
  <c r="AZ1975" i="14"/>
  <c r="AS1974" i="14"/>
  <c r="AZ1974" i="14"/>
  <c r="AS1976" i="14"/>
  <c r="AZ1976" i="14"/>
  <c r="AZ1979" i="14"/>
  <c r="AS1979" i="14"/>
  <c r="AS1977" i="14"/>
  <c r="AZ1977" i="14"/>
  <c r="AS1978" i="14"/>
  <c r="AZ1978" i="14"/>
  <c r="AL1401" i="14"/>
  <c r="AQ1975" i="14"/>
  <c r="AT1975" i="14" s="1"/>
  <c r="AN1989" i="14"/>
  <c r="AJ1396" i="14"/>
  <c r="AS1973" i="14"/>
  <c r="AT1979" i="14"/>
  <c r="AL1405" i="14"/>
  <c r="AG1383" i="14"/>
  <c r="AL1399" i="14"/>
  <c r="AG17" i="22"/>
  <c r="AL23" i="22"/>
  <c r="AV3337" i="14"/>
  <c r="AV3338" i="14" s="1"/>
  <c r="B3343" i="14" s="1"/>
  <c r="AN1991" i="14"/>
  <c r="AT1990" i="14"/>
  <c r="AW1990" i="14" s="1"/>
  <c r="CI2154" i="14"/>
  <c r="AT1993" i="14"/>
  <c r="AW1993" i="14" s="1"/>
  <c r="AN1994" i="14"/>
  <c r="AN1992" i="14"/>
  <c r="AT1991" i="14"/>
  <c r="AW1991" i="14" s="1"/>
  <c r="CH2154" i="14"/>
  <c r="AT1994" i="14"/>
  <c r="AW1994" i="14" s="1"/>
  <c r="AN1995" i="14"/>
  <c r="CG2154" i="14"/>
  <c r="AN1990" i="14"/>
  <c r="AT1989" i="14"/>
  <c r="AW1989" i="14" s="1"/>
  <c r="CF2154" i="14"/>
  <c r="BF2279" i="14"/>
  <c r="BF2280" i="14"/>
  <c r="AN1993" i="14"/>
  <c r="AT1992" i="14"/>
  <c r="AW1992" i="14" s="1"/>
  <c r="AT1995" i="14"/>
  <c r="AW1995" i="14" s="1"/>
  <c r="AN1996" i="14"/>
  <c r="AT386" i="14"/>
  <c r="AT385" i="14"/>
  <c r="AG391" i="14"/>
  <c r="AN1975" i="14"/>
  <c r="AQ1974" i="14"/>
  <c r="AT1974" i="14" s="1"/>
  <c r="AX1974" i="14"/>
  <c r="BA1974" i="14" s="1"/>
  <c r="AO1400" i="14"/>
  <c r="AR1400" i="14" s="1"/>
  <c r="AM828" i="14"/>
  <c r="AM827" i="14"/>
  <c r="AN1978" i="14"/>
  <c r="AQ1977" i="14"/>
  <c r="AT1977" i="14" s="1"/>
  <c r="AX1977" i="14"/>
  <c r="BA1977" i="14" s="1"/>
  <c r="AO1403" i="14"/>
  <c r="AR1403" i="14" s="1"/>
  <c r="CB1699" i="14"/>
  <c r="CB1698" i="14"/>
  <c r="AM690" i="14"/>
  <c r="AM689" i="14"/>
  <c r="AN1973" i="14"/>
  <c r="AN1976" i="14"/>
  <c r="AX1975" i="14"/>
  <c r="BA1975" i="14" s="1"/>
  <c r="AO1401" i="14"/>
  <c r="AR1401" i="14" s="1"/>
  <c r="AM304" i="14"/>
  <c r="AM303" i="14"/>
  <c r="AG307" i="14"/>
  <c r="AM1101" i="14"/>
  <c r="AM1100" i="14"/>
  <c r="AQ1978" i="14"/>
  <c r="AT1978" i="14" s="1"/>
  <c r="AX1978" i="14"/>
  <c r="BA1978" i="14" s="1"/>
  <c r="AN1979" i="14"/>
  <c r="AO1404" i="14"/>
  <c r="AR1404" i="14" s="1"/>
  <c r="CB1564" i="14"/>
  <c r="CB1563" i="14"/>
  <c r="AM330" i="14"/>
  <c r="AM329" i="14"/>
  <c r="AG333" i="14"/>
  <c r="AN1101" i="14"/>
  <c r="AN1100" i="14"/>
  <c r="AN1974" i="14"/>
  <c r="AQ1973" i="14"/>
  <c r="AO1399" i="14"/>
  <c r="AR1399" i="14" s="1"/>
  <c r="AM553" i="14"/>
  <c r="AM552" i="14"/>
  <c r="AG556" i="14"/>
  <c r="AN1977" i="14"/>
  <c r="AQ1976" i="14"/>
  <c r="AT1976" i="14" s="1"/>
  <c r="AX1976" i="14"/>
  <c r="BA1976" i="14" s="1"/>
  <c r="AO1402" i="14"/>
  <c r="AR1402" i="14" s="1"/>
  <c r="AM354" i="14"/>
  <c r="AM353" i="14"/>
  <c r="AX1979" i="14"/>
  <c r="BA1979" i="14" s="1"/>
  <c r="AN1980" i="14"/>
  <c r="CK1380" i="14"/>
  <c r="CK1379" i="14"/>
  <c r="AO1405" i="14"/>
  <c r="AR1405" i="14" s="1"/>
  <c r="AI43" i="14"/>
  <c r="AI42" i="14"/>
  <c r="AH43" i="14"/>
  <c r="AG43" i="14"/>
  <c r="AH42" i="14"/>
  <c r="AG42" i="14"/>
  <c r="AH41" i="14"/>
  <c r="AG41" i="14"/>
  <c r="AH40" i="14"/>
  <c r="AG40" i="14"/>
  <c r="AG38" i="14"/>
  <c r="CB1565" i="14" l="1"/>
  <c r="B1571" i="14" s="1"/>
  <c r="O1978" i="14"/>
  <c r="BX1701" i="14"/>
  <c r="BJ1953" i="14" s="1"/>
  <c r="B1959" i="14" s="1"/>
  <c r="AT1973" i="14"/>
  <c r="AT1980" i="14" s="1"/>
  <c r="B1981" i="14" s="1"/>
  <c r="AW1996" i="14"/>
  <c r="B2012" i="14" s="1"/>
  <c r="BA1980" i="14"/>
  <c r="B1982" i="14" s="1"/>
  <c r="AG44" i="14"/>
  <c r="B53" i="14" s="1"/>
  <c r="AM305" i="14"/>
  <c r="B314" i="14" s="1"/>
  <c r="BF2281" i="14"/>
  <c r="B2290" i="14" s="1"/>
  <c r="AN1102" i="14"/>
  <c r="B1112" i="14" s="1"/>
  <c r="AU387" i="14"/>
  <c r="B399" i="14" s="1"/>
  <c r="AM355" i="14"/>
  <c r="B364" i="14" s="1"/>
  <c r="AM554" i="14"/>
  <c r="B562" i="14" s="1"/>
  <c r="CI2155" i="14"/>
  <c r="CI2156" i="14" s="1"/>
  <c r="B2289" i="14" s="1"/>
  <c r="AM331" i="14"/>
  <c r="B340" i="14" s="1"/>
  <c r="CK1381" i="14"/>
  <c r="B1390" i="14" s="1"/>
  <c r="AR1406" i="14"/>
  <c r="B1411" i="14" s="1"/>
  <c r="CJ1700" i="14"/>
  <c r="AM1406" i="14"/>
  <c r="B1413" i="14" s="1"/>
  <c r="AM691" i="14"/>
  <c r="B699" i="14" s="1"/>
  <c r="AM829" i="14"/>
  <c r="B837" i="14" s="1"/>
  <c r="CI1700" i="14"/>
  <c r="CB1700" i="14"/>
  <c r="B1961" i="14" s="1"/>
  <c r="AH44" i="14"/>
  <c r="B50" i="14" s="1"/>
  <c r="AI44" i="14"/>
  <c r="B51" i="14" s="1"/>
  <c r="CJ1701" i="14" l="1"/>
  <c r="CJ1702" i="14" s="1"/>
  <c r="B1960" i="14" s="1"/>
  <c r="BI66" i="20"/>
  <c r="BI65" i="20"/>
  <c r="BI64" i="20"/>
  <c r="BI63" i="20"/>
  <c r="BI62" i="20"/>
  <c r="BI61" i="20"/>
  <c r="BI60" i="20"/>
  <c r="BI59" i="20"/>
  <c r="BI58" i="20"/>
  <c r="BI57" i="20"/>
  <c r="BI56" i="20"/>
  <c r="BI55" i="20"/>
  <c r="BI54" i="20"/>
  <c r="BI53" i="20"/>
  <c r="BI52" i="20"/>
  <c r="BI51" i="20"/>
  <c r="BI50" i="20"/>
  <c r="BI49" i="20"/>
  <c r="BI48" i="20"/>
  <c r="BI47" i="20"/>
  <c r="BI46" i="20"/>
  <c r="BI45" i="20"/>
  <c r="BI44" i="20"/>
  <c r="BI43" i="20"/>
  <c r="BI42" i="20"/>
  <c r="BI41" i="20"/>
  <c r="BI40" i="20"/>
  <c r="BI39" i="20"/>
  <c r="BI38" i="20"/>
  <c r="BI37" i="20"/>
  <c r="BI36" i="20"/>
  <c r="BI35" i="20"/>
  <c r="BI34" i="20"/>
  <c r="BI33" i="20"/>
  <c r="BI32" i="20"/>
  <c r="BI67" i="20" l="1"/>
  <c r="B68" i="20" s="1"/>
  <c r="B10" i="7"/>
  <c r="B10" i="11"/>
  <c r="B10" i="22"/>
  <c r="B10" i="10"/>
  <c r="B10" i="9"/>
  <c r="B10" i="8"/>
  <c r="B8" i="14"/>
  <c r="B10" i="20"/>
  <c r="B10" i="19"/>
  <c r="B9" i="2"/>
  <c r="N10" i="21"/>
  <c r="N9" i="2" s="1"/>
  <c r="B271" i="14"/>
  <c r="AP307" i="14"/>
  <c r="B312" i="14" s="1"/>
  <c r="B293" i="14"/>
  <c r="B291" i="14"/>
  <c r="AO388" i="14"/>
  <c r="B396" i="14" s="1"/>
  <c r="N10" i="22" l="1"/>
  <c r="N10" i="10"/>
  <c r="N10" i="9"/>
  <c r="N10" i="8"/>
  <c r="N8" i="14"/>
  <c r="N10" i="20"/>
  <c r="N10" i="19"/>
  <c r="N10" i="7"/>
  <c r="N10" i="1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<sst xmlns="http://schemas.openxmlformats.org/spreadsheetml/2006/main" count="5939" uniqueCount="1674">
  <si>
    <t>CENSO NACIONAL DE GOBIERNOS
ESTATALES 2023</t>
  </si>
  <si>
    <t>Módulo 1.
Administración Pública de la entidad federativa</t>
  </si>
  <si>
    <t>Índice</t>
  </si>
  <si>
    <t>Entidad:</t>
  </si>
  <si>
    <t>Clave:</t>
  </si>
  <si>
    <t>Presentación</t>
  </si>
  <si>
    <t>Informantes</t>
  </si>
  <si>
    <t>Participantes</t>
  </si>
  <si>
    <t>Glosario</t>
  </si>
  <si>
    <t>CONFIDENCIALIDAD</t>
  </si>
  <si>
    <t>OBLIGATORIEDAD</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</si>
  <si>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</si>
  <si>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</si>
  <si>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</si>
  <si>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</si>
  <si>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El Instituto Nacional de Estadística y Geografía (INEGI) presenta la elaboración del</t>
    </r>
    <r>
      <rPr>
        <b/>
        <sz val="9"/>
        <color theme="1"/>
        <rFont val="Arial"/>
        <family val="2"/>
      </rPr>
      <t xml:space="preserve"> Censo Nacional de Gobiernos Estatales (CNGE) 2023</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</si>
  <si>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</si>
  <si>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</si>
  <si>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</si>
  <si>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</si>
  <si>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</si>
  <si>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</si>
  <si>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</si>
  <si>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</si>
  <si>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El CNGE 2023 se conforma por los siguientes módulos:</t>
  </si>
  <si>
    <t>Cada uno de estos módulos está conformado, cuando menos, por los siguientes apartados:</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</si>
  <si>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</si>
  <si>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</si>
  <si>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</si>
  <si>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</si>
  <si>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</si>
  <si>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</si>
  <si>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</si>
  <si>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Destinatario:</t>
  </si>
  <si>
    <t>Nombre:</t>
  </si>
  <si>
    <t>Área o unidad de adscripción:</t>
  </si>
  <si>
    <t>Cargo:</t>
  </si>
  <si>
    <t>Correo electrónico:</t>
  </si>
  <si>
    <t>Teléfono:</t>
  </si>
  <si>
    <t>Extensión:</t>
  </si>
  <si>
    <t>INFORMANTE BÁSICO</t>
  </si>
  <si>
    <t>FIRMA Y SELLO</t>
  </si>
  <si>
    <t>(Persona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</si>
  <si>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VoBo. a la información contenida en el presente cuestionario</t>
  </si>
  <si>
    <t>FIRMA</t>
  </si>
  <si>
    <t>Nombre(s):</t>
  </si>
  <si>
    <t>Primer apellido:</t>
  </si>
  <si>
    <t>Segundo apellido:</t>
  </si>
  <si>
    <t>Institución u órgano:</t>
  </si>
  <si>
    <t>INFORMANTE COMPLEMENTARIO 1</t>
  </si>
  <si>
    <t>(Persona servidora pública que, por las funciones que tiene asignadas dentro de la institución, es la principal productora y/o integradora de la información correspondiente a la presente sección y, cuando menos, se encuentra en el segundo o tercer nivel jerárquico de la misma. Nota: en caso de no requerir al "Informante Complementario 1" deje las siguientes celdas en blanco)</t>
  </si>
  <si>
    <t>INFORMANTE COMPLEMENTARIO 2</t>
  </si>
  <si>
    <t>(Persona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 Nota: en caso de no requerir al "Informante Complementario 2" deje las siguientes celdas en blanco)</t>
  </si>
  <si>
    <t>OBSERVACIONES:</t>
  </si>
  <si>
    <t>Personas servidoras públicas que participaron en el llenado de la sección</t>
  </si>
  <si>
    <t xml:space="preserve">No. </t>
  </si>
  <si>
    <t>Título</t>
  </si>
  <si>
    <t>Nombre(s)</t>
  </si>
  <si>
    <t>Primer apellido</t>
  </si>
  <si>
    <t>Segundo apellido</t>
  </si>
  <si>
    <t xml:space="preserve">Unidad administrativa de adscripción </t>
  </si>
  <si>
    <t xml:space="preserve">Cargo o puesto </t>
  </si>
  <si>
    <t>Correo electrónico</t>
  </si>
  <si>
    <t>Licenciada</t>
  </si>
  <si>
    <t>Guadalupe</t>
  </si>
  <si>
    <t>Hernández</t>
  </si>
  <si>
    <t>García</t>
  </si>
  <si>
    <t>Dirección General de Administración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</si>
  <si>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</si>
  <si>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</si>
  <si>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</si>
  <si>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</si>
  <si>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</si>
  <si>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</si>
  <si>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</si>
  <si>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</si>
  <si>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</si>
  <si>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</si>
  <si>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</si>
  <si>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</si>
  <si>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</si>
  <si>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</si>
  <si>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</si>
  <si>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</si>
  <si>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</si>
  <si>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</si>
  <si>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</si>
  <si>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</si>
  <si>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</si>
  <si>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</si>
  <si>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</si>
  <si>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</si>
  <si>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</si>
  <si>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</si>
  <si>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</si>
  <si>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</si>
  <si>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</si>
  <si>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</si>
  <si>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</si>
  <si>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</si>
  <si>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</si>
  <si>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</si>
  <si>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</si>
  <si>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</si>
  <si>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Nombre de las instituciones</t>
  </si>
  <si>
    <t>Total</t>
  </si>
  <si>
    <t>Hombres</t>
  </si>
  <si>
    <t>Mujeres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</si>
  <si>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</si>
  <si>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</si>
  <si>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</si>
  <si>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</si>
  <si>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</si>
  <si>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</si>
  <si>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</si>
  <si>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</si>
  <si>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</si>
  <si>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</si>
  <si>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</si>
  <si>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</si>
  <si>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</si>
  <si>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</si>
  <si>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</si>
  <si>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</si>
  <si>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</si>
  <si>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</si>
  <si>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</si>
  <si>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</si>
  <si>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</si>
  <si>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</si>
  <si>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</si>
  <si>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</si>
  <si>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</si>
  <si>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</si>
  <si>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</si>
  <si>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</si>
  <si>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</si>
  <si>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</si>
  <si>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</si>
  <si>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</si>
  <si>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</si>
  <si>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</si>
  <si>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</si>
  <si>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</si>
  <si>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</si>
  <si>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</si>
  <si>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</si>
  <si>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</si>
  <si>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</si>
  <si>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</si>
  <si>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</si>
  <si>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</si>
  <si>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</si>
  <si>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</si>
  <si>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</si>
  <si>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</si>
  <si>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</si>
  <si>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</si>
  <si>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</si>
  <si>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</si>
  <si>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</si>
  <si>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</si>
  <si>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</si>
  <si>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</si>
  <si>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</si>
  <si>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</si>
  <si>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</si>
  <si>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</si>
  <si>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</si>
  <si>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</si>
  <si>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</si>
  <si>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</si>
  <si>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</si>
  <si>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</si>
  <si>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</si>
  <si>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</si>
  <si>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</si>
  <si>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</si>
  <si>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</si>
  <si>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</si>
  <si>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</si>
  <si>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</si>
  <si>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</si>
  <si>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</si>
  <si>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</si>
  <si>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</si>
  <si>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</si>
  <si>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</si>
  <si>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</si>
  <si>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</si>
  <si>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</si>
  <si>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</si>
  <si>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</si>
  <si>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S</t>
  </si>
  <si>
    <t>En caso de tener algún comentario u observación al dato registrado en la respuesta de la presente pregunta, o los datos que derivan de la misma, favor de anotarlo en el siguiente espacio. De lo contrario, déjelo en blanco.</t>
  </si>
  <si>
    <t>Investigación</t>
  </si>
  <si>
    <t>Substanciación</t>
  </si>
  <si>
    <t>Resolución o sanción</t>
  </si>
  <si>
    <t>Las cifras deben anotarse en pesos mexicanos (no debe agregar la frase “miles o millones de pesos”).</t>
  </si>
  <si>
    <t>Presupuesto ejercido</t>
  </si>
  <si>
    <r>
      <t xml:space="preserve">1.- </t>
    </r>
    <r>
      <rPr>
        <b/>
        <i/>
        <sz val="8"/>
        <color theme="1"/>
        <rFont val="Arial"/>
        <family val="2"/>
      </rPr>
      <t>Delito:</t>
    </r>
    <r>
      <rPr>
        <i/>
        <sz val="8"/>
        <color theme="1"/>
        <rFont val="Arial"/>
        <family val="2"/>
      </rPr>
      <t xml:space="preserve"> se refiere a la conducta que consiste en la realización de un acto u omisión descrito y sancionado por las leyes penales.</t>
    </r>
  </si>
  <si>
    <t>Denuncias recibidas, según estatus</t>
  </si>
  <si>
    <t>Procedentes</t>
  </si>
  <si>
    <t>No procedentes</t>
  </si>
  <si>
    <t>Derivadas a otra autoridad</t>
  </si>
  <si>
    <r>
      <t xml:space="preserve">Otro estatus:
</t>
    </r>
    <r>
      <rPr>
        <i/>
        <sz val="8"/>
        <color theme="1"/>
        <rFont val="Arial"/>
        <family val="2"/>
      </rPr>
      <t>(especifique)</t>
    </r>
  </si>
  <si>
    <t>Denuncias recibidas, según tipo de denunciante</t>
  </si>
  <si>
    <t>Personas morales</t>
  </si>
  <si>
    <t>Autoridades competentes</t>
  </si>
  <si>
    <t>Anónimo</t>
  </si>
  <si>
    <r>
      <t xml:space="preserve">Otro tipo de denunciante
</t>
    </r>
    <r>
      <rPr>
        <i/>
        <sz val="8"/>
        <rFont val="Arial"/>
        <family val="2"/>
      </rPr>
      <t>(especifique)</t>
    </r>
  </si>
  <si>
    <r>
      <t xml:space="preserve">Otro tipo de denunciante:
</t>
    </r>
    <r>
      <rPr>
        <i/>
        <sz val="8"/>
        <color theme="1"/>
        <rFont val="Arial"/>
        <family val="2"/>
      </rPr>
      <t>(especifique)</t>
    </r>
  </si>
  <si>
    <t>(1 de 2)</t>
  </si>
  <si>
    <t>No aplica</t>
  </si>
  <si>
    <t>Auditorías aplicadas</t>
  </si>
  <si>
    <t>(2 de 2)</t>
  </si>
  <si>
    <t>Secretaría de la Función Pública</t>
  </si>
  <si>
    <t>Auditoría Superior de la Federación</t>
  </si>
  <si>
    <t>Otra autoridad</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</si>
  <si>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</si>
  <si>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</si>
  <si>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</si>
  <si>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</si>
  <si>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</si>
  <si>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r>
      <t xml:space="preserve">Otro tipo de origen
</t>
    </r>
    <r>
      <rPr>
        <i/>
        <sz val="8"/>
        <color theme="1"/>
        <rFont val="Arial"/>
        <family val="2"/>
      </rPr>
      <t>(especifique)</t>
    </r>
  </si>
  <si>
    <t>Entidad de fiscalización superior u homóloga de la entidad federativa</t>
  </si>
  <si>
    <t>Investigaciones concluidas, según tipo de conclusión</t>
  </si>
  <si>
    <r>
      <t xml:space="preserve">Otro tipo de conclusión
</t>
    </r>
    <r>
      <rPr>
        <i/>
        <sz val="8"/>
        <color theme="1"/>
        <rFont val="Arial"/>
        <family val="2"/>
      </rPr>
      <t>(especifique)</t>
    </r>
  </si>
  <si>
    <t>Admisión</t>
  </si>
  <si>
    <t>No presentación</t>
  </si>
  <si>
    <t>Abstención</t>
  </si>
  <si>
    <t>Improcedencia</t>
  </si>
  <si>
    <t>Sobreseimiento</t>
  </si>
  <si>
    <r>
      <t xml:space="preserve">Otro tipo de atención
</t>
    </r>
    <r>
      <rPr>
        <i/>
        <sz val="8"/>
        <color theme="1"/>
        <rFont val="Arial"/>
        <family val="2"/>
      </rPr>
      <t>(especifique)</t>
    </r>
  </si>
  <si>
    <t>Procedimientos de responsabilidad administrativa concluidos, según tipo de conclusión</t>
  </si>
  <si>
    <t>Amonestación pública</t>
  </si>
  <si>
    <t>Amonestación privada</t>
  </si>
  <si>
    <t xml:space="preserve">Suspensión del empleo, cargo o comisión </t>
  </si>
  <si>
    <t>Destitución</t>
  </si>
  <si>
    <t>Inhabilitación temporal</t>
  </si>
  <si>
    <r>
      <t xml:space="preserve">Otro tipo de sanción administrativa:
</t>
    </r>
    <r>
      <rPr>
        <i/>
        <sz val="8"/>
        <rFont val="Arial"/>
        <family val="2"/>
      </rPr>
      <t>(especifique)</t>
    </r>
  </si>
  <si>
    <t xml:space="preserve">Total </t>
  </si>
  <si>
    <t xml:space="preserve">Sanciones firmes </t>
  </si>
  <si>
    <t>Sanciones sujetas a impugnación</t>
  </si>
  <si>
    <t xml:space="preserve">Amonestación pública </t>
  </si>
  <si>
    <t xml:space="preserve">Inhabilitación temporal </t>
  </si>
  <si>
    <t>Otro tipo de sanción administrativa</t>
  </si>
  <si>
    <t xml:space="preserve"> Destitución</t>
  </si>
  <si>
    <t>Negligencia administrativa</t>
  </si>
  <si>
    <t>Omisión en la presentación de la declaración de situación patrimonial y/o de intereses</t>
  </si>
  <si>
    <t>Violación a leyes y normatividad presupuestaria</t>
  </si>
  <si>
    <t xml:space="preserve">4. </t>
  </si>
  <si>
    <t>No colaborar en los procedimientos judiciales y administrativos en los que sean parte</t>
  </si>
  <si>
    <t>Abuso de funciones</t>
  </si>
  <si>
    <t>Actuación bajo conflicto de interés</t>
  </si>
  <si>
    <t>Cohecho</t>
  </si>
  <si>
    <t>Contratación indebida</t>
  </si>
  <si>
    <t>Desacato</t>
  </si>
  <si>
    <t>Desvío de recursos públicos</t>
  </si>
  <si>
    <t>Encubrimiento</t>
  </si>
  <si>
    <t>Enriquecimiento oculto u ocultamiento de conflicto de interés</t>
  </si>
  <si>
    <t>Obstrucción de justicia</t>
  </si>
  <si>
    <t>Peculado</t>
  </si>
  <si>
    <t>Tráfico de influencias</t>
  </si>
  <si>
    <t>Utilización indebida de información</t>
  </si>
  <si>
    <t>Simulación del acto jurídico</t>
  </si>
  <si>
    <t>Nepotismo</t>
  </si>
  <si>
    <t>Violaciones a las disposiciones sobre fideicomisos establecidas en la Ley Federal de Austeridad Republicana</t>
  </si>
  <si>
    <t>Tipo de presunto delito asociado</t>
  </si>
  <si>
    <t>Abuso de autoridad</t>
  </si>
  <si>
    <t>Delitos cometidos contra la administración de justicia</t>
  </si>
  <si>
    <t>Ejercicio abusivo de funciones</t>
  </si>
  <si>
    <t>Ejercicio indebido del servicio público</t>
  </si>
  <si>
    <t>Enriquecimiento ilícito</t>
  </si>
  <si>
    <r>
      <rPr>
        <b/>
        <i/>
        <sz val="8"/>
        <color theme="1"/>
        <rFont val="Arial"/>
        <family val="2"/>
      </rPr>
      <t xml:space="preserve">Declaración de modificación: </t>
    </r>
    <r>
      <rPr>
        <i/>
        <sz val="8"/>
        <color theme="1"/>
        <rFont val="Arial"/>
        <family val="2"/>
      </rPr>
      <t>se refiere a aquella que se realiza durante el mes de mayo de cada año.</t>
    </r>
  </si>
  <si>
    <r>
      <rPr>
        <b/>
        <i/>
        <sz val="8"/>
        <color theme="1"/>
        <rFont val="Arial"/>
        <family val="2"/>
      </rPr>
      <t>Declaración de conclusión:</t>
    </r>
    <r>
      <rPr>
        <i/>
        <sz val="8"/>
        <color theme="1"/>
        <rFont val="Arial"/>
        <family val="2"/>
      </rPr>
      <t xml:space="preserve"> se refiere a aquella que se realiza dentro de los 60 días naturales siguientes a la conclusión del encargo.</t>
    </r>
  </si>
  <si>
    <t xml:space="preserve">Plazo de la declaración </t>
  </si>
  <si>
    <t>Declaración inicial</t>
  </si>
  <si>
    <t>Declaración de modificación</t>
  </si>
  <si>
    <t>Declaración de conclusión</t>
  </si>
  <si>
    <t>En caso de que seleccione el código "6" en el apartado "Tipo de participantes", debe anotar el nombre de dicho(s) tipo(s) de participante(s) en el recuadro destinado para tal efecto que se encuentra al final de la tabla de respuesta.</t>
  </si>
  <si>
    <r>
      <t xml:space="preserve">Tipo de participantes
</t>
    </r>
    <r>
      <rPr>
        <i/>
        <sz val="8"/>
        <color theme="1"/>
        <rFont val="Arial"/>
        <family val="2"/>
      </rPr>
      <t>(ver catálogo)</t>
    </r>
  </si>
  <si>
    <r>
      <rPr>
        <sz val="9"/>
        <color theme="1"/>
        <rFont val="Arial"/>
        <family val="2"/>
      </rPr>
      <t>Otro tipo de órgano:</t>
    </r>
    <r>
      <rPr>
        <sz val="8"/>
        <color theme="1"/>
        <rFont val="Arial"/>
        <family val="2"/>
      </rPr>
      <t xml:space="preserve"> </t>
    </r>
    <r>
      <rPr>
        <i/>
        <sz val="8"/>
        <color theme="1"/>
        <rFont val="Arial"/>
        <family val="2"/>
      </rPr>
      <t>(especifique)</t>
    </r>
  </si>
  <si>
    <r>
      <rPr>
        <sz val="9"/>
        <color theme="1"/>
        <rFont val="Arial"/>
        <family val="2"/>
      </rPr>
      <t>Otro tipo de participante:</t>
    </r>
    <r>
      <rPr>
        <sz val="8"/>
        <color theme="1"/>
        <rFont val="Arial"/>
        <family val="2"/>
      </rPr>
      <t xml:space="preserve"> </t>
    </r>
    <r>
      <rPr>
        <i/>
        <sz val="8"/>
        <color theme="1"/>
        <rFont val="Arial"/>
        <family val="2"/>
      </rPr>
      <t>(especifique)</t>
    </r>
  </si>
  <si>
    <t>Catálogo de tipo de participantes</t>
  </si>
  <si>
    <t>Comité de contraloría social</t>
  </si>
  <si>
    <t>Grupo de trabajo especializado</t>
  </si>
  <si>
    <t>Comités estudiantiles</t>
  </si>
  <si>
    <r>
      <t xml:space="preserve">Otro tipo de participante </t>
    </r>
    <r>
      <rPr>
        <i/>
        <sz val="8"/>
        <color theme="1"/>
        <rFont val="Arial"/>
        <family val="2"/>
      </rPr>
      <t>(especifique)</t>
    </r>
  </si>
  <si>
    <r>
      <t xml:space="preserve">Otro tema </t>
    </r>
    <r>
      <rPr>
        <i/>
        <sz val="8"/>
        <color theme="1"/>
        <rFont val="Arial"/>
        <family val="2"/>
      </rPr>
      <t>(especifique)</t>
    </r>
  </si>
  <si>
    <t>2.- Únicamente debe considerar aquellas acciones formativas que hayan realizado o consideren realizar alguna evaluación para su acreditación, por lo que no debe considerar aquellas de carácter informativo o de naturaleza similar.</t>
  </si>
  <si>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</si>
  <si>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</si>
  <si>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Acciones formativas en la materia impartidas, según medio de presentación</t>
  </si>
  <si>
    <t>Acciones formativas en la materia impartidas y concluidas, según medio de presentación</t>
  </si>
  <si>
    <t xml:space="preserve">Presencial </t>
  </si>
  <si>
    <t>En línea</t>
  </si>
  <si>
    <t>Síncrono</t>
  </si>
  <si>
    <t>Temas</t>
  </si>
  <si>
    <t>No se realizaron acciones formativas en la materia</t>
  </si>
  <si>
    <t>Acciones formativas en la materia impartidas</t>
  </si>
  <si>
    <t>Acciones formativas en la materia impartidas y concluidas</t>
  </si>
  <si>
    <t xml:space="preserve">1. </t>
  </si>
  <si>
    <t xml:space="preserve">2. </t>
  </si>
  <si>
    <t>Cultura de la legalidad</t>
  </si>
  <si>
    <t xml:space="preserve">3. </t>
  </si>
  <si>
    <t>Control interno</t>
  </si>
  <si>
    <t>Mecanismos de combate a la corrupción</t>
  </si>
  <si>
    <t>Auditoría interna</t>
  </si>
  <si>
    <t>Código de ética y/o código de conducta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</si>
  <si>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</si>
  <si>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</si>
  <si>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</si>
  <si>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</si>
  <si>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</si>
  <si>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</si>
  <si>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</si>
  <si>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</si>
  <si>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</si>
  <si>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 su último encargo.</t>
    </r>
  </si>
  <si>
    <t>Seleccione con una "X" el o los códigos que correspondan.</t>
  </si>
  <si>
    <t>En el apartado "Acciones formativas en la materia impartidas, según medio de presentación" debe considerar las acciones formativas en la materia impartidas del 1 de enero al 31 de diciembre de 2022 al personal adscrito, independientemente de que hayan concluido durante el referido año.</t>
  </si>
  <si>
    <t>Debe considerar al personal adscrito que haya concluido determinada acción formativa en la materia impartida y concluida entre el 1 de enero y el 31 de diciembre de 2022, independientemente de que, por cuestiones de temporalidad, cuente con el certificado, constancia, calificación aprobatoria o cualquier documento que lo acredite.</t>
  </si>
  <si>
    <t>CNGE 2023</t>
  </si>
  <si>
    <t>Se refiere a las siglas con las que se identifica al Censo Nacional de Gobiernos Estatales 2023.</t>
  </si>
  <si>
    <t>Informante básico</t>
  </si>
  <si>
    <t>Se refiere a la 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</si>
  <si>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Informante complementario 1</t>
  </si>
  <si>
    <t>Se refiere a la 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t>
  </si>
  <si>
    <t>Informante complementario 2</t>
  </si>
  <si>
    <t>Acciones formativas</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</si>
  <si>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</si>
  <si>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</si>
  <si>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color theme="1"/>
        <rFont val="Arial"/>
        <family val="2"/>
      </rPr>
      <t>Declaración de modificación:</t>
    </r>
    <r>
      <rPr>
        <sz val="9"/>
        <color theme="1"/>
        <rFont val="Arial"/>
        <family val="2"/>
      </rPr>
      <t xml:space="preserve"> se refiere a aquella que se realiza durante el mes de mayo de cada año.</t>
    </r>
  </si>
  <si>
    <r>
      <rPr>
        <b/>
        <sz val="9"/>
        <color theme="1"/>
        <rFont val="Arial"/>
        <family val="2"/>
      </rPr>
      <t xml:space="preserve">Declaración de conclusión: </t>
    </r>
    <r>
      <rPr>
        <sz val="9"/>
        <color theme="1"/>
        <rFont val="Arial"/>
        <family val="2"/>
      </rPr>
      <t>se refiere a aquella que se realiza dentro de los 60 días naturales siguientes a la conclusión del encargo.</t>
    </r>
  </si>
  <si>
    <t>Delito</t>
  </si>
  <si>
    <t>Se refiere a la conducta que consiste en la realización de un acto u omisión descrito y sancionado por las leyes penales.</t>
  </si>
  <si>
    <t>Falta administrativa grave</t>
  </si>
  <si>
    <t>Falta administrativa no grave</t>
  </si>
  <si>
    <t>Informe de presunta responsabilidad administrativa</t>
  </si>
  <si>
    <t>Investigaciones</t>
  </si>
  <si>
    <t>Órgano interno de control u homólogo</t>
  </si>
  <si>
    <t>Procedimiento de responsabilidad administrativa</t>
  </si>
  <si>
    <r>
      <rPr>
        <b/>
        <sz val="9"/>
        <color theme="1"/>
        <rFont val="Arial"/>
        <family val="2"/>
      </rPr>
      <t xml:space="preserve">Declaración inicial: </t>
    </r>
    <r>
      <rPr>
        <sz val="9"/>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 su último encargo.</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</si>
  <si>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y/o dependientes económicos. Dichas declaraciones tienen los siguientes plazos:</t>
    </r>
  </si>
  <si>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</si>
  <si>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</si>
  <si>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y/o dependientes económicos. Dichas declaraciones tienen los siguientes plazos:</t>
  </si>
  <si>
    <t>2.- Los catálogos utilizados en el presente cuestionario corresponden a denominaciones estándar, de tal forma que si el nombre de alguna categoría no coincide exactamente con la utilizada en su institución, debe registrar los datos en aquella que sea homóloga.</t>
  </si>
  <si>
    <t>5.-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</si>
  <si>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</si>
  <si>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Glosario de la sección:</t>
  </si>
  <si>
    <r>
      <t xml:space="preserve">1.- </t>
    </r>
    <r>
      <rPr>
        <b/>
        <i/>
        <sz val="8"/>
        <color theme="1"/>
        <rFont val="Arial"/>
        <family val="2"/>
      </rPr>
      <t xml:space="preserve">Autoridad investigadora: </t>
    </r>
    <r>
      <rPr>
        <i/>
        <sz val="8"/>
        <color theme="1"/>
        <rFont val="Arial"/>
        <family val="2"/>
      </rPr>
      <t>se refiere a la autoridad encargada de la investigación de faltas administrativas.</t>
    </r>
  </si>
  <si>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</si>
  <si>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3.-</t>
    </r>
    <r>
      <rPr>
        <b/>
        <i/>
        <sz val="8"/>
        <color theme="1"/>
        <rFont val="Arial"/>
        <family val="2"/>
      </rPr>
      <t xml:space="preserve"> Autoridad resolutora:</t>
    </r>
    <r>
      <rPr>
        <i/>
        <sz val="8"/>
        <color theme="1"/>
        <rFont val="Arial"/>
        <family val="2"/>
      </rPr>
      <t xml:space="preserve"> se refiere a la autoridad que, en el ámbito de su competencia, se encarga de la resolución de los procedimientos de responsabilidad administrativa.</t>
    </r>
  </si>
  <si>
    <t>.</t>
  </si>
  <si>
    <t>En caso de que determinada autoridad o institución no se encuentre prevista en su normatividad aplicable, seleccione el código "8" (No aplica) en la columna correspondiente y deje el resto de la fila en blanco.</t>
  </si>
  <si>
    <t>En caso de que determinada autoridad o institución no haya participado en el ejercicio de la función de control interno,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</si>
  <si>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</si>
  <si>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</si>
  <si>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el código "2" o "9" en la columna "¿Participó en el ejercicio de la función de control interno?" de todas las autoridades o instituciones, explique dicha situación en el recuadro que se encuentra en la parte inferior de la tabla de respuesta.</t>
  </si>
  <si>
    <t>En caso de que seleccione la columna "Ninguna" o "No identificado" para todas las autoridades o instituciones, explique dicha situación en el recuadro que se encuentra en la parte inferior de la tabla de respuesta.</t>
  </si>
  <si>
    <t>Autoridades o instituciones</t>
  </si>
  <si>
    <r>
      <t xml:space="preserve">¿Participó en el ejercicio de la función de control interno?
</t>
    </r>
    <r>
      <rPr>
        <i/>
        <sz val="8"/>
        <rFont val="Arial"/>
        <family val="2"/>
      </rPr>
      <t>(1. Sí / 2. No / 8. No aplica / 9. No identificado)</t>
    </r>
  </si>
  <si>
    <t>Autoridades en materia de responsabilidades administrativas</t>
  </si>
  <si>
    <t>Autoridad investigadora</t>
  </si>
  <si>
    <t>Autoridad substanciadora</t>
  </si>
  <si>
    <t>Autoridad resolutora</t>
  </si>
  <si>
    <t>Ninguna</t>
  </si>
  <si>
    <t>No identificado</t>
  </si>
  <si>
    <t>Órgano(s) interno(s) de control u homólogo(s)</t>
  </si>
  <si>
    <r>
      <t xml:space="preserve">Otra autoridad o institución </t>
    </r>
    <r>
      <rPr>
        <i/>
        <sz val="8"/>
        <rFont val="Arial"/>
        <family val="2"/>
      </rPr>
      <t>(especifique)</t>
    </r>
  </si>
  <si>
    <t>Indique las autoridades o instituciones que durante el año 2022 participaron en el ejercicio de la función de control interno de la Administración Pública de su entidad federativa. Por cada una de estas, señale la o las autoridades en materia de responsabilidades administrativas que representaron durante el referido año.</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</si>
  <si>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</si>
  <si>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Secretaría Ejecutiva del Sistema Estatal Anticorrupción u homóloga</t>
  </si>
  <si>
    <t>En caso de que haya seleccionado el código "2", "8" o "9" en la columna "¿Participó en el ejercicio de la función de control interno?" del numeral 1 de la pregunta anterior, no puede registrar información en el presente reactivo.</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</si>
  <si>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</si>
  <si>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En caso de que para determinada autoridad en materia de responsabilidades administrativas haga referencia a los órganos internos de control u homólogos, o a sus respectivas personas titulares, no debe registrar los datos correspondientes en el Complemento 1; toda vez que los mismos se requieren en el Complemento 2.</t>
  </si>
  <si>
    <t>Complemento 1</t>
  </si>
  <si>
    <t>Instrucciones generales:</t>
  </si>
  <si>
    <t>2.- En caso de que al cierre del año 2022 no se haya realizado el nombramiento de la personal titular de determinada unidad administrativa o área, o se encontrara vacante, seleccione el código "8" en la columna "Sexo" y deje el resto de la fila en blanco.</t>
  </si>
  <si>
    <t>3.- Para el caso de la edad, debe considerar los años cumplidos al 31 de diciembre de 2022.</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</si>
  <si>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</si>
  <si>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2022.</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</si>
  <si>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</si>
  <si>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</si>
  <si>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</si>
  <si>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</si>
  <si>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11.- Para el caso de la antigüedad en el servicio público, debe considerar los años en el mismo al 31 de diciembre de 2022, aunque estos no hayan sido continuos y/o en el mismo cargo y/o plaza. En caso de que dicha antigüedad sea menor a 12 meses, debe registrar 0.</t>
  </si>
  <si>
    <t>13.- Para el caso de la antigüedad en el cargo, debe considerar los años continuos en el mismo al 31 de diciembre de 2022. En caso de que dicha antigüedad sea menor a 12 meses, debe registrar 0. En consecuencia, el dato registrado en esta columna debe ser igual o menor al reportado en la columna "Antigüedad en el servicio público".</t>
  </si>
  <si>
    <t>14.- Para cada unidad administrativa o área, en caso de que la persona titular no sea la misma que la de otra unidad administrativa o área, deje en blanco la columna "Unidad administrativa o área con la misma persona titular".</t>
  </si>
  <si>
    <t>15.- En caso de que dos o más unidades administrativas o áreas tengan a la misma persona titular, únicamente debe registrar la información del perfil de la persona titular en una de ellas. En el resto de unidades administrativas o áreas relacionadas, en la columna "Unidad administrativa o área con la misma persona titular" anote el consecutivo de la unidad administrativa o área en la que reportó los datos del perfil de la persona titular, y deje el resto de la fila en blanco.</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</si>
  <si>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</si>
  <si>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</si>
  <si>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</si>
  <si>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</si>
  <si>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</si>
  <si>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</si>
  <si>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</si>
  <si>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</si>
  <si>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</si>
  <si>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</si>
  <si>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</si>
  <si>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Catálogo de sexo</t>
  </si>
  <si>
    <t>Catálogo de institución de procedencia</t>
  </si>
  <si>
    <t>Hombre</t>
  </si>
  <si>
    <t>Mujer</t>
  </si>
  <si>
    <t>Tribunal Federal de Justicia Administrativa</t>
  </si>
  <si>
    <t>Vacante</t>
  </si>
  <si>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</si>
  <si>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</si>
  <si>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</si>
  <si>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</si>
  <si>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</si>
  <si>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</si>
  <si>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</si>
  <si>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</si>
  <si>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</si>
  <si>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</si>
  <si>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</si>
  <si>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</si>
  <si>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</si>
  <si>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</si>
  <si>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</si>
  <si>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</si>
  <si>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</si>
  <si>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</si>
  <si>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la entidad federativa</t>
  </si>
  <si>
    <t>Órgano interno de control u homólogo del ámbito estatal de otra entidad federativa</t>
  </si>
  <si>
    <t>Catálogo de estatus del nivel de escolaridad</t>
  </si>
  <si>
    <t>Cursando</t>
  </si>
  <si>
    <r>
      <t xml:space="preserve">Contraloría interna u homóloga de algún municipio o demarcación territorial de otra entidad federativa </t>
    </r>
    <r>
      <rPr>
        <i/>
        <sz val="8"/>
        <rFont val="Arial"/>
        <family val="2"/>
      </rPr>
      <t>(sin incluir órganos internos de control u homólogos)</t>
    </r>
  </si>
  <si>
    <t>Inconcluso</t>
  </si>
  <si>
    <t>Concluido</t>
  </si>
  <si>
    <t xml:space="preserve">Titulado </t>
  </si>
  <si>
    <t>Órgano interno de control u homólogo del ámbito municipal de algún municipio o demarcación territorial de otra entidad federativa</t>
  </si>
  <si>
    <t>Otra institución del sector público</t>
  </si>
  <si>
    <t>Organización del sector privado</t>
  </si>
  <si>
    <t>Es primer trabajo</t>
  </si>
  <si>
    <t>Catálogo de forma de designación</t>
  </si>
  <si>
    <t>Otra institución</t>
  </si>
  <si>
    <t>Servicio Profesional de Carrera u homólogo</t>
  </si>
  <si>
    <r>
      <t xml:space="preserve">Otra forma de designación </t>
    </r>
    <r>
      <rPr>
        <i/>
        <sz val="8"/>
        <rFont val="Arial"/>
        <family val="2"/>
      </rPr>
      <t>(especifique)</t>
    </r>
  </si>
  <si>
    <r>
      <t xml:space="preserve">Fiscalía Especializada en Materia de Combate a la Corrupción </t>
    </r>
    <r>
      <rPr>
        <i/>
        <sz val="8"/>
        <rFont val="Arial"/>
        <family val="2"/>
      </rPr>
      <t>(de la Fiscalía General de la República)</t>
    </r>
  </si>
  <si>
    <t>Congreso Estatal</t>
  </si>
  <si>
    <t>Congreso Estatal, a propuesta de alguna instancia del Poder Ejecutivo Estatal</t>
  </si>
  <si>
    <t>16.- En caso de que seleccione el código "7" en la columna "Forma de designación", debe anotar el nombre de dicha forma de designación en el recuadro destinado para tal efecto que se encuentra al final de la tabla de respuesta.</t>
  </si>
  <si>
    <t>Instrucción general para las preguntas de la subsección:</t>
  </si>
  <si>
    <t>La cantidad registrada en la columna "Total" debe ser igual o menor a la suma de las cantidades reportadas en las columnas del apartado "Tipo de instituciones", toda vez que un órgano interno de control u homólogo pudo haber sido competente para atender uno o más tipos de instituciones.</t>
  </si>
  <si>
    <t xml:space="preserve">La cantidad registrada en cada una de las columnas del apartado "Tipo de instituciones" debe ser igual o menor a la cantidad reportada en la columna "Total". </t>
  </si>
  <si>
    <t>En caso de que registre algún valor numérico mayor a cero en la columna "Otro tipo de instituciones", debe anotar el nombre de dicho(s) tipo(s) de instituciones en el recuadro destinado para tal efecto que se encuentra al final de la tabla de respuesta.</t>
  </si>
  <si>
    <t>Tipo de instituciones</t>
  </si>
  <si>
    <t>Instituciones de la Administración Pública Centralizada</t>
  </si>
  <si>
    <r>
      <rPr>
        <sz val="9"/>
        <rFont val="Arial"/>
        <family val="2"/>
      </rPr>
      <t>Otro tipo de instituciones</t>
    </r>
    <r>
      <rPr>
        <b/>
        <sz val="9"/>
        <rFont val="Arial"/>
        <family val="2"/>
      </rPr>
      <t xml:space="preserve">
</t>
    </r>
    <r>
      <rPr>
        <i/>
        <sz val="8"/>
        <rFont val="Arial"/>
        <family val="2"/>
      </rPr>
      <t>(especifique)</t>
    </r>
  </si>
  <si>
    <t>Anote la cantidad de órganos internos de control u homólogos con los que contaba al cierre del año 2022 la Administración Pública de su entidad federativa, según tipo de instituciones que fueron de su competencia.</t>
  </si>
  <si>
    <t>Órganos internos de control u homólogos de la Administración Pública de la entidad federativa, según tipo de instituciones que fueron de su competencia</t>
  </si>
  <si>
    <t>Instituciones de la Administración Pública Paraestatal</t>
  </si>
  <si>
    <t>La cantidad de órganos internos de control u homólogos que registre debe ser igual a la cantidad reportada como respuesta en la columna "Total" de la pregunta anterior.</t>
  </si>
  <si>
    <t>En la columna "Nombre de los órganos internos de control u homólogos" debe anotar el nombre de cada uno de los órganos internos de control u homólogos con los que haya contado, mientras que en la columna "ID órgano interno de control u homólogo" debe anotar su clave y/o número de identificación.</t>
  </si>
  <si>
    <t xml:space="preserve">El nombre de los órganos internos de control u homólogos debe registrarse en mayúsculas, sin comillas ni signos de acentuación, puntuación, paréntesis y abreviaturas. </t>
  </si>
  <si>
    <t>Para cada órgano interno de control u homólogo, debe considerar la totalidad del personal que se encontraba adscrito al mismo, de todos los tipos de régimen de contratación (confianza, base, eventual, honorarios, etc.).</t>
  </si>
  <si>
    <t>En el Complemento 2 debe indicar los datos de la persona titular de cada uno de los órganos internos de control u homólogos, de acuerdo con los requerimientos solicitados.</t>
  </si>
  <si>
    <t>Complemento 2</t>
  </si>
  <si>
    <t>Complemento 3</t>
  </si>
  <si>
    <t>Nombre de los órganos internos de control u homólogos</t>
  </si>
  <si>
    <t>ID órgano interno de control u homólogo</t>
  </si>
  <si>
    <r>
      <t xml:space="preserve">Tipo de adscripción
</t>
    </r>
    <r>
      <rPr>
        <i/>
        <sz val="8"/>
        <color theme="1"/>
        <rFont val="Arial"/>
        <family val="2"/>
      </rPr>
      <t>(ver catálogo)</t>
    </r>
  </si>
  <si>
    <t>Personal adscrito, según función desempeñada y sexo</t>
  </si>
  <si>
    <t>Función desempeñada</t>
  </si>
  <si>
    <t>Anote el nombre de cada uno de los órganos internos de control u homólogos con los que contaba al cierre del año 2022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presupuesto ejercido durante el mismo.</t>
  </si>
  <si>
    <t>Catálogo de tipo de adscripción de los órganos internos de control u homólogos</t>
  </si>
  <si>
    <r>
      <t xml:space="preserve">Otro tipo de adscripción </t>
    </r>
    <r>
      <rPr>
        <i/>
        <sz val="8"/>
        <color theme="1"/>
        <rFont val="Arial"/>
        <family val="2"/>
      </rPr>
      <t>(especifique)</t>
    </r>
  </si>
  <si>
    <t>Constituye una institución de la Administración Pública de la entidad federativa</t>
  </si>
  <si>
    <t>En caso de que seleccione el código "4" en la columna "Tipo de adscripción", debe anotar el nombre de dicho(s) tipo(s) de adscripción en el recuadro destinado para tal efecto que se encuentra al final de la tabla de respuesta.</t>
  </si>
  <si>
    <t>En el Complemento 3 debe señalar las instituciones de la Administración Pública de la entidad federativa que hayan sido competencia de determinado órgano interno de control u homólogo.</t>
  </si>
  <si>
    <t>Complemento 2. Perfil de las personas titulares de los órganos internos de control u homólogos</t>
  </si>
  <si>
    <t>Pregunta 5.4</t>
  </si>
  <si>
    <t>2.- En caso de que al cierre del año 2022 no se haya realizado el nombramiento de la persona titular de determinado órgano interno de control u homólogo, o se encontrara vacante, seleccione el código "8" en la columna "Sexo" y deje el resto de la fila en blanco.</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</si>
  <si>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</si>
  <si>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</si>
  <si>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14.- Para cada órgano interno de control u homólogo, en caso de que la persona titular no sea la misma que la de otro órgano interno de control u homologo, deje en blanco la columna "Órgano interno de control u homólogo con la misma persona titular".</t>
  </si>
  <si>
    <t>15.- En caso de que dos o más órganos internos de control u homólogos tengan a la misma persona titular, únicamente debe registrar la información del perfil de la persona titular en uno de ellos. En el resto de órganos internos de control u homólogos relacionados, en la columna "Órgano interno de control u homólogo con la misma persona titular" anote el consecutivo del órgano interno de control u homólogo en el que reportó los datos del perfil de la persona titular, y deje el resto de la fila en blanco.</t>
  </si>
  <si>
    <t xml:space="preserve">Perfil de las personas titulares de los órganos internos de control u homólogos </t>
  </si>
  <si>
    <t>Órgano interno de control u homólogo con la misma persona titular</t>
  </si>
  <si>
    <t>Complemento 3. Competencia institucional de los órganos internos de control u homólogos</t>
  </si>
  <si>
    <r>
      <t xml:space="preserve">Otra institución </t>
    </r>
    <r>
      <rPr>
        <i/>
        <sz val="8"/>
        <color theme="1"/>
        <rFont val="Arial"/>
        <family val="2"/>
      </rPr>
      <t>(especifique)</t>
    </r>
  </si>
  <si>
    <r>
      <t xml:space="preserve">Otra institución:
</t>
    </r>
    <r>
      <rPr>
        <i/>
        <sz val="8"/>
        <color theme="1"/>
        <rFont val="Arial"/>
        <family val="2"/>
      </rPr>
      <t>(especifique)</t>
    </r>
  </si>
  <si>
    <t>3.- Para cada órgano interno de control u homólogo, en caso de que haya fungido como órgano interno de control para todas las instituciones de la Administración Pública de la entidad federativa (tanto de la Administración Pública Centralizada como Paraestatal), anote una "X" en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</si>
  <si>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</si>
  <si>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</si>
  <si>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órgano interno de control u homólogo, en caso de que su ámbito de competencia haya sido alguna institución que no forme parte de la Administración Pública de la entidad federativa, seleccione una "X" la columna "Otra institución" y anote el nombre de dicha(s) institución(es) en el recuadro destinado para tal efecto que se encuentra al final de la tabla de respuesta.</t>
  </si>
  <si>
    <t>Todas las instituciones de la Administración Pública de la entidad federativa</t>
  </si>
  <si>
    <t>Instrucciones generales para las preguntas de la subsección:</t>
  </si>
  <si>
    <t>Indique las autoridades o instituciones participantes en el ejercicio de la función de control interno que durante el año 2022 tuvieron bajo su responsabilidad algún mecanismo y/o herramienta de control interno. Por cada una de estas, señale los mecanismos y/o herramientas de control interno que tuvo bajo su responsabilidad.</t>
  </si>
  <si>
    <t>En caso de que determinada autoridad o institución no haya tenido bajo su responsabilidad algún mecanismo y/o herramienta de control interno, o no cuente con información para determinarlo, indíquelo en la columna correspondiente conforme al catálogo respectivo y deje el resto de la fila en blanco.</t>
  </si>
  <si>
    <t>Para cada autoridad o institución, seleccione con una "X" el o los mecanismos y/o herramientas de control interno que correspondan.</t>
  </si>
  <si>
    <t>En caso de que seleccione la columna "Otro mecanismo y/o herramienta", debe anotar el nombre de dicho(s) mecanismo(s) y/o herramienta(s) en el recuadro destinado para tal efecto que se encuentra al final de la tabla de respuesta.</t>
  </si>
  <si>
    <t>En caso de que seleccione el código "2" o "9" en la columna "¿Tuvo bajo su responsabilidad algún mecanismo y/o herramienta de control interno?" de todas las autoridades o instituciones, explique dicha situación en el recuadro que se encuentra en la parte inferior de la tabla de respuesta.</t>
  </si>
  <si>
    <r>
      <t xml:space="preserve">¿Tuvo bajo su responsabilidad algún mecanismo y/o herramienta de control interno?
</t>
    </r>
    <r>
      <rPr>
        <i/>
        <sz val="8"/>
        <color theme="1"/>
        <rFont val="Arial"/>
        <family val="2"/>
      </rPr>
      <t>(1. Sí / 2. No / 9. No identificado)</t>
    </r>
  </si>
  <si>
    <t>Mecanismos y/o herramientas de control interno</t>
  </si>
  <si>
    <t>Mecanismos y/o herramientas para la recepción de denuncias en contra de las personas servidoras públicas</t>
  </si>
  <si>
    <t>Mecanismos y/o herramientas de supervisión para el cumplimiento de las sanciones impuestas</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</si>
  <si>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</si>
  <si>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</si>
  <si>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</si>
  <si>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</si>
  <si>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Otro mecanismo y/o herramienta
</t>
    </r>
    <r>
      <rPr>
        <i/>
        <sz val="8"/>
        <color theme="1"/>
        <rFont val="Arial"/>
        <family val="2"/>
      </rPr>
      <t>(especifique)</t>
    </r>
  </si>
  <si>
    <t>Otra autoridad o institución</t>
  </si>
  <si>
    <t>2.- Únicamente debe considerar la información relacionada con la existencia e implementación de los mecanismos y/o herramientas de control interno que sean aplicables y correspondan a la Administración Pública de la entidad federativa.</t>
  </si>
  <si>
    <t>Indique las autoridades o instituciones participantes en el ejercicio de la función de control interno que durante el año 2022 tuvieron bajo su responsabilidad algún mecanismo y/o procedimiento para la protección de personas servidoras públicas y de personas ciudadanas que denuncien actos de corrupción. Por cada una de estas, señale los mecanismos y/o procedimientos que tuvo bajo su responsabilidad.</t>
  </si>
  <si>
    <t>En caso de que determinada autoridad o institución no haya tenido bajo su responsabilidad algún mecanismo y/o procedimiento para la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</si>
  <si>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el o los mecanismos y/o procedimientos de protección que correspondan.</t>
  </si>
  <si>
    <t>En caso de que seleccione la columna "Otro mecanismo y/o procedimiento", debe anotar el nombre de dicho(s) mecanismo(s) y/o procedimiento(s) en el recuadro destinado para tal efecto que se encuentra al final de la tabla de respuesta.</t>
  </si>
  <si>
    <r>
      <t xml:space="preserve">¿Tuvo bajo su responsabilidad algún mecanismo y/o procedimiento para la protección de personas servidoras públicas y de personas ciudadanas que denuncien actos de corrupción?
</t>
    </r>
    <r>
      <rPr>
        <i/>
        <sz val="8"/>
        <color theme="1"/>
        <rFont val="Arial"/>
        <family val="2"/>
      </rPr>
      <t>(1. Sí / 2. No / 9. No identificado)</t>
    </r>
  </si>
  <si>
    <t>Mecanismos y/o procedimientos para la protección de personas servidoras públicas y de personas ciudadanas que denuncien actos de corrupción</t>
  </si>
  <si>
    <t>Protección de la identidad de las personas denunciantes</t>
  </si>
  <si>
    <t>Protección de la integridad física de las personas denunciantes</t>
  </si>
  <si>
    <t>Protección de la integridad física de la familia de las personas denunciantes</t>
  </si>
  <si>
    <r>
      <t xml:space="preserve">Protección de la situación laboral de las personas denunciantes
</t>
    </r>
    <r>
      <rPr>
        <i/>
        <sz val="8"/>
        <color theme="1"/>
        <rFont val="Arial"/>
        <family val="2"/>
      </rPr>
      <t>(especialmente en caso de que sean personas servidoras públicas)</t>
    </r>
  </si>
  <si>
    <t>Protección de personas testigos</t>
  </si>
  <si>
    <r>
      <t xml:space="preserve">Otro mecanismo y/o procedimiento
</t>
    </r>
    <r>
      <rPr>
        <i/>
        <sz val="8"/>
        <color theme="1"/>
        <rFont val="Arial"/>
        <family val="2"/>
      </rPr>
      <t>(especifique)</t>
    </r>
  </si>
  <si>
    <t>En caso de que registre algún valor numérico mayor a cero en la columna "Otro medio de recepción", debe anotar el nombre de dicho(s) medio(s) de recepción en el recuadro destinado para tal efecto que se encuentra al final de la tabla de respuesta.</t>
  </si>
  <si>
    <t>Denuncias recibidas, según medio de recepción</t>
  </si>
  <si>
    <r>
      <t xml:space="preserve">Personalmente
</t>
    </r>
    <r>
      <rPr>
        <i/>
        <sz val="8"/>
        <color theme="1"/>
        <rFont val="Arial"/>
        <family val="2"/>
      </rPr>
      <t>(presentadas en las instalaciones de la autoridad o institución)</t>
    </r>
  </si>
  <si>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</si>
  <si>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</si>
  <si>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</si>
  <si>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</si>
  <si>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</si>
  <si>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</si>
  <si>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Twitter, Telegram, etc.)</t>
    </r>
  </si>
  <si>
    <r>
      <t xml:space="preserve">Otro medio de recepción
</t>
    </r>
    <r>
      <rPr>
        <i/>
        <sz val="8"/>
        <color theme="1"/>
        <rFont val="Arial"/>
        <family val="2"/>
      </rPr>
      <t>(especifique)</t>
    </r>
  </si>
  <si>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</si>
  <si>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Para cada autoridad o institución, en caso de que la cantidad reportada como respuesta en la columna "Total" del respectivo numeral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</si>
  <si>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del respectivo numeral de la pregunta anterior.</t>
  </si>
  <si>
    <t>En caso de que registre algún valor numérico mayor a cero en la columna "Otro estatus", debe anotar el nombre de dicho(s) estatus en el recuadro destinado para tal efecto que se encuentra al final de la tabla de respuesta.</t>
  </si>
  <si>
    <r>
      <t xml:space="preserve">Pendientes
</t>
    </r>
    <r>
      <rPr>
        <i/>
        <sz val="8"/>
        <rFont val="Arial"/>
        <family val="2"/>
      </rPr>
      <t>(de atención)</t>
    </r>
  </si>
  <si>
    <r>
      <t xml:space="preserve">Otro estatus </t>
    </r>
    <r>
      <rPr>
        <i/>
        <sz val="8"/>
        <rFont val="Arial"/>
        <family val="2"/>
      </rPr>
      <t>(especifique)</t>
    </r>
  </si>
  <si>
    <t>En caso de que registre algún valor numérico mayor a cero en la columna "Otro tipo de denunciante", debe anotar el nombre de dicho(s) tipo(s) de denunciante(s) en el recuadro destinado para tal efecto que se encuentra al final de la tabla de respuesta.</t>
  </si>
  <si>
    <r>
      <t xml:space="preserve">Personas físicas 
</t>
    </r>
    <r>
      <rPr>
        <i/>
        <sz val="8"/>
        <rFont val="Arial"/>
        <family val="2"/>
      </rPr>
      <t>(sin incluir personas servidoras públicas ni personas ex servidoras públicas)</t>
    </r>
  </si>
  <si>
    <t>Personas servidoras públicas</t>
  </si>
  <si>
    <t>Personas ex servidoras públicas</t>
  </si>
  <si>
    <t>En caso de que haya seleccionado el código "2", "8" o "9" en la columna "¿Participó en el ejercicio de la función de control interno?" del numeral 1 de la pregunta 5.1, no puede registrar información para la autoridad de control, vigilancia y/o fiscalización listada en el numeral 1 del presente reactivo.</t>
  </si>
  <si>
    <t>En caso de que haya seleccionado el código "2", "8" o "9" en la columna "¿Participó en el ejercicio de la función de control interno?" del numeral 2 de la pregunta 5.1, no puede registrar información para la autoridad de control, vigilancia y/o fiscalización listada en el numeral 2 del presente reactivo.</t>
  </si>
  <si>
    <t>En caso de que registre algún valor numérico mayor a cero en la columna "Otro rubro" del apartado "Auditorías aplicadas, según rubro", debe anotar el nombre de dicho(s) rubro(s) en el recuadro destinado para tal efecto que se encuentra al final de la tabla de respuesta.</t>
  </si>
  <si>
    <t>Complemento 4</t>
  </si>
  <si>
    <t>Autoridades de control, vigilancia y/o fiscalización</t>
  </si>
  <si>
    <t>Auditorías aplicadas, según rubro</t>
  </si>
  <si>
    <t>Auditorías aplicadas y concluidas, según rubro</t>
  </si>
  <si>
    <t>Instituciones de la Administración Pública</t>
  </si>
  <si>
    <t>Fondos y subsidios federales</t>
  </si>
  <si>
    <t>Obra pública</t>
  </si>
  <si>
    <r>
      <t xml:space="preserve">Otro rubro </t>
    </r>
    <r>
      <rPr>
        <i/>
        <sz val="8"/>
        <color theme="1"/>
        <rFont val="Arial"/>
        <family val="2"/>
      </rPr>
      <t>(especifique)</t>
    </r>
  </si>
  <si>
    <t>Otro rubro</t>
  </si>
  <si>
    <r>
      <t xml:space="preserve">Otra autoridad </t>
    </r>
    <r>
      <rPr>
        <i/>
        <sz val="8"/>
        <color theme="1"/>
        <rFont val="Arial"/>
        <family val="2"/>
      </rPr>
      <t>(especifique)</t>
    </r>
  </si>
  <si>
    <r>
      <t xml:space="preserve">Otra autoridad:
</t>
    </r>
    <r>
      <rPr>
        <i/>
        <sz val="8"/>
        <color theme="1"/>
        <rFont val="Arial"/>
        <family val="2"/>
      </rPr>
      <t>(especifique)</t>
    </r>
  </si>
  <si>
    <r>
      <t xml:space="preserve">Otro rubro:
</t>
    </r>
    <r>
      <rPr>
        <i/>
        <sz val="8"/>
        <color theme="1"/>
        <rFont val="Arial"/>
        <family val="2"/>
      </rPr>
      <t>(especifique)</t>
    </r>
  </si>
  <si>
    <t>Anote, por cada una de las autoridades o instituciones participantes en el ejercicio de la función de control interno, la cantidad de denuncias recibidas durante el año 2022 derivadas del incumplimiento de las obligaciones del personal adscrito a la Administración Pública de su entidad federativa, según medio de recepción.</t>
  </si>
  <si>
    <t>Indique las autoridades de control, vigilancia y/o fiscalización que durante el año 2022 aplicaron alguna auditoría a la Administración Pública de su entidad federativa. Por cada una de estas, anote la cantidad de auditorías aplicadas durante el referido año, así como la cantidad de auditorías aplicadas y concluidas durante el mismo, según rubro.</t>
  </si>
  <si>
    <r>
      <t xml:space="preserve">¿Aplicó alguna auditoría a la Administración Pública de la entidad federativa?
</t>
    </r>
    <r>
      <rPr>
        <i/>
        <sz val="8"/>
        <color theme="1"/>
        <rFont val="Arial"/>
        <family val="2"/>
      </rPr>
      <t>(1. Sí / 2. No / 9. No identificado)</t>
    </r>
  </si>
  <si>
    <t>2.- En caso de que a determinada institución no se le haya aplicado alguna auditoría durante el año 2022, anote una "X" en la columna "No aplica" y deje el resto de la fila en blanco.</t>
  </si>
  <si>
    <t>Auditorías aplicadas y concluidas</t>
  </si>
  <si>
    <t>Glosario de la subsección:</t>
  </si>
  <si>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</si>
  <si>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t>
    </r>
  </si>
  <si>
    <r>
      <t xml:space="preserve">3.- </t>
    </r>
    <r>
      <rPr>
        <b/>
        <i/>
        <sz val="8"/>
        <color theme="1"/>
        <rFont val="Arial"/>
        <family val="2"/>
      </rPr>
      <t>Informe de presunta responsabilidad administrativa:</t>
    </r>
    <r>
      <rPr>
        <i/>
        <sz val="8"/>
        <color theme="1"/>
        <rFont val="Arial"/>
        <family val="2"/>
      </rPr>
      <t xml:space="preserve"> 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</si>
  <si>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Investigaciones:</t>
    </r>
    <r>
      <rPr>
        <i/>
        <sz val="8"/>
        <color theme="1"/>
        <rFont val="Arial"/>
        <family val="2"/>
      </rPr>
      <t xml:space="preserve"> se refiere al conjunto de diligencias realizadas por las autoridades investigadoras a efecto de indagar sobre la presunta responsabilidad de faltas administrativas.</t>
    </r>
  </si>
  <si>
    <r>
      <t xml:space="preserve">5.- </t>
    </r>
    <r>
      <rPr>
        <b/>
        <i/>
        <sz val="8"/>
        <rFont val="Arial"/>
        <family val="2"/>
      </rPr>
      <t>Procedimiento de responsabilidad administrativa:</t>
    </r>
    <r>
      <rPr>
        <i/>
        <sz val="8"/>
        <rFont val="Arial"/>
        <family val="2"/>
      </rPr>
      <t xml:space="preserve"> se refiere al conjunto de actividades, formas y formalidades de carácter legal, previamente establecidas, llevadas a cabo por las autoridades substanciadoras que, en el ámbito de su competencia, admitan el informe de presunta responsabilidad administrativa.</t>
    </r>
  </si>
  <si>
    <t>1. Ley de Responsabilidades Administrativas de la entidad federativa y sus municipios o demarcaciones territoriales u homóloga</t>
  </si>
  <si>
    <t>9. No identificado</t>
  </si>
  <si>
    <t>En caso de que registre algún valor numérico mayor a cero en la columna "Otro tipo de origen", debe anotar el nombre de dicho(s) tipo(s) de origen en el recuadro destinado para tal efecto que se encuentra al final de la tabla de respuesta.</t>
  </si>
  <si>
    <t>En caso de que registre algún valor numérico mayor a cero en la columna "Otro tipo de conclusión", debe anotar el nombre de dicho(s) tipo(s) de conclusión en el recuadro destinado para tal efecto que se encuentra al final de la tabla de respuesta.</t>
  </si>
  <si>
    <t>Emisión del acuerdo de conclusión y archivo del expediente</t>
  </si>
  <si>
    <t>Presentación del informe de presunta responsabilidad administrativa</t>
  </si>
  <si>
    <t>En caso de que registre algún valor numérico mayor a cero en la columna "Otro tipo de atención", debe anotar el nombre de dicho(s) tipo(s) de atención en el recuadro destinado para tal efecto que se encuentra al final de la tabla de respuesta.</t>
  </si>
  <si>
    <t>Informes de presunta responsabilidad administrativa atendidos, según tipo de atención recibida</t>
  </si>
  <si>
    <t>Procedimientos de responsabilidad administrativa iniciados</t>
  </si>
  <si>
    <t>Personal adscrito sujeto a los procedimientos de responsabilidad administrativa iniciados</t>
  </si>
  <si>
    <r>
      <t xml:space="preserve">En las columnas "Improcedencia" y "Sobreseimiento" debe considerar aquellos procedimientos de responsabilidad administrativa que hayan presentado dichos tipos de conclusión </t>
    </r>
    <r>
      <rPr>
        <i/>
        <u/>
        <sz val="8"/>
        <color theme="1"/>
        <rFont val="Arial"/>
        <family val="2"/>
      </rPr>
      <t>derivado de su inicio y substanciación</t>
    </r>
    <r>
      <rPr>
        <i/>
        <sz val="8"/>
        <color theme="1"/>
        <rFont val="Arial"/>
        <family val="2"/>
      </rPr>
      <t>.</t>
    </r>
  </si>
  <si>
    <t>La categoría "Mixta" hace referencia a una modalidad en la que un procedimiento de responsabilidad administrativa presentó dos o más tipos de conclusión derivado de la cantidad de personas servidoras públicas sujetas al mismo.</t>
  </si>
  <si>
    <t>En caso de que registre algún valor numérico mayor a cero en la columna "Mixta", debe especificar los tipos de conclusión asociados a dicho(s) procedimiento(s) en el recuadro destinado para tal efecto que se encuentra al final de la tabla de respuesta.</t>
  </si>
  <si>
    <r>
      <t xml:space="preserve">Resolución de existencia de responsabilidad administrativa
</t>
    </r>
    <r>
      <rPr>
        <i/>
        <sz val="8"/>
        <rFont val="Arial"/>
        <family val="2"/>
      </rPr>
      <t>(faltas administrativas no graves)</t>
    </r>
  </si>
  <si>
    <r>
      <t xml:space="preserve">Resolución de no existencia de responsabilidad administrativa
</t>
    </r>
    <r>
      <rPr>
        <i/>
        <sz val="8"/>
        <rFont val="Arial"/>
        <family val="2"/>
      </rPr>
      <t>(faltas administrativas no graves)</t>
    </r>
  </si>
  <si>
    <r>
      <t xml:space="preserve">Resolución de existencia de responsabilidad administrativa
</t>
    </r>
    <r>
      <rPr>
        <i/>
        <sz val="8"/>
        <rFont val="Arial"/>
        <family val="2"/>
      </rPr>
      <t>(faltas administrativas graves)</t>
    </r>
  </si>
  <si>
    <r>
      <t xml:space="preserve">Resolución de no existencia de responsabilidad administrativa
</t>
    </r>
    <r>
      <rPr>
        <i/>
        <sz val="8"/>
        <rFont val="Arial"/>
        <family val="2"/>
      </rPr>
      <t>(faltas administrativas graves)</t>
    </r>
  </si>
  <si>
    <r>
      <t xml:space="preserve">Envío del expediente al Tribunal competente 
</t>
    </r>
    <r>
      <rPr>
        <i/>
        <sz val="8"/>
        <rFont val="Arial"/>
        <family val="2"/>
      </rPr>
      <t>(faltas administrativas graves)</t>
    </r>
  </si>
  <si>
    <r>
      <t xml:space="preserve">Mixta
</t>
    </r>
    <r>
      <rPr>
        <i/>
        <sz val="8"/>
        <rFont val="Arial"/>
        <family val="2"/>
      </rPr>
      <t>(especifique)</t>
    </r>
  </si>
  <si>
    <r>
      <t xml:space="preserve">Otro tipo de conclusión
</t>
    </r>
    <r>
      <rPr>
        <i/>
        <sz val="8"/>
        <rFont val="Arial"/>
        <family val="2"/>
      </rPr>
      <t>(especifique)</t>
    </r>
  </si>
  <si>
    <t>Faltas administrativas no graves</t>
  </si>
  <si>
    <t>Faltas administrativas graves</t>
  </si>
  <si>
    <t>Faltas administrativas no graves y graves</t>
  </si>
  <si>
    <t>Subtotal</t>
  </si>
  <si>
    <t>Para cada institución, en caso de que la cantidad reportada como respuesta en la columna "Total"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</si>
  <si>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una o más sanciones administrativas.</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</si>
  <si>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</si>
  <si>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 sanción administrativa", debe anotar el nombre de dicho(s) tipo(s) de sanción(es) administrativa(s) en el recuadro destinado para tal efecto que se encuentra al final de la tabla de respuesta.</t>
  </si>
  <si>
    <t>Personal adscrito sancionado, según tipo de sanción administrativa impuesta y sexo</t>
  </si>
  <si>
    <t>Sanción económica</t>
  </si>
  <si>
    <r>
      <t xml:space="preserve">Otro tipo de sanción administrativa </t>
    </r>
    <r>
      <rPr>
        <i/>
        <sz val="8"/>
        <rFont val="Arial"/>
        <family val="2"/>
      </rPr>
      <t>(especifique)</t>
    </r>
  </si>
  <si>
    <t>De acuerdo con el total de personal sancionado que reportó como respuesta en la pregunta anterior, anote la cantidad del mismo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</si>
  <si>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</si>
  <si>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</si>
  <si>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sanciones administrativas</t>
  </si>
  <si>
    <t>Personal adscrito sancionado, según estatus de las sanciones administrativas impuestas</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</si>
  <si>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</si>
  <si>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al personal, o no cuente con información para determinarlo, indíquelo en la columna correspondiente conforme al catálogo respectivo y deje el resto de la fila en blanco.</t>
  </si>
  <si>
    <t>La cantidad registrada en la columna "Monto recuperado" debe ser igual o menor a la cantidad reportada como respuesta en la columna "Monto al que ascendieron las sanciones económicas firmes impuestas".</t>
  </si>
  <si>
    <r>
      <t xml:space="preserve">¿Tuvo registro de los montos asociados a las sanciones económicas firmes impuestas al personal?
</t>
    </r>
    <r>
      <rPr>
        <i/>
        <sz val="8"/>
        <color theme="1"/>
        <rFont val="Arial"/>
        <family val="2"/>
      </rPr>
      <t>(1. Sí / 2. No / 9. No identificado)</t>
    </r>
  </si>
  <si>
    <t>Monto al que ascendieron las sanciones económicas firmes impuestas</t>
  </si>
  <si>
    <t>Monto recuperado</t>
  </si>
  <si>
    <t>I) Faltas administrativas no graves</t>
  </si>
  <si>
    <t>Personal adscrito sancionado, según tipo falta administrativa no grave cometida y sexo</t>
  </si>
  <si>
    <r>
      <t xml:space="preserve">Otro tipo de falta administrativa no grave
</t>
    </r>
    <r>
      <rPr>
        <i/>
        <sz val="8"/>
        <rFont val="Arial"/>
        <family val="2"/>
      </rPr>
      <t>(especifique)</t>
    </r>
  </si>
  <si>
    <r>
      <t xml:space="preserve">Otro tipo de falta administrativa no grave:
</t>
    </r>
    <r>
      <rPr>
        <i/>
        <sz val="8"/>
        <rFont val="Arial"/>
        <family val="2"/>
      </rPr>
      <t>(especifique)</t>
    </r>
  </si>
  <si>
    <t>II) Faltas administrativas graves</t>
  </si>
  <si>
    <t>(1 de 3)</t>
  </si>
  <si>
    <t>Personal adscrito sancionado, según tipo falta administrativa grave cometida y sexo</t>
  </si>
  <si>
    <t>(2 de 3)</t>
  </si>
  <si>
    <t>(3 de 3)</t>
  </si>
  <si>
    <t>Omisión de enterar las cuotas, aportaciones, cuotas sociales o descuentos ante el ISSSTE</t>
  </si>
  <si>
    <r>
      <t xml:space="preserve">Otro tipo de falta administrativa grave
</t>
    </r>
    <r>
      <rPr>
        <i/>
        <sz val="8"/>
        <rFont val="Arial"/>
        <family val="2"/>
      </rPr>
      <t>(especifique)</t>
    </r>
  </si>
  <si>
    <r>
      <t xml:space="preserve">Otro tipo de falta administrativa grave:
</t>
    </r>
    <r>
      <rPr>
        <i/>
        <sz val="8"/>
        <rFont val="Arial"/>
        <family val="2"/>
      </rPr>
      <t>(especifique)</t>
    </r>
  </si>
  <si>
    <t>Para cada tabla, la suma de las cantidades registradas en la columna "Total" debe ser igual a la suma de las cantidades reportadas como respuesta en la columna "Total" de la respectiva tabla de la pregunta anterior, así como corresponder a su desagregación por tipo de falta administrativa no grave o grave, según corresponda.</t>
  </si>
  <si>
    <t>Tipo de faltas administrativas no graves</t>
  </si>
  <si>
    <t>Personal adscrito sancionado, según tipo de sanción administrativa impuesta</t>
  </si>
  <si>
    <t>Otro tipo de falta administrativa no grave</t>
  </si>
  <si>
    <t>Tipo de faltas administrativas graves</t>
  </si>
  <si>
    <t>Otro tipo de falta administrativa grave</t>
  </si>
  <si>
    <t>1.- Salvo aquellas preguntas que no requieran información por institución de la Administración Pública de la entidad federativa, la información solicitada debe desagregarse por la institución de adscripción del personal presuntamente responsable de faltas administrativas, mas no por la institución encargada o integradora de la información referida.</t>
  </si>
  <si>
    <t>Adicional a la Ley General de Responsabilidades Administrativas, señale las disposiciones normativas en materia de responsabilidades administrativas aplicables durante el año 2022 a la Administración Pública de su entidad federativa.</t>
  </si>
  <si>
    <t>Anote, por cada una de las instituciones de la Administración Pública de su entidad federativa, la cantidad de investigaciones iniciadas durante el año 2022 por la presunta responsabilidad de faltas administrativas cometidas por el personal adscrito a la misma, según tipo de origen.</t>
  </si>
  <si>
    <t>Anote, por cada una de las instituciones de la Administración Pública de su entidad federativa, la cantidad de investigaciones concluidas durante el año 2022 por la presunta responsabilidad de faltas administrativas cometidas por el personal adscrito a la misma, según tipo de conclusión.</t>
  </si>
  <si>
    <t>Anote, por cada una de las instituciones de la Administración Pública de su entidad federativa, la cantidad de informes de presunta responsabilidad administrativa atendidos durante el año 2022 por la autoridad substanciadora derivado de la presunta responsabilidad de faltas administrativas cometidas por el personal adscrito a la misma, según tipo de atención recibida.</t>
  </si>
  <si>
    <t>Anote, por cada una de las instituciones de la Administración Pública de su entidad federativa, el total de procedimientos de responsabilidad administrativa iniciados durante el año 2022 por la autoridad substanciadora derivado de la presunta responsabilidad de faltas administrativas cometidas por el personal adscrito a la misma, así como la cantidad de este sujeto a dichos procedimientos.</t>
  </si>
  <si>
    <t>Anote, por cada una de las instituciones de la Administración Pública de su entidad federativa, la cantidad de procedimientos de responsabilidad administrativa concluidos durante el año 2022 por la autoridad substanciadora derivado de la presunta responsabilidad de faltas administrativas cometidas por el personal adscrito a la misma, según tipo de conclusión.</t>
  </si>
  <si>
    <t>Anote, por cada una de las instituciones de la Administración Pública de su entidad federativa, la cantidad de personal adscrito a la misma sancionado durante el año 2022 por su responsabilidad en la comisión de faltas administrativas, según tipo de falta administrativa asociada y sexo.</t>
  </si>
  <si>
    <t>Debe considerar al personal adscrito a las instituciones de la Administración Pública de su entidad federativa que haya sido sancionado por las autoridades resolutoras establecidas en la Ley General de Responsabilidades Administrativas o en la disposición normativa local aplicable en la materia, incluyendo, de ser el caso, a aquel sancionado por el Tribunal competente (faltas graves).</t>
  </si>
  <si>
    <t>De acuerdo con el total de personal sancionado que reportó como respuesta en la pregunta anterior, anote, por cada una de las instituciones de la Administración Pública de su entidad federativa, la cantidad del mismo especificando el tipo de sanción administrativa impuesta y sexo.</t>
  </si>
  <si>
    <t xml:space="preserve">Indique si la Administración Pública de su entidad federativa tuvo registro de los montos asociados a las sanciones económicas firmes impuestas durante el año 2022 al personal adscrito a sus instituciones. En caso afirmativo, anote el monto al que ascendieron dichas sanciones, así como el monto recuperado al cierre del referido año. </t>
  </si>
  <si>
    <t>1.- La información solicitada debe desagregarse por la institución de adscripción del personal que haya sido denunciado ante el Ministerio Público por las autoridades competentes derivado de la aplicación de la normatividad relacionada con su presunta responsabilidad en el ejercicio del servicio público, mas no por la institución encargada o integradora de la información referida.</t>
  </si>
  <si>
    <t>Para cada institución, en caso de que no se hayan presentado denuncias ante el Ministerio Público derivado de algún presunto delito cometido por el personal adscrito, o no cuente con información para determinarlo, indíquelo en la columna correspondiente conforme al catálogo respectivo y deje el resto de la fila en blanco.</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</si>
  <si>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uno o más delitos.</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</si>
  <si>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</si>
  <si>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 presunto delito", debe anotar el nombre de dicho(s) tipo(s) presunto(s) delito(s) en el recuadro destinado para tal efecto que se encuentra al final de la tabla de respuesta.</t>
  </si>
  <si>
    <r>
      <t xml:space="preserve">¿Se presentaron denuncias ante el Ministerio Público derivado de algún presunto delito cometido por el personal adscrito?
</t>
    </r>
    <r>
      <rPr>
        <i/>
        <sz val="8"/>
        <color theme="1"/>
        <rFont val="Arial"/>
        <family val="2"/>
      </rPr>
      <t>(1. Sí / 2. No / 9. No identificado)</t>
    </r>
  </si>
  <si>
    <t>Personal adscrito denunciado, según tipo de presunto delito asociado y sexo</t>
  </si>
  <si>
    <r>
      <t xml:space="preserve">Otro tipo de presunto delito
</t>
    </r>
    <r>
      <rPr>
        <i/>
        <sz val="8"/>
        <color theme="1"/>
        <rFont val="Arial"/>
        <family val="2"/>
      </rPr>
      <t>(especifique)</t>
    </r>
  </si>
  <si>
    <r>
      <t xml:space="preserve">Otro tipo de presunto delito: 
</t>
    </r>
    <r>
      <rPr>
        <i/>
        <sz val="8"/>
        <color theme="1"/>
        <rFont val="Arial"/>
        <family val="2"/>
      </rPr>
      <t>(especifique)</t>
    </r>
  </si>
  <si>
    <t>1.- La información solicitada debe desagregarse por la institución de adscripción del personal obligado a presentar la declaración de situación patrimonial y/o de intereses, mas no por la institución encargada o integradora de la información referida.</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</si>
  <si>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</si>
  <si>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de la declaración.</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</si>
  <si>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t>
  </si>
  <si>
    <t>Personal obligado a presentar la declaración de situación patrimonial, según sexo</t>
  </si>
  <si>
    <t>Personal que incumplió con la obligación de presentar la declaración de situación patrimonial, según plazo de la declaración y sexo</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</si>
  <si>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</si>
  <si>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</si>
  <si>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</si>
  <si>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r>
      <t xml:space="preserve">1.- </t>
    </r>
    <r>
      <rPr>
        <b/>
        <i/>
        <sz val="8"/>
        <color theme="1"/>
        <rFont val="Arial"/>
        <family val="2"/>
      </rPr>
      <t xml:space="preserve">Contraloría social u homóloga: </t>
    </r>
    <r>
      <rPr>
        <i/>
        <sz val="8"/>
        <color theme="1"/>
        <rFont val="Arial"/>
        <family val="2"/>
      </rPr>
      <t xml:space="preserve">se refiere al conjunto de mecanismos orientados a la participación ciudadana en el control, vigilancia y evaluación de los programas y acciones gubernamentales que promueve una rendición de cuentas vertical y transversal. </t>
    </r>
  </si>
  <si>
    <t>Seleccione con una "X" un solo código.</t>
  </si>
  <si>
    <t>1. Sí</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</si>
  <si>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</si>
  <si>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</si>
  <si>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órgano constituido para su operación. En caso de que se haya constituido más de un órgano para el mismo rubro, use tantas filas como sea necesario.</t>
  </si>
  <si>
    <t>Para cada espacio de contraloría social u homóloga abierto en determinado rubro y órgano constituido, seleccione con una "X" el o los tipos de participantes que correspondan.</t>
  </si>
  <si>
    <t>Para cada espacio de contraloría social u homóloga abierto en determinado rubro y órgano constituido,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</si>
  <si>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</si>
  <si>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"5" en la columna "Tipo de órgano constituido", debe anotar el nombre de dicho(s) tipo(s) de órgano(s) en el recuadro destinado para tal efecto que se encuentra al final de la tabla de respuesta.</t>
  </si>
  <si>
    <t>Nombre de los espacios abiertos para la contraloría social u homóloga</t>
  </si>
  <si>
    <r>
      <t xml:space="preserve">Rubro
</t>
    </r>
    <r>
      <rPr>
        <i/>
        <sz val="8"/>
        <color theme="1"/>
        <rFont val="Arial"/>
        <family val="2"/>
      </rPr>
      <t>(ver catálogo)</t>
    </r>
  </si>
  <si>
    <r>
      <t xml:space="preserve">Tipo de órgano constituido
</t>
    </r>
    <r>
      <rPr>
        <i/>
        <sz val="8"/>
        <color theme="1"/>
        <rFont val="Arial"/>
        <family val="2"/>
      </rPr>
      <t>(ver catálogo)</t>
    </r>
  </si>
  <si>
    <r>
      <rPr>
        <sz val="9"/>
        <color theme="1"/>
        <rFont val="Arial"/>
        <family val="2"/>
      </rPr>
      <t>Otro rubro:</t>
    </r>
    <r>
      <rPr>
        <sz val="8"/>
        <color theme="1"/>
        <rFont val="Arial"/>
        <family val="2"/>
      </rPr>
      <t xml:space="preserve"> </t>
    </r>
    <r>
      <rPr>
        <i/>
        <sz val="8"/>
        <color theme="1"/>
        <rFont val="Arial"/>
        <family val="2"/>
      </rPr>
      <t>(especifique)</t>
    </r>
  </si>
  <si>
    <t>Catálogo de rubros</t>
  </si>
  <si>
    <t>Catálogo de tipo de órgano constituido</t>
  </si>
  <si>
    <t>Obras públicas</t>
  </si>
  <si>
    <t>Ciudadanía en general</t>
  </si>
  <si>
    <t>Trámites</t>
  </si>
  <si>
    <t>Comité comunitario</t>
  </si>
  <si>
    <t xml:space="preserve">Personas beneficiarias </t>
  </si>
  <si>
    <t>Servicios</t>
  </si>
  <si>
    <t>Personas académicas</t>
  </si>
  <si>
    <t>Operación integral del programa o acción de desarrollo social</t>
  </si>
  <si>
    <t>Observatorio ciudadano</t>
  </si>
  <si>
    <t>Calidad de los apoyos entregados por el programa o acción de desarrollo social</t>
  </si>
  <si>
    <r>
      <t xml:space="preserve">Otro tipo de órgano </t>
    </r>
    <r>
      <rPr>
        <i/>
        <sz val="8"/>
        <color theme="1"/>
        <rFont val="Arial"/>
        <family val="2"/>
      </rPr>
      <t>(especifique)</t>
    </r>
  </si>
  <si>
    <t>Organizaciones de la sociedad civil</t>
  </si>
  <si>
    <t>Debe anotar el nombre de las acciones sistemáticas alineadas a los objetivos de las políticas anticorrupción más relevantes de acuerdo con su impacto social, comenzando por el primer renglón.</t>
  </si>
  <si>
    <t>En caso de que no haya implementado diez acciones sistemáticas alineadas a los objetivos de las políticas anticorrupción, deje el resto de las filas en blanco.</t>
  </si>
  <si>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</si>
  <si>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t>En caso de que no se le hayan impartido acciones formativas en materia de prevención, detección, control, sanción, disuasión y combate a la corrupción al personal adscrito, o no cuente con información para determinarlo, indíquelo en la columna correspondiente conforme al catálogo respectivo y deje el resto de la fila en blanco.</t>
  </si>
  <si>
    <t>En el apartado "Acciones formativas en la materia impartidas y concluidas, según medio de presentación" debe considerar las acciones formativas en la materia impartidas del 1 de enero al 31 de diciembre de 2022 al personal adscrito, y que además hayan concluido durante el referido año. En consecuencia, la cantidad registrada en la columna "Total" de este apartado debe ser igual o menor a la cantidad reportada en la columna "Total" del apartado "Acciones formativas en la materia impartidas, según medio de presentación", así como corresponder a su desagregación por medio de presentación.</t>
  </si>
  <si>
    <r>
      <t xml:space="preserve">¿Se impartieron acciones formativas en materia de prevención, detección, control, sanción, disuasión y combate a la corrupción al personal?
</t>
    </r>
    <r>
      <rPr>
        <i/>
        <sz val="8"/>
        <rFont val="Arial"/>
        <family val="2"/>
      </rPr>
      <t>(1. Sí / 2. No / 9. No identificado)</t>
    </r>
  </si>
  <si>
    <t>Personal adscrito capacitado en la materia, según sexo</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</si>
  <si>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</si>
  <si>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En caso de que no se haya realizado alguna acción formativa en determinado tema, anote una "X" en la columna "No se realizaron acciones formativas en la materia" y deje el resto de la fila en blanco.</t>
  </si>
  <si>
    <t>Para cada tema, la cantidad registrada en la columna "Acciones formativas en la materia impartidas" debe ser igual o menor a la cantidad reportada como respuesta en la columna "Total" del apartado "Acciones formativas en la materia impartidas, según medio de presentación" de la pregunta anterior. En caso de que esta instrucción no le aplique, justifíquelo en el recuadro que se encuentra al final de la tabla de respuesta.</t>
  </si>
  <si>
    <t>Para cada tema, la cantidad registrada en la columna "Acciones formativas en la materia impartidas y concluidas" debe ser igual o menor a la cantidad reportada como respuesta en la columna "Total" del apartado "Acciones formativas en la materia impartidas y concluidas, según medio de presentación" de la pregunta anterior. En caso de que esta instrucción no le aplique, justifíquelo en el recuadro que se encuentra al final de la tabla de respuesta.</t>
  </si>
  <si>
    <t>En caso de que alguna persona servidora pública haya concluido más de una acción formativa en la materia impartida y concluida entre el 1 de enero y el 31 de diciembre de 2022, debe registrarla tantas veces como sea necesario en el o los temas correspondientes.</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</si>
  <si>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t>
  </si>
  <si>
    <t>Para cada tema, la cantidad registrada en la columna "Total"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</si>
  <si>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17, debe anotar el nombre de dicho(s) tema(s) en el recuadro destinado para tal efecto que se encuentra al final de la tabla de respuesta.</t>
  </si>
  <si>
    <t>Ética e integridad pública</t>
  </si>
  <si>
    <t>Indique, por cada una de las instituciones de la Administración Pública de su entidad federativa, si durante el año 2022 se presentaron denuncias ante el Ministerio Público en contra del personal adscrito a la misma, cuando, de las investigaciones realizadas por las autoridades competentes, se advierta la presunta comisión de algún delito en el ejercicio de sus funciones. En caso afirmativo, anote la cantidad de personal denunciado durante el referido año, según tipo de presunto delito asociado y sexo.</t>
  </si>
  <si>
    <t>Anote, por cada una de las instituciones de la Administración Pública de su entidad federativa, la cantidad de personal adscrito a la misma, según sexo, que durante el año 2022 estuvo obligado a presentar la declaración de situación patrimonial, así como la cantidad de este que incumplió durante el referido año con dicha obligación, según el plazo de la misma.</t>
  </si>
  <si>
    <t>Anote, por cada una de las instituciones de la Administración Pública de su entidad federativa, la cantidad de personal adscrito a la misma, según sexo, que durante el año 2022 estuvo obligado a presentar la declaración de intereses, así como la cantidad de este que incumplió durante el referido año con dicha obligación.</t>
  </si>
  <si>
    <t>Durante el año 2022, ¿la Administración Pública de su entidad federativa abrió espacios para la contraloría social u homóloga?</t>
  </si>
  <si>
    <t>Anote el nombre de cada uno de los espacios abiertos durante el año 2022 por la Administración Pública de su entidad federativa para la contraloría social u homóloga. Por cada uno de estos, señale el rubro atendido, el tipo de órgano constituido para su operación y el tipo participantes en el mismo; utilizando para tal efecto los catálogos que se presentan en la parte inferior de la siguiente tabla.</t>
  </si>
  <si>
    <t>Anote el nombre de las diez principales acciones sistemáticas alineadas a los objetivos de las políticas anticorrupción implementadas durante el año 2022 por la Administración Pública de su entidad federativa.</t>
  </si>
  <si>
    <t>1.- Únicamente debe considerar la información de las acciones formativas en materia de prevención, detección, control, sanción, disuasión y combate a la corrupción impartidas al personal adscrito a las instituciones de la Administración Pública de la entidad federativa, independientemente de las instituciones, unidades administrativas o áreas que las hayan impartido.</t>
  </si>
  <si>
    <t>Indique si durante el año 2022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en la materia impartidas, según medio de presentación, así como la cantidad de personal capacitado en la materia, según sexo.</t>
  </si>
  <si>
    <t xml:space="preserve">Anote la cantidad de acciones formativas en materia de prevención, detección, control, sanción, disuasión y combate a la corrupción, según tema, impartidas durante el año 2022 al personal adscrito a las instituciones de la Administración Pública de su entidad federativa, así como la cantidad de personal capacitado en la materia, según sexo. </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</si>
  <si>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</si>
  <si>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</si>
  <si>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</si>
  <si>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</si>
  <si>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 xml:space="preserve">Participantes. </t>
    </r>
    <r>
      <rPr>
        <sz val="9"/>
        <rFont val="Arial"/>
        <family val="2"/>
      </rPr>
      <t xml:space="preserve">Presenta un espacio destinado a la identificación de las personas servidoras públicas que participaron en el llenado de cada módulo y/o sección, según corresponda. </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</si>
  <si>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</si>
  <si>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</si>
  <si>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r>
      <t xml:space="preserve">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</si>
  <si>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</si>
  <si>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</si>
  <si>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</si>
  <si>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r>
      <t xml:space="preserve">Una </t>
    </r>
    <r>
      <rPr>
        <b/>
        <sz val="9"/>
        <color theme="1"/>
        <rFont val="Arial"/>
        <family val="2"/>
      </rPr>
      <t>primera versión completa de la información</t>
    </r>
    <r>
      <rPr>
        <sz val="9"/>
        <color theme="1"/>
        <rFont val="Arial"/>
        <family val="2"/>
      </rPr>
      <t xml:space="preserve">, considerada como </t>
    </r>
    <r>
      <rPr>
        <b/>
        <sz val="9"/>
        <color theme="1"/>
        <rFont val="Arial"/>
        <family val="2"/>
      </rPr>
      <t>preliminar</t>
    </r>
    <r>
      <rPr>
        <sz val="9"/>
        <color theme="1"/>
        <rFont val="Arial"/>
        <family val="2"/>
      </rPr>
      <t>,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r>
  </si>
  <si>
    <r>
      <t xml:space="preserve">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t>
    </r>
    <r>
      <rPr>
        <b/>
        <sz val="9"/>
        <color theme="1"/>
        <rFont val="Arial"/>
        <family val="2"/>
      </rPr>
      <t>liberación del cuestionario como versión definitiva</t>
    </r>
    <r>
      <rPr>
        <sz val="9"/>
        <color theme="1"/>
        <rFont val="Arial"/>
        <family val="2"/>
      </rPr>
      <t>, para que se proceda con la impresión y formalización de la información plasmada, mediante la firma y sello del instrumento físico por parte del informante básico e informantes complementarios.</t>
    </r>
  </si>
  <si>
    <t>A efecto de llevar a cabo la revisión y validación del cuestionario, en la siguiente tabla se detallan los periodos en los que se realizarán las actividades en cada entidad federativa:</t>
  </si>
  <si>
    <t>Una vez que el archivo electrónico esté impreso y firmado, se llevará a cabo la entrega de la versión definitiva del cuestionario vía electrónica y de manera física, para lo cual se tomará en cuenta lo siguiente:</t>
  </si>
  <si>
    <t xml:space="preserve">La versión impresa, con las firmas correspondientes, deberá entregarse en la Coordinación Estatal del INEGI con los siguientes datos: 
</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</si>
  <si>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</si>
  <si>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r>
      <t xml:space="preserve">Participantes
</t>
    </r>
    <r>
      <rPr>
        <i/>
        <sz val="8"/>
        <rFont val="Arial"/>
        <family val="2"/>
      </rPr>
      <t>(Registrar a las personas servidoras públicas y áreas que participaron en la integración de la información y/o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</si>
  <si>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</si>
  <si>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</si>
  <si>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</si>
  <si>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</si>
  <si>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</si>
  <si>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</si>
  <si>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y/o preguntas en las que participó:</t>
    </r>
    <r>
      <rPr>
        <i/>
        <sz val="8"/>
        <rFont val="Arial"/>
        <family val="2"/>
      </rPr>
      <t xml:space="preserve"> registrar la sección, subsección, apartado, subapartado y/o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</si>
  <si>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</si>
  <si>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</si>
  <si>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r>
      <t xml:space="preserve">- Por </t>
    </r>
    <r>
      <rPr>
        <b/>
        <i/>
        <sz val="8"/>
        <rFont val="Arial"/>
        <family val="2"/>
      </rPr>
      <t xml:space="preserve">fuente principal </t>
    </r>
    <r>
      <rPr>
        <i/>
        <sz val="8"/>
        <rFont val="Arial"/>
        <family val="2"/>
      </rPr>
      <t xml:space="preserve">debe considerarse la fuente con la cual se genera toda o la mayor cantidad de información proporcionada, mientras que por </t>
    </r>
    <r>
      <rPr>
        <b/>
        <i/>
        <sz val="8"/>
        <rFont val="Arial"/>
        <family val="2"/>
      </rPr>
      <t xml:space="preserve">fuentes secundarias </t>
    </r>
    <r>
      <rPr>
        <i/>
        <sz val="8"/>
        <rFont val="Arial"/>
        <family val="2"/>
      </rPr>
      <t>debe considerar aquellas de las cuales se obtiene el resto de información (cuando hay más de una fuente).</t>
    </r>
  </si>
  <si>
    <r>
      <t xml:space="preserve">- 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 xml:space="preserve">anotar el nombre o descripción de la fuente principal y, en su caso, de las secundarias a partir de la(s) cual(es) se obtiene la información requerida en el presente instrumento de captación, y que la persona participante proporcionó. </t>
    </r>
  </si>
  <si>
    <r>
      <t xml:space="preserve">- En la columna </t>
    </r>
    <r>
      <rPr>
        <b/>
        <i/>
        <sz val="8"/>
        <rFont val="Arial"/>
        <family val="2"/>
      </rPr>
      <t>Tipo de fuente</t>
    </r>
    <r>
      <rPr>
        <i/>
        <sz val="8"/>
        <rFont val="Arial"/>
        <family val="2"/>
      </rPr>
      <t xml:space="preserve"> debe clasificar esa fuente según los tipos establecidos en el catálogo siguiente, con base en las características que más se adapten a la fuente utilizada (seleccionar de la lista desplegable el tipo): </t>
    </r>
  </si>
  <si>
    <r>
      <rPr>
        <b/>
        <i/>
        <sz val="8"/>
        <rFont val="Arial"/>
        <family val="2"/>
      </rPr>
      <t>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t>
    </r>
    <r>
      <rPr>
        <b/>
        <i/>
        <sz val="8"/>
        <rFont val="Arial"/>
        <family val="2"/>
      </rPr>
      <t>Hojas de cálculo no estructuradas o no estandarizadas:</t>
    </r>
    <r>
      <rPr>
        <i/>
        <sz val="8"/>
        <rFont val="Arial"/>
        <family val="2"/>
      </rPr>
      <t xml:space="preserve"> corresponde a que la fuente de información son libros u hojas de Excel que concentran información generada por la institución y es consultada de forma directa sin posibilidad de hacer consultas de forma masiva o de un conjunto de datos. 
</t>
    </r>
    <r>
      <rPr>
        <b/>
        <i/>
        <sz val="8"/>
        <rFont val="Arial"/>
        <family val="2"/>
      </rPr>
      <t>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 xml:space="preserve">Libro de gobierno en papel: </t>
    </r>
    <r>
      <rPr>
        <i/>
        <sz val="8"/>
        <rFont val="Arial"/>
        <family val="2"/>
      </rPr>
      <t xml:space="preserve">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Otra:</t>
    </r>
    <r>
      <rPr>
        <i/>
        <sz val="8"/>
        <rFont val="Arial"/>
        <family val="2"/>
      </rPr>
      <t xml:space="preserve">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r>
  </si>
  <si>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</si>
  <si>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</si>
  <si>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</si>
  <si>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</si>
  <si>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</si>
  <si>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</si>
  <si>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</si>
  <si>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</si>
  <si>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</si>
  <si>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</si>
  <si>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</si>
  <si>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</si>
  <si>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</si>
  <si>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</si>
  <si>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</si>
  <si>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</si>
  <si>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</si>
  <si>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Software comercial especializado</t>
  </si>
  <si>
    <t>Hojas de cálculo no estructuradas o no estandarizadas</t>
  </si>
  <si>
    <t>Libro de gobierno en formato electrónico</t>
  </si>
  <si>
    <t>Libro de gobierno en papel</t>
  </si>
  <si>
    <t>Bitácora en documento de texto electrónico</t>
  </si>
  <si>
    <t>Bitácora en documento de texto en papel</t>
  </si>
  <si>
    <t>De palabra</t>
  </si>
  <si>
    <t>Otra</t>
  </si>
  <si>
    <t>Se refiere a la autoridad encargada de la investigación de faltas administrativas.</t>
  </si>
  <si>
    <t>Se refiere a la autoridad que, en el ámbito de su competencia, dirige y conduce el procedimiento de responsabilidad administrativa, desde la admisión del informe de presunta responsabilidad administrativa hasta la conclusión de la audiencia inicial.</t>
  </si>
  <si>
    <t>Se refiere a la autoridad que, en el ámbito de su competencia, se encarga de la resolución de los procedimientos de responsabilidad administrativa.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</si>
  <si>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patrimonial, de intereses y constancia de presentación de la declaración fiscal; así como de la responsabilidad administrativa de las personas servidoras públicas.</t>
  </si>
  <si>
    <t xml:space="preserve">Se refiere al proceso efectuado por el personal de determinado ente público a efecto de proporcionar una seguridad razonable sobre la consecución de los objetivos institucionales y la salvaguarda de los recursos públicos, así como para prevenir actos de corrupción. </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</si>
  <si>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</si>
  <si>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Se refiere a la persona servidora pública que, por las funciones que tiene asignadas dentro de la institución, es la principal productora y/o integradora de la información correspondiente a la presente sección y, cuando menos, se encuentra en el segundo o tercer nivel jerárquico de la misma.</t>
  </si>
  <si>
    <t>Se refiere a la institución pública encargada de proveer asistencia técnica al Comité Coordinador del Sistema Estatal Anticorrupción u homólogo a efecto de mejorar e implementar sus decisiones, así como de la coordinación general de dicho sistema.</t>
  </si>
  <si>
    <t>Se refiere a aquellas cometidas por las personas servidoras públicas, cuya sanción corresponde al Tribunal Federal de Justicia Administrativa y a sus homólogos en las entidades federativas, conforme a lo establecido en la Ley General de Responsabilidades Administrativas.</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</si>
  <si>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</si>
  <si>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</si>
  <si>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Se refiere al conjunto de diligencias realizadas por las autoridades investigadoras a efecto de indagar sobre la presunta responsabilidad de faltas administrativas.</t>
  </si>
  <si>
    <t>Se refiere al conjunto de actividades, formas y formalidades de carácter legal, previamente establecidas, llevadas a cabo por las autoridades substanciadoras que, en el ámbito de su competencia, admitan el informe de presunta responsabilidad administrativa.</t>
  </si>
  <si>
    <t xml:space="preserve">Se refiere al conjunto de mecanismos orientados a la participación ciudadana en el control, vigilancia y evaluación de los programas y acciones gubernamentales que promueve una rendición de cuentas vertical y transversal. </t>
  </si>
  <si>
    <t>Contraloría social u homóloga</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</si>
  <si>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</si>
  <si>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</si>
  <si>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Sección V. Control interno y anticorrupción</t>
  </si>
  <si>
    <t>Preguntas 5.1 a 5.31</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</si>
  <si>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</si>
  <si>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V.1 Estructura organizacional para el ejercicio de la función de control interno</t>
  </si>
  <si>
    <t>5.1.-</t>
  </si>
  <si>
    <t>5.2.-</t>
  </si>
  <si>
    <t>V.2 Órganos internos de control u homólogos</t>
  </si>
  <si>
    <t>1.- En caso de que haya seleccionado el código "2", "8" o "9" en la columna "¿Participó en el ejercicio de la función de control interno?" del numeral 2 de la pregunta 5.1, pase a la pregunta 5.5.</t>
  </si>
  <si>
    <t>5.3.-</t>
  </si>
  <si>
    <t>5.4.-</t>
  </si>
  <si>
    <t>En caso de que haya seleccionado el código "2", "8" o "9" en la columna "¿Participó en el ejercicio de la función de control interno?" del numeral 1 de la pregunta 5.1, no puede seleccionar el código "3" en la columna "Tipo de adscripción".</t>
  </si>
  <si>
    <t>V.3 Mecanismos y/o herramientas de control interno</t>
  </si>
  <si>
    <t>5.5.-</t>
  </si>
  <si>
    <t>1.- Para cada autoridad o institución, en caso de que haya seleccionado el código "2", "8" o "9" en la columna "¿Participó en el ejercicio de la función de control interno?" del respectivo numeral de la pregunta 5.1, no puede registrar información en las preguntas 5.5, 5.6, 5.7, 5.8 y 5.9.</t>
  </si>
  <si>
    <t xml:space="preserve">3.- Para cada autoridad o institución, en caso de que no seleccione la columna "Mecanismos y/o herramientas para la recepción de denuncias en contra de las personas servidoras públicas" de la pregunta 5.5, no puede registrar información en las preguntas 5.6, 5.7, 5.8 y 5.9. </t>
  </si>
  <si>
    <t>5.6.-</t>
  </si>
  <si>
    <t>5.7.-</t>
  </si>
  <si>
    <t>5.8.-</t>
  </si>
  <si>
    <t>5.9.-</t>
  </si>
  <si>
    <t>De acuerdo con el total de denuncias recibidas que reportó como respuesta en la pregunta 5.7, anote, por cada una de las autoridades o instituciones participantes en el ejercicio de la función de control interno, la cantidad de las mismas especificando el tipo de denunciante.</t>
  </si>
  <si>
    <t>Para cada autoridad o institución, la cantidad registrada en la columna "Total" debe ser igual o mayor a la cantidad reportada como respuesta en la columna "Total" del respectivo numeral de la pregunta 5.7, toda vez que una denuncia pudo haber sido impuesta por uno o más tipos de denunciantes.</t>
  </si>
  <si>
    <t>Para cada autoridad o institución, en caso de que la cantidad reportada como respuesta en la columna "Total" del respectivo numeral de la pregunta 5.7 no sea un dato numérico mayor a cero, no puede registrar información en el presente reactivo.</t>
  </si>
  <si>
    <t>Para cada autoridad o institución, la cantidad registrada en cada tipo de denunciante debe ser igual o menor a la cantidad reportada como respuesta en la columna "Total" del respectivo numeral de la pregunta 5.7.</t>
  </si>
  <si>
    <t>5.10.-</t>
  </si>
  <si>
    <t>V.4 Investigación, substanciación y sanción de faltas administrativas</t>
  </si>
  <si>
    <t>5.11.-</t>
  </si>
  <si>
    <t>5.12.-</t>
  </si>
  <si>
    <t>5.13.-</t>
  </si>
  <si>
    <t>5.14.-</t>
  </si>
  <si>
    <t>5.15.-</t>
  </si>
  <si>
    <t>5.16.-</t>
  </si>
  <si>
    <t>5.17.-</t>
  </si>
  <si>
    <t>5.18.-</t>
  </si>
  <si>
    <t>5.19.-</t>
  </si>
  <si>
    <t>5.20.-</t>
  </si>
  <si>
    <t>5.21.-</t>
  </si>
  <si>
    <t>De acuerdo con el total de personal sancionado que reportó como respuesta en la pregunta 5.17, anote, por cada una de las instituciones de la Administración Pública de su entidad federativa, la cantidad del mismo especificando el tipo de falta administrativa cometida y sexo.</t>
  </si>
  <si>
    <t>Para ambas tablas, en caso de que la cantidad reportada como respuesta para determinada institución en la columna "Total" de la pregunta 5.17 no sea un dato numérico mayor a cero, no puede registrar información para dicha institución en el presente reactivo.</t>
  </si>
  <si>
    <t>Para cada institución, la suma de las cantidades registradas en la columna "Total" de ambas tablas debe ser igual o mayor a la cantidad reportada como respuesta en la columna "Total" de la pregunta 5.17, así como corresponder a su desagregación por sexo y tipo de falta administrativa asociada; toda vez que una persona servidora pública pudo haber cometido una o más faltas administrativas.</t>
  </si>
  <si>
    <t>Para cada institución, la cantidad registrada en la columna "Subtotal" de cada tipo de falta administrativa no grave y grave debe ser igual o menor a la cantidad reportada como respuesta en la columna "Total" de la pregunta 5.17, así como corresponder a su desagregación por sexo y tipo de falta administrativa asociada. En caso de que esta instrucción no le aplique, justifíquelo en el recuadro que se encuentra al final de las tablas de respuesta.</t>
  </si>
  <si>
    <t>5.22.-</t>
  </si>
  <si>
    <t>De acuerdo con el total de personal sancionado que reportó como respuesta en las preguntas 5.18 y 5.21, anote la cantidad del mismo especificando el tipo de falta administrativa cometida, así como el tipo de sanción administrativa impuesta.</t>
  </si>
  <si>
    <t>La suma de las cantidades registradas en la columna "Total" de ambas tablas debe ser igual o mayor a la suma de las cantidades reportadas como respuesta en la columna "Total" de la pregunta 5.18, así como corresponder a su desagregación por tipo de sanción administrativa; toda vez que una sanción administrativa se pudo haber impuesto por la comisión de una o más faltas administrativas.</t>
  </si>
  <si>
    <t>V.5 Denuncias presentadas ante el Ministerio Público</t>
  </si>
  <si>
    <t>5.23.-</t>
  </si>
  <si>
    <t>V.6 Declaraciones de situación patrimonial y de intereses</t>
  </si>
  <si>
    <t>5.24.-</t>
  </si>
  <si>
    <t>5.25.-</t>
  </si>
  <si>
    <t>V.7 Contraloría social u homóloga</t>
  </si>
  <si>
    <r>
      <t>1.-</t>
    </r>
    <r>
      <rPr>
        <b/>
        <i/>
        <sz val="8"/>
        <color theme="1"/>
        <rFont val="Arial"/>
        <family val="2"/>
      </rPr>
      <t xml:space="preserve"> </t>
    </r>
    <r>
      <rPr>
        <i/>
        <sz val="8"/>
        <color theme="1"/>
        <rFont val="Arial"/>
        <family val="2"/>
      </rPr>
      <t xml:space="preserve">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y/o municipal.</t>
    </r>
  </si>
  <si>
    <t>5.26.-</t>
  </si>
  <si>
    <r>
      <t>2. No</t>
    </r>
    <r>
      <rPr>
        <i/>
        <sz val="8"/>
        <color theme="1"/>
        <rFont val="Arial"/>
        <family val="2"/>
      </rPr>
      <t xml:space="preserve"> (pase a la pregunta 5.28)</t>
    </r>
  </si>
  <si>
    <r>
      <t>9. No identificado</t>
    </r>
    <r>
      <rPr>
        <i/>
        <sz val="8"/>
        <color theme="1"/>
        <rFont val="Arial"/>
        <family val="2"/>
      </rPr>
      <t xml:space="preserve"> (pase a la pregunta 5.28)</t>
    </r>
  </si>
  <si>
    <t>5.27.-</t>
  </si>
  <si>
    <t>V.8 Acciones sistemáticas alineadas a los objetivos de las políticas anticorrupción</t>
  </si>
  <si>
    <t>5.28.-</t>
  </si>
  <si>
    <r>
      <t>2. No</t>
    </r>
    <r>
      <rPr>
        <i/>
        <sz val="8"/>
        <color theme="1"/>
        <rFont val="Arial"/>
        <family val="2"/>
      </rPr>
      <t xml:space="preserve"> (pase a la pregunta 5.30)</t>
    </r>
  </si>
  <si>
    <r>
      <t>9. No identificado</t>
    </r>
    <r>
      <rPr>
        <i/>
        <sz val="8"/>
        <color theme="1"/>
        <rFont val="Arial"/>
        <family val="2"/>
      </rPr>
      <t xml:space="preserve"> (pase a la pregunta 5.30)</t>
    </r>
  </si>
  <si>
    <t>5.29.-</t>
  </si>
  <si>
    <t>V.9 Capacitación en materia anticorrupción</t>
  </si>
  <si>
    <t>5.30.-</t>
  </si>
  <si>
    <t>5.31.-</t>
  </si>
  <si>
    <t>Pregunta 5.2</t>
  </si>
  <si>
    <t>1.- El listado de órganos internos de control u homólogos que se despliega corresponde al que registró como respuesta en la pregunta 5.4.</t>
  </si>
  <si>
    <t>Pregunta 5.10</t>
  </si>
  <si>
    <t>4.- Para cada autoridad de control, vigilancia y/o fiscalización, la suma de las cantidades registradas en la columna "Auditorías aplicadas" debe ser igual a la cantidad reportada como respuesta en la columna "Instituciones de la Administración Pública" del apartado "Auditorías aplicadas, según rubro" del respectivo numeral de la pregunta 5.10.</t>
  </si>
  <si>
    <t>5.- Para cada autoridad de control, vigilancia y/o fiscalización, la suma de las cantidades registradas en la columna "Auditorías aplicadas y concluidas" debe ser igual a la cantidad reportada como respuesta en la columna "Instituciones de la Administración Pública" del apartado "Auditorías aplicadas y concluidas, según rubro" del respectivo numeral de la pregunta 5.10.</t>
  </si>
  <si>
    <r>
      <t>Secretaría de la Contraloría u homóloga de la entidad federativa</t>
    </r>
    <r>
      <rPr>
        <sz val="8"/>
        <rFont val="Arial"/>
        <family val="2"/>
      </rPr>
      <t xml:space="preserve"> </t>
    </r>
    <r>
      <rPr>
        <i/>
        <sz val="8"/>
        <rFont val="Arial"/>
        <family val="2"/>
      </rPr>
      <t>(sin incluir al(los) órgano(s) interno(s) de control u homólogo(s))</t>
    </r>
  </si>
  <si>
    <t>Anote el nombre de la o las unidades administrativas o áreas de la Secretaría de la Contraloría u homóloga de su entidad federativa que durante el año 2022 ejercieron las atribuciones correspondientes a cada una de las autoridades en materia de responsabilidades administrativas.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</si>
  <si>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</si>
  <si>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El nombre de las unidades administrativas o áreas de la Secretaría de la Contraloría u homóloga debe registrarse en mayúsculas, sin comillas ni signos de acentuación, puntuación, paréntesis y abreviaturas.</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</si>
  <si>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la información solicitada en cada una de las autoridades en materia de responsabilidades administrativas que corresponda.</t>
  </si>
  <si>
    <t>En el Complemento 1 debe indicar los datos de la persona titular de cada una de las unidades administrativas o áreas de la Secretaría de la Contraloría u homóloga que fungen como autoridades en materia de responsabilidades administrativas, de acuerdo con los requerimientos solicitados.</t>
  </si>
  <si>
    <t>Nombre de las unidades administrativas o áreas de la Secretaría de la Contraloría u homóloga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</si>
  <si>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</si>
  <si>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</si>
  <si>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r>
      <t xml:space="preserve">Secretaría de la Contraloría u homóloga de la entidad federativa </t>
    </r>
    <r>
      <rPr>
        <i/>
        <sz val="8"/>
        <rFont val="Arial"/>
        <family val="2"/>
      </rPr>
      <t>(sin incluir al(los) órgano(s) interno(s) de control u homólogo(s))</t>
    </r>
  </si>
  <si>
    <t>En caso de que seleccione para el numeral 6 el código "1" en la columna "¿Aplicó alguna auditoría a la Administración Pública de la entidad federativa?", debe anotar el nombre de dicho(s) tipo(s) de autoridad(es) en el recuadro destinado para tal efecto que se encuentra al final de la tabla de respuesta.</t>
  </si>
  <si>
    <t>Complemento 1. Perfil de las personas titulares de las unidades administrativas o áreas de la Secretaría de la Contraloría u homóloga que fungen como autoridades en materia de responsabilidades administrativas</t>
  </si>
  <si>
    <r>
      <t xml:space="preserve">1.- Periodo de referencia de los datos: 
</t>
    </r>
    <r>
      <rPr>
        <b/>
        <i/>
        <sz val="8"/>
        <color theme="1"/>
        <rFont val="Arial"/>
        <family val="2"/>
      </rPr>
      <t>Durante el año:</t>
    </r>
    <r>
      <rPr>
        <i/>
        <sz val="8"/>
        <color theme="1"/>
        <rFont val="Arial"/>
        <family val="2"/>
      </rPr>
      <t xml:space="preserve"> la información se refiere a lo existente del 1 de enero al 31 de diciembre de 2022.
</t>
    </r>
    <r>
      <rPr>
        <b/>
        <i/>
        <sz val="8"/>
        <color theme="1"/>
        <rFont val="Arial"/>
        <family val="2"/>
      </rPr>
      <t>Al cierre del año:</t>
    </r>
    <r>
      <rPr>
        <i/>
        <sz val="8"/>
        <color theme="1"/>
        <rFont val="Arial"/>
        <family val="2"/>
      </rPr>
      <t xml:space="preserve"> la información se refiere a lo existente al 31 de diciembre de 2022.</t>
    </r>
  </si>
  <si>
    <t>1.- El listado de unidades administrativas o áreas de la Secretaría de la Contraloría u homóloga que se despliega corresponde al que registró como respuesta en la pregunta 5.2.</t>
  </si>
  <si>
    <r>
      <t xml:space="preserve">4.- </t>
    </r>
    <r>
      <rPr>
        <b/>
        <i/>
        <sz val="8"/>
        <color theme="1"/>
        <rFont val="Arial"/>
        <family val="2"/>
      </rPr>
      <t xml:space="preserve">Control interno: </t>
    </r>
    <r>
      <rPr>
        <i/>
        <sz val="8"/>
        <color theme="1"/>
        <rFont val="Arial"/>
        <family val="2"/>
      </rPr>
      <t xml:space="preserve">se refiere al proceso efectuado por el personal de determinado ente público a efecto de proporcionar una seguridad razonable sobre la consecución de los objetivos institucionales y la salvaguarda de los recursos públicos, así como para prevenir actos de corrupción. </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</si>
  <si>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</si>
  <si>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Secretaría de la Contraloría u homóloga de la entidad federativa </t>
    </r>
    <r>
      <rPr>
        <i/>
        <sz val="8"/>
        <color theme="1"/>
        <rFont val="Arial"/>
        <family val="2"/>
      </rPr>
      <t>(sin incluir al(los) órgano(s) interno(s) de control u homólogo(s))</t>
    </r>
  </si>
  <si>
    <t>Secretaría de la Contraloría u homóloga</t>
  </si>
  <si>
    <t>Perfil de las personas titulares de las unidades administrativas o áreas de la Secretaría de la Contraloría u homóloga que fungen como autoridades en materia de responsabilidades administrativas</t>
  </si>
  <si>
    <t>Nombre de las unidades administrativas o áreas de la Secretaría de la Contraloría u homóloga que fungen como autoridades en materia de responsabilidades administrativas</t>
  </si>
  <si>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patrimonial, de intereses y constancia de presentación de la declaración fiscal; así como de la responsabilidad administrativa de las personas servidoras públicas.</t>
    </r>
  </si>
  <si>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</si>
  <si>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t xml:space="preserve">1.- </t>
    </r>
    <r>
      <rPr>
        <b/>
        <i/>
        <sz val="8"/>
        <color theme="1"/>
        <rFont val="Arial"/>
        <family val="2"/>
      </rPr>
      <t xml:space="preserve">Acciones formativas: </t>
    </r>
    <r>
      <rPr>
        <i/>
        <sz val="8"/>
        <color theme="1"/>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</si>
  <si>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</si>
  <si>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</si>
  <si>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</si>
  <si>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</si>
  <si>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</si>
  <si>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Dirección:</t>
  </si>
  <si>
    <r>
      <t xml:space="preserve">Título </t>
    </r>
    <r>
      <rPr>
        <i/>
        <sz val="8"/>
        <rFont val="Arial"/>
        <family val="2"/>
      </rPr>
      <t>(Lic., Mtro(a)., Dr(a)., Ing., C., Sr(a)., etc.)</t>
    </r>
    <r>
      <rPr>
        <sz val="9"/>
        <rFont val="Arial"/>
        <family val="2"/>
      </rPr>
      <t>:</t>
    </r>
  </si>
  <si>
    <t>En caso de que seleccione en la categoría "Otra" en alguna de las columnas "Tipo de fuente", favor de especificar ese otro tipo de fuente(s) en la columna "Comentarios o especificaciones sobre el tipo de fuente".</t>
  </si>
  <si>
    <r>
      <t xml:space="preserve">Particularmente, en el </t>
    </r>
    <r>
      <rPr>
        <b/>
        <sz val="9"/>
        <color theme="1"/>
        <rFont val="Arial"/>
        <family val="2"/>
      </rPr>
      <t xml:space="preserve">módulo 1 </t>
    </r>
    <r>
      <rPr>
        <sz val="9"/>
        <color theme="1"/>
        <rFont val="Arial"/>
        <family val="2"/>
      </rPr>
      <t>se solicita, entre otra, información sobre la estructura organizacional de la Administración Pública de cada entidad federativa; la distribución de los recursos humanos, materiales y presupuestales con los que cuenta; la cantidad, tipos y características de acceso a los trámites y servicios prestados; así como los elementos y acciones institucionales que se llevan a cabo para la implementación y ejercicio de funciones específicas, como planeación, evaluación, actividades estadísticas y geográficas, transparencia, control interno, combate a la corrupción, contrataciones públicas, administración de archivos y gestión documental, entre otros.</t>
    </r>
  </si>
  <si>
    <t xml:space="preserve">Sección I. Estructura organizacional,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y/o en tratamiento externo
Sección IX. Libertad condicionada
Sección X. Tránsito y vialidad
Sección XI. Alojamientos de asistencia social
Sección XII. Administración de archivos y gestión documental              </t>
  </si>
  <si>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</si>
  <si>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r>
      <t xml:space="preserve">Como resultado de dicha división, ahora se cuenta con </t>
    </r>
    <r>
      <rPr>
        <i/>
        <sz val="9"/>
        <color theme="1"/>
        <rFont val="Arial"/>
        <family val="2"/>
      </rPr>
      <t>el Censo Nacional de Gobiernos Estatales (CNGE) 2022</t>
    </r>
    <r>
      <rPr>
        <sz val="9"/>
        <color theme="1"/>
        <rFont val="Arial"/>
        <family val="2"/>
      </rPr>
      <t>, cuyos resultados pueden ser consultados en la página de internet del Instituto: https://www.inegi.org.mx/programas/cnge/2022/</t>
    </r>
  </si>
  <si>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</si>
  <si>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</si>
  <si>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r>
      <t xml:space="preserve">Así, se presenta el </t>
    </r>
    <r>
      <rPr>
        <i/>
        <sz val="9"/>
        <color theme="1"/>
        <rFont val="Arial"/>
        <family val="2"/>
      </rPr>
      <t>Censo Nacional de Gobiernos Estatales (CNGE) 2023</t>
    </r>
    <r>
      <rPr>
        <sz val="9"/>
        <color theme="1"/>
        <rFont val="Arial"/>
        <family val="2"/>
      </rPr>
      <t>,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</si>
  <si>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No debe considerar decimales en las cifras registradas, por lo que debe redondear las cifras a sus valores enteros más cercanos.</t>
  </si>
  <si>
    <r>
      <t xml:space="preserve">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t>
    </r>
    <r>
      <rPr>
        <i/>
        <sz val="9"/>
        <color theme="1"/>
        <rFont val="Arial"/>
        <family val="2"/>
      </rPr>
      <t>Censo Nacional de Gobiernos Municipales y Demarcaciones Territoriales de la Ciudad de México (CNGMD)</t>
    </r>
    <r>
      <rPr>
        <sz val="9"/>
        <color theme="1"/>
        <rFont val="Arial"/>
        <family val="2"/>
      </rPr>
      <t>; de tal forma que se generen datos con una misma temporalidad que permitan conocer la implementación del Modelo Homologado de Justicia Cívica, Buen Gobierno y Cultura de la Legalidad para los Municipios de México.</t>
    </r>
  </si>
  <si>
    <r>
      <t xml:space="preserve">Informantes
</t>
    </r>
    <r>
      <rPr>
        <i/>
        <sz val="8"/>
        <rFont val="Arial"/>
        <family val="2"/>
      </rPr>
      <t>(Responde: institución(es) o unidad(es) administrativas encargada(s) o integradora(s) de la información sobre el control interno de las instituciones que integran a la Administración Pública de la entidad federativa, así como de los procedimientos de investigación, substanciación y sanción de faltas administrativas cometidas por las personas servidoras públicas adscritas a estas)</t>
    </r>
  </si>
  <si>
    <t>3.- Únicamente debe considerar la información de las instituciones de la Administración Pública de la entidad federativa listadas en la pregunta 1.1 de la sección I del módulo 1 de este censo.</t>
  </si>
  <si>
    <t>4.- Salvo aquellas preguntas que no requieran información por institución de la Administración Pública de la entidad federativa, el listado de instituciones que se despliega corresponde al que registró como respuesta en la pregunta 1.1 de la sección I del módulo 1 de este censo.</t>
  </si>
  <si>
    <t>7.- No deje celdas en blanco, salvo en los casos en que la instrucción así lo solicite.</t>
  </si>
  <si>
    <r>
      <rPr>
        <sz val="9"/>
        <color theme="1"/>
        <rFont val="Arial"/>
        <family val="2"/>
      </rPr>
      <t xml:space="preserve">Otra autoridad o institución:
</t>
    </r>
    <r>
      <rPr>
        <i/>
        <sz val="8"/>
        <color theme="1"/>
        <rFont val="Arial"/>
        <family val="2"/>
      </rPr>
      <t>(especifique)</t>
    </r>
  </si>
  <si>
    <r>
      <rPr>
        <sz val="9"/>
        <color theme="1"/>
        <rFont val="Arial"/>
        <family val="2"/>
      </rPr>
      <t xml:space="preserve">Otro tipo de instituciones:
</t>
    </r>
    <r>
      <rPr>
        <i/>
        <sz val="8"/>
        <color theme="1"/>
        <rFont val="Arial"/>
        <family val="2"/>
      </rPr>
      <t>(especifique)</t>
    </r>
  </si>
  <si>
    <t>En caso de que determinado órgano interno de control u homólogo no haya contado con alguna clave y/o número de identificación, constrúyalo a partir de la clave AGEE de su entidad federativa, las letras "OIC" y un consecutivo. Por ejemplo: 01OIC01, donde: 01 (AGEE), OIC (letras para caracterizar el órgano interno de control u homólogo) y 01 (consecutivo).</t>
  </si>
  <si>
    <t>Para cada órgano interno de control u homólogo, la cantidad registrada en cada una de las columnas "Total" del apartado "Función desempeñada" debe ser igual o menor a la cantidad reportada como respuesta en la columna "Total", así como corresponder a su desagregación por sexo.</t>
  </si>
  <si>
    <t>Para cada órgano interno de control u homólogo, el presupuesto ejercido debe anotarse en pesos mexicanos (números enteros), por lo que no debe agregar la frase "miles o millones" ni desagregar decimales.</t>
  </si>
  <si>
    <r>
      <rPr>
        <sz val="9"/>
        <color theme="1"/>
        <rFont val="Arial"/>
        <family val="2"/>
      </rPr>
      <t xml:space="preserve">Otro tipo de adscripción:
</t>
    </r>
    <r>
      <rPr>
        <i/>
        <sz val="8"/>
        <color theme="1"/>
        <rFont val="Arial"/>
        <family val="2"/>
      </rPr>
      <t>(especifique)</t>
    </r>
  </si>
  <si>
    <t>Para cada órgano interno de control, en caso de no poder requisitar la información sobre el presupuesto ejercido, anote "NA" (No aplica) en la celda correspondiente y explique dicha situación en el recuadro que se encuentra en la parte inferior del catálogo de respuesta.</t>
  </si>
  <si>
    <r>
      <rPr>
        <sz val="9"/>
        <color theme="1"/>
        <rFont val="Arial"/>
        <family val="2"/>
      </rPr>
      <t xml:space="preserve">Otro mecanismo y/o herramienta:
</t>
    </r>
    <r>
      <rPr>
        <i/>
        <sz val="8"/>
        <color theme="1"/>
        <rFont val="Arial"/>
        <family val="2"/>
      </rPr>
      <t>(especifique)</t>
    </r>
  </si>
  <si>
    <r>
      <rPr>
        <sz val="9"/>
        <color theme="1"/>
        <rFont val="Arial"/>
        <family val="2"/>
      </rPr>
      <t xml:space="preserve">Otro mecanismo y/o procedimiento:
</t>
    </r>
    <r>
      <rPr>
        <i/>
        <sz val="8"/>
        <color theme="1"/>
        <rFont val="Arial"/>
        <family val="2"/>
      </rPr>
      <t>(especifique)</t>
    </r>
  </si>
  <si>
    <t>De acuerdo con lo establecido en la quinta instrucción general para las preguntas de la sección, en caso de que determinado medio de recepción no se encuentre previsto en su normatividad aplicable, anote "NA" (No aplica) en las celdas correspondientes. Por lo tanto, no puede registrar "NA" en las celdas de la columna "No identificado".</t>
  </si>
  <si>
    <r>
      <rPr>
        <sz val="9"/>
        <color theme="1"/>
        <rFont val="Arial"/>
        <family val="2"/>
      </rPr>
      <t xml:space="preserve">Otro medio de recepción:
</t>
    </r>
    <r>
      <rPr>
        <i/>
        <sz val="8"/>
        <color theme="1"/>
        <rFont val="Arial"/>
        <family val="2"/>
      </rPr>
      <t>(especifique)</t>
    </r>
  </si>
  <si>
    <t>En caso de que determinada autoridad de control, vigilancia y/o fiscalización no haya aplicado alguna auditoría a la Administración Pública de la entidad federativa, o no cuente con información para determinarlo, indíquelo en la columna correspondiente conforme al catálogo respectivo y deje el resto de la fila en blanco.</t>
  </si>
  <si>
    <t>Para cada autoridad de control, vigilancia y/o fiscalización, en el apartado "Auditorías aplicadas, según rubro" debe considerar las auditorías aplicadas del 1 de enero al 31 de diciembre de 2022 a la Administración Pública de la entidad federativa, independientemente de que hayan concluido durante el referido año.</t>
  </si>
  <si>
    <t>Para cada autoridad de control, vigilancia y/o fiscalización, en el apartado "Auditorías aplicadas y concluidas, según rubro" debe considerar las auditorías aplicadas del 1 de enero al 31 de diciembre de 2022 a la Administración Pública de la entidad federativa, y que además hayan concluido durante el referido año. En consecuencia, la cantidad registrada en la columna "Total" de este apartado debe ser igual o menor a la cantidad reportada en la columna "Total" del apartado "Auditorías aplicadas, según rubro", así como corresponder a su desagregación por rubro.</t>
  </si>
  <si>
    <r>
      <t xml:space="preserve">2. Otra disposición normativa </t>
    </r>
    <r>
      <rPr>
        <i/>
        <sz val="8"/>
        <color theme="1"/>
        <rFont val="Arial"/>
        <family val="2"/>
      </rPr>
      <t>(especifique)</t>
    </r>
  </si>
  <si>
    <t>3. No contaba con otra disposición normativa aplicable diferente a la Ley General de Responsabilidades Administrativas</t>
  </si>
  <si>
    <t>En caso de seleccionar el código "3" o "9" no puede seleccionar otro código.</t>
  </si>
  <si>
    <r>
      <rPr>
        <sz val="9"/>
        <color theme="1"/>
        <rFont val="Arial"/>
        <family val="2"/>
      </rPr>
      <t xml:space="preserve">Otro tipo de origen:
</t>
    </r>
    <r>
      <rPr>
        <i/>
        <sz val="8"/>
        <color theme="1"/>
        <rFont val="Arial"/>
        <family val="2"/>
      </rPr>
      <t>(especifique)</t>
    </r>
  </si>
  <si>
    <r>
      <rPr>
        <sz val="9"/>
        <color theme="1"/>
        <rFont val="Arial"/>
        <family val="2"/>
      </rPr>
      <t xml:space="preserve">Otro tipo de conclusión:
</t>
    </r>
    <r>
      <rPr>
        <i/>
        <sz val="8"/>
        <color theme="1"/>
        <rFont val="Arial"/>
        <family val="2"/>
      </rPr>
      <t>(especifique)</t>
    </r>
  </si>
  <si>
    <r>
      <t xml:space="preserve">En las columnas "Improcedencia" y "Sobreseimiento" debe considerar aquellos informes de presunta responsabilidad administrativa que hayan presentado dichos tipos de atención </t>
    </r>
    <r>
      <rPr>
        <i/>
        <u/>
        <sz val="8"/>
        <color theme="1"/>
        <rFont val="Arial"/>
        <family val="2"/>
      </rPr>
      <t>antes de iniciar el procedimiento de responsabilidad administrativa correspondiente</t>
    </r>
    <r>
      <rPr>
        <i/>
        <sz val="8"/>
        <color theme="1"/>
        <rFont val="Arial"/>
        <family val="2"/>
      </rPr>
      <t>, toda vez que las improcedencias y sobreseimientos que se derivaron ya iniciado el mismo deben ser consideradas en la pregunta 5.16.</t>
    </r>
  </si>
  <si>
    <r>
      <rPr>
        <sz val="9"/>
        <color theme="1"/>
        <rFont val="Arial"/>
        <family val="2"/>
      </rPr>
      <t xml:space="preserve">Otro tipo de atención:
</t>
    </r>
    <r>
      <rPr>
        <i/>
        <sz val="8"/>
        <color theme="1"/>
        <rFont val="Arial"/>
        <family val="2"/>
      </rPr>
      <t>(especifique)</t>
    </r>
  </si>
  <si>
    <r>
      <rPr>
        <sz val="9"/>
        <color theme="1"/>
        <rFont val="Arial"/>
        <family val="2"/>
      </rPr>
      <t xml:space="preserve">Mixta:
</t>
    </r>
    <r>
      <rPr>
        <i/>
        <sz val="8"/>
        <color theme="1"/>
        <rFont val="Arial"/>
        <family val="2"/>
      </rPr>
      <t>(especifique)</t>
    </r>
  </si>
  <si>
    <t>Personal adscrito sancionado, según tipo de falta administrativa asociada y sexo</t>
  </si>
  <si>
    <t>En caso de que registre algún valor numérico mayor a cero en los apartados "Otro tipo falta administrativa no grave" y/u "Otro tipo de falta administrativa grave" de las tablas I y II, respectivamente, debe anotar el nombre de dicho(s) tipo(s) de falta(s) administrativa(s) en el recuadro destinado para tal efecto que se encuentra al final de cada una de las tablas de respuesta.</t>
  </si>
  <si>
    <t>La cantidad registrada en la columna "Total" de cada tipo de falta administrativa no grave y grave debe ser igual o menor a la suma de las cantidades reportadas como respuesta en la columna "Total" de la pregunta 5.18, así como corresponder a su desagregación por tipo de sanción administrativa. En caso de que esta instrucción no le aplique, justifíquelo en el recuadro que se encuentra al final de las tablas de respuesta.</t>
  </si>
  <si>
    <t>En la categoría "No identificado" del apartado "Personal adscrito denunciado, según tipo de presunto delito asociado y sexo" debe considerar la información de aquellas denuncias presentadas en contra de las personas servidoras públicas que resulten responsables, por lo que al momento de su registro no fue posible determinar el sexo de las mismas.</t>
  </si>
  <si>
    <t>Instrucción general para la pregunta de la subsección:</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</si>
  <si>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</si>
  <si>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</si>
  <si>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</si>
  <si>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</si>
  <si>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</si>
  <si>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</si>
  <si>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</si>
  <si>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</si>
  <si>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</si>
  <si>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</si>
  <si>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</si>
  <si>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</si>
  <si>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</si>
  <si>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</si>
  <si>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</si>
  <si>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</si>
  <si>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</si>
  <si>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</si>
  <si>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</si>
  <si>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</si>
  <si>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</si>
  <si>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</si>
  <si>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</si>
  <si>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</si>
  <si>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</si>
  <si>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</si>
  <si>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</si>
  <si>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</si>
  <si>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</si>
  <si>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</si>
  <si>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</si>
  <si>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</si>
  <si>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</si>
  <si>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</si>
  <si>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</si>
  <si>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</si>
  <si>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</si>
  <si>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</si>
  <si>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</si>
  <si>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</si>
  <si>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</si>
  <si>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</si>
  <si>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</si>
  <si>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</si>
  <si>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</si>
  <si>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</si>
  <si>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</si>
  <si>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</si>
  <si>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</si>
  <si>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</si>
  <si>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</si>
  <si>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</si>
  <si>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</si>
  <si>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</si>
  <si>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</si>
  <si>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</si>
  <si>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</si>
  <si>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</si>
  <si>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</si>
  <si>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</si>
  <si>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</si>
  <si>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</si>
  <si>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</si>
  <si>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</si>
  <si>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</si>
  <si>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</si>
  <si>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</si>
  <si>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</si>
  <si>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</si>
  <si>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</si>
  <si>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</si>
  <si>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</si>
  <si>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</si>
  <si>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</si>
  <si>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</si>
  <si>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</si>
  <si>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</si>
  <si>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</si>
  <si>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</si>
  <si>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</si>
  <si>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</si>
  <si>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</si>
  <si>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</si>
  <si>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</si>
  <si>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</si>
  <si>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</si>
  <si>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</si>
  <si>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</si>
  <si>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</si>
  <si>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</si>
  <si>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</si>
  <si>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</si>
  <si>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</si>
  <si>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</si>
  <si>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</si>
  <si>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</si>
  <si>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</si>
  <si>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</si>
  <si>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</si>
  <si>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</si>
  <si>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</si>
  <si>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</si>
  <si>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</si>
  <si>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</si>
  <si>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</si>
  <si>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</si>
  <si>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</si>
  <si>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</si>
  <si>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</si>
  <si>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</si>
  <si>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</si>
  <si>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</si>
  <si>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</si>
  <si>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</si>
  <si>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</si>
  <si>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</si>
  <si>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</si>
  <si>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</si>
  <si>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</si>
  <si>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</si>
  <si>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</si>
  <si>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</si>
  <si>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</si>
  <si>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</si>
  <si>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</si>
  <si>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</si>
  <si>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</si>
  <si>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</si>
  <si>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</si>
  <si>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</si>
  <si>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</si>
  <si>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</si>
  <si>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</si>
  <si>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</si>
  <si>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</si>
  <si>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</si>
  <si>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</si>
  <si>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</si>
  <si>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</si>
  <si>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</si>
  <si>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</si>
  <si>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</si>
  <si>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</si>
  <si>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</si>
  <si>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</si>
  <si>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</si>
  <si>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</si>
  <si>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</si>
  <si>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</si>
  <si>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</si>
  <si>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</si>
  <si>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</si>
  <si>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</si>
  <si>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</si>
  <si>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</si>
  <si>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</si>
  <si>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</si>
  <si>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</si>
  <si>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</si>
  <si>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</si>
  <si>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</si>
  <si>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</si>
  <si>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</si>
  <si>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</si>
  <si>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</si>
  <si>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</si>
  <si>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</si>
  <si>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</si>
  <si>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</si>
  <si>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</si>
  <si>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</si>
  <si>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</si>
  <si>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</si>
  <si>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</si>
  <si>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</si>
  <si>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</si>
  <si>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</si>
  <si>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</si>
  <si>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</si>
  <si>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</si>
  <si>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</si>
  <si>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</si>
  <si>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</si>
  <si>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</si>
  <si>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</si>
  <si>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</si>
  <si>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</si>
  <si>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</si>
  <si>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</si>
  <si>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</si>
  <si>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</si>
  <si>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</si>
  <si>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</si>
  <si>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</si>
  <si>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</si>
  <si>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</si>
  <si>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</si>
  <si>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</si>
  <si>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</si>
  <si>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</si>
  <si>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</si>
  <si>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</si>
  <si>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</si>
  <si>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</si>
  <si>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</si>
  <si>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</si>
  <si>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</si>
  <si>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</si>
  <si>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</si>
  <si>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</si>
  <si>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</si>
  <si>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</si>
  <si>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</si>
  <si>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</si>
  <si>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</si>
  <si>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</si>
  <si>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</si>
  <si>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</si>
  <si>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</si>
  <si>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</si>
  <si>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</si>
  <si>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</si>
  <si>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</si>
  <si>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</si>
  <si>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</si>
  <si>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</si>
  <si>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</si>
  <si>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</si>
  <si>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</si>
  <si>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</si>
  <si>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</si>
  <si>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</si>
  <si>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</si>
  <si>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</si>
  <si>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</si>
  <si>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</si>
  <si>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</si>
  <si>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</si>
  <si>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</si>
  <si>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</si>
  <si>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</si>
  <si>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</si>
  <si>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</si>
  <si>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</si>
  <si>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</si>
  <si>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</si>
  <si>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</si>
  <si>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</si>
  <si>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</si>
  <si>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</si>
  <si>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</si>
  <si>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</si>
  <si>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</si>
  <si>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</si>
  <si>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</si>
  <si>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</si>
  <si>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</si>
  <si>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</si>
  <si>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</si>
  <si>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</si>
  <si>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</si>
  <si>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</si>
  <si>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</si>
  <si>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</si>
  <si>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</si>
  <si>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</si>
  <si>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</si>
  <si>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</si>
  <si>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</si>
  <si>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</si>
  <si>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</si>
  <si>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</si>
  <si>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</si>
  <si>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</si>
  <si>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</si>
  <si>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</si>
  <si>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</si>
  <si>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</si>
  <si>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</si>
  <si>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</si>
  <si>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</si>
  <si>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</si>
  <si>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</si>
  <si>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</si>
  <si>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</si>
  <si>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</si>
  <si>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</si>
  <si>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</si>
  <si>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</si>
  <si>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</si>
  <si>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</si>
  <si>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</si>
  <si>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</si>
  <si>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</si>
  <si>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</si>
  <si>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</si>
  <si>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</si>
  <si>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</si>
  <si>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</si>
  <si>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</si>
  <si>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</si>
  <si>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</si>
  <si>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</si>
  <si>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</si>
  <si>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</si>
  <si>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</si>
  <si>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</si>
  <si>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</si>
  <si>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</si>
  <si>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</si>
  <si>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</si>
  <si>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</si>
  <si>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</si>
  <si>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</si>
  <si>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</si>
  <si>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</si>
  <si>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</si>
  <si>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</si>
  <si>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</si>
  <si>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</si>
  <si>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</si>
  <si>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</si>
  <si>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</si>
  <si>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</si>
  <si>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</si>
  <si>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</si>
  <si>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</si>
  <si>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</si>
  <si>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</si>
  <si>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</si>
  <si>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</si>
  <si>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</si>
  <si>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</si>
  <si>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</si>
  <si>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</si>
  <si>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</si>
  <si>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</si>
  <si>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</si>
  <si>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</si>
  <si>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</si>
  <si>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</si>
  <si>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</si>
  <si>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</si>
  <si>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</si>
  <si>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</si>
  <si>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</si>
  <si>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</si>
  <si>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</si>
  <si>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</si>
  <si>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</si>
  <si>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</si>
  <si>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</si>
  <si>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</si>
  <si>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</si>
  <si>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</si>
  <si>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</si>
  <si>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</si>
  <si>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</si>
  <si>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</si>
  <si>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</si>
  <si>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</si>
  <si>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</si>
  <si>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</si>
  <si>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</si>
  <si>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</si>
  <si>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</si>
  <si>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</si>
  <si>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</si>
  <si>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</si>
  <si>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</si>
  <si>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</si>
  <si>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</si>
  <si>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</si>
  <si>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</si>
  <si>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</si>
  <si>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</si>
  <si>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</si>
  <si>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</si>
  <si>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</si>
  <si>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</si>
  <si>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</si>
  <si>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</si>
  <si>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</si>
  <si>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</si>
  <si>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</si>
  <si>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</si>
  <si>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</si>
  <si>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</si>
  <si>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</si>
  <si>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</si>
  <si>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</si>
  <si>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</si>
  <si>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</si>
  <si>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</si>
  <si>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</si>
  <si>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</si>
  <si>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</si>
  <si>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</si>
  <si>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</si>
  <si>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</si>
  <si>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</si>
  <si>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</si>
  <si>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</si>
  <si>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</si>
  <si>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</si>
  <si>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</si>
  <si>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</si>
  <si>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</si>
  <si>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</si>
  <si>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</si>
  <si>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</si>
  <si>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</si>
  <si>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</si>
  <si>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</si>
  <si>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</si>
  <si>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</si>
  <si>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</si>
  <si>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</si>
  <si>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</si>
  <si>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</si>
  <si>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</si>
  <si>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</si>
  <si>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</si>
  <si>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</si>
  <si>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</si>
  <si>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</si>
  <si>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</si>
  <si>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</si>
  <si>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</si>
  <si>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</si>
  <si>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</si>
  <si>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</si>
  <si>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</si>
  <si>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</si>
  <si>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</si>
  <si>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</si>
  <si>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</si>
  <si>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</si>
  <si>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</si>
  <si>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</si>
  <si>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</si>
  <si>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</si>
  <si>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</si>
  <si>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</si>
  <si>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</si>
  <si>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</si>
  <si>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</si>
  <si>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</si>
  <si>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</si>
  <si>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</si>
  <si>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</si>
  <si>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</si>
  <si>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</si>
  <si>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</si>
  <si>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</si>
  <si>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</si>
  <si>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</si>
  <si>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</si>
  <si>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</si>
  <si>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</si>
  <si>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</si>
  <si>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</si>
  <si>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</si>
  <si>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</si>
  <si>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</si>
  <si>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</si>
  <si>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</si>
  <si>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</si>
  <si>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</si>
  <si>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</si>
  <si>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</si>
  <si>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</si>
  <si>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</si>
  <si>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</si>
  <si>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</si>
  <si>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</si>
  <si>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</si>
  <si>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</si>
  <si>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</si>
  <si>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</si>
  <si>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r>
      <t>1.-</t>
    </r>
    <r>
      <rPr>
        <b/>
        <i/>
        <sz val="8"/>
        <color theme="1"/>
        <rFont val="Arial"/>
        <family val="2"/>
      </rPr>
      <t xml:space="preserve"> </t>
    </r>
    <r>
      <rPr>
        <i/>
        <sz val="8"/>
        <color theme="1"/>
        <rFont val="Arial"/>
        <family val="2"/>
      </rPr>
      <t>Únicamente debe considerar la información relacionada con las acciones sistemáticas en materia de combate a la corrupción implementadas por la Administración Pública de la entidad federativa que se encuentren alineadas a los objetivos establecidos en la Política Nacional Anticorrupción y, de ser el caso, en la Política Estatal Anticorrupción.</t>
    </r>
  </si>
  <si>
    <t>Acciones sistemáticas alineadas a los objetivos de las políticas anticorrupción</t>
  </si>
  <si>
    <t>En caso de que alguna persona servidora pública haya concluido más de una acción formativa en la materia impartida y concluida entre el 1 de enero y el 31 de diciembre de 2022, debe ser considerada una sola vez en el registro de esta pregunta.</t>
  </si>
  <si>
    <t>En caso de que una acción formativa en la materia haya contemplado más de un tema, debe registrarla tantas veces como sea necesario en los temas correspondientes.</t>
  </si>
  <si>
    <t>La suma de las cantidades registradas en la columna "Acciones formativas en la materia impartidas" debe ser igual o mayor a la cantidad reportada como respuesta en la columna "Total" del apartado "Acciones formativas en la materia impartidas, según medio de presentación" de la pregunta anterior.</t>
  </si>
  <si>
    <t>La suma de las cantidades registradas en la columna "Acciones formativas en la materia impartidas y concluidas" debe ser igual o mayor a la cantidad reportada como respuesta en la columna "Total" del apartado "Acciones formativas en la materia impartidas y concluidas, según medio de presentación" de la pregunta anterior.</t>
  </si>
  <si>
    <t>La suma de las cantidades registradas en la columna "Acciones formativas en la materia impartidas y concluidas" debe ser igual o menor a la suma de las cantidades reportadas en la columna "Acciones formativas en la materia impartidas", así como corresponder a su desagregación por tema. En caso de que esta instrucción no le aplique, justifíquelo en el recuadro que se encuentra al final de la tabla de respuesta.</t>
  </si>
  <si>
    <t>Implementación del Sistema Estatal Anticorrupción</t>
  </si>
  <si>
    <r>
      <rPr>
        <sz val="9"/>
        <color theme="1"/>
        <rFont val="Arial"/>
        <family val="2"/>
      </rPr>
      <t>Otro tema:</t>
    </r>
    <r>
      <rPr>
        <sz val="8"/>
        <color theme="1"/>
        <rFont val="Arial"/>
        <family val="2"/>
      </rPr>
      <t xml:space="preserve"> 
</t>
    </r>
    <r>
      <rPr>
        <i/>
        <sz val="8"/>
        <color theme="1"/>
        <rFont val="Arial"/>
        <family val="2"/>
      </rPr>
      <t>(especifique)</t>
    </r>
  </si>
  <si>
    <t>El nombre de las acciones sistemáticas debe registrarse en mayúsculas, sin comillas ni signos de acentuación, puntuación, paréntesis y abreviaturas.</t>
  </si>
  <si>
    <t>4.- Para el caso de los ingresos brutos mensuales, únicamente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</si>
  <si>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r>
      <rPr>
        <sz val="9"/>
        <color theme="1"/>
        <rFont val="Arial"/>
        <family val="2"/>
      </rPr>
      <t xml:space="preserve">Otra forma de designación:
</t>
    </r>
    <r>
      <rPr>
        <i/>
        <sz val="8"/>
        <color theme="1"/>
        <rFont val="Arial"/>
        <family val="2"/>
      </rPr>
      <t>(especifique)</t>
    </r>
  </si>
  <si>
    <t>Gobernador(a) o Jefe(a) de Gobierno</t>
  </si>
  <si>
    <t>Gobernador(a) o Jefe(a) de Gobierno, con aprobación del Congreso Estatal</t>
  </si>
  <si>
    <r>
      <t xml:space="preserve">Contraloría interna u homóloga de algún municipio o demarcación territorial de la entidad federativa </t>
    </r>
    <r>
      <rPr>
        <i/>
        <sz val="8"/>
        <rFont val="Arial"/>
        <family val="2"/>
      </rPr>
      <t>(sin incluir órganos internos de control u homólogos)</t>
    </r>
  </si>
  <si>
    <t>Órgano interno de control u homólogo del ámbito municipal de algún municipio o demarcación territorial de la entidad federativa</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</si>
  <si>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</si>
  <si>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Persona titular de la Secretaría de la Contraloría u homóloga de la entidad federativa</t>
  </si>
  <si>
    <t>4.- Para el caso de los ingresos brutos mensuales, únicamente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</si>
  <si>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2.- El listado de instituciones que se despliega corresponde al que registró como respuesta en la pregunta 1.1 de la sección I del módulo 1 de este censo.</t>
  </si>
  <si>
    <t>1.- El listado de instituciones que se despliega corresponde al que registró como respuesta en la pregunta 1.1 de la sección I del módulo 1 de este censo.</t>
  </si>
  <si>
    <t>3.- Para cada autoridad de control, vigilancia y/o fiscalización, en caso de que la cantidad reportada como respuesta en la columna "Instituciones de la Administración Pública" del apartado "Auditorías aplicadas, según rubro" del respectivo numeral de la pregunta 5.10 no sea un dato numérico mayor a cero, no puede registrar información en el presente Complemento.</t>
  </si>
  <si>
    <t>Durante el año 2022, ¿la Administración Pública de su entidad federativa implementó acciones sistemáticas alineadas a los objetivos de las políticas anticorrupción?</t>
  </si>
  <si>
    <t>Complemento 5. Auditorías aplicadas a las instituciones de la Administración Pública de la entidad federativa</t>
  </si>
  <si>
    <t>Pregunta 5.8</t>
  </si>
  <si>
    <t>1.- La información solicitada debe desagregarse por la institución de adscripción del personal denunciado, mas no por la institución encargada o integradora de la información referida.</t>
  </si>
  <si>
    <r>
      <t xml:space="preserve">Para ello, este módulo contiene </t>
    </r>
    <r>
      <rPr>
        <b/>
        <sz val="9"/>
        <color theme="1"/>
        <rFont val="Arial"/>
        <family val="2"/>
      </rPr>
      <t>179 preguntas</t>
    </r>
    <r>
      <rPr>
        <sz val="9"/>
        <color theme="1"/>
        <rFont val="Arial"/>
        <family val="2"/>
      </rPr>
      <t xml:space="preserve"> agrupadas en las siguientes secciones:</t>
    </r>
  </si>
  <si>
    <t>5.- La suma de las cantidades registradas en la columna "Total" debe ser igual a la suma de las cantidades reportadas como respuesta en la columna "Total" de la pregunta 5.8, así como corresponder a su desagregación por estatus. En caso de que esta instrucción no le aplique, justifíquelo en el recuadro que se encuentra al final de la tabla de respuesta.</t>
  </si>
  <si>
    <t>Complemento 4. Denuncias recibidas en contra del personal de las instituciones de la Administración Pública de la entidad federativa</t>
  </si>
  <si>
    <t xml:space="preserve">En el Complemento 4 debe anotar, por cada una de las instituciones de la Administración Pública de su entidad federativa, la cantidad de denuncias recibidas durante el año 2022 en contra de su personal. </t>
  </si>
  <si>
    <t>3.- En caso de que la suma de las cantidades reportadas como respuesta en la columna "Total" de la pregunta 5.8 no sea un dato numérico mayor a cero, no puede registrar información en el presente Complemento.</t>
  </si>
  <si>
    <t>4.- En caso de que durante el año 2022 no se hayan recibido denuncias en contra del personal adscrito a determinada institución, anote una "X" en la columna "No aplica" y deje el resto de la fila en blanco.</t>
  </si>
  <si>
    <t>En el Complemento 5 debe anotar, por cada una de las instituciones de la Administración Pública de su entidad federativa, la cantidad de auditorías aplicadas durante el año 2022, según tipo de autoridad de control, vigilancia y/o fiscalización.</t>
  </si>
  <si>
    <t>Complemento 5</t>
  </si>
  <si>
    <t>Otro estatus</t>
  </si>
  <si>
    <t>Entidad</t>
  </si>
  <si>
    <t>Clave a 3 dígitos</t>
  </si>
  <si>
    <t>Aguascalientes</t>
  </si>
  <si>
    <t>201</t>
  </si>
  <si>
    <t>Baja California</t>
  </si>
  <si>
    <t>202</t>
  </si>
  <si>
    <t>Baja California Sur</t>
  </si>
  <si>
    <t>203</t>
  </si>
  <si>
    <t>Campeche</t>
  </si>
  <si>
    <t>204</t>
  </si>
  <si>
    <t>Coahuila de Zaragoza</t>
  </si>
  <si>
    <t>205</t>
  </si>
  <si>
    <t>Colima</t>
  </si>
  <si>
    <t>206</t>
  </si>
  <si>
    <t>Chiapas</t>
  </si>
  <si>
    <t>207</t>
  </si>
  <si>
    <t>Chihuahua</t>
  </si>
  <si>
    <t>208</t>
  </si>
  <si>
    <t>Ciudad de México</t>
  </si>
  <si>
    <t>209</t>
  </si>
  <si>
    <t>Durango</t>
  </si>
  <si>
    <t>210</t>
  </si>
  <si>
    <t>Guanajuato</t>
  </si>
  <si>
    <t>211</t>
  </si>
  <si>
    <t>Guerrero</t>
  </si>
  <si>
    <t>212</t>
  </si>
  <si>
    <t>Hidalgo</t>
  </si>
  <si>
    <t>213</t>
  </si>
  <si>
    <t>Jalisco</t>
  </si>
  <si>
    <t>214</t>
  </si>
  <si>
    <t>México</t>
  </si>
  <si>
    <t>215</t>
  </si>
  <si>
    <t>Michoacán de Ocampo</t>
  </si>
  <si>
    <t>216</t>
  </si>
  <si>
    <t>Morelos</t>
  </si>
  <si>
    <t>217</t>
  </si>
  <si>
    <t>Nayarit</t>
  </si>
  <si>
    <t>218</t>
  </si>
  <si>
    <t>Nuevo León</t>
  </si>
  <si>
    <t>219</t>
  </si>
  <si>
    <t>Oaxaca</t>
  </si>
  <si>
    <t>220</t>
  </si>
  <si>
    <t>Puebla</t>
  </si>
  <si>
    <t>221</t>
  </si>
  <si>
    <t>Querétaro</t>
  </si>
  <si>
    <t>222</t>
  </si>
  <si>
    <t>Quintana Roo</t>
  </si>
  <si>
    <t>223</t>
  </si>
  <si>
    <t>San Luis Potosí</t>
  </si>
  <si>
    <t>224</t>
  </si>
  <si>
    <t>Sinaloa</t>
  </si>
  <si>
    <t>225</t>
  </si>
  <si>
    <t>Sonora</t>
  </si>
  <si>
    <t>226</t>
  </si>
  <si>
    <t>Tabasco</t>
  </si>
  <si>
    <t>227</t>
  </si>
  <si>
    <t>Tamaulipas</t>
  </si>
  <si>
    <t>228</t>
  </si>
  <si>
    <t>Tlaxcala</t>
  </si>
  <si>
    <t>229</t>
  </si>
  <si>
    <t>Veracruz de Ignacio de la Llave</t>
  </si>
  <si>
    <t>230</t>
  </si>
  <si>
    <t>Yucatán</t>
  </si>
  <si>
    <t>231</t>
  </si>
  <si>
    <t>Zacatecas</t>
  </si>
  <si>
    <t>232</t>
  </si>
  <si>
    <t>Catalogos</t>
  </si>
  <si>
    <t>X</t>
  </si>
  <si>
    <t>Selección</t>
  </si>
  <si>
    <t>SI/NO/NO APLICA/NO IDENTIFICADO</t>
  </si>
  <si>
    <t>SI/NO/NO IDENTIFICADO</t>
  </si>
  <si>
    <t>""</t>
  </si>
  <si>
    <t>Max</t>
  </si>
  <si>
    <t>Min</t>
  </si>
  <si>
    <t>Blanco</t>
  </si>
  <si>
    <t>Codigo &gt;1</t>
  </si>
  <si>
    <t>Especifique</t>
  </si>
  <si>
    <t xml:space="preserve">TIPO DE ADSCRIPCION </t>
  </si>
  <si>
    <t>RUBROS PREGUNTA 5.27</t>
  </si>
  <si>
    <t>TIPO DE ORGANO</t>
  </si>
  <si>
    <t>6ta instrucción</t>
  </si>
  <si>
    <t>7ma instrucción</t>
  </si>
  <si>
    <t>Investigadora</t>
  </si>
  <si>
    <t>Substanciadora</t>
  </si>
  <si>
    <t>Resolutora</t>
  </si>
  <si>
    <t>Suma</t>
  </si>
  <si>
    <t>P1 selección</t>
  </si>
  <si>
    <t>Minúsculas</t>
  </si>
  <si>
    <t>Acentos</t>
  </si>
  <si>
    <t>Signos</t>
  </si>
  <si>
    <t>Salto</t>
  </si>
  <si>
    <t>NS</t>
  </si>
  <si>
    <t>Comp</t>
  </si>
  <si>
    <t>2da instrucción</t>
  </si>
  <si>
    <t>Especifique 1</t>
  </si>
  <si>
    <t>Especifique 2</t>
  </si>
  <si>
    <t>Anterior</t>
  </si>
  <si>
    <t># organos</t>
  </si>
  <si>
    <t>MAX</t>
  </si>
  <si>
    <t>Total de totales</t>
  </si>
  <si>
    <t>Investigacion</t>
  </si>
  <si>
    <t>Substanciacion</t>
  </si>
  <si>
    <t>Resolucion</t>
  </si>
  <si>
    <t>1ra Instrucción</t>
  </si>
  <si>
    <t>5ta instrucción</t>
  </si>
  <si>
    <t>Texto en presupuesto</t>
  </si>
  <si>
    <t>ALERTA</t>
  </si>
  <si>
    <t>Codigo 2 o 9</t>
  </si>
  <si>
    <t>4ta instrucción</t>
  </si>
  <si>
    <t>10ma instrucción</t>
  </si>
  <si>
    <t>9na instrucción</t>
  </si>
  <si>
    <t>Pregunta 5.1</t>
  </si>
  <si>
    <t>P5.1</t>
  </si>
  <si>
    <t>P5.5</t>
  </si>
  <si>
    <t>No indentificado, Instrucción</t>
  </si>
  <si>
    <t>P5.7</t>
  </si>
  <si>
    <t>Auditorias según rubro</t>
  </si>
  <si>
    <t>Auditorias aplicadas y concluidas</t>
  </si>
  <si>
    <t>Especifique, Otra Autoridad</t>
  </si>
  <si>
    <t>Codigo &gt;1 positivos, no ceros</t>
  </si>
  <si>
    <t>Aux, blanco 5.1</t>
  </si>
  <si>
    <t>Especifique, Rubro</t>
  </si>
  <si>
    <t>Especifique otra disposición</t>
  </si>
  <si>
    <t>Codigo 3 o 9</t>
  </si>
  <si>
    <t># instituciones</t>
  </si>
  <si>
    <t>blanco</t>
  </si>
  <si>
    <t>Personal sujeto a procedimientos</t>
  </si>
  <si>
    <t>Especifique mixta</t>
  </si>
  <si>
    <t>Especifique conclusion</t>
  </si>
  <si>
    <t>Faltas admon. No graves</t>
  </si>
  <si>
    <t>Faltas admon. Graves</t>
  </si>
  <si>
    <t>Faltas admon. Graves y no graves</t>
  </si>
  <si>
    <t>Amonestacion publica</t>
  </si>
  <si>
    <t>Amonestacion privada</t>
  </si>
  <si>
    <t>Suspensión del empleo</t>
  </si>
  <si>
    <t>Sanción economica</t>
  </si>
  <si>
    <t>Otro tipo de sanción</t>
  </si>
  <si>
    <t>MIN</t>
  </si>
  <si>
    <t>P5.18</t>
  </si>
  <si>
    <t>P18</t>
  </si>
  <si>
    <t>Negligencia admon</t>
  </si>
  <si>
    <t xml:space="preserve">Omision </t>
  </si>
  <si>
    <t>Violacion</t>
  </si>
  <si>
    <t>No colaborar</t>
  </si>
  <si>
    <t>Otro tipo de falta</t>
  </si>
  <si>
    <t>Condicional</t>
  </si>
  <si>
    <t xml:space="preserve"> P5.17 Total, 2da instrucción</t>
  </si>
  <si>
    <t xml:space="preserve"> P5.17 Faltas no graves, 3ra instrucción</t>
  </si>
  <si>
    <t>P5.17</t>
  </si>
  <si>
    <t>AUX HOMBRES</t>
  </si>
  <si>
    <t>AUX MUJERES</t>
  </si>
  <si>
    <t>Actuacion bajo</t>
  </si>
  <si>
    <t>Contratacion indebida</t>
  </si>
  <si>
    <t>Desvio de recursos</t>
  </si>
  <si>
    <t>Enriquecimiento oculto</t>
  </si>
  <si>
    <t>Obstruccion de justicia</t>
  </si>
  <si>
    <t>Trafico de influencias</t>
  </si>
  <si>
    <t>Utilizacion indebida</t>
  </si>
  <si>
    <t>Simulacion</t>
  </si>
  <si>
    <t>Neopotismo</t>
  </si>
  <si>
    <t>Violaciones a las dispo</t>
  </si>
  <si>
    <t>Omision de enterar</t>
  </si>
  <si>
    <t>Salto de pregunta si solo si, ninguna institucion reporta un dato mayor a 0</t>
  </si>
  <si>
    <t>2da Instrucción</t>
  </si>
  <si>
    <t>3ra Instrucción</t>
  </si>
  <si>
    <t>Delitos cometidos</t>
  </si>
  <si>
    <t>Ejercicio abusivo</t>
  </si>
  <si>
    <t>3ra instrucción</t>
  </si>
  <si>
    <t xml:space="preserve">Enriquecimiento </t>
  </si>
  <si>
    <t>Otro tipo</t>
  </si>
  <si>
    <t>Declaracion inicial</t>
  </si>
  <si>
    <t>Declaracion de modificacion</t>
  </si>
  <si>
    <t>Declaracion conclusion</t>
  </si>
  <si>
    <t>OBLIGADO A PRESENTAR</t>
  </si>
  <si>
    <t>INCUMPLIO AL PRESENTAR</t>
  </si>
  <si>
    <t>1er Instrucción</t>
  </si>
  <si>
    <t>Rubro, especifique</t>
  </si>
  <si>
    <t>Tipo de organo, especifique</t>
  </si>
  <si>
    <t>Tipo de participantes</t>
  </si>
  <si>
    <t># espacios abiertos</t>
  </si>
  <si>
    <t>Salto de renglon</t>
  </si>
  <si>
    <t>IMPARTIDAS</t>
  </si>
  <si>
    <t>IMPARTIDAS Y CONCLUIDAS</t>
  </si>
  <si>
    <t>PERSONAL</t>
  </si>
  <si>
    <t>Presencial</t>
  </si>
  <si>
    <t>Formula logica</t>
  </si>
  <si>
    <t>PERSONAL ADSCRITO</t>
  </si>
  <si>
    <t>P30. la suma de las acciones</t>
  </si>
  <si>
    <t>P30. por tema</t>
  </si>
  <si>
    <t>impartidas vs impartidas y concluidas</t>
  </si>
  <si>
    <t>P30.La suma</t>
  </si>
  <si>
    <t>impartidas</t>
  </si>
  <si>
    <t>Impartidas y concluidas</t>
  </si>
  <si>
    <t>Sexo</t>
  </si>
  <si>
    <t>Nivel de escolaridad</t>
  </si>
  <si>
    <t>Estatus escolaridad</t>
  </si>
  <si>
    <t>Forma de designacion</t>
  </si>
  <si>
    <t>Institución de procedencia</t>
  </si>
  <si>
    <t>Edad</t>
  </si>
  <si>
    <t>Justificar el NA</t>
  </si>
  <si>
    <t>Estudios</t>
  </si>
  <si>
    <t>Institucion de procedencia</t>
  </si>
  <si>
    <t>Antigüedad en el servicio</t>
  </si>
  <si>
    <t>Antiguedad en el cargo</t>
  </si>
  <si>
    <t>Forma de designación (especifique)</t>
  </si>
  <si>
    <t>15va instrucción</t>
  </si>
  <si>
    <t>Ingresos 0 decimales</t>
  </si>
  <si>
    <t># Unidades administrativas</t>
  </si>
  <si>
    <t>Nombres 5.2</t>
  </si>
  <si>
    <t>Salto de complemento</t>
  </si>
  <si>
    <t>Catalogo</t>
  </si>
  <si>
    <t>Derivadas a otra</t>
  </si>
  <si>
    <t>Pendientes</t>
  </si>
  <si>
    <t>Auditorias aplicadas</t>
  </si>
  <si>
    <t>Auditorias aplicadas y aplicadas</t>
  </si>
  <si>
    <t>0 decimales</t>
  </si>
  <si>
    <t>2da instruccion, Pregunta 5.17</t>
  </si>
  <si>
    <t>3ra instruccion, Pregunta 5.17</t>
  </si>
  <si>
    <t>Suspension del empleo</t>
  </si>
  <si>
    <t>Inhabilitacion temporal</t>
  </si>
  <si>
    <t>0 decimales ascendieron</t>
  </si>
  <si>
    <t>0 decimales monto recuperado</t>
  </si>
  <si>
    <t>Faltas no graves, 5.17</t>
  </si>
  <si>
    <t>Faltas graves, 5.17</t>
  </si>
  <si>
    <t>Instituciones</t>
  </si>
  <si>
    <r>
      <t xml:space="preserve">En este sentido, una vez completado el llenado de este instrumento, deberá enviarse en versión preliminar a la dirección electrónica de la Jefa o el Jefe de Departamento de Estadísticas de Gobierno (JDEG) de la Coordinación Estatal del INEGI: </t>
    </r>
    <r>
      <rPr>
        <b/>
        <sz val="9"/>
        <rFont val="Arial"/>
        <family val="2"/>
      </rPr>
      <t>isis.rosas@inegi.org.mx</t>
    </r>
  </si>
  <si>
    <t>06 de marzo al 14 de abril</t>
  </si>
  <si>
    <t>13 de marzo al 04 de mayo</t>
  </si>
  <si>
    <t>27 de marzo al 04 de mayo</t>
  </si>
  <si>
    <t>02 de mayo al 16 de junio</t>
  </si>
  <si>
    <r>
      <t xml:space="preserve">La versión definitiva del cuestionario en su versión electrónica deberá ser la misma que se entregue en versión física, de conformidad con las instrucciones correspondientes. Dicha entrega deberá realizarse en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</si>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</sst>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Calibri"/>
      <family val="2"/>
      <scheme val="minor"/>
    </font>
    <font>
      <b/>
      <sz val="15"/>
      <color theme="1"/>
      <name val="Arial"/>
      <family val="2"/>
    </font>
    <font>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b/>
      <sz val="9"/>
      <name val="Arial"/>
      <family val="2"/>
    </font>
    <font>
      <sz val="9"/>
      <name val="Arial"/>
      <family val="2"/>
    </font>
    <font>
      <i/>
      <sz val="8"/>
      <color theme="1"/>
      <name val="Arial"/>
      <family val="2"/>
    </font>
    <font>
      <sz val="11"/>
      <color theme="1"/>
      <name val="Arial"/>
      <family val="2"/>
    </font>
    <font>
      <i/>
      <sz val="8"/>
      <name val="Arial"/>
      <family val="2"/>
    </font>
    <font>
      <u/>
      <sz val="11"/>
      <color theme="10"/>
      <name val="Calibri"/>
      <family val="2"/>
      <scheme val="minor"/>
    </font>
    <font>
      <u/>
      <sz val="9"/>
      <color theme="10"/>
      <name val="Arial"/>
      <family val="2"/>
    </font>
    <font>
      <sz val="9"/>
      <color theme="1"/>
      <name val="Arial "/>
    </font>
    <font>
      <b/>
      <i/>
      <sz val="8"/>
      <color theme="1"/>
      <name val="Arial"/>
      <family val="2"/>
    </font>
    <font>
      <sz val="11"/>
      <name val="Arial"/>
      <family val="2"/>
    </font>
    <font>
      <b/>
      <i/>
      <sz val="8"/>
      <name val="Arial"/>
      <family val="2"/>
    </font>
    <font>
      <b/>
      <sz val="11"/>
      <name val="Symbol"/>
      <family val="1"/>
      <charset val="2"/>
    </font>
    <font>
      <sz val="8"/>
      <color theme="1"/>
      <name val="Arial"/>
      <family val="2"/>
    </font>
    <font>
      <sz val="11"/>
      <name val="Calibri"/>
      <family val="2"/>
      <scheme val="minor"/>
    </font>
    <font>
      <b/>
      <sz val="11"/>
      <color theme="1"/>
      <name val="Symbol"/>
      <family val="1"/>
      <charset val="2"/>
    </font>
    <font>
      <b/>
      <sz val="11"/>
      <color theme="0"/>
      <name val="Calibri"/>
      <family val="2"/>
      <scheme val="minor"/>
    </font>
    <font>
      <b/>
      <sz val="11"/>
      <color theme="1"/>
      <name val="Calibri"/>
      <family val="2"/>
      <scheme val="minor"/>
    </font>
    <font>
      <b/>
      <sz val="11"/>
      <name val="Arial"/>
      <family val="2"/>
    </font>
    <font>
      <b/>
      <sz val="8"/>
      <name val="Arial"/>
      <family val="2"/>
    </font>
    <font>
      <sz val="8"/>
      <name val="Arial"/>
      <family val="2"/>
    </font>
    <font>
      <b/>
      <u/>
      <sz val="9"/>
      <color rgb="FF0070C0"/>
      <name val="Arial"/>
      <family val="2"/>
    </font>
    <font>
      <b/>
      <sz val="15"/>
      <color rgb="FF000000"/>
      <name val="Arial"/>
      <family val="2"/>
    </font>
    <font>
      <sz val="11"/>
      <color theme="1"/>
      <name val="Calibri"/>
      <family val="2"/>
    </font>
    <font>
      <b/>
      <u/>
      <sz val="9"/>
      <color theme="10"/>
      <name val="Arial"/>
      <family val="2"/>
    </font>
    <font>
      <i/>
      <u/>
      <sz val="8"/>
      <color theme="1"/>
      <name val="Arial"/>
      <family val="2"/>
    </font>
    <font>
      <sz val="10"/>
      <name val="Arial"/>
      <family val="2"/>
    </font>
    <font>
      <i/>
      <sz val="9"/>
      <name val="Arial"/>
      <family val="2"/>
    </font>
    <font>
      <b/>
      <sz val="15"/>
      <name val="Arial"/>
      <family val="2"/>
    </font>
    <font>
      <sz val="12"/>
      <color theme="1"/>
      <name val="Arial"/>
      <family val="2"/>
    </font>
    <font>
      <sz val="10"/>
      <color theme="1"/>
      <name val="Arial"/>
      <family val="2"/>
    </font>
    <font>
      <sz val="9"/>
      <color rgb="FF002060"/>
      <name val="Arial"/>
      <family val="2"/>
    </font>
    <font>
      <b/>
      <u/>
      <sz val="12"/>
      <color theme="10"/>
      <name val="Arial"/>
      <family val="2"/>
    </font>
    <font>
      <b/>
      <sz val="9"/>
      <color rgb="FFFF0000"/>
      <name val="Arial"/>
      <family val="2"/>
    </font>
    <font>
      <sz val="11"/>
      <color rgb="FF000000"/>
      <name val="Calibri"/>
      <family val="2"/>
    </font>
    <font>
      <b/>
      <sz val="9"/>
      <color rgb="FF0070C0"/>
      <name val="Arial"/>
      <family val="2"/>
    </font>
    <font>
      <b/>
      <sz val="9"/>
      <color theme="7" tint="-0.249977111117893"/>
      <name val="Arial"/>
      <family val="2"/>
    </font>
  </fonts>
  <fills count="12">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CCFF"/>
        <bgColor indexed="64"/>
      </patternFill>
    </fill>
    <fill>
      <patternFill patternType="solid">
        <fgColor theme="2" tint="-0.499984740745262"/>
        <bgColor indexed="64"/>
      </patternFill>
    </fill>
    <fill>
      <patternFill patternType="solid">
        <fgColor rgb="FFFFC000"/>
        <bgColor indexed="64"/>
      </patternFill>
    </fill>
    <fill>
      <patternFill patternType="solid">
        <fgColor rgb="FFFF0000"/>
        <bgColor indexed="64"/>
      </patternFill>
    </fill>
    <fill>
      <patternFill patternType="solid">
        <fgColor theme="7" tint="0.59999389629810485"/>
        <bgColor indexed="64"/>
      </patternFill>
    </fill>
  </fills>
  <borders count="80">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theme="1"/>
      </right>
      <top/>
      <bottom/>
      <diagonal/>
    </border>
    <border>
      <left/>
      <right style="thin">
        <color indexed="64"/>
      </right>
      <top/>
      <bottom/>
      <diagonal/>
    </border>
    <border>
      <left style="thin">
        <color theme="1"/>
      </left>
      <right/>
      <top/>
      <bottom/>
      <diagonal/>
    </border>
    <border>
      <left style="thin">
        <color indexed="64"/>
      </left>
      <right/>
      <top/>
      <bottom style="thin">
        <color indexed="64"/>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style="medium">
        <color rgb="FFBFBFBF"/>
      </top>
      <bottom/>
      <diagonal/>
    </border>
    <border>
      <left style="thin">
        <color theme="1"/>
      </left>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top style="thin">
        <color theme="1"/>
      </top>
      <bottom style="thin">
        <color theme="1"/>
      </bottom>
      <diagonal/>
    </border>
    <border>
      <left style="thin">
        <color indexed="64"/>
      </left>
      <right/>
      <top style="medium">
        <color rgb="FFBFBFBF"/>
      </top>
      <bottom/>
      <diagonal/>
    </border>
    <border>
      <left/>
      <right style="thin">
        <color theme="1"/>
      </right>
      <top/>
      <bottom style="thin">
        <color indexed="64"/>
      </bottom>
      <diagonal/>
    </border>
    <border>
      <left/>
      <right style="thin">
        <color indexed="64"/>
      </right>
      <top style="medium">
        <color rgb="FFBFBFBF"/>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theme="1"/>
      </left>
      <right/>
      <top/>
      <bottom style="thin">
        <color indexed="64"/>
      </bottom>
      <diagonal/>
    </border>
    <border>
      <left style="medium">
        <color indexed="64"/>
      </left>
      <right style="medium">
        <color indexed="64"/>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right/>
      <top/>
      <bottom style="medium">
        <color rgb="FFBFBFBF"/>
      </bottom>
      <diagonal/>
    </border>
  </borders>
  <cellStyleXfs count="2">
    <xf numFmtId="0" fontId="0" fillId="0" borderId="0"/>
    <xf numFmtId="0" fontId="15" fillId="0" borderId="0" applyNumberFormat="0" applyFill="0" applyBorder="0" applyAlignment="0" applyProtection="0"/>
  </cellStyleXfs>
  <cellXfs count="483">
    <xf numFmtId="0" fontId="0" fillId="0" borderId="0" xfId="0"/>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9" fillId="0" borderId="0" xfId="0" applyFont="1" applyAlignment="1">
      <alignment vertical="center"/>
    </xf>
    <xf numFmtId="0" fontId="2" fillId="0" borderId="0" xfId="0" applyFont="1" applyAlignment="1">
      <alignment horizontal="center" vertical="center" wrapText="1"/>
    </xf>
    <xf numFmtId="0" fontId="13" fillId="0" borderId="0" xfId="0" applyFont="1"/>
    <xf numFmtId="0" fontId="2" fillId="0" borderId="0" xfId="0" applyFont="1"/>
    <xf numFmtId="0" fontId="11" fillId="0" borderId="0" xfId="0" applyFont="1"/>
    <xf numFmtId="0" fontId="10" fillId="0" borderId="0" xfId="0" applyFont="1" applyAlignment="1">
      <alignment vertical="center"/>
    </xf>
    <xf numFmtId="0" fontId="11" fillId="0" borderId="0" xfId="0" applyFont="1" applyAlignment="1">
      <alignment horizontal="justify" vertical="center" wrapText="1"/>
    </xf>
    <xf numFmtId="0" fontId="11" fillId="0" borderId="0" xfId="0" applyFont="1" applyAlignment="1">
      <alignment vertical="center" wrapText="1"/>
    </xf>
    <xf numFmtId="0" fontId="2" fillId="0" borderId="0" xfId="0" applyFont="1" applyAlignment="1">
      <alignment horizontal="justify" vertical="center"/>
    </xf>
    <xf numFmtId="0" fontId="2" fillId="0" borderId="0" xfId="0" applyFont="1" applyAlignment="1">
      <alignment horizontal="justify" vertical="center" wrapText="1"/>
    </xf>
    <xf numFmtId="0" fontId="0" fillId="7" borderId="0" xfId="0" applyFill="1"/>
    <xf numFmtId="0" fontId="2" fillId="0" borderId="0" xfId="0" applyFont="1" applyAlignment="1">
      <alignment horizontal="left" vertical="center"/>
    </xf>
    <xf numFmtId="0" fontId="4" fillId="0" borderId="0" xfId="1" applyNumberFormat="1" applyFont="1" applyFill="1" applyAlignment="1" applyProtection="1">
      <alignment horizontal="justify" vertical="center"/>
    </xf>
    <xf numFmtId="0" fontId="2" fillId="0" borderId="22"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40" fillId="0" borderId="0" xfId="0" applyFont="1" applyAlignment="1">
      <alignment horizontal="justify" vertical="center"/>
    </xf>
    <xf numFmtId="0" fontId="4" fillId="0" borderId="0" xfId="0" applyFont="1" applyAlignment="1">
      <alignment horizontal="justify" vertical="center" wrapText="1"/>
    </xf>
    <xf numFmtId="0" fontId="38" fillId="0" borderId="0" xfId="0" applyFont="1" applyAlignment="1">
      <alignment horizontal="justify"/>
    </xf>
    <xf numFmtId="0" fontId="2" fillId="8" borderId="0" xfId="0" applyFont="1" applyFill="1" applyAlignment="1">
      <alignment vertical="center"/>
    </xf>
    <xf numFmtId="0" fontId="2" fillId="6" borderId="0" xfId="0" applyFont="1" applyFill="1" applyAlignment="1">
      <alignment horizontal="right" textRotation="90"/>
    </xf>
    <xf numFmtId="0" fontId="39" fillId="0" borderId="0" xfId="0" applyFont="1"/>
    <xf numFmtId="0" fontId="6" fillId="2" borderId="4" xfId="0" applyFont="1" applyFill="1" applyBorder="1"/>
    <xf numFmtId="0" fontId="7" fillId="2" borderId="5" xfId="0" applyFont="1" applyFill="1" applyBorder="1"/>
    <xf numFmtId="0" fontId="6" fillId="2" borderId="5" xfId="0" applyFont="1" applyFill="1" applyBorder="1"/>
    <xf numFmtId="0" fontId="6" fillId="2" borderId="6" xfId="0" applyFont="1" applyFill="1" applyBorder="1"/>
    <xf numFmtId="0" fontId="2" fillId="2" borderId="4" xfId="0" applyFont="1" applyFill="1" applyBorder="1"/>
    <xf numFmtId="0" fontId="7"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6" fillId="2" borderId="7" xfId="0" applyFont="1" applyFill="1" applyBorder="1"/>
    <xf numFmtId="0" fontId="6" fillId="2" borderId="9" xfId="0" applyFont="1" applyFill="1" applyBorder="1"/>
    <xf numFmtId="0" fontId="2" fillId="2" borderId="7" xfId="0" applyFont="1" applyFill="1" applyBorder="1"/>
    <xf numFmtId="0" fontId="2" fillId="2" borderId="9" xfId="0" applyFont="1" applyFill="1" applyBorder="1"/>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6" xfId="0" applyFont="1" applyBorder="1" applyAlignment="1">
      <alignment vertical="center"/>
    </xf>
    <xf numFmtId="0" fontId="2" fillId="0" borderId="7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1" fillId="0" borderId="0" xfId="0" applyFont="1" applyAlignment="1">
      <alignment horizontal="left" vertical="center" wrapText="1"/>
    </xf>
    <xf numFmtId="0" fontId="11" fillId="0" borderId="22" xfId="0" applyFont="1" applyBorder="1" applyAlignment="1">
      <alignment horizontal="center" vertical="center" wrapText="1"/>
    </xf>
    <xf numFmtId="0" fontId="11" fillId="0" borderId="0" xfId="0" applyFont="1" applyAlignment="1">
      <alignment horizontal="justify" vertical="top" wrapText="1"/>
    </xf>
    <xf numFmtId="0" fontId="10" fillId="0" borderId="0" xfId="0" applyFont="1" applyAlignment="1">
      <alignment vertical="top" wrapText="1"/>
    </xf>
    <xf numFmtId="0" fontId="11" fillId="0" borderId="0" xfId="0" applyFont="1" applyAlignment="1">
      <alignment vertical="top" wrapText="1"/>
    </xf>
    <xf numFmtId="0" fontId="10"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xf>
    <xf numFmtId="0" fontId="2" fillId="0" borderId="8" xfId="0" applyFont="1" applyBorder="1" applyAlignment="1">
      <alignment vertical="center"/>
    </xf>
    <xf numFmtId="0" fontId="12" fillId="0" borderId="14" xfId="0" applyFont="1" applyBorder="1" applyAlignment="1">
      <alignment wrapText="1"/>
    </xf>
    <xf numFmtId="0" fontId="12" fillId="0" borderId="16" xfId="0" applyFont="1" applyBorder="1" applyAlignment="1">
      <alignment wrapText="1"/>
    </xf>
    <xf numFmtId="0" fontId="13" fillId="0" borderId="17" xfId="0" applyFont="1" applyBorder="1"/>
    <xf numFmtId="0" fontId="13" fillId="0" borderId="18" xfId="0" applyFont="1" applyBorder="1"/>
    <xf numFmtId="0" fontId="13" fillId="0" borderId="19" xfId="0" applyFont="1" applyBorder="1"/>
    <xf numFmtId="0" fontId="13" fillId="0" borderId="20" xfId="0" applyFont="1" applyBorder="1"/>
    <xf numFmtId="0" fontId="13" fillId="0" borderId="21" xfId="0" applyFont="1" applyBorder="1"/>
    <xf numFmtId="0" fontId="2" fillId="0" borderId="22" xfId="0" applyFont="1" applyBorder="1" applyAlignment="1">
      <alignment horizontal="center" vertical="center" wrapText="1"/>
    </xf>
    <xf numFmtId="0" fontId="2" fillId="0" borderId="23" xfId="0" applyFont="1" applyBorder="1"/>
    <xf numFmtId="0" fontId="13" fillId="0" borderId="24" xfId="0" applyFont="1" applyBorder="1"/>
    <xf numFmtId="0" fontId="13" fillId="0" borderId="25" xfId="0" applyFont="1" applyBorder="1"/>
    <xf numFmtId="0" fontId="13" fillId="0" borderId="26" xfId="0" applyFont="1" applyBorder="1"/>
    <xf numFmtId="0" fontId="9" fillId="0" borderId="17" xfId="0" applyFont="1" applyBorder="1" applyAlignment="1">
      <alignment vertical="center"/>
    </xf>
    <xf numFmtId="0" fontId="9" fillId="0" borderId="18" xfId="0" applyFont="1" applyBorder="1" applyAlignment="1">
      <alignment vertical="center"/>
    </xf>
    <xf numFmtId="0" fontId="9" fillId="0" borderId="19" xfId="0" applyFont="1" applyBorder="1" applyAlignment="1">
      <alignment vertical="center"/>
    </xf>
    <xf numFmtId="0" fontId="10" fillId="0" borderId="24" xfId="0" applyFont="1" applyBorder="1" applyAlignment="1">
      <alignment vertical="center"/>
    </xf>
    <xf numFmtId="0" fontId="10" fillId="0" borderId="26" xfId="0" applyFont="1" applyBorder="1" applyAlignment="1">
      <alignment vertical="center"/>
    </xf>
    <xf numFmtId="0" fontId="13" fillId="0" borderId="0" xfId="0" applyFont="1" applyAlignment="1">
      <alignment wrapText="1"/>
    </xf>
    <xf numFmtId="0" fontId="13" fillId="0" borderId="0" xfId="0" applyFont="1" applyAlignment="1">
      <alignment vertical="center" wrapText="1"/>
    </xf>
    <xf numFmtId="0" fontId="23" fillId="0" borderId="0" xfId="0" applyFont="1"/>
    <xf numFmtId="0" fontId="36"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8" fillId="0" borderId="0" xfId="0" applyFont="1" applyAlignment="1">
      <alignment vertical="center" wrapText="1"/>
    </xf>
    <xf numFmtId="0" fontId="0" fillId="0" borderId="0" xfId="0" applyAlignment="1">
      <alignment vertical="top"/>
    </xf>
    <xf numFmtId="0" fontId="20" fillId="0" borderId="29" xfId="0" applyFont="1" applyBorder="1" applyAlignment="1">
      <alignment horizontal="left" vertical="center"/>
    </xf>
    <xf numFmtId="0" fontId="14" fillId="0" borderId="0" xfId="0" applyFont="1" applyAlignment="1">
      <alignment horizontal="justify" vertical="center" wrapText="1"/>
    </xf>
    <xf numFmtId="0" fontId="14" fillId="0" borderId="0" xfId="0" applyFont="1" applyAlignment="1">
      <alignment vertical="center" wrapText="1"/>
    </xf>
    <xf numFmtId="0" fontId="11" fillId="0" borderId="29" xfId="0" applyFont="1" applyBorder="1"/>
    <xf numFmtId="0" fontId="0" fillId="0" borderId="0" xfId="0" applyAlignment="1">
      <alignment horizontal="left" vertical="center" indent="4"/>
    </xf>
    <xf numFmtId="0" fontId="11" fillId="0" borderId="29" xfId="0" applyFont="1" applyBorder="1" applyAlignment="1">
      <alignment horizontal="left" vertical="center" indent="4"/>
    </xf>
    <xf numFmtId="0" fontId="11" fillId="0" borderId="33" xfId="0" applyFont="1" applyBorder="1"/>
    <xf numFmtId="0" fontId="0" fillId="0" borderId="0" xfId="0" applyAlignment="1">
      <alignment vertical="center"/>
    </xf>
    <xf numFmtId="0" fontId="26" fillId="0" borderId="0" xfId="0" applyFont="1" applyAlignment="1">
      <alignment vertical="center"/>
    </xf>
    <xf numFmtId="0" fontId="0" fillId="0" borderId="0" xfId="0" applyAlignment="1">
      <alignment vertical="center" wrapText="1"/>
    </xf>
    <xf numFmtId="0" fontId="3" fillId="4" borderId="66" xfId="0" applyFont="1" applyFill="1" applyBorder="1" applyAlignment="1">
      <alignment horizontal="center" vertical="center" wrapText="1"/>
    </xf>
    <xf numFmtId="0" fontId="17" fillId="0" borderId="70" xfId="0" applyFont="1" applyBorder="1" applyAlignment="1">
      <alignment horizontal="center" vertical="center" wrapText="1"/>
    </xf>
    <xf numFmtId="0" fontId="17" fillId="0" borderId="73" xfId="0" applyFont="1" applyBorder="1" applyAlignment="1">
      <alignment horizontal="center" vertical="center" wrapText="1"/>
    </xf>
    <xf numFmtId="0" fontId="0" fillId="0" borderId="0" xfId="0" applyAlignment="1">
      <alignment horizontal="center"/>
    </xf>
    <xf numFmtId="0" fontId="0" fillId="9" borderId="0" xfId="0" applyFill="1"/>
    <xf numFmtId="0" fontId="0" fillId="8" borderId="0" xfId="0" applyFill="1"/>
    <xf numFmtId="0" fontId="2" fillId="8" borderId="0" xfId="0" applyFont="1" applyFill="1" applyAlignment="1">
      <alignment horizontal="center" vertical="center" wrapText="1"/>
    </xf>
    <xf numFmtId="0" fontId="1" fillId="0" borderId="0" xfId="0" applyFont="1" applyAlignment="1">
      <alignment vertical="center" wrapText="1"/>
    </xf>
    <xf numFmtId="0" fontId="20" fillId="0" borderId="29" xfId="0" applyFont="1" applyBorder="1" applyAlignment="1">
      <alignment horizontal="justify" vertical="justify"/>
    </xf>
    <xf numFmtId="0" fontId="13" fillId="0" borderId="29" xfId="0" applyFont="1" applyBorder="1"/>
    <xf numFmtId="0" fontId="12" fillId="0" borderId="0" xfId="0" applyFont="1" applyAlignment="1">
      <alignment horizontal="justify" vertical="center" wrapText="1"/>
    </xf>
    <xf numFmtId="0" fontId="20" fillId="0" borderId="33" xfId="0" applyFont="1" applyBorder="1" applyAlignment="1">
      <alignment horizontal="justify" vertical="justify"/>
    </xf>
    <xf numFmtId="0" fontId="2" fillId="0" borderId="22" xfId="0" applyFont="1" applyBorder="1" applyAlignment="1">
      <alignment horizontal="center" vertical="center" textRotation="90" wrapText="1"/>
    </xf>
    <xf numFmtId="0" fontId="2" fillId="0" borderId="0" xfId="0" applyFont="1" applyAlignment="1">
      <alignment textRotation="90"/>
    </xf>
    <xf numFmtId="0" fontId="2" fillId="9" borderId="0" xfId="0" applyFont="1" applyFill="1"/>
    <xf numFmtId="0" fontId="20" fillId="0" borderId="0" xfId="0" applyFont="1" applyAlignment="1">
      <alignment horizontal="justify" vertical="center"/>
    </xf>
    <xf numFmtId="0" fontId="22" fillId="0" borderId="0" xfId="0" applyFont="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top"/>
    </xf>
    <xf numFmtId="0" fontId="10" fillId="0" borderId="0" xfId="0" applyFont="1" applyAlignment="1">
      <alignment vertical="center" wrapText="1"/>
    </xf>
    <xf numFmtId="49" fontId="11" fillId="0" borderId="49"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justify" vertical="center"/>
    </xf>
    <xf numFmtId="49" fontId="11" fillId="0" borderId="0" xfId="0" applyNumberFormat="1" applyFont="1" applyAlignment="1">
      <alignment vertical="center" wrapText="1"/>
    </xf>
    <xf numFmtId="0" fontId="9" fillId="0" borderId="22" xfId="0" applyFont="1" applyBorder="1" applyAlignment="1">
      <alignment horizontal="center" vertical="center" textRotation="90" wrapText="1"/>
    </xf>
    <xf numFmtId="0" fontId="2" fillId="0" borderId="3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50" xfId="0" applyFont="1" applyBorder="1" applyAlignment="1">
      <alignment horizontal="center" vertical="center" wrapText="1"/>
    </xf>
    <xf numFmtId="49" fontId="2" fillId="0" borderId="22" xfId="0" applyNumberFormat="1" applyFont="1" applyBorder="1" applyAlignment="1">
      <alignment horizontal="center" vertical="center"/>
    </xf>
    <xf numFmtId="0" fontId="2" fillId="8" borderId="0" xfId="0" applyFont="1" applyFill="1" applyAlignment="1">
      <alignment horizontal="center" vertical="center"/>
    </xf>
    <xf numFmtId="0" fontId="32" fillId="0" borderId="0" xfId="0" applyFont="1"/>
    <xf numFmtId="0" fontId="0" fillId="0" borderId="0" xfId="0" applyAlignment="1">
      <alignment wrapText="1"/>
    </xf>
    <xf numFmtId="0" fontId="5" fillId="0" borderId="0" xfId="1" applyNumberFormat="1" applyFont="1" applyFill="1" applyAlignment="1" applyProtection="1">
      <alignment vertical="center" wrapText="1"/>
    </xf>
    <xf numFmtId="0" fontId="33" fillId="0" borderId="0" xfId="1" applyNumberFormat="1" applyFont="1" applyFill="1" applyAlignment="1" applyProtection="1">
      <alignment vertical="center" wrapText="1"/>
    </xf>
    <xf numFmtId="0" fontId="15" fillId="0" borderId="0" xfId="1" applyNumberFormat="1" applyFill="1" applyAlignment="1" applyProtection="1">
      <alignment vertical="center" wrapText="1"/>
    </xf>
    <xf numFmtId="0" fontId="0" fillId="0" borderId="29" xfId="0" applyBorder="1"/>
    <xf numFmtId="0" fontId="0" fillId="0" borderId="33" xfId="0" applyBorder="1"/>
    <xf numFmtId="0" fontId="11" fillId="0" borderId="22" xfId="0" applyFont="1" applyBorder="1" applyAlignment="1">
      <alignment horizontal="center" vertical="center" textRotation="90" wrapText="1"/>
    </xf>
    <xf numFmtId="0" fontId="2" fillId="0" borderId="22" xfId="0" applyFont="1" applyBorder="1" applyAlignment="1">
      <alignment horizontal="center" vertical="center"/>
    </xf>
    <xf numFmtId="49" fontId="2" fillId="0" borderId="46" xfId="0" applyNumberFormat="1" applyFont="1" applyBorder="1" applyAlignment="1">
      <alignment horizontal="center" vertical="center"/>
    </xf>
    <xf numFmtId="0" fontId="0" fillId="0" borderId="0" xfId="0" applyProtection="1">
      <protection locked="0"/>
    </xf>
    <xf numFmtId="0" fontId="2" fillId="0" borderId="33" xfId="0" applyFont="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49" fontId="2" fillId="0" borderId="22" xfId="0" applyNumberFormat="1" applyFont="1" applyBorder="1" applyAlignment="1" applyProtection="1">
      <alignment horizontal="center" vertical="center"/>
      <protection locked="0"/>
    </xf>
    <xf numFmtId="0" fontId="8" fillId="0" borderId="0" xfId="0" applyFont="1" applyAlignment="1">
      <alignment horizontal="center" vertical="top" wrapText="1"/>
    </xf>
    <xf numFmtId="0" fontId="12" fillId="0" borderId="0" xfId="0" applyFont="1" applyAlignment="1">
      <alignment horizontal="justify" vertical="center"/>
    </xf>
    <xf numFmtId="0" fontId="9" fillId="0" borderId="0" xfId="0" applyFont="1" applyAlignment="1">
      <alignment vertical="center" wrapText="1"/>
    </xf>
    <xf numFmtId="0" fontId="2" fillId="0" borderId="49" xfId="0" applyFont="1" applyBorder="1" applyAlignment="1">
      <alignment horizontal="center" vertical="center" wrapText="1"/>
    </xf>
    <xf numFmtId="49" fontId="2" fillId="0" borderId="50" xfId="0" applyNumberFormat="1" applyFont="1" applyBorder="1" applyAlignment="1">
      <alignment horizontal="center" vertical="center"/>
    </xf>
    <xf numFmtId="49" fontId="2" fillId="0" borderId="0" xfId="0" applyNumberFormat="1" applyFont="1" applyAlignment="1">
      <alignment horizontal="center" vertical="center"/>
    </xf>
    <xf numFmtId="0" fontId="21" fillId="0" borderId="0" xfId="0" applyFont="1" applyAlignment="1">
      <alignment horizontal="right" vertical="center" wrapText="1"/>
    </xf>
    <xf numFmtId="0" fontId="2" fillId="9" borderId="0" xfId="0" applyFont="1" applyFill="1" applyAlignment="1">
      <alignment horizontal="center" vertical="center" wrapText="1"/>
    </xf>
    <xf numFmtId="0" fontId="2" fillId="0" borderId="0" xfId="0" applyFont="1" applyAlignment="1">
      <alignment horizontal="center" vertical="top" wrapText="1"/>
    </xf>
    <xf numFmtId="0" fontId="0" fillId="0" borderId="0" xfId="0" applyAlignment="1">
      <alignment vertical="top" wrapText="1"/>
    </xf>
    <xf numFmtId="0" fontId="10" fillId="0" borderId="29" xfId="0" applyFont="1" applyBorder="1" applyAlignment="1">
      <alignment horizontal="justify" vertical="center" wrapText="1"/>
    </xf>
    <xf numFmtId="0" fontId="14" fillId="0" borderId="0" xfId="0" applyFont="1" applyAlignment="1">
      <alignment horizontal="justify" vertical="center"/>
    </xf>
    <xf numFmtId="0" fontId="13" fillId="0" borderId="33" xfId="0" applyFont="1" applyBorder="1"/>
    <xf numFmtId="0" fontId="13" fillId="0" borderId="0" xfId="0" applyFont="1" applyAlignment="1">
      <alignment vertical="top" wrapText="1"/>
    </xf>
    <xf numFmtId="0" fontId="18" fillId="0" borderId="29" xfId="0" applyFont="1" applyBorder="1" applyAlignment="1">
      <alignment horizontal="justify" vertical="center" wrapText="1"/>
    </xf>
    <xf numFmtId="0" fontId="18" fillId="0" borderId="29" xfId="0" applyFont="1" applyBorder="1" applyAlignment="1">
      <alignment vertical="center"/>
    </xf>
    <xf numFmtId="0" fontId="27" fillId="0" borderId="29" xfId="0" applyFont="1" applyBorder="1" applyAlignment="1">
      <alignment vertical="center"/>
    </xf>
    <xf numFmtId="0" fontId="28" fillId="0" borderId="33" xfId="0" applyFont="1" applyBorder="1" applyAlignment="1">
      <alignment horizontal="center" vertical="top"/>
    </xf>
    <xf numFmtId="0" fontId="8" fillId="0" borderId="0" xfId="0" applyFont="1" applyAlignment="1">
      <alignment horizontal="center" vertical="center" wrapText="1"/>
    </xf>
    <xf numFmtId="0" fontId="9" fillId="0" borderId="0" xfId="0" applyFont="1" applyAlignment="1">
      <alignment horizontal="center" vertical="top" wrapText="1"/>
    </xf>
    <xf numFmtId="0" fontId="9" fillId="0" borderId="0" xfId="0" applyFont="1" applyAlignment="1">
      <alignment horizontal="justify" vertical="top" wrapText="1"/>
    </xf>
    <xf numFmtId="0" fontId="10" fillId="0" borderId="0" xfId="0" applyFont="1" applyAlignment="1">
      <alignment horizontal="justify" vertical="top" wrapText="1"/>
    </xf>
    <xf numFmtId="0" fontId="14" fillId="0" borderId="0" xfId="0" applyFont="1" applyAlignment="1">
      <alignment vertical="center"/>
    </xf>
    <xf numFmtId="0" fontId="0" fillId="0" borderId="0" xfId="0" applyAlignment="1">
      <alignment textRotation="90"/>
    </xf>
    <xf numFmtId="49" fontId="2" fillId="0" borderId="50" xfId="0" applyNumberFormat="1" applyFont="1" applyBorder="1" applyAlignment="1">
      <alignment horizontal="center" vertical="center" wrapText="1"/>
    </xf>
    <xf numFmtId="0" fontId="19" fillId="0" borderId="0" xfId="0" applyFont="1"/>
    <xf numFmtId="0" fontId="21" fillId="0" borderId="0" xfId="0" applyFont="1" applyAlignment="1">
      <alignment horizontal="right" vertical="center"/>
    </xf>
    <xf numFmtId="0" fontId="13" fillId="0" borderId="0" xfId="0" applyFont="1" applyAlignment="1">
      <alignment horizontal="center" vertical="top" wrapText="1"/>
    </xf>
    <xf numFmtId="0" fontId="43" fillId="0" borderId="0" xfId="0" applyFont="1"/>
    <xf numFmtId="0" fontId="18" fillId="0" borderId="33" xfId="0" applyFont="1" applyBorder="1" applyAlignment="1">
      <alignment horizontal="justify" vertical="center"/>
    </xf>
    <xf numFmtId="0" fontId="9" fillId="0" borderId="0" xfId="0" applyFont="1" applyAlignment="1">
      <alignment horizontal="left" vertical="center" wrapText="1"/>
    </xf>
    <xf numFmtId="0" fontId="0" fillId="10" borderId="0" xfId="0" applyFill="1" applyAlignment="1">
      <alignment textRotation="90"/>
    </xf>
    <xf numFmtId="0" fontId="29" fillId="0" borderId="22" xfId="0" applyFont="1" applyBorder="1" applyAlignment="1">
      <alignment horizontal="center" vertical="center" wrapText="1"/>
    </xf>
    <xf numFmtId="0" fontId="29" fillId="0" borderId="0" xfId="0" applyFont="1" applyAlignment="1">
      <alignment horizontal="center" vertical="center" wrapText="1"/>
    </xf>
    <xf numFmtId="49" fontId="2" fillId="0" borderId="50" xfId="0" quotePrefix="1" applyNumberFormat="1" applyFont="1" applyBorder="1" applyAlignment="1">
      <alignment horizontal="center" vertical="center" wrapText="1"/>
    </xf>
    <xf numFmtId="0" fontId="20" fillId="0" borderId="29" xfId="0" applyFont="1" applyBorder="1" applyAlignment="1">
      <alignment horizontal="justify" vertical="center" wrapText="1"/>
    </xf>
    <xf numFmtId="0" fontId="10" fillId="0" borderId="0" xfId="0" applyFont="1" applyAlignment="1">
      <alignment horizontal="left" vertical="center" wrapText="1"/>
    </xf>
    <xf numFmtId="0" fontId="0" fillId="9" borderId="0" xfId="0" applyFill="1" applyAlignment="1">
      <alignment horizontal="center" vertical="center"/>
    </xf>
    <xf numFmtId="0" fontId="10" fillId="0" borderId="0" xfId="0" applyFont="1" applyAlignment="1">
      <alignment horizontal="center" vertical="top"/>
    </xf>
    <xf numFmtId="0" fontId="13" fillId="9" borderId="0" xfId="0" applyFont="1" applyFill="1"/>
    <xf numFmtId="0" fontId="2" fillId="0" borderId="0" xfId="0" applyFont="1" applyAlignment="1">
      <alignment horizontal="center" vertical="center" textRotation="90"/>
    </xf>
    <xf numFmtId="0" fontId="0" fillId="0" borderId="0" xfId="0" applyAlignment="1">
      <alignment horizontal="left" vertical="center" textRotation="90"/>
    </xf>
    <xf numFmtId="0" fontId="2" fillId="0" borderId="0" xfId="0" applyFont="1" applyAlignment="1">
      <alignment horizontal="left" vertical="center" textRotation="90"/>
    </xf>
    <xf numFmtId="0" fontId="2" fillId="0" borderId="0" xfId="0" applyFont="1" applyAlignment="1">
      <alignment vertical="center" textRotation="90"/>
    </xf>
    <xf numFmtId="49" fontId="2" fillId="0" borderId="22" xfId="0" applyNumberFormat="1" applyFont="1" applyBorder="1" applyAlignment="1">
      <alignment horizontal="center" vertical="center" wrapText="1"/>
    </xf>
    <xf numFmtId="0" fontId="2" fillId="9" borderId="0" xfId="0" applyFont="1" applyFill="1" applyAlignment="1">
      <alignment vertical="center"/>
    </xf>
    <xf numFmtId="0" fontId="13" fillId="0" borderId="57" xfId="0" applyFont="1" applyBorder="1"/>
    <xf numFmtId="0" fontId="13" fillId="0" borderId="32" xfId="0" applyFont="1" applyBorder="1"/>
    <xf numFmtId="0" fontId="20" fillId="0" borderId="41" xfId="0" applyFont="1" applyBorder="1" applyAlignment="1">
      <alignment horizontal="justify" vertical="center"/>
    </xf>
    <xf numFmtId="0" fontId="9" fillId="0" borderId="0" xfId="0" applyFont="1" applyAlignment="1">
      <alignment horizontal="justify" vertical="top"/>
    </xf>
    <xf numFmtId="0" fontId="10" fillId="0" borderId="0" xfId="0" applyFont="1" applyAlignment="1">
      <alignment horizontal="center" vertical="center" wrapText="1"/>
    </xf>
    <xf numFmtId="0" fontId="20" fillId="0" borderId="0" xfId="0" applyFont="1" applyAlignment="1">
      <alignment vertical="center"/>
    </xf>
    <xf numFmtId="0" fontId="12" fillId="0" borderId="0" xfId="0" applyFont="1" applyAlignment="1">
      <alignment vertical="center" wrapText="1"/>
    </xf>
    <xf numFmtId="0" fontId="2" fillId="0" borderId="0" xfId="0" applyFont="1" applyAlignment="1">
      <alignment vertical="top" wrapText="1"/>
    </xf>
    <xf numFmtId="0" fontId="21" fillId="0" borderId="31" xfId="0" applyFont="1" applyBorder="1" applyAlignment="1">
      <alignment horizontal="right" vertical="center" wrapText="1"/>
    </xf>
    <xf numFmtId="0" fontId="12" fillId="0" borderId="0" xfId="0" applyFont="1" applyAlignment="1">
      <alignment vertical="center"/>
    </xf>
    <xf numFmtId="0" fontId="13" fillId="0" borderId="0" xfId="0" applyFont="1" applyAlignment="1">
      <alignment horizontal="center" vertical="top" textRotation="90" wrapText="1"/>
    </xf>
    <xf numFmtId="0" fontId="13" fillId="0" borderId="0" xfId="0" applyFont="1" applyAlignment="1">
      <alignment textRotation="90"/>
    </xf>
    <xf numFmtId="0" fontId="21" fillId="0" borderId="28" xfId="0" applyFont="1" applyBorder="1" applyAlignment="1">
      <alignment horizontal="right" vertical="center" wrapText="1"/>
    </xf>
    <xf numFmtId="0" fontId="0" fillId="9" borderId="0" xfId="0" applyFill="1" applyAlignment="1">
      <alignment horizontal="center"/>
    </xf>
    <xf numFmtId="0" fontId="13" fillId="0" borderId="13" xfId="0" applyFont="1" applyBorder="1"/>
    <xf numFmtId="0" fontId="0" fillId="0" borderId="0" xfId="0" quotePrefix="1" applyAlignment="1">
      <alignment wrapText="1"/>
    </xf>
    <xf numFmtId="0" fontId="0" fillId="9" borderId="31" xfId="0" applyFill="1" applyBorder="1"/>
    <xf numFmtId="0" fontId="22" fillId="0" borderId="22" xfId="0" applyFont="1" applyBorder="1" applyAlignment="1">
      <alignment horizontal="center" vertical="center" wrapText="1"/>
    </xf>
    <xf numFmtId="0" fontId="0" fillId="0" borderId="31" xfId="0" applyBorder="1"/>
    <xf numFmtId="0" fontId="9" fillId="0" borderId="0" xfId="0" applyFont="1" applyAlignment="1">
      <alignment vertical="top"/>
    </xf>
    <xf numFmtId="0" fontId="13" fillId="0" borderId="0" xfId="0" applyFont="1" applyAlignment="1">
      <alignment vertical="center"/>
    </xf>
    <xf numFmtId="0" fontId="0" fillId="0" borderId="29" xfId="0" applyBorder="1" applyAlignment="1">
      <alignment textRotation="90"/>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6" xfId="0" applyFont="1" applyBorder="1" applyAlignment="1">
      <alignment horizontal="center" vertical="center"/>
    </xf>
    <xf numFmtId="0" fontId="24" fillId="0" borderId="0" xfId="0" applyFont="1" applyAlignment="1">
      <alignment horizontal="right" vertical="center" wrapText="1"/>
    </xf>
    <xf numFmtId="0" fontId="24" fillId="0" borderId="0" xfId="0" applyFont="1" applyAlignment="1">
      <alignment horizontal="right" vertical="center"/>
    </xf>
    <xf numFmtId="0" fontId="13" fillId="0" borderId="41" xfId="0" applyFont="1" applyBorder="1"/>
    <xf numFmtId="0" fontId="13" fillId="0" borderId="34" xfId="0" applyFont="1" applyBorder="1"/>
    <xf numFmtId="0" fontId="2" fillId="0" borderId="50" xfId="0" applyFont="1" applyBorder="1" applyAlignment="1">
      <alignment horizontal="center" vertical="center"/>
    </xf>
    <xf numFmtId="0" fontId="9" fillId="0" borderId="0" xfId="0" applyFont="1" applyAlignment="1">
      <alignment horizontal="left" vertical="center"/>
    </xf>
    <xf numFmtId="0" fontId="0" fillId="0" borderId="0" xfId="0" applyAlignment="1">
      <alignment horizontal="left"/>
    </xf>
    <xf numFmtId="0" fontId="2" fillId="0" borderId="45" xfId="0" applyFont="1" applyBorder="1" applyAlignment="1">
      <alignment horizontal="center" vertical="center" wrapText="1"/>
    </xf>
    <xf numFmtId="0" fontId="2" fillId="0" borderId="49" xfId="0" applyFont="1" applyBorder="1" applyAlignment="1">
      <alignment horizontal="center" vertical="center"/>
    </xf>
    <xf numFmtId="0" fontId="2" fillId="0" borderId="45" xfId="0" applyFont="1" applyBorder="1" applyAlignment="1">
      <alignment horizontal="center" vertical="center"/>
    </xf>
    <xf numFmtId="49" fontId="2" fillId="0" borderId="49" xfId="0" applyNumberFormat="1" applyFont="1" applyBorder="1" applyAlignment="1">
      <alignment horizontal="center" vertical="center"/>
    </xf>
    <xf numFmtId="0" fontId="2" fillId="0" borderId="48" xfId="0" applyFont="1" applyBorder="1" applyAlignment="1">
      <alignment horizontal="center" vertical="center" wrapText="1"/>
    </xf>
    <xf numFmtId="0" fontId="23" fillId="0" borderId="0" xfId="0" applyFont="1" applyAlignment="1">
      <alignment vertical="top" wrapText="1"/>
    </xf>
    <xf numFmtId="0" fontId="35" fillId="0" borderId="0" xfId="0" applyFont="1"/>
    <xf numFmtId="0" fontId="23" fillId="0" borderId="0" xfId="0" applyFont="1" applyAlignment="1">
      <alignment horizontal="left" vertical="center"/>
    </xf>
    <xf numFmtId="0" fontId="43" fillId="9" borderId="0" xfId="0" applyFont="1" applyFill="1"/>
    <xf numFmtId="0" fontId="8" fillId="0" borderId="0" xfId="0" applyFont="1" applyAlignment="1">
      <alignment vertical="center"/>
    </xf>
    <xf numFmtId="0" fontId="18" fillId="0" borderId="29" xfId="0" applyFont="1" applyBorder="1" applyAlignment="1">
      <alignment horizontal="justify" vertical="center"/>
    </xf>
    <xf numFmtId="0" fontId="2" fillId="0" borderId="29" xfId="0" applyFont="1" applyBorder="1"/>
    <xf numFmtId="0" fontId="0" fillId="0" borderId="13" xfId="0" applyBorder="1"/>
    <xf numFmtId="0" fontId="19" fillId="0" borderId="0" xfId="0" applyFont="1" applyAlignment="1">
      <alignment horizontal="center" vertical="top" wrapText="1"/>
    </xf>
    <xf numFmtId="0" fontId="9" fillId="0" borderId="0" xfId="0" applyFont="1" applyAlignment="1">
      <alignment vertical="top" wrapText="1"/>
    </xf>
    <xf numFmtId="0" fontId="0" fillId="0" borderId="0" xfId="0" applyAlignment="1">
      <alignment horizontal="left" vertical="center"/>
    </xf>
    <xf numFmtId="0" fontId="0" fillId="0" borderId="29" xfId="0" applyBorder="1" applyAlignment="1">
      <alignment horizontal="left" vertical="center"/>
    </xf>
    <xf numFmtId="0" fontId="29" fillId="0" borderId="22" xfId="0"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10" fillId="0" borderId="58"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 fillId="9" borderId="0" xfId="0" applyFont="1" applyFill="1" applyAlignment="1">
      <alignment horizontal="center" vertical="center"/>
    </xf>
    <xf numFmtId="0" fontId="0" fillId="9" borderId="29" xfId="0" applyFill="1" applyBorder="1"/>
    <xf numFmtId="0" fontId="45" fillId="0" borderId="0" xfId="0" applyFont="1" applyAlignment="1">
      <alignment vertical="center"/>
    </xf>
    <xf numFmtId="0" fontId="0" fillId="11" borderId="0" xfId="0" applyFill="1"/>
    <xf numFmtId="0" fontId="4" fillId="0" borderId="0" xfId="1" applyNumberFormat="1" applyFont="1" applyFill="1" applyAlignment="1" applyProtection="1">
      <alignment horizontal="justify" vertical="center"/>
    </xf>
    <xf numFmtId="0" fontId="4" fillId="0" borderId="0" xfId="0" applyFont="1" applyAlignment="1">
      <alignment horizontal="justify" vertical="center" wrapText="1"/>
    </xf>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13"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1" fillId="0" borderId="0" xfId="0" applyFont="1" applyAlignment="1">
      <alignment horizontal="justify" vertical="center" wrapText="1"/>
    </xf>
    <xf numFmtId="0" fontId="11"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2" xfId="0" applyFont="1" applyBorder="1" applyAlignment="1">
      <alignment horizontal="center" vertical="center" wrapText="1"/>
    </xf>
    <xf numFmtId="0" fontId="2" fillId="0" borderId="0" xfId="0" applyFont="1" applyAlignment="1">
      <alignment horizontal="justify" vertical="center" wrapText="1"/>
    </xf>
    <xf numFmtId="0" fontId="5" fillId="0" borderId="0" xfId="1" applyFont="1" applyFill="1" applyAlignment="1" applyProtection="1">
      <alignment horizontal="right" vertical="center" wrapText="1"/>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6" fillId="2" borderId="8" xfId="0" applyFont="1" applyFill="1" applyBorder="1" applyAlignment="1">
      <alignment horizontal="justify" vertical="top" wrapText="1"/>
    </xf>
    <xf numFmtId="0" fontId="37" fillId="0" borderId="0" xfId="0" applyFont="1" applyAlignment="1">
      <alignment horizontal="center" vertical="center" wrapText="1"/>
    </xf>
    <xf numFmtId="0" fontId="8" fillId="3" borderId="14"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2" fillId="0" borderId="13"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12" fillId="0" borderId="15" xfId="0" applyFont="1" applyBorder="1" applyAlignment="1">
      <alignment horizontal="center" vertical="center" wrapText="1"/>
    </xf>
    <xf numFmtId="0" fontId="11" fillId="0" borderId="25" xfId="0" applyFont="1" applyBorder="1" applyAlignment="1" applyProtection="1">
      <alignment horizontal="justify" vertical="center" wrapText="1"/>
      <protection locked="0"/>
    </xf>
    <xf numFmtId="0" fontId="42" fillId="0" borderId="0" xfId="0" applyFont="1" applyAlignment="1">
      <alignment horizontal="center" vertical="center"/>
    </xf>
    <xf numFmtId="0" fontId="31" fillId="0" borderId="0" xfId="0" applyFont="1" applyAlignment="1">
      <alignment horizontal="center" vertical="center" wrapText="1"/>
    </xf>
    <xf numFmtId="0" fontId="14" fillId="0" borderId="0" xfId="0" applyFont="1" applyAlignment="1">
      <alignment horizontal="justify" vertical="center" wrapText="1"/>
    </xf>
    <xf numFmtId="0" fontId="14" fillId="0" borderId="31" xfId="0" applyFont="1" applyBorder="1" applyAlignment="1">
      <alignment horizontal="justify" vertical="center" wrapText="1"/>
    </xf>
    <xf numFmtId="0" fontId="20" fillId="0" borderId="0" xfId="0" applyFont="1" applyAlignment="1">
      <alignment horizontal="justify" vertical="center" wrapText="1"/>
    </xf>
    <xf numFmtId="0" fontId="20" fillId="0" borderId="31" xfId="0" applyFont="1" applyBorder="1" applyAlignment="1">
      <alignment horizontal="justify" vertical="center" wrapText="1"/>
    </xf>
    <xf numFmtId="0" fontId="14" fillId="0" borderId="0" xfId="0" quotePrefix="1" applyFont="1" applyAlignment="1">
      <alignment horizontal="justify" vertical="center" wrapText="1"/>
    </xf>
    <xf numFmtId="0" fontId="14" fillId="0" borderId="31" xfId="0" quotePrefix="1" applyFont="1" applyBorder="1" applyAlignment="1">
      <alignment horizontal="justify" vertical="center" wrapText="1"/>
    </xf>
    <xf numFmtId="0" fontId="20" fillId="0" borderId="61" xfId="0" applyFont="1" applyBorder="1" applyAlignment="1">
      <alignment vertical="center"/>
    </xf>
    <xf numFmtId="0" fontId="20" fillId="0" borderId="18" xfId="0" applyFont="1" applyBorder="1" applyAlignment="1">
      <alignment vertical="center"/>
    </xf>
    <xf numFmtId="0" fontId="20" fillId="0" borderId="62" xfId="0" applyFont="1" applyBorder="1" applyAlignment="1">
      <alignment vertical="center"/>
    </xf>
    <xf numFmtId="0" fontId="8" fillId="3" borderId="64" xfId="0" applyFont="1" applyFill="1" applyBorder="1" applyAlignment="1">
      <alignment horizontal="center" vertical="center" wrapText="1"/>
    </xf>
    <xf numFmtId="0" fontId="8" fillId="3" borderId="67" xfId="0" applyFont="1" applyFill="1" applyBorder="1" applyAlignment="1">
      <alignment horizontal="center" vertical="center" wrapText="1"/>
    </xf>
    <xf numFmtId="0" fontId="14" fillId="0" borderId="13" xfId="0" applyFont="1" applyBorder="1" applyAlignment="1">
      <alignment horizontal="justify" vertical="center" wrapText="1"/>
    </xf>
    <xf numFmtId="0" fontId="14" fillId="0" borderId="36" xfId="0" applyFont="1" applyBorder="1" applyAlignment="1">
      <alignment horizontal="justify" vertical="center" wrapText="1"/>
    </xf>
    <xf numFmtId="0" fontId="8" fillId="3" borderId="63" xfId="0" applyFont="1" applyFill="1" applyBorder="1" applyAlignment="1">
      <alignment horizontal="center" vertical="center" wrapText="1"/>
    </xf>
    <xf numFmtId="0" fontId="8" fillId="3" borderId="66"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8" fillId="3" borderId="78" xfId="0" applyFont="1" applyFill="1" applyBorder="1" applyAlignment="1">
      <alignment horizontal="center" vertical="center" wrapText="1"/>
    </xf>
    <xf numFmtId="0" fontId="2" fillId="4" borderId="67" xfId="0" applyFont="1" applyFill="1" applyBorder="1" applyAlignment="1">
      <alignment horizontal="center" vertical="center" wrapText="1"/>
    </xf>
    <xf numFmtId="0" fontId="2" fillId="4" borderId="78" xfId="0" applyFont="1" applyFill="1" applyBorder="1" applyAlignment="1">
      <alignment horizontal="center" vertical="center" wrapText="1"/>
    </xf>
    <xf numFmtId="0" fontId="2" fillId="0" borderId="67" xfId="0" applyFont="1" applyBorder="1" applyAlignment="1" applyProtection="1">
      <alignment horizontal="center" vertical="center" wrapText="1"/>
      <protection locked="0"/>
    </xf>
    <xf numFmtId="0" fontId="36" fillId="4" borderId="67" xfId="0" applyFont="1" applyFill="1" applyBorder="1" applyAlignment="1">
      <alignment horizontal="center" vertical="center" wrapText="1"/>
    </xf>
    <xf numFmtId="0" fontId="15" fillId="4" borderId="67" xfId="1" applyNumberFormat="1" applyFill="1" applyBorder="1" applyAlignment="1" applyProtection="1">
      <alignment horizontal="center" vertical="center" wrapText="1"/>
    </xf>
    <xf numFmtId="0" fontId="16" fillId="4" borderId="67" xfId="1" applyNumberFormat="1" applyFont="1" applyFill="1" applyBorder="1" applyAlignment="1" applyProtection="1">
      <alignment horizontal="center" vertical="center" wrapText="1"/>
    </xf>
    <xf numFmtId="0" fontId="2" fillId="0" borderId="71"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0" fontId="2" fillId="0" borderId="69" xfId="0" applyFont="1" applyBorder="1" applyAlignment="1" applyProtection="1">
      <alignment horizontal="center" vertical="center" wrapText="1"/>
      <protection locked="0"/>
    </xf>
    <xf numFmtId="0" fontId="2" fillId="0" borderId="72"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0" fillId="0" borderId="0" xfId="0" applyAlignment="1">
      <alignment horizontal="left"/>
    </xf>
    <xf numFmtId="0" fontId="44" fillId="0" borderId="0" xfId="0" applyFont="1" applyAlignment="1">
      <alignment horizontal="center" vertical="center"/>
    </xf>
    <xf numFmtId="0" fontId="0" fillId="0" borderId="0" xfId="0" applyAlignment="1">
      <alignment horizontal="center"/>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22" xfId="0" applyFont="1" applyBorder="1" applyAlignment="1" applyProtection="1">
      <alignment horizontal="justify" vertical="center" wrapText="1"/>
      <protection locked="0"/>
    </xf>
    <xf numFmtId="0" fontId="11" fillId="0" borderId="22" xfId="0" applyFont="1" applyBorder="1" applyAlignment="1" applyProtection="1">
      <alignment horizontal="center" vertical="center" wrapText="1"/>
      <protection locked="0"/>
    </xf>
    <xf numFmtId="0" fontId="2" fillId="0" borderId="22" xfId="0" applyFont="1" applyBorder="1" applyAlignment="1">
      <alignment horizontal="justify" vertical="center"/>
    </xf>
    <xf numFmtId="0" fontId="11" fillId="0" borderId="10" xfId="0" applyFont="1" applyBorder="1" applyAlignment="1">
      <alignment horizontal="justify" vertical="center" wrapText="1"/>
    </xf>
    <xf numFmtId="0" fontId="11" fillId="0" borderId="11" xfId="0" applyFont="1" applyBorder="1" applyAlignment="1">
      <alignment horizontal="justify" vertical="center" wrapText="1"/>
    </xf>
    <xf numFmtId="0" fontId="11" fillId="0" borderId="12" xfId="0" applyFont="1" applyBorder="1" applyAlignment="1">
      <alignment horizontal="justify" vertical="center" wrapText="1"/>
    </xf>
    <xf numFmtId="0" fontId="9" fillId="0" borderId="22" xfId="0" applyFont="1" applyBorder="1" applyAlignment="1">
      <alignment horizontal="center" vertical="center" wrapText="1"/>
    </xf>
    <xf numFmtId="0" fontId="9" fillId="5" borderId="22" xfId="0" applyFont="1" applyFill="1" applyBorder="1" applyAlignment="1">
      <alignment horizontal="center" vertical="center" wrapText="1"/>
    </xf>
    <xf numFmtId="0" fontId="9" fillId="0" borderId="48" xfId="0" applyFont="1" applyBorder="1" applyAlignment="1">
      <alignment horizontal="center" vertical="center" textRotation="90" wrapText="1"/>
    </xf>
    <xf numFmtId="0" fontId="9" fillId="0" borderId="56" xfId="0" applyFont="1" applyBorder="1" applyAlignment="1">
      <alignment horizontal="center" vertical="center" textRotation="90" wrapText="1"/>
    </xf>
    <xf numFmtId="0" fontId="9" fillId="0" borderId="49" xfId="0" applyFont="1" applyBorder="1" applyAlignment="1">
      <alignment horizontal="center" vertical="center" textRotation="90" wrapText="1"/>
    </xf>
    <xf numFmtId="0" fontId="2" fillId="0" borderId="48" xfId="0" applyFont="1" applyBorder="1" applyAlignment="1">
      <alignment horizontal="center" vertical="center" textRotation="90" wrapText="1"/>
    </xf>
    <xf numFmtId="0" fontId="2" fillId="0" borderId="56" xfId="0" applyFont="1" applyBorder="1" applyAlignment="1">
      <alignment horizontal="center" vertical="center" textRotation="90" wrapText="1"/>
    </xf>
    <xf numFmtId="0" fontId="2" fillId="0" borderId="49" xfId="0" applyFont="1" applyBorder="1" applyAlignment="1">
      <alignment horizontal="center" vertical="center" textRotation="90"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5" fillId="0" borderId="0" xfId="0" applyFont="1" applyAlignment="1">
      <alignment horizontal="right" vertical="center" wrapText="1"/>
    </xf>
    <xf numFmtId="0" fontId="18" fillId="0" borderId="27" xfId="0" applyFont="1" applyBorder="1" applyAlignment="1">
      <alignment vertical="center" wrapText="1"/>
    </xf>
    <xf numFmtId="0" fontId="18" fillId="0" borderId="23" xfId="0" applyFont="1" applyBorder="1" applyAlignment="1">
      <alignment vertical="center" wrapText="1"/>
    </xf>
    <xf numFmtId="0" fontId="18" fillId="0" borderId="28" xfId="0" applyFont="1" applyBorder="1" applyAlignment="1">
      <alignment vertical="center" wrapText="1"/>
    </xf>
    <xf numFmtId="0" fontId="12" fillId="0" borderId="0" xfId="0" applyFont="1" applyAlignment="1">
      <alignment horizontal="justify" vertical="center" wrapText="1"/>
    </xf>
    <xf numFmtId="0" fontId="12" fillId="0" borderId="0" xfId="0" applyFont="1" applyAlignment="1">
      <alignment horizontal="justify" vertical="center"/>
    </xf>
    <xf numFmtId="0" fontId="12" fillId="0" borderId="30" xfId="0" applyFont="1" applyBorder="1" applyAlignment="1">
      <alignment horizontal="justify" vertical="center"/>
    </xf>
    <xf numFmtId="0" fontId="12" fillId="0" borderId="31" xfId="0" applyFont="1" applyBorder="1" applyAlignment="1">
      <alignment horizontal="justify" vertical="center" wrapText="1"/>
    </xf>
    <xf numFmtId="0" fontId="14" fillId="0" borderId="0" xfId="0" applyFont="1" applyAlignment="1">
      <alignment horizontal="justify" vertical="center"/>
    </xf>
    <xf numFmtId="0" fontId="14" fillId="0" borderId="30" xfId="0" applyFont="1" applyBorder="1" applyAlignment="1">
      <alignment horizontal="justify" vertical="center"/>
    </xf>
    <xf numFmtId="0" fontId="18" fillId="0" borderId="27" xfId="0" applyFont="1" applyBorder="1" applyAlignment="1">
      <alignment horizontal="justify" vertical="center" wrapText="1"/>
    </xf>
    <xf numFmtId="0" fontId="18" fillId="0" borderId="23" xfId="0" applyFont="1" applyBorder="1" applyAlignment="1">
      <alignment horizontal="justify" vertical="center" wrapText="1"/>
    </xf>
    <xf numFmtId="0" fontId="18" fillId="0" borderId="28" xfId="0" applyFont="1" applyBorder="1" applyAlignment="1">
      <alignment horizontal="justify" vertical="center" wrapText="1"/>
    </xf>
    <xf numFmtId="0" fontId="12" fillId="0" borderId="13" xfId="0" applyFont="1" applyBorder="1" applyAlignment="1">
      <alignment horizontal="justify" vertical="center" wrapText="1"/>
    </xf>
    <xf numFmtId="0" fontId="12" fillId="0" borderId="36" xfId="0" applyFont="1" applyBorder="1" applyAlignment="1">
      <alignment horizontal="justify" vertical="center" wrapText="1"/>
    </xf>
    <xf numFmtId="0" fontId="8" fillId="3" borderId="37"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9" fillId="0" borderId="0" xfId="0" applyFont="1" applyAlignment="1">
      <alignment horizontal="justify" vertical="top" wrapText="1"/>
    </xf>
    <xf numFmtId="0" fontId="10" fillId="0" borderId="2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36" xfId="0" applyFont="1" applyBorder="1" applyAlignment="1">
      <alignment horizontal="center" vertical="center" wrapText="1"/>
    </xf>
    <xf numFmtId="0" fontId="11" fillId="0" borderId="10" xfId="0" applyFont="1" applyBorder="1" applyAlignment="1">
      <alignment horizontal="center" vertical="center" textRotation="90" wrapText="1"/>
    </xf>
    <xf numFmtId="0" fontId="11" fillId="0" borderId="11" xfId="0" applyFont="1" applyBorder="1" applyAlignment="1">
      <alignment horizontal="center" vertical="center" textRotation="90" wrapText="1"/>
    </xf>
    <xf numFmtId="0" fontId="11" fillId="0" borderId="12" xfId="0" applyFont="1" applyBorder="1" applyAlignment="1">
      <alignment horizontal="center" vertical="center" textRotation="90" wrapText="1"/>
    </xf>
    <xf numFmtId="0" fontId="11" fillId="0" borderId="10"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22" fillId="0" borderId="0" xfId="0" applyFont="1" applyAlignment="1">
      <alignment horizontal="center" vertical="center" wrapText="1"/>
    </xf>
    <xf numFmtId="0" fontId="2" fillId="0" borderId="10" xfId="0" applyFont="1" applyBorder="1" applyAlignment="1" applyProtection="1">
      <alignment horizontal="justify" vertical="center"/>
      <protection locked="0"/>
    </xf>
    <xf numFmtId="0" fontId="2" fillId="0" borderId="11" xfId="0" applyFont="1" applyBorder="1" applyAlignment="1" applyProtection="1">
      <alignment horizontal="justify" vertical="center"/>
      <protection locked="0"/>
    </xf>
    <xf numFmtId="0" fontId="2" fillId="0" borderId="12" xfId="0" applyFont="1" applyBorder="1" applyAlignment="1" applyProtection="1">
      <alignment horizontal="justify" vertical="center"/>
      <protection locked="0"/>
    </xf>
    <xf numFmtId="0" fontId="10" fillId="0" borderId="0" xfId="0" applyFont="1" applyAlignment="1">
      <alignment horizontal="justify" vertical="top" wrapText="1"/>
    </xf>
    <xf numFmtId="0" fontId="45" fillId="0" borderId="0" xfId="0" applyFont="1" applyAlignment="1">
      <alignment horizontal="center" vertical="center"/>
    </xf>
    <xf numFmtId="0" fontId="33" fillId="0" borderId="0" xfId="1" applyNumberFormat="1" applyFont="1" applyFill="1" applyAlignment="1" applyProtection="1">
      <alignment horizontal="center" vertical="center" wrapText="1"/>
    </xf>
    <xf numFmtId="0" fontId="11" fillId="0" borderId="22" xfId="0" quotePrefix="1" applyFont="1" applyBorder="1" applyAlignment="1">
      <alignment horizontal="center" vertical="center" wrapText="1"/>
    </xf>
    <xf numFmtId="0" fontId="11" fillId="0" borderId="10" xfId="0" quotePrefix="1" applyFont="1" applyBorder="1" applyAlignment="1">
      <alignment horizontal="center" vertical="center" wrapText="1"/>
    </xf>
    <xf numFmtId="0" fontId="11" fillId="0" borderId="22" xfId="0" applyFont="1" applyBorder="1" applyAlignment="1" applyProtection="1">
      <alignment horizontal="justify" vertical="center" wrapText="1"/>
      <protection locked="0"/>
    </xf>
    <xf numFmtId="0" fontId="18" fillId="0" borderId="51" xfId="0" applyFont="1" applyBorder="1" applyAlignment="1">
      <alignment horizontal="justify" vertical="center" wrapText="1"/>
    </xf>
    <xf numFmtId="0" fontId="18" fillId="0" borderId="40" xfId="0" applyFont="1" applyBorder="1" applyAlignment="1">
      <alignment horizontal="justify" vertical="center" wrapText="1"/>
    </xf>
    <xf numFmtId="0" fontId="18" fillId="0" borderId="53" xfId="0" applyFont="1" applyBorder="1" applyAlignment="1">
      <alignment horizontal="justify" vertical="center" wrapText="1"/>
    </xf>
    <xf numFmtId="0" fontId="12" fillId="0" borderId="13" xfId="0" applyFont="1" applyBorder="1" applyAlignment="1">
      <alignment horizontal="justify" vertical="center"/>
    </xf>
    <xf numFmtId="0" fontId="12" fillId="0" borderId="36" xfId="0" applyFont="1" applyBorder="1" applyAlignment="1">
      <alignment horizontal="justify"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2" xfId="0" applyFont="1" applyBorder="1" applyAlignment="1">
      <alignment horizontal="center" vertical="center" textRotation="90"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textRotation="90" wrapText="1"/>
    </xf>
    <xf numFmtId="0" fontId="2" fillId="0" borderId="22" xfId="0" applyFont="1" applyBorder="1" applyAlignment="1">
      <alignment horizontal="justify" vertical="center" wrapText="1"/>
    </xf>
    <xf numFmtId="0" fontId="20" fillId="0" borderId="51" xfId="0" applyFont="1" applyBorder="1" applyAlignment="1">
      <alignment horizontal="justify" vertical="center" wrapText="1"/>
    </xf>
    <xf numFmtId="0" fontId="20" fillId="0" borderId="40" xfId="0" applyFont="1" applyBorder="1" applyAlignment="1">
      <alignment horizontal="justify" vertical="center" wrapText="1"/>
    </xf>
    <xf numFmtId="0" fontId="20" fillId="0" borderId="53" xfId="0" applyFont="1" applyBorder="1" applyAlignment="1">
      <alignment horizontal="justify" vertical="center" wrapText="1"/>
    </xf>
    <xf numFmtId="0" fontId="12" fillId="0" borderId="31" xfId="0" applyFont="1" applyBorder="1" applyAlignment="1">
      <alignment horizontal="justify" vertical="center"/>
    </xf>
    <xf numFmtId="0" fontId="14" fillId="0" borderId="31" xfId="0" applyFont="1" applyBorder="1" applyAlignment="1">
      <alignment horizontal="justify" vertical="center"/>
    </xf>
    <xf numFmtId="0" fontId="12" fillId="0" borderId="52" xfId="0" applyFont="1" applyBorder="1" applyAlignment="1">
      <alignment horizontal="justify" vertical="center" wrapText="1"/>
    </xf>
    <xf numFmtId="0" fontId="2" fillId="0" borderId="10" xfId="0" applyFont="1" applyBorder="1" applyAlignment="1">
      <alignment horizontal="center" vertical="center" textRotation="90" wrapText="1"/>
    </xf>
    <xf numFmtId="0" fontId="2" fillId="0" borderId="12" xfId="0" applyFont="1" applyBorder="1" applyAlignment="1">
      <alignment horizontal="center" vertical="center" textRotation="90" wrapText="1"/>
    </xf>
    <xf numFmtId="0" fontId="45" fillId="0" borderId="79" xfId="0" applyFont="1" applyBorder="1" applyAlignment="1">
      <alignment horizontal="center" vertical="center" wrapText="1"/>
    </xf>
    <xf numFmtId="0" fontId="44" fillId="0" borderId="79" xfId="0" applyFont="1" applyBorder="1" applyAlignment="1">
      <alignment horizontal="center" vertical="center"/>
    </xf>
    <xf numFmtId="0" fontId="22" fillId="0" borderId="31"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36" xfId="0" applyFont="1" applyBorder="1" applyAlignment="1">
      <alignment horizontal="center" vertical="center" wrapText="1"/>
    </xf>
    <xf numFmtId="0" fontId="2" fillId="0" borderId="11" xfId="0" applyFont="1" applyBorder="1" applyAlignment="1">
      <alignment horizontal="center" vertical="center" textRotation="90" wrapText="1"/>
    </xf>
    <xf numFmtId="0" fontId="2" fillId="0" borderId="0" xfId="0" applyFont="1" applyAlignment="1">
      <alignment horizontal="center" vertical="center" wrapText="1"/>
    </xf>
    <xf numFmtId="0" fontId="11" fillId="0" borderId="22" xfId="0" applyFont="1" applyBorder="1" applyAlignment="1">
      <alignment horizontal="center" vertical="center" textRotation="90" wrapText="1"/>
    </xf>
    <xf numFmtId="0" fontId="2" fillId="0" borderId="10"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0" fillId="0" borderId="27"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28" xfId="0" applyFont="1" applyBorder="1" applyAlignment="1">
      <alignment horizontal="justify" vertical="center" wrapText="1"/>
    </xf>
    <xf numFmtId="0" fontId="18" fillId="0" borderId="42" xfId="0" applyFont="1" applyBorder="1" applyAlignment="1">
      <alignment horizontal="justify" vertical="center"/>
    </xf>
    <xf numFmtId="0" fontId="18" fillId="0" borderId="43" xfId="0" applyFont="1" applyBorder="1" applyAlignment="1">
      <alignment horizontal="justify" vertical="center"/>
    </xf>
    <xf numFmtId="0" fontId="18" fillId="0" borderId="44" xfId="0" applyFont="1" applyBorder="1" applyAlignment="1">
      <alignment horizontal="justify" vertical="center"/>
    </xf>
    <xf numFmtId="0" fontId="12" fillId="0" borderId="30"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5" xfId="0" applyFont="1" applyBorder="1" applyAlignment="1">
      <alignment horizontal="justify" vertical="center" wrapText="1"/>
    </xf>
    <xf numFmtId="0" fontId="9" fillId="0" borderId="0" xfId="0" applyFont="1" applyAlignment="1">
      <alignment horizontal="justify" vertical="top"/>
    </xf>
    <xf numFmtId="0" fontId="2" fillId="0" borderId="55" xfId="0" applyFont="1" applyBorder="1" applyAlignment="1">
      <alignment horizontal="justify" vertical="center" wrapText="1"/>
    </xf>
    <xf numFmtId="0" fontId="2" fillId="0" borderId="22" xfId="0" applyFont="1" applyBorder="1" applyAlignment="1">
      <alignment horizontal="center" vertical="center" wrapText="1"/>
    </xf>
    <xf numFmtId="0" fontId="11" fillId="0" borderId="10" xfId="0" applyFont="1" applyBorder="1" applyAlignment="1" applyProtection="1">
      <alignment horizontal="justify" vertical="center" wrapText="1"/>
      <protection locked="0"/>
    </xf>
    <xf numFmtId="0" fontId="11" fillId="0" borderId="11" xfId="0" applyFont="1" applyBorder="1" applyAlignment="1" applyProtection="1">
      <alignment horizontal="justify" vertical="center" wrapText="1"/>
      <protection locked="0"/>
    </xf>
    <xf numFmtId="0" fontId="11" fillId="0" borderId="12" xfId="0" applyFont="1" applyBorder="1" applyAlignment="1" applyProtection="1">
      <alignment horizontal="justify" vertical="center" wrapText="1"/>
      <protection locked="0"/>
    </xf>
    <xf numFmtId="0" fontId="11" fillId="0" borderId="22" xfId="0" applyFont="1" applyBorder="1" applyAlignment="1">
      <alignment horizontal="justify" vertical="center" wrapText="1"/>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2" xfId="0" applyFont="1" applyBorder="1" applyAlignment="1">
      <alignment vertical="center" wrapText="1"/>
    </xf>
    <xf numFmtId="0" fontId="9" fillId="0" borderId="29" xfId="0" applyFont="1" applyBorder="1" applyAlignment="1">
      <alignment horizontal="center" vertical="center" wrapText="1"/>
    </xf>
    <xf numFmtId="0" fontId="9" fillId="0" borderId="0" xfId="0" applyFont="1" applyAlignment="1">
      <alignment horizontal="center" vertical="center" wrapText="1"/>
    </xf>
    <xf numFmtId="0" fontId="9" fillId="0" borderId="31" xfId="0" applyFont="1" applyBorder="1" applyAlignment="1">
      <alignment horizontal="center" vertical="center" wrapText="1"/>
    </xf>
    <xf numFmtId="0" fontId="11" fillId="0" borderId="48" xfId="0" applyFont="1" applyBorder="1" applyAlignment="1">
      <alignment horizontal="center" vertical="center" textRotation="90" wrapText="1"/>
    </xf>
    <xf numFmtId="0" fontId="11" fillId="0" borderId="49" xfId="0" applyFont="1" applyBorder="1" applyAlignment="1">
      <alignment horizontal="center" vertical="center" textRotation="90" wrapText="1"/>
    </xf>
    <xf numFmtId="0" fontId="11" fillId="0" borderId="10" xfId="0" applyFont="1" applyBorder="1" applyAlignment="1">
      <alignment horizontal="justify" vertical="center"/>
    </xf>
    <xf numFmtId="0" fontId="11" fillId="0" borderId="11" xfId="0" applyFont="1" applyBorder="1" applyAlignment="1">
      <alignment horizontal="justify" vertical="center"/>
    </xf>
    <xf numFmtId="0" fontId="11" fillId="0" borderId="12" xfId="0" applyFont="1" applyBorder="1" applyAlignment="1">
      <alignment horizontal="justify" vertical="center"/>
    </xf>
    <xf numFmtId="0" fontId="11" fillId="0" borderId="0" xfId="0" applyFont="1" applyAlignment="1">
      <alignment horizontal="center" vertical="center" wrapText="1"/>
    </xf>
    <xf numFmtId="0" fontId="3" fillId="0" borderId="13" xfId="0" applyFont="1" applyBorder="1" applyAlignment="1">
      <alignment horizontal="right" vertical="center" wrapText="1"/>
    </xf>
    <xf numFmtId="0" fontId="18" fillId="0" borderId="59" xfId="0" applyFont="1" applyBorder="1" applyAlignment="1">
      <alignment horizontal="justify" vertical="center" wrapText="1"/>
    </xf>
    <xf numFmtId="0" fontId="18" fillId="0" borderId="60" xfId="0" applyFont="1" applyBorder="1" applyAlignment="1">
      <alignment horizontal="justify" vertical="center" wrapText="1"/>
    </xf>
    <xf numFmtId="0" fontId="10" fillId="0" borderId="29" xfId="0" applyFont="1" applyBorder="1" applyAlignment="1">
      <alignment horizontal="center" vertical="center" wrapText="1"/>
    </xf>
    <xf numFmtId="0" fontId="10" fillId="0" borderId="0" xfId="0" applyFont="1" applyAlignment="1">
      <alignment horizontal="center" vertical="center" wrapText="1"/>
    </xf>
    <xf numFmtId="0" fontId="10" fillId="0" borderId="31" xfId="0" applyFont="1" applyBorder="1" applyAlignment="1">
      <alignment horizontal="center" vertical="center" wrapText="1"/>
    </xf>
    <xf numFmtId="0" fontId="18" fillId="0" borderId="32" xfId="0" applyFont="1" applyBorder="1" applyAlignment="1">
      <alignment horizontal="justify" vertical="center" wrapText="1"/>
    </xf>
    <xf numFmtId="0" fontId="18" fillId="0" borderId="0" xfId="0" applyFont="1" applyAlignment="1">
      <alignment horizontal="justify" vertical="center" wrapText="1"/>
    </xf>
    <xf numFmtId="0" fontId="18" fillId="0" borderId="30" xfId="0" applyFont="1" applyBorder="1" applyAlignment="1">
      <alignment horizontal="justify" vertical="center" wrapText="1"/>
    </xf>
    <xf numFmtId="0" fontId="14" fillId="0" borderId="30" xfId="0" applyFont="1" applyBorder="1" applyAlignment="1">
      <alignment horizontal="justify" vertical="center" wrapText="1"/>
    </xf>
    <xf numFmtId="0" fontId="12" fillId="0" borderId="34" xfId="0" applyFont="1" applyBorder="1" applyAlignment="1">
      <alignment horizontal="justify" vertical="center"/>
    </xf>
    <xf numFmtId="0" fontId="12" fillId="0" borderId="35" xfId="0" applyFont="1" applyBorder="1" applyAlignment="1">
      <alignment horizontal="justify" vertical="center"/>
    </xf>
    <xf numFmtId="0" fontId="18" fillId="0" borderId="27" xfId="0" applyFont="1" applyBorder="1" applyAlignment="1">
      <alignment horizontal="justify" vertical="center"/>
    </xf>
    <xf numFmtId="0" fontId="18" fillId="0" borderId="23" xfId="0" applyFont="1" applyBorder="1" applyAlignment="1">
      <alignment horizontal="justify" vertical="center"/>
    </xf>
    <xf numFmtId="0" fontId="18" fillId="0" borderId="60" xfId="0" applyFont="1" applyBorder="1" applyAlignment="1">
      <alignment horizontal="justify" vertical="center"/>
    </xf>
    <xf numFmtId="0" fontId="2" fillId="0" borderId="22" xfId="0" applyFont="1" applyBorder="1" applyAlignment="1">
      <alignment vertical="center" wrapText="1"/>
    </xf>
    <xf numFmtId="0" fontId="2" fillId="0" borderId="48"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18" fillId="0" borderId="28" xfId="0" applyFont="1" applyBorder="1" applyAlignment="1">
      <alignment horizontal="justify" vertical="center"/>
    </xf>
    <xf numFmtId="0" fontId="10" fillId="0" borderId="0" xfId="0" applyFont="1" applyAlignment="1">
      <alignment horizontal="justify" vertical="top"/>
    </xf>
    <xf numFmtId="0" fontId="11" fillId="0" borderId="22" xfId="0" applyFont="1" applyBorder="1" applyAlignment="1">
      <alignment horizontal="justify" vertical="center"/>
    </xf>
    <xf numFmtId="0" fontId="30" fillId="0" borderId="0" xfId="1" applyNumberFormat="1" applyFont="1" applyFill="1" applyAlignment="1" applyProtection="1">
      <alignment horizontal="right" vertical="center" wrapText="1"/>
    </xf>
    <xf numFmtId="0" fontId="11" fillId="0" borderId="22" xfId="0" applyFont="1" applyBorder="1" applyAlignment="1" applyProtection="1">
      <alignment horizontal="justify" vertical="center"/>
      <protection locked="0"/>
    </xf>
    <xf numFmtId="0" fontId="31" fillId="0" borderId="0" xfId="0" applyFont="1" applyAlignment="1">
      <alignment horizontal="center" wrapText="1"/>
    </xf>
    <xf numFmtId="0" fontId="9" fillId="0" borderId="27" xfId="0" applyFont="1" applyBorder="1" applyAlignment="1">
      <alignment horizontal="center" vertical="center" textRotation="90" wrapText="1"/>
    </xf>
    <xf numFmtId="0" fontId="9" fillId="0" borderId="28" xfId="0" applyFont="1" applyBorder="1" applyAlignment="1">
      <alignment horizontal="center" vertical="center" textRotation="90" wrapText="1"/>
    </xf>
    <xf numFmtId="0" fontId="9" fillId="0" borderId="29" xfId="0" applyFont="1" applyBorder="1" applyAlignment="1">
      <alignment horizontal="center" vertical="center" textRotation="90" wrapText="1"/>
    </xf>
    <xf numFmtId="0" fontId="9" fillId="0" borderId="31" xfId="0" applyFont="1" applyBorder="1" applyAlignment="1">
      <alignment horizontal="center" vertical="center" textRotation="90" wrapText="1"/>
    </xf>
    <xf numFmtId="0" fontId="9" fillId="0" borderId="33" xfId="0" applyFont="1" applyBorder="1" applyAlignment="1">
      <alignment horizontal="center" vertical="center" textRotation="90" wrapText="1"/>
    </xf>
    <xf numFmtId="0" fontId="9" fillId="0" borderId="36" xfId="0" applyFont="1" applyBorder="1" applyAlignment="1">
      <alignment horizontal="center" vertical="center" textRotation="90" wrapText="1"/>
    </xf>
    <xf numFmtId="0" fontId="2" fillId="0" borderId="27" xfId="0" applyFont="1" applyBorder="1" applyAlignment="1">
      <alignment horizontal="center" vertical="center" textRotation="90" wrapText="1"/>
    </xf>
    <xf numFmtId="0" fontId="2" fillId="0" borderId="28" xfId="0" applyFont="1" applyBorder="1" applyAlignment="1">
      <alignment horizontal="center" vertical="center" textRotation="90" wrapText="1"/>
    </xf>
    <xf numFmtId="0" fontId="2" fillId="0" borderId="29" xfId="0" applyFont="1" applyBorder="1" applyAlignment="1">
      <alignment horizontal="center" vertical="center" textRotation="90" wrapText="1"/>
    </xf>
    <xf numFmtId="0" fontId="2" fillId="0" borderId="31" xfId="0" applyFont="1" applyBorder="1" applyAlignment="1">
      <alignment horizontal="center" vertical="center" textRotation="90" wrapText="1"/>
    </xf>
    <xf numFmtId="0" fontId="2" fillId="0" borderId="33" xfId="0" applyFont="1" applyBorder="1" applyAlignment="1">
      <alignment horizontal="center" vertical="center" textRotation="90" wrapText="1"/>
    </xf>
    <xf numFmtId="0" fontId="2" fillId="0" borderId="36" xfId="0" applyFont="1" applyBorder="1" applyAlignment="1">
      <alignment horizontal="center" vertical="center" textRotation="90" wrapText="1"/>
    </xf>
    <xf numFmtId="0" fontId="41" fillId="0" borderId="0" xfId="1" applyFont="1" applyAlignment="1" applyProtection="1">
      <alignment horizontal="right" vertical="center" wrapText="1"/>
    </xf>
    <xf numFmtId="0" fontId="3" fillId="0" borderId="0" xfId="0" applyFont="1" applyAlignment="1">
      <alignment horizontal="right" vertical="center" wrapText="1"/>
    </xf>
    <xf numFmtId="0" fontId="2" fillId="0" borderId="0" xfId="0" applyFont="1" applyAlignment="1">
      <alignment horizontal="justify" vertical="center"/>
    </xf>
    <xf numFmtId="0" fontId="5" fillId="0" borderId="0" xfId="1" applyFont="1" applyAlignment="1" applyProtection="1">
      <alignment horizontal="right" vertical="center" wrapText="1"/>
    </xf>
  </cellXfs>
  <cellStyles count="2">
    <cellStyle name="Hipervínculo" xfId="1" builtinId="8"/>
    <cellStyle name="Normal" xfId="0" builtinId="0"/>
  </cellStyles>
  <dxfs count="118">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1" defaultTableStyle="TableStyleMedium2" defaultPivotStyle="PivotStyleLight16">
    <tableStyle name="Invisible" pivot="0" table="0" count="0"/>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CE040D36-7E00-4B36-A08A-9DF03B5692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7BDD6595-8849-49F8-9E79-FC7BEE03DC4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BC8E90FB-98AD-4595-B36E-F3DD0211CB1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63416BA2-0344-4F31-BCA5-C5DAE84B850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2FD59C22-51FD-4362-8977-4CCB2A601BB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5F3057E4-B8E6-4406-9F20-B0011A8F97D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506FA23F-12EB-4C31-B023-06F93BBEBA1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DC218C52-5B03-47B3-B1C9-EFA4A64251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3C06DE9C-DC0E-443F-AEBC-D4A8735076C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516695C6-1458-46CB-A5FE-10274172B68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C48A75A0-1A3C-482A-AFBD-AF5ED84CC769}"/>
            </a:ext>
          </a:extLst>
        </xdr:cNvPr>
        <xdr:cNvPicPr preferRelativeResize="0">
          <a:picLocks/>
        </xdr:cNvPicPr>
      </xdr:nvPicPr>
      <xdr:blipFill>
        <a:blip xmlns:r="http://schemas.openxmlformats.org/officeDocument/2006/relationships" r:embed="rId1"/>
        <a:stretch>
          <a:fillRect/>
        </a:stretch>
      </xdr:blipFill>
      <xdr:spPr>
        <a:xfrm>
          <a:off x="381000" y="0"/>
          <a:ext cx="1094400" cy="1011600"/>
        </a:xfrm>
        <a:prstGeom prst="rect">
          <a:avLst/>
        </a:prstGeom>
      </xdr:spPr>
    </xdr:pic>
    <xdr:clientData/>
  </xdr:twoCellAnchor>
  <xdr:twoCellAnchor editAs="oneCell">
    <xdr:from>
      <xdr:col>47</xdr:col>
      <xdr:colOff>200025</xdr:colOff>
      <xdr:row>0</xdr:row>
      <xdr:rowOff>0</xdr:rowOff>
    </xdr:from>
    <xdr:to>
      <xdr:col>56</xdr:col>
      <xdr:colOff>242775</xdr:colOff>
      <xdr:row>0</xdr:row>
      <xdr:rowOff>1137600</xdr:rowOff>
    </xdr:to>
    <xdr:pic>
      <xdr:nvPicPr>
        <xdr:cNvPr id="3" name="Imagen 2">
          <a:extLst>
            <a:ext uri="{FF2B5EF4-FFF2-40B4-BE49-F238E27FC236}">
              <a16:creationId xmlns:a16="http://schemas.microsoft.com/office/drawing/2014/main" xmlns="" id="{AB34F9C7-A26B-4D43-B2B6-D664AA4E19A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11972925"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20</xdr:col>
      <xdr:colOff>209550</xdr:colOff>
      <xdr:row>0</xdr:row>
      <xdr:rowOff>0</xdr:rowOff>
    </xdr:from>
    <xdr:ext cx="2271600" cy="1137600"/>
    <xdr:pic>
      <xdr:nvPicPr>
        <xdr:cNvPr id="2" name="Imagen 1">
          <a:extLst>
            <a:ext uri="{FF2B5EF4-FFF2-40B4-BE49-F238E27FC236}">
              <a16:creationId xmlns:a16="http://schemas.microsoft.com/office/drawing/2014/main" xmlns="" id="{F4F0C47E-2AA6-4142-A02A-642A93D470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91F1854C-451F-4A6D-8427-46426007CEC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71"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429C5D5A-9965-4768-9698-6A732DDF04D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82859BE0-8E89-4AA3-8ECC-FFBA2766FF8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9A7833C1-6649-4BF6-A5D0-B1788F012F3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xmlns="" id="{631D54BC-D676-4799-9A7E-FD0D9059E30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18075</xdr:colOff>
      <xdr:row>0</xdr:row>
      <xdr:rowOff>1011600</xdr:rowOff>
    </xdr:to>
    <xdr:pic>
      <xdr:nvPicPr>
        <xdr:cNvPr id="2" name="Imagen 1">
          <a:extLst>
            <a:ext uri="{FF2B5EF4-FFF2-40B4-BE49-F238E27FC236}">
              <a16:creationId xmlns:a16="http://schemas.microsoft.com/office/drawing/2014/main" xmlns="" id="{E52E92E7-2698-4340-AB72-B74C0AE06DE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122</xdr:col>
      <xdr:colOff>216350</xdr:colOff>
      <xdr:row>0</xdr:row>
      <xdr:rowOff>453</xdr:rowOff>
    </xdr:from>
    <xdr:to>
      <xdr:col>125</xdr:col>
      <xdr:colOff>240050</xdr:colOff>
      <xdr:row>0</xdr:row>
      <xdr:rowOff>1138053</xdr:rowOff>
    </xdr:to>
    <xdr:pic>
      <xdr:nvPicPr>
        <xdr:cNvPr id="4" name="Imagen 3">
          <a:extLst>
            <a:ext uri="{FF2B5EF4-FFF2-40B4-BE49-F238E27FC236}">
              <a16:creationId xmlns:a16="http://schemas.microsoft.com/office/drawing/2014/main" xmlns="" id="{4E4BCD62-1D8F-449D-968D-9E8BF5F0FA2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30563000" y="453"/>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BDC435AF-1619-4D61-B50A-995DA24C59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5F36E1A7-A94D-43DB-BE6D-8C888927850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E35"/>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1:30"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row r="3" spans="1:30"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ht="15" customHeight="1"/>
    <row r="5" spans="1:30"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0" ht="15" customHeight="1"/>
    <row r="7" spans="1:30" ht="60" customHeight="1">
      <c r="B7" s="246" t="s">
        <v>2</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row>
    <row r="8" spans="1:30" ht="15" customHeight="1" thickBot="1">
      <c r="B8" s="2" t="s">
        <v>3</v>
      </c>
      <c r="N8" s="2" t="s">
        <v>4</v>
      </c>
    </row>
    <row r="9" spans="1:30" ht="15" customHeight="1" thickBot="1">
      <c r="B9" s="248" t="str">
        <f>IF(Presentación!B10="","",Presentación!B10)</f>
        <v>Veracruz de Ignacio de la Llave</v>
      </c>
      <c r="C9" s="249"/>
      <c r="D9" s="249"/>
      <c r="E9" s="249"/>
      <c r="F9" s="249"/>
      <c r="G9" s="249"/>
      <c r="H9" s="249"/>
      <c r="I9" s="249"/>
      <c r="J9" s="249"/>
      <c r="K9" s="249"/>
      <c r="L9" s="250"/>
      <c r="N9" s="248" t="str">
        <f>IF(Presentación!N10="","",Presentación!N10)</f>
        <v>230</v>
      </c>
      <c r="O9" s="250"/>
    </row>
    <row r="10" spans="1:30" ht="15" customHeight="1"/>
    <row r="11" spans="1:30" ht="15" customHeight="1">
      <c r="A11" s="13"/>
      <c r="B11" s="242" t="s">
        <v>5</v>
      </c>
      <c r="C11" s="242"/>
      <c r="D11" s="242"/>
      <c r="E11" s="242"/>
      <c r="F11" s="242"/>
      <c r="G11" s="242"/>
      <c r="H11" s="242"/>
      <c r="I11" s="242"/>
      <c r="J11" s="242"/>
      <c r="K11" s="242"/>
      <c r="L11" s="242"/>
      <c r="M11" s="242"/>
      <c r="N11" s="242"/>
      <c r="O11" s="242"/>
      <c r="P11" s="242"/>
      <c r="Q11" s="242"/>
      <c r="R11" s="242"/>
      <c r="S11" s="242"/>
      <c r="T11" s="242"/>
      <c r="U11" s="242"/>
      <c r="V11" s="13"/>
      <c r="W11" s="13"/>
      <c r="X11" s="13"/>
      <c r="Y11" s="13"/>
      <c r="Z11" s="13"/>
      <c r="AA11" s="13"/>
      <c r="AB11" s="13"/>
      <c r="AC11" s="13"/>
      <c r="AD11" s="13"/>
    </row>
    <row r="12" spans="1:30" ht="15" customHeight="1">
      <c r="A12" s="13"/>
      <c r="B12" s="21"/>
      <c r="C12" s="21"/>
      <c r="D12" s="21"/>
      <c r="E12" s="21"/>
      <c r="F12" s="21"/>
      <c r="G12" s="21"/>
      <c r="H12" s="21"/>
      <c r="I12" s="21"/>
      <c r="J12" s="21"/>
      <c r="K12" s="21"/>
      <c r="L12" s="21"/>
      <c r="M12" s="21"/>
      <c r="N12" s="21"/>
      <c r="O12" s="21"/>
      <c r="P12" s="21"/>
      <c r="Q12" s="21"/>
      <c r="R12" s="21"/>
      <c r="S12" s="21"/>
      <c r="T12" s="21"/>
      <c r="U12" s="21"/>
      <c r="V12" s="13"/>
      <c r="W12" s="13"/>
      <c r="X12" s="13"/>
      <c r="Y12" s="13"/>
      <c r="Z12" s="13"/>
      <c r="AA12" s="13"/>
      <c r="AB12" s="13"/>
      <c r="AC12" s="13"/>
      <c r="AD12" s="13"/>
    </row>
    <row r="13" spans="1:30" ht="15" customHeight="1">
      <c r="A13" s="13"/>
      <c r="B13" s="242" t="s">
        <v>6</v>
      </c>
      <c r="C13" s="242"/>
      <c r="D13" s="242"/>
      <c r="E13" s="242"/>
      <c r="F13" s="242"/>
      <c r="G13" s="242"/>
      <c r="H13" s="242"/>
      <c r="I13" s="242"/>
      <c r="J13" s="242"/>
      <c r="K13" s="242"/>
      <c r="L13" s="242"/>
      <c r="M13" s="242"/>
      <c r="N13" s="242"/>
      <c r="O13" s="242"/>
      <c r="P13" s="242"/>
      <c r="Q13" s="242"/>
      <c r="R13" s="242"/>
      <c r="S13" s="242"/>
      <c r="T13" s="242"/>
      <c r="U13" s="242"/>
      <c r="V13" s="13"/>
      <c r="W13" s="13"/>
      <c r="X13" s="13"/>
      <c r="Y13" s="13"/>
      <c r="Z13" s="13"/>
      <c r="AA13" s="13"/>
      <c r="AB13" s="13"/>
      <c r="AC13" s="13"/>
      <c r="AD13" s="13"/>
    </row>
    <row r="14" spans="1:30" ht="15" customHeight="1">
      <c r="A14" s="13"/>
      <c r="B14" s="21"/>
      <c r="C14" s="21"/>
      <c r="D14" s="21"/>
      <c r="E14" s="21"/>
      <c r="F14" s="21"/>
      <c r="G14" s="21"/>
      <c r="H14" s="21"/>
      <c r="I14" s="21"/>
      <c r="J14" s="21"/>
      <c r="K14" s="21"/>
      <c r="L14" s="21"/>
      <c r="M14" s="21"/>
      <c r="N14" s="21"/>
      <c r="O14" s="21"/>
      <c r="P14" s="21"/>
      <c r="Q14" s="21"/>
      <c r="R14" s="21"/>
      <c r="S14" s="21"/>
      <c r="T14" s="21"/>
      <c r="U14" s="21"/>
      <c r="V14" s="13"/>
      <c r="W14" s="13"/>
      <c r="X14" s="13"/>
      <c r="Y14" s="13"/>
      <c r="Z14" s="13"/>
      <c r="AA14" s="13"/>
      <c r="AB14" s="13"/>
      <c r="AC14" s="13"/>
      <c r="AD14" s="13"/>
    </row>
    <row r="15" spans="1:30" ht="15" customHeight="1">
      <c r="A15" s="13"/>
      <c r="B15" s="242" t="s">
        <v>7</v>
      </c>
      <c r="C15" s="242"/>
      <c r="D15" s="242"/>
      <c r="E15" s="242"/>
      <c r="F15" s="242"/>
      <c r="G15" s="242"/>
      <c r="H15" s="242"/>
      <c r="I15" s="242"/>
      <c r="J15" s="242"/>
      <c r="K15" s="242"/>
      <c r="L15" s="242"/>
      <c r="M15" s="242"/>
      <c r="N15" s="242"/>
      <c r="O15" s="242"/>
      <c r="P15" s="242"/>
      <c r="Q15" s="242"/>
      <c r="R15" s="242"/>
      <c r="S15" s="242"/>
      <c r="T15" s="242"/>
      <c r="U15" s="242"/>
      <c r="V15" s="13"/>
      <c r="W15" s="13"/>
      <c r="X15" s="13"/>
      <c r="Y15" s="13"/>
      <c r="Z15" s="13"/>
      <c r="AA15" s="13"/>
      <c r="AB15" s="13"/>
      <c r="AC15" s="13"/>
      <c r="AD15" s="13"/>
    </row>
    <row r="16" spans="1:30" ht="15" customHeight="1">
      <c r="A16" s="13"/>
      <c r="B16" s="21"/>
      <c r="C16" s="21"/>
      <c r="D16" s="21"/>
      <c r="E16" s="21"/>
      <c r="F16" s="21"/>
      <c r="G16" s="21"/>
      <c r="H16" s="21"/>
      <c r="I16" s="21"/>
      <c r="J16" s="21"/>
      <c r="K16" s="21"/>
      <c r="L16" s="21"/>
      <c r="M16" s="21"/>
      <c r="N16" s="21"/>
      <c r="O16" s="21"/>
      <c r="P16" s="21"/>
      <c r="Q16" s="21"/>
      <c r="R16" s="21"/>
      <c r="S16" s="21"/>
      <c r="T16" s="21"/>
      <c r="U16" s="21"/>
      <c r="V16" s="13"/>
      <c r="W16" s="13"/>
      <c r="X16" s="13"/>
      <c r="Y16" s="13"/>
      <c r="Z16" s="13"/>
      <c r="AA16" s="13"/>
      <c r="AB16" s="13"/>
      <c r="AC16" s="13"/>
      <c r="AD16" s="13"/>
    </row>
    <row r="17" spans="1:30" ht="15" customHeight="1">
      <c r="A17" s="13"/>
      <c r="B17" s="242" t="s">
        <v>783</v>
      </c>
      <c r="C17" s="242"/>
      <c r="D17" s="242"/>
      <c r="E17" s="242"/>
      <c r="F17" s="242"/>
      <c r="G17" s="242"/>
      <c r="H17" s="242"/>
      <c r="I17" s="242"/>
      <c r="J17" s="242"/>
      <c r="K17" s="242"/>
      <c r="L17" s="242"/>
      <c r="M17" s="242"/>
      <c r="N17" s="242"/>
      <c r="O17" s="242"/>
      <c r="P17" s="242"/>
      <c r="Q17" s="242"/>
      <c r="R17" s="242"/>
      <c r="S17" s="242"/>
      <c r="T17" s="242"/>
      <c r="U17" s="242"/>
      <c r="V17" s="13"/>
      <c r="W17" s="13"/>
      <c r="X17" s="243" t="s">
        <v>784</v>
      </c>
      <c r="Y17" s="243"/>
      <c r="Z17" s="243"/>
      <c r="AA17" s="243"/>
      <c r="AB17" s="243"/>
      <c r="AC17" s="243"/>
      <c r="AD17" s="243"/>
    </row>
    <row r="18" spans="1:30" ht="15" customHeight="1">
      <c r="A18" s="13"/>
      <c r="B18" s="22"/>
      <c r="C18" s="22"/>
      <c r="D18" s="22"/>
      <c r="E18" s="22"/>
      <c r="F18" s="22"/>
      <c r="G18" s="22"/>
      <c r="H18" s="22"/>
      <c r="I18" s="22"/>
      <c r="J18" s="22"/>
      <c r="K18" s="22"/>
      <c r="L18" s="22"/>
      <c r="M18" s="22"/>
      <c r="N18" s="22"/>
      <c r="O18" s="22"/>
      <c r="P18" s="22"/>
      <c r="Q18" s="22"/>
      <c r="R18" s="22"/>
      <c r="S18" s="22"/>
      <c r="T18" s="22"/>
      <c r="U18" s="22"/>
      <c r="V18" s="13"/>
      <c r="W18" s="13"/>
      <c r="X18" s="22"/>
      <c r="Y18" s="22"/>
      <c r="Z18" s="22"/>
      <c r="AA18" s="22"/>
      <c r="AB18" s="22"/>
      <c r="AC18" s="22"/>
      <c r="AD18" s="22"/>
    </row>
    <row r="19" spans="1:30" ht="60" customHeight="1">
      <c r="A19" s="23"/>
      <c r="B19" s="242" t="s">
        <v>861</v>
      </c>
      <c r="C19" s="242"/>
      <c r="D19" s="242"/>
      <c r="E19" s="242"/>
      <c r="F19" s="242"/>
      <c r="G19" s="242"/>
      <c r="H19" s="242"/>
      <c r="I19" s="242"/>
      <c r="J19" s="242"/>
      <c r="K19" s="242"/>
      <c r="L19" s="242"/>
      <c r="M19" s="242"/>
      <c r="N19" s="242"/>
      <c r="O19" s="242"/>
      <c r="P19" s="242"/>
      <c r="Q19" s="242"/>
      <c r="R19" s="242"/>
      <c r="S19" s="242"/>
      <c r="T19" s="242"/>
      <c r="U19" s="242"/>
      <c r="V19" s="13"/>
      <c r="W19" s="13"/>
      <c r="X19" s="22"/>
      <c r="Y19" s="22"/>
      <c r="Z19" s="22"/>
      <c r="AA19" s="22"/>
      <c r="AB19" s="22"/>
      <c r="AC19" s="22"/>
      <c r="AD19" s="22"/>
    </row>
    <row r="20" spans="1:30" ht="15" customHeight="1">
      <c r="A20" s="23"/>
      <c r="B20" s="17"/>
      <c r="C20" s="17"/>
      <c r="D20" s="17"/>
      <c r="E20" s="17"/>
      <c r="F20" s="17"/>
      <c r="G20" s="17"/>
      <c r="H20" s="17"/>
      <c r="I20" s="17"/>
      <c r="J20" s="17"/>
      <c r="K20" s="17"/>
      <c r="L20" s="17"/>
      <c r="M20" s="17"/>
      <c r="N20" s="17"/>
      <c r="O20" s="17"/>
      <c r="P20" s="17"/>
      <c r="Q20" s="17"/>
      <c r="R20" s="17"/>
      <c r="S20" s="17"/>
      <c r="T20" s="17"/>
      <c r="U20" s="17"/>
      <c r="V20" s="13"/>
      <c r="W20" s="13"/>
      <c r="X20" s="22"/>
      <c r="Y20" s="22"/>
      <c r="Z20" s="22"/>
      <c r="AA20" s="22"/>
      <c r="AB20" s="22"/>
      <c r="AC20" s="22"/>
      <c r="AD20" s="22"/>
    </row>
    <row r="21" spans="1:30" ht="30" customHeight="1">
      <c r="A21" s="23"/>
      <c r="B21" s="242" t="s">
        <v>475</v>
      </c>
      <c r="C21" s="242"/>
      <c r="D21" s="242"/>
      <c r="E21" s="242"/>
      <c r="F21" s="242"/>
      <c r="G21" s="242"/>
      <c r="H21" s="242"/>
      <c r="I21" s="242"/>
      <c r="J21" s="242"/>
      <c r="K21" s="242"/>
      <c r="L21" s="242"/>
      <c r="M21" s="242"/>
      <c r="N21" s="242"/>
      <c r="O21" s="242"/>
      <c r="P21" s="242"/>
      <c r="Q21" s="242"/>
      <c r="R21" s="242"/>
      <c r="S21" s="242"/>
      <c r="T21" s="242"/>
      <c r="U21" s="242"/>
      <c r="V21" s="13"/>
      <c r="W21" s="13"/>
      <c r="X21" s="22"/>
      <c r="Y21" s="22"/>
      <c r="Z21" s="22"/>
      <c r="AA21" s="22"/>
      <c r="AB21" s="22"/>
      <c r="AC21" s="22"/>
      <c r="AD21" s="22"/>
    </row>
    <row r="22" spans="1:30" ht="15" customHeight="1">
      <c r="A22" s="23"/>
      <c r="B22" s="17"/>
      <c r="C22" s="17"/>
      <c r="D22" s="17"/>
      <c r="E22" s="17"/>
      <c r="F22" s="17"/>
      <c r="G22" s="17"/>
      <c r="H22" s="17"/>
      <c r="I22" s="17"/>
      <c r="J22" s="17"/>
      <c r="K22" s="17"/>
      <c r="L22" s="17"/>
      <c r="M22" s="17"/>
      <c r="N22" s="17"/>
      <c r="O22" s="17"/>
      <c r="P22" s="17"/>
      <c r="Q22" s="17"/>
      <c r="R22" s="17"/>
      <c r="S22" s="17"/>
      <c r="T22" s="17"/>
      <c r="U22" s="17"/>
      <c r="V22" s="13"/>
      <c r="W22" s="13"/>
      <c r="X22" s="22"/>
      <c r="Y22" s="22"/>
      <c r="Z22" s="22"/>
      <c r="AA22" s="22"/>
      <c r="AB22" s="22"/>
      <c r="AC22" s="22"/>
      <c r="AD22" s="22"/>
    </row>
    <row r="23" spans="1:30" ht="30" customHeight="1">
      <c r="A23" s="23"/>
      <c r="B23" s="242" t="s">
        <v>484</v>
      </c>
      <c r="C23" s="242"/>
      <c r="D23" s="242"/>
      <c r="E23" s="242"/>
      <c r="F23" s="242"/>
      <c r="G23" s="242"/>
      <c r="H23" s="242"/>
      <c r="I23" s="242"/>
      <c r="J23" s="242"/>
      <c r="K23" s="242"/>
      <c r="L23" s="242"/>
      <c r="M23" s="242"/>
      <c r="N23" s="242"/>
      <c r="O23" s="242"/>
      <c r="P23" s="242"/>
      <c r="Q23" s="242"/>
      <c r="R23" s="242"/>
      <c r="S23" s="242"/>
      <c r="T23" s="242"/>
      <c r="U23" s="242"/>
      <c r="V23" s="13"/>
      <c r="W23" s="13"/>
      <c r="X23" s="22"/>
      <c r="Y23" s="22"/>
      <c r="Z23" s="22"/>
      <c r="AA23" s="22"/>
      <c r="AB23" s="22"/>
      <c r="AC23" s="22"/>
      <c r="AD23" s="22"/>
    </row>
    <row r="24" spans="1:30" ht="15" customHeight="1">
      <c r="A24" s="23"/>
      <c r="B24" s="17"/>
      <c r="C24" s="17"/>
      <c r="D24" s="17"/>
      <c r="E24" s="17"/>
      <c r="F24" s="17"/>
      <c r="G24" s="17"/>
      <c r="H24" s="17"/>
      <c r="I24" s="17"/>
      <c r="J24" s="17"/>
      <c r="K24" s="17"/>
      <c r="L24" s="17"/>
      <c r="M24" s="17"/>
      <c r="N24" s="17"/>
      <c r="O24" s="17"/>
      <c r="P24" s="17"/>
      <c r="Q24" s="17"/>
      <c r="R24" s="17"/>
      <c r="S24" s="17"/>
      <c r="T24" s="17"/>
      <c r="U24" s="17"/>
      <c r="V24" s="13"/>
      <c r="W24" s="13"/>
      <c r="X24" s="22"/>
      <c r="Y24" s="22"/>
      <c r="Z24" s="22"/>
      <c r="AA24" s="22"/>
      <c r="AB24" s="22"/>
      <c r="AC24" s="22"/>
      <c r="AD24" s="22"/>
    </row>
    <row r="25" spans="1:30" ht="30" customHeight="1">
      <c r="A25" s="23"/>
      <c r="B25" s="242" t="s">
        <v>1429</v>
      </c>
      <c r="C25" s="242"/>
      <c r="D25" s="242"/>
      <c r="E25" s="242"/>
      <c r="F25" s="242"/>
      <c r="G25" s="242"/>
      <c r="H25" s="242"/>
      <c r="I25" s="242"/>
      <c r="J25" s="242"/>
      <c r="K25" s="242"/>
      <c r="L25" s="242"/>
      <c r="M25" s="242"/>
      <c r="N25" s="242"/>
      <c r="O25" s="242"/>
      <c r="P25" s="242"/>
      <c r="Q25" s="242"/>
      <c r="R25" s="242"/>
      <c r="S25" s="242"/>
      <c r="T25" s="242"/>
      <c r="U25" s="242"/>
      <c r="V25" s="13"/>
      <c r="W25" s="13"/>
      <c r="X25" s="22"/>
      <c r="Y25" s="22"/>
      <c r="Z25" s="22"/>
      <c r="AA25" s="22"/>
      <c r="AB25" s="22"/>
      <c r="AC25" s="22"/>
      <c r="AD25" s="22"/>
    </row>
    <row r="26" spans="1:30" ht="15" customHeight="1">
      <c r="A26" s="23"/>
      <c r="B26" s="17"/>
      <c r="C26" s="17"/>
      <c r="D26" s="17"/>
      <c r="E26" s="17"/>
      <c r="F26" s="17"/>
      <c r="G26" s="17"/>
      <c r="H26" s="17"/>
      <c r="I26" s="17"/>
      <c r="J26" s="17"/>
      <c r="K26" s="17"/>
      <c r="L26" s="17"/>
      <c r="M26" s="17"/>
      <c r="N26" s="17"/>
      <c r="O26" s="17"/>
      <c r="P26" s="17"/>
      <c r="Q26" s="17"/>
      <c r="R26" s="17"/>
      <c r="S26" s="17"/>
      <c r="T26" s="17"/>
      <c r="U26" s="17"/>
      <c r="V26" s="13"/>
      <c r="W26" s="13"/>
      <c r="X26" s="22"/>
      <c r="Y26" s="22"/>
      <c r="Z26" s="22"/>
      <c r="AA26" s="22"/>
      <c r="AB26" s="22"/>
      <c r="AC26" s="22"/>
      <c r="AD26" s="22"/>
    </row>
    <row r="27" spans="1:30" ht="30" customHeight="1">
      <c r="A27" s="23"/>
      <c r="B27" s="242" t="s">
        <v>1424</v>
      </c>
      <c r="C27" s="242"/>
      <c r="D27" s="242"/>
      <c r="E27" s="242"/>
      <c r="F27" s="242"/>
      <c r="G27" s="242"/>
      <c r="H27" s="242"/>
      <c r="I27" s="242"/>
      <c r="J27" s="242"/>
      <c r="K27" s="242"/>
      <c r="L27" s="242"/>
      <c r="M27" s="242"/>
      <c r="N27" s="242"/>
      <c r="O27" s="242"/>
      <c r="P27" s="242"/>
      <c r="Q27" s="242"/>
      <c r="R27" s="242"/>
      <c r="S27" s="242"/>
      <c r="T27" s="242"/>
      <c r="U27" s="242"/>
      <c r="V27" s="13"/>
      <c r="W27" s="13"/>
      <c r="X27" s="22"/>
      <c r="Y27" s="22"/>
      <c r="Z27" s="22"/>
      <c r="AA27" s="22"/>
      <c r="AB27" s="22"/>
      <c r="AC27" s="22"/>
      <c r="AD27" s="22"/>
    </row>
    <row r="28" spans="1:30" ht="15" customHeight="1">
      <c r="A28" s="23"/>
      <c r="B28" s="17"/>
      <c r="C28" s="17"/>
      <c r="D28" s="17"/>
      <c r="E28" s="17"/>
      <c r="F28" s="17"/>
      <c r="G28" s="17"/>
      <c r="H28" s="17"/>
      <c r="I28" s="17"/>
      <c r="J28" s="17"/>
      <c r="K28" s="17"/>
      <c r="L28" s="17"/>
      <c r="M28" s="17"/>
      <c r="N28" s="17"/>
      <c r="O28" s="17"/>
      <c r="P28" s="17"/>
      <c r="Q28" s="17"/>
      <c r="R28" s="17"/>
      <c r="S28" s="17"/>
      <c r="T28" s="17"/>
      <c r="U28" s="17"/>
      <c r="V28" s="13"/>
      <c r="W28" s="13"/>
      <c r="X28" s="22"/>
      <c r="Y28" s="22"/>
      <c r="Z28" s="22"/>
      <c r="AA28" s="22"/>
      <c r="AB28" s="22"/>
      <c r="AC28" s="22"/>
      <c r="AD28" s="22"/>
    </row>
    <row r="29" spans="1:30" ht="15" customHeight="1">
      <c r="A29" s="13"/>
      <c r="B29" s="242" t="s">
        <v>8</v>
      </c>
      <c r="C29" s="242"/>
      <c r="D29" s="242"/>
      <c r="E29" s="242"/>
      <c r="F29" s="242"/>
      <c r="G29" s="242"/>
      <c r="H29" s="242"/>
      <c r="I29" s="242"/>
      <c r="J29" s="242"/>
      <c r="K29" s="242"/>
      <c r="L29" s="242"/>
      <c r="M29" s="242"/>
      <c r="N29" s="242"/>
      <c r="O29" s="242"/>
      <c r="P29" s="242"/>
      <c r="Q29" s="242"/>
      <c r="R29" s="242"/>
      <c r="S29" s="242"/>
      <c r="T29" s="242"/>
      <c r="U29" s="242"/>
      <c r="V29" s="13"/>
      <c r="W29" s="13"/>
      <c r="X29" s="13"/>
      <c r="Y29" s="13"/>
      <c r="Z29" s="13"/>
      <c r="AA29" s="13"/>
      <c r="AB29" s="13"/>
      <c r="AC29" s="13"/>
      <c r="AD29" s="13"/>
    </row>
    <row r="30" spans="1:30" ht="15" customHeight="1"/>
    <row r="31" spans="1:30" ht="15" customHeight="1"/>
    <row r="32" spans="1:30" ht="15" customHeight="1"/>
    <row r="33" ht="15" customHeight="1"/>
    <row r="34" ht="15" customHeight="1"/>
    <row r="35" ht="15" customHeight="1"/>
  </sheetData>
  <sheetProtection algorithmName="SHA-512" hashValue="/zkqpie7XUeslk2gY0zYMolzpL2Z0TPtldxHAua+Ru2lPj16kIlzBpRojcJHsF1DpS96SkztsMYxNlL0KPrA5g==" saltValue="Mcln+ptbFwzsh+OmFgmIeg==" spinCount="100000" sheet="1" objects="1" scenarios="1"/>
  <mergeCells count="17">
    <mergeCell ref="B21:U21"/>
    <mergeCell ref="B23:U23"/>
    <mergeCell ref="B27:U27"/>
    <mergeCell ref="B25:U25"/>
    <mergeCell ref="B29:U29"/>
    <mergeCell ref="X17:AD17"/>
    <mergeCell ref="B1:AD1"/>
    <mergeCell ref="B3:AD3"/>
    <mergeCell ref="B5:AD5"/>
    <mergeCell ref="B7:AD7"/>
    <mergeCell ref="B9:L9"/>
    <mergeCell ref="N9:O9"/>
    <mergeCell ref="B19:U19"/>
    <mergeCell ref="B11:U11"/>
    <mergeCell ref="B13:U13"/>
    <mergeCell ref="B15:U15"/>
    <mergeCell ref="B17:U17"/>
  </mergeCells>
  <hyperlinks>
    <hyperlink ref="B19:U19" location="'Complemento 1'!AA9" display="Complemento 1. Perfil de las autoridades en materia de responsabilidades administrativas"/>
    <hyperlink ref="B27:U27" location="'Complemento 5'!AA9" display="Complemento 5. Auditorías aplicadas a las instituciones de la Administración Pública de la entidad federativa"/>
    <hyperlink ref="B21:U21" location="'Complemento 2'!AA9" display="Complemento 2. Auditorías aplicadas a las instituciones de la Administración Pública del municipio o demarcación territorial"/>
    <hyperlink ref="B23:U23" location="'Complemento 3'!DY9" display="Complemento 3. Competencia institucional de los órganos internos de control u homólogos"/>
    <hyperlink ref="B11:U11" location="Presentación!AA9" display="Presentación"/>
    <hyperlink ref="B13:U13" location="Informantes!AA9" display="Informantes"/>
    <hyperlink ref="B15:U15" location="Participantes!BB9" display="Participantes"/>
    <hyperlink ref="B17:U17" location="CNGE_2023_M1_Secc5!AA7" display="Sección V. Control interno y anticorrupción"/>
    <hyperlink ref="X17:AD17" location="CNGE_2023_M1_Secc5!AA7" display="Preguntas 5.1 a 5.31"/>
    <hyperlink ref="B29:U29" location="Glosario!AA9" display="Glosario"/>
    <hyperlink ref="B25:U25" location="'Complemento 4'!AA9" display="Complemento 4. Denuncias presentadas en contra del personal de las instituciones de la Administración Pública de la entidad federativa"/>
  </hyperlinks>
  <pageMargins left="0.70866141732283472" right="0.70866141732283472" top="0.74803149606299213" bottom="0.74803149606299213" header="0.31496062992125984" footer="0.31496062992125984"/>
  <pageSetup scale="75" orientation="portrait" r:id="rId1"/>
  <headerFooter>
    <oddHeader>&amp;CMódulo 1 Sección V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A280"/>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8" width="5.7109375" hidden="1" customWidth="1"/>
    <col min="39" max="39" width="11.85546875" hidden="1" customWidth="1"/>
    <col min="40" max="16384" width="5.7109375" hidden="1"/>
  </cols>
  <sheetData>
    <row r="1" spans="1: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5"/>
    <row r="3" spans="1: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5"/>
    <row r="5" spans="1:35"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5"/>
    <row r="7" spans="1:35" ht="60" customHeight="1">
      <c r="B7" s="246" t="s">
        <v>1424</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35"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5"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479" t="s">
        <v>2</v>
      </c>
      <c r="AB9" s="479"/>
      <c r="AC9" s="479"/>
      <c r="AD9" s="479"/>
    </row>
    <row r="10" spans="1:35" ht="15" customHeight="1" thickBot="1">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3"/>
      <c r="Q10" s="3"/>
      <c r="R10" s="3"/>
      <c r="S10" s="3"/>
      <c r="T10" s="3"/>
      <c r="U10" s="3"/>
      <c r="V10" s="3"/>
      <c r="W10" s="3"/>
      <c r="X10" s="3"/>
      <c r="Y10" s="3"/>
      <c r="Z10" s="3"/>
      <c r="AA10" s="3"/>
      <c r="AB10" s="3"/>
      <c r="AC10" s="3"/>
      <c r="AD10" s="3"/>
    </row>
    <row r="11" spans="1:35"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35"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4" t="s">
        <v>847</v>
      </c>
      <c r="AB12" s="464"/>
      <c r="AC12" s="464"/>
      <c r="AD12" s="464"/>
    </row>
    <row r="13" spans="1:35"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c r="AG13" t="s">
        <v>1646</v>
      </c>
    </row>
    <row r="14" spans="1:35" ht="15" customHeight="1">
      <c r="A14" s="7"/>
      <c r="B14" s="413" t="s">
        <v>379</v>
      </c>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5"/>
      <c r="AH14" t="s">
        <v>1503</v>
      </c>
      <c r="AI14" t="s">
        <v>1504</v>
      </c>
    </row>
    <row r="15" spans="1:35" ht="24" customHeight="1">
      <c r="A15" s="7"/>
      <c r="B15" s="100"/>
      <c r="C15" s="285" t="s">
        <v>1421</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6"/>
    </row>
    <row r="16" spans="1:35" ht="24" customHeight="1">
      <c r="A16" s="7"/>
      <c r="B16" s="100"/>
      <c r="C16" s="340" t="s">
        <v>560</v>
      </c>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2"/>
    </row>
    <row r="17" spans="1:53" ht="36" customHeight="1">
      <c r="A17" s="7"/>
      <c r="B17" s="100"/>
      <c r="C17" s="285" t="s">
        <v>1422</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6"/>
    </row>
    <row r="18" spans="1:53" ht="36" customHeight="1">
      <c r="A18" s="7"/>
      <c r="B18" s="100"/>
      <c r="C18" s="285" t="s">
        <v>848</v>
      </c>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6"/>
    </row>
    <row r="19" spans="1:53" ht="36" customHeight="1">
      <c r="A19" s="7"/>
      <c r="B19" s="103"/>
      <c r="C19" s="296" t="s">
        <v>849</v>
      </c>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7"/>
    </row>
    <row r="20" spans="1:53" ht="1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row>
    <row r="21" spans="1:53" ht="1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480" t="s">
        <v>212</v>
      </c>
      <c r="AB21" s="480"/>
      <c r="AC21" s="480"/>
      <c r="AD21" s="480"/>
      <c r="AG21" t="s">
        <v>1507</v>
      </c>
      <c r="AH21" t="s">
        <v>1508</v>
      </c>
    </row>
    <row r="22" spans="1:53" ht="15" customHeight="1">
      <c r="A22" s="7"/>
      <c r="C22" s="401" t="s">
        <v>104</v>
      </c>
      <c r="D22" s="402"/>
      <c r="E22" s="402"/>
      <c r="F22" s="402"/>
      <c r="G22" s="402"/>
      <c r="H22" s="402"/>
      <c r="I22" s="402"/>
      <c r="J22" s="403"/>
      <c r="K22" s="467" t="s">
        <v>213</v>
      </c>
      <c r="L22" s="468"/>
      <c r="M22" s="381" t="s">
        <v>546</v>
      </c>
      <c r="N22" s="382"/>
      <c r="O22" s="382"/>
      <c r="P22" s="382"/>
      <c r="Q22" s="382"/>
      <c r="R22" s="382"/>
      <c r="S22" s="382"/>
      <c r="T22" s="382"/>
      <c r="U22" s="382"/>
      <c r="V22" s="382"/>
      <c r="W22" s="382"/>
      <c r="X22" s="382"/>
      <c r="Y22" s="382"/>
      <c r="Z22" s="382"/>
      <c r="AA22" s="382"/>
      <c r="AB22" s="382"/>
      <c r="AC22" s="382"/>
      <c r="AD22" s="383"/>
      <c r="AG22">
        <f>COUNTBLANK(K25:AD144)+COUNTBLANK(M151:AD270)</f>
        <v>4560</v>
      </c>
      <c r="AH22">
        <v>4560</v>
      </c>
      <c r="AJ22">
        <f>CNGE_2023_M1_Secc5!AL429</f>
        <v>0</v>
      </c>
      <c r="AK22" s="96" t="s">
        <v>1660</v>
      </c>
      <c r="AR22" t="s">
        <v>1544</v>
      </c>
      <c r="AX22" t="s">
        <v>1540</v>
      </c>
    </row>
    <row r="23" spans="1:53" ht="60" customHeight="1">
      <c r="A23" s="7"/>
      <c r="B23" s="141"/>
      <c r="C23" s="432"/>
      <c r="D23" s="433"/>
      <c r="E23" s="433"/>
      <c r="F23" s="433"/>
      <c r="G23" s="433"/>
      <c r="H23" s="433"/>
      <c r="I23" s="433"/>
      <c r="J23" s="434"/>
      <c r="K23" s="469"/>
      <c r="L23" s="470"/>
      <c r="M23" s="424" t="s">
        <v>866</v>
      </c>
      <c r="N23" s="424"/>
      <c r="O23" s="424"/>
      <c r="P23" s="424"/>
      <c r="Q23" s="424"/>
      <c r="R23" s="424"/>
      <c r="S23" s="424" t="s">
        <v>370</v>
      </c>
      <c r="T23" s="424"/>
      <c r="U23" s="424"/>
      <c r="V23" s="424"/>
      <c r="W23" s="424"/>
      <c r="X23" s="424"/>
      <c r="Y23" s="424" t="s">
        <v>225</v>
      </c>
      <c r="Z23" s="424"/>
      <c r="AA23" s="424"/>
      <c r="AB23" s="424"/>
      <c r="AC23" s="424"/>
      <c r="AD23" s="424"/>
      <c r="AI23" t="s">
        <v>847</v>
      </c>
      <c r="AM23" t="s">
        <v>1603</v>
      </c>
      <c r="AR23" t="s">
        <v>1649</v>
      </c>
      <c r="AX23" t="s">
        <v>1650</v>
      </c>
    </row>
    <row r="24" spans="1:53" ht="36" customHeight="1">
      <c r="A24" s="7"/>
      <c r="B24" s="141"/>
      <c r="C24" s="404"/>
      <c r="D24" s="405"/>
      <c r="E24" s="405"/>
      <c r="F24" s="405"/>
      <c r="G24" s="405"/>
      <c r="H24" s="405"/>
      <c r="I24" s="405"/>
      <c r="J24" s="406"/>
      <c r="K24" s="471"/>
      <c r="L24" s="472"/>
      <c r="M24" s="424" t="s">
        <v>214</v>
      </c>
      <c r="N24" s="424"/>
      <c r="O24" s="424"/>
      <c r="P24" s="424" t="s">
        <v>561</v>
      </c>
      <c r="Q24" s="424"/>
      <c r="R24" s="424"/>
      <c r="S24" s="424" t="s">
        <v>214</v>
      </c>
      <c r="T24" s="424"/>
      <c r="U24" s="424"/>
      <c r="V24" s="424" t="s">
        <v>561</v>
      </c>
      <c r="W24" s="424"/>
      <c r="X24" s="424"/>
      <c r="Y24" s="424" t="s">
        <v>214</v>
      </c>
      <c r="Z24" s="424"/>
      <c r="AA24" s="424"/>
      <c r="AB24" s="424" t="s">
        <v>561</v>
      </c>
      <c r="AC24" s="424"/>
      <c r="AD24" s="424"/>
      <c r="AG24" t="s">
        <v>1510</v>
      </c>
      <c r="AH24" t="s">
        <v>213</v>
      </c>
      <c r="AJ24" t="s">
        <v>1649</v>
      </c>
      <c r="AK24" t="s">
        <v>1553</v>
      </c>
      <c r="AM24" t="s">
        <v>1649</v>
      </c>
      <c r="AN24" t="s">
        <v>1553</v>
      </c>
      <c r="AR24" t="s">
        <v>105</v>
      </c>
      <c r="AS24" t="s">
        <v>1527</v>
      </c>
      <c r="AT24" t="s">
        <v>1521</v>
      </c>
      <c r="AU24" t="s">
        <v>1528</v>
      </c>
      <c r="AX24" t="s">
        <v>105</v>
      </c>
      <c r="AY24" t="s">
        <v>1527</v>
      </c>
      <c r="AZ24" t="s">
        <v>1521</v>
      </c>
      <c r="BA24" t="s">
        <v>1528</v>
      </c>
    </row>
    <row r="25" spans="1:53" ht="15" customHeight="1">
      <c r="A25" s="7"/>
      <c r="C25" s="142" t="s">
        <v>68</v>
      </c>
      <c r="D25" s="428" t="str">
        <f>IF(CNGE_2023_M1_Secc5!D434="","",CNGE_2023_M1_Secc5!D434)</f>
        <v/>
      </c>
      <c r="E25" s="428"/>
      <c r="F25" s="428"/>
      <c r="G25" s="428"/>
      <c r="H25" s="428"/>
      <c r="I25" s="428"/>
      <c r="J25" s="428"/>
      <c r="K25" s="320"/>
      <c r="L25" s="320"/>
      <c r="M25" s="320"/>
      <c r="N25" s="320"/>
      <c r="O25" s="320"/>
      <c r="P25" s="320"/>
      <c r="Q25" s="320"/>
      <c r="R25" s="320"/>
      <c r="S25" s="320"/>
      <c r="T25" s="320"/>
      <c r="U25" s="320"/>
      <c r="V25" s="320"/>
      <c r="W25" s="320"/>
      <c r="X25" s="320"/>
      <c r="Y25" s="320"/>
      <c r="Z25" s="320"/>
      <c r="AA25" s="320"/>
      <c r="AB25" s="320"/>
      <c r="AC25" s="320"/>
      <c r="AD25" s="320"/>
      <c r="AG25">
        <f>IF(AND(AJ25&gt;0,AM25=0,(COUNTA(M25:O144)+COUNTA(K25:L144))&lt;&gt;AJ22),1,0)</f>
        <v>0</v>
      </c>
      <c r="AH25">
        <f>IF(AND(K25="X",COUNTA(M25:AD25,M151:AD151)&gt;0),1,0)</f>
        <v>0</v>
      </c>
      <c r="AI25">
        <v>1</v>
      </c>
      <c r="AJ25">
        <f>CNGE_2023_M1_Secc5!S381</f>
        <v>0</v>
      </c>
      <c r="AK25">
        <f>CNGE_2023_M1_Secc5!Y381</f>
        <v>0</v>
      </c>
      <c r="AM25">
        <f>IF(AND(COUNTA(M25:O144)&gt;0,IF(OR(AJ25=0,AJ25="NA",AJ25="NS"),1,0)=1),1,0)</f>
        <v>0</v>
      </c>
      <c r="AN25">
        <f>IF(AND(COUNTA(P25:R144)&gt;0,IF(OR(AK25=0,AK25="NA",AK25="NS"),1,0)=1),1,0)</f>
        <v>0</v>
      </c>
      <c r="AQ25">
        <v>1</v>
      </c>
      <c r="AR25">
        <f>CNGE_2023_M1_Secc5!S381</f>
        <v>0</v>
      </c>
      <c r="AS25">
        <f>COUNTIF(M25:O144,"NS")</f>
        <v>0</v>
      </c>
      <c r="AT25">
        <f>SUM(M25:O144)</f>
        <v>0</v>
      </c>
      <c r="AU25">
        <f>IF($AG$22=$AH$22,0,IF(OR(AND(AR25=0,AS25&gt;0),AND(AR25="NS",AT25&gt;0),AND(AR25="NS",AT25=0,AS25=0)),1,IF(OR(AND(AS25&gt;=2,AT25&lt;AR25),AND(AR25="NS",AT25=0,AS25&gt;0),AR25=AT25),0,1)))</f>
        <v>0</v>
      </c>
      <c r="AW25">
        <v>1</v>
      </c>
      <c r="AX25">
        <f>CNGE_2023_M1_Secc5!Y381</f>
        <v>0</v>
      </c>
      <c r="AY25">
        <f>COUNTIF(P25:R144,"NS")</f>
        <v>0</v>
      </c>
      <c r="AZ25">
        <f>SUM(P25:R144)</f>
        <v>0</v>
      </c>
      <c r="BA25">
        <f>IF($AG$22=$AH$22,0,IF(OR(AND(AX25=0,AY25&gt;0),AND(AX25="NS",AZ25&gt;0),AND(AX25="NS",AZ25=0,AY25=0)),1,IF(OR(AND(AY25&gt;=2,AZ25&lt;AX25),AND(AX25="NS",AZ25=0,AY25&gt;0),AX25=AZ25),0,1)))</f>
        <v>0</v>
      </c>
    </row>
    <row r="26" spans="1:53" ht="15" customHeight="1">
      <c r="A26" s="7"/>
      <c r="C26" s="64" t="s">
        <v>69</v>
      </c>
      <c r="D26" s="428" t="str">
        <f>IF(CNGE_2023_M1_Secc5!D435="","",CNGE_2023_M1_Secc5!D435)</f>
        <v/>
      </c>
      <c r="E26" s="428"/>
      <c r="F26" s="428"/>
      <c r="G26" s="428"/>
      <c r="H26" s="428"/>
      <c r="I26" s="428"/>
      <c r="J26" s="428"/>
      <c r="K26" s="320"/>
      <c r="L26" s="320"/>
      <c r="M26" s="320"/>
      <c r="N26" s="320"/>
      <c r="O26" s="320"/>
      <c r="P26" s="320"/>
      <c r="Q26" s="320"/>
      <c r="R26" s="320"/>
      <c r="S26" s="320"/>
      <c r="T26" s="320"/>
      <c r="U26" s="320"/>
      <c r="V26" s="320"/>
      <c r="W26" s="320"/>
      <c r="X26" s="320"/>
      <c r="Y26" s="320"/>
      <c r="Z26" s="320"/>
      <c r="AA26" s="320"/>
      <c r="AB26" s="320"/>
      <c r="AC26" s="320"/>
      <c r="AD26" s="320"/>
      <c r="AG26">
        <f>IF(AND(AJ26&gt;0,AM26=0,(COUNTA(S25:U144)+COUNTA(K25:L144))&lt;&gt;AJ22),1,0)</f>
        <v>0</v>
      </c>
      <c r="AH26">
        <f t="shared" ref="AH26:AH89" si="0">IF(AND(K26="X",COUNTA(M26:AD26,M152:AD152)&gt;0),1,0)</f>
        <v>0</v>
      </c>
      <c r="AI26">
        <v>2</v>
      </c>
      <c r="AJ26">
        <f>CNGE_2023_M1_Secc5!S382</f>
        <v>0</v>
      </c>
      <c r="AK26">
        <f>CNGE_2023_M1_Secc5!Y382</f>
        <v>0</v>
      </c>
      <c r="AM26">
        <f>IF(AND(COUNTA(S25:U144)&gt;0,IF(OR(AJ26=0,AJ26="NA",AJ26="NS"),1,0)=1),1,0)</f>
        <v>0</v>
      </c>
      <c r="AN26">
        <f>IF(AND(COUNTA(V25:X144)&gt;0,IF(OR(AK26=0,AK26="NA",AK26="NS"),1,0)=1),1,0)</f>
        <v>0</v>
      </c>
      <c r="AQ26">
        <v>2</v>
      </c>
      <c r="AR26">
        <f>CNGE_2023_M1_Secc5!S382</f>
        <v>0</v>
      </c>
      <c r="AS26">
        <f>COUNTIF(S25:U144,"NS")</f>
        <v>0</v>
      </c>
      <c r="AT26">
        <f>SUM(S25:U144)</f>
        <v>0</v>
      </c>
      <c r="AU26">
        <f t="shared" ref="AU26:AU30" si="1">IF($AG$22=$AH$22,0,IF(OR(AND(AR26=0,AS26&gt;0),AND(AR26="NS",AT26&gt;0),AND(AR26="NS",AT26=0,AS26=0)),1,IF(OR(AND(AS26&gt;=2,AT26&lt;AR26),AND(AR26="NS",AT26=0,AS26&gt;0),AR26=AT26),0,1)))</f>
        <v>0</v>
      </c>
      <c r="AW26">
        <v>2</v>
      </c>
      <c r="AX26">
        <f>CNGE_2023_M1_Secc5!Y382</f>
        <v>0</v>
      </c>
      <c r="AY26">
        <f>COUNTIF(V25:X144,"NS")</f>
        <v>0</v>
      </c>
      <c r="AZ26">
        <f>SUM(V25:X144)</f>
        <v>0</v>
      </c>
      <c r="BA26">
        <f t="shared" ref="BA26:BA30" si="2">IF($AG$22=$AH$22,0,IF(OR(AND(AX26=0,AY26&gt;0),AND(AX26="NS",AZ26&gt;0),AND(AX26="NS",AZ26=0,AY26=0)),1,IF(OR(AND(AY26&gt;=2,AZ26&lt;AX26),AND(AX26="NS",AZ26=0,AY26&gt;0),AX26=AZ26),0,1)))</f>
        <v>0</v>
      </c>
    </row>
    <row r="27" spans="1:53" ht="15" customHeight="1">
      <c r="A27" s="7"/>
      <c r="C27" s="64" t="s">
        <v>70</v>
      </c>
      <c r="D27" s="428" t="str">
        <f>IF(CNGE_2023_M1_Secc5!D436="","",CNGE_2023_M1_Secc5!D436)</f>
        <v/>
      </c>
      <c r="E27" s="428"/>
      <c r="F27" s="428"/>
      <c r="G27" s="428"/>
      <c r="H27" s="428"/>
      <c r="I27" s="428"/>
      <c r="J27" s="428"/>
      <c r="K27" s="320"/>
      <c r="L27" s="320"/>
      <c r="M27" s="320"/>
      <c r="N27" s="320"/>
      <c r="O27" s="320"/>
      <c r="P27" s="320"/>
      <c r="Q27" s="320"/>
      <c r="R27" s="320"/>
      <c r="S27" s="320"/>
      <c r="T27" s="320"/>
      <c r="U27" s="320"/>
      <c r="V27" s="320"/>
      <c r="W27" s="320"/>
      <c r="X27" s="320"/>
      <c r="Y27" s="320"/>
      <c r="Z27" s="320"/>
      <c r="AA27" s="320"/>
      <c r="AB27" s="320"/>
      <c r="AC27" s="320"/>
      <c r="AD27" s="320"/>
      <c r="AG27">
        <f>IF(AND(AJ27&gt;0,AM27=0,(COUNTA(Y25:AA144)+COUNTA(K25:L144))&lt;&gt;AJ22),1,0)</f>
        <v>0</v>
      </c>
      <c r="AH27">
        <f t="shared" si="0"/>
        <v>0</v>
      </c>
      <c r="AI27">
        <v>3</v>
      </c>
      <c r="AJ27">
        <f>CNGE_2023_M1_Secc5!S383</f>
        <v>0</v>
      </c>
      <c r="AK27">
        <f>CNGE_2023_M1_Secc5!Y383</f>
        <v>0</v>
      </c>
      <c r="AM27">
        <f>IF(AND(COUNTA(Y25:AA144)&gt;0,IF(OR(AJ27=0,AJ27="NA",AJ27="NS"),1,0)=1),1,0)</f>
        <v>0</v>
      </c>
      <c r="AN27">
        <f>IF(AND(COUNTA(AB25:AD144)&gt;0,IF(OR(AK27=0,AK27="NA",AK27="NS"),1,0)=1),1,0)</f>
        <v>0</v>
      </c>
      <c r="AQ27">
        <v>3</v>
      </c>
      <c r="AR27">
        <f>CNGE_2023_M1_Secc5!S383</f>
        <v>0</v>
      </c>
      <c r="AS27">
        <f>COUNTIF(Y25:AA144,"NS")</f>
        <v>0</v>
      </c>
      <c r="AT27">
        <f>SUM(Y25:AA144)</f>
        <v>0</v>
      </c>
      <c r="AU27">
        <f t="shared" si="1"/>
        <v>0</v>
      </c>
      <c r="AW27">
        <v>3</v>
      </c>
      <c r="AX27">
        <f>CNGE_2023_M1_Secc5!Y383</f>
        <v>0</v>
      </c>
      <c r="AY27">
        <f>COUNTIF(AB25:AD144,"NS")</f>
        <v>0</v>
      </c>
      <c r="AZ27">
        <f>SUM(AB25:AD144)</f>
        <v>0</v>
      </c>
      <c r="BA27">
        <f t="shared" si="2"/>
        <v>0</v>
      </c>
    </row>
    <row r="28" spans="1:53" ht="15" customHeight="1">
      <c r="A28" s="7"/>
      <c r="C28" s="64" t="s">
        <v>71</v>
      </c>
      <c r="D28" s="428" t="str">
        <f>IF(CNGE_2023_M1_Secc5!D437="","",CNGE_2023_M1_Secc5!D437)</f>
        <v/>
      </c>
      <c r="E28" s="428"/>
      <c r="F28" s="428"/>
      <c r="G28" s="428"/>
      <c r="H28" s="428"/>
      <c r="I28" s="428"/>
      <c r="J28" s="428"/>
      <c r="K28" s="320"/>
      <c r="L28" s="320"/>
      <c r="M28" s="320"/>
      <c r="N28" s="320"/>
      <c r="O28" s="320"/>
      <c r="P28" s="320"/>
      <c r="Q28" s="320"/>
      <c r="R28" s="320"/>
      <c r="S28" s="320"/>
      <c r="T28" s="320"/>
      <c r="U28" s="320"/>
      <c r="V28" s="320"/>
      <c r="W28" s="320"/>
      <c r="X28" s="320"/>
      <c r="Y28" s="320"/>
      <c r="Z28" s="320"/>
      <c r="AA28" s="320"/>
      <c r="AB28" s="320"/>
      <c r="AC28" s="320"/>
      <c r="AD28" s="320"/>
      <c r="AG28">
        <f>IF(AND(AJ28&gt;0,AM28=0,(COUNTA(M151:O270)+COUNTA(K25:L144))&lt;&gt;AJ22),1,0)</f>
        <v>0</v>
      </c>
      <c r="AH28">
        <f t="shared" si="0"/>
        <v>0</v>
      </c>
      <c r="AI28">
        <v>4</v>
      </c>
      <c r="AJ28">
        <f>CNGE_2023_M1_Secc5!S384</f>
        <v>0</v>
      </c>
      <c r="AK28">
        <f>CNGE_2023_M1_Secc5!Y384</f>
        <v>0</v>
      </c>
      <c r="AM28">
        <f>IF(AND(COUNTA(M151:O270)&gt;0,IF(OR(AJ28=0,AJ28="NA",AJ28="NS"),1,0)=1),1,0)</f>
        <v>0</v>
      </c>
      <c r="AN28">
        <f>IF(AND(COUNTA(P151:R270)&gt;0,IF(OR(AK28=0,AK28="NA",AK28="NS"),1,0)=1),1,0)</f>
        <v>0</v>
      </c>
      <c r="AQ28">
        <v>4</v>
      </c>
      <c r="AR28">
        <f>CNGE_2023_M1_Secc5!S384</f>
        <v>0</v>
      </c>
      <c r="AS28">
        <f>COUNTIF(M151:O270,"NS")</f>
        <v>0</v>
      </c>
      <c r="AT28">
        <f>SUM(M151:O270)</f>
        <v>0</v>
      </c>
      <c r="AU28">
        <f t="shared" si="1"/>
        <v>0</v>
      </c>
      <c r="AW28">
        <v>4</v>
      </c>
      <c r="AX28">
        <f>CNGE_2023_M1_Secc5!Y384</f>
        <v>0</v>
      </c>
      <c r="AY28">
        <f>COUNTIF(P151:R270,"NS")</f>
        <v>0</v>
      </c>
      <c r="AZ28">
        <f>SUM(P151:R270)</f>
        <v>0</v>
      </c>
      <c r="BA28">
        <f t="shared" si="2"/>
        <v>0</v>
      </c>
    </row>
    <row r="29" spans="1:53" ht="15" customHeight="1">
      <c r="A29" s="7"/>
      <c r="C29" s="64" t="s">
        <v>72</v>
      </c>
      <c r="D29" s="428" t="str">
        <f>IF(CNGE_2023_M1_Secc5!D438="","",CNGE_2023_M1_Secc5!D438)</f>
        <v/>
      </c>
      <c r="E29" s="428"/>
      <c r="F29" s="428"/>
      <c r="G29" s="428"/>
      <c r="H29" s="428"/>
      <c r="I29" s="428"/>
      <c r="J29" s="428"/>
      <c r="K29" s="320"/>
      <c r="L29" s="320"/>
      <c r="M29" s="320"/>
      <c r="N29" s="320"/>
      <c r="O29" s="320"/>
      <c r="P29" s="320"/>
      <c r="Q29" s="320"/>
      <c r="R29" s="320"/>
      <c r="S29" s="320"/>
      <c r="T29" s="320"/>
      <c r="U29" s="320"/>
      <c r="V29" s="320"/>
      <c r="W29" s="320"/>
      <c r="X29" s="320"/>
      <c r="Y29" s="320"/>
      <c r="Z29" s="320"/>
      <c r="AA29" s="320"/>
      <c r="AB29" s="320"/>
      <c r="AC29" s="320"/>
      <c r="AD29" s="320"/>
      <c r="AG29">
        <f>IF(AND(AJ29&gt;0,AM29=0,(COUNTA(S151:U270)+COUNTA(K25:L144))&lt;&gt;AJ22),1,0)</f>
        <v>0</v>
      </c>
      <c r="AH29">
        <f t="shared" si="0"/>
        <v>0</v>
      </c>
      <c r="AI29">
        <v>5</v>
      </c>
      <c r="AJ29">
        <f>CNGE_2023_M1_Secc5!S385</f>
        <v>0</v>
      </c>
      <c r="AK29">
        <f>CNGE_2023_M1_Secc5!Y385</f>
        <v>0</v>
      </c>
      <c r="AM29">
        <f>IF(AND(COUNTA(S151:U270)&gt;0,IF(OR(AJ29=0,AJ29="NA",AJ29="NS"),1,0)=1),1,0)</f>
        <v>0</v>
      </c>
      <c r="AN29">
        <f>IF(AND(COUNTA(V151:X270)&gt;0,IF(OR(AK29=0,AK29="NA",AK29="NS"),1,0)=1),1,0)</f>
        <v>0</v>
      </c>
      <c r="AQ29">
        <v>5</v>
      </c>
      <c r="AR29">
        <f>CNGE_2023_M1_Secc5!S385</f>
        <v>0</v>
      </c>
      <c r="AS29">
        <f>COUNTIF(S151:U270,"NS")</f>
        <v>0</v>
      </c>
      <c r="AT29">
        <f>SUM(S151:U270)</f>
        <v>0</v>
      </c>
      <c r="AU29">
        <f t="shared" si="1"/>
        <v>0</v>
      </c>
      <c r="AW29">
        <v>5</v>
      </c>
      <c r="AX29">
        <f>CNGE_2023_M1_Secc5!Y385</f>
        <v>0</v>
      </c>
      <c r="AY29">
        <f>COUNTIF(V151:X270,"NS")</f>
        <v>0</v>
      </c>
      <c r="AZ29">
        <f>SUM(V151:X270)</f>
        <v>0</v>
      </c>
      <c r="BA29">
        <f t="shared" si="2"/>
        <v>0</v>
      </c>
    </row>
    <row r="30" spans="1:53" ht="15" customHeight="1">
      <c r="A30" s="7"/>
      <c r="C30" s="64" t="s">
        <v>73</v>
      </c>
      <c r="D30" s="428" t="str">
        <f>IF(CNGE_2023_M1_Secc5!D439="","",CNGE_2023_M1_Secc5!D439)</f>
        <v/>
      </c>
      <c r="E30" s="428"/>
      <c r="F30" s="428"/>
      <c r="G30" s="428"/>
      <c r="H30" s="428"/>
      <c r="I30" s="428"/>
      <c r="J30" s="428"/>
      <c r="K30" s="320"/>
      <c r="L30" s="320"/>
      <c r="M30" s="320"/>
      <c r="N30" s="320"/>
      <c r="O30" s="320"/>
      <c r="P30" s="320"/>
      <c r="Q30" s="320"/>
      <c r="R30" s="320"/>
      <c r="S30" s="320"/>
      <c r="T30" s="320"/>
      <c r="U30" s="320"/>
      <c r="V30" s="320"/>
      <c r="W30" s="320"/>
      <c r="X30" s="320"/>
      <c r="Y30" s="320"/>
      <c r="Z30" s="320"/>
      <c r="AA30" s="320"/>
      <c r="AB30" s="320"/>
      <c r="AC30" s="320"/>
      <c r="AD30" s="320"/>
      <c r="AG30">
        <f>IF(AND(AJ30&gt;0,AM30=0,(COUNTA(Y151:AA270)+COUNTA(K25:L144))&lt;&gt;AJ22),1,0)</f>
        <v>0</v>
      </c>
      <c r="AH30">
        <f t="shared" si="0"/>
        <v>0</v>
      </c>
      <c r="AI30">
        <v>6</v>
      </c>
      <c r="AJ30">
        <f>CNGE_2023_M1_Secc5!S386</f>
        <v>0</v>
      </c>
      <c r="AK30">
        <f>CNGE_2023_M1_Secc5!Y386</f>
        <v>0</v>
      </c>
      <c r="AM30">
        <f>IF(AND(COUNTA(Y151:AA270)&gt;0,IF(OR(AJ30=0,AJ30="NA",AJ30="NS"),1,0)=1),1,0)</f>
        <v>0</v>
      </c>
      <c r="AN30">
        <f>IF(AND(COUNTA(AB151:AD270)&gt;0,IF(OR(AK30=0,AK30="NA",AK30="NS"),1,0)=1),1,0)</f>
        <v>0</v>
      </c>
      <c r="AQ30">
        <v>6</v>
      </c>
      <c r="AR30">
        <f>CNGE_2023_M1_Secc5!S386</f>
        <v>0</v>
      </c>
      <c r="AS30">
        <f>COUNTIF(Y151:AA270,"NS")</f>
        <v>0</v>
      </c>
      <c r="AT30">
        <f>SUM(Y151:AA270)</f>
        <v>0</v>
      </c>
      <c r="AU30">
        <f t="shared" si="1"/>
        <v>0</v>
      </c>
      <c r="AW30">
        <v>6</v>
      </c>
      <c r="AX30">
        <f>CNGE_2023_M1_Secc5!Y386</f>
        <v>0</v>
      </c>
      <c r="AY30">
        <f>COUNTIF(AB151:AD270,"NS")</f>
        <v>0</v>
      </c>
      <c r="AZ30">
        <f>SUM(AB151:AD270)</f>
        <v>0</v>
      </c>
      <c r="BA30">
        <f t="shared" si="2"/>
        <v>0</v>
      </c>
    </row>
    <row r="31" spans="1:53" ht="15" customHeight="1">
      <c r="A31" s="7"/>
      <c r="C31" s="64" t="s">
        <v>74</v>
      </c>
      <c r="D31" s="428" t="str">
        <f>IF(CNGE_2023_M1_Secc5!D440="","",CNGE_2023_M1_Secc5!D440)</f>
        <v/>
      </c>
      <c r="E31" s="428"/>
      <c r="F31" s="428"/>
      <c r="G31" s="428"/>
      <c r="H31" s="428"/>
      <c r="I31" s="428"/>
      <c r="J31" s="428"/>
      <c r="K31" s="320"/>
      <c r="L31" s="320"/>
      <c r="M31" s="320"/>
      <c r="N31" s="320"/>
      <c r="O31" s="320"/>
      <c r="P31" s="320"/>
      <c r="Q31" s="320"/>
      <c r="R31" s="320"/>
      <c r="S31" s="320"/>
      <c r="T31" s="320"/>
      <c r="U31" s="320"/>
      <c r="V31" s="320"/>
      <c r="W31" s="320"/>
      <c r="X31" s="320"/>
      <c r="Y31" s="320"/>
      <c r="Z31" s="320"/>
      <c r="AA31" s="320"/>
      <c r="AB31" s="320"/>
      <c r="AC31" s="320"/>
      <c r="AD31" s="320"/>
      <c r="AG31" s="241">
        <f>IF(AND(AK25&gt;0,AN25=0,(COUNTA(P25:R144)+COUNTA(K25:L144))&lt;&gt;AJ22),1,0)</f>
        <v>0</v>
      </c>
      <c r="AH31">
        <f t="shared" si="0"/>
        <v>0</v>
      </c>
      <c r="AN31" s="96">
        <f>SUM(AM25:AN30)</f>
        <v>0</v>
      </c>
      <c r="AU31" s="96">
        <f>SUM(AU25:AU30)</f>
        <v>0</v>
      </c>
      <c r="BA31" s="96">
        <f>SUM(BA25:BA30)</f>
        <v>0</v>
      </c>
    </row>
    <row r="32" spans="1:53" ht="15" customHeight="1">
      <c r="A32" s="7"/>
      <c r="C32" s="64" t="s">
        <v>75</v>
      </c>
      <c r="D32" s="428" t="str">
        <f>IF(CNGE_2023_M1_Secc5!D441="","",CNGE_2023_M1_Secc5!D441)</f>
        <v/>
      </c>
      <c r="E32" s="428"/>
      <c r="F32" s="428"/>
      <c r="G32" s="428"/>
      <c r="H32" s="428"/>
      <c r="I32" s="428"/>
      <c r="J32" s="428"/>
      <c r="K32" s="320"/>
      <c r="L32" s="320"/>
      <c r="M32" s="320"/>
      <c r="N32" s="320"/>
      <c r="O32" s="320"/>
      <c r="P32" s="320"/>
      <c r="Q32" s="320"/>
      <c r="R32" s="320"/>
      <c r="S32" s="320"/>
      <c r="T32" s="320"/>
      <c r="U32" s="320"/>
      <c r="V32" s="320"/>
      <c r="W32" s="320"/>
      <c r="X32" s="320"/>
      <c r="Y32" s="320"/>
      <c r="Z32" s="320"/>
      <c r="AA32" s="320"/>
      <c r="AB32" s="320"/>
      <c r="AC32" s="320"/>
      <c r="AD32" s="320"/>
      <c r="AG32" s="241">
        <f>IF(AND(AK26&gt;0,AN26=0,(COUNTA(V25:X144)+COUNTA(K25:L144))&lt;&gt;AJ22),1,0)</f>
        <v>0</v>
      </c>
      <c r="AH32">
        <f t="shared" si="0"/>
        <v>0</v>
      </c>
      <c r="BA32" s="96">
        <f>AU31+BA31</f>
        <v>0</v>
      </c>
    </row>
    <row r="33" spans="1:34" ht="15" customHeight="1">
      <c r="A33" s="7"/>
      <c r="C33" s="64" t="s">
        <v>76</v>
      </c>
      <c r="D33" s="428" t="str">
        <f>IF(CNGE_2023_M1_Secc5!D442="","",CNGE_2023_M1_Secc5!D442)</f>
        <v/>
      </c>
      <c r="E33" s="428"/>
      <c r="F33" s="428"/>
      <c r="G33" s="428"/>
      <c r="H33" s="428"/>
      <c r="I33" s="428"/>
      <c r="J33" s="428"/>
      <c r="K33" s="320"/>
      <c r="L33" s="320"/>
      <c r="M33" s="320"/>
      <c r="N33" s="320"/>
      <c r="O33" s="320"/>
      <c r="P33" s="320"/>
      <c r="Q33" s="320"/>
      <c r="R33" s="320"/>
      <c r="S33" s="320"/>
      <c r="T33" s="320"/>
      <c r="U33" s="320"/>
      <c r="V33" s="320"/>
      <c r="W33" s="320"/>
      <c r="X33" s="320"/>
      <c r="Y33" s="320"/>
      <c r="Z33" s="320"/>
      <c r="AA33" s="320"/>
      <c r="AB33" s="320"/>
      <c r="AC33" s="320"/>
      <c r="AD33" s="320"/>
      <c r="AG33" s="241">
        <f>IF(AND(AK27&gt;0,AN27=0,(COUNTA(AB25:AD144)+COUNTA(K25:L144))&lt;&gt;AJ22),1,0)</f>
        <v>0</v>
      </c>
      <c r="AH33">
        <f t="shared" si="0"/>
        <v>0</v>
      </c>
    </row>
    <row r="34" spans="1:34" ht="15" customHeight="1">
      <c r="A34" s="7"/>
      <c r="C34" s="64" t="s">
        <v>77</v>
      </c>
      <c r="D34" s="428" t="str">
        <f>IF(CNGE_2023_M1_Secc5!D443="","",CNGE_2023_M1_Secc5!D443)</f>
        <v/>
      </c>
      <c r="E34" s="428"/>
      <c r="F34" s="428"/>
      <c r="G34" s="428"/>
      <c r="H34" s="428"/>
      <c r="I34" s="428"/>
      <c r="J34" s="428"/>
      <c r="K34" s="320"/>
      <c r="L34" s="320"/>
      <c r="M34" s="320"/>
      <c r="N34" s="320"/>
      <c r="O34" s="320"/>
      <c r="P34" s="320"/>
      <c r="Q34" s="320"/>
      <c r="R34" s="320"/>
      <c r="S34" s="320"/>
      <c r="T34" s="320"/>
      <c r="U34" s="320"/>
      <c r="V34" s="320"/>
      <c r="W34" s="320"/>
      <c r="X34" s="320"/>
      <c r="Y34" s="320"/>
      <c r="Z34" s="320"/>
      <c r="AA34" s="320"/>
      <c r="AB34" s="320"/>
      <c r="AC34" s="320"/>
      <c r="AD34" s="320"/>
      <c r="AG34" s="241">
        <f>IF(AND(AK28&gt;0,AN28=0,(COUNTA(P151:R270)+COUNTA(K25:L144))&lt;&gt;AJ22),1,0)</f>
        <v>0</v>
      </c>
      <c r="AH34">
        <f t="shared" si="0"/>
        <v>0</v>
      </c>
    </row>
    <row r="35" spans="1:34" ht="15" customHeight="1">
      <c r="A35" s="7"/>
      <c r="C35" s="64" t="s">
        <v>78</v>
      </c>
      <c r="D35" s="428" t="str">
        <f>IF(CNGE_2023_M1_Secc5!D444="","",CNGE_2023_M1_Secc5!D444)</f>
        <v/>
      </c>
      <c r="E35" s="428"/>
      <c r="F35" s="428"/>
      <c r="G35" s="428"/>
      <c r="H35" s="428"/>
      <c r="I35" s="428"/>
      <c r="J35" s="428"/>
      <c r="K35" s="320"/>
      <c r="L35" s="320"/>
      <c r="M35" s="320"/>
      <c r="N35" s="320"/>
      <c r="O35" s="320"/>
      <c r="P35" s="320"/>
      <c r="Q35" s="320"/>
      <c r="R35" s="320"/>
      <c r="S35" s="320"/>
      <c r="T35" s="320"/>
      <c r="U35" s="320"/>
      <c r="V35" s="320"/>
      <c r="W35" s="320"/>
      <c r="X35" s="320"/>
      <c r="Y35" s="320"/>
      <c r="Z35" s="320"/>
      <c r="AA35" s="320"/>
      <c r="AB35" s="320"/>
      <c r="AC35" s="320"/>
      <c r="AD35" s="320"/>
      <c r="AG35" s="241">
        <f>IF(AND(AK29&gt;0,AN29=0,(COUNTA(V151:X270)+COUNTA(K25:L144))&lt;&gt;AJ22),1,0)</f>
        <v>0</v>
      </c>
      <c r="AH35">
        <f t="shared" si="0"/>
        <v>0</v>
      </c>
    </row>
    <row r="36" spans="1:34" ht="15" customHeight="1">
      <c r="A36" s="7"/>
      <c r="C36" s="64" t="s">
        <v>79</v>
      </c>
      <c r="D36" s="428" t="str">
        <f>IF(CNGE_2023_M1_Secc5!D445="","",CNGE_2023_M1_Secc5!D445)</f>
        <v/>
      </c>
      <c r="E36" s="428"/>
      <c r="F36" s="428"/>
      <c r="G36" s="428"/>
      <c r="H36" s="428"/>
      <c r="I36" s="428"/>
      <c r="J36" s="428"/>
      <c r="K36" s="320"/>
      <c r="L36" s="320"/>
      <c r="M36" s="320"/>
      <c r="N36" s="320"/>
      <c r="O36" s="320"/>
      <c r="P36" s="320"/>
      <c r="Q36" s="320"/>
      <c r="R36" s="320"/>
      <c r="S36" s="320"/>
      <c r="T36" s="320"/>
      <c r="U36" s="320"/>
      <c r="V36" s="320"/>
      <c r="W36" s="320"/>
      <c r="X36" s="320"/>
      <c r="Y36" s="320"/>
      <c r="Z36" s="320"/>
      <c r="AA36" s="320"/>
      <c r="AB36" s="320"/>
      <c r="AC36" s="320"/>
      <c r="AD36" s="320"/>
      <c r="AG36" s="241">
        <f>IF(AND(AK30&gt;0,AN30=0,(COUNTA(AB151:AD270)+COUNTA(K25:L144))&lt;&gt;AJ22),1,0)</f>
        <v>0</v>
      </c>
      <c r="AH36">
        <f t="shared" si="0"/>
        <v>0</v>
      </c>
    </row>
    <row r="37" spans="1:34" ht="15" customHeight="1">
      <c r="A37" s="7"/>
      <c r="C37" s="64" t="s">
        <v>80</v>
      </c>
      <c r="D37" s="428" t="str">
        <f>IF(CNGE_2023_M1_Secc5!D446="","",CNGE_2023_M1_Secc5!D446)</f>
        <v/>
      </c>
      <c r="E37" s="428"/>
      <c r="F37" s="428"/>
      <c r="G37" s="428"/>
      <c r="H37" s="428"/>
      <c r="I37" s="428"/>
      <c r="J37" s="428"/>
      <c r="K37" s="320"/>
      <c r="L37" s="320"/>
      <c r="M37" s="320"/>
      <c r="N37" s="320"/>
      <c r="O37" s="320"/>
      <c r="P37" s="320"/>
      <c r="Q37" s="320"/>
      <c r="R37" s="320"/>
      <c r="S37" s="320"/>
      <c r="T37" s="320"/>
      <c r="U37" s="320"/>
      <c r="V37" s="320"/>
      <c r="W37" s="320"/>
      <c r="X37" s="320"/>
      <c r="Y37" s="320"/>
      <c r="Z37" s="320"/>
      <c r="AA37" s="320"/>
      <c r="AB37" s="320"/>
      <c r="AC37" s="320"/>
      <c r="AD37" s="320"/>
      <c r="AG37" s="96">
        <f>SUM(AG25:AG36)</f>
        <v>0</v>
      </c>
      <c r="AH37">
        <f t="shared" si="0"/>
        <v>0</v>
      </c>
    </row>
    <row r="38" spans="1:34" ht="15" customHeight="1">
      <c r="A38" s="7"/>
      <c r="C38" s="64" t="s">
        <v>81</v>
      </c>
      <c r="D38" s="428" t="str">
        <f>IF(CNGE_2023_M1_Secc5!D447="","",CNGE_2023_M1_Secc5!D447)</f>
        <v/>
      </c>
      <c r="E38" s="428"/>
      <c r="F38" s="428"/>
      <c r="G38" s="428"/>
      <c r="H38" s="428"/>
      <c r="I38" s="428"/>
      <c r="J38" s="428"/>
      <c r="K38" s="320"/>
      <c r="L38" s="320"/>
      <c r="M38" s="320"/>
      <c r="N38" s="320"/>
      <c r="O38" s="320"/>
      <c r="P38" s="320"/>
      <c r="Q38" s="320"/>
      <c r="R38" s="320"/>
      <c r="S38" s="320"/>
      <c r="T38" s="320"/>
      <c r="U38" s="320"/>
      <c r="V38" s="320"/>
      <c r="W38" s="320"/>
      <c r="X38" s="320"/>
      <c r="Y38" s="320"/>
      <c r="Z38" s="320"/>
      <c r="AA38" s="320"/>
      <c r="AB38" s="320"/>
      <c r="AC38" s="320"/>
      <c r="AD38" s="320"/>
      <c r="AH38">
        <f t="shared" si="0"/>
        <v>0</v>
      </c>
    </row>
    <row r="39" spans="1:34" ht="15" customHeight="1">
      <c r="A39" s="7"/>
      <c r="C39" s="64" t="s">
        <v>82</v>
      </c>
      <c r="D39" s="428" t="str">
        <f>IF(CNGE_2023_M1_Secc5!D448="","",CNGE_2023_M1_Secc5!D448)</f>
        <v/>
      </c>
      <c r="E39" s="428"/>
      <c r="F39" s="428"/>
      <c r="G39" s="428"/>
      <c r="H39" s="428"/>
      <c r="I39" s="428"/>
      <c r="J39" s="428"/>
      <c r="K39" s="320"/>
      <c r="L39" s="320"/>
      <c r="M39" s="320"/>
      <c r="N39" s="320"/>
      <c r="O39" s="320"/>
      <c r="P39" s="320"/>
      <c r="Q39" s="320"/>
      <c r="R39" s="320"/>
      <c r="S39" s="320"/>
      <c r="T39" s="320"/>
      <c r="U39" s="320"/>
      <c r="V39" s="320"/>
      <c r="W39" s="320"/>
      <c r="X39" s="320"/>
      <c r="Y39" s="320"/>
      <c r="Z39" s="320"/>
      <c r="AA39" s="320"/>
      <c r="AB39" s="320"/>
      <c r="AC39" s="320"/>
      <c r="AD39" s="320"/>
      <c r="AH39">
        <f t="shared" si="0"/>
        <v>0</v>
      </c>
    </row>
    <row r="40" spans="1:34" ht="15" customHeight="1">
      <c r="A40" s="7"/>
      <c r="C40" s="64" t="s">
        <v>83</v>
      </c>
      <c r="D40" s="428" t="str">
        <f>IF(CNGE_2023_M1_Secc5!D449="","",CNGE_2023_M1_Secc5!D449)</f>
        <v/>
      </c>
      <c r="E40" s="428"/>
      <c r="F40" s="428"/>
      <c r="G40" s="428"/>
      <c r="H40" s="428"/>
      <c r="I40" s="428"/>
      <c r="J40" s="428"/>
      <c r="K40" s="320"/>
      <c r="L40" s="320"/>
      <c r="M40" s="320"/>
      <c r="N40" s="320"/>
      <c r="O40" s="320"/>
      <c r="P40" s="320"/>
      <c r="Q40" s="320"/>
      <c r="R40" s="320"/>
      <c r="S40" s="320"/>
      <c r="T40" s="320"/>
      <c r="U40" s="320"/>
      <c r="V40" s="320"/>
      <c r="W40" s="320"/>
      <c r="X40" s="320"/>
      <c r="Y40" s="320"/>
      <c r="Z40" s="320"/>
      <c r="AA40" s="320"/>
      <c r="AB40" s="320"/>
      <c r="AC40" s="320"/>
      <c r="AD40" s="320"/>
      <c r="AH40">
        <f t="shared" si="0"/>
        <v>0</v>
      </c>
    </row>
    <row r="41" spans="1:34" ht="15" customHeight="1">
      <c r="A41" s="7"/>
      <c r="C41" s="64" t="s">
        <v>84</v>
      </c>
      <c r="D41" s="428" t="str">
        <f>IF(CNGE_2023_M1_Secc5!D450="","",CNGE_2023_M1_Secc5!D450)</f>
        <v/>
      </c>
      <c r="E41" s="428"/>
      <c r="F41" s="428"/>
      <c r="G41" s="428"/>
      <c r="H41" s="428"/>
      <c r="I41" s="428"/>
      <c r="J41" s="428"/>
      <c r="K41" s="320"/>
      <c r="L41" s="320"/>
      <c r="M41" s="320"/>
      <c r="N41" s="320"/>
      <c r="O41" s="320"/>
      <c r="P41" s="320"/>
      <c r="Q41" s="320"/>
      <c r="R41" s="320"/>
      <c r="S41" s="320"/>
      <c r="T41" s="320"/>
      <c r="U41" s="320"/>
      <c r="V41" s="320"/>
      <c r="W41" s="320"/>
      <c r="X41" s="320"/>
      <c r="Y41" s="320"/>
      <c r="Z41" s="320"/>
      <c r="AA41" s="320"/>
      <c r="AB41" s="320"/>
      <c r="AC41" s="320"/>
      <c r="AD41" s="320"/>
      <c r="AH41">
        <f t="shared" si="0"/>
        <v>0</v>
      </c>
    </row>
    <row r="42" spans="1:34" ht="15" customHeight="1">
      <c r="A42" s="7"/>
      <c r="C42" s="64" t="s">
        <v>85</v>
      </c>
      <c r="D42" s="428" t="str">
        <f>IF(CNGE_2023_M1_Secc5!D451="","",CNGE_2023_M1_Secc5!D451)</f>
        <v/>
      </c>
      <c r="E42" s="428"/>
      <c r="F42" s="428"/>
      <c r="G42" s="428"/>
      <c r="H42" s="428"/>
      <c r="I42" s="428"/>
      <c r="J42" s="428"/>
      <c r="K42" s="320"/>
      <c r="L42" s="320"/>
      <c r="M42" s="320"/>
      <c r="N42" s="320"/>
      <c r="O42" s="320"/>
      <c r="P42" s="320"/>
      <c r="Q42" s="320"/>
      <c r="R42" s="320"/>
      <c r="S42" s="320"/>
      <c r="T42" s="320"/>
      <c r="U42" s="320"/>
      <c r="V42" s="320"/>
      <c r="W42" s="320"/>
      <c r="X42" s="320"/>
      <c r="Y42" s="320"/>
      <c r="Z42" s="320"/>
      <c r="AA42" s="320"/>
      <c r="AB42" s="320"/>
      <c r="AC42" s="320"/>
      <c r="AD42" s="320"/>
      <c r="AH42">
        <f t="shared" si="0"/>
        <v>0</v>
      </c>
    </row>
    <row r="43" spans="1:34" ht="15" customHeight="1">
      <c r="A43" s="7"/>
      <c r="C43" s="64" t="s">
        <v>86</v>
      </c>
      <c r="D43" s="428" t="str">
        <f>IF(CNGE_2023_M1_Secc5!D452="","",CNGE_2023_M1_Secc5!D452)</f>
        <v/>
      </c>
      <c r="E43" s="428"/>
      <c r="F43" s="428"/>
      <c r="G43" s="428"/>
      <c r="H43" s="428"/>
      <c r="I43" s="428"/>
      <c r="J43" s="428"/>
      <c r="K43" s="320"/>
      <c r="L43" s="320"/>
      <c r="M43" s="320"/>
      <c r="N43" s="320"/>
      <c r="O43" s="320"/>
      <c r="P43" s="320"/>
      <c r="Q43" s="320"/>
      <c r="R43" s="320"/>
      <c r="S43" s="320"/>
      <c r="T43" s="320"/>
      <c r="U43" s="320"/>
      <c r="V43" s="320"/>
      <c r="W43" s="320"/>
      <c r="X43" s="320"/>
      <c r="Y43" s="320"/>
      <c r="Z43" s="320"/>
      <c r="AA43" s="320"/>
      <c r="AB43" s="320"/>
      <c r="AC43" s="320"/>
      <c r="AD43" s="320"/>
      <c r="AH43">
        <f t="shared" si="0"/>
        <v>0</v>
      </c>
    </row>
    <row r="44" spans="1:34" ht="15" customHeight="1">
      <c r="A44" s="7"/>
      <c r="C44" s="64" t="s">
        <v>87</v>
      </c>
      <c r="D44" s="428" t="str">
        <f>IF(CNGE_2023_M1_Secc5!D453="","",CNGE_2023_M1_Secc5!D453)</f>
        <v/>
      </c>
      <c r="E44" s="428"/>
      <c r="F44" s="428"/>
      <c r="G44" s="428"/>
      <c r="H44" s="428"/>
      <c r="I44" s="428"/>
      <c r="J44" s="428"/>
      <c r="K44" s="320"/>
      <c r="L44" s="320"/>
      <c r="M44" s="320"/>
      <c r="N44" s="320"/>
      <c r="O44" s="320"/>
      <c r="P44" s="320"/>
      <c r="Q44" s="320"/>
      <c r="R44" s="320"/>
      <c r="S44" s="320"/>
      <c r="T44" s="320"/>
      <c r="U44" s="320"/>
      <c r="V44" s="320"/>
      <c r="W44" s="320"/>
      <c r="X44" s="320"/>
      <c r="Y44" s="320"/>
      <c r="Z44" s="320"/>
      <c r="AA44" s="320"/>
      <c r="AB44" s="320"/>
      <c r="AC44" s="320"/>
      <c r="AD44" s="320"/>
      <c r="AH44">
        <f t="shared" si="0"/>
        <v>0</v>
      </c>
    </row>
    <row r="45" spans="1:34" ht="15" customHeight="1">
      <c r="A45" s="7"/>
      <c r="C45" s="64" t="s">
        <v>88</v>
      </c>
      <c r="D45" s="428" t="str">
        <f>IF(CNGE_2023_M1_Secc5!D454="","",CNGE_2023_M1_Secc5!D454)</f>
        <v/>
      </c>
      <c r="E45" s="428"/>
      <c r="F45" s="428"/>
      <c r="G45" s="428"/>
      <c r="H45" s="428"/>
      <c r="I45" s="428"/>
      <c r="J45" s="428"/>
      <c r="K45" s="320"/>
      <c r="L45" s="320"/>
      <c r="M45" s="320"/>
      <c r="N45" s="320"/>
      <c r="O45" s="320"/>
      <c r="P45" s="320"/>
      <c r="Q45" s="320"/>
      <c r="R45" s="320"/>
      <c r="S45" s="320"/>
      <c r="T45" s="320"/>
      <c r="U45" s="320"/>
      <c r="V45" s="320"/>
      <c r="W45" s="320"/>
      <c r="X45" s="320"/>
      <c r="Y45" s="320"/>
      <c r="Z45" s="320"/>
      <c r="AA45" s="320"/>
      <c r="AB45" s="320"/>
      <c r="AC45" s="320"/>
      <c r="AD45" s="320"/>
      <c r="AH45">
        <f t="shared" si="0"/>
        <v>0</v>
      </c>
    </row>
    <row r="46" spans="1:34" ht="15" customHeight="1">
      <c r="A46" s="7"/>
      <c r="C46" s="64" t="s">
        <v>89</v>
      </c>
      <c r="D46" s="428" t="str">
        <f>IF(CNGE_2023_M1_Secc5!D455="","",CNGE_2023_M1_Secc5!D455)</f>
        <v/>
      </c>
      <c r="E46" s="428"/>
      <c r="F46" s="428"/>
      <c r="G46" s="428"/>
      <c r="H46" s="428"/>
      <c r="I46" s="428"/>
      <c r="J46" s="428"/>
      <c r="K46" s="320"/>
      <c r="L46" s="320"/>
      <c r="M46" s="320"/>
      <c r="N46" s="320"/>
      <c r="O46" s="320"/>
      <c r="P46" s="320"/>
      <c r="Q46" s="320"/>
      <c r="R46" s="320"/>
      <c r="S46" s="320"/>
      <c r="T46" s="320"/>
      <c r="U46" s="320"/>
      <c r="V46" s="320"/>
      <c r="W46" s="320"/>
      <c r="X46" s="320"/>
      <c r="Y46" s="320"/>
      <c r="Z46" s="320"/>
      <c r="AA46" s="320"/>
      <c r="AB46" s="320"/>
      <c r="AC46" s="320"/>
      <c r="AD46" s="320"/>
      <c r="AH46">
        <f t="shared" si="0"/>
        <v>0</v>
      </c>
    </row>
    <row r="47" spans="1:34" ht="15" customHeight="1">
      <c r="A47" s="7"/>
      <c r="C47" s="64" t="s">
        <v>90</v>
      </c>
      <c r="D47" s="428" t="str">
        <f>IF(CNGE_2023_M1_Secc5!D456="","",CNGE_2023_M1_Secc5!D456)</f>
        <v/>
      </c>
      <c r="E47" s="428"/>
      <c r="F47" s="428"/>
      <c r="G47" s="428"/>
      <c r="H47" s="428"/>
      <c r="I47" s="428"/>
      <c r="J47" s="428"/>
      <c r="K47" s="320"/>
      <c r="L47" s="320"/>
      <c r="M47" s="320"/>
      <c r="N47" s="320"/>
      <c r="O47" s="320"/>
      <c r="P47" s="320"/>
      <c r="Q47" s="320"/>
      <c r="R47" s="320"/>
      <c r="S47" s="320"/>
      <c r="T47" s="320"/>
      <c r="U47" s="320"/>
      <c r="V47" s="320"/>
      <c r="W47" s="320"/>
      <c r="X47" s="320"/>
      <c r="Y47" s="320"/>
      <c r="Z47" s="320"/>
      <c r="AA47" s="320"/>
      <c r="AB47" s="320"/>
      <c r="AC47" s="320"/>
      <c r="AD47" s="320"/>
      <c r="AH47">
        <f t="shared" si="0"/>
        <v>0</v>
      </c>
    </row>
    <row r="48" spans="1:34" ht="15" customHeight="1">
      <c r="A48" s="7"/>
      <c r="C48" s="64" t="s">
        <v>91</v>
      </c>
      <c r="D48" s="428" t="str">
        <f>IF(CNGE_2023_M1_Secc5!D457="","",CNGE_2023_M1_Secc5!D457)</f>
        <v/>
      </c>
      <c r="E48" s="428"/>
      <c r="F48" s="428"/>
      <c r="G48" s="428"/>
      <c r="H48" s="428"/>
      <c r="I48" s="428"/>
      <c r="J48" s="428"/>
      <c r="K48" s="320"/>
      <c r="L48" s="320"/>
      <c r="M48" s="320"/>
      <c r="N48" s="320"/>
      <c r="O48" s="320"/>
      <c r="P48" s="320"/>
      <c r="Q48" s="320"/>
      <c r="R48" s="320"/>
      <c r="S48" s="320"/>
      <c r="T48" s="320"/>
      <c r="U48" s="320"/>
      <c r="V48" s="320"/>
      <c r="W48" s="320"/>
      <c r="X48" s="320"/>
      <c r="Y48" s="320"/>
      <c r="Z48" s="320"/>
      <c r="AA48" s="320"/>
      <c r="AB48" s="320"/>
      <c r="AC48" s="320"/>
      <c r="AD48" s="320"/>
      <c r="AH48">
        <f t="shared" si="0"/>
        <v>0</v>
      </c>
    </row>
    <row r="49" spans="1:34" ht="15" customHeight="1">
      <c r="A49" s="7"/>
      <c r="C49" s="64" t="s">
        <v>92</v>
      </c>
      <c r="D49" s="428" t="str">
        <f>IF(CNGE_2023_M1_Secc5!D458="","",CNGE_2023_M1_Secc5!D458)</f>
        <v/>
      </c>
      <c r="E49" s="428"/>
      <c r="F49" s="428"/>
      <c r="G49" s="428"/>
      <c r="H49" s="428"/>
      <c r="I49" s="428"/>
      <c r="J49" s="428"/>
      <c r="K49" s="320"/>
      <c r="L49" s="320"/>
      <c r="M49" s="320"/>
      <c r="N49" s="320"/>
      <c r="O49" s="320"/>
      <c r="P49" s="320"/>
      <c r="Q49" s="320"/>
      <c r="R49" s="320"/>
      <c r="S49" s="320"/>
      <c r="T49" s="320"/>
      <c r="U49" s="320"/>
      <c r="V49" s="320"/>
      <c r="W49" s="320"/>
      <c r="X49" s="320"/>
      <c r="Y49" s="320"/>
      <c r="Z49" s="320"/>
      <c r="AA49" s="320"/>
      <c r="AB49" s="320"/>
      <c r="AC49" s="320"/>
      <c r="AD49" s="320"/>
      <c r="AH49">
        <f t="shared" si="0"/>
        <v>0</v>
      </c>
    </row>
    <row r="50" spans="1:34" ht="15" customHeight="1">
      <c r="A50" s="7"/>
      <c r="C50" s="64" t="s">
        <v>93</v>
      </c>
      <c r="D50" s="428" t="str">
        <f>IF(CNGE_2023_M1_Secc5!D459="","",CNGE_2023_M1_Secc5!D459)</f>
        <v/>
      </c>
      <c r="E50" s="428"/>
      <c r="F50" s="428"/>
      <c r="G50" s="428"/>
      <c r="H50" s="428"/>
      <c r="I50" s="428"/>
      <c r="J50" s="428"/>
      <c r="K50" s="320"/>
      <c r="L50" s="320"/>
      <c r="M50" s="320"/>
      <c r="N50" s="320"/>
      <c r="O50" s="320"/>
      <c r="P50" s="320"/>
      <c r="Q50" s="320"/>
      <c r="R50" s="320"/>
      <c r="S50" s="320"/>
      <c r="T50" s="320"/>
      <c r="U50" s="320"/>
      <c r="V50" s="320"/>
      <c r="W50" s="320"/>
      <c r="X50" s="320"/>
      <c r="Y50" s="320"/>
      <c r="Z50" s="320"/>
      <c r="AA50" s="320"/>
      <c r="AB50" s="320"/>
      <c r="AC50" s="320"/>
      <c r="AD50" s="320"/>
      <c r="AH50">
        <f t="shared" si="0"/>
        <v>0</v>
      </c>
    </row>
    <row r="51" spans="1:34" ht="15" customHeight="1">
      <c r="A51" s="7"/>
      <c r="C51" s="64" t="s">
        <v>94</v>
      </c>
      <c r="D51" s="428" t="str">
        <f>IF(CNGE_2023_M1_Secc5!D460="","",CNGE_2023_M1_Secc5!D460)</f>
        <v/>
      </c>
      <c r="E51" s="428"/>
      <c r="F51" s="428"/>
      <c r="G51" s="428"/>
      <c r="H51" s="428"/>
      <c r="I51" s="428"/>
      <c r="J51" s="428"/>
      <c r="K51" s="320"/>
      <c r="L51" s="320"/>
      <c r="M51" s="320"/>
      <c r="N51" s="320"/>
      <c r="O51" s="320"/>
      <c r="P51" s="320"/>
      <c r="Q51" s="320"/>
      <c r="R51" s="320"/>
      <c r="S51" s="320"/>
      <c r="T51" s="320"/>
      <c r="U51" s="320"/>
      <c r="V51" s="320"/>
      <c r="W51" s="320"/>
      <c r="X51" s="320"/>
      <c r="Y51" s="320"/>
      <c r="Z51" s="320"/>
      <c r="AA51" s="320"/>
      <c r="AB51" s="320"/>
      <c r="AC51" s="320"/>
      <c r="AD51" s="320"/>
      <c r="AH51">
        <f t="shared" si="0"/>
        <v>0</v>
      </c>
    </row>
    <row r="52" spans="1:34" ht="15" customHeight="1">
      <c r="A52" s="7"/>
      <c r="C52" s="64" t="s">
        <v>95</v>
      </c>
      <c r="D52" s="428" t="str">
        <f>IF(CNGE_2023_M1_Secc5!D461="","",CNGE_2023_M1_Secc5!D461)</f>
        <v/>
      </c>
      <c r="E52" s="428"/>
      <c r="F52" s="428"/>
      <c r="G52" s="428"/>
      <c r="H52" s="428"/>
      <c r="I52" s="428"/>
      <c r="J52" s="428"/>
      <c r="K52" s="320"/>
      <c r="L52" s="320"/>
      <c r="M52" s="320"/>
      <c r="N52" s="320"/>
      <c r="O52" s="320"/>
      <c r="P52" s="320"/>
      <c r="Q52" s="320"/>
      <c r="R52" s="320"/>
      <c r="S52" s="320"/>
      <c r="T52" s="320"/>
      <c r="U52" s="320"/>
      <c r="V52" s="320"/>
      <c r="W52" s="320"/>
      <c r="X52" s="320"/>
      <c r="Y52" s="320"/>
      <c r="Z52" s="320"/>
      <c r="AA52" s="320"/>
      <c r="AB52" s="320"/>
      <c r="AC52" s="320"/>
      <c r="AD52" s="320"/>
      <c r="AH52">
        <f t="shared" si="0"/>
        <v>0</v>
      </c>
    </row>
    <row r="53" spans="1:34" ht="15" customHeight="1">
      <c r="A53" s="7"/>
      <c r="C53" s="64" t="s">
        <v>96</v>
      </c>
      <c r="D53" s="428" t="str">
        <f>IF(CNGE_2023_M1_Secc5!D462="","",CNGE_2023_M1_Secc5!D462)</f>
        <v/>
      </c>
      <c r="E53" s="428"/>
      <c r="F53" s="428"/>
      <c r="G53" s="428"/>
      <c r="H53" s="428"/>
      <c r="I53" s="428"/>
      <c r="J53" s="428"/>
      <c r="K53" s="320"/>
      <c r="L53" s="320"/>
      <c r="M53" s="320"/>
      <c r="N53" s="320"/>
      <c r="O53" s="320"/>
      <c r="P53" s="320"/>
      <c r="Q53" s="320"/>
      <c r="R53" s="320"/>
      <c r="S53" s="320"/>
      <c r="T53" s="320"/>
      <c r="U53" s="320"/>
      <c r="V53" s="320"/>
      <c r="W53" s="320"/>
      <c r="X53" s="320"/>
      <c r="Y53" s="320"/>
      <c r="Z53" s="320"/>
      <c r="AA53" s="320"/>
      <c r="AB53" s="320"/>
      <c r="AC53" s="320"/>
      <c r="AD53" s="320"/>
      <c r="AH53">
        <f t="shared" si="0"/>
        <v>0</v>
      </c>
    </row>
    <row r="54" spans="1:34" ht="15" customHeight="1">
      <c r="A54" s="7"/>
      <c r="C54" s="64" t="s">
        <v>97</v>
      </c>
      <c r="D54" s="428" t="str">
        <f>IF(CNGE_2023_M1_Secc5!D463="","",CNGE_2023_M1_Secc5!D463)</f>
        <v/>
      </c>
      <c r="E54" s="428"/>
      <c r="F54" s="428"/>
      <c r="G54" s="428"/>
      <c r="H54" s="428"/>
      <c r="I54" s="428"/>
      <c r="J54" s="428"/>
      <c r="K54" s="320"/>
      <c r="L54" s="320"/>
      <c r="M54" s="320"/>
      <c r="N54" s="320"/>
      <c r="O54" s="320"/>
      <c r="P54" s="320"/>
      <c r="Q54" s="320"/>
      <c r="R54" s="320"/>
      <c r="S54" s="320"/>
      <c r="T54" s="320"/>
      <c r="U54" s="320"/>
      <c r="V54" s="320"/>
      <c r="W54" s="320"/>
      <c r="X54" s="320"/>
      <c r="Y54" s="320"/>
      <c r="Z54" s="320"/>
      <c r="AA54" s="320"/>
      <c r="AB54" s="320"/>
      <c r="AC54" s="320"/>
      <c r="AD54" s="320"/>
      <c r="AH54">
        <f t="shared" si="0"/>
        <v>0</v>
      </c>
    </row>
    <row r="55" spans="1:34" ht="15" customHeight="1">
      <c r="A55" s="7"/>
      <c r="C55" s="64" t="s">
        <v>98</v>
      </c>
      <c r="D55" s="428" t="str">
        <f>IF(CNGE_2023_M1_Secc5!D464="","",CNGE_2023_M1_Secc5!D464)</f>
        <v/>
      </c>
      <c r="E55" s="428"/>
      <c r="F55" s="428"/>
      <c r="G55" s="428"/>
      <c r="H55" s="428"/>
      <c r="I55" s="428"/>
      <c r="J55" s="428"/>
      <c r="K55" s="320"/>
      <c r="L55" s="320"/>
      <c r="M55" s="320"/>
      <c r="N55" s="320"/>
      <c r="O55" s="320"/>
      <c r="P55" s="320"/>
      <c r="Q55" s="320"/>
      <c r="R55" s="320"/>
      <c r="S55" s="320"/>
      <c r="T55" s="320"/>
      <c r="U55" s="320"/>
      <c r="V55" s="320"/>
      <c r="W55" s="320"/>
      <c r="X55" s="320"/>
      <c r="Y55" s="320"/>
      <c r="Z55" s="320"/>
      <c r="AA55" s="320"/>
      <c r="AB55" s="320"/>
      <c r="AC55" s="320"/>
      <c r="AD55" s="320"/>
      <c r="AH55">
        <f t="shared" si="0"/>
        <v>0</v>
      </c>
    </row>
    <row r="56" spans="1:34" ht="15" customHeight="1">
      <c r="A56" s="7"/>
      <c r="C56" s="64" t="s">
        <v>99</v>
      </c>
      <c r="D56" s="428" t="str">
        <f>IF(CNGE_2023_M1_Secc5!D465="","",CNGE_2023_M1_Secc5!D465)</f>
        <v/>
      </c>
      <c r="E56" s="428"/>
      <c r="F56" s="428"/>
      <c r="G56" s="428"/>
      <c r="H56" s="428"/>
      <c r="I56" s="428"/>
      <c r="J56" s="428"/>
      <c r="K56" s="320"/>
      <c r="L56" s="320"/>
      <c r="M56" s="320"/>
      <c r="N56" s="320"/>
      <c r="O56" s="320"/>
      <c r="P56" s="320"/>
      <c r="Q56" s="320"/>
      <c r="R56" s="320"/>
      <c r="S56" s="320"/>
      <c r="T56" s="320"/>
      <c r="U56" s="320"/>
      <c r="V56" s="320"/>
      <c r="W56" s="320"/>
      <c r="X56" s="320"/>
      <c r="Y56" s="320"/>
      <c r="Z56" s="320"/>
      <c r="AA56" s="320"/>
      <c r="AB56" s="320"/>
      <c r="AC56" s="320"/>
      <c r="AD56" s="320"/>
      <c r="AH56">
        <f t="shared" si="0"/>
        <v>0</v>
      </c>
    </row>
    <row r="57" spans="1:34" ht="15" customHeight="1">
      <c r="A57" s="7"/>
      <c r="C57" s="64" t="s">
        <v>100</v>
      </c>
      <c r="D57" s="428" t="str">
        <f>IF(CNGE_2023_M1_Secc5!D466="","",CNGE_2023_M1_Secc5!D466)</f>
        <v/>
      </c>
      <c r="E57" s="428"/>
      <c r="F57" s="428"/>
      <c r="G57" s="428"/>
      <c r="H57" s="428"/>
      <c r="I57" s="428"/>
      <c r="J57" s="428"/>
      <c r="K57" s="320"/>
      <c r="L57" s="320"/>
      <c r="M57" s="320"/>
      <c r="N57" s="320"/>
      <c r="O57" s="320"/>
      <c r="P57" s="320"/>
      <c r="Q57" s="320"/>
      <c r="R57" s="320"/>
      <c r="S57" s="320"/>
      <c r="T57" s="320"/>
      <c r="U57" s="320"/>
      <c r="V57" s="320"/>
      <c r="W57" s="320"/>
      <c r="X57" s="320"/>
      <c r="Y57" s="320"/>
      <c r="Z57" s="320"/>
      <c r="AA57" s="320"/>
      <c r="AB57" s="320"/>
      <c r="AC57" s="320"/>
      <c r="AD57" s="320"/>
      <c r="AH57">
        <f t="shared" si="0"/>
        <v>0</v>
      </c>
    </row>
    <row r="58" spans="1:34" ht="15" customHeight="1">
      <c r="A58" s="7"/>
      <c r="C58" s="64" t="s">
        <v>101</v>
      </c>
      <c r="D58" s="428" t="str">
        <f>IF(CNGE_2023_M1_Secc5!D467="","",CNGE_2023_M1_Secc5!D467)</f>
        <v/>
      </c>
      <c r="E58" s="428"/>
      <c r="F58" s="428"/>
      <c r="G58" s="428"/>
      <c r="H58" s="428"/>
      <c r="I58" s="428"/>
      <c r="J58" s="428"/>
      <c r="K58" s="320"/>
      <c r="L58" s="320"/>
      <c r="M58" s="320"/>
      <c r="N58" s="320"/>
      <c r="O58" s="320"/>
      <c r="P58" s="320"/>
      <c r="Q58" s="320"/>
      <c r="R58" s="320"/>
      <c r="S58" s="320"/>
      <c r="T58" s="320"/>
      <c r="U58" s="320"/>
      <c r="V58" s="320"/>
      <c r="W58" s="320"/>
      <c r="X58" s="320"/>
      <c r="Y58" s="320"/>
      <c r="Z58" s="320"/>
      <c r="AA58" s="320"/>
      <c r="AB58" s="320"/>
      <c r="AC58" s="320"/>
      <c r="AD58" s="320"/>
      <c r="AH58">
        <f t="shared" si="0"/>
        <v>0</v>
      </c>
    </row>
    <row r="59" spans="1:34" ht="15" customHeight="1">
      <c r="A59" s="7"/>
      <c r="C59" s="64" t="s">
        <v>102</v>
      </c>
      <c r="D59" s="428" t="str">
        <f>IF(CNGE_2023_M1_Secc5!D468="","",CNGE_2023_M1_Secc5!D468)</f>
        <v/>
      </c>
      <c r="E59" s="428"/>
      <c r="F59" s="428"/>
      <c r="G59" s="428"/>
      <c r="H59" s="428"/>
      <c r="I59" s="428"/>
      <c r="J59" s="428"/>
      <c r="K59" s="320"/>
      <c r="L59" s="320"/>
      <c r="M59" s="320"/>
      <c r="N59" s="320"/>
      <c r="O59" s="320"/>
      <c r="P59" s="320"/>
      <c r="Q59" s="320"/>
      <c r="R59" s="320"/>
      <c r="S59" s="320"/>
      <c r="T59" s="320"/>
      <c r="U59" s="320"/>
      <c r="V59" s="320"/>
      <c r="W59" s="320"/>
      <c r="X59" s="320"/>
      <c r="Y59" s="320"/>
      <c r="Z59" s="320"/>
      <c r="AA59" s="320"/>
      <c r="AB59" s="320"/>
      <c r="AC59" s="320"/>
      <c r="AD59" s="320"/>
      <c r="AH59">
        <f t="shared" si="0"/>
        <v>0</v>
      </c>
    </row>
    <row r="60" spans="1:34" ht="15" customHeight="1">
      <c r="A60" s="7"/>
      <c r="C60" s="64" t="s">
        <v>108</v>
      </c>
      <c r="D60" s="428" t="str">
        <f>IF(CNGE_2023_M1_Secc5!D469="","",CNGE_2023_M1_Secc5!D469)</f>
        <v/>
      </c>
      <c r="E60" s="428"/>
      <c r="F60" s="428"/>
      <c r="G60" s="428"/>
      <c r="H60" s="428"/>
      <c r="I60" s="428"/>
      <c r="J60" s="428"/>
      <c r="K60" s="320"/>
      <c r="L60" s="320"/>
      <c r="M60" s="320"/>
      <c r="N60" s="320"/>
      <c r="O60" s="320"/>
      <c r="P60" s="320"/>
      <c r="Q60" s="320"/>
      <c r="R60" s="320"/>
      <c r="S60" s="320"/>
      <c r="T60" s="320"/>
      <c r="U60" s="320"/>
      <c r="V60" s="320"/>
      <c r="W60" s="320"/>
      <c r="X60" s="320"/>
      <c r="Y60" s="320"/>
      <c r="Z60" s="320"/>
      <c r="AA60" s="320"/>
      <c r="AB60" s="320"/>
      <c r="AC60" s="320"/>
      <c r="AD60" s="320"/>
      <c r="AH60">
        <f t="shared" si="0"/>
        <v>0</v>
      </c>
    </row>
    <row r="61" spans="1:34" ht="15" customHeight="1">
      <c r="A61" s="7"/>
      <c r="C61" s="64" t="s">
        <v>109</v>
      </c>
      <c r="D61" s="428" t="str">
        <f>IF(CNGE_2023_M1_Secc5!D470="","",CNGE_2023_M1_Secc5!D470)</f>
        <v/>
      </c>
      <c r="E61" s="428"/>
      <c r="F61" s="428"/>
      <c r="G61" s="428"/>
      <c r="H61" s="428"/>
      <c r="I61" s="428"/>
      <c r="J61" s="428"/>
      <c r="K61" s="320"/>
      <c r="L61" s="320"/>
      <c r="M61" s="320"/>
      <c r="N61" s="320"/>
      <c r="O61" s="320"/>
      <c r="P61" s="320"/>
      <c r="Q61" s="320"/>
      <c r="R61" s="320"/>
      <c r="S61" s="320"/>
      <c r="T61" s="320"/>
      <c r="U61" s="320"/>
      <c r="V61" s="320"/>
      <c r="W61" s="320"/>
      <c r="X61" s="320"/>
      <c r="Y61" s="320"/>
      <c r="Z61" s="320"/>
      <c r="AA61" s="320"/>
      <c r="AB61" s="320"/>
      <c r="AC61" s="320"/>
      <c r="AD61" s="320"/>
      <c r="AH61">
        <f t="shared" si="0"/>
        <v>0</v>
      </c>
    </row>
    <row r="62" spans="1:34" ht="15" customHeight="1">
      <c r="A62" s="110"/>
      <c r="C62" s="64" t="s">
        <v>110</v>
      </c>
      <c r="D62" s="428" t="str">
        <f>IF(CNGE_2023_M1_Secc5!D471="","",CNGE_2023_M1_Secc5!D471)</f>
        <v/>
      </c>
      <c r="E62" s="428"/>
      <c r="F62" s="428"/>
      <c r="G62" s="428"/>
      <c r="H62" s="428"/>
      <c r="I62" s="428"/>
      <c r="J62" s="428"/>
      <c r="K62" s="320"/>
      <c r="L62" s="320"/>
      <c r="M62" s="320"/>
      <c r="N62" s="320"/>
      <c r="O62" s="320"/>
      <c r="P62" s="320"/>
      <c r="Q62" s="320"/>
      <c r="R62" s="320"/>
      <c r="S62" s="320"/>
      <c r="T62" s="320"/>
      <c r="U62" s="320"/>
      <c r="V62" s="320"/>
      <c r="W62" s="320"/>
      <c r="X62" s="320"/>
      <c r="Y62" s="320"/>
      <c r="Z62" s="320"/>
      <c r="AA62" s="320"/>
      <c r="AB62" s="320"/>
      <c r="AC62" s="320"/>
      <c r="AD62" s="320"/>
      <c r="AE62" s="8"/>
      <c r="AH62">
        <f t="shared" si="0"/>
        <v>0</v>
      </c>
    </row>
    <row r="63" spans="1:34" ht="15" customHeight="1">
      <c r="A63" s="110"/>
      <c r="C63" s="64" t="s">
        <v>111</v>
      </c>
      <c r="D63" s="428" t="str">
        <f>IF(CNGE_2023_M1_Secc5!D472="","",CNGE_2023_M1_Secc5!D472)</f>
        <v/>
      </c>
      <c r="E63" s="428"/>
      <c r="F63" s="428"/>
      <c r="G63" s="428"/>
      <c r="H63" s="428"/>
      <c r="I63" s="428"/>
      <c r="J63" s="428"/>
      <c r="K63" s="320"/>
      <c r="L63" s="320"/>
      <c r="M63" s="320"/>
      <c r="N63" s="320"/>
      <c r="O63" s="320"/>
      <c r="P63" s="320"/>
      <c r="Q63" s="320"/>
      <c r="R63" s="320"/>
      <c r="S63" s="320"/>
      <c r="T63" s="320"/>
      <c r="U63" s="320"/>
      <c r="V63" s="320"/>
      <c r="W63" s="320"/>
      <c r="X63" s="320"/>
      <c r="Y63" s="320"/>
      <c r="Z63" s="320"/>
      <c r="AA63" s="320"/>
      <c r="AB63" s="320"/>
      <c r="AC63" s="320"/>
      <c r="AD63" s="320"/>
      <c r="AE63" s="8"/>
      <c r="AH63">
        <f t="shared" si="0"/>
        <v>0</v>
      </c>
    </row>
    <row r="64" spans="1:34" ht="15" customHeight="1">
      <c r="A64" s="110"/>
      <c r="C64" s="64" t="s">
        <v>112</v>
      </c>
      <c r="D64" s="428" t="str">
        <f>IF(CNGE_2023_M1_Secc5!D473="","",CNGE_2023_M1_Secc5!D473)</f>
        <v/>
      </c>
      <c r="E64" s="428"/>
      <c r="F64" s="428"/>
      <c r="G64" s="428"/>
      <c r="H64" s="428"/>
      <c r="I64" s="428"/>
      <c r="J64" s="428"/>
      <c r="K64" s="320"/>
      <c r="L64" s="320"/>
      <c r="M64" s="320"/>
      <c r="N64" s="320"/>
      <c r="O64" s="320"/>
      <c r="P64" s="320"/>
      <c r="Q64" s="320"/>
      <c r="R64" s="320"/>
      <c r="S64" s="320"/>
      <c r="T64" s="320"/>
      <c r="U64" s="320"/>
      <c r="V64" s="320"/>
      <c r="W64" s="320"/>
      <c r="X64" s="320"/>
      <c r="Y64" s="320"/>
      <c r="Z64" s="320"/>
      <c r="AA64" s="320"/>
      <c r="AB64" s="320"/>
      <c r="AC64" s="320"/>
      <c r="AD64" s="320"/>
      <c r="AE64" s="8"/>
      <c r="AH64">
        <f t="shared" si="0"/>
        <v>0</v>
      </c>
    </row>
    <row r="65" spans="1:34" ht="15" customHeight="1">
      <c r="A65" s="110"/>
      <c r="C65" s="64" t="s">
        <v>113</v>
      </c>
      <c r="D65" s="428" t="str">
        <f>IF(CNGE_2023_M1_Secc5!D474="","",CNGE_2023_M1_Secc5!D474)</f>
        <v/>
      </c>
      <c r="E65" s="428"/>
      <c r="F65" s="428"/>
      <c r="G65" s="428"/>
      <c r="H65" s="428"/>
      <c r="I65" s="428"/>
      <c r="J65" s="428"/>
      <c r="K65" s="320"/>
      <c r="L65" s="320"/>
      <c r="M65" s="320"/>
      <c r="N65" s="320"/>
      <c r="O65" s="320"/>
      <c r="P65" s="320"/>
      <c r="Q65" s="320"/>
      <c r="R65" s="320"/>
      <c r="S65" s="320"/>
      <c r="T65" s="320"/>
      <c r="U65" s="320"/>
      <c r="V65" s="320"/>
      <c r="W65" s="320"/>
      <c r="X65" s="320"/>
      <c r="Y65" s="320"/>
      <c r="Z65" s="320"/>
      <c r="AA65" s="320"/>
      <c r="AB65" s="320"/>
      <c r="AC65" s="320"/>
      <c r="AD65" s="320"/>
      <c r="AE65" s="8"/>
      <c r="AH65">
        <f t="shared" si="0"/>
        <v>0</v>
      </c>
    </row>
    <row r="66" spans="1:34" ht="15" customHeight="1">
      <c r="A66" s="110"/>
      <c r="C66" s="64" t="s">
        <v>114</v>
      </c>
      <c r="D66" s="428" t="str">
        <f>IF(CNGE_2023_M1_Secc5!D475="","",CNGE_2023_M1_Secc5!D475)</f>
        <v/>
      </c>
      <c r="E66" s="428"/>
      <c r="F66" s="428"/>
      <c r="G66" s="428"/>
      <c r="H66" s="428"/>
      <c r="I66" s="428"/>
      <c r="J66" s="428"/>
      <c r="K66" s="320"/>
      <c r="L66" s="320"/>
      <c r="M66" s="320"/>
      <c r="N66" s="320"/>
      <c r="O66" s="320"/>
      <c r="P66" s="320"/>
      <c r="Q66" s="320"/>
      <c r="R66" s="320"/>
      <c r="S66" s="320"/>
      <c r="T66" s="320"/>
      <c r="U66" s="320"/>
      <c r="V66" s="320"/>
      <c r="W66" s="320"/>
      <c r="X66" s="320"/>
      <c r="Y66" s="320"/>
      <c r="Z66" s="320"/>
      <c r="AA66" s="320"/>
      <c r="AB66" s="320"/>
      <c r="AC66" s="320"/>
      <c r="AD66" s="320"/>
      <c r="AE66" s="8"/>
      <c r="AH66">
        <f t="shared" si="0"/>
        <v>0</v>
      </c>
    </row>
    <row r="67" spans="1:34" ht="15" customHeight="1">
      <c r="A67" s="110"/>
      <c r="C67" s="64" t="s">
        <v>115</v>
      </c>
      <c r="D67" s="428" t="str">
        <f>IF(CNGE_2023_M1_Secc5!D476="","",CNGE_2023_M1_Secc5!D476)</f>
        <v/>
      </c>
      <c r="E67" s="428"/>
      <c r="F67" s="428"/>
      <c r="G67" s="428"/>
      <c r="H67" s="428"/>
      <c r="I67" s="428"/>
      <c r="J67" s="428"/>
      <c r="K67" s="320"/>
      <c r="L67" s="320"/>
      <c r="M67" s="320"/>
      <c r="N67" s="320"/>
      <c r="O67" s="320"/>
      <c r="P67" s="320"/>
      <c r="Q67" s="320"/>
      <c r="R67" s="320"/>
      <c r="S67" s="320"/>
      <c r="T67" s="320"/>
      <c r="U67" s="320"/>
      <c r="V67" s="320"/>
      <c r="W67" s="320"/>
      <c r="X67" s="320"/>
      <c r="Y67" s="320"/>
      <c r="Z67" s="320"/>
      <c r="AA67" s="320"/>
      <c r="AB67" s="320"/>
      <c r="AC67" s="320"/>
      <c r="AD67" s="320"/>
      <c r="AE67" s="8"/>
      <c r="AH67">
        <f t="shared" si="0"/>
        <v>0</v>
      </c>
    </row>
    <row r="68" spans="1:34" ht="15" customHeight="1">
      <c r="A68" s="110"/>
      <c r="C68" s="64" t="s">
        <v>116</v>
      </c>
      <c r="D68" s="428" t="str">
        <f>IF(CNGE_2023_M1_Secc5!D477="","",CNGE_2023_M1_Secc5!D477)</f>
        <v/>
      </c>
      <c r="E68" s="428"/>
      <c r="F68" s="428"/>
      <c r="G68" s="428"/>
      <c r="H68" s="428"/>
      <c r="I68" s="428"/>
      <c r="J68" s="428"/>
      <c r="K68" s="320"/>
      <c r="L68" s="320"/>
      <c r="M68" s="320"/>
      <c r="N68" s="320"/>
      <c r="O68" s="320"/>
      <c r="P68" s="320"/>
      <c r="Q68" s="320"/>
      <c r="R68" s="320"/>
      <c r="S68" s="320"/>
      <c r="T68" s="320"/>
      <c r="U68" s="320"/>
      <c r="V68" s="320"/>
      <c r="W68" s="320"/>
      <c r="X68" s="320"/>
      <c r="Y68" s="320"/>
      <c r="Z68" s="320"/>
      <c r="AA68" s="320"/>
      <c r="AB68" s="320"/>
      <c r="AC68" s="320"/>
      <c r="AD68" s="320"/>
      <c r="AE68" s="8"/>
      <c r="AH68">
        <f t="shared" si="0"/>
        <v>0</v>
      </c>
    </row>
    <row r="69" spans="1:34" ht="15" customHeight="1">
      <c r="A69" s="110"/>
      <c r="C69" s="64" t="s">
        <v>117</v>
      </c>
      <c r="D69" s="428" t="str">
        <f>IF(CNGE_2023_M1_Secc5!D478="","",CNGE_2023_M1_Secc5!D478)</f>
        <v/>
      </c>
      <c r="E69" s="428"/>
      <c r="F69" s="428"/>
      <c r="G69" s="428"/>
      <c r="H69" s="428"/>
      <c r="I69" s="428"/>
      <c r="J69" s="428"/>
      <c r="K69" s="320"/>
      <c r="L69" s="320"/>
      <c r="M69" s="320"/>
      <c r="N69" s="320"/>
      <c r="O69" s="320"/>
      <c r="P69" s="320"/>
      <c r="Q69" s="320"/>
      <c r="R69" s="320"/>
      <c r="S69" s="320"/>
      <c r="T69" s="320"/>
      <c r="U69" s="320"/>
      <c r="V69" s="320"/>
      <c r="W69" s="320"/>
      <c r="X69" s="320"/>
      <c r="Y69" s="320"/>
      <c r="Z69" s="320"/>
      <c r="AA69" s="320"/>
      <c r="AB69" s="320"/>
      <c r="AC69" s="320"/>
      <c r="AD69" s="320"/>
      <c r="AE69" s="8"/>
      <c r="AH69">
        <f t="shared" si="0"/>
        <v>0</v>
      </c>
    </row>
    <row r="70" spans="1:34" ht="15" customHeight="1">
      <c r="A70" s="110"/>
      <c r="C70" s="64" t="s">
        <v>118</v>
      </c>
      <c r="D70" s="428" t="str">
        <f>IF(CNGE_2023_M1_Secc5!D479="","",CNGE_2023_M1_Secc5!D479)</f>
        <v/>
      </c>
      <c r="E70" s="428"/>
      <c r="F70" s="428"/>
      <c r="G70" s="428"/>
      <c r="H70" s="428"/>
      <c r="I70" s="428"/>
      <c r="J70" s="428"/>
      <c r="K70" s="320"/>
      <c r="L70" s="320"/>
      <c r="M70" s="320"/>
      <c r="N70" s="320"/>
      <c r="O70" s="320"/>
      <c r="P70" s="320"/>
      <c r="Q70" s="320"/>
      <c r="R70" s="320"/>
      <c r="S70" s="320"/>
      <c r="T70" s="320"/>
      <c r="U70" s="320"/>
      <c r="V70" s="320"/>
      <c r="W70" s="320"/>
      <c r="X70" s="320"/>
      <c r="Y70" s="320"/>
      <c r="Z70" s="320"/>
      <c r="AA70" s="320"/>
      <c r="AB70" s="320"/>
      <c r="AC70" s="320"/>
      <c r="AD70" s="320"/>
      <c r="AE70" s="8"/>
      <c r="AH70">
        <f t="shared" si="0"/>
        <v>0</v>
      </c>
    </row>
    <row r="71" spans="1:34" ht="15" customHeight="1">
      <c r="A71" s="110"/>
      <c r="C71" s="64" t="s">
        <v>119</v>
      </c>
      <c r="D71" s="428" t="str">
        <f>IF(CNGE_2023_M1_Secc5!D480="","",CNGE_2023_M1_Secc5!D480)</f>
        <v/>
      </c>
      <c r="E71" s="428"/>
      <c r="F71" s="428"/>
      <c r="G71" s="428"/>
      <c r="H71" s="428"/>
      <c r="I71" s="428"/>
      <c r="J71" s="428"/>
      <c r="K71" s="320"/>
      <c r="L71" s="320"/>
      <c r="M71" s="320"/>
      <c r="N71" s="320"/>
      <c r="O71" s="320"/>
      <c r="P71" s="320"/>
      <c r="Q71" s="320"/>
      <c r="R71" s="320"/>
      <c r="S71" s="320"/>
      <c r="T71" s="320"/>
      <c r="U71" s="320"/>
      <c r="V71" s="320"/>
      <c r="W71" s="320"/>
      <c r="X71" s="320"/>
      <c r="Y71" s="320"/>
      <c r="Z71" s="320"/>
      <c r="AA71" s="320"/>
      <c r="AB71" s="320"/>
      <c r="AC71" s="320"/>
      <c r="AD71" s="320"/>
      <c r="AE71" s="8"/>
      <c r="AH71">
        <f t="shared" si="0"/>
        <v>0</v>
      </c>
    </row>
    <row r="72" spans="1:34" ht="15" customHeight="1">
      <c r="A72" s="110"/>
      <c r="C72" s="64" t="s">
        <v>120</v>
      </c>
      <c r="D72" s="428" t="str">
        <f>IF(CNGE_2023_M1_Secc5!D481="","",CNGE_2023_M1_Secc5!D481)</f>
        <v/>
      </c>
      <c r="E72" s="428"/>
      <c r="F72" s="428"/>
      <c r="G72" s="428"/>
      <c r="H72" s="428"/>
      <c r="I72" s="428"/>
      <c r="J72" s="428"/>
      <c r="K72" s="320"/>
      <c r="L72" s="320"/>
      <c r="M72" s="320"/>
      <c r="N72" s="320"/>
      <c r="O72" s="320"/>
      <c r="P72" s="320"/>
      <c r="Q72" s="320"/>
      <c r="R72" s="320"/>
      <c r="S72" s="320"/>
      <c r="T72" s="320"/>
      <c r="U72" s="320"/>
      <c r="V72" s="320"/>
      <c r="W72" s="320"/>
      <c r="X72" s="320"/>
      <c r="Y72" s="320"/>
      <c r="Z72" s="320"/>
      <c r="AA72" s="320"/>
      <c r="AB72" s="320"/>
      <c r="AC72" s="320"/>
      <c r="AD72" s="320"/>
      <c r="AE72" s="8"/>
      <c r="AH72">
        <f t="shared" si="0"/>
        <v>0</v>
      </c>
    </row>
    <row r="73" spans="1:34" ht="15" customHeight="1">
      <c r="A73" s="110"/>
      <c r="C73" s="64" t="s">
        <v>121</v>
      </c>
      <c r="D73" s="428" t="str">
        <f>IF(CNGE_2023_M1_Secc5!D482="","",CNGE_2023_M1_Secc5!D482)</f>
        <v/>
      </c>
      <c r="E73" s="428"/>
      <c r="F73" s="428"/>
      <c r="G73" s="428"/>
      <c r="H73" s="428"/>
      <c r="I73" s="428"/>
      <c r="J73" s="428"/>
      <c r="K73" s="320"/>
      <c r="L73" s="320"/>
      <c r="M73" s="320"/>
      <c r="N73" s="320"/>
      <c r="O73" s="320"/>
      <c r="P73" s="320"/>
      <c r="Q73" s="320"/>
      <c r="R73" s="320"/>
      <c r="S73" s="320"/>
      <c r="T73" s="320"/>
      <c r="U73" s="320"/>
      <c r="V73" s="320"/>
      <c r="W73" s="320"/>
      <c r="X73" s="320"/>
      <c r="Y73" s="320"/>
      <c r="Z73" s="320"/>
      <c r="AA73" s="320"/>
      <c r="AB73" s="320"/>
      <c r="AC73" s="320"/>
      <c r="AD73" s="320"/>
      <c r="AE73" s="8"/>
      <c r="AH73">
        <f t="shared" si="0"/>
        <v>0</v>
      </c>
    </row>
    <row r="74" spans="1:34" ht="15" customHeight="1">
      <c r="A74" s="110"/>
      <c r="C74" s="64" t="s">
        <v>122</v>
      </c>
      <c r="D74" s="428" t="str">
        <f>IF(CNGE_2023_M1_Secc5!D483="","",CNGE_2023_M1_Secc5!D483)</f>
        <v/>
      </c>
      <c r="E74" s="428"/>
      <c r="F74" s="428"/>
      <c r="G74" s="428"/>
      <c r="H74" s="428"/>
      <c r="I74" s="428"/>
      <c r="J74" s="428"/>
      <c r="K74" s="320"/>
      <c r="L74" s="320"/>
      <c r="M74" s="320"/>
      <c r="N74" s="320"/>
      <c r="O74" s="320"/>
      <c r="P74" s="320"/>
      <c r="Q74" s="320"/>
      <c r="R74" s="320"/>
      <c r="S74" s="320"/>
      <c r="T74" s="320"/>
      <c r="U74" s="320"/>
      <c r="V74" s="320"/>
      <c r="W74" s="320"/>
      <c r="X74" s="320"/>
      <c r="Y74" s="320"/>
      <c r="Z74" s="320"/>
      <c r="AA74" s="320"/>
      <c r="AB74" s="320"/>
      <c r="AC74" s="320"/>
      <c r="AD74" s="320"/>
      <c r="AE74" s="8"/>
      <c r="AH74">
        <f t="shared" si="0"/>
        <v>0</v>
      </c>
    </row>
    <row r="75" spans="1:34" ht="15" customHeight="1">
      <c r="A75" s="110"/>
      <c r="C75" s="64" t="s">
        <v>123</v>
      </c>
      <c r="D75" s="428" t="str">
        <f>IF(CNGE_2023_M1_Secc5!D484="","",CNGE_2023_M1_Secc5!D484)</f>
        <v/>
      </c>
      <c r="E75" s="428"/>
      <c r="F75" s="428"/>
      <c r="G75" s="428"/>
      <c r="H75" s="428"/>
      <c r="I75" s="428"/>
      <c r="J75" s="428"/>
      <c r="K75" s="320"/>
      <c r="L75" s="320"/>
      <c r="M75" s="320"/>
      <c r="N75" s="320"/>
      <c r="O75" s="320"/>
      <c r="P75" s="320"/>
      <c r="Q75" s="320"/>
      <c r="R75" s="320"/>
      <c r="S75" s="320"/>
      <c r="T75" s="320"/>
      <c r="U75" s="320"/>
      <c r="V75" s="320"/>
      <c r="W75" s="320"/>
      <c r="X75" s="320"/>
      <c r="Y75" s="320"/>
      <c r="Z75" s="320"/>
      <c r="AA75" s="320"/>
      <c r="AB75" s="320"/>
      <c r="AC75" s="320"/>
      <c r="AD75" s="320"/>
      <c r="AE75" s="8"/>
      <c r="AH75">
        <f t="shared" si="0"/>
        <v>0</v>
      </c>
    </row>
    <row r="76" spans="1:34" ht="15" customHeight="1">
      <c r="A76" s="110"/>
      <c r="C76" s="64" t="s">
        <v>124</v>
      </c>
      <c r="D76" s="428" t="str">
        <f>IF(CNGE_2023_M1_Secc5!D485="","",CNGE_2023_M1_Secc5!D485)</f>
        <v/>
      </c>
      <c r="E76" s="428"/>
      <c r="F76" s="428"/>
      <c r="G76" s="428"/>
      <c r="H76" s="428"/>
      <c r="I76" s="428"/>
      <c r="J76" s="428"/>
      <c r="K76" s="320"/>
      <c r="L76" s="320"/>
      <c r="M76" s="320"/>
      <c r="N76" s="320"/>
      <c r="O76" s="320"/>
      <c r="P76" s="320"/>
      <c r="Q76" s="320"/>
      <c r="R76" s="320"/>
      <c r="S76" s="320"/>
      <c r="T76" s="320"/>
      <c r="U76" s="320"/>
      <c r="V76" s="320"/>
      <c r="W76" s="320"/>
      <c r="X76" s="320"/>
      <c r="Y76" s="320"/>
      <c r="Z76" s="320"/>
      <c r="AA76" s="320"/>
      <c r="AB76" s="320"/>
      <c r="AC76" s="320"/>
      <c r="AD76" s="320"/>
      <c r="AE76" s="8"/>
      <c r="AH76">
        <f t="shared" si="0"/>
        <v>0</v>
      </c>
    </row>
    <row r="77" spans="1:34" ht="15" customHeight="1">
      <c r="A77" s="110"/>
      <c r="C77" s="64" t="s">
        <v>125</v>
      </c>
      <c r="D77" s="428" t="str">
        <f>IF(CNGE_2023_M1_Secc5!D486="","",CNGE_2023_M1_Secc5!D486)</f>
        <v/>
      </c>
      <c r="E77" s="428"/>
      <c r="F77" s="428"/>
      <c r="G77" s="428"/>
      <c r="H77" s="428"/>
      <c r="I77" s="428"/>
      <c r="J77" s="428"/>
      <c r="K77" s="320"/>
      <c r="L77" s="320"/>
      <c r="M77" s="320"/>
      <c r="N77" s="320"/>
      <c r="O77" s="320"/>
      <c r="P77" s="320"/>
      <c r="Q77" s="320"/>
      <c r="R77" s="320"/>
      <c r="S77" s="320"/>
      <c r="T77" s="320"/>
      <c r="U77" s="320"/>
      <c r="V77" s="320"/>
      <c r="W77" s="320"/>
      <c r="X77" s="320"/>
      <c r="Y77" s="320"/>
      <c r="Z77" s="320"/>
      <c r="AA77" s="320"/>
      <c r="AB77" s="320"/>
      <c r="AC77" s="320"/>
      <c r="AD77" s="320"/>
      <c r="AE77" s="8"/>
      <c r="AH77">
        <f t="shared" si="0"/>
        <v>0</v>
      </c>
    </row>
    <row r="78" spans="1:34" ht="15" customHeight="1">
      <c r="A78" s="110"/>
      <c r="C78" s="64" t="s">
        <v>126</v>
      </c>
      <c r="D78" s="428" t="str">
        <f>IF(CNGE_2023_M1_Secc5!D487="","",CNGE_2023_M1_Secc5!D487)</f>
        <v/>
      </c>
      <c r="E78" s="428"/>
      <c r="F78" s="428"/>
      <c r="G78" s="428"/>
      <c r="H78" s="428"/>
      <c r="I78" s="428"/>
      <c r="J78" s="428"/>
      <c r="K78" s="320"/>
      <c r="L78" s="320"/>
      <c r="M78" s="320"/>
      <c r="N78" s="320"/>
      <c r="O78" s="320"/>
      <c r="P78" s="320"/>
      <c r="Q78" s="320"/>
      <c r="R78" s="320"/>
      <c r="S78" s="320"/>
      <c r="T78" s="320"/>
      <c r="U78" s="320"/>
      <c r="V78" s="320"/>
      <c r="W78" s="320"/>
      <c r="X78" s="320"/>
      <c r="Y78" s="320"/>
      <c r="Z78" s="320"/>
      <c r="AA78" s="320"/>
      <c r="AB78" s="320"/>
      <c r="AC78" s="320"/>
      <c r="AD78" s="320"/>
      <c r="AE78" s="8"/>
      <c r="AH78">
        <f t="shared" si="0"/>
        <v>0</v>
      </c>
    </row>
    <row r="79" spans="1:34" ht="15" customHeight="1">
      <c r="A79" s="110"/>
      <c r="C79" s="64" t="s">
        <v>127</v>
      </c>
      <c r="D79" s="428" t="str">
        <f>IF(CNGE_2023_M1_Secc5!D488="","",CNGE_2023_M1_Secc5!D488)</f>
        <v/>
      </c>
      <c r="E79" s="428"/>
      <c r="F79" s="428"/>
      <c r="G79" s="428"/>
      <c r="H79" s="428"/>
      <c r="I79" s="428"/>
      <c r="J79" s="428"/>
      <c r="K79" s="320"/>
      <c r="L79" s="320"/>
      <c r="M79" s="320"/>
      <c r="N79" s="320"/>
      <c r="O79" s="320"/>
      <c r="P79" s="320"/>
      <c r="Q79" s="320"/>
      <c r="R79" s="320"/>
      <c r="S79" s="320"/>
      <c r="T79" s="320"/>
      <c r="U79" s="320"/>
      <c r="V79" s="320"/>
      <c r="W79" s="320"/>
      <c r="X79" s="320"/>
      <c r="Y79" s="320"/>
      <c r="Z79" s="320"/>
      <c r="AA79" s="320"/>
      <c r="AB79" s="320"/>
      <c r="AC79" s="320"/>
      <c r="AD79" s="320"/>
      <c r="AE79" s="8"/>
      <c r="AH79">
        <f t="shared" si="0"/>
        <v>0</v>
      </c>
    </row>
    <row r="80" spans="1:34" ht="15" customHeight="1">
      <c r="A80" s="110"/>
      <c r="C80" s="64" t="s">
        <v>128</v>
      </c>
      <c r="D80" s="428" t="str">
        <f>IF(CNGE_2023_M1_Secc5!D489="","",CNGE_2023_M1_Secc5!D489)</f>
        <v/>
      </c>
      <c r="E80" s="428"/>
      <c r="F80" s="428"/>
      <c r="G80" s="428"/>
      <c r="H80" s="428"/>
      <c r="I80" s="428"/>
      <c r="J80" s="428"/>
      <c r="K80" s="320"/>
      <c r="L80" s="320"/>
      <c r="M80" s="320"/>
      <c r="N80" s="320"/>
      <c r="O80" s="320"/>
      <c r="P80" s="320"/>
      <c r="Q80" s="320"/>
      <c r="R80" s="320"/>
      <c r="S80" s="320"/>
      <c r="T80" s="320"/>
      <c r="U80" s="320"/>
      <c r="V80" s="320"/>
      <c r="W80" s="320"/>
      <c r="X80" s="320"/>
      <c r="Y80" s="320"/>
      <c r="Z80" s="320"/>
      <c r="AA80" s="320"/>
      <c r="AB80" s="320"/>
      <c r="AC80" s="320"/>
      <c r="AD80" s="320"/>
      <c r="AE80" s="8"/>
      <c r="AH80">
        <f t="shared" si="0"/>
        <v>0</v>
      </c>
    </row>
    <row r="81" spans="1:34" ht="15" customHeight="1">
      <c r="A81" s="110"/>
      <c r="C81" s="64" t="s">
        <v>129</v>
      </c>
      <c r="D81" s="428" t="str">
        <f>IF(CNGE_2023_M1_Secc5!D490="","",CNGE_2023_M1_Secc5!D490)</f>
        <v/>
      </c>
      <c r="E81" s="428"/>
      <c r="F81" s="428"/>
      <c r="G81" s="428"/>
      <c r="H81" s="428"/>
      <c r="I81" s="428"/>
      <c r="J81" s="428"/>
      <c r="K81" s="320"/>
      <c r="L81" s="320"/>
      <c r="M81" s="320"/>
      <c r="N81" s="320"/>
      <c r="O81" s="320"/>
      <c r="P81" s="320"/>
      <c r="Q81" s="320"/>
      <c r="R81" s="320"/>
      <c r="S81" s="320"/>
      <c r="T81" s="320"/>
      <c r="U81" s="320"/>
      <c r="V81" s="320"/>
      <c r="W81" s="320"/>
      <c r="X81" s="320"/>
      <c r="Y81" s="320"/>
      <c r="Z81" s="320"/>
      <c r="AA81" s="320"/>
      <c r="AB81" s="320"/>
      <c r="AC81" s="320"/>
      <c r="AD81" s="320"/>
      <c r="AE81" s="8"/>
      <c r="AH81">
        <f t="shared" si="0"/>
        <v>0</v>
      </c>
    </row>
    <row r="82" spans="1:34" ht="15" customHeight="1">
      <c r="A82" s="110"/>
      <c r="C82" s="64" t="s">
        <v>130</v>
      </c>
      <c r="D82" s="428" t="str">
        <f>IF(CNGE_2023_M1_Secc5!D491="","",CNGE_2023_M1_Secc5!D491)</f>
        <v/>
      </c>
      <c r="E82" s="428"/>
      <c r="F82" s="428"/>
      <c r="G82" s="428"/>
      <c r="H82" s="428"/>
      <c r="I82" s="428"/>
      <c r="J82" s="428"/>
      <c r="K82" s="320"/>
      <c r="L82" s="320"/>
      <c r="M82" s="320"/>
      <c r="N82" s="320"/>
      <c r="O82" s="320"/>
      <c r="P82" s="320"/>
      <c r="Q82" s="320"/>
      <c r="R82" s="320"/>
      <c r="S82" s="320"/>
      <c r="T82" s="320"/>
      <c r="U82" s="320"/>
      <c r="V82" s="320"/>
      <c r="W82" s="320"/>
      <c r="X82" s="320"/>
      <c r="Y82" s="320"/>
      <c r="Z82" s="320"/>
      <c r="AA82" s="320"/>
      <c r="AB82" s="320"/>
      <c r="AC82" s="320"/>
      <c r="AD82" s="320"/>
      <c r="AE82" s="8"/>
      <c r="AH82">
        <f t="shared" si="0"/>
        <v>0</v>
      </c>
    </row>
    <row r="83" spans="1:34" ht="15" customHeight="1">
      <c r="A83" s="110"/>
      <c r="C83" s="64" t="s">
        <v>131</v>
      </c>
      <c r="D83" s="428" t="str">
        <f>IF(CNGE_2023_M1_Secc5!D492="","",CNGE_2023_M1_Secc5!D492)</f>
        <v/>
      </c>
      <c r="E83" s="428"/>
      <c r="F83" s="428"/>
      <c r="G83" s="428"/>
      <c r="H83" s="428"/>
      <c r="I83" s="428"/>
      <c r="J83" s="428"/>
      <c r="K83" s="320"/>
      <c r="L83" s="320"/>
      <c r="M83" s="320"/>
      <c r="N83" s="320"/>
      <c r="O83" s="320"/>
      <c r="P83" s="320"/>
      <c r="Q83" s="320"/>
      <c r="R83" s="320"/>
      <c r="S83" s="320"/>
      <c r="T83" s="320"/>
      <c r="U83" s="320"/>
      <c r="V83" s="320"/>
      <c r="W83" s="320"/>
      <c r="X83" s="320"/>
      <c r="Y83" s="320"/>
      <c r="Z83" s="320"/>
      <c r="AA83" s="320"/>
      <c r="AB83" s="320"/>
      <c r="AC83" s="320"/>
      <c r="AD83" s="320"/>
      <c r="AE83" s="8"/>
      <c r="AH83">
        <f t="shared" si="0"/>
        <v>0</v>
      </c>
    </row>
    <row r="84" spans="1:34" ht="15" customHeight="1">
      <c r="A84" s="110"/>
      <c r="C84" s="64" t="s">
        <v>132</v>
      </c>
      <c r="D84" s="428" t="str">
        <f>IF(CNGE_2023_M1_Secc5!D493="","",CNGE_2023_M1_Secc5!D493)</f>
        <v/>
      </c>
      <c r="E84" s="428"/>
      <c r="F84" s="428"/>
      <c r="G84" s="428"/>
      <c r="H84" s="428"/>
      <c r="I84" s="428"/>
      <c r="J84" s="428"/>
      <c r="K84" s="320"/>
      <c r="L84" s="320"/>
      <c r="M84" s="320"/>
      <c r="N84" s="320"/>
      <c r="O84" s="320"/>
      <c r="P84" s="320"/>
      <c r="Q84" s="320"/>
      <c r="R84" s="320"/>
      <c r="S84" s="320"/>
      <c r="T84" s="320"/>
      <c r="U84" s="320"/>
      <c r="V84" s="320"/>
      <c r="W84" s="320"/>
      <c r="X84" s="320"/>
      <c r="Y84" s="320"/>
      <c r="Z84" s="320"/>
      <c r="AA84" s="320"/>
      <c r="AB84" s="320"/>
      <c r="AC84" s="320"/>
      <c r="AD84" s="320"/>
      <c r="AE84" s="8"/>
      <c r="AH84">
        <f t="shared" si="0"/>
        <v>0</v>
      </c>
    </row>
    <row r="85" spans="1:34" ht="15" customHeight="1">
      <c r="A85" s="110"/>
      <c r="C85" s="64" t="s">
        <v>133</v>
      </c>
      <c r="D85" s="428" t="str">
        <f>IF(CNGE_2023_M1_Secc5!D494="","",CNGE_2023_M1_Secc5!D494)</f>
        <v/>
      </c>
      <c r="E85" s="428"/>
      <c r="F85" s="428"/>
      <c r="G85" s="428"/>
      <c r="H85" s="428"/>
      <c r="I85" s="428"/>
      <c r="J85" s="428"/>
      <c r="K85" s="320"/>
      <c r="L85" s="320"/>
      <c r="M85" s="320"/>
      <c r="N85" s="320"/>
      <c r="O85" s="320"/>
      <c r="P85" s="320"/>
      <c r="Q85" s="320"/>
      <c r="R85" s="320"/>
      <c r="S85" s="320"/>
      <c r="T85" s="320"/>
      <c r="U85" s="320"/>
      <c r="V85" s="320"/>
      <c r="W85" s="320"/>
      <c r="X85" s="320"/>
      <c r="Y85" s="320"/>
      <c r="Z85" s="320"/>
      <c r="AA85" s="320"/>
      <c r="AB85" s="320"/>
      <c r="AC85" s="320"/>
      <c r="AD85" s="320"/>
      <c r="AE85" s="8"/>
      <c r="AH85">
        <f t="shared" si="0"/>
        <v>0</v>
      </c>
    </row>
    <row r="86" spans="1:34" ht="15" customHeight="1">
      <c r="A86" s="110"/>
      <c r="C86" s="64" t="s">
        <v>134</v>
      </c>
      <c r="D86" s="428" t="str">
        <f>IF(CNGE_2023_M1_Secc5!D495="","",CNGE_2023_M1_Secc5!D495)</f>
        <v/>
      </c>
      <c r="E86" s="428"/>
      <c r="F86" s="428"/>
      <c r="G86" s="428"/>
      <c r="H86" s="428"/>
      <c r="I86" s="428"/>
      <c r="J86" s="428"/>
      <c r="K86" s="320"/>
      <c r="L86" s="320"/>
      <c r="M86" s="320"/>
      <c r="N86" s="320"/>
      <c r="O86" s="320"/>
      <c r="P86" s="320"/>
      <c r="Q86" s="320"/>
      <c r="R86" s="320"/>
      <c r="S86" s="320"/>
      <c r="T86" s="320"/>
      <c r="U86" s="320"/>
      <c r="V86" s="320"/>
      <c r="W86" s="320"/>
      <c r="X86" s="320"/>
      <c r="Y86" s="320"/>
      <c r="Z86" s="320"/>
      <c r="AA86" s="320"/>
      <c r="AB86" s="320"/>
      <c r="AC86" s="320"/>
      <c r="AD86" s="320"/>
      <c r="AE86" s="8"/>
      <c r="AH86">
        <f t="shared" si="0"/>
        <v>0</v>
      </c>
    </row>
    <row r="87" spans="1:34" ht="15" customHeight="1">
      <c r="A87" s="110"/>
      <c r="C87" s="64" t="s">
        <v>135</v>
      </c>
      <c r="D87" s="428" t="str">
        <f>IF(CNGE_2023_M1_Secc5!D496="","",CNGE_2023_M1_Secc5!D496)</f>
        <v/>
      </c>
      <c r="E87" s="428"/>
      <c r="F87" s="428"/>
      <c r="G87" s="428"/>
      <c r="H87" s="428"/>
      <c r="I87" s="428"/>
      <c r="J87" s="428"/>
      <c r="K87" s="320"/>
      <c r="L87" s="320"/>
      <c r="M87" s="320"/>
      <c r="N87" s="320"/>
      <c r="O87" s="320"/>
      <c r="P87" s="320"/>
      <c r="Q87" s="320"/>
      <c r="R87" s="320"/>
      <c r="S87" s="320"/>
      <c r="T87" s="320"/>
      <c r="U87" s="320"/>
      <c r="V87" s="320"/>
      <c r="W87" s="320"/>
      <c r="X87" s="320"/>
      <c r="Y87" s="320"/>
      <c r="Z87" s="320"/>
      <c r="AA87" s="320"/>
      <c r="AB87" s="320"/>
      <c r="AC87" s="320"/>
      <c r="AD87" s="320"/>
      <c r="AE87" s="8"/>
      <c r="AH87">
        <f t="shared" si="0"/>
        <v>0</v>
      </c>
    </row>
    <row r="88" spans="1:34" ht="15" customHeight="1">
      <c r="A88" s="110"/>
      <c r="C88" s="64" t="s">
        <v>136</v>
      </c>
      <c r="D88" s="428" t="str">
        <f>IF(CNGE_2023_M1_Secc5!D497="","",CNGE_2023_M1_Secc5!D497)</f>
        <v/>
      </c>
      <c r="E88" s="428"/>
      <c r="F88" s="428"/>
      <c r="G88" s="428"/>
      <c r="H88" s="428"/>
      <c r="I88" s="428"/>
      <c r="J88" s="428"/>
      <c r="K88" s="320"/>
      <c r="L88" s="320"/>
      <c r="M88" s="320"/>
      <c r="N88" s="320"/>
      <c r="O88" s="320"/>
      <c r="P88" s="320"/>
      <c r="Q88" s="320"/>
      <c r="R88" s="320"/>
      <c r="S88" s="320"/>
      <c r="T88" s="320"/>
      <c r="U88" s="320"/>
      <c r="V88" s="320"/>
      <c r="W88" s="320"/>
      <c r="X88" s="320"/>
      <c r="Y88" s="320"/>
      <c r="Z88" s="320"/>
      <c r="AA88" s="320"/>
      <c r="AB88" s="320"/>
      <c r="AC88" s="320"/>
      <c r="AD88" s="320"/>
      <c r="AE88" s="8"/>
      <c r="AH88">
        <f t="shared" si="0"/>
        <v>0</v>
      </c>
    </row>
    <row r="89" spans="1:34" ht="15" customHeight="1">
      <c r="A89" s="110"/>
      <c r="C89" s="64" t="s">
        <v>137</v>
      </c>
      <c r="D89" s="428" t="str">
        <f>IF(CNGE_2023_M1_Secc5!D498="","",CNGE_2023_M1_Secc5!D498)</f>
        <v/>
      </c>
      <c r="E89" s="428"/>
      <c r="F89" s="428"/>
      <c r="G89" s="428"/>
      <c r="H89" s="428"/>
      <c r="I89" s="428"/>
      <c r="J89" s="428"/>
      <c r="K89" s="320"/>
      <c r="L89" s="320"/>
      <c r="M89" s="320"/>
      <c r="N89" s="320"/>
      <c r="O89" s="320"/>
      <c r="P89" s="320"/>
      <c r="Q89" s="320"/>
      <c r="R89" s="320"/>
      <c r="S89" s="320"/>
      <c r="T89" s="320"/>
      <c r="U89" s="320"/>
      <c r="V89" s="320"/>
      <c r="W89" s="320"/>
      <c r="X89" s="320"/>
      <c r="Y89" s="320"/>
      <c r="Z89" s="320"/>
      <c r="AA89" s="320"/>
      <c r="AB89" s="320"/>
      <c r="AC89" s="320"/>
      <c r="AD89" s="320"/>
      <c r="AE89" s="8"/>
      <c r="AH89">
        <f t="shared" si="0"/>
        <v>0</v>
      </c>
    </row>
    <row r="90" spans="1:34" ht="15" customHeight="1">
      <c r="A90" s="110"/>
      <c r="C90" s="64" t="s">
        <v>138</v>
      </c>
      <c r="D90" s="428" t="str">
        <f>IF(CNGE_2023_M1_Secc5!D499="","",CNGE_2023_M1_Secc5!D499)</f>
        <v/>
      </c>
      <c r="E90" s="428"/>
      <c r="F90" s="428"/>
      <c r="G90" s="428"/>
      <c r="H90" s="428"/>
      <c r="I90" s="428"/>
      <c r="J90" s="428"/>
      <c r="K90" s="320"/>
      <c r="L90" s="320"/>
      <c r="M90" s="320"/>
      <c r="N90" s="320"/>
      <c r="O90" s="320"/>
      <c r="P90" s="320"/>
      <c r="Q90" s="320"/>
      <c r="R90" s="320"/>
      <c r="S90" s="320"/>
      <c r="T90" s="320"/>
      <c r="U90" s="320"/>
      <c r="V90" s="320"/>
      <c r="W90" s="320"/>
      <c r="X90" s="320"/>
      <c r="Y90" s="320"/>
      <c r="Z90" s="320"/>
      <c r="AA90" s="320"/>
      <c r="AB90" s="320"/>
      <c r="AC90" s="320"/>
      <c r="AD90" s="320"/>
      <c r="AE90" s="8"/>
      <c r="AH90">
        <f t="shared" ref="AH90:AH144" si="3">IF(AND(K90="X",COUNTA(M90:AD90,M216:AD216)&gt;0),1,0)</f>
        <v>0</v>
      </c>
    </row>
    <row r="91" spans="1:34" ht="15" customHeight="1">
      <c r="A91" s="110"/>
      <c r="C91" s="64" t="s">
        <v>139</v>
      </c>
      <c r="D91" s="428" t="str">
        <f>IF(CNGE_2023_M1_Secc5!D500="","",CNGE_2023_M1_Secc5!D500)</f>
        <v/>
      </c>
      <c r="E91" s="428"/>
      <c r="F91" s="428"/>
      <c r="G91" s="428"/>
      <c r="H91" s="428"/>
      <c r="I91" s="428"/>
      <c r="J91" s="428"/>
      <c r="K91" s="320"/>
      <c r="L91" s="320"/>
      <c r="M91" s="320"/>
      <c r="N91" s="320"/>
      <c r="O91" s="320"/>
      <c r="P91" s="320"/>
      <c r="Q91" s="320"/>
      <c r="R91" s="320"/>
      <c r="S91" s="320"/>
      <c r="T91" s="320"/>
      <c r="U91" s="320"/>
      <c r="V91" s="320"/>
      <c r="W91" s="320"/>
      <c r="X91" s="320"/>
      <c r="Y91" s="320"/>
      <c r="Z91" s="320"/>
      <c r="AA91" s="320"/>
      <c r="AB91" s="320"/>
      <c r="AC91" s="320"/>
      <c r="AD91" s="320"/>
      <c r="AE91" s="8"/>
      <c r="AH91">
        <f t="shared" si="3"/>
        <v>0</v>
      </c>
    </row>
    <row r="92" spans="1:34" ht="15" customHeight="1">
      <c r="A92" s="110"/>
      <c r="C92" s="64" t="s">
        <v>140</v>
      </c>
      <c r="D92" s="428" t="str">
        <f>IF(CNGE_2023_M1_Secc5!D501="","",CNGE_2023_M1_Secc5!D501)</f>
        <v/>
      </c>
      <c r="E92" s="428"/>
      <c r="F92" s="428"/>
      <c r="G92" s="428"/>
      <c r="H92" s="428"/>
      <c r="I92" s="428"/>
      <c r="J92" s="428"/>
      <c r="K92" s="320"/>
      <c r="L92" s="320"/>
      <c r="M92" s="320"/>
      <c r="N92" s="320"/>
      <c r="O92" s="320"/>
      <c r="P92" s="320"/>
      <c r="Q92" s="320"/>
      <c r="R92" s="320"/>
      <c r="S92" s="320"/>
      <c r="T92" s="320"/>
      <c r="U92" s="320"/>
      <c r="V92" s="320"/>
      <c r="W92" s="320"/>
      <c r="X92" s="320"/>
      <c r="Y92" s="320"/>
      <c r="Z92" s="320"/>
      <c r="AA92" s="320"/>
      <c r="AB92" s="320"/>
      <c r="AC92" s="320"/>
      <c r="AD92" s="320"/>
      <c r="AE92" s="8"/>
      <c r="AH92">
        <f t="shared" si="3"/>
        <v>0</v>
      </c>
    </row>
    <row r="93" spans="1:34" ht="15" customHeight="1">
      <c r="A93" s="110"/>
      <c r="C93" s="64" t="s">
        <v>141</v>
      </c>
      <c r="D93" s="428" t="str">
        <f>IF(CNGE_2023_M1_Secc5!D502="","",CNGE_2023_M1_Secc5!D502)</f>
        <v/>
      </c>
      <c r="E93" s="428"/>
      <c r="F93" s="428"/>
      <c r="G93" s="428"/>
      <c r="H93" s="428"/>
      <c r="I93" s="428"/>
      <c r="J93" s="428"/>
      <c r="K93" s="320"/>
      <c r="L93" s="320"/>
      <c r="M93" s="320"/>
      <c r="N93" s="320"/>
      <c r="O93" s="320"/>
      <c r="P93" s="320"/>
      <c r="Q93" s="320"/>
      <c r="R93" s="320"/>
      <c r="S93" s="320"/>
      <c r="T93" s="320"/>
      <c r="U93" s="320"/>
      <c r="V93" s="320"/>
      <c r="W93" s="320"/>
      <c r="X93" s="320"/>
      <c r="Y93" s="320"/>
      <c r="Z93" s="320"/>
      <c r="AA93" s="320"/>
      <c r="AB93" s="320"/>
      <c r="AC93" s="320"/>
      <c r="AD93" s="320"/>
      <c r="AE93" s="8"/>
      <c r="AH93">
        <f t="shared" si="3"/>
        <v>0</v>
      </c>
    </row>
    <row r="94" spans="1:34" ht="15" customHeight="1">
      <c r="A94" s="110"/>
      <c r="C94" s="64" t="s">
        <v>142</v>
      </c>
      <c r="D94" s="428" t="str">
        <f>IF(CNGE_2023_M1_Secc5!D503="","",CNGE_2023_M1_Secc5!D503)</f>
        <v/>
      </c>
      <c r="E94" s="428"/>
      <c r="F94" s="428"/>
      <c r="G94" s="428"/>
      <c r="H94" s="428"/>
      <c r="I94" s="428"/>
      <c r="J94" s="428"/>
      <c r="K94" s="320"/>
      <c r="L94" s="320"/>
      <c r="M94" s="320"/>
      <c r="N94" s="320"/>
      <c r="O94" s="320"/>
      <c r="P94" s="320"/>
      <c r="Q94" s="320"/>
      <c r="R94" s="320"/>
      <c r="S94" s="320"/>
      <c r="T94" s="320"/>
      <c r="U94" s="320"/>
      <c r="V94" s="320"/>
      <c r="W94" s="320"/>
      <c r="X94" s="320"/>
      <c r="Y94" s="320"/>
      <c r="Z94" s="320"/>
      <c r="AA94" s="320"/>
      <c r="AB94" s="320"/>
      <c r="AC94" s="320"/>
      <c r="AD94" s="320"/>
      <c r="AE94" s="8"/>
      <c r="AH94">
        <f t="shared" si="3"/>
        <v>0</v>
      </c>
    </row>
    <row r="95" spans="1:34" ht="15" customHeight="1">
      <c r="A95" s="110"/>
      <c r="C95" s="64" t="s">
        <v>143</v>
      </c>
      <c r="D95" s="428" t="str">
        <f>IF(CNGE_2023_M1_Secc5!D504="","",CNGE_2023_M1_Secc5!D504)</f>
        <v/>
      </c>
      <c r="E95" s="428"/>
      <c r="F95" s="428"/>
      <c r="G95" s="428"/>
      <c r="H95" s="428"/>
      <c r="I95" s="428"/>
      <c r="J95" s="428"/>
      <c r="K95" s="320"/>
      <c r="L95" s="320"/>
      <c r="M95" s="320"/>
      <c r="N95" s="320"/>
      <c r="O95" s="320"/>
      <c r="P95" s="320"/>
      <c r="Q95" s="320"/>
      <c r="R95" s="320"/>
      <c r="S95" s="320"/>
      <c r="T95" s="320"/>
      <c r="U95" s="320"/>
      <c r="V95" s="320"/>
      <c r="W95" s="320"/>
      <c r="X95" s="320"/>
      <c r="Y95" s="320"/>
      <c r="Z95" s="320"/>
      <c r="AA95" s="320"/>
      <c r="AB95" s="320"/>
      <c r="AC95" s="320"/>
      <c r="AD95" s="320"/>
      <c r="AE95" s="8"/>
      <c r="AH95">
        <f t="shared" si="3"/>
        <v>0</v>
      </c>
    </row>
    <row r="96" spans="1:34" ht="15" customHeight="1">
      <c r="A96" s="110"/>
      <c r="C96" s="64" t="s">
        <v>144</v>
      </c>
      <c r="D96" s="428" t="str">
        <f>IF(CNGE_2023_M1_Secc5!D505="","",CNGE_2023_M1_Secc5!D505)</f>
        <v/>
      </c>
      <c r="E96" s="428"/>
      <c r="F96" s="428"/>
      <c r="G96" s="428"/>
      <c r="H96" s="428"/>
      <c r="I96" s="428"/>
      <c r="J96" s="428"/>
      <c r="K96" s="320"/>
      <c r="L96" s="320"/>
      <c r="M96" s="320"/>
      <c r="N96" s="320"/>
      <c r="O96" s="320"/>
      <c r="P96" s="320"/>
      <c r="Q96" s="320"/>
      <c r="R96" s="320"/>
      <c r="S96" s="320"/>
      <c r="T96" s="320"/>
      <c r="U96" s="320"/>
      <c r="V96" s="320"/>
      <c r="W96" s="320"/>
      <c r="X96" s="320"/>
      <c r="Y96" s="320"/>
      <c r="Z96" s="320"/>
      <c r="AA96" s="320"/>
      <c r="AB96" s="320"/>
      <c r="AC96" s="320"/>
      <c r="AD96" s="320"/>
      <c r="AE96" s="8"/>
      <c r="AH96">
        <f t="shared" si="3"/>
        <v>0</v>
      </c>
    </row>
    <row r="97" spans="1:34" ht="15" customHeight="1">
      <c r="A97" s="110"/>
      <c r="C97" s="64" t="s">
        <v>145</v>
      </c>
      <c r="D97" s="428" t="str">
        <f>IF(CNGE_2023_M1_Secc5!D506="","",CNGE_2023_M1_Secc5!D506)</f>
        <v/>
      </c>
      <c r="E97" s="428"/>
      <c r="F97" s="428"/>
      <c r="G97" s="428"/>
      <c r="H97" s="428"/>
      <c r="I97" s="428"/>
      <c r="J97" s="428"/>
      <c r="K97" s="320"/>
      <c r="L97" s="320"/>
      <c r="M97" s="320"/>
      <c r="N97" s="320"/>
      <c r="O97" s="320"/>
      <c r="P97" s="320"/>
      <c r="Q97" s="320"/>
      <c r="R97" s="320"/>
      <c r="S97" s="320"/>
      <c r="T97" s="320"/>
      <c r="U97" s="320"/>
      <c r="V97" s="320"/>
      <c r="W97" s="320"/>
      <c r="X97" s="320"/>
      <c r="Y97" s="320"/>
      <c r="Z97" s="320"/>
      <c r="AA97" s="320"/>
      <c r="AB97" s="320"/>
      <c r="AC97" s="320"/>
      <c r="AD97" s="320"/>
      <c r="AE97" s="8"/>
      <c r="AH97">
        <f t="shared" si="3"/>
        <v>0</v>
      </c>
    </row>
    <row r="98" spans="1:34" ht="15" customHeight="1">
      <c r="A98" s="110"/>
      <c r="C98" s="64" t="s">
        <v>146</v>
      </c>
      <c r="D98" s="428" t="str">
        <f>IF(CNGE_2023_M1_Secc5!D507="","",CNGE_2023_M1_Secc5!D507)</f>
        <v/>
      </c>
      <c r="E98" s="428"/>
      <c r="F98" s="428"/>
      <c r="G98" s="428"/>
      <c r="H98" s="428"/>
      <c r="I98" s="428"/>
      <c r="J98" s="428"/>
      <c r="K98" s="320"/>
      <c r="L98" s="320"/>
      <c r="M98" s="320"/>
      <c r="N98" s="320"/>
      <c r="O98" s="320"/>
      <c r="P98" s="320"/>
      <c r="Q98" s="320"/>
      <c r="R98" s="320"/>
      <c r="S98" s="320"/>
      <c r="T98" s="320"/>
      <c r="U98" s="320"/>
      <c r="V98" s="320"/>
      <c r="W98" s="320"/>
      <c r="X98" s="320"/>
      <c r="Y98" s="320"/>
      <c r="Z98" s="320"/>
      <c r="AA98" s="320"/>
      <c r="AB98" s="320"/>
      <c r="AC98" s="320"/>
      <c r="AD98" s="320"/>
      <c r="AE98" s="8"/>
      <c r="AH98">
        <f t="shared" si="3"/>
        <v>0</v>
      </c>
    </row>
    <row r="99" spans="1:34" ht="15" customHeight="1">
      <c r="A99" s="110"/>
      <c r="C99" s="64" t="s">
        <v>147</v>
      </c>
      <c r="D99" s="428" t="str">
        <f>IF(CNGE_2023_M1_Secc5!D508="","",CNGE_2023_M1_Secc5!D508)</f>
        <v/>
      </c>
      <c r="E99" s="428"/>
      <c r="F99" s="428"/>
      <c r="G99" s="428"/>
      <c r="H99" s="428"/>
      <c r="I99" s="428"/>
      <c r="J99" s="428"/>
      <c r="K99" s="320"/>
      <c r="L99" s="320"/>
      <c r="M99" s="320"/>
      <c r="N99" s="320"/>
      <c r="O99" s="320"/>
      <c r="P99" s="320"/>
      <c r="Q99" s="320"/>
      <c r="R99" s="320"/>
      <c r="S99" s="320"/>
      <c r="T99" s="320"/>
      <c r="U99" s="320"/>
      <c r="V99" s="320"/>
      <c r="W99" s="320"/>
      <c r="X99" s="320"/>
      <c r="Y99" s="320"/>
      <c r="Z99" s="320"/>
      <c r="AA99" s="320"/>
      <c r="AB99" s="320"/>
      <c r="AC99" s="320"/>
      <c r="AD99" s="320"/>
      <c r="AE99" s="8"/>
      <c r="AH99">
        <f t="shared" si="3"/>
        <v>0</v>
      </c>
    </row>
    <row r="100" spans="1:34" ht="15" customHeight="1">
      <c r="A100" s="110"/>
      <c r="C100" s="64" t="s">
        <v>148</v>
      </c>
      <c r="D100" s="428" t="str">
        <f>IF(CNGE_2023_M1_Secc5!D509="","",CNGE_2023_M1_Secc5!D509)</f>
        <v/>
      </c>
      <c r="E100" s="428"/>
      <c r="F100" s="428"/>
      <c r="G100" s="428"/>
      <c r="H100" s="428"/>
      <c r="I100" s="428"/>
      <c r="J100" s="428"/>
      <c r="K100" s="320"/>
      <c r="L100" s="320"/>
      <c r="M100" s="320"/>
      <c r="N100" s="320"/>
      <c r="O100" s="320"/>
      <c r="P100" s="320"/>
      <c r="Q100" s="320"/>
      <c r="R100" s="320"/>
      <c r="S100" s="320"/>
      <c r="T100" s="320"/>
      <c r="U100" s="320"/>
      <c r="V100" s="320"/>
      <c r="W100" s="320"/>
      <c r="X100" s="320"/>
      <c r="Y100" s="320"/>
      <c r="Z100" s="320"/>
      <c r="AA100" s="320"/>
      <c r="AB100" s="320"/>
      <c r="AC100" s="320"/>
      <c r="AD100" s="320"/>
      <c r="AE100" s="8"/>
      <c r="AH100">
        <f t="shared" si="3"/>
        <v>0</v>
      </c>
    </row>
    <row r="101" spans="1:34" ht="15" customHeight="1">
      <c r="A101" s="110"/>
      <c r="C101" s="64" t="s">
        <v>149</v>
      </c>
      <c r="D101" s="428" t="str">
        <f>IF(CNGE_2023_M1_Secc5!D510="","",CNGE_2023_M1_Secc5!D510)</f>
        <v/>
      </c>
      <c r="E101" s="428"/>
      <c r="F101" s="428"/>
      <c r="G101" s="428"/>
      <c r="H101" s="428"/>
      <c r="I101" s="428"/>
      <c r="J101" s="428"/>
      <c r="K101" s="320"/>
      <c r="L101" s="320"/>
      <c r="M101" s="320"/>
      <c r="N101" s="320"/>
      <c r="O101" s="320"/>
      <c r="P101" s="320"/>
      <c r="Q101" s="320"/>
      <c r="R101" s="320"/>
      <c r="S101" s="320"/>
      <c r="T101" s="320"/>
      <c r="U101" s="320"/>
      <c r="V101" s="320"/>
      <c r="W101" s="320"/>
      <c r="X101" s="320"/>
      <c r="Y101" s="320"/>
      <c r="Z101" s="320"/>
      <c r="AA101" s="320"/>
      <c r="AB101" s="320"/>
      <c r="AC101" s="320"/>
      <c r="AD101" s="320"/>
      <c r="AE101" s="8"/>
      <c r="AH101">
        <f t="shared" si="3"/>
        <v>0</v>
      </c>
    </row>
    <row r="102" spans="1:34" ht="15" customHeight="1">
      <c r="A102" s="110"/>
      <c r="C102" s="64" t="s">
        <v>150</v>
      </c>
      <c r="D102" s="428" t="str">
        <f>IF(CNGE_2023_M1_Secc5!D511="","",CNGE_2023_M1_Secc5!D511)</f>
        <v/>
      </c>
      <c r="E102" s="428"/>
      <c r="F102" s="428"/>
      <c r="G102" s="428"/>
      <c r="H102" s="428"/>
      <c r="I102" s="428"/>
      <c r="J102" s="428"/>
      <c r="K102" s="320"/>
      <c r="L102" s="320"/>
      <c r="M102" s="320"/>
      <c r="N102" s="320"/>
      <c r="O102" s="320"/>
      <c r="P102" s="320"/>
      <c r="Q102" s="320"/>
      <c r="R102" s="320"/>
      <c r="S102" s="320"/>
      <c r="T102" s="320"/>
      <c r="U102" s="320"/>
      <c r="V102" s="320"/>
      <c r="W102" s="320"/>
      <c r="X102" s="320"/>
      <c r="Y102" s="320"/>
      <c r="Z102" s="320"/>
      <c r="AA102" s="320"/>
      <c r="AB102" s="320"/>
      <c r="AC102" s="320"/>
      <c r="AD102" s="320"/>
      <c r="AE102" s="8"/>
      <c r="AH102">
        <f t="shared" si="3"/>
        <v>0</v>
      </c>
    </row>
    <row r="103" spans="1:34" ht="15" customHeight="1">
      <c r="A103" s="110"/>
      <c r="C103" s="64" t="s">
        <v>151</v>
      </c>
      <c r="D103" s="428" t="str">
        <f>IF(CNGE_2023_M1_Secc5!D512="","",CNGE_2023_M1_Secc5!D512)</f>
        <v/>
      </c>
      <c r="E103" s="428"/>
      <c r="F103" s="428"/>
      <c r="G103" s="428"/>
      <c r="H103" s="428"/>
      <c r="I103" s="428"/>
      <c r="J103" s="428"/>
      <c r="K103" s="320"/>
      <c r="L103" s="320"/>
      <c r="M103" s="320"/>
      <c r="N103" s="320"/>
      <c r="O103" s="320"/>
      <c r="P103" s="320"/>
      <c r="Q103" s="320"/>
      <c r="R103" s="320"/>
      <c r="S103" s="320"/>
      <c r="T103" s="320"/>
      <c r="U103" s="320"/>
      <c r="V103" s="320"/>
      <c r="W103" s="320"/>
      <c r="X103" s="320"/>
      <c r="Y103" s="320"/>
      <c r="Z103" s="320"/>
      <c r="AA103" s="320"/>
      <c r="AB103" s="320"/>
      <c r="AC103" s="320"/>
      <c r="AD103" s="320"/>
      <c r="AE103" s="8"/>
      <c r="AH103">
        <f t="shared" si="3"/>
        <v>0</v>
      </c>
    </row>
    <row r="104" spans="1:34" ht="15" customHeight="1">
      <c r="A104" s="110"/>
      <c r="C104" s="64" t="s">
        <v>152</v>
      </c>
      <c r="D104" s="428" t="str">
        <f>IF(CNGE_2023_M1_Secc5!D513="","",CNGE_2023_M1_Secc5!D513)</f>
        <v/>
      </c>
      <c r="E104" s="428"/>
      <c r="F104" s="428"/>
      <c r="G104" s="428"/>
      <c r="H104" s="428"/>
      <c r="I104" s="428"/>
      <c r="J104" s="428"/>
      <c r="K104" s="320"/>
      <c r="L104" s="320"/>
      <c r="M104" s="320"/>
      <c r="N104" s="320"/>
      <c r="O104" s="320"/>
      <c r="P104" s="320"/>
      <c r="Q104" s="320"/>
      <c r="R104" s="320"/>
      <c r="S104" s="320"/>
      <c r="T104" s="320"/>
      <c r="U104" s="320"/>
      <c r="V104" s="320"/>
      <c r="W104" s="320"/>
      <c r="X104" s="320"/>
      <c r="Y104" s="320"/>
      <c r="Z104" s="320"/>
      <c r="AA104" s="320"/>
      <c r="AB104" s="320"/>
      <c r="AC104" s="320"/>
      <c r="AD104" s="320"/>
      <c r="AE104" s="8"/>
      <c r="AH104">
        <f t="shared" si="3"/>
        <v>0</v>
      </c>
    </row>
    <row r="105" spans="1:34" ht="15" customHeight="1">
      <c r="A105" s="110"/>
      <c r="C105" s="64" t="s">
        <v>153</v>
      </c>
      <c r="D105" s="428" t="str">
        <f>IF(CNGE_2023_M1_Secc5!D514="","",CNGE_2023_M1_Secc5!D514)</f>
        <v/>
      </c>
      <c r="E105" s="428"/>
      <c r="F105" s="428"/>
      <c r="G105" s="428"/>
      <c r="H105" s="428"/>
      <c r="I105" s="428"/>
      <c r="J105" s="428"/>
      <c r="K105" s="320"/>
      <c r="L105" s="320"/>
      <c r="M105" s="320"/>
      <c r="N105" s="320"/>
      <c r="O105" s="320"/>
      <c r="P105" s="320"/>
      <c r="Q105" s="320"/>
      <c r="R105" s="320"/>
      <c r="S105" s="320"/>
      <c r="T105" s="320"/>
      <c r="U105" s="320"/>
      <c r="V105" s="320"/>
      <c r="W105" s="320"/>
      <c r="X105" s="320"/>
      <c r="Y105" s="320"/>
      <c r="Z105" s="320"/>
      <c r="AA105" s="320"/>
      <c r="AB105" s="320"/>
      <c r="AC105" s="320"/>
      <c r="AD105" s="320"/>
      <c r="AE105" s="8"/>
      <c r="AH105">
        <f t="shared" si="3"/>
        <v>0</v>
      </c>
    </row>
    <row r="106" spans="1:34" ht="15" customHeight="1">
      <c r="A106" s="110"/>
      <c r="C106" s="64" t="s">
        <v>154</v>
      </c>
      <c r="D106" s="428" t="str">
        <f>IF(CNGE_2023_M1_Secc5!D515="","",CNGE_2023_M1_Secc5!D515)</f>
        <v/>
      </c>
      <c r="E106" s="428"/>
      <c r="F106" s="428"/>
      <c r="G106" s="428"/>
      <c r="H106" s="428"/>
      <c r="I106" s="428"/>
      <c r="J106" s="428"/>
      <c r="K106" s="320"/>
      <c r="L106" s="320"/>
      <c r="M106" s="320"/>
      <c r="N106" s="320"/>
      <c r="O106" s="320"/>
      <c r="P106" s="320"/>
      <c r="Q106" s="320"/>
      <c r="R106" s="320"/>
      <c r="S106" s="320"/>
      <c r="T106" s="320"/>
      <c r="U106" s="320"/>
      <c r="V106" s="320"/>
      <c r="W106" s="320"/>
      <c r="X106" s="320"/>
      <c r="Y106" s="320"/>
      <c r="Z106" s="320"/>
      <c r="AA106" s="320"/>
      <c r="AB106" s="320"/>
      <c r="AC106" s="320"/>
      <c r="AD106" s="320"/>
      <c r="AE106" s="8"/>
      <c r="AH106">
        <f t="shared" si="3"/>
        <v>0</v>
      </c>
    </row>
    <row r="107" spans="1:34" ht="15" customHeight="1">
      <c r="A107" s="110"/>
      <c r="C107" s="64" t="s">
        <v>155</v>
      </c>
      <c r="D107" s="428" t="str">
        <f>IF(CNGE_2023_M1_Secc5!D516="","",CNGE_2023_M1_Secc5!D516)</f>
        <v/>
      </c>
      <c r="E107" s="428"/>
      <c r="F107" s="428"/>
      <c r="G107" s="428"/>
      <c r="H107" s="428"/>
      <c r="I107" s="428"/>
      <c r="J107" s="428"/>
      <c r="K107" s="320"/>
      <c r="L107" s="320"/>
      <c r="M107" s="320"/>
      <c r="N107" s="320"/>
      <c r="O107" s="320"/>
      <c r="P107" s="320"/>
      <c r="Q107" s="320"/>
      <c r="R107" s="320"/>
      <c r="S107" s="320"/>
      <c r="T107" s="320"/>
      <c r="U107" s="320"/>
      <c r="V107" s="320"/>
      <c r="W107" s="320"/>
      <c r="X107" s="320"/>
      <c r="Y107" s="320"/>
      <c r="Z107" s="320"/>
      <c r="AA107" s="320"/>
      <c r="AB107" s="320"/>
      <c r="AC107" s="320"/>
      <c r="AD107" s="320"/>
      <c r="AE107" s="8"/>
      <c r="AH107">
        <f t="shared" si="3"/>
        <v>0</v>
      </c>
    </row>
    <row r="108" spans="1:34" ht="15" customHeight="1">
      <c r="A108" s="110"/>
      <c r="C108" s="64" t="s">
        <v>156</v>
      </c>
      <c r="D108" s="428" t="str">
        <f>IF(CNGE_2023_M1_Secc5!D517="","",CNGE_2023_M1_Secc5!D517)</f>
        <v/>
      </c>
      <c r="E108" s="428"/>
      <c r="F108" s="428"/>
      <c r="G108" s="428"/>
      <c r="H108" s="428"/>
      <c r="I108" s="428"/>
      <c r="J108" s="428"/>
      <c r="K108" s="320"/>
      <c r="L108" s="320"/>
      <c r="M108" s="320"/>
      <c r="N108" s="320"/>
      <c r="O108" s="320"/>
      <c r="P108" s="320"/>
      <c r="Q108" s="320"/>
      <c r="R108" s="320"/>
      <c r="S108" s="320"/>
      <c r="T108" s="320"/>
      <c r="U108" s="320"/>
      <c r="V108" s="320"/>
      <c r="W108" s="320"/>
      <c r="X108" s="320"/>
      <c r="Y108" s="320"/>
      <c r="Z108" s="320"/>
      <c r="AA108" s="320"/>
      <c r="AB108" s="320"/>
      <c r="AC108" s="320"/>
      <c r="AD108" s="320"/>
      <c r="AE108" s="8"/>
      <c r="AH108">
        <f t="shared" si="3"/>
        <v>0</v>
      </c>
    </row>
    <row r="109" spans="1:34" ht="15" customHeight="1">
      <c r="A109" s="110"/>
      <c r="C109" s="64" t="s">
        <v>157</v>
      </c>
      <c r="D109" s="428" t="str">
        <f>IF(CNGE_2023_M1_Secc5!D518="","",CNGE_2023_M1_Secc5!D518)</f>
        <v/>
      </c>
      <c r="E109" s="428"/>
      <c r="F109" s="428"/>
      <c r="G109" s="428"/>
      <c r="H109" s="428"/>
      <c r="I109" s="428"/>
      <c r="J109" s="428"/>
      <c r="K109" s="320"/>
      <c r="L109" s="320"/>
      <c r="M109" s="320"/>
      <c r="N109" s="320"/>
      <c r="O109" s="320"/>
      <c r="P109" s="320"/>
      <c r="Q109" s="320"/>
      <c r="R109" s="320"/>
      <c r="S109" s="320"/>
      <c r="T109" s="320"/>
      <c r="U109" s="320"/>
      <c r="V109" s="320"/>
      <c r="W109" s="320"/>
      <c r="X109" s="320"/>
      <c r="Y109" s="320"/>
      <c r="Z109" s="320"/>
      <c r="AA109" s="320"/>
      <c r="AB109" s="320"/>
      <c r="AC109" s="320"/>
      <c r="AD109" s="320"/>
      <c r="AE109" s="8"/>
      <c r="AH109">
        <f t="shared" si="3"/>
        <v>0</v>
      </c>
    </row>
    <row r="110" spans="1:34" ht="15" customHeight="1">
      <c r="A110" s="110"/>
      <c r="C110" s="64" t="s">
        <v>158</v>
      </c>
      <c r="D110" s="428" t="str">
        <f>IF(CNGE_2023_M1_Secc5!D519="","",CNGE_2023_M1_Secc5!D519)</f>
        <v/>
      </c>
      <c r="E110" s="428"/>
      <c r="F110" s="428"/>
      <c r="G110" s="428"/>
      <c r="H110" s="428"/>
      <c r="I110" s="428"/>
      <c r="J110" s="428"/>
      <c r="K110" s="320"/>
      <c r="L110" s="320"/>
      <c r="M110" s="320"/>
      <c r="N110" s="320"/>
      <c r="O110" s="320"/>
      <c r="P110" s="320"/>
      <c r="Q110" s="320"/>
      <c r="R110" s="320"/>
      <c r="S110" s="320"/>
      <c r="T110" s="320"/>
      <c r="U110" s="320"/>
      <c r="V110" s="320"/>
      <c r="W110" s="320"/>
      <c r="X110" s="320"/>
      <c r="Y110" s="320"/>
      <c r="Z110" s="320"/>
      <c r="AA110" s="320"/>
      <c r="AB110" s="320"/>
      <c r="AC110" s="320"/>
      <c r="AD110" s="320"/>
      <c r="AE110" s="8"/>
      <c r="AH110">
        <f t="shared" si="3"/>
        <v>0</v>
      </c>
    </row>
    <row r="111" spans="1:34" ht="15" customHeight="1">
      <c r="A111" s="110"/>
      <c r="C111" s="64" t="s">
        <v>159</v>
      </c>
      <c r="D111" s="428" t="str">
        <f>IF(CNGE_2023_M1_Secc5!D520="","",CNGE_2023_M1_Secc5!D520)</f>
        <v/>
      </c>
      <c r="E111" s="428"/>
      <c r="F111" s="428"/>
      <c r="G111" s="428"/>
      <c r="H111" s="428"/>
      <c r="I111" s="428"/>
      <c r="J111" s="428"/>
      <c r="K111" s="320"/>
      <c r="L111" s="320"/>
      <c r="M111" s="320"/>
      <c r="N111" s="320"/>
      <c r="O111" s="320"/>
      <c r="P111" s="320"/>
      <c r="Q111" s="320"/>
      <c r="R111" s="320"/>
      <c r="S111" s="320"/>
      <c r="T111" s="320"/>
      <c r="U111" s="320"/>
      <c r="V111" s="320"/>
      <c r="W111" s="320"/>
      <c r="X111" s="320"/>
      <c r="Y111" s="320"/>
      <c r="Z111" s="320"/>
      <c r="AA111" s="320"/>
      <c r="AB111" s="320"/>
      <c r="AC111" s="320"/>
      <c r="AD111" s="320"/>
      <c r="AE111" s="8"/>
      <c r="AH111">
        <f t="shared" si="3"/>
        <v>0</v>
      </c>
    </row>
    <row r="112" spans="1:34" ht="15" customHeight="1">
      <c r="A112" s="110"/>
      <c r="C112" s="64" t="s">
        <v>160</v>
      </c>
      <c r="D112" s="428" t="str">
        <f>IF(CNGE_2023_M1_Secc5!D521="","",CNGE_2023_M1_Secc5!D521)</f>
        <v/>
      </c>
      <c r="E112" s="428"/>
      <c r="F112" s="428"/>
      <c r="G112" s="428"/>
      <c r="H112" s="428"/>
      <c r="I112" s="428"/>
      <c r="J112" s="428"/>
      <c r="K112" s="320"/>
      <c r="L112" s="320"/>
      <c r="M112" s="320"/>
      <c r="N112" s="320"/>
      <c r="O112" s="320"/>
      <c r="P112" s="320"/>
      <c r="Q112" s="320"/>
      <c r="R112" s="320"/>
      <c r="S112" s="320"/>
      <c r="T112" s="320"/>
      <c r="U112" s="320"/>
      <c r="V112" s="320"/>
      <c r="W112" s="320"/>
      <c r="X112" s="320"/>
      <c r="Y112" s="320"/>
      <c r="Z112" s="320"/>
      <c r="AA112" s="320"/>
      <c r="AB112" s="320"/>
      <c r="AC112" s="320"/>
      <c r="AD112" s="320"/>
      <c r="AE112" s="8"/>
      <c r="AH112">
        <f t="shared" si="3"/>
        <v>0</v>
      </c>
    </row>
    <row r="113" spans="1:34" ht="15" customHeight="1">
      <c r="A113" s="110"/>
      <c r="C113" s="64" t="s">
        <v>161</v>
      </c>
      <c r="D113" s="428" t="str">
        <f>IF(CNGE_2023_M1_Secc5!D522="","",CNGE_2023_M1_Secc5!D522)</f>
        <v/>
      </c>
      <c r="E113" s="428"/>
      <c r="F113" s="428"/>
      <c r="G113" s="428"/>
      <c r="H113" s="428"/>
      <c r="I113" s="428"/>
      <c r="J113" s="428"/>
      <c r="K113" s="320"/>
      <c r="L113" s="320"/>
      <c r="M113" s="320"/>
      <c r="N113" s="320"/>
      <c r="O113" s="320"/>
      <c r="P113" s="320"/>
      <c r="Q113" s="320"/>
      <c r="R113" s="320"/>
      <c r="S113" s="320"/>
      <c r="T113" s="320"/>
      <c r="U113" s="320"/>
      <c r="V113" s="320"/>
      <c r="W113" s="320"/>
      <c r="X113" s="320"/>
      <c r="Y113" s="320"/>
      <c r="Z113" s="320"/>
      <c r="AA113" s="320"/>
      <c r="AB113" s="320"/>
      <c r="AC113" s="320"/>
      <c r="AD113" s="320"/>
      <c r="AE113" s="8"/>
      <c r="AH113">
        <f t="shared" si="3"/>
        <v>0</v>
      </c>
    </row>
    <row r="114" spans="1:34" ht="15" customHeight="1">
      <c r="A114" s="110"/>
      <c r="C114" s="64" t="s">
        <v>162</v>
      </c>
      <c r="D114" s="428" t="str">
        <f>IF(CNGE_2023_M1_Secc5!D523="","",CNGE_2023_M1_Secc5!D523)</f>
        <v/>
      </c>
      <c r="E114" s="428"/>
      <c r="F114" s="428"/>
      <c r="G114" s="428"/>
      <c r="H114" s="428"/>
      <c r="I114" s="428"/>
      <c r="J114" s="428"/>
      <c r="K114" s="320"/>
      <c r="L114" s="320"/>
      <c r="M114" s="320"/>
      <c r="N114" s="320"/>
      <c r="O114" s="320"/>
      <c r="P114" s="320"/>
      <c r="Q114" s="320"/>
      <c r="R114" s="320"/>
      <c r="S114" s="320"/>
      <c r="T114" s="320"/>
      <c r="U114" s="320"/>
      <c r="V114" s="320"/>
      <c r="W114" s="320"/>
      <c r="X114" s="320"/>
      <c r="Y114" s="320"/>
      <c r="Z114" s="320"/>
      <c r="AA114" s="320"/>
      <c r="AB114" s="320"/>
      <c r="AC114" s="320"/>
      <c r="AD114" s="320"/>
      <c r="AE114" s="8"/>
      <c r="AH114">
        <f t="shared" si="3"/>
        <v>0</v>
      </c>
    </row>
    <row r="115" spans="1:34" ht="15" customHeight="1">
      <c r="A115" s="110"/>
      <c r="C115" s="64" t="s">
        <v>163</v>
      </c>
      <c r="D115" s="428" t="str">
        <f>IF(CNGE_2023_M1_Secc5!D524="","",CNGE_2023_M1_Secc5!D524)</f>
        <v/>
      </c>
      <c r="E115" s="428"/>
      <c r="F115" s="428"/>
      <c r="G115" s="428"/>
      <c r="H115" s="428"/>
      <c r="I115" s="428"/>
      <c r="J115" s="428"/>
      <c r="K115" s="320"/>
      <c r="L115" s="320"/>
      <c r="M115" s="320"/>
      <c r="N115" s="320"/>
      <c r="O115" s="320"/>
      <c r="P115" s="320"/>
      <c r="Q115" s="320"/>
      <c r="R115" s="320"/>
      <c r="S115" s="320"/>
      <c r="T115" s="320"/>
      <c r="U115" s="320"/>
      <c r="V115" s="320"/>
      <c r="W115" s="320"/>
      <c r="X115" s="320"/>
      <c r="Y115" s="320"/>
      <c r="Z115" s="320"/>
      <c r="AA115" s="320"/>
      <c r="AB115" s="320"/>
      <c r="AC115" s="320"/>
      <c r="AD115" s="320"/>
      <c r="AE115" s="8"/>
      <c r="AH115">
        <f t="shared" si="3"/>
        <v>0</v>
      </c>
    </row>
    <row r="116" spans="1:34" ht="15" customHeight="1">
      <c r="A116" s="110"/>
      <c r="C116" s="64" t="s">
        <v>164</v>
      </c>
      <c r="D116" s="428" t="str">
        <f>IF(CNGE_2023_M1_Secc5!D525="","",CNGE_2023_M1_Secc5!D525)</f>
        <v/>
      </c>
      <c r="E116" s="428"/>
      <c r="F116" s="428"/>
      <c r="G116" s="428"/>
      <c r="H116" s="428"/>
      <c r="I116" s="428"/>
      <c r="J116" s="428"/>
      <c r="K116" s="320"/>
      <c r="L116" s="320"/>
      <c r="M116" s="320"/>
      <c r="N116" s="320"/>
      <c r="O116" s="320"/>
      <c r="P116" s="320"/>
      <c r="Q116" s="320"/>
      <c r="R116" s="320"/>
      <c r="S116" s="320"/>
      <c r="T116" s="320"/>
      <c r="U116" s="320"/>
      <c r="V116" s="320"/>
      <c r="W116" s="320"/>
      <c r="X116" s="320"/>
      <c r="Y116" s="320"/>
      <c r="Z116" s="320"/>
      <c r="AA116" s="320"/>
      <c r="AB116" s="320"/>
      <c r="AC116" s="320"/>
      <c r="AD116" s="320"/>
      <c r="AE116" s="8"/>
      <c r="AH116">
        <f t="shared" si="3"/>
        <v>0</v>
      </c>
    </row>
    <row r="117" spans="1:34" ht="15" customHeight="1">
      <c r="A117" s="110"/>
      <c r="C117" s="64" t="s">
        <v>165</v>
      </c>
      <c r="D117" s="428" t="str">
        <f>IF(CNGE_2023_M1_Secc5!D526="","",CNGE_2023_M1_Secc5!D526)</f>
        <v/>
      </c>
      <c r="E117" s="428"/>
      <c r="F117" s="428"/>
      <c r="G117" s="428"/>
      <c r="H117" s="428"/>
      <c r="I117" s="428"/>
      <c r="J117" s="428"/>
      <c r="K117" s="320"/>
      <c r="L117" s="320"/>
      <c r="M117" s="320"/>
      <c r="N117" s="320"/>
      <c r="O117" s="320"/>
      <c r="P117" s="320"/>
      <c r="Q117" s="320"/>
      <c r="R117" s="320"/>
      <c r="S117" s="320"/>
      <c r="T117" s="320"/>
      <c r="U117" s="320"/>
      <c r="V117" s="320"/>
      <c r="W117" s="320"/>
      <c r="X117" s="320"/>
      <c r="Y117" s="320"/>
      <c r="Z117" s="320"/>
      <c r="AA117" s="320"/>
      <c r="AB117" s="320"/>
      <c r="AC117" s="320"/>
      <c r="AD117" s="320"/>
      <c r="AE117" s="8"/>
      <c r="AH117">
        <f t="shared" si="3"/>
        <v>0</v>
      </c>
    </row>
    <row r="118" spans="1:34" ht="15" customHeight="1">
      <c r="A118" s="110"/>
      <c r="C118" s="64" t="s">
        <v>166</v>
      </c>
      <c r="D118" s="428" t="str">
        <f>IF(CNGE_2023_M1_Secc5!D527="","",CNGE_2023_M1_Secc5!D527)</f>
        <v/>
      </c>
      <c r="E118" s="428"/>
      <c r="F118" s="428"/>
      <c r="G118" s="428"/>
      <c r="H118" s="428"/>
      <c r="I118" s="428"/>
      <c r="J118" s="428"/>
      <c r="K118" s="320"/>
      <c r="L118" s="320"/>
      <c r="M118" s="320"/>
      <c r="N118" s="320"/>
      <c r="O118" s="320"/>
      <c r="P118" s="320"/>
      <c r="Q118" s="320"/>
      <c r="R118" s="320"/>
      <c r="S118" s="320"/>
      <c r="T118" s="320"/>
      <c r="U118" s="320"/>
      <c r="V118" s="320"/>
      <c r="W118" s="320"/>
      <c r="X118" s="320"/>
      <c r="Y118" s="320"/>
      <c r="Z118" s="320"/>
      <c r="AA118" s="320"/>
      <c r="AB118" s="320"/>
      <c r="AC118" s="320"/>
      <c r="AD118" s="320"/>
      <c r="AE118" s="8"/>
      <c r="AH118">
        <f t="shared" si="3"/>
        <v>0</v>
      </c>
    </row>
    <row r="119" spans="1:34" ht="15" customHeight="1">
      <c r="A119" s="110"/>
      <c r="C119" s="64" t="s">
        <v>167</v>
      </c>
      <c r="D119" s="428" t="str">
        <f>IF(CNGE_2023_M1_Secc5!D528="","",CNGE_2023_M1_Secc5!D528)</f>
        <v/>
      </c>
      <c r="E119" s="428"/>
      <c r="F119" s="428"/>
      <c r="G119" s="428"/>
      <c r="H119" s="428"/>
      <c r="I119" s="428"/>
      <c r="J119" s="428"/>
      <c r="K119" s="320"/>
      <c r="L119" s="320"/>
      <c r="M119" s="320"/>
      <c r="N119" s="320"/>
      <c r="O119" s="320"/>
      <c r="P119" s="320"/>
      <c r="Q119" s="320"/>
      <c r="R119" s="320"/>
      <c r="S119" s="320"/>
      <c r="T119" s="320"/>
      <c r="U119" s="320"/>
      <c r="V119" s="320"/>
      <c r="W119" s="320"/>
      <c r="X119" s="320"/>
      <c r="Y119" s="320"/>
      <c r="Z119" s="320"/>
      <c r="AA119" s="320"/>
      <c r="AB119" s="320"/>
      <c r="AC119" s="320"/>
      <c r="AD119" s="320"/>
      <c r="AE119" s="8"/>
      <c r="AH119">
        <f t="shared" si="3"/>
        <v>0</v>
      </c>
    </row>
    <row r="120" spans="1:34" ht="15" customHeight="1">
      <c r="A120" s="110"/>
      <c r="C120" s="64" t="s">
        <v>168</v>
      </c>
      <c r="D120" s="428" t="str">
        <f>IF(CNGE_2023_M1_Secc5!D529="","",CNGE_2023_M1_Secc5!D529)</f>
        <v/>
      </c>
      <c r="E120" s="428"/>
      <c r="F120" s="428"/>
      <c r="G120" s="428"/>
      <c r="H120" s="428"/>
      <c r="I120" s="428"/>
      <c r="J120" s="428"/>
      <c r="K120" s="320"/>
      <c r="L120" s="320"/>
      <c r="M120" s="320"/>
      <c r="N120" s="320"/>
      <c r="O120" s="320"/>
      <c r="P120" s="320"/>
      <c r="Q120" s="320"/>
      <c r="R120" s="320"/>
      <c r="S120" s="320"/>
      <c r="T120" s="320"/>
      <c r="U120" s="320"/>
      <c r="V120" s="320"/>
      <c r="W120" s="320"/>
      <c r="X120" s="320"/>
      <c r="Y120" s="320"/>
      <c r="Z120" s="320"/>
      <c r="AA120" s="320"/>
      <c r="AB120" s="320"/>
      <c r="AC120" s="320"/>
      <c r="AD120" s="320"/>
      <c r="AE120" s="8"/>
      <c r="AH120">
        <f t="shared" si="3"/>
        <v>0</v>
      </c>
    </row>
    <row r="121" spans="1:34" ht="15" customHeight="1">
      <c r="A121" s="110"/>
      <c r="C121" s="64" t="s">
        <v>169</v>
      </c>
      <c r="D121" s="428" t="str">
        <f>IF(CNGE_2023_M1_Secc5!D530="","",CNGE_2023_M1_Secc5!D530)</f>
        <v/>
      </c>
      <c r="E121" s="428"/>
      <c r="F121" s="428"/>
      <c r="G121" s="428"/>
      <c r="H121" s="428"/>
      <c r="I121" s="428"/>
      <c r="J121" s="428"/>
      <c r="K121" s="320"/>
      <c r="L121" s="320"/>
      <c r="M121" s="320"/>
      <c r="N121" s="320"/>
      <c r="O121" s="320"/>
      <c r="P121" s="320"/>
      <c r="Q121" s="320"/>
      <c r="R121" s="320"/>
      <c r="S121" s="320"/>
      <c r="T121" s="320"/>
      <c r="U121" s="320"/>
      <c r="V121" s="320"/>
      <c r="W121" s="320"/>
      <c r="X121" s="320"/>
      <c r="Y121" s="320"/>
      <c r="Z121" s="320"/>
      <c r="AA121" s="320"/>
      <c r="AB121" s="320"/>
      <c r="AC121" s="320"/>
      <c r="AD121" s="320"/>
      <c r="AE121" s="8"/>
      <c r="AH121">
        <f t="shared" si="3"/>
        <v>0</v>
      </c>
    </row>
    <row r="122" spans="1:34" ht="15" customHeight="1">
      <c r="A122" s="110"/>
      <c r="C122" s="64" t="s">
        <v>170</v>
      </c>
      <c r="D122" s="428" t="str">
        <f>IF(CNGE_2023_M1_Secc5!D531="","",CNGE_2023_M1_Secc5!D531)</f>
        <v/>
      </c>
      <c r="E122" s="428"/>
      <c r="F122" s="428"/>
      <c r="G122" s="428"/>
      <c r="H122" s="428"/>
      <c r="I122" s="428"/>
      <c r="J122" s="428"/>
      <c r="K122" s="320"/>
      <c r="L122" s="320"/>
      <c r="M122" s="320"/>
      <c r="N122" s="320"/>
      <c r="O122" s="320"/>
      <c r="P122" s="320"/>
      <c r="Q122" s="320"/>
      <c r="R122" s="320"/>
      <c r="S122" s="320"/>
      <c r="T122" s="320"/>
      <c r="U122" s="320"/>
      <c r="V122" s="320"/>
      <c r="W122" s="320"/>
      <c r="X122" s="320"/>
      <c r="Y122" s="320"/>
      <c r="Z122" s="320"/>
      <c r="AA122" s="320"/>
      <c r="AB122" s="320"/>
      <c r="AC122" s="320"/>
      <c r="AD122" s="320"/>
      <c r="AE122" s="8"/>
      <c r="AH122">
        <f t="shared" si="3"/>
        <v>0</v>
      </c>
    </row>
    <row r="123" spans="1:34" ht="15" customHeight="1">
      <c r="A123" s="110"/>
      <c r="C123" s="64" t="s">
        <v>171</v>
      </c>
      <c r="D123" s="428" t="str">
        <f>IF(CNGE_2023_M1_Secc5!D532="","",CNGE_2023_M1_Secc5!D532)</f>
        <v/>
      </c>
      <c r="E123" s="428"/>
      <c r="F123" s="428"/>
      <c r="G123" s="428"/>
      <c r="H123" s="428"/>
      <c r="I123" s="428"/>
      <c r="J123" s="428"/>
      <c r="K123" s="320"/>
      <c r="L123" s="320"/>
      <c r="M123" s="320"/>
      <c r="N123" s="320"/>
      <c r="O123" s="320"/>
      <c r="P123" s="320"/>
      <c r="Q123" s="320"/>
      <c r="R123" s="320"/>
      <c r="S123" s="320"/>
      <c r="T123" s="320"/>
      <c r="U123" s="320"/>
      <c r="V123" s="320"/>
      <c r="W123" s="320"/>
      <c r="X123" s="320"/>
      <c r="Y123" s="320"/>
      <c r="Z123" s="320"/>
      <c r="AA123" s="320"/>
      <c r="AB123" s="320"/>
      <c r="AC123" s="320"/>
      <c r="AD123" s="320"/>
      <c r="AE123" s="8"/>
      <c r="AH123">
        <f t="shared" si="3"/>
        <v>0</v>
      </c>
    </row>
    <row r="124" spans="1:34" ht="15" customHeight="1">
      <c r="A124" s="110"/>
      <c r="C124" s="131" t="s">
        <v>172</v>
      </c>
      <c r="D124" s="428" t="str">
        <f>IF(CNGE_2023_M1_Secc5!D533="","",CNGE_2023_M1_Secc5!D533)</f>
        <v/>
      </c>
      <c r="E124" s="428"/>
      <c r="F124" s="428"/>
      <c r="G124" s="428"/>
      <c r="H124" s="428"/>
      <c r="I124" s="428"/>
      <c r="J124" s="428"/>
      <c r="K124" s="320"/>
      <c r="L124" s="320"/>
      <c r="M124" s="320"/>
      <c r="N124" s="320"/>
      <c r="O124" s="320"/>
      <c r="P124" s="320"/>
      <c r="Q124" s="320"/>
      <c r="R124" s="320"/>
      <c r="S124" s="320"/>
      <c r="T124" s="320"/>
      <c r="U124" s="320"/>
      <c r="V124" s="320"/>
      <c r="W124" s="320"/>
      <c r="X124" s="320"/>
      <c r="Y124" s="320"/>
      <c r="Z124" s="320"/>
      <c r="AA124" s="320"/>
      <c r="AB124" s="320"/>
      <c r="AC124" s="320"/>
      <c r="AD124" s="320"/>
      <c r="AE124" s="8"/>
      <c r="AH124">
        <f t="shared" si="3"/>
        <v>0</v>
      </c>
    </row>
    <row r="125" spans="1:34" s="6" customFormat="1" ht="15" customHeight="1">
      <c r="A125" s="8"/>
      <c r="B125" s="8"/>
      <c r="C125" s="143" t="s">
        <v>173</v>
      </c>
      <c r="D125" s="428" t="str">
        <f>IF(CNGE_2023_M1_Secc5!D534="","",CNGE_2023_M1_Secc5!D534)</f>
        <v/>
      </c>
      <c r="E125" s="428"/>
      <c r="F125" s="428"/>
      <c r="G125" s="428"/>
      <c r="H125" s="428"/>
      <c r="I125" s="428"/>
      <c r="J125" s="428"/>
      <c r="K125" s="320"/>
      <c r="L125" s="320"/>
      <c r="M125" s="320"/>
      <c r="N125" s="320"/>
      <c r="O125" s="320"/>
      <c r="P125" s="320"/>
      <c r="Q125" s="320"/>
      <c r="R125" s="320"/>
      <c r="S125" s="320"/>
      <c r="T125" s="320"/>
      <c r="U125" s="320"/>
      <c r="V125" s="320"/>
      <c r="W125" s="320"/>
      <c r="X125" s="320"/>
      <c r="Y125" s="320"/>
      <c r="Z125" s="320"/>
      <c r="AA125" s="320"/>
      <c r="AB125" s="320"/>
      <c r="AC125" s="320"/>
      <c r="AD125" s="320"/>
      <c r="AF125" s="98"/>
      <c r="AG125"/>
      <c r="AH125">
        <f t="shared" si="3"/>
        <v>0</v>
      </c>
    </row>
    <row r="126" spans="1:34" s="6" customFormat="1" ht="15" customHeight="1">
      <c r="A126" s="8"/>
      <c r="B126" s="8"/>
      <c r="C126" s="143" t="s">
        <v>174</v>
      </c>
      <c r="D126" s="428" t="str">
        <f>IF(CNGE_2023_M1_Secc5!D535="","",CNGE_2023_M1_Secc5!D535)</f>
        <v/>
      </c>
      <c r="E126" s="428"/>
      <c r="F126" s="428"/>
      <c r="G126" s="428"/>
      <c r="H126" s="428"/>
      <c r="I126" s="428"/>
      <c r="J126" s="428"/>
      <c r="K126" s="320"/>
      <c r="L126" s="320"/>
      <c r="M126" s="320"/>
      <c r="N126" s="320"/>
      <c r="O126" s="320"/>
      <c r="P126" s="320"/>
      <c r="Q126" s="320"/>
      <c r="R126" s="320"/>
      <c r="S126" s="320"/>
      <c r="T126" s="320"/>
      <c r="U126" s="320"/>
      <c r="V126" s="320"/>
      <c r="W126" s="320"/>
      <c r="X126" s="320"/>
      <c r="Y126" s="320"/>
      <c r="Z126" s="320"/>
      <c r="AA126" s="320"/>
      <c r="AB126" s="320"/>
      <c r="AC126" s="320"/>
      <c r="AD126" s="320"/>
      <c r="AF126" s="98"/>
      <c r="AG126"/>
      <c r="AH126">
        <f t="shared" si="3"/>
        <v>0</v>
      </c>
    </row>
    <row r="127" spans="1:34" s="6" customFormat="1" ht="15" customHeight="1">
      <c r="A127" s="8"/>
      <c r="B127" s="8"/>
      <c r="C127" s="143" t="s">
        <v>175</v>
      </c>
      <c r="D127" s="428" t="str">
        <f>IF(CNGE_2023_M1_Secc5!D536="","",CNGE_2023_M1_Secc5!D536)</f>
        <v/>
      </c>
      <c r="E127" s="428"/>
      <c r="F127" s="428"/>
      <c r="G127" s="428"/>
      <c r="H127" s="428"/>
      <c r="I127" s="428"/>
      <c r="J127" s="428"/>
      <c r="K127" s="320"/>
      <c r="L127" s="320"/>
      <c r="M127" s="320"/>
      <c r="N127" s="320"/>
      <c r="O127" s="320"/>
      <c r="P127" s="320"/>
      <c r="Q127" s="320"/>
      <c r="R127" s="320"/>
      <c r="S127" s="320"/>
      <c r="T127" s="320"/>
      <c r="U127" s="320"/>
      <c r="V127" s="320"/>
      <c r="W127" s="320"/>
      <c r="X127" s="320"/>
      <c r="Y127" s="320"/>
      <c r="Z127" s="320"/>
      <c r="AA127" s="320"/>
      <c r="AB127" s="320"/>
      <c r="AC127" s="320"/>
      <c r="AD127" s="320"/>
      <c r="AF127" s="98"/>
      <c r="AG127"/>
      <c r="AH127">
        <f t="shared" si="3"/>
        <v>0</v>
      </c>
    </row>
    <row r="128" spans="1:34" s="6" customFormat="1" ht="15" customHeight="1">
      <c r="A128" s="8"/>
      <c r="B128" s="8"/>
      <c r="C128" s="143" t="s">
        <v>176</v>
      </c>
      <c r="D128" s="428" t="str">
        <f>IF(CNGE_2023_M1_Secc5!D537="","",CNGE_2023_M1_Secc5!D537)</f>
        <v/>
      </c>
      <c r="E128" s="428"/>
      <c r="F128" s="428"/>
      <c r="G128" s="428"/>
      <c r="H128" s="428"/>
      <c r="I128" s="428"/>
      <c r="J128" s="428"/>
      <c r="K128" s="320"/>
      <c r="L128" s="320"/>
      <c r="M128" s="320"/>
      <c r="N128" s="320"/>
      <c r="O128" s="320"/>
      <c r="P128" s="320"/>
      <c r="Q128" s="320"/>
      <c r="R128" s="320"/>
      <c r="S128" s="320"/>
      <c r="T128" s="320"/>
      <c r="U128" s="320"/>
      <c r="V128" s="320"/>
      <c r="W128" s="320"/>
      <c r="X128" s="320"/>
      <c r="Y128" s="320"/>
      <c r="Z128" s="320"/>
      <c r="AA128" s="320"/>
      <c r="AB128" s="320"/>
      <c r="AC128" s="320"/>
      <c r="AD128" s="320"/>
      <c r="AF128" s="98"/>
      <c r="AG128"/>
      <c r="AH128">
        <f t="shared" si="3"/>
        <v>0</v>
      </c>
    </row>
    <row r="129" spans="1:34" s="6" customFormat="1" ht="15" customHeight="1">
      <c r="A129" s="8"/>
      <c r="B129" s="8"/>
      <c r="C129" s="143" t="s">
        <v>177</v>
      </c>
      <c r="D129" s="428" t="str">
        <f>IF(CNGE_2023_M1_Secc5!D538="","",CNGE_2023_M1_Secc5!D538)</f>
        <v/>
      </c>
      <c r="E129" s="428"/>
      <c r="F129" s="428"/>
      <c r="G129" s="428"/>
      <c r="H129" s="428"/>
      <c r="I129" s="428"/>
      <c r="J129" s="428"/>
      <c r="K129" s="320"/>
      <c r="L129" s="320"/>
      <c r="M129" s="320"/>
      <c r="N129" s="320"/>
      <c r="O129" s="320"/>
      <c r="P129" s="320"/>
      <c r="Q129" s="320"/>
      <c r="R129" s="320"/>
      <c r="S129" s="320"/>
      <c r="T129" s="320"/>
      <c r="U129" s="320"/>
      <c r="V129" s="320"/>
      <c r="W129" s="320"/>
      <c r="X129" s="320"/>
      <c r="Y129" s="320"/>
      <c r="Z129" s="320"/>
      <c r="AA129" s="320"/>
      <c r="AB129" s="320"/>
      <c r="AC129" s="320"/>
      <c r="AD129" s="320"/>
      <c r="AF129" s="98"/>
      <c r="AG129"/>
      <c r="AH129">
        <f t="shared" si="3"/>
        <v>0</v>
      </c>
    </row>
    <row r="130" spans="1:34" s="6" customFormat="1" ht="15" customHeight="1">
      <c r="A130" s="8"/>
      <c r="B130" s="8"/>
      <c r="C130" s="143" t="s">
        <v>178</v>
      </c>
      <c r="D130" s="428" t="str">
        <f>IF(CNGE_2023_M1_Secc5!D539="","",CNGE_2023_M1_Secc5!D539)</f>
        <v/>
      </c>
      <c r="E130" s="428"/>
      <c r="F130" s="428"/>
      <c r="G130" s="428"/>
      <c r="H130" s="428"/>
      <c r="I130" s="428"/>
      <c r="J130" s="428"/>
      <c r="K130" s="320"/>
      <c r="L130" s="320"/>
      <c r="M130" s="320"/>
      <c r="N130" s="320"/>
      <c r="O130" s="320"/>
      <c r="P130" s="320"/>
      <c r="Q130" s="320"/>
      <c r="R130" s="320"/>
      <c r="S130" s="320"/>
      <c r="T130" s="320"/>
      <c r="U130" s="320"/>
      <c r="V130" s="320"/>
      <c r="W130" s="320"/>
      <c r="X130" s="320"/>
      <c r="Y130" s="320"/>
      <c r="Z130" s="320"/>
      <c r="AA130" s="320"/>
      <c r="AB130" s="320"/>
      <c r="AC130" s="320"/>
      <c r="AD130" s="320"/>
      <c r="AF130" s="98"/>
      <c r="AG130"/>
      <c r="AH130">
        <f t="shared" si="3"/>
        <v>0</v>
      </c>
    </row>
    <row r="131" spans="1:34" s="6" customFormat="1" ht="15" customHeight="1">
      <c r="A131" s="8"/>
      <c r="B131" s="8"/>
      <c r="C131" s="143" t="s">
        <v>179</v>
      </c>
      <c r="D131" s="428" t="str">
        <f>IF(CNGE_2023_M1_Secc5!D540="","",CNGE_2023_M1_Secc5!D540)</f>
        <v/>
      </c>
      <c r="E131" s="428"/>
      <c r="F131" s="428"/>
      <c r="G131" s="428"/>
      <c r="H131" s="428"/>
      <c r="I131" s="428"/>
      <c r="J131" s="428"/>
      <c r="K131" s="320"/>
      <c r="L131" s="320"/>
      <c r="M131" s="320"/>
      <c r="N131" s="320"/>
      <c r="O131" s="320"/>
      <c r="P131" s="320"/>
      <c r="Q131" s="320"/>
      <c r="R131" s="320"/>
      <c r="S131" s="320"/>
      <c r="T131" s="320"/>
      <c r="U131" s="320"/>
      <c r="V131" s="320"/>
      <c r="W131" s="320"/>
      <c r="X131" s="320"/>
      <c r="Y131" s="320"/>
      <c r="Z131" s="320"/>
      <c r="AA131" s="320"/>
      <c r="AB131" s="320"/>
      <c r="AC131" s="320"/>
      <c r="AD131" s="320"/>
      <c r="AF131" s="98"/>
      <c r="AG131"/>
      <c r="AH131">
        <f t="shared" si="3"/>
        <v>0</v>
      </c>
    </row>
    <row r="132" spans="1:34" s="6" customFormat="1" ht="15" customHeight="1">
      <c r="A132" s="8"/>
      <c r="B132" s="8"/>
      <c r="C132" s="143" t="s">
        <v>180</v>
      </c>
      <c r="D132" s="428" t="str">
        <f>IF(CNGE_2023_M1_Secc5!D541="","",CNGE_2023_M1_Secc5!D541)</f>
        <v/>
      </c>
      <c r="E132" s="428"/>
      <c r="F132" s="428"/>
      <c r="G132" s="428"/>
      <c r="H132" s="428"/>
      <c r="I132" s="428"/>
      <c r="J132" s="428"/>
      <c r="K132" s="320"/>
      <c r="L132" s="320"/>
      <c r="M132" s="320"/>
      <c r="N132" s="320"/>
      <c r="O132" s="320"/>
      <c r="P132" s="320"/>
      <c r="Q132" s="320"/>
      <c r="R132" s="320"/>
      <c r="S132" s="320"/>
      <c r="T132" s="320"/>
      <c r="U132" s="320"/>
      <c r="V132" s="320"/>
      <c r="W132" s="320"/>
      <c r="X132" s="320"/>
      <c r="Y132" s="320"/>
      <c r="Z132" s="320"/>
      <c r="AA132" s="320"/>
      <c r="AB132" s="320"/>
      <c r="AC132" s="320"/>
      <c r="AD132" s="320"/>
      <c r="AF132" s="98"/>
      <c r="AG132"/>
      <c r="AH132">
        <f t="shared" si="3"/>
        <v>0</v>
      </c>
    </row>
    <row r="133" spans="1:34" s="6" customFormat="1" ht="15" customHeight="1">
      <c r="A133" s="8"/>
      <c r="B133" s="8"/>
      <c r="C133" s="143" t="s">
        <v>181</v>
      </c>
      <c r="D133" s="428" t="str">
        <f>IF(CNGE_2023_M1_Secc5!D542="","",CNGE_2023_M1_Secc5!D542)</f>
        <v/>
      </c>
      <c r="E133" s="428"/>
      <c r="F133" s="428"/>
      <c r="G133" s="428"/>
      <c r="H133" s="428"/>
      <c r="I133" s="428"/>
      <c r="J133" s="428"/>
      <c r="K133" s="320"/>
      <c r="L133" s="320"/>
      <c r="M133" s="320"/>
      <c r="N133" s="320"/>
      <c r="O133" s="320"/>
      <c r="P133" s="320"/>
      <c r="Q133" s="320"/>
      <c r="R133" s="320"/>
      <c r="S133" s="320"/>
      <c r="T133" s="320"/>
      <c r="U133" s="320"/>
      <c r="V133" s="320"/>
      <c r="W133" s="320"/>
      <c r="X133" s="320"/>
      <c r="Y133" s="320"/>
      <c r="Z133" s="320"/>
      <c r="AA133" s="320"/>
      <c r="AB133" s="320"/>
      <c r="AC133" s="320"/>
      <c r="AD133" s="320"/>
      <c r="AF133" s="98"/>
      <c r="AG133"/>
      <c r="AH133">
        <f t="shared" si="3"/>
        <v>0</v>
      </c>
    </row>
    <row r="134" spans="1:34" s="6" customFormat="1" ht="15" customHeight="1">
      <c r="A134" s="8"/>
      <c r="B134" s="8"/>
      <c r="C134" s="143" t="s">
        <v>182</v>
      </c>
      <c r="D134" s="428" t="str">
        <f>IF(CNGE_2023_M1_Secc5!D543="","",CNGE_2023_M1_Secc5!D543)</f>
        <v/>
      </c>
      <c r="E134" s="428"/>
      <c r="F134" s="428"/>
      <c r="G134" s="428"/>
      <c r="H134" s="428"/>
      <c r="I134" s="428"/>
      <c r="J134" s="428"/>
      <c r="K134" s="320"/>
      <c r="L134" s="320"/>
      <c r="M134" s="320"/>
      <c r="N134" s="320"/>
      <c r="O134" s="320"/>
      <c r="P134" s="320"/>
      <c r="Q134" s="320"/>
      <c r="R134" s="320"/>
      <c r="S134" s="320"/>
      <c r="T134" s="320"/>
      <c r="U134" s="320"/>
      <c r="V134" s="320"/>
      <c r="W134" s="320"/>
      <c r="X134" s="320"/>
      <c r="Y134" s="320"/>
      <c r="Z134" s="320"/>
      <c r="AA134" s="320"/>
      <c r="AB134" s="320"/>
      <c r="AC134" s="320"/>
      <c r="AD134" s="320"/>
      <c r="AF134" s="98"/>
      <c r="AG134"/>
      <c r="AH134">
        <f t="shared" si="3"/>
        <v>0</v>
      </c>
    </row>
    <row r="135" spans="1:34" s="6" customFormat="1" ht="15" customHeight="1">
      <c r="A135" s="8"/>
      <c r="B135" s="8"/>
      <c r="C135" s="143" t="s">
        <v>183</v>
      </c>
      <c r="D135" s="428" t="str">
        <f>IF(CNGE_2023_M1_Secc5!D544="","",CNGE_2023_M1_Secc5!D544)</f>
        <v/>
      </c>
      <c r="E135" s="428"/>
      <c r="F135" s="428"/>
      <c r="G135" s="428"/>
      <c r="H135" s="428"/>
      <c r="I135" s="428"/>
      <c r="J135" s="428"/>
      <c r="K135" s="320"/>
      <c r="L135" s="320"/>
      <c r="M135" s="320"/>
      <c r="N135" s="320"/>
      <c r="O135" s="320"/>
      <c r="P135" s="320"/>
      <c r="Q135" s="320"/>
      <c r="R135" s="320"/>
      <c r="S135" s="320"/>
      <c r="T135" s="320"/>
      <c r="U135" s="320"/>
      <c r="V135" s="320"/>
      <c r="W135" s="320"/>
      <c r="X135" s="320"/>
      <c r="Y135" s="320"/>
      <c r="Z135" s="320"/>
      <c r="AA135" s="320"/>
      <c r="AB135" s="320"/>
      <c r="AC135" s="320"/>
      <c r="AD135" s="320"/>
      <c r="AF135" s="98"/>
      <c r="AG135"/>
      <c r="AH135">
        <f t="shared" si="3"/>
        <v>0</v>
      </c>
    </row>
    <row r="136" spans="1:34" s="6" customFormat="1" ht="15" customHeight="1">
      <c r="A136" s="8"/>
      <c r="B136" s="8"/>
      <c r="C136" s="143" t="s">
        <v>184</v>
      </c>
      <c r="D136" s="428" t="str">
        <f>IF(CNGE_2023_M1_Secc5!D545="","",CNGE_2023_M1_Secc5!D545)</f>
        <v/>
      </c>
      <c r="E136" s="428"/>
      <c r="F136" s="428"/>
      <c r="G136" s="428"/>
      <c r="H136" s="428"/>
      <c r="I136" s="428"/>
      <c r="J136" s="428"/>
      <c r="K136" s="320"/>
      <c r="L136" s="320"/>
      <c r="M136" s="320"/>
      <c r="N136" s="320"/>
      <c r="O136" s="320"/>
      <c r="P136" s="320"/>
      <c r="Q136" s="320"/>
      <c r="R136" s="320"/>
      <c r="S136" s="320"/>
      <c r="T136" s="320"/>
      <c r="U136" s="320"/>
      <c r="V136" s="320"/>
      <c r="W136" s="320"/>
      <c r="X136" s="320"/>
      <c r="Y136" s="320"/>
      <c r="Z136" s="320"/>
      <c r="AA136" s="320"/>
      <c r="AB136" s="320"/>
      <c r="AC136" s="320"/>
      <c r="AD136" s="320"/>
      <c r="AF136" s="98"/>
      <c r="AG136"/>
      <c r="AH136">
        <f t="shared" si="3"/>
        <v>0</v>
      </c>
    </row>
    <row r="137" spans="1:34" s="6" customFormat="1" ht="15" customHeight="1">
      <c r="A137" s="8"/>
      <c r="B137" s="8"/>
      <c r="C137" s="143" t="s">
        <v>185</v>
      </c>
      <c r="D137" s="428" t="str">
        <f>IF(CNGE_2023_M1_Secc5!D546="","",CNGE_2023_M1_Secc5!D546)</f>
        <v/>
      </c>
      <c r="E137" s="428"/>
      <c r="F137" s="428"/>
      <c r="G137" s="428"/>
      <c r="H137" s="428"/>
      <c r="I137" s="428"/>
      <c r="J137" s="428"/>
      <c r="K137" s="320"/>
      <c r="L137" s="320"/>
      <c r="M137" s="320"/>
      <c r="N137" s="320"/>
      <c r="O137" s="320"/>
      <c r="P137" s="320"/>
      <c r="Q137" s="320"/>
      <c r="R137" s="320"/>
      <c r="S137" s="320"/>
      <c r="T137" s="320"/>
      <c r="U137" s="320"/>
      <c r="V137" s="320"/>
      <c r="W137" s="320"/>
      <c r="X137" s="320"/>
      <c r="Y137" s="320"/>
      <c r="Z137" s="320"/>
      <c r="AA137" s="320"/>
      <c r="AB137" s="320"/>
      <c r="AC137" s="320"/>
      <c r="AD137" s="320"/>
      <c r="AF137" s="98"/>
      <c r="AG137"/>
      <c r="AH137">
        <f t="shared" si="3"/>
        <v>0</v>
      </c>
    </row>
    <row r="138" spans="1:34" s="6" customFormat="1" ht="15" customHeight="1">
      <c r="A138" s="8"/>
      <c r="B138" s="8"/>
      <c r="C138" s="143" t="s">
        <v>186</v>
      </c>
      <c r="D138" s="428" t="str">
        <f>IF(CNGE_2023_M1_Secc5!D547="","",CNGE_2023_M1_Secc5!D547)</f>
        <v/>
      </c>
      <c r="E138" s="428"/>
      <c r="F138" s="428"/>
      <c r="G138" s="428"/>
      <c r="H138" s="428"/>
      <c r="I138" s="428"/>
      <c r="J138" s="428"/>
      <c r="K138" s="320"/>
      <c r="L138" s="320"/>
      <c r="M138" s="320"/>
      <c r="N138" s="320"/>
      <c r="O138" s="320"/>
      <c r="P138" s="320"/>
      <c r="Q138" s="320"/>
      <c r="R138" s="320"/>
      <c r="S138" s="320"/>
      <c r="T138" s="320"/>
      <c r="U138" s="320"/>
      <c r="V138" s="320"/>
      <c r="W138" s="320"/>
      <c r="X138" s="320"/>
      <c r="Y138" s="320"/>
      <c r="Z138" s="320"/>
      <c r="AA138" s="320"/>
      <c r="AB138" s="320"/>
      <c r="AC138" s="320"/>
      <c r="AD138" s="320"/>
      <c r="AF138" s="98"/>
      <c r="AG138"/>
      <c r="AH138">
        <f t="shared" si="3"/>
        <v>0</v>
      </c>
    </row>
    <row r="139" spans="1:34" s="6" customFormat="1" ht="15" customHeight="1">
      <c r="A139" s="8"/>
      <c r="B139" s="8"/>
      <c r="C139" s="143" t="s">
        <v>187</v>
      </c>
      <c r="D139" s="428" t="str">
        <f>IF(CNGE_2023_M1_Secc5!D548="","",CNGE_2023_M1_Secc5!D548)</f>
        <v/>
      </c>
      <c r="E139" s="428"/>
      <c r="F139" s="428"/>
      <c r="G139" s="428"/>
      <c r="H139" s="428"/>
      <c r="I139" s="428"/>
      <c r="J139" s="428"/>
      <c r="K139" s="320"/>
      <c r="L139" s="320"/>
      <c r="M139" s="320"/>
      <c r="N139" s="320"/>
      <c r="O139" s="320"/>
      <c r="P139" s="320"/>
      <c r="Q139" s="320"/>
      <c r="R139" s="320"/>
      <c r="S139" s="320"/>
      <c r="T139" s="320"/>
      <c r="U139" s="320"/>
      <c r="V139" s="320"/>
      <c r="W139" s="320"/>
      <c r="X139" s="320"/>
      <c r="Y139" s="320"/>
      <c r="Z139" s="320"/>
      <c r="AA139" s="320"/>
      <c r="AB139" s="320"/>
      <c r="AC139" s="320"/>
      <c r="AD139" s="320"/>
      <c r="AF139" s="98"/>
      <c r="AG139"/>
      <c r="AH139">
        <f t="shared" si="3"/>
        <v>0</v>
      </c>
    </row>
    <row r="140" spans="1:34" s="6" customFormat="1" ht="15" customHeight="1">
      <c r="A140" s="8"/>
      <c r="B140" s="8"/>
      <c r="C140" s="143" t="s">
        <v>188</v>
      </c>
      <c r="D140" s="428" t="str">
        <f>IF(CNGE_2023_M1_Secc5!D549="","",CNGE_2023_M1_Secc5!D549)</f>
        <v/>
      </c>
      <c r="E140" s="428"/>
      <c r="F140" s="428"/>
      <c r="G140" s="428"/>
      <c r="H140" s="428"/>
      <c r="I140" s="428"/>
      <c r="J140" s="428"/>
      <c r="K140" s="320"/>
      <c r="L140" s="320"/>
      <c r="M140" s="320"/>
      <c r="N140" s="320"/>
      <c r="O140" s="320"/>
      <c r="P140" s="320"/>
      <c r="Q140" s="320"/>
      <c r="R140" s="320"/>
      <c r="S140" s="320"/>
      <c r="T140" s="320"/>
      <c r="U140" s="320"/>
      <c r="V140" s="320"/>
      <c r="W140" s="320"/>
      <c r="X140" s="320"/>
      <c r="Y140" s="320"/>
      <c r="Z140" s="320"/>
      <c r="AA140" s="320"/>
      <c r="AB140" s="320"/>
      <c r="AC140" s="320"/>
      <c r="AD140" s="320"/>
      <c r="AF140" s="98"/>
      <c r="AG140"/>
      <c r="AH140">
        <f t="shared" si="3"/>
        <v>0</v>
      </c>
    </row>
    <row r="141" spans="1:34" s="6" customFormat="1" ht="15" customHeight="1">
      <c r="A141" s="8"/>
      <c r="B141" s="8"/>
      <c r="C141" s="143" t="s">
        <v>189</v>
      </c>
      <c r="D141" s="428" t="str">
        <f>IF(CNGE_2023_M1_Secc5!D550="","",CNGE_2023_M1_Secc5!D550)</f>
        <v/>
      </c>
      <c r="E141" s="428"/>
      <c r="F141" s="428"/>
      <c r="G141" s="428"/>
      <c r="H141" s="428"/>
      <c r="I141" s="428"/>
      <c r="J141" s="428"/>
      <c r="K141" s="320"/>
      <c r="L141" s="320"/>
      <c r="M141" s="320"/>
      <c r="N141" s="320"/>
      <c r="O141" s="320"/>
      <c r="P141" s="320"/>
      <c r="Q141" s="320"/>
      <c r="R141" s="320"/>
      <c r="S141" s="320"/>
      <c r="T141" s="320"/>
      <c r="U141" s="320"/>
      <c r="V141" s="320"/>
      <c r="W141" s="320"/>
      <c r="X141" s="320"/>
      <c r="Y141" s="320"/>
      <c r="Z141" s="320"/>
      <c r="AA141" s="320"/>
      <c r="AB141" s="320"/>
      <c r="AC141" s="320"/>
      <c r="AD141" s="320"/>
      <c r="AF141" s="98"/>
      <c r="AG141"/>
      <c r="AH141">
        <f t="shared" si="3"/>
        <v>0</v>
      </c>
    </row>
    <row r="142" spans="1:34" s="6" customFormat="1" ht="15" customHeight="1">
      <c r="A142" s="8"/>
      <c r="B142" s="8"/>
      <c r="C142" s="143" t="s">
        <v>190</v>
      </c>
      <c r="D142" s="428" t="str">
        <f>IF(CNGE_2023_M1_Secc5!D551="","",CNGE_2023_M1_Secc5!D551)</f>
        <v/>
      </c>
      <c r="E142" s="428"/>
      <c r="F142" s="428"/>
      <c r="G142" s="428"/>
      <c r="H142" s="428"/>
      <c r="I142" s="428"/>
      <c r="J142" s="428"/>
      <c r="K142" s="320"/>
      <c r="L142" s="320"/>
      <c r="M142" s="320"/>
      <c r="N142" s="320"/>
      <c r="O142" s="320"/>
      <c r="P142" s="320"/>
      <c r="Q142" s="320"/>
      <c r="R142" s="320"/>
      <c r="S142" s="320"/>
      <c r="T142" s="320"/>
      <c r="U142" s="320"/>
      <c r="V142" s="320"/>
      <c r="W142" s="320"/>
      <c r="X142" s="320"/>
      <c r="Y142" s="320"/>
      <c r="Z142" s="320"/>
      <c r="AA142" s="320"/>
      <c r="AB142" s="320"/>
      <c r="AC142" s="320"/>
      <c r="AD142" s="320"/>
      <c r="AF142" s="98"/>
      <c r="AG142"/>
      <c r="AH142">
        <f t="shared" si="3"/>
        <v>0</v>
      </c>
    </row>
    <row r="143" spans="1:34" s="6" customFormat="1" ht="15" customHeight="1">
      <c r="A143" s="8"/>
      <c r="B143" s="8"/>
      <c r="C143" s="143" t="s">
        <v>191</v>
      </c>
      <c r="D143" s="428" t="str">
        <f>IF(CNGE_2023_M1_Secc5!D552="","",CNGE_2023_M1_Secc5!D552)</f>
        <v/>
      </c>
      <c r="E143" s="428"/>
      <c r="F143" s="428"/>
      <c r="G143" s="428"/>
      <c r="H143" s="428"/>
      <c r="I143" s="428"/>
      <c r="J143" s="428"/>
      <c r="K143" s="320"/>
      <c r="L143" s="320"/>
      <c r="M143" s="320"/>
      <c r="N143" s="320"/>
      <c r="O143" s="320"/>
      <c r="P143" s="320"/>
      <c r="Q143" s="320"/>
      <c r="R143" s="320"/>
      <c r="S143" s="320"/>
      <c r="T143" s="320"/>
      <c r="U143" s="320"/>
      <c r="V143" s="320"/>
      <c r="W143" s="320"/>
      <c r="X143" s="320"/>
      <c r="Y143" s="320"/>
      <c r="Z143" s="320"/>
      <c r="AA143" s="320"/>
      <c r="AB143" s="320"/>
      <c r="AC143" s="320"/>
      <c r="AD143" s="320"/>
      <c r="AF143" s="98"/>
      <c r="AG143"/>
      <c r="AH143">
        <f t="shared" si="3"/>
        <v>0</v>
      </c>
    </row>
    <row r="144" spans="1:34" s="6" customFormat="1" ht="15" customHeight="1">
      <c r="A144" s="8"/>
      <c r="B144" s="8"/>
      <c r="C144" s="143" t="s">
        <v>192</v>
      </c>
      <c r="D144" s="428" t="str">
        <f>IF(CNGE_2023_M1_Secc5!D553="","",CNGE_2023_M1_Secc5!D553)</f>
        <v/>
      </c>
      <c r="E144" s="428"/>
      <c r="F144" s="428"/>
      <c r="G144" s="428"/>
      <c r="H144" s="428"/>
      <c r="I144" s="428"/>
      <c r="J144" s="428"/>
      <c r="K144" s="320"/>
      <c r="L144" s="320"/>
      <c r="M144" s="320"/>
      <c r="N144" s="320"/>
      <c r="O144" s="320"/>
      <c r="P144" s="320"/>
      <c r="Q144" s="320"/>
      <c r="R144" s="320"/>
      <c r="S144" s="320"/>
      <c r="T144" s="320"/>
      <c r="U144" s="320"/>
      <c r="V144" s="320"/>
      <c r="W144" s="320"/>
      <c r="X144" s="320"/>
      <c r="Y144" s="320"/>
      <c r="Z144" s="320"/>
      <c r="AA144" s="320"/>
      <c r="AB144" s="320"/>
      <c r="AC144" s="320"/>
      <c r="AD144" s="320"/>
      <c r="AF144" s="98"/>
      <c r="AG144"/>
      <c r="AH144">
        <f t="shared" si="3"/>
        <v>0</v>
      </c>
    </row>
    <row r="145" spans="1:34" s="6" customFormat="1" ht="15" customHeight="1">
      <c r="A145" s="8"/>
      <c r="B145" s="8"/>
      <c r="C145" s="144"/>
      <c r="D145" s="11"/>
      <c r="E145" s="11"/>
      <c r="F145" s="11"/>
      <c r="G145" s="11"/>
      <c r="H145" s="11"/>
      <c r="I145" s="11"/>
      <c r="J145" s="11"/>
      <c r="K145" s="114"/>
      <c r="L145" s="145" t="s">
        <v>193</v>
      </c>
      <c r="M145" s="263">
        <f>IF(AND(SUM(M25:O144)=0,COUNTIF(M25:O144,"NS")&gt;0),"NS",
IF(AND(SUM(M25:O144)=0,COUNTIF(M25:O144,0)&gt;0),0,
IF(AND(SUM(M25:O144)=0,COUNTIF(M25:O144,"NA")&gt;0),"NA",
SUM(M25:O144))))</f>
        <v>0</v>
      </c>
      <c r="N145" s="263"/>
      <c r="O145" s="263"/>
      <c r="P145" s="263">
        <f>IF(AND(SUM(P25:R144)=0,COUNTIF(P25:R144,"NS")&gt;0),"NS",
IF(AND(SUM(P25:R144)=0,COUNTIF(P25:R144,0)&gt;0),0,
IF(AND(SUM(P25:R144)=0,COUNTIF(P25:R144,"NA")&gt;0),"NA",
SUM(P25:R144))))</f>
        <v>0</v>
      </c>
      <c r="Q145" s="263"/>
      <c r="R145" s="263"/>
      <c r="S145" s="263">
        <f>IF(AND(SUM(S25:U144)=0,COUNTIF(S25:U144,"NS")&gt;0),"NS",
IF(AND(SUM(S25:U144)=0,COUNTIF(S25:U144,0)&gt;0),0,
IF(AND(SUM(S25:U144)=0,COUNTIF(S25:U144,"NA")&gt;0),"NA",
SUM(S25:U144))))</f>
        <v>0</v>
      </c>
      <c r="T145" s="263"/>
      <c r="U145" s="263"/>
      <c r="V145" s="263">
        <f>IF(AND(SUM(V25:X144)=0,COUNTIF(V25:X144,"NS")&gt;0),"NS",
IF(AND(SUM(V25:X144)=0,COUNTIF(V25:X144,0)&gt;0),0,
IF(AND(SUM(V25:X144)=0,COUNTIF(V25:X144,"NA")&gt;0),"NA",
SUM(V25:X144))))</f>
        <v>0</v>
      </c>
      <c r="W145" s="263"/>
      <c r="X145" s="263"/>
      <c r="Y145" s="263">
        <f>IF(AND(SUM(Y25:AA144)=0,COUNTIF(Y25:AA144,"NS")&gt;0),"NS",
IF(AND(SUM(Y25:AA144)=0,COUNTIF(Y25:AA144,0)&gt;0),0,
IF(AND(SUM(Y25:AA144)=0,COUNTIF(Y25:AA144,"NA")&gt;0),"NA",
SUM(Y25:AA144))))</f>
        <v>0</v>
      </c>
      <c r="Z145" s="263"/>
      <c r="AA145" s="263"/>
      <c r="AB145" s="263">
        <f>IF(AND(SUM(AB25:AD144)=0,COUNTIF(AB25:AD144,"NS")&gt;0),"NS",
IF(AND(SUM(AB25:AD144)=0,COUNTIF(AB25:AD144,0)&gt;0),0,
IF(AND(SUM(AB25:AD144)=0,COUNTIF(AB25:AD144,"NA")&gt;0),"NA",
SUM(AB25:AD144))))</f>
        <v>0</v>
      </c>
      <c r="AC145" s="263"/>
      <c r="AD145" s="263"/>
      <c r="AF145" s="98"/>
      <c r="AH145" s="96">
        <f>SUM(AH25:AH144)</f>
        <v>0</v>
      </c>
    </row>
    <row r="146" spans="1:34" ht="15" customHeight="1">
      <c r="A146" s="110"/>
      <c r="B146" s="8"/>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8"/>
    </row>
    <row r="147" spans="1:34" ht="1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480" t="s">
        <v>215</v>
      </c>
      <c r="AB147" s="480"/>
      <c r="AC147" s="480"/>
      <c r="AD147" s="480"/>
    </row>
    <row r="148" spans="1:34" ht="15" customHeight="1">
      <c r="A148" s="7"/>
      <c r="C148" s="401" t="s">
        <v>104</v>
      </c>
      <c r="D148" s="402"/>
      <c r="E148" s="402"/>
      <c r="F148" s="402"/>
      <c r="G148" s="402"/>
      <c r="H148" s="402"/>
      <c r="I148" s="402"/>
      <c r="J148" s="402"/>
      <c r="K148" s="402"/>
      <c r="L148" s="403"/>
      <c r="M148" s="381" t="s">
        <v>546</v>
      </c>
      <c r="N148" s="382"/>
      <c r="O148" s="382"/>
      <c r="P148" s="382"/>
      <c r="Q148" s="382"/>
      <c r="R148" s="382"/>
      <c r="S148" s="382"/>
      <c r="T148" s="382"/>
      <c r="U148" s="382"/>
      <c r="V148" s="382"/>
      <c r="W148" s="382"/>
      <c r="X148" s="382"/>
      <c r="Y148" s="382"/>
      <c r="Z148" s="382"/>
      <c r="AA148" s="382"/>
      <c r="AB148" s="382"/>
      <c r="AC148" s="382"/>
      <c r="AD148" s="383"/>
    </row>
    <row r="149" spans="1:34" ht="60" customHeight="1">
      <c r="A149" s="7"/>
      <c r="C149" s="432"/>
      <c r="D149" s="433"/>
      <c r="E149" s="433"/>
      <c r="F149" s="433"/>
      <c r="G149" s="433"/>
      <c r="H149" s="433"/>
      <c r="I149" s="433"/>
      <c r="J149" s="433"/>
      <c r="K149" s="433"/>
      <c r="L149" s="434"/>
      <c r="M149" s="424" t="s">
        <v>216</v>
      </c>
      <c r="N149" s="424"/>
      <c r="O149" s="424"/>
      <c r="P149" s="424"/>
      <c r="Q149" s="424"/>
      <c r="R149" s="424"/>
      <c r="S149" s="424" t="s">
        <v>217</v>
      </c>
      <c r="T149" s="424"/>
      <c r="U149" s="424"/>
      <c r="V149" s="424"/>
      <c r="W149" s="424"/>
      <c r="X149" s="424"/>
      <c r="Y149" s="424" t="s">
        <v>218</v>
      </c>
      <c r="Z149" s="424"/>
      <c r="AA149" s="424"/>
      <c r="AB149" s="424"/>
      <c r="AC149" s="424"/>
      <c r="AD149" s="424"/>
    </row>
    <row r="150" spans="1:34" ht="36" customHeight="1">
      <c r="A150" s="7"/>
      <c r="C150" s="404"/>
      <c r="D150" s="405"/>
      <c r="E150" s="405"/>
      <c r="F150" s="405"/>
      <c r="G150" s="405"/>
      <c r="H150" s="405"/>
      <c r="I150" s="405"/>
      <c r="J150" s="405"/>
      <c r="K150" s="405"/>
      <c r="L150" s="406"/>
      <c r="M150" s="424" t="s">
        <v>214</v>
      </c>
      <c r="N150" s="424"/>
      <c r="O150" s="424"/>
      <c r="P150" s="424" t="s">
        <v>561</v>
      </c>
      <c r="Q150" s="424"/>
      <c r="R150" s="424"/>
      <c r="S150" s="424" t="s">
        <v>214</v>
      </c>
      <c r="T150" s="424"/>
      <c r="U150" s="424"/>
      <c r="V150" s="424" t="s">
        <v>561</v>
      </c>
      <c r="W150" s="424"/>
      <c r="X150" s="424"/>
      <c r="Y150" s="424" t="s">
        <v>214</v>
      </c>
      <c r="Z150" s="424"/>
      <c r="AA150" s="424"/>
      <c r="AB150" s="424" t="s">
        <v>561</v>
      </c>
      <c r="AC150" s="424"/>
      <c r="AD150" s="424"/>
    </row>
    <row r="151" spans="1:34" ht="15" customHeight="1">
      <c r="A151" s="7"/>
      <c r="C151" s="64" t="s">
        <v>68</v>
      </c>
      <c r="D151" s="463" t="str">
        <f>IF(CNGE_2023_M1_Secc5!D434="","",CNGE_2023_M1_Secc5!D434)</f>
        <v/>
      </c>
      <c r="E151" s="463"/>
      <c r="F151" s="463"/>
      <c r="G151" s="463"/>
      <c r="H151" s="463"/>
      <c r="I151" s="463"/>
      <c r="J151" s="463"/>
      <c r="K151" s="463"/>
      <c r="L151" s="463"/>
      <c r="M151" s="365"/>
      <c r="N151" s="320"/>
      <c r="O151" s="320"/>
      <c r="P151" s="320"/>
      <c r="Q151" s="320"/>
      <c r="R151" s="320"/>
      <c r="S151" s="320"/>
      <c r="T151" s="320"/>
      <c r="U151" s="320"/>
      <c r="V151" s="320"/>
      <c r="W151" s="320"/>
      <c r="X151" s="320"/>
      <c r="Y151" s="320"/>
      <c r="Z151" s="320"/>
      <c r="AA151" s="320"/>
      <c r="AB151" s="320"/>
      <c r="AC151" s="320"/>
      <c r="AD151" s="320"/>
    </row>
    <row r="152" spans="1:34" ht="15" customHeight="1">
      <c r="A152" s="7"/>
      <c r="C152" s="64" t="s">
        <v>69</v>
      </c>
      <c r="D152" s="463" t="str">
        <f>IF(CNGE_2023_M1_Secc5!D435="","",CNGE_2023_M1_Secc5!D435)</f>
        <v/>
      </c>
      <c r="E152" s="463"/>
      <c r="F152" s="463"/>
      <c r="G152" s="463"/>
      <c r="H152" s="463"/>
      <c r="I152" s="463"/>
      <c r="J152" s="463"/>
      <c r="K152" s="463"/>
      <c r="L152" s="463"/>
      <c r="M152" s="365"/>
      <c r="N152" s="320"/>
      <c r="O152" s="320"/>
      <c r="P152" s="320"/>
      <c r="Q152" s="320"/>
      <c r="R152" s="320"/>
      <c r="S152" s="320"/>
      <c r="T152" s="320"/>
      <c r="U152" s="320"/>
      <c r="V152" s="320"/>
      <c r="W152" s="320"/>
      <c r="X152" s="320"/>
      <c r="Y152" s="320"/>
      <c r="Z152" s="320"/>
      <c r="AA152" s="320"/>
      <c r="AB152" s="320"/>
      <c r="AC152" s="320"/>
      <c r="AD152" s="320"/>
    </row>
    <row r="153" spans="1:34" ht="15" customHeight="1">
      <c r="A153" s="7"/>
      <c r="C153" s="64" t="s">
        <v>70</v>
      </c>
      <c r="D153" s="463" t="str">
        <f>IF(CNGE_2023_M1_Secc5!D436="","",CNGE_2023_M1_Secc5!D436)</f>
        <v/>
      </c>
      <c r="E153" s="463"/>
      <c r="F153" s="463"/>
      <c r="G153" s="463"/>
      <c r="H153" s="463"/>
      <c r="I153" s="463"/>
      <c r="J153" s="463"/>
      <c r="K153" s="463"/>
      <c r="L153" s="463"/>
      <c r="M153" s="365"/>
      <c r="N153" s="320"/>
      <c r="O153" s="320"/>
      <c r="P153" s="320"/>
      <c r="Q153" s="320"/>
      <c r="R153" s="320"/>
      <c r="S153" s="320"/>
      <c r="T153" s="320"/>
      <c r="U153" s="320"/>
      <c r="V153" s="320"/>
      <c r="W153" s="320"/>
      <c r="X153" s="320"/>
      <c r="Y153" s="320"/>
      <c r="Z153" s="320"/>
      <c r="AA153" s="320"/>
      <c r="AB153" s="320"/>
      <c r="AC153" s="320"/>
      <c r="AD153" s="320"/>
    </row>
    <row r="154" spans="1:34" ht="15" customHeight="1">
      <c r="A154" s="7"/>
      <c r="C154" s="64" t="s">
        <v>71</v>
      </c>
      <c r="D154" s="463" t="str">
        <f>IF(CNGE_2023_M1_Secc5!D437="","",CNGE_2023_M1_Secc5!D437)</f>
        <v/>
      </c>
      <c r="E154" s="463"/>
      <c r="F154" s="463"/>
      <c r="G154" s="463"/>
      <c r="H154" s="463"/>
      <c r="I154" s="463"/>
      <c r="J154" s="463"/>
      <c r="K154" s="463"/>
      <c r="L154" s="463"/>
      <c r="M154" s="365"/>
      <c r="N154" s="320"/>
      <c r="O154" s="320"/>
      <c r="P154" s="320"/>
      <c r="Q154" s="320"/>
      <c r="R154" s="320"/>
      <c r="S154" s="320"/>
      <c r="T154" s="320"/>
      <c r="U154" s="320"/>
      <c r="V154" s="320"/>
      <c r="W154" s="320"/>
      <c r="X154" s="320"/>
      <c r="Y154" s="320"/>
      <c r="Z154" s="320"/>
      <c r="AA154" s="320"/>
      <c r="AB154" s="320"/>
      <c r="AC154" s="320"/>
      <c r="AD154" s="320"/>
    </row>
    <row r="155" spans="1:34" ht="15" customHeight="1">
      <c r="A155" s="7"/>
      <c r="C155" s="64" t="s">
        <v>72</v>
      </c>
      <c r="D155" s="463" t="str">
        <f>IF(CNGE_2023_M1_Secc5!D438="","",CNGE_2023_M1_Secc5!D438)</f>
        <v/>
      </c>
      <c r="E155" s="463"/>
      <c r="F155" s="463"/>
      <c r="G155" s="463"/>
      <c r="H155" s="463"/>
      <c r="I155" s="463"/>
      <c r="J155" s="463"/>
      <c r="K155" s="463"/>
      <c r="L155" s="463"/>
      <c r="M155" s="365"/>
      <c r="N155" s="320"/>
      <c r="O155" s="320"/>
      <c r="P155" s="320"/>
      <c r="Q155" s="320"/>
      <c r="R155" s="320"/>
      <c r="S155" s="320"/>
      <c r="T155" s="320"/>
      <c r="U155" s="320"/>
      <c r="V155" s="320"/>
      <c r="W155" s="320"/>
      <c r="X155" s="320"/>
      <c r="Y155" s="320"/>
      <c r="Z155" s="320"/>
      <c r="AA155" s="320"/>
      <c r="AB155" s="320"/>
      <c r="AC155" s="320"/>
      <c r="AD155" s="320"/>
    </row>
    <row r="156" spans="1:34" ht="15" customHeight="1">
      <c r="A156" s="7"/>
      <c r="C156" s="64" t="s">
        <v>73</v>
      </c>
      <c r="D156" s="463" t="str">
        <f>IF(CNGE_2023_M1_Secc5!D439="","",CNGE_2023_M1_Secc5!D439)</f>
        <v/>
      </c>
      <c r="E156" s="463"/>
      <c r="F156" s="463"/>
      <c r="G156" s="463"/>
      <c r="H156" s="463"/>
      <c r="I156" s="463"/>
      <c r="J156" s="463"/>
      <c r="K156" s="463"/>
      <c r="L156" s="463"/>
      <c r="M156" s="365"/>
      <c r="N156" s="320"/>
      <c r="O156" s="320"/>
      <c r="P156" s="320"/>
      <c r="Q156" s="320"/>
      <c r="R156" s="320"/>
      <c r="S156" s="320"/>
      <c r="T156" s="320"/>
      <c r="U156" s="320"/>
      <c r="V156" s="320"/>
      <c r="W156" s="320"/>
      <c r="X156" s="320"/>
      <c r="Y156" s="320"/>
      <c r="Z156" s="320"/>
      <c r="AA156" s="320"/>
      <c r="AB156" s="320"/>
      <c r="AC156" s="320"/>
      <c r="AD156" s="320"/>
    </row>
    <row r="157" spans="1:34" ht="15" customHeight="1">
      <c r="A157" s="7"/>
      <c r="C157" s="64" t="s">
        <v>74</v>
      </c>
      <c r="D157" s="463" t="str">
        <f>IF(CNGE_2023_M1_Secc5!D440="","",CNGE_2023_M1_Secc5!D440)</f>
        <v/>
      </c>
      <c r="E157" s="463"/>
      <c r="F157" s="463"/>
      <c r="G157" s="463"/>
      <c r="H157" s="463"/>
      <c r="I157" s="463"/>
      <c r="J157" s="463"/>
      <c r="K157" s="463"/>
      <c r="L157" s="463"/>
      <c r="M157" s="365"/>
      <c r="N157" s="320"/>
      <c r="O157" s="320"/>
      <c r="P157" s="320"/>
      <c r="Q157" s="320"/>
      <c r="R157" s="320"/>
      <c r="S157" s="320"/>
      <c r="T157" s="320"/>
      <c r="U157" s="320"/>
      <c r="V157" s="320"/>
      <c r="W157" s="320"/>
      <c r="X157" s="320"/>
      <c r="Y157" s="320"/>
      <c r="Z157" s="320"/>
      <c r="AA157" s="320"/>
      <c r="AB157" s="320"/>
      <c r="AC157" s="320"/>
      <c r="AD157" s="320"/>
    </row>
    <row r="158" spans="1:34" ht="15" customHeight="1">
      <c r="A158" s="7"/>
      <c r="C158" s="64" t="s">
        <v>75</v>
      </c>
      <c r="D158" s="463" t="str">
        <f>IF(CNGE_2023_M1_Secc5!D441="","",CNGE_2023_M1_Secc5!D441)</f>
        <v/>
      </c>
      <c r="E158" s="463"/>
      <c r="F158" s="463"/>
      <c r="G158" s="463"/>
      <c r="H158" s="463"/>
      <c r="I158" s="463"/>
      <c r="J158" s="463"/>
      <c r="K158" s="463"/>
      <c r="L158" s="463"/>
      <c r="M158" s="365"/>
      <c r="N158" s="320"/>
      <c r="O158" s="320"/>
      <c r="P158" s="320"/>
      <c r="Q158" s="320"/>
      <c r="R158" s="320"/>
      <c r="S158" s="320"/>
      <c r="T158" s="320"/>
      <c r="U158" s="320"/>
      <c r="V158" s="320"/>
      <c r="W158" s="320"/>
      <c r="X158" s="320"/>
      <c r="Y158" s="320"/>
      <c r="Z158" s="320"/>
      <c r="AA158" s="320"/>
      <c r="AB158" s="320"/>
      <c r="AC158" s="320"/>
      <c r="AD158" s="320"/>
    </row>
    <row r="159" spans="1:34" ht="15" customHeight="1">
      <c r="A159" s="7"/>
      <c r="C159" s="64" t="s">
        <v>76</v>
      </c>
      <c r="D159" s="463" t="str">
        <f>IF(CNGE_2023_M1_Secc5!D442="","",CNGE_2023_M1_Secc5!D442)</f>
        <v/>
      </c>
      <c r="E159" s="463"/>
      <c r="F159" s="463"/>
      <c r="G159" s="463"/>
      <c r="H159" s="463"/>
      <c r="I159" s="463"/>
      <c r="J159" s="463"/>
      <c r="K159" s="463"/>
      <c r="L159" s="463"/>
      <c r="M159" s="365"/>
      <c r="N159" s="320"/>
      <c r="O159" s="320"/>
      <c r="P159" s="320"/>
      <c r="Q159" s="320"/>
      <c r="R159" s="320"/>
      <c r="S159" s="320"/>
      <c r="T159" s="320"/>
      <c r="U159" s="320"/>
      <c r="V159" s="320"/>
      <c r="W159" s="320"/>
      <c r="X159" s="320"/>
      <c r="Y159" s="320"/>
      <c r="Z159" s="320"/>
      <c r="AA159" s="320"/>
      <c r="AB159" s="320"/>
      <c r="AC159" s="320"/>
      <c r="AD159" s="320"/>
    </row>
    <row r="160" spans="1:34" ht="15" customHeight="1">
      <c r="A160" s="7"/>
      <c r="C160" s="64" t="s">
        <v>77</v>
      </c>
      <c r="D160" s="463" t="str">
        <f>IF(CNGE_2023_M1_Secc5!D443="","",CNGE_2023_M1_Secc5!D443)</f>
        <v/>
      </c>
      <c r="E160" s="463"/>
      <c r="F160" s="463"/>
      <c r="G160" s="463"/>
      <c r="H160" s="463"/>
      <c r="I160" s="463"/>
      <c r="J160" s="463"/>
      <c r="K160" s="463"/>
      <c r="L160" s="463"/>
      <c r="M160" s="365"/>
      <c r="N160" s="320"/>
      <c r="O160" s="320"/>
      <c r="P160" s="320"/>
      <c r="Q160" s="320"/>
      <c r="R160" s="320"/>
      <c r="S160" s="320"/>
      <c r="T160" s="320"/>
      <c r="U160" s="320"/>
      <c r="V160" s="320"/>
      <c r="W160" s="320"/>
      <c r="X160" s="320"/>
      <c r="Y160" s="320"/>
      <c r="Z160" s="320"/>
      <c r="AA160" s="320"/>
      <c r="AB160" s="320"/>
      <c r="AC160" s="320"/>
      <c r="AD160" s="320"/>
    </row>
    <row r="161" spans="1:30" ht="15" customHeight="1">
      <c r="A161" s="7"/>
      <c r="C161" s="64" t="s">
        <v>78</v>
      </c>
      <c r="D161" s="463" t="str">
        <f>IF(CNGE_2023_M1_Secc5!D444="","",CNGE_2023_M1_Secc5!D444)</f>
        <v/>
      </c>
      <c r="E161" s="463"/>
      <c r="F161" s="463"/>
      <c r="G161" s="463"/>
      <c r="H161" s="463"/>
      <c r="I161" s="463"/>
      <c r="J161" s="463"/>
      <c r="K161" s="463"/>
      <c r="L161" s="463"/>
      <c r="M161" s="365"/>
      <c r="N161" s="320"/>
      <c r="O161" s="320"/>
      <c r="P161" s="320"/>
      <c r="Q161" s="320"/>
      <c r="R161" s="320"/>
      <c r="S161" s="320"/>
      <c r="T161" s="320"/>
      <c r="U161" s="320"/>
      <c r="V161" s="320"/>
      <c r="W161" s="320"/>
      <c r="X161" s="320"/>
      <c r="Y161" s="320"/>
      <c r="Z161" s="320"/>
      <c r="AA161" s="320"/>
      <c r="AB161" s="320"/>
      <c r="AC161" s="320"/>
      <c r="AD161" s="320"/>
    </row>
    <row r="162" spans="1:30" ht="15" customHeight="1">
      <c r="A162" s="7"/>
      <c r="C162" s="64" t="s">
        <v>79</v>
      </c>
      <c r="D162" s="463" t="str">
        <f>IF(CNGE_2023_M1_Secc5!D445="","",CNGE_2023_M1_Secc5!D445)</f>
        <v/>
      </c>
      <c r="E162" s="463"/>
      <c r="F162" s="463"/>
      <c r="G162" s="463"/>
      <c r="H162" s="463"/>
      <c r="I162" s="463"/>
      <c r="J162" s="463"/>
      <c r="K162" s="463"/>
      <c r="L162" s="463"/>
      <c r="M162" s="365"/>
      <c r="N162" s="320"/>
      <c r="O162" s="320"/>
      <c r="P162" s="320"/>
      <c r="Q162" s="320"/>
      <c r="R162" s="320"/>
      <c r="S162" s="320"/>
      <c r="T162" s="320"/>
      <c r="U162" s="320"/>
      <c r="V162" s="320"/>
      <c r="W162" s="320"/>
      <c r="X162" s="320"/>
      <c r="Y162" s="320"/>
      <c r="Z162" s="320"/>
      <c r="AA162" s="320"/>
      <c r="AB162" s="320"/>
      <c r="AC162" s="320"/>
      <c r="AD162" s="320"/>
    </row>
    <row r="163" spans="1:30" ht="15" customHeight="1">
      <c r="A163" s="7"/>
      <c r="C163" s="64" t="s">
        <v>80</v>
      </c>
      <c r="D163" s="463" t="str">
        <f>IF(CNGE_2023_M1_Secc5!D446="","",CNGE_2023_M1_Secc5!D446)</f>
        <v/>
      </c>
      <c r="E163" s="463"/>
      <c r="F163" s="463"/>
      <c r="G163" s="463"/>
      <c r="H163" s="463"/>
      <c r="I163" s="463"/>
      <c r="J163" s="463"/>
      <c r="K163" s="463"/>
      <c r="L163" s="463"/>
      <c r="M163" s="365"/>
      <c r="N163" s="320"/>
      <c r="O163" s="320"/>
      <c r="P163" s="320"/>
      <c r="Q163" s="320"/>
      <c r="R163" s="320"/>
      <c r="S163" s="320"/>
      <c r="T163" s="320"/>
      <c r="U163" s="320"/>
      <c r="V163" s="320"/>
      <c r="W163" s="320"/>
      <c r="X163" s="320"/>
      <c r="Y163" s="320"/>
      <c r="Z163" s="320"/>
      <c r="AA163" s="320"/>
      <c r="AB163" s="320"/>
      <c r="AC163" s="320"/>
      <c r="AD163" s="320"/>
    </row>
    <row r="164" spans="1:30" ht="15" customHeight="1">
      <c r="A164" s="7"/>
      <c r="C164" s="64" t="s">
        <v>81</v>
      </c>
      <c r="D164" s="463" t="str">
        <f>IF(CNGE_2023_M1_Secc5!D447="","",CNGE_2023_M1_Secc5!D447)</f>
        <v/>
      </c>
      <c r="E164" s="463"/>
      <c r="F164" s="463"/>
      <c r="G164" s="463"/>
      <c r="H164" s="463"/>
      <c r="I164" s="463"/>
      <c r="J164" s="463"/>
      <c r="K164" s="463"/>
      <c r="L164" s="463"/>
      <c r="M164" s="365"/>
      <c r="N164" s="320"/>
      <c r="O164" s="320"/>
      <c r="P164" s="320"/>
      <c r="Q164" s="320"/>
      <c r="R164" s="320"/>
      <c r="S164" s="320"/>
      <c r="T164" s="320"/>
      <c r="U164" s="320"/>
      <c r="V164" s="320"/>
      <c r="W164" s="320"/>
      <c r="X164" s="320"/>
      <c r="Y164" s="320"/>
      <c r="Z164" s="320"/>
      <c r="AA164" s="320"/>
      <c r="AB164" s="320"/>
      <c r="AC164" s="320"/>
      <c r="AD164" s="320"/>
    </row>
    <row r="165" spans="1:30" ht="15" customHeight="1">
      <c r="A165" s="7"/>
      <c r="C165" s="64" t="s">
        <v>82</v>
      </c>
      <c r="D165" s="463" t="str">
        <f>IF(CNGE_2023_M1_Secc5!D448="","",CNGE_2023_M1_Secc5!D448)</f>
        <v/>
      </c>
      <c r="E165" s="463"/>
      <c r="F165" s="463"/>
      <c r="G165" s="463"/>
      <c r="H165" s="463"/>
      <c r="I165" s="463"/>
      <c r="J165" s="463"/>
      <c r="K165" s="463"/>
      <c r="L165" s="463"/>
      <c r="M165" s="365"/>
      <c r="N165" s="320"/>
      <c r="O165" s="320"/>
      <c r="P165" s="320"/>
      <c r="Q165" s="320"/>
      <c r="R165" s="320"/>
      <c r="S165" s="320"/>
      <c r="T165" s="320"/>
      <c r="U165" s="320"/>
      <c r="V165" s="320"/>
      <c r="W165" s="320"/>
      <c r="X165" s="320"/>
      <c r="Y165" s="320"/>
      <c r="Z165" s="320"/>
      <c r="AA165" s="320"/>
      <c r="AB165" s="320"/>
      <c r="AC165" s="320"/>
      <c r="AD165" s="320"/>
    </row>
    <row r="166" spans="1:30" ht="15" customHeight="1">
      <c r="A166" s="7"/>
      <c r="C166" s="64" t="s">
        <v>83</v>
      </c>
      <c r="D166" s="463" t="str">
        <f>IF(CNGE_2023_M1_Secc5!D449="","",CNGE_2023_M1_Secc5!D449)</f>
        <v/>
      </c>
      <c r="E166" s="463"/>
      <c r="F166" s="463"/>
      <c r="G166" s="463"/>
      <c r="H166" s="463"/>
      <c r="I166" s="463"/>
      <c r="J166" s="463"/>
      <c r="K166" s="463"/>
      <c r="L166" s="463"/>
      <c r="M166" s="365"/>
      <c r="N166" s="320"/>
      <c r="O166" s="320"/>
      <c r="P166" s="320"/>
      <c r="Q166" s="320"/>
      <c r="R166" s="320"/>
      <c r="S166" s="320"/>
      <c r="T166" s="320"/>
      <c r="U166" s="320"/>
      <c r="V166" s="320"/>
      <c r="W166" s="320"/>
      <c r="X166" s="320"/>
      <c r="Y166" s="320"/>
      <c r="Z166" s="320"/>
      <c r="AA166" s="320"/>
      <c r="AB166" s="320"/>
      <c r="AC166" s="320"/>
      <c r="AD166" s="320"/>
    </row>
    <row r="167" spans="1:30" ht="15" customHeight="1">
      <c r="A167" s="7"/>
      <c r="C167" s="64" t="s">
        <v>84</v>
      </c>
      <c r="D167" s="463" t="str">
        <f>IF(CNGE_2023_M1_Secc5!D450="","",CNGE_2023_M1_Secc5!D450)</f>
        <v/>
      </c>
      <c r="E167" s="463"/>
      <c r="F167" s="463"/>
      <c r="G167" s="463"/>
      <c r="H167" s="463"/>
      <c r="I167" s="463"/>
      <c r="J167" s="463"/>
      <c r="K167" s="463"/>
      <c r="L167" s="463"/>
      <c r="M167" s="365"/>
      <c r="N167" s="320"/>
      <c r="O167" s="320"/>
      <c r="P167" s="320"/>
      <c r="Q167" s="320"/>
      <c r="R167" s="320"/>
      <c r="S167" s="320"/>
      <c r="T167" s="320"/>
      <c r="U167" s="320"/>
      <c r="V167" s="320"/>
      <c r="W167" s="320"/>
      <c r="X167" s="320"/>
      <c r="Y167" s="320"/>
      <c r="Z167" s="320"/>
      <c r="AA167" s="320"/>
      <c r="AB167" s="320"/>
      <c r="AC167" s="320"/>
      <c r="AD167" s="320"/>
    </row>
    <row r="168" spans="1:30" ht="15" customHeight="1">
      <c r="A168" s="7"/>
      <c r="C168" s="64" t="s">
        <v>85</v>
      </c>
      <c r="D168" s="463" t="str">
        <f>IF(CNGE_2023_M1_Secc5!D451="","",CNGE_2023_M1_Secc5!D451)</f>
        <v/>
      </c>
      <c r="E168" s="463"/>
      <c r="F168" s="463"/>
      <c r="G168" s="463"/>
      <c r="H168" s="463"/>
      <c r="I168" s="463"/>
      <c r="J168" s="463"/>
      <c r="K168" s="463"/>
      <c r="L168" s="463"/>
      <c r="M168" s="365"/>
      <c r="N168" s="320"/>
      <c r="O168" s="320"/>
      <c r="P168" s="320"/>
      <c r="Q168" s="320"/>
      <c r="R168" s="320"/>
      <c r="S168" s="320"/>
      <c r="T168" s="320"/>
      <c r="U168" s="320"/>
      <c r="V168" s="320"/>
      <c r="W168" s="320"/>
      <c r="X168" s="320"/>
      <c r="Y168" s="320"/>
      <c r="Z168" s="320"/>
      <c r="AA168" s="320"/>
      <c r="AB168" s="320"/>
      <c r="AC168" s="320"/>
      <c r="AD168" s="320"/>
    </row>
    <row r="169" spans="1:30" ht="15" customHeight="1">
      <c r="A169" s="7"/>
      <c r="C169" s="64" t="s">
        <v>86</v>
      </c>
      <c r="D169" s="463" t="str">
        <f>IF(CNGE_2023_M1_Secc5!D452="","",CNGE_2023_M1_Secc5!D452)</f>
        <v/>
      </c>
      <c r="E169" s="463"/>
      <c r="F169" s="463"/>
      <c r="G169" s="463"/>
      <c r="H169" s="463"/>
      <c r="I169" s="463"/>
      <c r="J169" s="463"/>
      <c r="K169" s="463"/>
      <c r="L169" s="463"/>
      <c r="M169" s="365"/>
      <c r="N169" s="320"/>
      <c r="O169" s="320"/>
      <c r="P169" s="320"/>
      <c r="Q169" s="320"/>
      <c r="R169" s="320"/>
      <c r="S169" s="320"/>
      <c r="T169" s="320"/>
      <c r="U169" s="320"/>
      <c r="V169" s="320"/>
      <c r="W169" s="320"/>
      <c r="X169" s="320"/>
      <c r="Y169" s="320"/>
      <c r="Z169" s="320"/>
      <c r="AA169" s="320"/>
      <c r="AB169" s="320"/>
      <c r="AC169" s="320"/>
      <c r="AD169" s="320"/>
    </row>
    <row r="170" spans="1:30" ht="15" customHeight="1">
      <c r="A170" s="7"/>
      <c r="C170" s="64" t="s">
        <v>87</v>
      </c>
      <c r="D170" s="463" t="str">
        <f>IF(CNGE_2023_M1_Secc5!D453="","",CNGE_2023_M1_Secc5!D453)</f>
        <v/>
      </c>
      <c r="E170" s="463"/>
      <c r="F170" s="463"/>
      <c r="G170" s="463"/>
      <c r="H170" s="463"/>
      <c r="I170" s="463"/>
      <c r="J170" s="463"/>
      <c r="K170" s="463"/>
      <c r="L170" s="463"/>
      <c r="M170" s="365"/>
      <c r="N170" s="320"/>
      <c r="O170" s="320"/>
      <c r="P170" s="320"/>
      <c r="Q170" s="320"/>
      <c r="R170" s="320"/>
      <c r="S170" s="320"/>
      <c r="T170" s="320"/>
      <c r="U170" s="320"/>
      <c r="V170" s="320"/>
      <c r="W170" s="320"/>
      <c r="X170" s="320"/>
      <c r="Y170" s="320"/>
      <c r="Z170" s="320"/>
      <c r="AA170" s="320"/>
      <c r="AB170" s="320"/>
      <c r="AC170" s="320"/>
      <c r="AD170" s="320"/>
    </row>
    <row r="171" spans="1:30" ht="15" customHeight="1">
      <c r="A171" s="7"/>
      <c r="C171" s="64" t="s">
        <v>88</v>
      </c>
      <c r="D171" s="463" t="str">
        <f>IF(CNGE_2023_M1_Secc5!D454="","",CNGE_2023_M1_Secc5!D454)</f>
        <v/>
      </c>
      <c r="E171" s="463"/>
      <c r="F171" s="463"/>
      <c r="G171" s="463"/>
      <c r="H171" s="463"/>
      <c r="I171" s="463"/>
      <c r="J171" s="463"/>
      <c r="K171" s="463"/>
      <c r="L171" s="463"/>
      <c r="M171" s="365"/>
      <c r="N171" s="320"/>
      <c r="O171" s="320"/>
      <c r="P171" s="320"/>
      <c r="Q171" s="320"/>
      <c r="R171" s="320"/>
      <c r="S171" s="320"/>
      <c r="T171" s="320"/>
      <c r="U171" s="320"/>
      <c r="V171" s="320"/>
      <c r="W171" s="320"/>
      <c r="X171" s="320"/>
      <c r="Y171" s="320"/>
      <c r="Z171" s="320"/>
      <c r="AA171" s="320"/>
      <c r="AB171" s="320"/>
      <c r="AC171" s="320"/>
      <c r="AD171" s="320"/>
    </row>
    <row r="172" spans="1:30" ht="15" customHeight="1">
      <c r="A172" s="7"/>
      <c r="C172" s="64" t="s">
        <v>89</v>
      </c>
      <c r="D172" s="463" t="str">
        <f>IF(CNGE_2023_M1_Secc5!D455="","",CNGE_2023_M1_Secc5!D455)</f>
        <v/>
      </c>
      <c r="E172" s="463"/>
      <c r="F172" s="463"/>
      <c r="G172" s="463"/>
      <c r="H172" s="463"/>
      <c r="I172" s="463"/>
      <c r="J172" s="463"/>
      <c r="K172" s="463"/>
      <c r="L172" s="463"/>
      <c r="M172" s="365"/>
      <c r="N172" s="320"/>
      <c r="O172" s="320"/>
      <c r="P172" s="320"/>
      <c r="Q172" s="320"/>
      <c r="R172" s="320"/>
      <c r="S172" s="320"/>
      <c r="T172" s="320"/>
      <c r="U172" s="320"/>
      <c r="V172" s="320"/>
      <c r="W172" s="320"/>
      <c r="X172" s="320"/>
      <c r="Y172" s="320"/>
      <c r="Z172" s="320"/>
      <c r="AA172" s="320"/>
      <c r="AB172" s="320"/>
      <c r="AC172" s="320"/>
      <c r="AD172" s="320"/>
    </row>
    <row r="173" spans="1:30" ht="15" customHeight="1">
      <c r="A173" s="7"/>
      <c r="C173" s="64" t="s">
        <v>90</v>
      </c>
      <c r="D173" s="463" t="str">
        <f>IF(CNGE_2023_M1_Secc5!D456="","",CNGE_2023_M1_Secc5!D456)</f>
        <v/>
      </c>
      <c r="E173" s="463"/>
      <c r="F173" s="463"/>
      <c r="G173" s="463"/>
      <c r="H173" s="463"/>
      <c r="I173" s="463"/>
      <c r="J173" s="463"/>
      <c r="K173" s="463"/>
      <c r="L173" s="463"/>
      <c r="M173" s="365"/>
      <c r="N173" s="320"/>
      <c r="O173" s="320"/>
      <c r="P173" s="320"/>
      <c r="Q173" s="320"/>
      <c r="R173" s="320"/>
      <c r="S173" s="320"/>
      <c r="T173" s="320"/>
      <c r="U173" s="320"/>
      <c r="V173" s="320"/>
      <c r="W173" s="320"/>
      <c r="X173" s="320"/>
      <c r="Y173" s="320"/>
      <c r="Z173" s="320"/>
      <c r="AA173" s="320"/>
      <c r="AB173" s="320"/>
      <c r="AC173" s="320"/>
      <c r="AD173" s="320"/>
    </row>
    <row r="174" spans="1:30" ht="15" customHeight="1">
      <c r="A174" s="7"/>
      <c r="C174" s="64" t="s">
        <v>91</v>
      </c>
      <c r="D174" s="463" t="str">
        <f>IF(CNGE_2023_M1_Secc5!D457="","",CNGE_2023_M1_Secc5!D457)</f>
        <v/>
      </c>
      <c r="E174" s="463"/>
      <c r="F174" s="463"/>
      <c r="G174" s="463"/>
      <c r="H174" s="463"/>
      <c r="I174" s="463"/>
      <c r="J174" s="463"/>
      <c r="K174" s="463"/>
      <c r="L174" s="463"/>
      <c r="M174" s="365"/>
      <c r="N174" s="320"/>
      <c r="O174" s="320"/>
      <c r="P174" s="320"/>
      <c r="Q174" s="320"/>
      <c r="R174" s="320"/>
      <c r="S174" s="320"/>
      <c r="T174" s="320"/>
      <c r="U174" s="320"/>
      <c r="V174" s="320"/>
      <c r="W174" s="320"/>
      <c r="X174" s="320"/>
      <c r="Y174" s="320"/>
      <c r="Z174" s="320"/>
      <c r="AA174" s="320"/>
      <c r="AB174" s="320"/>
      <c r="AC174" s="320"/>
      <c r="AD174" s="320"/>
    </row>
    <row r="175" spans="1:30" ht="15" customHeight="1">
      <c r="A175" s="7"/>
      <c r="C175" s="64" t="s">
        <v>92</v>
      </c>
      <c r="D175" s="463" t="str">
        <f>IF(CNGE_2023_M1_Secc5!D458="","",CNGE_2023_M1_Secc5!D458)</f>
        <v/>
      </c>
      <c r="E175" s="463"/>
      <c r="F175" s="463"/>
      <c r="G175" s="463"/>
      <c r="H175" s="463"/>
      <c r="I175" s="463"/>
      <c r="J175" s="463"/>
      <c r="K175" s="463"/>
      <c r="L175" s="463"/>
      <c r="M175" s="365"/>
      <c r="N175" s="320"/>
      <c r="O175" s="320"/>
      <c r="P175" s="320"/>
      <c r="Q175" s="320"/>
      <c r="R175" s="320"/>
      <c r="S175" s="320"/>
      <c r="T175" s="320"/>
      <c r="U175" s="320"/>
      <c r="V175" s="320"/>
      <c r="W175" s="320"/>
      <c r="X175" s="320"/>
      <c r="Y175" s="320"/>
      <c r="Z175" s="320"/>
      <c r="AA175" s="320"/>
      <c r="AB175" s="320"/>
      <c r="AC175" s="320"/>
      <c r="AD175" s="320"/>
    </row>
    <row r="176" spans="1:30" ht="15" customHeight="1">
      <c r="A176" s="7"/>
      <c r="C176" s="64" t="s">
        <v>93</v>
      </c>
      <c r="D176" s="463" t="str">
        <f>IF(CNGE_2023_M1_Secc5!D459="","",CNGE_2023_M1_Secc5!D459)</f>
        <v/>
      </c>
      <c r="E176" s="463"/>
      <c r="F176" s="463"/>
      <c r="G176" s="463"/>
      <c r="H176" s="463"/>
      <c r="I176" s="463"/>
      <c r="J176" s="463"/>
      <c r="K176" s="463"/>
      <c r="L176" s="463"/>
      <c r="M176" s="365"/>
      <c r="N176" s="320"/>
      <c r="O176" s="320"/>
      <c r="P176" s="320"/>
      <c r="Q176" s="320"/>
      <c r="R176" s="320"/>
      <c r="S176" s="320"/>
      <c r="T176" s="320"/>
      <c r="U176" s="320"/>
      <c r="V176" s="320"/>
      <c r="W176" s="320"/>
      <c r="X176" s="320"/>
      <c r="Y176" s="320"/>
      <c r="Z176" s="320"/>
      <c r="AA176" s="320"/>
      <c r="AB176" s="320"/>
      <c r="AC176" s="320"/>
      <c r="AD176" s="320"/>
    </row>
    <row r="177" spans="1:31" ht="15" customHeight="1">
      <c r="A177" s="7"/>
      <c r="C177" s="64" t="s">
        <v>94</v>
      </c>
      <c r="D177" s="463" t="str">
        <f>IF(CNGE_2023_M1_Secc5!D460="","",CNGE_2023_M1_Secc5!D460)</f>
        <v/>
      </c>
      <c r="E177" s="463"/>
      <c r="F177" s="463"/>
      <c r="G177" s="463"/>
      <c r="H177" s="463"/>
      <c r="I177" s="463"/>
      <c r="J177" s="463"/>
      <c r="K177" s="463"/>
      <c r="L177" s="463"/>
      <c r="M177" s="365"/>
      <c r="N177" s="320"/>
      <c r="O177" s="320"/>
      <c r="P177" s="320"/>
      <c r="Q177" s="320"/>
      <c r="R177" s="320"/>
      <c r="S177" s="320"/>
      <c r="T177" s="320"/>
      <c r="U177" s="320"/>
      <c r="V177" s="320"/>
      <c r="W177" s="320"/>
      <c r="X177" s="320"/>
      <c r="Y177" s="320"/>
      <c r="Z177" s="320"/>
      <c r="AA177" s="320"/>
      <c r="AB177" s="320"/>
      <c r="AC177" s="320"/>
      <c r="AD177" s="320"/>
    </row>
    <row r="178" spans="1:31" ht="15" customHeight="1">
      <c r="A178" s="7"/>
      <c r="C178" s="64" t="s">
        <v>95</v>
      </c>
      <c r="D178" s="463" t="str">
        <f>IF(CNGE_2023_M1_Secc5!D461="","",CNGE_2023_M1_Secc5!D461)</f>
        <v/>
      </c>
      <c r="E178" s="463"/>
      <c r="F178" s="463"/>
      <c r="G178" s="463"/>
      <c r="H178" s="463"/>
      <c r="I178" s="463"/>
      <c r="J178" s="463"/>
      <c r="K178" s="463"/>
      <c r="L178" s="463"/>
      <c r="M178" s="365"/>
      <c r="N178" s="320"/>
      <c r="O178" s="320"/>
      <c r="P178" s="320"/>
      <c r="Q178" s="320"/>
      <c r="R178" s="320"/>
      <c r="S178" s="320"/>
      <c r="T178" s="320"/>
      <c r="U178" s="320"/>
      <c r="V178" s="320"/>
      <c r="W178" s="320"/>
      <c r="X178" s="320"/>
      <c r="Y178" s="320"/>
      <c r="Z178" s="320"/>
      <c r="AA178" s="320"/>
      <c r="AB178" s="320"/>
      <c r="AC178" s="320"/>
      <c r="AD178" s="320"/>
    </row>
    <row r="179" spans="1:31" ht="15" customHeight="1">
      <c r="A179" s="7"/>
      <c r="C179" s="64" t="s">
        <v>96</v>
      </c>
      <c r="D179" s="463" t="str">
        <f>IF(CNGE_2023_M1_Secc5!D462="","",CNGE_2023_M1_Secc5!D462)</f>
        <v/>
      </c>
      <c r="E179" s="463"/>
      <c r="F179" s="463"/>
      <c r="G179" s="463"/>
      <c r="H179" s="463"/>
      <c r="I179" s="463"/>
      <c r="J179" s="463"/>
      <c r="K179" s="463"/>
      <c r="L179" s="463"/>
      <c r="M179" s="365"/>
      <c r="N179" s="320"/>
      <c r="O179" s="320"/>
      <c r="P179" s="320"/>
      <c r="Q179" s="320"/>
      <c r="R179" s="320"/>
      <c r="S179" s="320"/>
      <c r="T179" s="320"/>
      <c r="U179" s="320"/>
      <c r="V179" s="320"/>
      <c r="W179" s="320"/>
      <c r="X179" s="320"/>
      <c r="Y179" s="320"/>
      <c r="Z179" s="320"/>
      <c r="AA179" s="320"/>
      <c r="AB179" s="320"/>
      <c r="AC179" s="320"/>
      <c r="AD179" s="320"/>
    </row>
    <row r="180" spans="1:31" ht="15" customHeight="1">
      <c r="A180" s="7"/>
      <c r="C180" s="64" t="s">
        <v>97</v>
      </c>
      <c r="D180" s="463" t="str">
        <f>IF(CNGE_2023_M1_Secc5!D463="","",CNGE_2023_M1_Secc5!D463)</f>
        <v/>
      </c>
      <c r="E180" s="463"/>
      <c r="F180" s="463"/>
      <c r="G180" s="463"/>
      <c r="H180" s="463"/>
      <c r="I180" s="463"/>
      <c r="J180" s="463"/>
      <c r="K180" s="463"/>
      <c r="L180" s="463"/>
      <c r="M180" s="365"/>
      <c r="N180" s="320"/>
      <c r="O180" s="320"/>
      <c r="P180" s="320"/>
      <c r="Q180" s="320"/>
      <c r="R180" s="320"/>
      <c r="S180" s="320"/>
      <c r="T180" s="320"/>
      <c r="U180" s="320"/>
      <c r="V180" s="320"/>
      <c r="W180" s="320"/>
      <c r="X180" s="320"/>
      <c r="Y180" s="320"/>
      <c r="Z180" s="320"/>
      <c r="AA180" s="320"/>
      <c r="AB180" s="320"/>
      <c r="AC180" s="320"/>
      <c r="AD180" s="320"/>
    </row>
    <row r="181" spans="1:31" ht="15" customHeight="1">
      <c r="A181" s="7"/>
      <c r="C181" s="64" t="s">
        <v>98</v>
      </c>
      <c r="D181" s="463" t="str">
        <f>IF(CNGE_2023_M1_Secc5!D464="","",CNGE_2023_M1_Secc5!D464)</f>
        <v/>
      </c>
      <c r="E181" s="463"/>
      <c r="F181" s="463"/>
      <c r="G181" s="463"/>
      <c r="H181" s="463"/>
      <c r="I181" s="463"/>
      <c r="J181" s="463"/>
      <c r="K181" s="463"/>
      <c r="L181" s="463"/>
      <c r="M181" s="365"/>
      <c r="N181" s="320"/>
      <c r="O181" s="320"/>
      <c r="P181" s="320"/>
      <c r="Q181" s="320"/>
      <c r="R181" s="320"/>
      <c r="S181" s="320"/>
      <c r="T181" s="320"/>
      <c r="U181" s="320"/>
      <c r="V181" s="320"/>
      <c r="W181" s="320"/>
      <c r="X181" s="320"/>
      <c r="Y181" s="320"/>
      <c r="Z181" s="320"/>
      <c r="AA181" s="320"/>
      <c r="AB181" s="320"/>
      <c r="AC181" s="320"/>
      <c r="AD181" s="320"/>
    </row>
    <row r="182" spans="1:31" ht="15" customHeight="1">
      <c r="A182" s="7"/>
      <c r="C182" s="64" t="s">
        <v>99</v>
      </c>
      <c r="D182" s="463" t="str">
        <f>IF(CNGE_2023_M1_Secc5!D465="","",CNGE_2023_M1_Secc5!D465)</f>
        <v/>
      </c>
      <c r="E182" s="463"/>
      <c r="F182" s="463"/>
      <c r="G182" s="463"/>
      <c r="H182" s="463"/>
      <c r="I182" s="463"/>
      <c r="J182" s="463"/>
      <c r="K182" s="463"/>
      <c r="L182" s="463"/>
      <c r="M182" s="365"/>
      <c r="N182" s="320"/>
      <c r="O182" s="320"/>
      <c r="P182" s="320"/>
      <c r="Q182" s="320"/>
      <c r="R182" s="320"/>
      <c r="S182" s="320"/>
      <c r="T182" s="320"/>
      <c r="U182" s="320"/>
      <c r="V182" s="320"/>
      <c r="W182" s="320"/>
      <c r="X182" s="320"/>
      <c r="Y182" s="320"/>
      <c r="Z182" s="320"/>
      <c r="AA182" s="320"/>
      <c r="AB182" s="320"/>
      <c r="AC182" s="320"/>
      <c r="AD182" s="320"/>
    </row>
    <row r="183" spans="1:31" ht="15" customHeight="1">
      <c r="A183" s="7"/>
      <c r="C183" s="64" t="s">
        <v>100</v>
      </c>
      <c r="D183" s="463" t="str">
        <f>IF(CNGE_2023_M1_Secc5!D466="","",CNGE_2023_M1_Secc5!D466)</f>
        <v/>
      </c>
      <c r="E183" s="463"/>
      <c r="F183" s="463"/>
      <c r="G183" s="463"/>
      <c r="H183" s="463"/>
      <c r="I183" s="463"/>
      <c r="J183" s="463"/>
      <c r="K183" s="463"/>
      <c r="L183" s="463"/>
      <c r="M183" s="365"/>
      <c r="N183" s="320"/>
      <c r="O183" s="320"/>
      <c r="P183" s="320"/>
      <c r="Q183" s="320"/>
      <c r="R183" s="320"/>
      <c r="S183" s="320"/>
      <c r="T183" s="320"/>
      <c r="U183" s="320"/>
      <c r="V183" s="320"/>
      <c r="W183" s="320"/>
      <c r="X183" s="320"/>
      <c r="Y183" s="320"/>
      <c r="Z183" s="320"/>
      <c r="AA183" s="320"/>
      <c r="AB183" s="320"/>
      <c r="AC183" s="320"/>
      <c r="AD183" s="320"/>
    </row>
    <row r="184" spans="1:31" ht="15" customHeight="1">
      <c r="A184" s="7"/>
      <c r="C184" s="64" t="s">
        <v>101</v>
      </c>
      <c r="D184" s="463" t="str">
        <f>IF(CNGE_2023_M1_Secc5!D467="","",CNGE_2023_M1_Secc5!D467)</f>
        <v/>
      </c>
      <c r="E184" s="463"/>
      <c r="F184" s="463"/>
      <c r="G184" s="463"/>
      <c r="H184" s="463"/>
      <c r="I184" s="463"/>
      <c r="J184" s="463"/>
      <c r="K184" s="463"/>
      <c r="L184" s="463"/>
      <c r="M184" s="365"/>
      <c r="N184" s="320"/>
      <c r="O184" s="320"/>
      <c r="P184" s="320"/>
      <c r="Q184" s="320"/>
      <c r="R184" s="320"/>
      <c r="S184" s="320"/>
      <c r="T184" s="320"/>
      <c r="U184" s="320"/>
      <c r="V184" s="320"/>
      <c r="W184" s="320"/>
      <c r="X184" s="320"/>
      <c r="Y184" s="320"/>
      <c r="Z184" s="320"/>
      <c r="AA184" s="320"/>
      <c r="AB184" s="320"/>
      <c r="AC184" s="320"/>
      <c r="AD184" s="320"/>
    </row>
    <row r="185" spans="1:31" ht="15" customHeight="1">
      <c r="A185" s="7"/>
      <c r="C185" s="64" t="s">
        <v>102</v>
      </c>
      <c r="D185" s="463" t="str">
        <f>IF(CNGE_2023_M1_Secc5!D468="","",CNGE_2023_M1_Secc5!D468)</f>
        <v/>
      </c>
      <c r="E185" s="463"/>
      <c r="F185" s="463"/>
      <c r="G185" s="463"/>
      <c r="H185" s="463"/>
      <c r="I185" s="463"/>
      <c r="J185" s="463"/>
      <c r="K185" s="463"/>
      <c r="L185" s="463"/>
      <c r="M185" s="365"/>
      <c r="N185" s="320"/>
      <c r="O185" s="320"/>
      <c r="P185" s="320"/>
      <c r="Q185" s="320"/>
      <c r="R185" s="320"/>
      <c r="S185" s="320"/>
      <c r="T185" s="320"/>
      <c r="U185" s="320"/>
      <c r="V185" s="320"/>
      <c r="W185" s="320"/>
      <c r="X185" s="320"/>
      <c r="Y185" s="320"/>
      <c r="Z185" s="320"/>
      <c r="AA185" s="320"/>
      <c r="AB185" s="320"/>
      <c r="AC185" s="320"/>
      <c r="AD185" s="320"/>
    </row>
    <row r="186" spans="1:31" ht="15" customHeight="1">
      <c r="A186" s="7"/>
      <c r="C186" s="64" t="s">
        <v>108</v>
      </c>
      <c r="D186" s="463" t="str">
        <f>IF(CNGE_2023_M1_Secc5!D469="","",CNGE_2023_M1_Secc5!D469)</f>
        <v/>
      </c>
      <c r="E186" s="463"/>
      <c r="F186" s="463"/>
      <c r="G186" s="463"/>
      <c r="H186" s="463"/>
      <c r="I186" s="463"/>
      <c r="J186" s="463"/>
      <c r="K186" s="463"/>
      <c r="L186" s="463"/>
      <c r="M186" s="365"/>
      <c r="N186" s="320"/>
      <c r="O186" s="320"/>
      <c r="P186" s="320"/>
      <c r="Q186" s="320"/>
      <c r="R186" s="320"/>
      <c r="S186" s="320"/>
      <c r="T186" s="320"/>
      <c r="U186" s="320"/>
      <c r="V186" s="320"/>
      <c r="W186" s="320"/>
      <c r="X186" s="320"/>
      <c r="Y186" s="320"/>
      <c r="Z186" s="320"/>
      <c r="AA186" s="320"/>
      <c r="AB186" s="320"/>
      <c r="AC186" s="320"/>
      <c r="AD186" s="320"/>
    </row>
    <row r="187" spans="1:31" ht="15" customHeight="1">
      <c r="A187" s="7"/>
      <c r="C187" s="64" t="s">
        <v>109</v>
      </c>
      <c r="D187" s="463" t="str">
        <f>IF(CNGE_2023_M1_Secc5!D470="","",CNGE_2023_M1_Secc5!D470)</f>
        <v/>
      </c>
      <c r="E187" s="463"/>
      <c r="F187" s="463"/>
      <c r="G187" s="463"/>
      <c r="H187" s="463"/>
      <c r="I187" s="463"/>
      <c r="J187" s="463"/>
      <c r="K187" s="463"/>
      <c r="L187" s="463"/>
      <c r="M187" s="365"/>
      <c r="N187" s="320"/>
      <c r="O187" s="320"/>
      <c r="P187" s="320"/>
      <c r="Q187" s="320"/>
      <c r="R187" s="320"/>
      <c r="S187" s="320"/>
      <c r="T187" s="320"/>
      <c r="U187" s="320"/>
      <c r="V187" s="320"/>
      <c r="W187" s="320"/>
      <c r="X187" s="320"/>
      <c r="Y187" s="320"/>
      <c r="Z187" s="320"/>
      <c r="AA187" s="320"/>
      <c r="AB187" s="320"/>
      <c r="AC187" s="320"/>
      <c r="AD187" s="320"/>
    </row>
    <row r="188" spans="1:31" ht="15" customHeight="1">
      <c r="A188" s="110"/>
      <c r="C188" s="64" t="s">
        <v>110</v>
      </c>
      <c r="D188" s="463" t="str">
        <f>IF(CNGE_2023_M1_Secc5!D471="","",CNGE_2023_M1_Secc5!D471)</f>
        <v/>
      </c>
      <c r="E188" s="463"/>
      <c r="F188" s="463"/>
      <c r="G188" s="463"/>
      <c r="H188" s="463"/>
      <c r="I188" s="463"/>
      <c r="J188" s="463"/>
      <c r="K188" s="463"/>
      <c r="L188" s="463"/>
      <c r="M188" s="365"/>
      <c r="N188" s="320"/>
      <c r="O188" s="320"/>
      <c r="P188" s="320"/>
      <c r="Q188" s="320"/>
      <c r="R188" s="320"/>
      <c r="S188" s="320"/>
      <c r="T188" s="320"/>
      <c r="U188" s="320"/>
      <c r="V188" s="320"/>
      <c r="W188" s="320"/>
      <c r="X188" s="320"/>
      <c r="Y188" s="320"/>
      <c r="Z188" s="320"/>
      <c r="AA188" s="320"/>
      <c r="AB188" s="320"/>
      <c r="AC188" s="320"/>
      <c r="AD188" s="320"/>
      <c r="AE188" s="8"/>
    </row>
    <row r="189" spans="1:31" ht="15" customHeight="1">
      <c r="A189" s="110"/>
      <c r="C189" s="64" t="s">
        <v>111</v>
      </c>
      <c r="D189" s="463" t="str">
        <f>IF(CNGE_2023_M1_Secc5!D472="","",CNGE_2023_M1_Secc5!D472)</f>
        <v/>
      </c>
      <c r="E189" s="463"/>
      <c r="F189" s="463"/>
      <c r="G189" s="463"/>
      <c r="H189" s="463"/>
      <c r="I189" s="463"/>
      <c r="J189" s="463"/>
      <c r="K189" s="463"/>
      <c r="L189" s="463"/>
      <c r="M189" s="365"/>
      <c r="N189" s="320"/>
      <c r="O189" s="320"/>
      <c r="P189" s="320"/>
      <c r="Q189" s="320"/>
      <c r="R189" s="320"/>
      <c r="S189" s="320"/>
      <c r="T189" s="320"/>
      <c r="U189" s="320"/>
      <c r="V189" s="320"/>
      <c r="W189" s="320"/>
      <c r="X189" s="320"/>
      <c r="Y189" s="320"/>
      <c r="Z189" s="320"/>
      <c r="AA189" s="320"/>
      <c r="AB189" s="320"/>
      <c r="AC189" s="320"/>
      <c r="AD189" s="320"/>
      <c r="AE189" s="8"/>
    </row>
    <row r="190" spans="1:31" ht="15" customHeight="1">
      <c r="A190" s="110"/>
      <c r="C190" s="64" t="s">
        <v>112</v>
      </c>
      <c r="D190" s="463" t="str">
        <f>IF(CNGE_2023_M1_Secc5!D473="","",CNGE_2023_M1_Secc5!D473)</f>
        <v/>
      </c>
      <c r="E190" s="463"/>
      <c r="F190" s="463"/>
      <c r="G190" s="463"/>
      <c r="H190" s="463"/>
      <c r="I190" s="463"/>
      <c r="J190" s="463"/>
      <c r="K190" s="463"/>
      <c r="L190" s="463"/>
      <c r="M190" s="365"/>
      <c r="N190" s="320"/>
      <c r="O190" s="320"/>
      <c r="P190" s="320"/>
      <c r="Q190" s="320"/>
      <c r="R190" s="320"/>
      <c r="S190" s="320"/>
      <c r="T190" s="320"/>
      <c r="U190" s="320"/>
      <c r="V190" s="320"/>
      <c r="W190" s="320"/>
      <c r="X190" s="320"/>
      <c r="Y190" s="320"/>
      <c r="Z190" s="320"/>
      <c r="AA190" s="320"/>
      <c r="AB190" s="320"/>
      <c r="AC190" s="320"/>
      <c r="AD190" s="320"/>
      <c r="AE190" s="8"/>
    </row>
    <row r="191" spans="1:31" ht="15" customHeight="1">
      <c r="A191" s="110"/>
      <c r="C191" s="64" t="s">
        <v>113</v>
      </c>
      <c r="D191" s="463" t="str">
        <f>IF(CNGE_2023_M1_Secc5!D474="","",CNGE_2023_M1_Secc5!D474)</f>
        <v/>
      </c>
      <c r="E191" s="463"/>
      <c r="F191" s="463"/>
      <c r="G191" s="463"/>
      <c r="H191" s="463"/>
      <c r="I191" s="463"/>
      <c r="J191" s="463"/>
      <c r="K191" s="463"/>
      <c r="L191" s="463"/>
      <c r="M191" s="365"/>
      <c r="N191" s="320"/>
      <c r="O191" s="320"/>
      <c r="P191" s="320"/>
      <c r="Q191" s="320"/>
      <c r="R191" s="320"/>
      <c r="S191" s="320"/>
      <c r="T191" s="320"/>
      <c r="U191" s="320"/>
      <c r="V191" s="320"/>
      <c r="W191" s="320"/>
      <c r="X191" s="320"/>
      <c r="Y191" s="320"/>
      <c r="Z191" s="320"/>
      <c r="AA191" s="320"/>
      <c r="AB191" s="320"/>
      <c r="AC191" s="320"/>
      <c r="AD191" s="320"/>
      <c r="AE191" s="8"/>
    </row>
    <row r="192" spans="1:31" ht="15" customHeight="1">
      <c r="A192" s="110"/>
      <c r="C192" s="64" t="s">
        <v>114</v>
      </c>
      <c r="D192" s="463" t="str">
        <f>IF(CNGE_2023_M1_Secc5!D475="","",CNGE_2023_M1_Secc5!D475)</f>
        <v/>
      </c>
      <c r="E192" s="463"/>
      <c r="F192" s="463"/>
      <c r="G192" s="463"/>
      <c r="H192" s="463"/>
      <c r="I192" s="463"/>
      <c r="J192" s="463"/>
      <c r="K192" s="463"/>
      <c r="L192" s="463"/>
      <c r="M192" s="365"/>
      <c r="N192" s="320"/>
      <c r="O192" s="320"/>
      <c r="P192" s="320"/>
      <c r="Q192" s="320"/>
      <c r="R192" s="320"/>
      <c r="S192" s="320"/>
      <c r="T192" s="320"/>
      <c r="U192" s="320"/>
      <c r="V192" s="320"/>
      <c r="W192" s="320"/>
      <c r="X192" s="320"/>
      <c r="Y192" s="320"/>
      <c r="Z192" s="320"/>
      <c r="AA192" s="320"/>
      <c r="AB192" s="320"/>
      <c r="AC192" s="320"/>
      <c r="AD192" s="320"/>
      <c r="AE192" s="8"/>
    </row>
    <row r="193" spans="1:31" ht="15" customHeight="1">
      <c r="A193" s="110"/>
      <c r="C193" s="64" t="s">
        <v>115</v>
      </c>
      <c r="D193" s="463" t="str">
        <f>IF(CNGE_2023_M1_Secc5!D476="","",CNGE_2023_M1_Secc5!D476)</f>
        <v/>
      </c>
      <c r="E193" s="463"/>
      <c r="F193" s="463"/>
      <c r="G193" s="463"/>
      <c r="H193" s="463"/>
      <c r="I193" s="463"/>
      <c r="J193" s="463"/>
      <c r="K193" s="463"/>
      <c r="L193" s="463"/>
      <c r="M193" s="365"/>
      <c r="N193" s="320"/>
      <c r="O193" s="320"/>
      <c r="P193" s="320"/>
      <c r="Q193" s="320"/>
      <c r="R193" s="320"/>
      <c r="S193" s="320"/>
      <c r="T193" s="320"/>
      <c r="U193" s="320"/>
      <c r="V193" s="320"/>
      <c r="W193" s="320"/>
      <c r="X193" s="320"/>
      <c r="Y193" s="320"/>
      <c r="Z193" s="320"/>
      <c r="AA193" s="320"/>
      <c r="AB193" s="320"/>
      <c r="AC193" s="320"/>
      <c r="AD193" s="320"/>
      <c r="AE193" s="8"/>
    </row>
    <row r="194" spans="1:31" ht="15" customHeight="1">
      <c r="A194" s="110"/>
      <c r="C194" s="64" t="s">
        <v>116</v>
      </c>
      <c r="D194" s="463" t="str">
        <f>IF(CNGE_2023_M1_Secc5!D477="","",CNGE_2023_M1_Secc5!D477)</f>
        <v/>
      </c>
      <c r="E194" s="463"/>
      <c r="F194" s="463"/>
      <c r="G194" s="463"/>
      <c r="H194" s="463"/>
      <c r="I194" s="463"/>
      <c r="J194" s="463"/>
      <c r="K194" s="463"/>
      <c r="L194" s="463"/>
      <c r="M194" s="365"/>
      <c r="N194" s="320"/>
      <c r="O194" s="320"/>
      <c r="P194" s="320"/>
      <c r="Q194" s="320"/>
      <c r="R194" s="320"/>
      <c r="S194" s="320"/>
      <c r="T194" s="320"/>
      <c r="U194" s="320"/>
      <c r="V194" s="320"/>
      <c r="W194" s="320"/>
      <c r="X194" s="320"/>
      <c r="Y194" s="320"/>
      <c r="Z194" s="320"/>
      <c r="AA194" s="320"/>
      <c r="AB194" s="320"/>
      <c r="AC194" s="320"/>
      <c r="AD194" s="320"/>
      <c r="AE194" s="8"/>
    </row>
    <row r="195" spans="1:31" ht="15" customHeight="1">
      <c r="A195" s="110"/>
      <c r="C195" s="64" t="s">
        <v>117</v>
      </c>
      <c r="D195" s="463" t="str">
        <f>IF(CNGE_2023_M1_Secc5!D478="","",CNGE_2023_M1_Secc5!D478)</f>
        <v/>
      </c>
      <c r="E195" s="463"/>
      <c r="F195" s="463"/>
      <c r="G195" s="463"/>
      <c r="H195" s="463"/>
      <c r="I195" s="463"/>
      <c r="J195" s="463"/>
      <c r="K195" s="463"/>
      <c r="L195" s="463"/>
      <c r="M195" s="365"/>
      <c r="N195" s="320"/>
      <c r="O195" s="320"/>
      <c r="P195" s="320"/>
      <c r="Q195" s="320"/>
      <c r="R195" s="320"/>
      <c r="S195" s="320"/>
      <c r="T195" s="320"/>
      <c r="U195" s="320"/>
      <c r="V195" s="320"/>
      <c r="W195" s="320"/>
      <c r="X195" s="320"/>
      <c r="Y195" s="320"/>
      <c r="Z195" s="320"/>
      <c r="AA195" s="320"/>
      <c r="AB195" s="320"/>
      <c r="AC195" s="320"/>
      <c r="AD195" s="320"/>
      <c r="AE195" s="8"/>
    </row>
    <row r="196" spans="1:31" ht="15" customHeight="1">
      <c r="A196" s="110"/>
      <c r="C196" s="64" t="s">
        <v>118</v>
      </c>
      <c r="D196" s="463" t="str">
        <f>IF(CNGE_2023_M1_Secc5!D479="","",CNGE_2023_M1_Secc5!D479)</f>
        <v/>
      </c>
      <c r="E196" s="463"/>
      <c r="F196" s="463"/>
      <c r="G196" s="463"/>
      <c r="H196" s="463"/>
      <c r="I196" s="463"/>
      <c r="J196" s="463"/>
      <c r="K196" s="463"/>
      <c r="L196" s="463"/>
      <c r="M196" s="365"/>
      <c r="N196" s="320"/>
      <c r="O196" s="320"/>
      <c r="P196" s="320"/>
      <c r="Q196" s="320"/>
      <c r="R196" s="320"/>
      <c r="S196" s="320"/>
      <c r="T196" s="320"/>
      <c r="U196" s="320"/>
      <c r="V196" s="320"/>
      <c r="W196" s="320"/>
      <c r="X196" s="320"/>
      <c r="Y196" s="320"/>
      <c r="Z196" s="320"/>
      <c r="AA196" s="320"/>
      <c r="AB196" s="320"/>
      <c r="AC196" s="320"/>
      <c r="AD196" s="320"/>
      <c r="AE196" s="8"/>
    </row>
    <row r="197" spans="1:31" ht="15" customHeight="1">
      <c r="A197" s="110"/>
      <c r="C197" s="64" t="s">
        <v>119</v>
      </c>
      <c r="D197" s="463" t="str">
        <f>IF(CNGE_2023_M1_Secc5!D480="","",CNGE_2023_M1_Secc5!D480)</f>
        <v/>
      </c>
      <c r="E197" s="463"/>
      <c r="F197" s="463"/>
      <c r="G197" s="463"/>
      <c r="H197" s="463"/>
      <c r="I197" s="463"/>
      <c r="J197" s="463"/>
      <c r="K197" s="463"/>
      <c r="L197" s="463"/>
      <c r="M197" s="365"/>
      <c r="N197" s="320"/>
      <c r="O197" s="320"/>
      <c r="P197" s="320"/>
      <c r="Q197" s="320"/>
      <c r="R197" s="320"/>
      <c r="S197" s="320"/>
      <c r="T197" s="320"/>
      <c r="U197" s="320"/>
      <c r="V197" s="320"/>
      <c r="W197" s="320"/>
      <c r="X197" s="320"/>
      <c r="Y197" s="320"/>
      <c r="Z197" s="320"/>
      <c r="AA197" s="320"/>
      <c r="AB197" s="320"/>
      <c r="AC197" s="320"/>
      <c r="AD197" s="320"/>
      <c r="AE197" s="8"/>
    </row>
    <row r="198" spans="1:31" ht="15" customHeight="1">
      <c r="A198" s="110"/>
      <c r="C198" s="64" t="s">
        <v>120</v>
      </c>
      <c r="D198" s="463" t="str">
        <f>IF(CNGE_2023_M1_Secc5!D481="","",CNGE_2023_M1_Secc5!D481)</f>
        <v/>
      </c>
      <c r="E198" s="463"/>
      <c r="F198" s="463"/>
      <c r="G198" s="463"/>
      <c r="H198" s="463"/>
      <c r="I198" s="463"/>
      <c r="J198" s="463"/>
      <c r="K198" s="463"/>
      <c r="L198" s="463"/>
      <c r="M198" s="365"/>
      <c r="N198" s="320"/>
      <c r="O198" s="320"/>
      <c r="P198" s="320"/>
      <c r="Q198" s="320"/>
      <c r="R198" s="320"/>
      <c r="S198" s="320"/>
      <c r="T198" s="320"/>
      <c r="U198" s="320"/>
      <c r="V198" s="320"/>
      <c r="W198" s="320"/>
      <c r="X198" s="320"/>
      <c r="Y198" s="320"/>
      <c r="Z198" s="320"/>
      <c r="AA198" s="320"/>
      <c r="AB198" s="320"/>
      <c r="AC198" s="320"/>
      <c r="AD198" s="320"/>
      <c r="AE198" s="8"/>
    </row>
    <row r="199" spans="1:31" ht="15" customHeight="1">
      <c r="A199" s="110"/>
      <c r="C199" s="64" t="s">
        <v>121</v>
      </c>
      <c r="D199" s="463" t="str">
        <f>IF(CNGE_2023_M1_Secc5!D482="","",CNGE_2023_M1_Secc5!D482)</f>
        <v/>
      </c>
      <c r="E199" s="463"/>
      <c r="F199" s="463"/>
      <c r="G199" s="463"/>
      <c r="H199" s="463"/>
      <c r="I199" s="463"/>
      <c r="J199" s="463"/>
      <c r="K199" s="463"/>
      <c r="L199" s="463"/>
      <c r="M199" s="365"/>
      <c r="N199" s="320"/>
      <c r="O199" s="320"/>
      <c r="P199" s="320"/>
      <c r="Q199" s="320"/>
      <c r="R199" s="320"/>
      <c r="S199" s="320"/>
      <c r="T199" s="320"/>
      <c r="U199" s="320"/>
      <c r="V199" s="320"/>
      <c r="W199" s="320"/>
      <c r="X199" s="320"/>
      <c r="Y199" s="320"/>
      <c r="Z199" s="320"/>
      <c r="AA199" s="320"/>
      <c r="AB199" s="320"/>
      <c r="AC199" s="320"/>
      <c r="AD199" s="320"/>
      <c r="AE199" s="8"/>
    </row>
    <row r="200" spans="1:31" ht="15" customHeight="1">
      <c r="A200" s="110"/>
      <c r="C200" s="64" t="s">
        <v>122</v>
      </c>
      <c r="D200" s="463" t="str">
        <f>IF(CNGE_2023_M1_Secc5!D483="","",CNGE_2023_M1_Secc5!D483)</f>
        <v/>
      </c>
      <c r="E200" s="463"/>
      <c r="F200" s="463"/>
      <c r="G200" s="463"/>
      <c r="H200" s="463"/>
      <c r="I200" s="463"/>
      <c r="J200" s="463"/>
      <c r="K200" s="463"/>
      <c r="L200" s="463"/>
      <c r="M200" s="365"/>
      <c r="N200" s="320"/>
      <c r="O200" s="320"/>
      <c r="P200" s="320"/>
      <c r="Q200" s="320"/>
      <c r="R200" s="320"/>
      <c r="S200" s="320"/>
      <c r="T200" s="320"/>
      <c r="U200" s="320"/>
      <c r="V200" s="320"/>
      <c r="W200" s="320"/>
      <c r="X200" s="320"/>
      <c r="Y200" s="320"/>
      <c r="Z200" s="320"/>
      <c r="AA200" s="320"/>
      <c r="AB200" s="320"/>
      <c r="AC200" s="320"/>
      <c r="AD200" s="320"/>
      <c r="AE200" s="8"/>
    </row>
    <row r="201" spans="1:31" ht="15" customHeight="1">
      <c r="A201" s="110"/>
      <c r="C201" s="64" t="s">
        <v>123</v>
      </c>
      <c r="D201" s="463" t="str">
        <f>IF(CNGE_2023_M1_Secc5!D484="","",CNGE_2023_M1_Secc5!D484)</f>
        <v/>
      </c>
      <c r="E201" s="463"/>
      <c r="F201" s="463"/>
      <c r="G201" s="463"/>
      <c r="H201" s="463"/>
      <c r="I201" s="463"/>
      <c r="J201" s="463"/>
      <c r="K201" s="463"/>
      <c r="L201" s="463"/>
      <c r="M201" s="365"/>
      <c r="N201" s="320"/>
      <c r="O201" s="320"/>
      <c r="P201" s="320"/>
      <c r="Q201" s="320"/>
      <c r="R201" s="320"/>
      <c r="S201" s="320"/>
      <c r="T201" s="320"/>
      <c r="U201" s="320"/>
      <c r="V201" s="320"/>
      <c r="W201" s="320"/>
      <c r="X201" s="320"/>
      <c r="Y201" s="320"/>
      <c r="Z201" s="320"/>
      <c r="AA201" s="320"/>
      <c r="AB201" s="320"/>
      <c r="AC201" s="320"/>
      <c r="AD201" s="320"/>
      <c r="AE201" s="8"/>
    </row>
    <row r="202" spans="1:31" ht="15" customHeight="1">
      <c r="A202" s="110"/>
      <c r="C202" s="64" t="s">
        <v>124</v>
      </c>
      <c r="D202" s="463" t="str">
        <f>IF(CNGE_2023_M1_Secc5!D485="","",CNGE_2023_M1_Secc5!D485)</f>
        <v/>
      </c>
      <c r="E202" s="463"/>
      <c r="F202" s="463"/>
      <c r="G202" s="463"/>
      <c r="H202" s="463"/>
      <c r="I202" s="463"/>
      <c r="J202" s="463"/>
      <c r="K202" s="463"/>
      <c r="L202" s="463"/>
      <c r="M202" s="365"/>
      <c r="N202" s="320"/>
      <c r="O202" s="320"/>
      <c r="P202" s="320"/>
      <c r="Q202" s="320"/>
      <c r="R202" s="320"/>
      <c r="S202" s="320"/>
      <c r="T202" s="320"/>
      <c r="U202" s="320"/>
      <c r="V202" s="320"/>
      <c r="W202" s="320"/>
      <c r="X202" s="320"/>
      <c r="Y202" s="320"/>
      <c r="Z202" s="320"/>
      <c r="AA202" s="320"/>
      <c r="AB202" s="320"/>
      <c r="AC202" s="320"/>
      <c r="AD202" s="320"/>
      <c r="AE202" s="8"/>
    </row>
    <row r="203" spans="1:31" ht="15" customHeight="1">
      <c r="A203" s="110"/>
      <c r="C203" s="64" t="s">
        <v>125</v>
      </c>
      <c r="D203" s="463" t="str">
        <f>IF(CNGE_2023_M1_Secc5!D486="","",CNGE_2023_M1_Secc5!D486)</f>
        <v/>
      </c>
      <c r="E203" s="463"/>
      <c r="F203" s="463"/>
      <c r="G203" s="463"/>
      <c r="H203" s="463"/>
      <c r="I203" s="463"/>
      <c r="J203" s="463"/>
      <c r="K203" s="463"/>
      <c r="L203" s="463"/>
      <c r="M203" s="365"/>
      <c r="N203" s="320"/>
      <c r="O203" s="320"/>
      <c r="P203" s="320"/>
      <c r="Q203" s="320"/>
      <c r="R203" s="320"/>
      <c r="S203" s="320"/>
      <c r="T203" s="320"/>
      <c r="U203" s="320"/>
      <c r="V203" s="320"/>
      <c r="W203" s="320"/>
      <c r="X203" s="320"/>
      <c r="Y203" s="320"/>
      <c r="Z203" s="320"/>
      <c r="AA203" s="320"/>
      <c r="AB203" s="320"/>
      <c r="AC203" s="320"/>
      <c r="AD203" s="320"/>
      <c r="AE203" s="8"/>
    </row>
    <row r="204" spans="1:31" ht="15" customHeight="1">
      <c r="A204" s="110"/>
      <c r="C204" s="64" t="s">
        <v>126</v>
      </c>
      <c r="D204" s="463" t="str">
        <f>IF(CNGE_2023_M1_Secc5!D487="","",CNGE_2023_M1_Secc5!D487)</f>
        <v/>
      </c>
      <c r="E204" s="463"/>
      <c r="F204" s="463"/>
      <c r="G204" s="463"/>
      <c r="H204" s="463"/>
      <c r="I204" s="463"/>
      <c r="J204" s="463"/>
      <c r="K204" s="463"/>
      <c r="L204" s="463"/>
      <c r="M204" s="365"/>
      <c r="N204" s="320"/>
      <c r="O204" s="320"/>
      <c r="P204" s="320"/>
      <c r="Q204" s="320"/>
      <c r="R204" s="320"/>
      <c r="S204" s="320"/>
      <c r="T204" s="320"/>
      <c r="U204" s="320"/>
      <c r="V204" s="320"/>
      <c r="W204" s="320"/>
      <c r="X204" s="320"/>
      <c r="Y204" s="320"/>
      <c r="Z204" s="320"/>
      <c r="AA204" s="320"/>
      <c r="AB204" s="320"/>
      <c r="AC204" s="320"/>
      <c r="AD204" s="320"/>
      <c r="AE204" s="8"/>
    </row>
    <row r="205" spans="1:31" ht="15" customHeight="1">
      <c r="A205" s="110"/>
      <c r="C205" s="64" t="s">
        <v>127</v>
      </c>
      <c r="D205" s="463" t="str">
        <f>IF(CNGE_2023_M1_Secc5!D488="","",CNGE_2023_M1_Secc5!D488)</f>
        <v/>
      </c>
      <c r="E205" s="463"/>
      <c r="F205" s="463"/>
      <c r="G205" s="463"/>
      <c r="H205" s="463"/>
      <c r="I205" s="463"/>
      <c r="J205" s="463"/>
      <c r="K205" s="463"/>
      <c r="L205" s="463"/>
      <c r="M205" s="365"/>
      <c r="N205" s="320"/>
      <c r="O205" s="320"/>
      <c r="P205" s="320"/>
      <c r="Q205" s="320"/>
      <c r="R205" s="320"/>
      <c r="S205" s="320"/>
      <c r="T205" s="320"/>
      <c r="U205" s="320"/>
      <c r="V205" s="320"/>
      <c r="W205" s="320"/>
      <c r="X205" s="320"/>
      <c r="Y205" s="320"/>
      <c r="Z205" s="320"/>
      <c r="AA205" s="320"/>
      <c r="AB205" s="320"/>
      <c r="AC205" s="320"/>
      <c r="AD205" s="320"/>
      <c r="AE205" s="8"/>
    </row>
    <row r="206" spans="1:31" ht="15" customHeight="1">
      <c r="A206" s="110"/>
      <c r="C206" s="64" t="s">
        <v>128</v>
      </c>
      <c r="D206" s="463" t="str">
        <f>IF(CNGE_2023_M1_Secc5!D489="","",CNGE_2023_M1_Secc5!D489)</f>
        <v/>
      </c>
      <c r="E206" s="463"/>
      <c r="F206" s="463"/>
      <c r="G206" s="463"/>
      <c r="H206" s="463"/>
      <c r="I206" s="463"/>
      <c r="J206" s="463"/>
      <c r="K206" s="463"/>
      <c r="L206" s="463"/>
      <c r="M206" s="365"/>
      <c r="N206" s="320"/>
      <c r="O206" s="320"/>
      <c r="P206" s="320"/>
      <c r="Q206" s="320"/>
      <c r="R206" s="320"/>
      <c r="S206" s="320"/>
      <c r="T206" s="320"/>
      <c r="U206" s="320"/>
      <c r="V206" s="320"/>
      <c r="W206" s="320"/>
      <c r="X206" s="320"/>
      <c r="Y206" s="320"/>
      <c r="Z206" s="320"/>
      <c r="AA206" s="320"/>
      <c r="AB206" s="320"/>
      <c r="AC206" s="320"/>
      <c r="AD206" s="320"/>
      <c r="AE206" s="8"/>
    </row>
    <row r="207" spans="1:31" ht="15" customHeight="1">
      <c r="A207" s="110"/>
      <c r="C207" s="64" t="s">
        <v>129</v>
      </c>
      <c r="D207" s="463" t="str">
        <f>IF(CNGE_2023_M1_Secc5!D490="","",CNGE_2023_M1_Secc5!D490)</f>
        <v/>
      </c>
      <c r="E207" s="463"/>
      <c r="F207" s="463"/>
      <c r="G207" s="463"/>
      <c r="H207" s="463"/>
      <c r="I207" s="463"/>
      <c r="J207" s="463"/>
      <c r="K207" s="463"/>
      <c r="L207" s="463"/>
      <c r="M207" s="365"/>
      <c r="N207" s="320"/>
      <c r="O207" s="320"/>
      <c r="P207" s="320"/>
      <c r="Q207" s="320"/>
      <c r="R207" s="320"/>
      <c r="S207" s="320"/>
      <c r="T207" s="320"/>
      <c r="U207" s="320"/>
      <c r="V207" s="320"/>
      <c r="W207" s="320"/>
      <c r="X207" s="320"/>
      <c r="Y207" s="320"/>
      <c r="Z207" s="320"/>
      <c r="AA207" s="320"/>
      <c r="AB207" s="320"/>
      <c r="AC207" s="320"/>
      <c r="AD207" s="320"/>
      <c r="AE207" s="8"/>
    </row>
    <row r="208" spans="1:31" ht="15" customHeight="1">
      <c r="A208" s="110"/>
      <c r="C208" s="64" t="s">
        <v>130</v>
      </c>
      <c r="D208" s="463" t="str">
        <f>IF(CNGE_2023_M1_Secc5!D491="","",CNGE_2023_M1_Secc5!D491)</f>
        <v/>
      </c>
      <c r="E208" s="463"/>
      <c r="F208" s="463"/>
      <c r="G208" s="463"/>
      <c r="H208" s="463"/>
      <c r="I208" s="463"/>
      <c r="J208" s="463"/>
      <c r="K208" s="463"/>
      <c r="L208" s="463"/>
      <c r="M208" s="365"/>
      <c r="N208" s="320"/>
      <c r="O208" s="320"/>
      <c r="P208" s="320"/>
      <c r="Q208" s="320"/>
      <c r="R208" s="320"/>
      <c r="S208" s="320"/>
      <c r="T208" s="320"/>
      <c r="U208" s="320"/>
      <c r="V208" s="320"/>
      <c r="W208" s="320"/>
      <c r="X208" s="320"/>
      <c r="Y208" s="320"/>
      <c r="Z208" s="320"/>
      <c r="AA208" s="320"/>
      <c r="AB208" s="320"/>
      <c r="AC208" s="320"/>
      <c r="AD208" s="320"/>
      <c r="AE208" s="8"/>
    </row>
    <row r="209" spans="1:31" ht="15" customHeight="1">
      <c r="A209" s="110"/>
      <c r="C209" s="64" t="s">
        <v>131</v>
      </c>
      <c r="D209" s="463" t="str">
        <f>IF(CNGE_2023_M1_Secc5!D492="","",CNGE_2023_M1_Secc5!D492)</f>
        <v/>
      </c>
      <c r="E209" s="463"/>
      <c r="F209" s="463"/>
      <c r="G209" s="463"/>
      <c r="H209" s="463"/>
      <c r="I209" s="463"/>
      <c r="J209" s="463"/>
      <c r="K209" s="463"/>
      <c r="L209" s="463"/>
      <c r="M209" s="365"/>
      <c r="N209" s="320"/>
      <c r="O209" s="320"/>
      <c r="P209" s="320"/>
      <c r="Q209" s="320"/>
      <c r="R209" s="320"/>
      <c r="S209" s="320"/>
      <c r="T209" s="320"/>
      <c r="U209" s="320"/>
      <c r="V209" s="320"/>
      <c r="W209" s="320"/>
      <c r="X209" s="320"/>
      <c r="Y209" s="320"/>
      <c r="Z209" s="320"/>
      <c r="AA209" s="320"/>
      <c r="AB209" s="320"/>
      <c r="AC209" s="320"/>
      <c r="AD209" s="320"/>
      <c r="AE209" s="8"/>
    </row>
    <row r="210" spans="1:31" ht="15" customHeight="1">
      <c r="A210" s="110"/>
      <c r="C210" s="64" t="s">
        <v>132</v>
      </c>
      <c r="D210" s="463" t="str">
        <f>IF(CNGE_2023_M1_Secc5!D493="","",CNGE_2023_M1_Secc5!D493)</f>
        <v/>
      </c>
      <c r="E210" s="463"/>
      <c r="F210" s="463"/>
      <c r="G210" s="463"/>
      <c r="H210" s="463"/>
      <c r="I210" s="463"/>
      <c r="J210" s="463"/>
      <c r="K210" s="463"/>
      <c r="L210" s="463"/>
      <c r="M210" s="365"/>
      <c r="N210" s="320"/>
      <c r="O210" s="320"/>
      <c r="P210" s="320"/>
      <c r="Q210" s="320"/>
      <c r="R210" s="320"/>
      <c r="S210" s="320"/>
      <c r="T210" s="320"/>
      <c r="U210" s="320"/>
      <c r="V210" s="320"/>
      <c r="W210" s="320"/>
      <c r="X210" s="320"/>
      <c r="Y210" s="320"/>
      <c r="Z210" s="320"/>
      <c r="AA210" s="320"/>
      <c r="AB210" s="320"/>
      <c r="AC210" s="320"/>
      <c r="AD210" s="320"/>
      <c r="AE210" s="8"/>
    </row>
    <row r="211" spans="1:31" ht="15" customHeight="1">
      <c r="A211" s="110"/>
      <c r="C211" s="64" t="s">
        <v>133</v>
      </c>
      <c r="D211" s="463" t="str">
        <f>IF(CNGE_2023_M1_Secc5!D494="","",CNGE_2023_M1_Secc5!D494)</f>
        <v/>
      </c>
      <c r="E211" s="463"/>
      <c r="F211" s="463"/>
      <c r="G211" s="463"/>
      <c r="H211" s="463"/>
      <c r="I211" s="463"/>
      <c r="J211" s="463"/>
      <c r="K211" s="463"/>
      <c r="L211" s="463"/>
      <c r="M211" s="365"/>
      <c r="N211" s="320"/>
      <c r="O211" s="320"/>
      <c r="P211" s="320"/>
      <c r="Q211" s="320"/>
      <c r="R211" s="320"/>
      <c r="S211" s="320"/>
      <c r="T211" s="320"/>
      <c r="U211" s="320"/>
      <c r="V211" s="320"/>
      <c r="W211" s="320"/>
      <c r="X211" s="320"/>
      <c r="Y211" s="320"/>
      <c r="Z211" s="320"/>
      <c r="AA211" s="320"/>
      <c r="AB211" s="320"/>
      <c r="AC211" s="320"/>
      <c r="AD211" s="320"/>
      <c r="AE211" s="8"/>
    </row>
    <row r="212" spans="1:31" ht="15" customHeight="1">
      <c r="A212" s="110"/>
      <c r="C212" s="64" t="s">
        <v>134</v>
      </c>
      <c r="D212" s="463" t="str">
        <f>IF(CNGE_2023_M1_Secc5!D495="","",CNGE_2023_M1_Secc5!D495)</f>
        <v/>
      </c>
      <c r="E212" s="463"/>
      <c r="F212" s="463"/>
      <c r="G212" s="463"/>
      <c r="H212" s="463"/>
      <c r="I212" s="463"/>
      <c r="J212" s="463"/>
      <c r="K212" s="463"/>
      <c r="L212" s="463"/>
      <c r="M212" s="365"/>
      <c r="N212" s="320"/>
      <c r="O212" s="320"/>
      <c r="P212" s="320"/>
      <c r="Q212" s="320"/>
      <c r="R212" s="320"/>
      <c r="S212" s="320"/>
      <c r="T212" s="320"/>
      <c r="U212" s="320"/>
      <c r="V212" s="320"/>
      <c r="W212" s="320"/>
      <c r="X212" s="320"/>
      <c r="Y212" s="320"/>
      <c r="Z212" s="320"/>
      <c r="AA212" s="320"/>
      <c r="AB212" s="320"/>
      <c r="AC212" s="320"/>
      <c r="AD212" s="320"/>
      <c r="AE212" s="8"/>
    </row>
    <row r="213" spans="1:31" ht="15" customHeight="1">
      <c r="A213" s="110"/>
      <c r="C213" s="64" t="s">
        <v>135</v>
      </c>
      <c r="D213" s="463" t="str">
        <f>IF(CNGE_2023_M1_Secc5!D496="","",CNGE_2023_M1_Secc5!D496)</f>
        <v/>
      </c>
      <c r="E213" s="463"/>
      <c r="F213" s="463"/>
      <c r="G213" s="463"/>
      <c r="H213" s="463"/>
      <c r="I213" s="463"/>
      <c r="J213" s="463"/>
      <c r="K213" s="463"/>
      <c r="L213" s="463"/>
      <c r="M213" s="365"/>
      <c r="N213" s="320"/>
      <c r="O213" s="320"/>
      <c r="P213" s="320"/>
      <c r="Q213" s="320"/>
      <c r="R213" s="320"/>
      <c r="S213" s="320"/>
      <c r="T213" s="320"/>
      <c r="U213" s="320"/>
      <c r="V213" s="320"/>
      <c r="W213" s="320"/>
      <c r="X213" s="320"/>
      <c r="Y213" s="320"/>
      <c r="Z213" s="320"/>
      <c r="AA213" s="320"/>
      <c r="AB213" s="320"/>
      <c r="AC213" s="320"/>
      <c r="AD213" s="320"/>
      <c r="AE213" s="8"/>
    </row>
    <row r="214" spans="1:31" ht="15" customHeight="1">
      <c r="A214" s="110"/>
      <c r="C214" s="64" t="s">
        <v>136</v>
      </c>
      <c r="D214" s="463" t="str">
        <f>IF(CNGE_2023_M1_Secc5!D497="","",CNGE_2023_M1_Secc5!D497)</f>
        <v/>
      </c>
      <c r="E214" s="463"/>
      <c r="F214" s="463"/>
      <c r="G214" s="463"/>
      <c r="H214" s="463"/>
      <c r="I214" s="463"/>
      <c r="J214" s="463"/>
      <c r="K214" s="463"/>
      <c r="L214" s="463"/>
      <c r="M214" s="365"/>
      <c r="N214" s="320"/>
      <c r="O214" s="320"/>
      <c r="P214" s="320"/>
      <c r="Q214" s="320"/>
      <c r="R214" s="320"/>
      <c r="S214" s="320"/>
      <c r="T214" s="320"/>
      <c r="U214" s="320"/>
      <c r="V214" s="320"/>
      <c r="W214" s="320"/>
      <c r="X214" s="320"/>
      <c r="Y214" s="320"/>
      <c r="Z214" s="320"/>
      <c r="AA214" s="320"/>
      <c r="AB214" s="320"/>
      <c r="AC214" s="320"/>
      <c r="AD214" s="320"/>
      <c r="AE214" s="8"/>
    </row>
    <row r="215" spans="1:31" ht="15" customHeight="1">
      <c r="A215" s="110"/>
      <c r="C215" s="64" t="s">
        <v>137</v>
      </c>
      <c r="D215" s="463" t="str">
        <f>IF(CNGE_2023_M1_Secc5!D498="","",CNGE_2023_M1_Secc5!D498)</f>
        <v/>
      </c>
      <c r="E215" s="463"/>
      <c r="F215" s="463"/>
      <c r="G215" s="463"/>
      <c r="H215" s="463"/>
      <c r="I215" s="463"/>
      <c r="J215" s="463"/>
      <c r="K215" s="463"/>
      <c r="L215" s="463"/>
      <c r="M215" s="365"/>
      <c r="N215" s="320"/>
      <c r="O215" s="320"/>
      <c r="P215" s="320"/>
      <c r="Q215" s="320"/>
      <c r="R215" s="320"/>
      <c r="S215" s="320"/>
      <c r="T215" s="320"/>
      <c r="U215" s="320"/>
      <c r="V215" s="320"/>
      <c r="W215" s="320"/>
      <c r="X215" s="320"/>
      <c r="Y215" s="320"/>
      <c r="Z215" s="320"/>
      <c r="AA215" s="320"/>
      <c r="AB215" s="320"/>
      <c r="AC215" s="320"/>
      <c r="AD215" s="320"/>
      <c r="AE215" s="8"/>
    </row>
    <row r="216" spans="1:31" ht="15" customHeight="1">
      <c r="A216" s="110"/>
      <c r="C216" s="64" t="s">
        <v>138</v>
      </c>
      <c r="D216" s="463" t="str">
        <f>IF(CNGE_2023_M1_Secc5!D499="","",CNGE_2023_M1_Secc5!D499)</f>
        <v/>
      </c>
      <c r="E216" s="463"/>
      <c r="F216" s="463"/>
      <c r="G216" s="463"/>
      <c r="H216" s="463"/>
      <c r="I216" s="463"/>
      <c r="J216" s="463"/>
      <c r="K216" s="463"/>
      <c r="L216" s="463"/>
      <c r="M216" s="365"/>
      <c r="N216" s="320"/>
      <c r="O216" s="320"/>
      <c r="P216" s="320"/>
      <c r="Q216" s="320"/>
      <c r="R216" s="320"/>
      <c r="S216" s="320"/>
      <c r="T216" s="320"/>
      <c r="U216" s="320"/>
      <c r="V216" s="320"/>
      <c r="W216" s="320"/>
      <c r="X216" s="320"/>
      <c r="Y216" s="320"/>
      <c r="Z216" s="320"/>
      <c r="AA216" s="320"/>
      <c r="AB216" s="320"/>
      <c r="AC216" s="320"/>
      <c r="AD216" s="320"/>
      <c r="AE216" s="8"/>
    </row>
    <row r="217" spans="1:31" ht="15" customHeight="1">
      <c r="A217" s="110"/>
      <c r="C217" s="64" t="s">
        <v>139</v>
      </c>
      <c r="D217" s="463" t="str">
        <f>IF(CNGE_2023_M1_Secc5!D500="","",CNGE_2023_M1_Secc5!D500)</f>
        <v/>
      </c>
      <c r="E217" s="463"/>
      <c r="F217" s="463"/>
      <c r="G217" s="463"/>
      <c r="H217" s="463"/>
      <c r="I217" s="463"/>
      <c r="J217" s="463"/>
      <c r="K217" s="463"/>
      <c r="L217" s="463"/>
      <c r="M217" s="365"/>
      <c r="N217" s="320"/>
      <c r="O217" s="320"/>
      <c r="P217" s="320"/>
      <c r="Q217" s="320"/>
      <c r="R217" s="320"/>
      <c r="S217" s="320"/>
      <c r="T217" s="320"/>
      <c r="U217" s="320"/>
      <c r="V217" s="320"/>
      <c r="W217" s="320"/>
      <c r="X217" s="320"/>
      <c r="Y217" s="320"/>
      <c r="Z217" s="320"/>
      <c r="AA217" s="320"/>
      <c r="AB217" s="320"/>
      <c r="AC217" s="320"/>
      <c r="AD217" s="320"/>
      <c r="AE217" s="8"/>
    </row>
    <row r="218" spans="1:31" ht="15" customHeight="1">
      <c r="A218" s="110"/>
      <c r="C218" s="64" t="s">
        <v>140</v>
      </c>
      <c r="D218" s="463" t="str">
        <f>IF(CNGE_2023_M1_Secc5!D501="","",CNGE_2023_M1_Secc5!D501)</f>
        <v/>
      </c>
      <c r="E218" s="463"/>
      <c r="F218" s="463"/>
      <c r="G218" s="463"/>
      <c r="H218" s="463"/>
      <c r="I218" s="463"/>
      <c r="J218" s="463"/>
      <c r="K218" s="463"/>
      <c r="L218" s="463"/>
      <c r="M218" s="365"/>
      <c r="N218" s="320"/>
      <c r="O218" s="320"/>
      <c r="P218" s="320"/>
      <c r="Q218" s="320"/>
      <c r="R218" s="320"/>
      <c r="S218" s="320"/>
      <c r="T218" s="320"/>
      <c r="U218" s="320"/>
      <c r="V218" s="320"/>
      <c r="W218" s="320"/>
      <c r="X218" s="320"/>
      <c r="Y218" s="320"/>
      <c r="Z218" s="320"/>
      <c r="AA218" s="320"/>
      <c r="AB218" s="320"/>
      <c r="AC218" s="320"/>
      <c r="AD218" s="320"/>
      <c r="AE218" s="8"/>
    </row>
    <row r="219" spans="1:31" ht="15" customHeight="1">
      <c r="A219" s="110"/>
      <c r="C219" s="64" t="s">
        <v>141</v>
      </c>
      <c r="D219" s="463" t="str">
        <f>IF(CNGE_2023_M1_Secc5!D502="","",CNGE_2023_M1_Secc5!D502)</f>
        <v/>
      </c>
      <c r="E219" s="463"/>
      <c r="F219" s="463"/>
      <c r="G219" s="463"/>
      <c r="H219" s="463"/>
      <c r="I219" s="463"/>
      <c r="J219" s="463"/>
      <c r="K219" s="463"/>
      <c r="L219" s="463"/>
      <c r="M219" s="365"/>
      <c r="N219" s="320"/>
      <c r="O219" s="320"/>
      <c r="P219" s="320"/>
      <c r="Q219" s="320"/>
      <c r="R219" s="320"/>
      <c r="S219" s="320"/>
      <c r="T219" s="320"/>
      <c r="U219" s="320"/>
      <c r="V219" s="320"/>
      <c r="W219" s="320"/>
      <c r="X219" s="320"/>
      <c r="Y219" s="320"/>
      <c r="Z219" s="320"/>
      <c r="AA219" s="320"/>
      <c r="AB219" s="320"/>
      <c r="AC219" s="320"/>
      <c r="AD219" s="320"/>
      <c r="AE219" s="8"/>
    </row>
    <row r="220" spans="1:31" ht="15" customHeight="1">
      <c r="A220" s="110"/>
      <c r="C220" s="64" t="s">
        <v>142</v>
      </c>
      <c r="D220" s="463" t="str">
        <f>IF(CNGE_2023_M1_Secc5!D503="","",CNGE_2023_M1_Secc5!D503)</f>
        <v/>
      </c>
      <c r="E220" s="463"/>
      <c r="F220" s="463"/>
      <c r="G220" s="463"/>
      <c r="H220" s="463"/>
      <c r="I220" s="463"/>
      <c r="J220" s="463"/>
      <c r="K220" s="463"/>
      <c r="L220" s="463"/>
      <c r="M220" s="365"/>
      <c r="N220" s="320"/>
      <c r="O220" s="320"/>
      <c r="P220" s="320"/>
      <c r="Q220" s="320"/>
      <c r="R220" s="320"/>
      <c r="S220" s="320"/>
      <c r="T220" s="320"/>
      <c r="U220" s="320"/>
      <c r="V220" s="320"/>
      <c r="W220" s="320"/>
      <c r="X220" s="320"/>
      <c r="Y220" s="320"/>
      <c r="Z220" s="320"/>
      <c r="AA220" s="320"/>
      <c r="AB220" s="320"/>
      <c r="AC220" s="320"/>
      <c r="AD220" s="320"/>
      <c r="AE220" s="8"/>
    </row>
    <row r="221" spans="1:31" ht="15" customHeight="1">
      <c r="A221" s="110"/>
      <c r="C221" s="64" t="s">
        <v>143</v>
      </c>
      <c r="D221" s="463" t="str">
        <f>IF(CNGE_2023_M1_Secc5!D504="","",CNGE_2023_M1_Secc5!D504)</f>
        <v/>
      </c>
      <c r="E221" s="463"/>
      <c r="F221" s="463"/>
      <c r="G221" s="463"/>
      <c r="H221" s="463"/>
      <c r="I221" s="463"/>
      <c r="J221" s="463"/>
      <c r="K221" s="463"/>
      <c r="L221" s="463"/>
      <c r="M221" s="365"/>
      <c r="N221" s="320"/>
      <c r="O221" s="320"/>
      <c r="P221" s="320"/>
      <c r="Q221" s="320"/>
      <c r="R221" s="320"/>
      <c r="S221" s="320"/>
      <c r="T221" s="320"/>
      <c r="U221" s="320"/>
      <c r="V221" s="320"/>
      <c r="W221" s="320"/>
      <c r="X221" s="320"/>
      <c r="Y221" s="320"/>
      <c r="Z221" s="320"/>
      <c r="AA221" s="320"/>
      <c r="AB221" s="320"/>
      <c r="AC221" s="320"/>
      <c r="AD221" s="320"/>
      <c r="AE221" s="8"/>
    </row>
    <row r="222" spans="1:31" ht="15" customHeight="1">
      <c r="A222" s="110"/>
      <c r="C222" s="64" t="s">
        <v>144</v>
      </c>
      <c r="D222" s="463" t="str">
        <f>IF(CNGE_2023_M1_Secc5!D505="","",CNGE_2023_M1_Secc5!D505)</f>
        <v/>
      </c>
      <c r="E222" s="463"/>
      <c r="F222" s="463"/>
      <c r="G222" s="463"/>
      <c r="H222" s="463"/>
      <c r="I222" s="463"/>
      <c r="J222" s="463"/>
      <c r="K222" s="463"/>
      <c r="L222" s="463"/>
      <c r="M222" s="365"/>
      <c r="N222" s="320"/>
      <c r="O222" s="320"/>
      <c r="P222" s="320"/>
      <c r="Q222" s="320"/>
      <c r="R222" s="320"/>
      <c r="S222" s="320"/>
      <c r="T222" s="320"/>
      <c r="U222" s="320"/>
      <c r="V222" s="320"/>
      <c r="W222" s="320"/>
      <c r="X222" s="320"/>
      <c r="Y222" s="320"/>
      <c r="Z222" s="320"/>
      <c r="AA222" s="320"/>
      <c r="AB222" s="320"/>
      <c r="AC222" s="320"/>
      <c r="AD222" s="320"/>
      <c r="AE222" s="8"/>
    </row>
    <row r="223" spans="1:31" ht="15" customHeight="1">
      <c r="A223" s="110"/>
      <c r="C223" s="64" t="s">
        <v>145</v>
      </c>
      <c r="D223" s="463" t="str">
        <f>IF(CNGE_2023_M1_Secc5!D506="","",CNGE_2023_M1_Secc5!D506)</f>
        <v/>
      </c>
      <c r="E223" s="463"/>
      <c r="F223" s="463"/>
      <c r="G223" s="463"/>
      <c r="H223" s="463"/>
      <c r="I223" s="463"/>
      <c r="J223" s="463"/>
      <c r="K223" s="463"/>
      <c r="L223" s="463"/>
      <c r="M223" s="365"/>
      <c r="N223" s="320"/>
      <c r="O223" s="320"/>
      <c r="P223" s="320"/>
      <c r="Q223" s="320"/>
      <c r="R223" s="320"/>
      <c r="S223" s="320"/>
      <c r="T223" s="320"/>
      <c r="U223" s="320"/>
      <c r="V223" s="320"/>
      <c r="W223" s="320"/>
      <c r="X223" s="320"/>
      <c r="Y223" s="320"/>
      <c r="Z223" s="320"/>
      <c r="AA223" s="320"/>
      <c r="AB223" s="320"/>
      <c r="AC223" s="320"/>
      <c r="AD223" s="320"/>
      <c r="AE223" s="8"/>
    </row>
    <row r="224" spans="1:31" ht="15" customHeight="1">
      <c r="A224" s="110"/>
      <c r="C224" s="64" t="s">
        <v>146</v>
      </c>
      <c r="D224" s="463" t="str">
        <f>IF(CNGE_2023_M1_Secc5!D507="","",CNGE_2023_M1_Secc5!D507)</f>
        <v/>
      </c>
      <c r="E224" s="463"/>
      <c r="F224" s="463"/>
      <c r="G224" s="463"/>
      <c r="H224" s="463"/>
      <c r="I224" s="463"/>
      <c r="J224" s="463"/>
      <c r="K224" s="463"/>
      <c r="L224" s="463"/>
      <c r="M224" s="365"/>
      <c r="N224" s="320"/>
      <c r="O224" s="320"/>
      <c r="P224" s="320"/>
      <c r="Q224" s="320"/>
      <c r="R224" s="320"/>
      <c r="S224" s="320"/>
      <c r="T224" s="320"/>
      <c r="U224" s="320"/>
      <c r="V224" s="320"/>
      <c r="W224" s="320"/>
      <c r="X224" s="320"/>
      <c r="Y224" s="320"/>
      <c r="Z224" s="320"/>
      <c r="AA224" s="320"/>
      <c r="AB224" s="320"/>
      <c r="AC224" s="320"/>
      <c r="AD224" s="320"/>
      <c r="AE224" s="8"/>
    </row>
    <row r="225" spans="1:31" ht="15" customHeight="1">
      <c r="A225" s="110"/>
      <c r="C225" s="64" t="s">
        <v>147</v>
      </c>
      <c r="D225" s="463" t="str">
        <f>IF(CNGE_2023_M1_Secc5!D508="","",CNGE_2023_M1_Secc5!D508)</f>
        <v/>
      </c>
      <c r="E225" s="463"/>
      <c r="F225" s="463"/>
      <c r="G225" s="463"/>
      <c r="H225" s="463"/>
      <c r="I225" s="463"/>
      <c r="J225" s="463"/>
      <c r="K225" s="463"/>
      <c r="L225" s="463"/>
      <c r="M225" s="365"/>
      <c r="N225" s="320"/>
      <c r="O225" s="320"/>
      <c r="P225" s="320"/>
      <c r="Q225" s="320"/>
      <c r="R225" s="320"/>
      <c r="S225" s="320"/>
      <c r="T225" s="320"/>
      <c r="U225" s="320"/>
      <c r="V225" s="320"/>
      <c r="W225" s="320"/>
      <c r="X225" s="320"/>
      <c r="Y225" s="320"/>
      <c r="Z225" s="320"/>
      <c r="AA225" s="320"/>
      <c r="AB225" s="320"/>
      <c r="AC225" s="320"/>
      <c r="AD225" s="320"/>
      <c r="AE225" s="8"/>
    </row>
    <row r="226" spans="1:31" ht="15" customHeight="1">
      <c r="A226" s="110"/>
      <c r="C226" s="64" t="s">
        <v>148</v>
      </c>
      <c r="D226" s="463" t="str">
        <f>IF(CNGE_2023_M1_Secc5!D509="","",CNGE_2023_M1_Secc5!D509)</f>
        <v/>
      </c>
      <c r="E226" s="463"/>
      <c r="F226" s="463"/>
      <c r="G226" s="463"/>
      <c r="H226" s="463"/>
      <c r="I226" s="463"/>
      <c r="J226" s="463"/>
      <c r="K226" s="463"/>
      <c r="L226" s="463"/>
      <c r="M226" s="365"/>
      <c r="N226" s="320"/>
      <c r="O226" s="320"/>
      <c r="P226" s="320"/>
      <c r="Q226" s="320"/>
      <c r="R226" s="320"/>
      <c r="S226" s="320"/>
      <c r="T226" s="320"/>
      <c r="U226" s="320"/>
      <c r="V226" s="320"/>
      <c r="W226" s="320"/>
      <c r="X226" s="320"/>
      <c r="Y226" s="320"/>
      <c r="Z226" s="320"/>
      <c r="AA226" s="320"/>
      <c r="AB226" s="320"/>
      <c r="AC226" s="320"/>
      <c r="AD226" s="320"/>
      <c r="AE226" s="8"/>
    </row>
    <row r="227" spans="1:31" ht="15" customHeight="1">
      <c r="A227" s="110"/>
      <c r="C227" s="64" t="s">
        <v>149</v>
      </c>
      <c r="D227" s="463" t="str">
        <f>IF(CNGE_2023_M1_Secc5!D510="","",CNGE_2023_M1_Secc5!D510)</f>
        <v/>
      </c>
      <c r="E227" s="463"/>
      <c r="F227" s="463"/>
      <c r="G227" s="463"/>
      <c r="H227" s="463"/>
      <c r="I227" s="463"/>
      <c r="J227" s="463"/>
      <c r="K227" s="463"/>
      <c r="L227" s="463"/>
      <c r="M227" s="365"/>
      <c r="N227" s="320"/>
      <c r="O227" s="320"/>
      <c r="P227" s="320"/>
      <c r="Q227" s="320"/>
      <c r="R227" s="320"/>
      <c r="S227" s="320"/>
      <c r="T227" s="320"/>
      <c r="U227" s="320"/>
      <c r="V227" s="320"/>
      <c r="W227" s="320"/>
      <c r="X227" s="320"/>
      <c r="Y227" s="320"/>
      <c r="Z227" s="320"/>
      <c r="AA227" s="320"/>
      <c r="AB227" s="320"/>
      <c r="AC227" s="320"/>
      <c r="AD227" s="320"/>
      <c r="AE227" s="8"/>
    </row>
    <row r="228" spans="1:31" ht="15" customHeight="1">
      <c r="A228" s="110"/>
      <c r="C228" s="64" t="s">
        <v>150</v>
      </c>
      <c r="D228" s="463" t="str">
        <f>IF(CNGE_2023_M1_Secc5!D511="","",CNGE_2023_M1_Secc5!D511)</f>
        <v/>
      </c>
      <c r="E228" s="463"/>
      <c r="F228" s="463"/>
      <c r="G228" s="463"/>
      <c r="H228" s="463"/>
      <c r="I228" s="463"/>
      <c r="J228" s="463"/>
      <c r="K228" s="463"/>
      <c r="L228" s="463"/>
      <c r="M228" s="365"/>
      <c r="N228" s="320"/>
      <c r="O228" s="320"/>
      <c r="P228" s="320"/>
      <c r="Q228" s="320"/>
      <c r="R228" s="320"/>
      <c r="S228" s="320"/>
      <c r="T228" s="320"/>
      <c r="U228" s="320"/>
      <c r="V228" s="320"/>
      <c r="W228" s="320"/>
      <c r="X228" s="320"/>
      <c r="Y228" s="320"/>
      <c r="Z228" s="320"/>
      <c r="AA228" s="320"/>
      <c r="AB228" s="320"/>
      <c r="AC228" s="320"/>
      <c r="AD228" s="320"/>
      <c r="AE228" s="8"/>
    </row>
    <row r="229" spans="1:31" ht="15" customHeight="1">
      <c r="A229" s="110"/>
      <c r="C229" s="64" t="s">
        <v>151</v>
      </c>
      <c r="D229" s="463" t="str">
        <f>IF(CNGE_2023_M1_Secc5!D512="","",CNGE_2023_M1_Secc5!D512)</f>
        <v/>
      </c>
      <c r="E229" s="463"/>
      <c r="F229" s="463"/>
      <c r="G229" s="463"/>
      <c r="H229" s="463"/>
      <c r="I229" s="463"/>
      <c r="J229" s="463"/>
      <c r="K229" s="463"/>
      <c r="L229" s="463"/>
      <c r="M229" s="365"/>
      <c r="N229" s="320"/>
      <c r="O229" s="320"/>
      <c r="P229" s="320"/>
      <c r="Q229" s="320"/>
      <c r="R229" s="320"/>
      <c r="S229" s="320"/>
      <c r="T229" s="320"/>
      <c r="U229" s="320"/>
      <c r="V229" s="320"/>
      <c r="W229" s="320"/>
      <c r="X229" s="320"/>
      <c r="Y229" s="320"/>
      <c r="Z229" s="320"/>
      <c r="AA229" s="320"/>
      <c r="AB229" s="320"/>
      <c r="AC229" s="320"/>
      <c r="AD229" s="320"/>
      <c r="AE229" s="8"/>
    </row>
    <row r="230" spans="1:31" ht="15" customHeight="1">
      <c r="A230" s="110"/>
      <c r="C230" s="64" t="s">
        <v>152</v>
      </c>
      <c r="D230" s="463" t="str">
        <f>IF(CNGE_2023_M1_Secc5!D513="","",CNGE_2023_M1_Secc5!D513)</f>
        <v/>
      </c>
      <c r="E230" s="463"/>
      <c r="F230" s="463"/>
      <c r="G230" s="463"/>
      <c r="H230" s="463"/>
      <c r="I230" s="463"/>
      <c r="J230" s="463"/>
      <c r="K230" s="463"/>
      <c r="L230" s="463"/>
      <c r="M230" s="365"/>
      <c r="N230" s="320"/>
      <c r="O230" s="320"/>
      <c r="P230" s="320"/>
      <c r="Q230" s="320"/>
      <c r="R230" s="320"/>
      <c r="S230" s="320"/>
      <c r="T230" s="320"/>
      <c r="U230" s="320"/>
      <c r="V230" s="320"/>
      <c r="W230" s="320"/>
      <c r="X230" s="320"/>
      <c r="Y230" s="320"/>
      <c r="Z230" s="320"/>
      <c r="AA230" s="320"/>
      <c r="AB230" s="320"/>
      <c r="AC230" s="320"/>
      <c r="AD230" s="320"/>
      <c r="AE230" s="8"/>
    </row>
    <row r="231" spans="1:31" ht="15" customHeight="1">
      <c r="A231" s="110"/>
      <c r="C231" s="64" t="s">
        <v>153</v>
      </c>
      <c r="D231" s="463" t="str">
        <f>IF(CNGE_2023_M1_Secc5!D514="","",CNGE_2023_M1_Secc5!D514)</f>
        <v/>
      </c>
      <c r="E231" s="463"/>
      <c r="F231" s="463"/>
      <c r="G231" s="463"/>
      <c r="H231" s="463"/>
      <c r="I231" s="463"/>
      <c r="J231" s="463"/>
      <c r="K231" s="463"/>
      <c r="L231" s="463"/>
      <c r="M231" s="365"/>
      <c r="N231" s="320"/>
      <c r="O231" s="320"/>
      <c r="P231" s="320"/>
      <c r="Q231" s="320"/>
      <c r="R231" s="320"/>
      <c r="S231" s="320"/>
      <c r="T231" s="320"/>
      <c r="U231" s="320"/>
      <c r="V231" s="320"/>
      <c r="W231" s="320"/>
      <c r="X231" s="320"/>
      <c r="Y231" s="320"/>
      <c r="Z231" s="320"/>
      <c r="AA231" s="320"/>
      <c r="AB231" s="320"/>
      <c r="AC231" s="320"/>
      <c r="AD231" s="320"/>
      <c r="AE231" s="8"/>
    </row>
    <row r="232" spans="1:31" ht="15" customHeight="1">
      <c r="A232" s="110"/>
      <c r="C232" s="64" t="s">
        <v>154</v>
      </c>
      <c r="D232" s="463" t="str">
        <f>IF(CNGE_2023_M1_Secc5!D515="","",CNGE_2023_M1_Secc5!D515)</f>
        <v/>
      </c>
      <c r="E232" s="463"/>
      <c r="F232" s="463"/>
      <c r="G232" s="463"/>
      <c r="H232" s="463"/>
      <c r="I232" s="463"/>
      <c r="J232" s="463"/>
      <c r="K232" s="463"/>
      <c r="L232" s="463"/>
      <c r="M232" s="365"/>
      <c r="N232" s="320"/>
      <c r="O232" s="320"/>
      <c r="P232" s="320"/>
      <c r="Q232" s="320"/>
      <c r="R232" s="320"/>
      <c r="S232" s="320"/>
      <c r="T232" s="320"/>
      <c r="U232" s="320"/>
      <c r="V232" s="320"/>
      <c r="W232" s="320"/>
      <c r="X232" s="320"/>
      <c r="Y232" s="320"/>
      <c r="Z232" s="320"/>
      <c r="AA232" s="320"/>
      <c r="AB232" s="320"/>
      <c r="AC232" s="320"/>
      <c r="AD232" s="320"/>
      <c r="AE232" s="8"/>
    </row>
    <row r="233" spans="1:31" ht="15" customHeight="1">
      <c r="A233" s="110"/>
      <c r="C233" s="64" t="s">
        <v>155</v>
      </c>
      <c r="D233" s="463" t="str">
        <f>IF(CNGE_2023_M1_Secc5!D516="","",CNGE_2023_M1_Secc5!D516)</f>
        <v/>
      </c>
      <c r="E233" s="463"/>
      <c r="F233" s="463"/>
      <c r="G233" s="463"/>
      <c r="H233" s="463"/>
      <c r="I233" s="463"/>
      <c r="J233" s="463"/>
      <c r="K233" s="463"/>
      <c r="L233" s="463"/>
      <c r="M233" s="365"/>
      <c r="N233" s="320"/>
      <c r="O233" s="320"/>
      <c r="P233" s="320"/>
      <c r="Q233" s="320"/>
      <c r="R233" s="320"/>
      <c r="S233" s="320"/>
      <c r="T233" s="320"/>
      <c r="U233" s="320"/>
      <c r="V233" s="320"/>
      <c r="W233" s="320"/>
      <c r="X233" s="320"/>
      <c r="Y233" s="320"/>
      <c r="Z233" s="320"/>
      <c r="AA233" s="320"/>
      <c r="AB233" s="320"/>
      <c r="AC233" s="320"/>
      <c r="AD233" s="320"/>
      <c r="AE233" s="8"/>
    </row>
    <row r="234" spans="1:31" ht="15" customHeight="1">
      <c r="A234" s="110"/>
      <c r="C234" s="64" t="s">
        <v>156</v>
      </c>
      <c r="D234" s="463" t="str">
        <f>IF(CNGE_2023_M1_Secc5!D517="","",CNGE_2023_M1_Secc5!D517)</f>
        <v/>
      </c>
      <c r="E234" s="463"/>
      <c r="F234" s="463"/>
      <c r="G234" s="463"/>
      <c r="H234" s="463"/>
      <c r="I234" s="463"/>
      <c r="J234" s="463"/>
      <c r="K234" s="463"/>
      <c r="L234" s="463"/>
      <c r="M234" s="365"/>
      <c r="N234" s="320"/>
      <c r="O234" s="320"/>
      <c r="P234" s="320"/>
      <c r="Q234" s="320"/>
      <c r="R234" s="320"/>
      <c r="S234" s="320"/>
      <c r="T234" s="320"/>
      <c r="U234" s="320"/>
      <c r="V234" s="320"/>
      <c r="W234" s="320"/>
      <c r="X234" s="320"/>
      <c r="Y234" s="320"/>
      <c r="Z234" s="320"/>
      <c r="AA234" s="320"/>
      <c r="AB234" s="320"/>
      <c r="AC234" s="320"/>
      <c r="AD234" s="320"/>
      <c r="AE234" s="8"/>
    </row>
    <row r="235" spans="1:31" ht="15" customHeight="1">
      <c r="A235" s="110"/>
      <c r="C235" s="64" t="s">
        <v>157</v>
      </c>
      <c r="D235" s="463" t="str">
        <f>IF(CNGE_2023_M1_Secc5!D518="","",CNGE_2023_M1_Secc5!D518)</f>
        <v/>
      </c>
      <c r="E235" s="463"/>
      <c r="F235" s="463"/>
      <c r="G235" s="463"/>
      <c r="H235" s="463"/>
      <c r="I235" s="463"/>
      <c r="J235" s="463"/>
      <c r="K235" s="463"/>
      <c r="L235" s="463"/>
      <c r="M235" s="365"/>
      <c r="N235" s="320"/>
      <c r="O235" s="320"/>
      <c r="P235" s="320"/>
      <c r="Q235" s="320"/>
      <c r="R235" s="320"/>
      <c r="S235" s="320"/>
      <c r="T235" s="320"/>
      <c r="U235" s="320"/>
      <c r="V235" s="320"/>
      <c r="W235" s="320"/>
      <c r="X235" s="320"/>
      <c r="Y235" s="320"/>
      <c r="Z235" s="320"/>
      <c r="AA235" s="320"/>
      <c r="AB235" s="320"/>
      <c r="AC235" s="320"/>
      <c r="AD235" s="320"/>
      <c r="AE235" s="8"/>
    </row>
    <row r="236" spans="1:31" ht="15" customHeight="1">
      <c r="A236" s="110"/>
      <c r="C236" s="64" t="s">
        <v>158</v>
      </c>
      <c r="D236" s="463" t="str">
        <f>IF(CNGE_2023_M1_Secc5!D519="","",CNGE_2023_M1_Secc5!D519)</f>
        <v/>
      </c>
      <c r="E236" s="463"/>
      <c r="F236" s="463"/>
      <c r="G236" s="463"/>
      <c r="H236" s="463"/>
      <c r="I236" s="463"/>
      <c r="J236" s="463"/>
      <c r="K236" s="463"/>
      <c r="L236" s="463"/>
      <c r="M236" s="365"/>
      <c r="N236" s="320"/>
      <c r="O236" s="320"/>
      <c r="P236" s="320"/>
      <c r="Q236" s="320"/>
      <c r="R236" s="320"/>
      <c r="S236" s="320"/>
      <c r="T236" s="320"/>
      <c r="U236" s="320"/>
      <c r="V236" s="320"/>
      <c r="W236" s="320"/>
      <c r="X236" s="320"/>
      <c r="Y236" s="320"/>
      <c r="Z236" s="320"/>
      <c r="AA236" s="320"/>
      <c r="AB236" s="320"/>
      <c r="AC236" s="320"/>
      <c r="AD236" s="320"/>
      <c r="AE236" s="8"/>
    </row>
    <row r="237" spans="1:31" ht="15" customHeight="1">
      <c r="A237" s="110"/>
      <c r="C237" s="64" t="s">
        <v>159</v>
      </c>
      <c r="D237" s="463" t="str">
        <f>IF(CNGE_2023_M1_Secc5!D520="","",CNGE_2023_M1_Secc5!D520)</f>
        <v/>
      </c>
      <c r="E237" s="463"/>
      <c r="F237" s="463"/>
      <c r="G237" s="463"/>
      <c r="H237" s="463"/>
      <c r="I237" s="463"/>
      <c r="J237" s="463"/>
      <c r="K237" s="463"/>
      <c r="L237" s="463"/>
      <c r="M237" s="365"/>
      <c r="N237" s="320"/>
      <c r="O237" s="320"/>
      <c r="P237" s="320"/>
      <c r="Q237" s="320"/>
      <c r="R237" s="320"/>
      <c r="S237" s="320"/>
      <c r="T237" s="320"/>
      <c r="U237" s="320"/>
      <c r="V237" s="320"/>
      <c r="W237" s="320"/>
      <c r="X237" s="320"/>
      <c r="Y237" s="320"/>
      <c r="Z237" s="320"/>
      <c r="AA237" s="320"/>
      <c r="AB237" s="320"/>
      <c r="AC237" s="320"/>
      <c r="AD237" s="320"/>
      <c r="AE237" s="8"/>
    </row>
    <row r="238" spans="1:31" ht="15" customHeight="1">
      <c r="A238" s="110"/>
      <c r="C238" s="64" t="s">
        <v>160</v>
      </c>
      <c r="D238" s="463" t="str">
        <f>IF(CNGE_2023_M1_Secc5!D521="","",CNGE_2023_M1_Secc5!D521)</f>
        <v/>
      </c>
      <c r="E238" s="463"/>
      <c r="F238" s="463"/>
      <c r="G238" s="463"/>
      <c r="H238" s="463"/>
      <c r="I238" s="463"/>
      <c r="J238" s="463"/>
      <c r="K238" s="463"/>
      <c r="L238" s="463"/>
      <c r="M238" s="365"/>
      <c r="N238" s="320"/>
      <c r="O238" s="320"/>
      <c r="P238" s="320"/>
      <c r="Q238" s="320"/>
      <c r="R238" s="320"/>
      <c r="S238" s="320"/>
      <c r="T238" s="320"/>
      <c r="U238" s="320"/>
      <c r="V238" s="320"/>
      <c r="W238" s="320"/>
      <c r="X238" s="320"/>
      <c r="Y238" s="320"/>
      <c r="Z238" s="320"/>
      <c r="AA238" s="320"/>
      <c r="AB238" s="320"/>
      <c r="AC238" s="320"/>
      <c r="AD238" s="320"/>
      <c r="AE238" s="8"/>
    </row>
    <row r="239" spans="1:31" ht="15" customHeight="1">
      <c r="A239" s="110"/>
      <c r="C239" s="64" t="s">
        <v>161</v>
      </c>
      <c r="D239" s="463" t="str">
        <f>IF(CNGE_2023_M1_Secc5!D522="","",CNGE_2023_M1_Secc5!D522)</f>
        <v/>
      </c>
      <c r="E239" s="463"/>
      <c r="F239" s="463"/>
      <c r="G239" s="463"/>
      <c r="H239" s="463"/>
      <c r="I239" s="463"/>
      <c r="J239" s="463"/>
      <c r="K239" s="463"/>
      <c r="L239" s="463"/>
      <c r="M239" s="365"/>
      <c r="N239" s="320"/>
      <c r="O239" s="320"/>
      <c r="P239" s="320"/>
      <c r="Q239" s="320"/>
      <c r="R239" s="320"/>
      <c r="S239" s="320"/>
      <c r="T239" s="320"/>
      <c r="U239" s="320"/>
      <c r="V239" s="320"/>
      <c r="W239" s="320"/>
      <c r="X239" s="320"/>
      <c r="Y239" s="320"/>
      <c r="Z239" s="320"/>
      <c r="AA239" s="320"/>
      <c r="AB239" s="320"/>
      <c r="AC239" s="320"/>
      <c r="AD239" s="320"/>
      <c r="AE239" s="8"/>
    </row>
    <row r="240" spans="1:31" ht="15" customHeight="1">
      <c r="A240" s="110"/>
      <c r="C240" s="64" t="s">
        <v>162</v>
      </c>
      <c r="D240" s="463" t="str">
        <f>IF(CNGE_2023_M1_Secc5!D523="","",CNGE_2023_M1_Secc5!D523)</f>
        <v/>
      </c>
      <c r="E240" s="463"/>
      <c r="F240" s="463"/>
      <c r="G240" s="463"/>
      <c r="H240" s="463"/>
      <c r="I240" s="463"/>
      <c r="J240" s="463"/>
      <c r="K240" s="463"/>
      <c r="L240" s="463"/>
      <c r="M240" s="365"/>
      <c r="N240" s="320"/>
      <c r="O240" s="320"/>
      <c r="P240" s="320"/>
      <c r="Q240" s="320"/>
      <c r="R240" s="320"/>
      <c r="S240" s="320"/>
      <c r="T240" s="320"/>
      <c r="U240" s="320"/>
      <c r="V240" s="320"/>
      <c r="W240" s="320"/>
      <c r="X240" s="320"/>
      <c r="Y240" s="320"/>
      <c r="Z240" s="320"/>
      <c r="AA240" s="320"/>
      <c r="AB240" s="320"/>
      <c r="AC240" s="320"/>
      <c r="AD240" s="320"/>
      <c r="AE240" s="8"/>
    </row>
    <row r="241" spans="1:34" ht="15" customHeight="1">
      <c r="A241" s="110"/>
      <c r="C241" s="64" t="s">
        <v>163</v>
      </c>
      <c r="D241" s="463" t="str">
        <f>IF(CNGE_2023_M1_Secc5!D524="","",CNGE_2023_M1_Secc5!D524)</f>
        <v/>
      </c>
      <c r="E241" s="463"/>
      <c r="F241" s="463"/>
      <c r="G241" s="463"/>
      <c r="H241" s="463"/>
      <c r="I241" s="463"/>
      <c r="J241" s="463"/>
      <c r="K241" s="463"/>
      <c r="L241" s="463"/>
      <c r="M241" s="365"/>
      <c r="N241" s="320"/>
      <c r="O241" s="320"/>
      <c r="P241" s="320"/>
      <c r="Q241" s="320"/>
      <c r="R241" s="320"/>
      <c r="S241" s="320"/>
      <c r="T241" s="320"/>
      <c r="U241" s="320"/>
      <c r="V241" s="320"/>
      <c r="W241" s="320"/>
      <c r="X241" s="320"/>
      <c r="Y241" s="320"/>
      <c r="Z241" s="320"/>
      <c r="AA241" s="320"/>
      <c r="AB241" s="320"/>
      <c r="AC241" s="320"/>
      <c r="AD241" s="320"/>
      <c r="AE241" s="8"/>
    </row>
    <row r="242" spans="1:34" ht="15" customHeight="1">
      <c r="A242" s="110"/>
      <c r="C242" s="64" t="s">
        <v>164</v>
      </c>
      <c r="D242" s="463" t="str">
        <f>IF(CNGE_2023_M1_Secc5!D525="","",CNGE_2023_M1_Secc5!D525)</f>
        <v/>
      </c>
      <c r="E242" s="463"/>
      <c r="F242" s="463"/>
      <c r="G242" s="463"/>
      <c r="H242" s="463"/>
      <c r="I242" s="463"/>
      <c r="J242" s="463"/>
      <c r="K242" s="463"/>
      <c r="L242" s="463"/>
      <c r="M242" s="365"/>
      <c r="N242" s="320"/>
      <c r="O242" s="320"/>
      <c r="P242" s="320"/>
      <c r="Q242" s="320"/>
      <c r="R242" s="320"/>
      <c r="S242" s="320"/>
      <c r="T242" s="320"/>
      <c r="U242" s="320"/>
      <c r="V242" s="320"/>
      <c r="W242" s="320"/>
      <c r="X242" s="320"/>
      <c r="Y242" s="320"/>
      <c r="Z242" s="320"/>
      <c r="AA242" s="320"/>
      <c r="AB242" s="320"/>
      <c r="AC242" s="320"/>
      <c r="AD242" s="320"/>
      <c r="AE242" s="8"/>
    </row>
    <row r="243" spans="1:34" ht="15" customHeight="1">
      <c r="A243" s="110"/>
      <c r="C243" s="64" t="s">
        <v>165</v>
      </c>
      <c r="D243" s="463" t="str">
        <f>IF(CNGE_2023_M1_Secc5!D526="","",CNGE_2023_M1_Secc5!D526)</f>
        <v/>
      </c>
      <c r="E243" s="463"/>
      <c r="F243" s="463"/>
      <c r="G243" s="463"/>
      <c r="H243" s="463"/>
      <c r="I243" s="463"/>
      <c r="J243" s="463"/>
      <c r="K243" s="463"/>
      <c r="L243" s="463"/>
      <c r="M243" s="365"/>
      <c r="N243" s="320"/>
      <c r="O243" s="320"/>
      <c r="P243" s="320"/>
      <c r="Q243" s="320"/>
      <c r="R243" s="320"/>
      <c r="S243" s="320"/>
      <c r="T243" s="320"/>
      <c r="U243" s="320"/>
      <c r="V243" s="320"/>
      <c r="W243" s="320"/>
      <c r="X243" s="320"/>
      <c r="Y243" s="320"/>
      <c r="Z243" s="320"/>
      <c r="AA243" s="320"/>
      <c r="AB243" s="320"/>
      <c r="AC243" s="320"/>
      <c r="AD243" s="320"/>
      <c r="AE243" s="8"/>
    </row>
    <row r="244" spans="1:34" ht="15" customHeight="1">
      <c r="A244" s="110"/>
      <c r="C244" s="64" t="s">
        <v>166</v>
      </c>
      <c r="D244" s="463" t="str">
        <f>IF(CNGE_2023_M1_Secc5!D527="","",CNGE_2023_M1_Secc5!D527)</f>
        <v/>
      </c>
      <c r="E244" s="463"/>
      <c r="F244" s="463"/>
      <c r="G244" s="463"/>
      <c r="H244" s="463"/>
      <c r="I244" s="463"/>
      <c r="J244" s="463"/>
      <c r="K244" s="463"/>
      <c r="L244" s="463"/>
      <c r="M244" s="365"/>
      <c r="N244" s="320"/>
      <c r="O244" s="320"/>
      <c r="P244" s="320"/>
      <c r="Q244" s="320"/>
      <c r="R244" s="320"/>
      <c r="S244" s="320"/>
      <c r="T244" s="320"/>
      <c r="U244" s="320"/>
      <c r="V244" s="320"/>
      <c r="W244" s="320"/>
      <c r="X244" s="320"/>
      <c r="Y244" s="320"/>
      <c r="Z244" s="320"/>
      <c r="AA244" s="320"/>
      <c r="AB244" s="320"/>
      <c r="AC244" s="320"/>
      <c r="AD244" s="320"/>
      <c r="AE244" s="8"/>
    </row>
    <row r="245" spans="1:34" ht="15" customHeight="1">
      <c r="A245" s="110"/>
      <c r="C245" s="64" t="s">
        <v>167</v>
      </c>
      <c r="D245" s="463" t="str">
        <f>IF(CNGE_2023_M1_Secc5!D528="","",CNGE_2023_M1_Secc5!D528)</f>
        <v/>
      </c>
      <c r="E245" s="463"/>
      <c r="F245" s="463"/>
      <c r="G245" s="463"/>
      <c r="H245" s="463"/>
      <c r="I245" s="463"/>
      <c r="J245" s="463"/>
      <c r="K245" s="463"/>
      <c r="L245" s="463"/>
      <c r="M245" s="365"/>
      <c r="N245" s="320"/>
      <c r="O245" s="320"/>
      <c r="P245" s="320"/>
      <c r="Q245" s="320"/>
      <c r="R245" s="320"/>
      <c r="S245" s="320"/>
      <c r="T245" s="320"/>
      <c r="U245" s="320"/>
      <c r="V245" s="320"/>
      <c r="W245" s="320"/>
      <c r="X245" s="320"/>
      <c r="Y245" s="320"/>
      <c r="Z245" s="320"/>
      <c r="AA245" s="320"/>
      <c r="AB245" s="320"/>
      <c r="AC245" s="320"/>
      <c r="AD245" s="320"/>
      <c r="AE245" s="8"/>
    </row>
    <row r="246" spans="1:34" ht="15" customHeight="1">
      <c r="A246" s="110"/>
      <c r="C246" s="64" t="s">
        <v>168</v>
      </c>
      <c r="D246" s="463" t="str">
        <f>IF(CNGE_2023_M1_Secc5!D529="","",CNGE_2023_M1_Secc5!D529)</f>
        <v/>
      </c>
      <c r="E246" s="463"/>
      <c r="F246" s="463"/>
      <c r="G246" s="463"/>
      <c r="H246" s="463"/>
      <c r="I246" s="463"/>
      <c r="J246" s="463"/>
      <c r="K246" s="463"/>
      <c r="L246" s="463"/>
      <c r="M246" s="365"/>
      <c r="N246" s="320"/>
      <c r="O246" s="320"/>
      <c r="P246" s="320"/>
      <c r="Q246" s="320"/>
      <c r="R246" s="320"/>
      <c r="S246" s="320"/>
      <c r="T246" s="320"/>
      <c r="U246" s="320"/>
      <c r="V246" s="320"/>
      <c r="W246" s="320"/>
      <c r="X246" s="320"/>
      <c r="Y246" s="320"/>
      <c r="Z246" s="320"/>
      <c r="AA246" s="320"/>
      <c r="AB246" s="320"/>
      <c r="AC246" s="320"/>
      <c r="AD246" s="320"/>
      <c r="AE246" s="8"/>
    </row>
    <row r="247" spans="1:34" ht="15" customHeight="1">
      <c r="A247" s="110"/>
      <c r="C247" s="64" t="s">
        <v>169</v>
      </c>
      <c r="D247" s="463" t="str">
        <f>IF(CNGE_2023_M1_Secc5!D530="","",CNGE_2023_M1_Secc5!D530)</f>
        <v/>
      </c>
      <c r="E247" s="463"/>
      <c r="F247" s="463"/>
      <c r="G247" s="463"/>
      <c r="H247" s="463"/>
      <c r="I247" s="463"/>
      <c r="J247" s="463"/>
      <c r="K247" s="463"/>
      <c r="L247" s="463"/>
      <c r="M247" s="365"/>
      <c r="N247" s="320"/>
      <c r="O247" s="320"/>
      <c r="P247" s="320"/>
      <c r="Q247" s="320"/>
      <c r="R247" s="320"/>
      <c r="S247" s="320"/>
      <c r="T247" s="320"/>
      <c r="U247" s="320"/>
      <c r="V247" s="320"/>
      <c r="W247" s="320"/>
      <c r="X247" s="320"/>
      <c r="Y247" s="320"/>
      <c r="Z247" s="320"/>
      <c r="AA247" s="320"/>
      <c r="AB247" s="320"/>
      <c r="AC247" s="320"/>
      <c r="AD247" s="320"/>
      <c r="AE247" s="8"/>
    </row>
    <row r="248" spans="1:34" ht="15" customHeight="1">
      <c r="A248" s="110"/>
      <c r="C248" s="64" t="s">
        <v>170</v>
      </c>
      <c r="D248" s="463" t="str">
        <f>IF(CNGE_2023_M1_Secc5!D531="","",CNGE_2023_M1_Secc5!D531)</f>
        <v/>
      </c>
      <c r="E248" s="463"/>
      <c r="F248" s="463"/>
      <c r="G248" s="463"/>
      <c r="H248" s="463"/>
      <c r="I248" s="463"/>
      <c r="J248" s="463"/>
      <c r="K248" s="463"/>
      <c r="L248" s="463"/>
      <c r="M248" s="365"/>
      <c r="N248" s="320"/>
      <c r="O248" s="320"/>
      <c r="P248" s="320"/>
      <c r="Q248" s="320"/>
      <c r="R248" s="320"/>
      <c r="S248" s="320"/>
      <c r="T248" s="320"/>
      <c r="U248" s="320"/>
      <c r="V248" s="320"/>
      <c r="W248" s="320"/>
      <c r="X248" s="320"/>
      <c r="Y248" s="320"/>
      <c r="Z248" s="320"/>
      <c r="AA248" s="320"/>
      <c r="AB248" s="320"/>
      <c r="AC248" s="320"/>
      <c r="AD248" s="320"/>
      <c r="AE248" s="8"/>
    </row>
    <row r="249" spans="1:34" ht="15" customHeight="1">
      <c r="A249" s="110"/>
      <c r="C249" s="64" t="s">
        <v>171</v>
      </c>
      <c r="D249" s="463" t="str">
        <f>IF(CNGE_2023_M1_Secc5!D532="","",CNGE_2023_M1_Secc5!D532)</f>
        <v/>
      </c>
      <c r="E249" s="463"/>
      <c r="F249" s="463"/>
      <c r="G249" s="463"/>
      <c r="H249" s="463"/>
      <c r="I249" s="463"/>
      <c r="J249" s="463"/>
      <c r="K249" s="463"/>
      <c r="L249" s="463"/>
      <c r="M249" s="365"/>
      <c r="N249" s="320"/>
      <c r="O249" s="320"/>
      <c r="P249" s="320"/>
      <c r="Q249" s="320"/>
      <c r="R249" s="320"/>
      <c r="S249" s="320"/>
      <c r="T249" s="320"/>
      <c r="U249" s="320"/>
      <c r="V249" s="320"/>
      <c r="W249" s="320"/>
      <c r="X249" s="320"/>
      <c r="Y249" s="320"/>
      <c r="Z249" s="320"/>
      <c r="AA249" s="320"/>
      <c r="AB249" s="320"/>
      <c r="AC249" s="320"/>
      <c r="AD249" s="320"/>
      <c r="AE249" s="8"/>
    </row>
    <row r="250" spans="1:34" ht="15" customHeight="1">
      <c r="A250" s="110"/>
      <c r="C250" s="131" t="s">
        <v>172</v>
      </c>
      <c r="D250" s="463" t="str">
        <f>IF(CNGE_2023_M1_Secc5!D533="","",CNGE_2023_M1_Secc5!D533)</f>
        <v/>
      </c>
      <c r="E250" s="463"/>
      <c r="F250" s="463"/>
      <c r="G250" s="463"/>
      <c r="H250" s="463"/>
      <c r="I250" s="463"/>
      <c r="J250" s="463"/>
      <c r="K250" s="463"/>
      <c r="L250" s="463"/>
      <c r="M250" s="365"/>
      <c r="N250" s="320"/>
      <c r="O250" s="320"/>
      <c r="P250" s="320"/>
      <c r="Q250" s="320"/>
      <c r="R250" s="320"/>
      <c r="S250" s="320"/>
      <c r="T250" s="320"/>
      <c r="U250" s="320"/>
      <c r="V250" s="320"/>
      <c r="W250" s="320"/>
      <c r="X250" s="320"/>
      <c r="Y250" s="320"/>
      <c r="Z250" s="320"/>
      <c r="AA250" s="320"/>
      <c r="AB250" s="320"/>
      <c r="AC250" s="320"/>
      <c r="AD250" s="320"/>
      <c r="AE250" s="8"/>
    </row>
    <row r="251" spans="1:34" s="6" customFormat="1" ht="15" customHeight="1">
      <c r="A251" s="8"/>
      <c r="B251" s="8"/>
      <c r="C251" s="143" t="s">
        <v>173</v>
      </c>
      <c r="D251" s="463" t="str">
        <f>IF(CNGE_2023_M1_Secc5!D534="","",CNGE_2023_M1_Secc5!D534)</f>
        <v/>
      </c>
      <c r="E251" s="463"/>
      <c r="F251" s="463"/>
      <c r="G251" s="463"/>
      <c r="H251" s="463"/>
      <c r="I251" s="463"/>
      <c r="J251" s="463"/>
      <c r="K251" s="463"/>
      <c r="L251" s="463"/>
      <c r="M251" s="365"/>
      <c r="N251" s="320"/>
      <c r="O251" s="320"/>
      <c r="P251" s="320"/>
      <c r="Q251" s="320"/>
      <c r="R251" s="320"/>
      <c r="S251" s="320"/>
      <c r="T251" s="320"/>
      <c r="U251" s="320"/>
      <c r="V251" s="320"/>
      <c r="W251" s="320"/>
      <c r="X251" s="320"/>
      <c r="Y251" s="320"/>
      <c r="Z251" s="320"/>
      <c r="AA251" s="320"/>
      <c r="AB251" s="320"/>
      <c r="AC251" s="320"/>
      <c r="AD251" s="320"/>
      <c r="AF251" s="98"/>
      <c r="AH251"/>
    </row>
    <row r="252" spans="1:34" s="6" customFormat="1" ht="15" customHeight="1">
      <c r="A252" s="8"/>
      <c r="B252" s="8"/>
      <c r="C252" s="143" t="s">
        <v>174</v>
      </c>
      <c r="D252" s="463" t="str">
        <f>IF(CNGE_2023_M1_Secc5!D535="","",CNGE_2023_M1_Secc5!D535)</f>
        <v/>
      </c>
      <c r="E252" s="463"/>
      <c r="F252" s="463"/>
      <c r="G252" s="463"/>
      <c r="H252" s="463"/>
      <c r="I252" s="463"/>
      <c r="J252" s="463"/>
      <c r="K252" s="463"/>
      <c r="L252" s="463"/>
      <c r="M252" s="365"/>
      <c r="N252" s="320"/>
      <c r="O252" s="320"/>
      <c r="P252" s="320"/>
      <c r="Q252" s="320"/>
      <c r="R252" s="320"/>
      <c r="S252" s="320"/>
      <c r="T252" s="320"/>
      <c r="U252" s="320"/>
      <c r="V252" s="320"/>
      <c r="W252" s="320"/>
      <c r="X252" s="320"/>
      <c r="Y252" s="320"/>
      <c r="Z252" s="320"/>
      <c r="AA252" s="320"/>
      <c r="AB252" s="320"/>
      <c r="AC252" s="320"/>
      <c r="AD252" s="320"/>
      <c r="AF252" s="98"/>
      <c r="AH252"/>
    </row>
    <row r="253" spans="1:34" s="6" customFormat="1" ht="15" customHeight="1">
      <c r="A253" s="8"/>
      <c r="B253" s="8"/>
      <c r="C253" s="143" t="s">
        <v>175</v>
      </c>
      <c r="D253" s="463" t="str">
        <f>IF(CNGE_2023_M1_Secc5!D536="","",CNGE_2023_M1_Secc5!D536)</f>
        <v/>
      </c>
      <c r="E253" s="463"/>
      <c r="F253" s="463"/>
      <c r="G253" s="463"/>
      <c r="H253" s="463"/>
      <c r="I253" s="463"/>
      <c r="J253" s="463"/>
      <c r="K253" s="463"/>
      <c r="L253" s="463"/>
      <c r="M253" s="365"/>
      <c r="N253" s="320"/>
      <c r="O253" s="320"/>
      <c r="P253" s="320"/>
      <c r="Q253" s="320"/>
      <c r="R253" s="320"/>
      <c r="S253" s="320"/>
      <c r="T253" s="320"/>
      <c r="U253" s="320"/>
      <c r="V253" s="320"/>
      <c r="W253" s="320"/>
      <c r="X253" s="320"/>
      <c r="Y253" s="320"/>
      <c r="Z253" s="320"/>
      <c r="AA253" s="320"/>
      <c r="AB253" s="320"/>
      <c r="AC253" s="320"/>
      <c r="AD253" s="320"/>
      <c r="AF253" s="98"/>
      <c r="AH253"/>
    </row>
    <row r="254" spans="1:34" s="6" customFormat="1" ht="15" customHeight="1">
      <c r="A254" s="8"/>
      <c r="B254" s="8"/>
      <c r="C254" s="143" t="s">
        <v>176</v>
      </c>
      <c r="D254" s="463" t="str">
        <f>IF(CNGE_2023_M1_Secc5!D537="","",CNGE_2023_M1_Secc5!D537)</f>
        <v/>
      </c>
      <c r="E254" s="463"/>
      <c r="F254" s="463"/>
      <c r="G254" s="463"/>
      <c r="H254" s="463"/>
      <c r="I254" s="463"/>
      <c r="J254" s="463"/>
      <c r="K254" s="463"/>
      <c r="L254" s="463"/>
      <c r="M254" s="365"/>
      <c r="N254" s="320"/>
      <c r="O254" s="320"/>
      <c r="P254" s="320"/>
      <c r="Q254" s="320"/>
      <c r="R254" s="320"/>
      <c r="S254" s="320"/>
      <c r="T254" s="320"/>
      <c r="U254" s="320"/>
      <c r="V254" s="320"/>
      <c r="W254" s="320"/>
      <c r="X254" s="320"/>
      <c r="Y254" s="320"/>
      <c r="Z254" s="320"/>
      <c r="AA254" s="320"/>
      <c r="AB254" s="320"/>
      <c r="AC254" s="320"/>
      <c r="AD254" s="320"/>
      <c r="AF254" s="98"/>
      <c r="AH254"/>
    </row>
    <row r="255" spans="1:34" s="6" customFormat="1" ht="15" customHeight="1">
      <c r="A255" s="8"/>
      <c r="B255" s="8"/>
      <c r="C255" s="143" t="s">
        <v>177</v>
      </c>
      <c r="D255" s="463" t="str">
        <f>IF(CNGE_2023_M1_Secc5!D538="","",CNGE_2023_M1_Secc5!D538)</f>
        <v/>
      </c>
      <c r="E255" s="463"/>
      <c r="F255" s="463"/>
      <c r="G255" s="463"/>
      <c r="H255" s="463"/>
      <c r="I255" s="463"/>
      <c r="J255" s="463"/>
      <c r="K255" s="463"/>
      <c r="L255" s="463"/>
      <c r="M255" s="365"/>
      <c r="N255" s="320"/>
      <c r="O255" s="320"/>
      <c r="P255" s="320"/>
      <c r="Q255" s="320"/>
      <c r="R255" s="320"/>
      <c r="S255" s="320"/>
      <c r="T255" s="320"/>
      <c r="U255" s="320"/>
      <c r="V255" s="320"/>
      <c r="W255" s="320"/>
      <c r="X255" s="320"/>
      <c r="Y255" s="320"/>
      <c r="Z255" s="320"/>
      <c r="AA255" s="320"/>
      <c r="AB255" s="320"/>
      <c r="AC255" s="320"/>
      <c r="AD255" s="320"/>
      <c r="AF255" s="98"/>
      <c r="AH255"/>
    </row>
    <row r="256" spans="1:34" s="6" customFormat="1" ht="15" customHeight="1">
      <c r="A256" s="8"/>
      <c r="B256" s="8"/>
      <c r="C256" s="143" t="s">
        <v>178</v>
      </c>
      <c r="D256" s="463" t="str">
        <f>IF(CNGE_2023_M1_Secc5!D539="","",CNGE_2023_M1_Secc5!D539)</f>
        <v/>
      </c>
      <c r="E256" s="463"/>
      <c r="F256" s="463"/>
      <c r="G256" s="463"/>
      <c r="H256" s="463"/>
      <c r="I256" s="463"/>
      <c r="J256" s="463"/>
      <c r="K256" s="463"/>
      <c r="L256" s="463"/>
      <c r="M256" s="365"/>
      <c r="N256" s="320"/>
      <c r="O256" s="320"/>
      <c r="P256" s="320"/>
      <c r="Q256" s="320"/>
      <c r="R256" s="320"/>
      <c r="S256" s="320"/>
      <c r="T256" s="320"/>
      <c r="U256" s="320"/>
      <c r="V256" s="320"/>
      <c r="W256" s="320"/>
      <c r="X256" s="320"/>
      <c r="Y256" s="320"/>
      <c r="Z256" s="320"/>
      <c r="AA256" s="320"/>
      <c r="AB256" s="320"/>
      <c r="AC256" s="320"/>
      <c r="AD256" s="320"/>
      <c r="AF256" s="98"/>
      <c r="AH256"/>
    </row>
    <row r="257" spans="1:34" s="6" customFormat="1" ht="15" customHeight="1">
      <c r="A257" s="8"/>
      <c r="B257" s="8"/>
      <c r="C257" s="143" t="s">
        <v>179</v>
      </c>
      <c r="D257" s="463" t="str">
        <f>IF(CNGE_2023_M1_Secc5!D540="","",CNGE_2023_M1_Secc5!D540)</f>
        <v/>
      </c>
      <c r="E257" s="463"/>
      <c r="F257" s="463"/>
      <c r="G257" s="463"/>
      <c r="H257" s="463"/>
      <c r="I257" s="463"/>
      <c r="J257" s="463"/>
      <c r="K257" s="463"/>
      <c r="L257" s="463"/>
      <c r="M257" s="365"/>
      <c r="N257" s="320"/>
      <c r="O257" s="320"/>
      <c r="P257" s="320"/>
      <c r="Q257" s="320"/>
      <c r="R257" s="320"/>
      <c r="S257" s="320"/>
      <c r="T257" s="320"/>
      <c r="U257" s="320"/>
      <c r="V257" s="320"/>
      <c r="W257" s="320"/>
      <c r="X257" s="320"/>
      <c r="Y257" s="320"/>
      <c r="Z257" s="320"/>
      <c r="AA257" s="320"/>
      <c r="AB257" s="320"/>
      <c r="AC257" s="320"/>
      <c r="AD257" s="320"/>
      <c r="AF257" s="98"/>
      <c r="AH257"/>
    </row>
    <row r="258" spans="1:34" s="6" customFormat="1" ht="15" customHeight="1">
      <c r="A258" s="8"/>
      <c r="B258" s="8"/>
      <c r="C258" s="143" t="s">
        <v>180</v>
      </c>
      <c r="D258" s="463" t="str">
        <f>IF(CNGE_2023_M1_Secc5!D541="","",CNGE_2023_M1_Secc5!D541)</f>
        <v/>
      </c>
      <c r="E258" s="463"/>
      <c r="F258" s="463"/>
      <c r="G258" s="463"/>
      <c r="H258" s="463"/>
      <c r="I258" s="463"/>
      <c r="J258" s="463"/>
      <c r="K258" s="463"/>
      <c r="L258" s="463"/>
      <c r="M258" s="365"/>
      <c r="N258" s="320"/>
      <c r="O258" s="320"/>
      <c r="P258" s="320"/>
      <c r="Q258" s="320"/>
      <c r="R258" s="320"/>
      <c r="S258" s="320"/>
      <c r="T258" s="320"/>
      <c r="U258" s="320"/>
      <c r="V258" s="320"/>
      <c r="W258" s="320"/>
      <c r="X258" s="320"/>
      <c r="Y258" s="320"/>
      <c r="Z258" s="320"/>
      <c r="AA258" s="320"/>
      <c r="AB258" s="320"/>
      <c r="AC258" s="320"/>
      <c r="AD258" s="320"/>
      <c r="AF258" s="98"/>
      <c r="AH258"/>
    </row>
    <row r="259" spans="1:34" s="6" customFormat="1" ht="15" customHeight="1">
      <c r="A259" s="8"/>
      <c r="B259" s="8"/>
      <c r="C259" s="143" t="s">
        <v>181</v>
      </c>
      <c r="D259" s="463" t="str">
        <f>IF(CNGE_2023_M1_Secc5!D542="","",CNGE_2023_M1_Secc5!D542)</f>
        <v/>
      </c>
      <c r="E259" s="463"/>
      <c r="F259" s="463"/>
      <c r="G259" s="463"/>
      <c r="H259" s="463"/>
      <c r="I259" s="463"/>
      <c r="J259" s="463"/>
      <c r="K259" s="463"/>
      <c r="L259" s="463"/>
      <c r="M259" s="365"/>
      <c r="N259" s="320"/>
      <c r="O259" s="320"/>
      <c r="P259" s="320"/>
      <c r="Q259" s="320"/>
      <c r="R259" s="320"/>
      <c r="S259" s="320"/>
      <c r="T259" s="320"/>
      <c r="U259" s="320"/>
      <c r="V259" s="320"/>
      <c r="W259" s="320"/>
      <c r="X259" s="320"/>
      <c r="Y259" s="320"/>
      <c r="Z259" s="320"/>
      <c r="AA259" s="320"/>
      <c r="AB259" s="320"/>
      <c r="AC259" s="320"/>
      <c r="AD259" s="320"/>
      <c r="AF259" s="98"/>
      <c r="AH259"/>
    </row>
    <row r="260" spans="1:34" s="6" customFormat="1" ht="15" customHeight="1">
      <c r="A260" s="8"/>
      <c r="B260" s="8"/>
      <c r="C260" s="143" t="s">
        <v>182</v>
      </c>
      <c r="D260" s="463" t="str">
        <f>IF(CNGE_2023_M1_Secc5!D543="","",CNGE_2023_M1_Secc5!D543)</f>
        <v/>
      </c>
      <c r="E260" s="463"/>
      <c r="F260" s="463"/>
      <c r="G260" s="463"/>
      <c r="H260" s="463"/>
      <c r="I260" s="463"/>
      <c r="J260" s="463"/>
      <c r="K260" s="463"/>
      <c r="L260" s="463"/>
      <c r="M260" s="365"/>
      <c r="N260" s="320"/>
      <c r="O260" s="320"/>
      <c r="P260" s="320"/>
      <c r="Q260" s="320"/>
      <c r="R260" s="320"/>
      <c r="S260" s="320"/>
      <c r="T260" s="320"/>
      <c r="U260" s="320"/>
      <c r="V260" s="320"/>
      <c r="W260" s="320"/>
      <c r="X260" s="320"/>
      <c r="Y260" s="320"/>
      <c r="Z260" s="320"/>
      <c r="AA260" s="320"/>
      <c r="AB260" s="320"/>
      <c r="AC260" s="320"/>
      <c r="AD260" s="320"/>
      <c r="AF260" s="98"/>
      <c r="AH260"/>
    </row>
    <row r="261" spans="1:34" s="6" customFormat="1" ht="15" customHeight="1">
      <c r="A261" s="8"/>
      <c r="B261" s="8"/>
      <c r="C261" s="143" t="s">
        <v>183</v>
      </c>
      <c r="D261" s="463" t="str">
        <f>IF(CNGE_2023_M1_Secc5!D544="","",CNGE_2023_M1_Secc5!D544)</f>
        <v/>
      </c>
      <c r="E261" s="463"/>
      <c r="F261" s="463"/>
      <c r="G261" s="463"/>
      <c r="H261" s="463"/>
      <c r="I261" s="463"/>
      <c r="J261" s="463"/>
      <c r="K261" s="463"/>
      <c r="L261" s="463"/>
      <c r="M261" s="365"/>
      <c r="N261" s="320"/>
      <c r="O261" s="320"/>
      <c r="P261" s="320"/>
      <c r="Q261" s="320"/>
      <c r="R261" s="320"/>
      <c r="S261" s="320"/>
      <c r="T261" s="320"/>
      <c r="U261" s="320"/>
      <c r="V261" s="320"/>
      <c r="W261" s="320"/>
      <c r="X261" s="320"/>
      <c r="Y261" s="320"/>
      <c r="Z261" s="320"/>
      <c r="AA261" s="320"/>
      <c r="AB261" s="320"/>
      <c r="AC261" s="320"/>
      <c r="AD261" s="320"/>
      <c r="AF261" s="98"/>
      <c r="AH261"/>
    </row>
    <row r="262" spans="1:34" s="6" customFormat="1" ht="15" customHeight="1">
      <c r="A262" s="8"/>
      <c r="B262" s="8"/>
      <c r="C262" s="143" t="s">
        <v>184</v>
      </c>
      <c r="D262" s="463" t="str">
        <f>IF(CNGE_2023_M1_Secc5!D545="","",CNGE_2023_M1_Secc5!D545)</f>
        <v/>
      </c>
      <c r="E262" s="463"/>
      <c r="F262" s="463"/>
      <c r="G262" s="463"/>
      <c r="H262" s="463"/>
      <c r="I262" s="463"/>
      <c r="J262" s="463"/>
      <c r="K262" s="463"/>
      <c r="L262" s="463"/>
      <c r="M262" s="365"/>
      <c r="N262" s="320"/>
      <c r="O262" s="320"/>
      <c r="P262" s="320"/>
      <c r="Q262" s="320"/>
      <c r="R262" s="320"/>
      <c r="S262" s="320"/>
      <c r="T262" s="320"/>
      <c r="U262" s="320"/>
      <c r="V262" s="320"/>
      <c r="W262" s="320"/>
      <c r="X262" s="320"/>
      <c r="Y262" s="320"/>
      <c r="Z262" s="320"/>
      <c r="AA262" s="320"/>
      <c r="AB262" s="320"/>
      <c r="AC262" s="320"/>
      <c r="AD262" s="320"/>
      <c r="AF262" s="98"/>
      <c r="AH262"/>
    </row>
    <row r="263" spans="1:34" s="6" customFormat="1" ht="15" customHeight="1">
      <c r="A263" s="8"/>
      <c r="B263" s="8"/>
      <c r="C263" s="143" t="s">
        <v>185</v>
      </c>
      <c r="D263" s="463" t="str">
        <f>IF(CNGE_2023_M1_Secc5!D546="","",CNGE_2023_M1_Secc5!D546)</f>
        <v/>
      </c>
      <c r="E263" s="463"/>
      <c r="F263" s="463"/>
      <c r="G263" s="463"/>
      <c r="H263" s="463"/>
      <c r="I263" s="463"/>
      <c r="J263" s="463"/>
      <c r="K263" s="463"/>
      <c r="L263" s="463"/>
      <c r="M263" s="365"/>
      <c r="N263" s="320"/>
      <c r="O263" s="320"/>
      <c r="P263" s="320"/>
      <c r="Q263" s="320"/>
      <c r="R263" s="320"/>
      <c r="S263" s="320"/>
      <c r="T263" s="320"/>
      <c r="U263" s="320"/>
      <c r="V263" s="320"/>
      <c r="W263" s="320"/>
      <c r="X263" s="320"/>
      <c r="Y263" s="320"/>
      <c r="Z263" s="320"/>
      <c r="AA263" s="320"/>
      <c r="AB263" s="320"/>
      <c r="AC263" s="320"/>
      <c r="AD263" s="320"/>
      <c r="AF263" s="98"/>
      <c r="AH263"/>
    </row>
    <row r="264" spans="1:34" s="6" customFormat="1" ht="15" customHeight="1">
      <c r="A264" s="8"/>
      <c r="B264" s="8"/>
      <c r="C264" s="143" t="s">
        <v>186</v>
      </c>
      <c r="D264" s="463" t="str">
        <f>IF(CNGE_2023_M1_Secc5!D547="","",CNGE_2023_M1_Secc5!D547)</f>
        <v/>
      </c>
      <c r="E264" s="463"/>
      <c r="F264" s="463"/>
      <c r="G264" s="463"/>
      <c r="H264" s="463"/>
      <c r="I264" s="463"/>
      <c r="J264" s="463"/>
      <c r="K264" s="463"/>
      <c r="L264" s="463"/>
      <c r="M264" s="365"/>
      <c r="N264" s="320"/>
      <c r="O264" s="320"/>
      <c r="P264" s="320"/>
      <c r="Q264" s="320"/>
      <c r="R264" s="320"/>
      <c r="S264" s="320"/>
      <c r="T264" s="320"/>
      <c r="U264" s="320"/>
      <c r="V264" s="320"/>
      <c r="W264" s="320"/>
      <c r="X264" s="320"/>
      <c r="Y264" s="320"/>
      <c r="Z264" s="320"/>
      <c r="AA264" s="320"/>
      <c r="AB264" s="320"/>
      <c r="AC264" s="320"/>
      <c r="AD264" s="320"/>
      <c r="AF264" s="98"/>
      <c r="AH264"/>
    </row>
    <row r="265" spans="1:34" s="6" customFormat="1" ht="15" customHeight="1">
      <c r="A265" s="8"/>
      <c r="B265" s="8"/>
      <c r="C265" s="143" t="s">
        <v>187</v>
      </c>
      <c r="D265" s="463" t="str">
        <f>IF(CNGE_2023_M1_Secc5!D548="","",CNGE_2023_M1_Secc5!D548)</f>
        <v/>
      </c>
      <c r="E265" s="463"/>
      <c r="F265" s="463"/>
      <c r="G265" s="463"/>
      <c r="H265" s="463"/>
      <c r="I265" s="463"/>
      <c r="J265" s="463"/>
      <c r="K265" s="463"/>
      <c r="L265" s="463"/>
      <c r="M265" s="365"/>
      <c r="N265" s="320"/>
      <c r="O265" s="320"/>
      <c r="P265" s="320"/>
      <c r="Q265" s="320"/>
      <c r="R265" s="320"/>
      <c r="S265" s="320"/>
      <c r="T265" s="320"/>
      <c r="U265" s="320"/>
      <c r="V265" s="320"/>
      <c r="W265" s="320"/>
      <c r="X265" s="320"/>
      <c r="Y265" s="320"/>
      <c r="Z265" s="320"/>
      <c r="AA265" s="320"/>
      <c r="AB265" s="320"/>
      <c r="AC265" s="320"/>
      <c r="AD265" s="320"/>
      <c r="AF265" s="98"/>
      <c r="AH265"/>
    </row>
    <row r="266" spans="1:34" s="6" customFormat="1" ht="15" customHeight="1">
      <c r="A266" s="8"/>
      <c r="B266" s="8"/>
      <c r="C266" s="143" t="s">
        <v>188</v>
      </c>
      <c r="D266" s="463" t="str">
        <f>IF(CNGE_2023_M1_Secc5!D549="","",CNGE_2023_M1_Secc5!D549)</f>
        <v/>
      </c>
      <c r="E266" s="463"/>
      <c r="F266" s="463"/>
      <c r="G266" s="463"/>
      <c r="H266" s="463"/>
      <c r="I266" s="463"/>
      <c r="J266" s="463"/>
      <c r="K266" s="463"/>
      <c r="L266" s="463"/>
      <c r="M266" s="365"/>
      <c r="N266" s="320"/>
      <c r="O266" s="320"/>
      <c r="P266" s="320"/>
      <c r="Q266" s="320"/>
      <c r="R266" s="320"/>
      <c r="S266" s="320"/>
      <c r="T266" s="320"/>
      <c r="U266" s="320"/>
      <c r="V266" s="320"/>
      <c r="W266" s="320"/>
      <c r="X266" s="320"/>
      <c r="Y266" s="320"/>
      <c r="Z266" s="320"/>
      <c r="AA266" s="320"/>
      <c r="AB266" s="320"/>
      <c r="AC266" s="320"/>
      <c r="AD266" s="320"/>
      <c r="AF266" s="98"/>
      <c r="AH266"/>
    </row>
    <row r="267" spans="1:34" s="6" customFormat="1" ht="15" customHeight="1">
      <c r="A267" s="8"/>
      <c r="B267" s="8"/>
      <c r="C267" s="143" t="s">
        <v>189</v>
      </c>
      <c r="D267" s="463" t="str">
        <f>IF(CNGE_2023_M1_Secc5!D550="","",CNGE_2023_M1_Secc5!D550)</f>
        <v/>
      </c>
      <c r="E267" s="463"/>
      <c r="F267" s="463"/>
      <c r="G267" s="463"/>
      <c r="H267" s="463"/>
      <c r="I267" s="463"/>
      <c r="J267" s="463"/>
      <c r="K267" s="463"/>
      <c r="L267" s="463"/>
      <c r="M267" s="365"/>
      <c r="N267" s="320"/>
      <c r="O267" s="320"/>
      <c r="P267" s="320"/>
      <c r="Q267" s="320"/>
      <c r="R267" s="320"/>
      <c r="S267" s="320"/>
      <c r="T267" s="320"/>
      <c r="U267" s="320"/>
      <c r="V267" s="320"/>
      <c r="W267" s="320"/>
      <c r="X267" s="320"/>
      <c r="Y267" s="320"/>
      <c r="Z267" s="320"/>
      <c r="AA267" s="320"/>
      <c r="AB267" s="320"/>
      <c r="AC267" s="320"/>
      <c r="AD267" s="320"/>
      <c r="AF267" s="98"/>
      <c r="AH267"/>
    </row>
    <row r="268" spans="1:34" s="6" customFormat="1" ht="15" customHeight="1">
      <c r="A268" s="8"/>
      <c r="B268" s="8"/>
      <c r="C268" s="143" t="s">
        <v>190</v>
      </c>
      <c r="D268" s="463" t="str">
        <f>IF(CNGE_2023_M1_Secc5!D551="","",CNGE_2023_M1_Secc5!D551)</f>
        <v/>
      </c>
      <c r="E268" s="463"/>
      <c r="F268" s="463"/>
      <c r="G268" s="463"/>
      <c r="H268" s="463"/>
      <c r="I268" s="463"/>
      <c r="J268" s="463"/>
      <c r="K268" s="463"/>
      <c r="L268" s="463"/>
      <c r="M268" s="365"/>
      <c r="N268" s="320"/>
      <c r="O268" s="320"/>
      <c r="P268" s="320"/>
      <c r="Q268" s="320"/>
      <c r="R268" s="320"/>
      <c r="S268" s="320"/>
      <c r="T268" s="320"/>
      <c r="U268" s="320"/>
      <c r="V268" s="320"/>
      <c r="W268" s="320"/>
      <c r="X268" s="320"/>
      <c r="Y268" s="320"/>
      <c r="Z268" s="320"/>
      <c r="AA268" s="320"/>
      <c r="AB268" s="320"/>
      <c r="AC268" s="320"/>
      <c r="AD268" s="320"/>
      <c r="AF268" s="98"/>
      <c r="AH268"/>
    </row>
    <row r="269" spans="1:34" s="6" customFormat="1" ht="15" customHeight="1">
      <c r="A269" s="8"/>
      <c r="B269" s="8"/>
      <c r="C269" s="143" t="s">
        <v>191</v>
      </c>
      <c r="D269" s="463" t="str">
        <f>IF(CNGE_2023_M1_Secc5!D552="","",CNGE_2023_M1_Secc5!D552)</f>
        <v/>
      </c>
      <c r="E269" s="463"/>
      <c r="F269" s="463"/>
      <c r="G269" s="463"/>
      <c r="H269" s="463"/>
      <c r="I269" s="463"/>
      <c r="J269" s="463"/>
      <c r="K269" s="463"/>
      <c r="L269" s="463"/>
      <c r="M269" s="365"/>
      <c r="N269" s="320"/>
      <c r="O269" s="320"/>
      <c r="P269" s="320"/>
      <c r="Q269" s="320"/>
      <c r="R269" s="320"/>
      <c r="S269" s="320"/>
      <c r="T269" s="320"/>
      <c r="U269" s="320"/>
      <c r="V269" s="320"/>
      <c r="W269" s="320"/>
      <c r="X269" s="320"/>
      <c r="Y269" s="320"/>
      <c r="Z269" s="320"/>
      <c r="AA269" s="320"/>
      <c r="AB269" s="320"/>
      <c r="AC269" s="320"/>
      <c r="AD269" s="320"/>
      <c r="AF269" s="98"/>
      <c r="AH269"/>
    </row>
    <row r="270" spans="1:34" s="6" customFormat="1" ht="15" customHeight="1">
      <c r="A270" s="8"/>
      <c r="B270" s="8"/>
      <c r="C270" s="143" t="s">
        <v>192</v>
      </c>
      <c r="D270" s="463" t="str">
        <f>IF(CNGE_2023_M1_Secc5!D553="","",CNGE_2023_M1_Secc5!D553)</f>
        <v/>
      </c>
      <c r="E270" s="463"/>
      <c r="F270" s="463"/>
      <c r="G270" s="463"/>
      <c r="H270" s="463"/>
      <c r="I270" s="463"/>
      <c r="J270" s="463"/>
      <c r="K270" s="463"/>
      <c r="L270" s="463"/>
      <c r="M270" s="365"/>
      <c r="N270" s="320"/>
      <c r="O270" s="320"/>
      <c r="P270" s="320"/>
      <c r="Q270" s="320"/>
      <c r="R270" s="320"/>
      <c r="S270" s="320"/>
      <c r="T270" s="320"/>
      <c r="U270" s="320"/>
      <c r="V270" s="320"/>
      <c r="W270" s="320"/>
      <c r="X270" s="320"/>
      <c r="Y270" s="320"/>
      <c r="Z270" s="320"/>
      <c r="AA270" s="320"/>
      <c r="AB270" s="320"/>
      <c r="AC270" s="320"/>
      <c r="AD270" s="320"/>
      <c r="AF270" s="98"/>
      <c r="AH270"/>
    </row>
    <row r="271" spans="1:34" ht="15" customHeight="1">
      <c r="A271" s="110"/>
      <c r="B271" s="8"/>
      <c r="C271" s="7"/>
      <c r="D271" s="7"/>
      <c r="E271" s="7"/>
      <c r="F271" s="7"/>
      <c r="G271" s="12"/>
      <c r="H271" s="12"/>
      <c r="I271" s="12"/>
      <c r="J271" s="12"/>
      <c r="K271" s="12"/>
      <c r="L271" s="165"/>
      <c r="M271" s="263">
        <f>IF(AND(SUM(M151:O270)=0,COUNTIF(M151:O270,"NS")&gt;0),"NS",
IF(AND(SUM(M151:O270)=0,COUNTIF(M151:O270,0)&gt;0),0,
IF(AND(SUM(M151:O270)=0,COUNTIF(M151:O270,"NA")&gt;0),"NA",
SUM(M151:O270))))</f>
        <v>0</v>
      </c>
      <c r="N271" s="263"/>
      <c r="O271" s="263"/>
      <c r="P271" s="263">
        <f>IF(AND(SUM(P151:R270)=0,COUNTIF(P151:R270,"NS")&gt;0),"NS",
IF(AND(SUM(P151:R270)=0,COUNTIF(P151:R270,0)&gt;0),0,
IF(AND(SUM(P151:R270)=0,COUNTIF(P151:R270,"NA")&gt;0),"NA",
SUM(P151:R270))))</f>
        <v>0</v>
      </c>
      <c r="Q271" s="263"/>
      <c r="R271" s="263"/>
      <c r="S271" s="263">
        <f>IF(AND(SUM(S151:U270)=0,COUNTIF(S151:U270,"NS")&gt;0),"NS",
IF(AND(SUM(S151:U270)=0,COUNTIF(S151:U270,0)&gt;0),0,
IF(AND(SUM(S151:U270)=0,COUNTIF(S151:U270,"NA")&gt;0),"NA",
SUM(S151:U270))))</f>
        <v>0</v>
      </c>
      <c r="T271" s="263"/>
      <c r="U271" s="263"/>
      <c r="V271" s="263">
        <f>IF(AND(SUM(V151:X270)=0,COUNTIF(V151:X270,"NS")&gt;0),"NS",
IF(AND(SUM(V151:X270)=0,COUNTIF(V151:X270,0)&gt;0),0,
IF(AND(SUM(V151:X270)=0,COUNTIF(V151:X270,"NA")&gt;0),"NA",
SUM(V151:X270))))</f>
        <v>0</v>
      </c>
      <c r="W271" s="263"/>
      <c r="X271" s="263"/>
      <c r="Y271" s="263">
        <f>IF(AND(SUM(Y151:AA270)=0,COUNTIF(Y151:AA270,"NS")&gt;0),"NS",
IF(AND(SUM(Y151:AA270)=0,COUNTIF(Y151:AA270,0)&gt;0),0,
IF(AND(SUM(Y151:AA270)=0,COUNTIF(Y151:AA270,"NA")&gt;0),"NA",
SUM(Y151:AA270))))</f>
        <v>0</v>
      </c>
      <c r="Z271" s="263"/>
      <c r="AA271" s="263"/>
      <c r="AB271" s="263">
        <f>IF(AND(SUM(AB151:AD270)=0,COUNTIF(AB151:AD270,"NS")&gt;0),"NS",
IF(AND(SUM(AB151:AD270)=0,COUNTIF(AB151:AD270,0)&gt;0),0,
IF(AND(SUM(AB151:AD270)=0,COUNTIF(AB151:AD270,"NA")&gt;0),"NA",
SUM(AB151:AD270))))</f>
        <v>0</v>
      </c>
      <c r="AC271" s="263"/>
      <c r="AD271" s="263"/>
      <c r="AE271" s="8"/>
    </row>
    <row r="272" spans="1:34" ht="15" customHeight="1">
      <c r="A272" s="110"/>
      <c r="B272" s="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8"/>
    </row>
    <row r="273" spans="1:31" ht="24" customHeight="1">
      <c r="A273" s="110"/>
      <c r="B273" s="8"/>
      <c r="C273" s="285" t="s">
        <v>194</v>
      </c>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8"/>
    </row>
    <row r="274" spans="1:31" ht="60" customHeight="1">
      <c r="C274" s="367"/>
      <c r="D274" s="368"/>
      <c r="E274" s="368"/>
      <c r="F274" s="368"/>
      <c r="G274" s="368"/>
      <c r="H274" s="368"/>
      <c r="I274" s="368"/>
      <c r="J274" s="368"/>
      <c r="K274" s="368"/>
      <c r="L274" s="368"/>
      <c r="M274" s="368"/>
      <c r="N274" s="368"/>
      <c r="O274" s="368"/>
      <c r="P274" s="368"/>
      <c r="Q274" s="368"/>
      <c r="R274" s="368"/>
      <c r="S274" s="368"/>
      <c r="T274" s="368"/>
      <c r="U274" s="368"/>
      <c r="V274" s="368"/>
      <c r="W274" s="368"/>
      <c r="X274" s="368"/>
      <c r="Y274" s="368"/>
      <c r="Z274" s="368"/>
      <c r="AA274" s="368"/>
      <c r="AB274" s="368"/>
      <c r="AC274" s="368"/>
      <c r="AD274" s="369"/>
    </row>
    <row r="275" spans="1:31" ht="15" customHeight="1"/>
    <row r="276" spans="1:31" ht="15" customHeight="1">
      <c r="B276" s="283" t="str">
        <f>IF(AH145=0,"","Error: verificar la consistencia con la columna No aplica.")</f>
        <v/>
      </c>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row>
    <row r="277" spans="1:31" ht="15" customHeight="1">
      <c r="B277" s="283" t="str">
        <f>IF(AN31=0,"","Error: verificar la consistencia con la pregunta 5.10, tercera instrucción.")</f>
        <v/>
      </c>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row>
    <row r="278" spans="1:31" ht="15" customHeight="1">
      <c r="B278" s="283" t="str">
        <f>IF(BA32=0,"",IF(AU31&gt;0,"Error: verificar las auditorias aplicadas, deben ser igual a lo reportado en 5.10.","Error: verificar las auditorias aplicadas y concluidas, deben ser igual a lo reportado en 5.10."))</f>
        <v/>
      </c>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row>
    <row r="279" spans="1:31" ht="15" customHeight="1">
      <c r="B279" s="315" t="str">
        <f>IF(AG37=0,"","Error: debe completar toda la información requerida.")</f>
        <v/>
      </c>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5"/>
      <c r="AD279" s="315"/>
    </row>
    <row r="280" spans="1:31" ht="15" customHeight="1"/>
  </sheetData>
  <sheetProtection algorithmName="SHA-512" hashValue="N4NNr3nX10keaiuMcOrDzVGRUzJMEIfb2/280wabyEYe9t0zjvCZ+qYL69CkDlLLba/XrkstRhrWvBvJGD8jmQ==" saltValue="236UnoThPMZtZ6NYbt4mOg==" spinCount="100000" sheet="1" objects="1" scenarios="1"/>
  <mergeCells count="1857">
    <mergeCell ref="B276:AD276"/>
    <mergeCell ref="B277:AD277"/>
    <mergeCell ref="B278:AD278"/>
    <mergeCell ref="B279:AD279"/>
    <mergeCell ref="B1:AD1"/>
    <mergeCell ref="B3:AD3"/>
    <mergeCell ref="B5:AD5"/>
    <mergeCell ref="B7:AD7"/>
    <mergeCell ref="B10:L10"/>
    <mergeCell ref="N10:O10"/>
    <mergeCell ref="M22:AD22"/>
    <mergeCell ref="AB24:AD24"/>
    <mergeCell ref="M25:O25"/>
    <mergeCell ref="P25:R25"/>
    <mergeCell ref="S25:U25"/>
    <mergeCell ref="V25:X25"/>
    <mergeCell ref="Y25:AA25"/>
    <mergeCell ref="AB25:AD25"/>
    <mergeCell ref="P24:R24"/>
    <mergeCell ref="S24:U24"/>
    <mergeCell ref="V24:X24"/>
    <mergeCell ref="Y24:AA24"/>
    <mergeCell ref="C19:AD19"/>
    <mergeCell ref="AA21:AD21"/>
    <mergeCell ref="M23:R23"/>
    <mergeCell ref="S23:X23"/>
    <mergeCell ref="Y23:AD23"/>
    <mergeCell ref="M24:O24"/>
    <mergeCell ref="C22:J24"/>
    <mergeCell ref="K22:L24"/>
    <mergeCell ref="D25:J25"/>
    <mergeCell ref="K25:L25"/>
    <mergeCell ref="D30:J30"/>
    <mergeCell ref="K30:L30"/>
    <mergeCell ref="D31:J31"/>
    <mergeCell ref="K31:L31"/>
    <mergeCell ref="AA12:AD12"/>
    <mergeCell ref="B14:AD14"/>
    <mergeCell ref="C15:AD15"/>
    <mergeCell ref="C16:AD16"/>
    <mergeCell ref="V27:X27"/>
    <mergeCell ref="M26:O26"/>
    <mergeCell ref="P26:R26"/>
    <mergeCell ref="S26:U26"/>
    <mergeCell ref="D26:J26"/>
    <mergeCell ref="K26:L26"/>
    <mergeCell ref="D27:J27"/>
    <mergeCell ref="K27:L27"/>
    <mergeCell ref="C17:AD17"/>
    <mergeCell ref="C18:AD18"/>
    <mergeCell ref="V26:X26"/>
    <mergeCell ref="Y26:AA26"/>
    <mergeCell ref="AB26:AD26"/>
    <mergeCell ref="M27:O27"/>
    <mergeCell ref="V30:X30"/>
    <mergeCell ref="Y30:AA30"/>
    <mergeCell ref="AB30:AD30"/>
    <mergeCell ref="M31:O31"/>
    <mergeCell ref="P31:R31"/>
    <mergeCell ref="S31:U31"/>
    <mergeCell ref="V31:X31"/>
    <mergeCell ref="M30:O30"/>
    <mergeCell ref="P30:R30"/>
    <mergeCell ref="S30:U30"/>
    <mergeCell ref="P27:R27"/>
    <mergeCell ref="S27:U27"/>
    <mergeCell ref="AB28:AD28"/>
    <mergeCell ref="D28:J28"/>
    <mergeCell ref="K28:L28"/>
    <mergeCell ref="M29:O29"/>
    <mergeCell ref="P29:R29"/>
    <mergeCell ref="S29:U29"/>
    <mergeCell ref="V29:X29"/>
    <mergeCell ref="Y29:AA29"/>
    <mergeCell ref="AB29:AD29"/>
    <mergeCell ref="Y27:AA27"/>
    <mergeCell ref="AB27:AD27"/>
    <mergeCell ref="M28:O28"/>
    <mergeCell ref="P28:R28"/>
    <mergeCell ref="S28:U28"/>
    <mergeCell ref="V28:X28"/>
    <mergeCell ref="Y28:AA28"/>
    <mergeCell ref="Y31:AA31"/>
    <mergeCell ref="AB31:AD31"/>
    <mergeCell ref="D29:J29"/>
    <mergeCell ref="K29:L29"/>
    <mergeCell ref="V39:X39"/>
    <mergeCell ref="M38:O38"/>
    <mergeCell ref="P38:R38"/>
    <mergeCell ref="S38:U38"/>
    <mergeCell ref="V34:X34"/>
    <mergeCell ref="Y34:AA34"/>
    <mergeCell ref="AB34:AD34"/>
    <mergeCell ref="M35:O35"/>
    <mergeCell ref="P35:R35"/>
    <mergeCell ref="S35:U35"/>
    <mergeCell ref="V35:X35"/>
    <mergeCell ref="M34:O34"/>
    <mergeCell ref="P34:R34"/>
    <mergeCell ref="S34:U34"/>
    <mergeCell ref="AB32:AD32"/>
    <mergeCell ref="M33:O33"/>
    <mergeCell ref="P33:R33"/>
    <mergeCell ref="S33:U33"/>
    <mergeCell ref="V33:X33"/>
    <mergeCell ref="Y33:AA33"/>
    <mergeCell ref="AB33:AD33"/>
    <mergeCell ref="Y35:AA35"/>
    <mergeCell ref="AB35:AD35"/>
    <mergeCell ref="M32:O32"/>
    <mergeCell ref="P32:R32"/>
    <mergeCell ref="S32:U32"/>
    <mergeCell ref="V32:X32"/>
    <mergeCell ref="Y32:AA32"/>
    <mergeCell ref="AB40:AD40"/>
    <mergeCell ref="M41:O41"/>
    <mergeCell ref="P41:R41"/>
    <mergeCell ref="S41:U41"/>
    <mergeCell ref="V41:X41"/>
    <mergeCell ref="Y41:AA41"/>
    <mergeCell ref="AB41:AD41"/>
    <mergeCell ref="AB36:AD36"/>
    <mergeCell ref="M37:O37"/>
    <mergeCell ref="P37:R37"/>
    <mergeCell ref="S37:U37"/>
    <mergeCell ref="V37:X37"/>
    <mergeCell ref="Y37:AA37"/>
    <mergeCell ref="AB37:AD37"/>
    <mergeCell ref="M36:O36"/>
    <mergeCell ref="P36:R36"/>
    <mergeCell ref="S36:U36"/>
    <mergeCell ref="V36:X36"/>
    <mergeCell ref="Y36:AA36"/>
    <mergeCell ref="Y39:AA39"/>
    <mergeCell ref="AB39:AD39"/>
    <mergeCell ref="M40:O40"/>
    <mergeCell ref="P40:R40"/>
    <mergeCell ref="S40:U40"/>
    <mergeCell ref="V40:X40"/>
    <mergeCell ref="Y40:AA40"/>
    <mergeCell ref="V38:X38"/>
    <mergeCell ref="Y38:AA38"/>
    <mergeCell ref="AB38:AD38"/>
    <mergeCell ref="M39:O39"/>
    <mergeCell ref="P39:R39"/>
    <mergeCell ref="S39:U39"/>
    <mergeCell ref="Y43:AA43"/>
    <mergeCell ref="AB43:AD43"/>
    <mergeCell ref="M44:O44"/>
    <mergeCell ref="P44:R44"/>
    <mergeCell ref="S44:U44"/>
    <mergeCell ref="V44:X44"/>
    <mergeCell ref="Y44:AA44"/>
    <mergeCell ref="V42:X42"/>
    <mergeCell ref="Y42:AA42"/>
    <mergeCell ref="AB42:AD42"/>
    <mergeCell ref="M43:O43"/>
    <mergeCell ref="P43:R43"/>
    <mergeCell ref="S43:U43"/>
    <mergeCell ref="V43:X43"/>
    <mergeCell ref="M42:O42"/>
    <mergeCell ref="P42:R42"/>
    <mergeCell ref="S42:U42"/>
    <mergeCell ref="AB46:AD46"/>
    <mergeCell ref="M47:O47"/>
    <mergeCell ref="P47:R47"/>
    <mergeCell ref="S47:U47"/>
    <mergeCell ref="V47:X47"/>
    <mergeCell ref="M46:O46"/>
    <mergeCell ref="P46:R46"/>
    <mergeCell ref="S46:U46"/>
    <mergeCell ref="Y51:AA51"/>
    <mergeCell ref="AB51:AD51"/>
    <mergeCell ref="AB44:AD44"/>
    <mergeCell ref="M45:O45"/>
    <mergeCell ref="P45:R45"/>
    <mergeCell ref="S45:U45"/>
    <mergeCell ref="V45:X45"/>
    <mergeCell ref="Y45:AA45"/>
    <mergeCell ref="AB45:AD45"/>
    <mergeCell ref="V50:X50"/>
    <mergeCell ref="Y50:AA50"/>
    <mergeCell ref="AB50:AD50"/>
    <mergeCell ref="M51:O51"/>
    <mergeCell ref="P51:R51"/>
    <mergeCell ref="S51:U51"/>
    <mergeCell ref="V51:X51"/>
    <mergeCell ref="M50:O50"/>
    <mergeCell ref="P50:R50"/>
    <mergeCell ref="S50:U50"/>
    <mergeCell ref="AB48:AD48"/>
    <mergeCell ref="M49:O49"/>
    <mergeCell ref="P49:R49"/>
    <mergeCell ref="S49:U49"/>
    <mergeCell ref="V49:X49"/>
    <mergeCell ref="Y49:AA49"/>
    <mergeCell ref="AB49:AD49"/>
    <mergeCell ref="Y47:AA47"/>
    <mergeCell ref="AB47:AD47"/>
    <mergeCell ref="M48:O48"/>
    <mergeCell ref="P48:R48"/>
    <mergeCell ref="S48:U48"/>
    <mergeCell ref="V48:X48"/>
    <mergeCell ref="Y48:AA48"/>
    <mergeCell ref="V46:X46"/>
    <mergeCell ref="Y46:AA46"/>
    <mergeCell ref="AB54:AD54"/>
    <mergeCell ref="M55:O55"/>
    <mergeCell ref="P55:R55"/>
    <mergeCell ref="S55:U55"/>
    <mergeCell ref="V55:X55"/>
    <mergeCell ref="M54:O54"/>
    <mergeCell ref="P54:R54"/>
    <mergeCell ref="S54:U54"/>
    <mergeCell ref="AB52:AD52"/>
    <mergeCell ref="M53:O53"/>
    <mergeCell ref="P53:R53"/>
    <mergeCell ref="S53:U53"/>
    <mergeCell ref="V53:X53"/>
    <mergeCell ref="Y53:AA53"/>
    <mergeCell ref="AB53:AD53"/>
    <mergeCell ref="M52:O52"/>
    <mergeCell ref="P52:R52"/>
    <mergeCell ref="S52:U52"/>
    <mergeCell ref="V52:X52"/>
    <mergeCell ref="Y52:AA52"/>
    <mergeCell ref="Y55:AA55"/>
    <mergeCell ref="AB55:AD55"/>
    <mergeCell ref="V54:X54"/>
    <mergeCell ref="Y59:AA59"/>
    <mergeCell ref="AB59:AD59"/>
    <mergeCell ref="M60:O60"/>
    <mergeCell ref="P60:R60"/>
    <mergeCell ref="S60:U60"/>
    <mergeCell ref="V60:X60"/>
    <mergeCell ref="Y60:AA60"/>
    <mergeCell ref="V58:X58"/>
    <mergeCell ref="Y58:AA58"/>
    <mergeCell ref="AB58:AD58"/>
    <mergeCell ref="Y54:AA54"/>
    <mergeCell ref="AB56:AD56"/>
    <mergeCell ref="M59:O59"/>
    <mergeCell ref="P59:R59"/>
    <mergeCell ref="S59:U59"/>
    <mergeCell ref="V59:X59"/>
    <mergeCell ref="M58:O58"/>
    <mergeCell ref="P58:R58"/>
    <mergeCell ref="S58:U58"/>
    <mergeCell ref="M57:O57"/>
    <mergeCell ref="P57:R57"/>
    <mergeCell ref="S57:U57"/>
    <mergeCell ref="V57:X57"/>
    <mergeCell ref="Y57:AA57"/>
    <mergeCell ref="AB57:AD57"/>
    <mergeCell ref="M56:O56"/>
    <mergeCell ref="P56:R56"/>
    <mergeCell ref="S56:U56"/>
    <mergeCell ref="V56:X56"/>
    <mergeCell ref="Y56:AA56"/>
    <mergeCell ref="AB62:AD62"/>
    <mergeCell ref="M63:O63"/>
    <mergeCell ref="P63:R63"/>
    <mergeCell ref="S63:U63"/>
    <mergeCell ref="V63:X63"/>
    <mergeCell ref="M62:O62"/>
    <mergeCell ref="P62:R62"/>
    <mergeCell ref="S62:U62"/>
    <mergeCell ref="Y67:AA67"/>
    <mergeCell ref="AB67:AD67"/>
    <mergeCell ref="AB60:AD60"/>
    <mergeCell ref="M61:O61"/>
    <mergeCell ref="P61:R61"/>
    <mergeCell ref="S61:U61"/>
    <mergeCell ref="V61:X61"/>
    <mergeCell ref="Y61:AA61"/>
    <mergeCell ref="AB61:AD61"/>
    <mergeCell ref="Y63:AA63"/>
    <mergeCell ref="AB63:AD63"/>
    <mergeCell ref="M64:O64"/>
    <mergeCell ref="P64:R64"/>
    <mergeCell ref="S64:U64"/>
    <mergeCell ref="V64:X64"/>
    <mergeCell ref="Y64:AA64"/>
    <mergeCell ref="V62:X62"/>
    <mergeCell ref="Y62:AA62"/>
    <mergeCell ref="AB64:AD64"/>
    <mergeCell ref="M65:O65"/>
    <mergeCell ref="P65:R65"/>
    <mergeCell ref="S65:U65"/>
    <mergeCell ref="V71:X71"/>
    <mergeCell ref="M70:O70"/>
    <mergeCell ref="P70:R70"/>
    <mergeCell ref="S70:U70"/>
    <mergeCell ref="V66:X66"/>
    <mergeCell ref="Y66:AA66"/>
    <mergeCell ref="AB66:AD66"/>
    <mergeCell ref="M67:O67"/>
    <mergeCell ref="P67:R67"/>
    <mergeCell ref="S67:U67"/>
    <mergeCell ref="V67:X67"/>
    <mergeCell ref="M66:O66"/>
    <mergeCell ref="P66:R66"/>
    <mergeCell ref="S66:U66"/>
    <mergeCell ref="Y65:AA65"/>
    <mergeCell ref="AB65:AD65"/>
    <mergeCell ref="V65:X65"/>
    <mergeCell ref="M73:O73"/>
    <mergeCell ref="P73:R73"/>
    <mergeCell ref="S73:U73"/>
    <mergeCell ref="V73:X73"/>
    <mergeCell ref="Y73:AA73"/>
    <mergeCell ref="AB73:AD73"/>
    <mergeCell ref="M72:O72"/>
    <mergeCell ref="P72:R72"/>
    <mergeCell ref="S72:U72"/>
    <mergeCell ref="V72:X72"/>
    <mergeCell ref="Y72:AA72"/>
    <mergeCell ref="AB68:AD68"/>
    <mergeCell ref="M69:O69"/>
    <mergeCell ref="P69:R69"/>
    <mergeCell ref="S69:U69"/>
    <mergeCell ref="V69:X69"/>
    <mergeCell ref="Y69:AA69"/>
    <mergeCell ref="AB69:AD69"/>
    <mergeCell ref="M68:O68"/>
    <mergeCell ref="P68:R68"/>
    <mergeCell ref="S68:U68"/>
    <mergeCell ref="V68:X68"/>
    <mergeCell ref="Y68:AA68"/>
    <mergeCell ref="Y71:AA71"/>
    <mergeCell ref="AB71:AD71"/>
    <mergeCell ref="AB72:AD72"/>
    <mergeCell ref="V70:X70"/>
    <mergeCell ref="Y70:AA70"/>
    <mergeCell ref="AB70:AD70"/>
    <mergeCell ref="M71:O71"/>
    <mergeCell ref="P71:R71"/>
    <mergeCell ref="S71:U71"/>
    <mergeCell ref="AB76:AD76"/>
    <mergeCell ref="M77:O77"/>
    <mergeCell ref="P77:R77"/>
    <mergeCell ref="S77:U77"/>
    <mergeCell ref="V77:X77"/>
    <mergeCell ref="Y77:AA77"/>
    <mergeCell ref="AB77:AD77"/>
    <mergeCell ref="Y75:AA75"/>
    <mergeCell ref="AB75:AD75"/>
    <mergeCell ref="M76:O76"/>
    <mergeCell ref="P76:R76"/>
    <mergeCell ref="S76:U76"/>
    <mergeCell ref="V76:X76"/>
    <mergeCell ref="Y76:AA76"/>
    <mergeCell ref="V74:X74"/>
    <mergeCell ref="Y74:AA74"/>
    <mergeCell ref="AB74:AD74"/>
    <mergeCell ref="M75:O75"/>
    <mergeCell ref="P75:R75"/>
    <mergeCell ref="S75:U75"/>
    <mergeCell ref="V75:X75"/>
    <mergeCell ref="M74:O74"/>
    <mergeCell ref="P74:R74"/>
    <mergeCell ref="S74:U74"/>
    <mergeCell ref="Y79:AA79"/>
    <mergeCell ref="AB79:AD79"/>
    <mergeCell ref="M80:O80"/>
    <mergeCell ref="P80:R80"/>
    <mergeCell ref="S80:U80"/>
    <mergeCell ref="V80:X80"/>
    <mergeCell ref="Y80:AA80"/>
    <mergeCell ref="V78:X78"/>
    <mergeCell ref="Y78:AA78"/>
    <mergeCell ref="AB78:AD78"/>
    <mergeCell ref="M79:O79"/>
    <mergeCell ref="P79:R79"/>
    <mergeCell ref="S79:U79"/>
    <mergeCell ref="V79:X79"/>
    <mergeCell ref="M78:O78"/>
    <mergeCell ref="P78:R78"/>
    <mergeCell ref="S78:U78"/>
    <mergeCell ref="V82:X82"/>
    <mergeCell ref="Y82:AA82"/>
    <mergeCell ref="AB82:AD82"/>
    <mergeCell ref="M83:O83"/>
    <mergeCell ref="P83:R83"/>
    <mergeCell ref="S83:U83"/>
    <mergeCell ref="V83:X83"/>
    <mergeCell ref="M82:O82"/>
    <mergeCell ref="P82:R82"/>
    <mergeCell ref="S82:U82"/>
    <mergeCell ref="AB80:AD80"/>
    <mergeCell ref="M81:O81"/>
    <mergeCell ref="P81:R81"/>
    <mergeCell ref="S81:U81"/>
    <mergeCell ref="V81:X81"/>
    <mergeCell ref="Y81:AA81"/>
    <mergeCell ref="AB81:AD81"/>
    <mergeCell ref="Y83:AA83"/>
    <mergeCell ref="AB83:AD83"/>
    <mergeCell ref="AB84:AD84"/>
    <mergeCell ref="M85:O85"/>
    <mergeCell ref="P85:R85"/>
    <mergeCell ref="S85:U85"/>
    <mergeCell ref="V85:X85"/>
    <mergeCell ref="Y85:AA85"/>
    <mergeCell ref="AB85:AD85"/>
    <mergeCell ref="M84:O84"/>
    <mergeCell ref="P84:R84"/>
    <mergeCell ref="S84:U84"/>
    <mergeCell ref="V84:X84"/>
    <mergeCell ref="Y84:AA84"/>
    <mergeCell ref="Y87:AA87"/>
    <mergeCell ref="AB87:AD87"/>
    <mergeCell ref="V86:X86"/>
    <mergeCell ref="Y86:AA86"/>
    <mergeCell ref="AB88:AD88"/>
    <mergeCell ref="M89:O89"/>
    <mergeCell ref="P89:R89"/>
    <mergeCell ref="S89:U89"/>
    <mergeCell ref="V89:X89"/>
    <mergeCell ref="Y89:AA89"/>
    <mergeCell ref="AB89:AD89"/>
    <mergeCell ref="M88:O88"/>
    <mergeCell ref="P88:R88"/>
    <mergeCell ref="S88:U88"/>
    <mergeCell ref="V88:X88"/>
    <mergeCell ref="Y88:AA88"/>
    <mergeCell ref="AB86:AD86"/>
    <mergeCell ref="M87:O87"/>
    <mergeCell ref="P87:R87"/>
    <mergeCell ref="S87:U87"/>
    <mergeCell ref="V87:X87"/>
    <mergeCell ref="M86:O86"/>
    <mergeCell ref="P86:R86"/>
    <mergeCell ref="S86:U86"/>
    <mergeCell ref="AB92:AD92"/>
    <mergeCell ref="M93:O93"/>
    <mergeCell ref="P93:R93"/>
    <mergeCell ref="S93:U93"/>
    <mergeCell ref="V93:X93"/>
    <mergeCell ref="Y93:AA93"/>
    <mergeCell ref="AB93:AD93"/>
    <mergeCell ref="Y91:AA91"/>
    <mergeCell ref="AB91:AD91"/>
    <mergeCell ref="M92:O92"/>
    <mergeCell ref="P92:R92"/>
    <mergeCell ref="S92:U92"/>
    <mergeCell ref="V92:X92"/>
    <mergeCell ref="Y92:AA92"/>
    <mergeCell ref="V90:X90"/>
    <mergeCell ref="Y90:AA90"/>
    <mergeCell ref="AB90:AD90"/>
    <mergeCell ref="M91:O91"/>
    <mergeCell ref="P91:R91"/>
    <mergeCell ref="S91:U91"/>
    <mergeCell ref="V91:X91"/>
    <mergeCell ref="M90:O90"/>
    <mergeCell ref="P90:R90"/>
    <mergeCell ref="S90:U90"/>
    <mergeCell ref="Y95:AA95"/>
    <mergeCell ref="AB95:AD95"/>
    <mergeCell ref="M96:O96"/>
    <mergeCell ref="P96:R96"/>
    <mergeCell ref="S96:U96"/>
    <mergeCell ref="V96:X96"/>
    <mergeCell ref="Y96:AA96"/>
    <mergeCell ref="V94:X94"/>
    <mergeCell ref="Y94:AA94"/>
    <mergeCell ref="AB94:AD94"/>
    <mergeCell ref="M95:O95"/>
    <mergeCell ref="P95:R95"/>
    <mergeCell ref="S95:U95"/>
    <mergeCell ref="V95:X95"/>
    <mergeCell ref="M94:O94"/>
    <mergeCell ref="P94:R94"/>
    <mergeCell ref="S94:U94"/>
    <mergeCell ref="AB96:AD96"/>
    <mergeCell ref="V97:X97"/>
    <mergeCell ref="Y97:AA97"/>
    <mergeCell ref="AB97:AD97"/>
    <mergeCell ref="Y99:AA99"/>
    <mergeCell ref="AB99:AD99"/>
    <mergeCell ref="M101:O101"/>
    <mergeCell ref="P101:R101"/>
    <mergeCell ref="S101:U101"/>
    <mergeCell ref="V101:X101"/>
    <mergeCell ref="Y101:AA101"/>
    <mergeCell ref="AB101:AD101"/>
    <mergeCell ref="M100:O100"/>
    <mergeCell ref="P100:R100"/>
    <mergeCell ref="S100:U100"/>
    <mergeCell ref="V100:X100"/>
    <mergeCell ref="Y100:AA100"/>
    <mergeCell ref="Y103:AA103"/>
    <mergeCell ref="AB103:AD103"/>
    <mergeCell ref="AB100:AD100"/>
    <mergeCell ref="V98:X98"/>
    <mergeCell ref="Y98:AA98"/>
    <mergeCell ref="AB98:AD98"/>
    <mergeCell ref="M99:O99"/>
    <mergeCell ref="P99:R99"/>
    <mergeCell ref="S99:U99"/>
    <mergeCell ref="V99:X99"/>
    <mergeCell ref="M98:O98"/>
    <mergeCell ref="P98:R98"/>
    <mergeCell ref="S98:U98"/>
    <mergeCell ref="M97:O97"/>
    <mergeCell ref="P97:R97"/>
    <mergeCell ref="S97:U97"/>
    <mergeCell ref="AB104:AD104"/>
    <mergeCell ref="V102:X102"/>
    <mergeCell ref="Y102:AA102"/>
    <mergeCell ref="M105:O105"/>
    <mergeCell ref="P105:R105"/>
    <mergeCell ref="S105:U105"/>
    <mergeCell ref="V105:X105"/>
    <mergeCell ref="Y105:AA105"/>
    <mergeCell ref="AB105:AD105"/>
    <mergeCell ref="M104:O104"/>
    <mergeCell ref="P104:R104"/>
    <mergeCell ref="S104:U104"/>
    <mergeCell ref="V104:X104"/>
    <mergeCell ref="Y104:AA104"/>
    <mergeCell ref="AB102:AD102"/>
    <mergeCell ref="M103:O103"/>
    <mergeCell ref="P103:R103"/>
    <mergeCell ref="S103:U103"/>
    <mergeCell ref="V103:X103"/>
    <mergeCell ref="M102:O102"/>
    <mergeCell ref="P102:R102"/>
    <mergeCell ref="S102:U102"/>
    <mergeCell ref="AB108:AD108"/>
    <mergeCell ref="M109:O109"/>
    <mergeCell ref="P109:R109"/>
    <mergeCell ref="S109:U109"/>
    <mergeCell ref="V109:X109"/>
    <mergeCell ref="Y109:AA109"/>
    <mergeCell ref="AB109:AD109"/>
    <mergeCell ref="Y107:AA107"/>
    <mergeCell ref="AB107:AD107"/>
    <mergeCell ref="M108:O108"/>
    <mergeCell ref="P108:R108"/>
    <mergeCell ref="S108:U108"/>
    <mergeCell ref="V108:X108"/>
    <mergeCell ref="Y108:AA108"/>
    <mergeCell ref="V106:X106"/>
    <mergeCell ref="Y106:AA106"/>
    <mergeCell ref="AB106:AD106"/>
    <mergeCell ref="M107:O107"/>
    <mergeCell ref="P107:R107"/>
    <mergeCell ref="S107:U107"/>
    <mergeCell ref="V107:X107"/>
    <mergeCell ref="M106:O106"/>
    <mergeCell ref="P106:R106"/>
    <mergeCell ref="S106:U106"/>
    <mergeCell ref="Y111:AA111"/>
    <mergeCell ref="AB111:AD111"/>
    <mergeCell ref="M112:O112"/>
    <mergeCell ref="P112:R112"/>
    <mergeCell ref="S112:U112"/>
    <mergeCell ref="V112:X112"/>
    <mergeCell ref="Y112:AA112"/>
    <mergeCell ref="V110:X110"/>
    <mergeCell ref="Y110:AA110"/>
    <mergeCell ref="AB110:AD110"/>
    <mergeCell ref="M111:O111"/>
    <mergeCell ref="P111:R111"/>
    <mergeCell ref="S111:U111"/>
    <mergeCell ref="V111:X111"/>
    <mergeCell ref="M110:O110"/>
    <mergeCell ref="P110:R110"/>
    <mergeCell ref="S110:U110"/>
    <mergeCell ref="AB112:AD112"/>
    <mergeCell ref="M113:O113"/>
    <mergeCell ref="P113:R113"/>
    <mergeCell ref="S113:U113"/>
    <mergeCell ref="V113:X113"/>
    <mergeCell ref="Y113:AA113"/>
    <mergeCell ref="AB113:AD113"/>
    <mergeCell ref="Y115:AA115"/>
    <mergeCell ref="AB115:AD115"/>
    <mergeCell ref="AB118:AD118"/>
    <mergeCell ref="M119:O119"/>
    <mergeCell ref="P119:R119"/>
    <mergeCell ref="S119:U119"/>
    <mergeCell ref="V119:X119"/>
    <mergeCell ref="M118:O118"/>
    <mergeCell ref="P118:R118"/>
    <mergeCell ref="S118:U118"/>
    <mergeCell ref="AB116:AD116"/>
    <mergeCell ref="M117:O117"/>
    <mergeCell ref="M116:O116"/>
    <mergeCell ref="P116:R116"/>
    <mergeCell ref="S116:U116"/>
    <mergeCell ref="V116:X116"/>
    <mergeCell ref="Y116:AA116"/>
    <mergeCell ref="Y119:AA119"/>
    <mergeCell ref="AB119:AD119"/>
    <mergeCell ref="V118:X118"/>
    <mergeCell ref="Y118:AA118"/>
    <mergeCell ref="S117:U117"/>
    <mergeCell ref="V117:X117"/>
    <mergeCell ref="Y117:AA117"/>
    <mergeCell ref="AB117:AD117"/>
    <mergeCell ref="V122:X122"/>
    <mergeCell ref="Y122:AA122"/>
    <mergeCell ref="AB122:AD122"/>
    <mergeCell ref="D119:J119"/>
    <mergeCell ref="K119:L119"/>
    <mergeCell ref="D120:J120"/>
    <mergeCell ref="V114:X114"/>
    <mergeCell ref="Y114:AA114"/>
    <mergeCell ref="AB114:AD114"/>
    <mergeCell ref="M115:O115"/>
    <mergeCell ref="P115:R115"/>
    <mergeCell ref="S115:U115"/>
    <mergeCell ref="V115:X115"/>
    <mergeCell ref="M114:O114"/>
    <mergeCell ref="P114:R114"/>
    <mergeCell ref="S114:U114"/>
    <mergeCell ref="M122:O122"/>
    <mergeCell ref="P122:R122"/>
    <mergeCell ref="S122:U122"/>
    <mergeCell ref="AB120:AD120"/>
    <mergeCell ref="M121:O121"/>
    <mergeCell ref="P121:R121"/>
    <mergeCell ref="S121:U121"/>
    <mergeCell ref="V121:X121"/>
    <mergeCell ref="Y121:AA121"/>
    <mergeCell ref="AB121:AD121"/>
    <mergeCell ref="M120:O120"/>
    <mergeCell ref="P120:R120"/>
    <mergeCell ref="S120:U120"/>
    <mergeCell ref="V120:X120"/>
    <mergeCell ref="Y120:AA120"/>
    <mergeCell ref="P117:R117"/>
    <mergeCell ref="Y123:AA123"/>
    <mergeCell ref="AB123:AD123"/>
    <mergeCell ref="M124:O124"/>
    <mergeCell ref="P124:R124"/>
    <mergeCell ref="S124:U124"/>
    <mergeCell ref="V124:X124"/>
    <mergeCell ref="Y124:AA124"/>
    <mergeCell ref="M129:O129"/>
    <mergeCell ref="S136:U136"/>
    <mergeCell ref="V136:X136"/>
    <mergeCell ref="Y136:AA136"/>
    <mergeCell ref="AB136:AD136"/>
    <mergeCell ref="M135:O135"/>
    <mergeCell ref="S134:U134"/>
    <mergeCell ref="V127:X127"/>
    <mergeCell ref="Y127:AA127"/>
    <mergeCell ref="P131:R131"/>
    <mergeCell ref="S131:U131"/>
    <mergeCell ref="V131:X131"/>
    <mergeCell ref="Y131:AA131"/>
    <mergeCell ref="AB131:AD131"/>
    <mergeCell ref="M125:O125"/>
    <mergeCell ref="P125:R125"/>
    <mergeCell ref="S125:U125"/>
    <mergeCell ref="Y126:AA126"/>
    <mergeCell ref="M123:O123"/>
    <mergeCell ref="P123:R123"/>
    <mergeCell ref="S123:U123"/>
    <mergeCell ref="V123:X123"/>
    <mergeCell ref="AB132:AD132"/>
    <mergeCell ref="M131:O131"/>
    <mergeCell ref="S130:U130"/>
    <mergeCell ref="AA147:AD147"/>
    <mergeCell ref="C148:L150"/>
    <mergeCell ref="M148:AD148"/>
    <mergeCell ref="M149:R149"/>
    <mergeCell ref="S149:X149"/>
    <mergeCell ref="Y149:AD149"/>
    <mergeCell ref="M150:O150"/>
    <mergeCell ref="P150:R150"/>
    <mergeCell ref="S150:U150"/>
    <mergeCell ref="V150:X150"/>
    <mergeCell ref="AB124:AD124"/>
    <mergeCell ref="M145:O145"/>
    <mergeCell ref="P145:R145"/>
    <mergeCell ref="S145:U145"/>
    <mergeCell ref="V145:X145"/>
    <mergeCell ref="Y145:AA145"/>
    <mergeCell ref="AB145:AD145"/>
    <mergeCell ref="D129:J129"/>
    <mergeCell ref="K129:L129"/>
    <mergeCell ref="D130:J130"/>
    <mergeCell ref="K130:L130"/>
    <mergeCell ref="D131:J131"/>
    <mergeCell ref="K131:L131"/>
    <mergeCell ref="D132:J132"/>
    <mergeCell ref="K132:L132"/>
    <mergeCell ref="D133:J133"/>
    <mergeCell ref="K133:L133"/>
    <mergeCell ref="D134:J134"/>
    <mergeCell ref="K134:L134"/>
    <mergeCell ref="D135:J135"/>
    <mergeCell ref="K135:L135"/>
    <mergeCell ref="AB126:AD126"/>
    <mergeCell ref="AB152:AD152"/>
    <mergeCell ref="D153:L153"/>
    <mergeCell ref="M153:O153"/>
    <mergeCell ref="P153:R153"/>
    <mergeCell ref="S153:U153"/>
    <mergeCell ref="V153:X153"/>
    <mergeCell ref="Y153:AA153"/>
    <mergeCell ref="AB153:AD153"/>
    <mergeCell ref="D152:L152"/>
    <mergeCell ref="M152:O152"/>
    <mergeCell ref="P152:R152"/>
    <mergeCell ref="S152:U152"/>
    <mergeCell ref="V152:X152"/>
    <mergeCell ref="Y152:AA152"/>
    <mergeCell ref="Y150:AA150"/>
    <mergeCell ref="AB150:AD150"/>
    <mergeCell ref="D151:L151"/>
    <mergeCell ref="M151:O151"/>
    <mergeCell ref="P151:R151"/>
    <mergeCell ref="S151:U151"/>
    <mergeCell ref="V151:X151"/>
    <mergeCell ref="Y151:AA151"/>
    <mergeCell ref="AB151:AD151"/>
    <mergeCell ref="AB156:AD156"/>
    <mergeCell ref="D157:L157"/>
    <mergeCell ref="M157:O157"/>
    <mergeCell ref="P157:R157"/>
    <mergeCell ref="S157:U157"/>
    <mergeCell ref="V157:X157"/>
    <mergeCell ref="Y157:AA157"/>
    <mergeCell ref="AB157:AD157"/>
    <mergeCell ref="D156:L156"/>
    <mergeCell ref="M156:O156"/>
    <mergeCell ref="P156:R156"/>
    <mergeCell ref="S156:U156"/>
    <mergeCell ref="V156:X156"/>
    <mergeCell ref="Y156:AA156"/>
    <mergeCell ref="AB154:AD154"/>
    <mergeCell ref="D155:L155"/>
    <mergeCell ref="M155:O155"/>
    <mergeCell ref="P155:R155"/>
    <mergeCell ref="S155:U155"/>
    <mergeCell ref="V155:X155"/>
    <mergeCell ref="Y155:AA155"/>
    <mergeCell ref="AB155:AD155"/>
    <mergeCell ref="D154:L154"/>
    <mergeCell ref="M154:O154"/>
    <mergeCell ref="P154:R154"/>
    <mergeCell ref="S154:U154"/>
    <mergeCell ref="V154:X154"/>
    <mergeCell ref="Y154:AA154"/>
    <mergeCell ref="AB160:AD160"/>
    <mergeCell ref="D161:L161"/>
    <mergeCell ref="M161:O161"/>
    <mergeCell ref="P161:R161"/>
    <mergeCell ref="S161:U161"/>
    <mergeCell ref="V161:X161"/>
    <mergeCell ref="Y161:AA161"/>
    <mergeCell ref="AB161:AD161"/>
    <mergeCell ref="D160:L160"/>
    <mergeCell ref="M160:O160"/>
    <mergeCell ref="P160:R160"/>
    <mergeCell ref="S160:U160"/>
    <mergeCell ref="V160:X160"/>
    <mergeCell ref="Y160:AA160"/>
    <mergeCell ref="AB158:AD158"/>
    <mergeCell ref="D159:L159"/>
    <mergeCell ref="M159:O159"/>
    <mergeCell ref="P159:R159"/>
    <mergeCell ref="S159:U159"/>
    <mergeCell ref="V159:X159"/>
    <mergeCell ref="Y159:AA159"/>
    <mergeCell ref="AB159:AD159"/>
    <mergeCell ref="D158:L158"/>
    <mergeCell ref="M158:O158"/>
    <mergeCell ref="P158:R158"/>
    <mergeCell ref="S158:U158"/>
    <mergeCell ref="V158:X158"/>
    <mergeCell ref="Y158:AA158"/>
    <mergeCell ref="AB164:AD164"/>
    <mergeCell ref="D165:L165"/>
    <mergeCell ref="M165:O165"/>
    <mergeCell ref="P165:R165"/>
    <mergeCell ref="S165:U165"/>
    <mergeCell ref="V165:X165"/>
    <mergeCell ref="Y165:AA165"/>
    <mergeCell ref="AB165:AD165"/>
    <mergeCell ref="D164:L164"/>
    <mergeCell ref="M164:O164"/>
    <mergeCell ref="P164:R164"/>
    <mergeCell ref="S164:U164"/>
    <mergeCell ref="V164:X164"/>
    <mergeCell ref="Y164:AA164"/>
    <mergeCell ref="AB162:AD162"/>
    <mergeCell ref="D163:L163"/>
    <mergeCell ref="M163:O163"/>
    <mergeCell ref="P163:R163"/>
    <mergeCell ref="S163:U163"/>
    <mergeCell ref="V163:X163"/>
    <mergeCell ref="Y163:AA163"/>
    <mergeCell ref="AB163:AD163"/>
    <mergeCell ref="D162:L162"/>
    <mergeCell ref="M162:O162"/>
    <mergeCell ref="P162:R162"/>
    <mergeCell ref="S162:U162"/>
    <mergeCell ref="V162:X162"/>
    <mergeCell ref="Y162:AA162"/>
    <mergeCell ref="AB168:AD168"/>
    <mergeCell ref="D169:L169"/>
    <mergeCell ref="M169:O169"/>
    <mergeCell ref="P169:R169"/>
    <mergeCell ref="S169:U169"/>
    <mergeCell ref="V169:X169"/>
    <mergeCell ref="Y169:AA169"/>
    <mergeCell ref="AB169:AD169"/>
    <mergeCell ref="D168:L168"/>
    <mergeCell ref="M168:O168"/>
    <mergeCell ref="P168:R168"/>
    <mergeCell ref="S168:U168"/>
    <mergeCell ref="V168:X168"/>
    <mergeCell ref="Y168:AA168"/>
    <mergeCell ref="AB166:AD166"/>
    <mergeCell ref="D167:L167"/>
    <mergeCell ref="M167:O167"/>
    <mergeCell ref="P167:R167"/>
    <mergeCell ref="S167:U167"/>
    <mergeCell ref="V167:X167"/>
    <mergeCell ref="Y167:AA167"/>
    <mergeCell ref="AB167:AD167"/>
    <mergeCell ref="D166:L166"/>
    <mergeCell ref="M166:O166"/>
    <mergeCell ref="P166:R166"/>
    <mergeCell ref="S166:U166"/>
    <mergeCell ref="V166:X166"/>
    <mergeCell ref="Y166:AA166"/>
    <mergeCell ref="AB172:AD172"/>
    <mergeCell ref="D173:L173"/>
    <mergeCell ref="M173:O173"/>
    <mergeCell ref="P173:R173"/>
    <mergeCell ref="S173:U173"/>
    <mergeCell ref="V173:X173"/>
    <mergeCell ref="Y173:AA173"/>
    <mergeCell ref="AB173:AD173"/>
    <mergeCell ref="D172:L172"/>
    <mergeCell ref="M172:O172"/>
    <mergeCell ref="P172:R172"/>
    <mergeCell ref="S172:U172"/>
    <mergeCell ref="V172:X172"/>
    <mergeCell ref="Y172:AA172"/>
    <mergeCell ref="AB170:AD170"/>
    <mergeCell ref="D171:L171"/>
    <mergeCell ref="M171:O171"/>
    <mergeCell ref="P171:R171"/>
    <mergeCell ref="S171:U171"/>
    <mergeCell ref="V171:X171"/>
    <mergeCell ref="Y171:AA171"/>
    <mergeCell ref="AB171:AD171"/>
    <mergeCell ref="D170:L170"/>
    <mergeCell ref="M170:O170"/>
    <mergeCell ref="P170:R170"/>
    <mergeCell ref="S170:U170"/>
    <mergeCell ref="V170:X170"/>
    <mergeCell ref="Y170:AA170"/>
    <mergeCell ref="AB176:AD176"/>
    <mergeCell ref="D177:L177"/>
    <mergeCell ref="M177:O177"/>
    <mergeCell ref="P177:R177"/>
    <mergeCell ref="S177:U177"/>
    <mergeCell ref="V177:X177"/>
    <mergeCell ref="Y177:AA177"/>
    <mergeCell ref="AB177:AD177"/>
    <mergeCell ref="D176:L176"/>
    <mergeCell ref="M176:O176"/>
    <mergeCell ref="P176:R176"/>
    <mergeCell ref="S176:U176"/>
    <mergeCell ref="V176:X176"/>
    <mergeCell ref="Y176:AA176"/>
    <mergeCell ref="AB174:AD174"/>
    <mergeCell ref="D175:L175"/>
    <mergeCell ref="M175:O175"/>
    <mergeCell ref="P175:R175"/>
    <mergeCell ref="S175:U175"/>
    <mergeCell ref="V175:X175"/>
    <mergeCell ref="Y175:AA175"/>
    <mergeCell ref="AB175:AD175"/>
    <mergeCell ref="D174:L174"/>
    <mergeCell ref="M174:O174"/>
    <mergeCell ref="P174:R174"/>
    <mergeCell ref="S174:U174"/>
    <mergeCell ref="V174:X174"/>
    <mergeCell ref="Y174:AA174"/>
    <mergeCell ref="AB180:AD180"/>
    <mergeCell ref="D181:L181"/>
    <mergeCell ref="M181:O181"/>
    <mergeCell ref="P181:R181"/>
    <mergeCell ref="S181:U181"/>
    <mergeCell ref="V181:X181"/>
    <mergeCell ref="Y181:AA181"/>
    <mergeCell ref="AB181:AD181"/>
    <mergeCell ref="D180:L180"/>
    <mergeCell ref="M180:O180"/>
    <mergeCell ref="P180:R180"/>
    <mergeCell ref="S180:U180"/>
    <mergeCell ref="V180:X180"/>
    <mergeCell ref="Y180:AA180"/>
    <mergeCell ref="AB178:AD178"/>
    <mergeCell ref="D179:L179"/>
    <mergeCell ref="M179:O179"/>
    <mergeCell ref="P179:R179"/>
    <mergeCell ref="S179:U179"/>
    <mergeCell ref="V179:X179"/>
    <mergeCell ref="Y179:AA179"/>
    <mergeCell ref="AB179:AD179"/>
    <mergeCell ref="D178:L178"/>
    <mergeCell ref="M178:O178"/>
    <mergeCell ref="P178:R178"/>
    <mergeCell ref="S178:U178"/>
    <mergeCell ref="V178:X178"/>
    <mergeCell ref="Y178:AA178"/>
    <mergeCell ref="AB184:AD184"/>
    <mergeCell ref="D185:L185"/>
    <mergeCell ref="M185:O185"/>
    <mergeCell ref="P185:R185"/>
    <mergeCell ref="S185:U185"/>
    <mergeCell ref="V185:X185"/>
    <mergeCell ref="Y185:AA185"/>
    <mergeCell ref="AB185:AD185"/>
    <mergeCell ref="D184:L184"/>
    <mergeCell ref="M184:O184"/>
    <mergeCell ref="P184:R184"/>
    <mergeCell ref="S184:U184"/>
    <mergeCell ref="V184:X184"/>
    <mergeCell ref="Y184:AA184"/>
    <mergeCell ref="AB182:AD182"/>
    <mergeCell ref="D183:L183"/>
    <mergeCell ref="M183:O183"/>
    <mergeCell ref="P183:R183"/>
    <mergeCell ref="S183:U183"/>
    <mergeCell ref="V183:X183"/>
    <mergeCell ref="Y183:AA183"/>
    <mergeCell ref="AB183:AD183"/>
    <mergeCell ref="D182:L182"/>
    <mergeCell ref="M182:O182"/>
    <mergeCell ref="P182:R182"/>
    <mergeCell ref="S182:U182"/>
    <mergeCell ref="V182:X182"/>
    <mergeCell ref="Y182:AA182"/>
    <mergeCell ref="AB188:AD188"/>
    <mergeCell ref="D189:L189"/>
    <mergeCell ref="M189:O189"/>
    <mergeCell ref="P189:R189"/>
    <mergeCell ref="S189:U189"/>
    <mergeCell ref="V189:X189"/>
    <mergeCell ref="Y189:AA189"/>
    <mergeCell ref="AB189:AD189"/>
    <mergeCell ref="D188:L188"/>
    <mergeCell ref="M188:O188"/>
    <mergeCell ref="P188:R188"/>
    <mergeCell ref="S188:U188"/>
    <mergeCell ref="V188:X188"/>
    <mergeCell ref="Y188:AA188"/>
    <mergeCell ref="AB186:AD186"/>
    <mergeCell ref="D187:L187"/>
    <mergeCell ref="M187:O187"/>
    <mergeCell ref="P187:R187"/>
    <mergeCell ref="S187:U187"/>
    <mergeCell ref="V187:X187"/>
    <mergeCell ref="Y187:AA187"/>
    <mergeCell ref="AB187:AD187"/>
    <mergeCell ref="D186:L186"/>
    <mergeCell ref="M186:O186"/>
    <mergeCell ref="P186:R186"/>
    <mergeCell ref="S186:U186"/>
    <mergeCell ref="V186:X186"/>
    <mergeCell ref="Y186:AA186"/>
    <mergeCell ref="AB192:AD192"/>
    <mergeCell ref="D193:L193"/>
    <mergeCell ref="M193:O193"/>
    <mergeCell ref="P193:R193"/>
    <mergeCell ref="S193:U193"/>
    <mergeCell ref="V193:X193"/>
    <mergeCell ref="Y193:AA193"/>
    <mergeCell ref="AB193:AD193"/>
    <mergeCell ref="D192:L192"/>
    <mergeCell ref="M192:O192"/>
    <mergeCell ref="P192:R192"/>
    <mergeCell ref="S192:U192"/>
    <mergeCell ref="V192:X192"/>
    <mergeCell ref="Y192:AA192"/>
    <mergeCell ref="AB190:AD190"/>
    <mergeCell ref="D191:L191"/>
    <mergeCell ref="M191:O191"/>
    <mergeCell ref="P191:R191"/>
    <mergeCell ref="S191:U191"/>
    <mergeCell ref="V191:X191"/>
    <mergeCell ref="Y191:AA191"/>
    <mergeCell ref="AB191:AD191"/>
    <mergeCell ref="D190:L190"/>
    <mergeCell ref="M190:O190"/>
    <mergeCell ref="P190:R190"/>
    <mergeCell ref="S190:U190"/>
    <mergeCell ref="V190:X190"/>
    <mergeCell ref="Y190:AA190"/>
    <mergeCell ref="AB196:AD196"/>
    <mergeCell ref="D197:L197"/>
    <mergeCell ref="M197:O197"/>
    <mergeCell ref="P197:R197"/>
    <mergeCell ref="S197:U197"/>
    <mergeCell ref="V197:X197"/>
    <mergeCell ref="Y197:AA197"/>
    <mergeCell ref="AB197:AD197"/>
    <mergeCell ref="D196:L196"/>
    <mergeCell ref="M196:O196"/>
    <mergeCell ref="P196:R196"/>
    <mergeCell ref="S196:U196"/>
    <mergeCell ref="V196:X196"/>
    <mergeCell ref="Y196:AA196"/>
    <mergeCell ref="AB194:AD194"/>
    <mergeCell ref="D195:L195"/>
    <mergeCell ref="M195:O195"/>
    <mergeCell ref="P195:R195"/>
    <mergeCell ref="S195:U195"/>
    <mergeCell ref="V195:X195"/>
    <mergeCell ref="Y195:AA195"/>
    <mergeCell ref="AB195:AD195"/>
    <mergeCell ref="D194:L194"/>
    <mergeCell ref="M194:O194"/>
    <mergeCell ref="P194:R194"/>
    <mergeCell ref="S194:U194"/>
    <mergeCell ref="V194:X194"/>
    <mergeCell ref="Y194:AA194"/>
    <mergeCell ref="AB200:AD200"/>
    <mergeCell ref="D201:L201"/>
    <mergeCell ref="M201:O201"/>
    <mergeCell ref="P201:R201"/>
    <mergeCell ref="S201:U201"/>
    <mergeCell ref="V201:X201"/>
    <mergeCell ref="Y201:AA201"/>
    <mergeCell ref="AB201:AD201"/>
    <mergeCell ref="D200:L200"/>
    <mergeCell ref="M200:O200"/>
    <mergeCell ref="P200:R200"/>
    <mergeCell ref="S200:U200"/>
    <mergeCell ref="V200:X200"/>
    <mergeCell ref="Y200:AA200"/>
    <mergeCell ref="AB198:AD198"/>
    <mergeCell ref="D199:L199"/>
    <mergeCell ref="M199:O199"/>
    <mergeCell ref="P199:R199"/>
    <mergeCell ref="S199:U199"/>
    <mergeCell ref="V199:X199"/>
    <mergeCell ref="Y199:AA199"/>
    <mergeCell ref="AB199:AD199"/>
    <mergeCell ref="D198:L198"/>
    <mergeCell ref="M198:O198"/>
    <mergeCell ref="P198:R198"/>
    <mergeCell ref="S198:U198"/>
    <mergeCell ref="V198:X198"/>
    <mergeCell ref="Y198:AA198"/>
    <mergeCell ref="AB204:AD204"/>
    <mergeCell ref="D205:L205"/>
    <mergeCell ref="M205:O205"/>
    <mergeCell ref="P205:R205"/>
    <mergeCell ref="S205:U205"/>
    <mergeCell ref="V205:X205"/>
    <mergeCell ref="Y205:AA205"/>
    <mergeCell ref="AB205:AD205"/>
    <mergeCell ref="D204:L204"/>
    <mergeCell ref="M204:O204"/>
    <mergeCell ref="P204:R204"/>
    <mergeCell ref="S204:U204"/>
    <mergeCell ref="V204:X204"/>
    <mergeCell ref="Y204:AA204"/>
    <mergeCell ref="AB202:AD202"/>
    <mergeCell ref="D203:L203"/>
    <mergeCell ref="M203:O203"/>
    <mergeCell ref="P203:R203"/>
    <mergeCell ref="S203:U203"/>
    <mergeCell ref="V203:X203"/>
    <mergeCell ref="Y203:AA203"/>
    <mergeCell ref="AB203:AD203"/>
    <mergeCell ref="D202:L202"/>
    <mergeCell ref="M202:O202"/>
    <mergeCell ref="P202:R202"/>
    <mergeCell ref="S202:U202"/>
    <mergeCell ref="V202:X202"/>
    <mergeCell ref="Y202:AA202"/>
    <mergeCell ref="AB208:AD208"/>
    <mergeCell ref="D209:L209"/>
    <mergeCell ref="M209:O209"/>
    <mergeCell ref="P209:R209"/>
    <mergeCell ref="S209:U209"/>
    <mergeCell ref="V209:X209"/>
    <mergeCell ref="Y209:AA209"/>
    <mergeCell ref="AB209:AD209"/>
    <mergeCell ref="D208:L208"/>
    <mergeCell ref="M208:O208"/>
    <mergeCell ref="P208:R208"/>
    <mergeCell ref="S208:U208"/>
    <mergeCell ref="V208:X208"/>
    <mergeCell ref="Y208:AA208"/>
    <mergeCell ref="AB206:AD206"/>
    <mergeCell ref="D207:L207"/>
    <mergeCell ref="M207:O207"/>
    <mergeCell ref="P207:R207"/>
    <mergeCell ref="S207:U207"/>
    <mergeCell ref="V207:X207"/>
    <mergeCell ref="Y207:AA207"/>
    <mergeCell ref="AB207:AD207"/>
    <mergeCell ref="D206:L206"/>
    <mergeCell ref="M206:O206"/>
    <mergeCell ref="P206:R206"/>
    <mergeCell ref="S206:U206"/>
    <mergeCell ref="V206:X206"/>
    <mergeCell ref="Y206:AA206"/>
    <mergeCell ref="AB212:AD212"/>
    <mergeCell ref="D213:L213"/>
    <mergeCell ref="M213:O213"/>
    <mergeCell ref="P213:R213"/>
    <mergeCell ref="S213:U213"/>
    <mergeCell ref="V213:X213"/>
    <mergeCell ref="Y213:AA213"/>
    <mergeCell ref="AB213:AD213"/>
    <mergeCell ref="D212:L212"/>
    <mergeCell ref="M212:O212"/>
    <mergeCell ref="P212:R212"/>
    <mergeCell ref="S212:U212"/>
    <mergeCell ref="V212:X212"/>
    <mergeCell ref="Y212:AA212"/>
    <mergeCell ref="AB210:AD210"/>
    <mergeCell ref="D211:L211"/>
    <mergeCell ref="M211:O211"/>
    <mergeCell ref="P211:R211"/>
    <mergeCell ref="S211:U211"/>
    <mergeCell ref="V211:X211"/>
    <mergeCell ref="Y211:AA211"/>
    <mergeCell ref="AB211:AD211"/>
    <mergeCell ref="D210:L210"/>
    <mergeCell ref="M210:O210"/>
    <mergeCell ref="P210:R210"/>
    <mergeCell ref="S210:U210"/>
    <mergeCell ref="V210:X210"/>
    <mergeCell ref="Y210:AA210"/>
    <mergeCell ref="AB216:AD216"/>
    <mergeCell ref="D217:L217"/>
    <mergeCell ref="M217:O217"/>
    <mergeCell ref="P217:R217"/>
    <mergeCell ref="S217:U217"/>
    <mergeCell ref="V217:X217"/>
    <mergeCell ref="Y217:AA217"/>
    <mergeCell ref="AB217:AD217"/>
    <mergeCell ref="D216:L216"/>
    <mergeCell ref="M216:O216"/>
    <mergeCell ref="P216:R216"/>
    <mergeCell ref="S216:U216"/>
    <mergeCell ref="V216:X216"/>
    <mergeCell ref="Y216:AA216"/>
    <mergeCell ref="AB214:AD214"/>
    <mergeCell ref="D215:L215"/>
    <mergeCell ref="M215:O215"/>
    <mergeCell ref="P215:R215"/>
    <mergeCell ref="S215:U215"/>
    <mergeCell ref="V215:X215"/>
    <mergeCell ref="Y215:AA215"/>
    <mergeCell ref="AB215:AD215"/>
    <mergeCell ref="D214:L214"/>
    <mergeCell ref="M214:O214"/>
    <mergeCell ref="P214:R214"/>
    <mergeCell ref="S214:U214"/>
    <mergeCell ref="V214:X214"/>
    <mergeCell ref="Y214:AA214"/>
    <mergeCell ref="AB220:AD220"/>
    <mergeCell ref="D221:L221"/>
    <mergeCell ref="M221:O221"/>
    <mergeCell ref="P221:R221"/>
    <mergeCell ref="S221:U221"/>
    <mergeCell ref="V221:X221"/>
    <mergeCell ref="Y221:AA221"/>
    <mergeCell ref="AB221:AD221"/>
    <mergeCell ref="D220:L220"/>
    <mergeCell ref="M220:O220"/>
    <mergeCell ref="P220:R220"/>
    <mergeCell ref="S220:U220"/>
    <mergeCell ref="V220:X220"/>
    <mergeCell ref="Y220:AA220"/>
    <mergeCell ref="AB218:AD218"/>
    <mergeCell ref="D219:L219"/>
    <mergeCell ref="M219:O219"/>
    <mergeCell ref="P219:R219"/>
    <mergeCell ref="S219:U219"/>
    <mergeCell ref="V219:X219"/>
    <mergeCell ref="Y219:AA219"/>
    <mergeCell ref="AB219:AD219"/>
    <mergeCell ref="D218:L218"/>
    <mergeCell ref="M218:O218"/>
    <mergeCell ref="P218:R218"/>
    <mergeCell ref="S218:U218"/>
    <mergeCell ref="V218:X218"/>
    <mergeCell ref="Y218:AA218"/>
    <mergeCell ref="AB224:AD224"/>
    <mergeCell ref="D225:L225"/>
    <mergeCell ref="M225:O225"/>
    <mergeCell ref="P225:R225"/>
    <mergeCell ref="S225:U225"/>
    <mergeCell ref="V225:X225"/>
    <mergeCell ref="Y225:AA225"/>
    <mergeCell ref="AB225:AD225"/>
    <mergeCell ref="D224:L224"/>
    <mergeCell ref="M224:O224"/>
    <mergeCell ref="P224:R224"/>
    <mergeCell ref="S224:U224"/>
    <mergeCell ref="V224:X224"/>
    <mergeCell ref="Y224:AA224"/>
    <mergeCell ref="AB222:AD222"/>
    <mergeCell ref="D223:L223"/>
    <mergeCell ref="M223:O223"/>
    <mergeCell ref="P223:R223"/>
    <mergeCell ref="S223:U223"/>
    <mergeCell ref="V223:X223"/>
    <mergeCell ref="Y223:AA223"/>
    <mergeCell ref="AB223:AD223"/>
    <mergeCell ref="D222:L222"/>
    <mergeCell ref="M222:O222"/>
    <mergeCell ref="P222:R222"/>
    <mergeCell ref="S222:U222"/>
    <mergeCell ref="V222:X222"/>
    <mergeCell ref="Y222:AA222"/>
    <mergeCell ref="AB228:AD228"/>
    <mergeCell ref="D229:L229"/>
    <mergeCell ref="M229:O229"/>
    <mergeCell ref="P229:R229"/>
    <mergeCell ref="S229:U229"/>
    <mergeCell ref="V229:X229"/>
    <mergeCell ref="Y229:AA229"/>
    <mergeCell ref="AB229:AD229"/>
    <mergeCell ref="D228:L228"/>
    <mergeCell ref="M228:O228"/>
    <mergeCell ref="P228:R228"/>
    <mergeCell ref="S228:U228"/>
    <mergeCell ref="V228:X228"/>
    <mergeCell ref="Y228:AA228"/>
    <mergeCell ref="AB226:AD226"/>
    <mergeCell ref="D227:L227"/>
    <mergeCell ref="M227:O227"/>
    <mergeCell ref="P227:R227"/>
    <mergeCell ref="S227:U227"/>
    <mergeCell ref="V227:X227"/>
    <mergeCell ref="Y227:AA227"/>
    <mergeCell ref="AB227:AD227"/>
    <mergeCell ref="D226:L226"/>
    <mergeCell ref="M226:O226"/>
    <mergeCell ref="P226:R226"/>
    <mergeCell ref="S226:U226"/>
    <mergeCell ref="V226:X226"/>
    <mergeCell ref="Y226:AA226"/>
    <mergeCell ref="AB232:AD232"/>
    <mergeCell ref="D233:L233"/>
    <mergeCell ref="M233:O233"/>
    <mergeCell ref="P233:R233"/>
    <mergeCell ref="S233:U233"/>
    <mergeCell ref="V233:X233"/>
    <mergeCell ref="Y233:AA233"/>
    <mergeCell ref="AB233:AD233"/>
    <mergeCell ref="D232:L232"/>
    <mergeCell ref="M232:O232"/>
    <mergeCell ref="P232:R232"/>
    <mergeCell ref="S232:U232"/>
    <mergeCell ref="V232:X232"/>
    <mergeCell ref="Y232:AA232"/>
    <mergeCell ref="AB230:AD230"/>
    <mergeCell ref="D231:L231"/>
    <mergeCell ref="M231:O231"/>
    <mergeCell ref="P231:R231"/>
    <mergeCell ref="S231:U231"/>
    <mergeCell ref="V231:X231"/>
    <mergeCell ref="Y231:AA231"/>
    <mergeCell ref="AB231:AD231"/>
    <mergeCell ref="D230:L230"/>
    <mergeCell ref="M230:O230"/>
    <mergeCell ref="P230:R230"/>
    <mergeCell ref="S230:U230"/>
    <mergeCell ref="V230:X230"/>
    <mergeCell ref="Y230:AA230"/>
    <mergeCell ref="AB236:AD236"/>
    <mergeCell ref="D237:L237"/>
    <mergeCell ref="M237:O237"/>
    <mergeCell ref="P237:R237"/>
    <mergeCell ref="S237:U237"/>
    <mergeCell ref="V237:X237"/>
    <mergeCell ref="Y237:AA237"/>
    <mergeCell ref="AB237:AD237"/>
    <mergeCell ref="D236:L236"/>
    <mergeCell ref="M236:O236"/>
    <mergeCell ref="P236:R236"/>
    <mergeCell ref="S236:U236"/>
    <mergeCell ref="V236:X236"/>
    <mergeCell ref="Y236:AA236"/>
    <mergeCell ref="AB234:AD234"/>
    <mergeCell ref="D235:L235"/>
    <mergeCell ref="M235:O235"/>
    <mergeCell ref="P235:R235"/>
    <mergeCell ref="S235:U235"/>
    <mergeCell ref="V235:X235"/>
    <mergeCell ref="Y235:AA235"/>
    <mergeCell ref="AB235:AD235"/>
    <mergeCell ref="D234:L234"/>
    <mergeCell ref="M234:O234"/>
    <mergeCell ref="P234:R234"/>
    <mergeCell ref="S234:U234"/>
    <mergeCell ref="V234:X234"/>
    <mergeCell ref="Y234:AA234"/>
    <mergeCell ref="AB240:AD240"/>
    <mergeCell ref="D241:L241"/>
    <mergeCell ref="M241:O241"/>
    <mergeCell ref="P241:R241"/>
    <mergeCell ref="S241:U241"/>
    <mergeCell ref="V241:X241"/>
    <mergeCell ref="Y241:AA241"/>
    <mergeCell ref="AB241:AD241"/>
    <mergeCell ref="D240:L240"/>
    <mergeCell ref="M240:O240"/>
    <mergeCell ref="P240:R240"/>
    <mergeCell ref="S240:U240"/>
    <mergeCell ref="V240:X240"/>
    <mergeCell ref="Y240:AA240"/>
    <mergeCell ref="AB238:AD238"/>
    <mergeCell ref="D239:L239"/>
    <mergeCell ref="M239:O239"/>
    <mergeCell ref="P239:R239"/>
    <mergeCell ref="S239:U239"/>
    <mergeCell ref="V239:X239"/>
    <mergeCell ref="Y239:AA239"/>
    <mergeCell ref="AB239:AD239"/>
    <mergeCell ref="D238:L238"/>
    <mergeCell ref="M238:O238"/>
    <mergeCell ref="P238:R238"/>
    <mergeCell ref="S238:U238"/>
    <mergeCell ref="V238:X238"/>
    <mergeCell ref="Y238:AA238"/>
    <mergeCell ref="V246:X246"/>
    <mergeCell ref="Y246:AA246"/>
    <mergeCell ref="AB244:AD244"/>
    <mergeCell ref="D245:L245"/>
    <mergeCell ref="M245:O245"/>
    <mergeCell ref="P245:R245"/>
    <mergeCell ref="S245:U245"/>
    <mergeCell ref="V245:X245"/>
    <mergeCell ref="Y245:AA245"/>
    <mergeCell ref="AB245:AD245"/>
    <mergeCell ref="D244:L244"/>
    <mergeCell ref="M244:O244"/>
    <mergeCell ref="P244:R244"/>
    <mergeCell ref="S244:U244"/>
    <mergeCell ref="V244:X244"/>
    <mergeCell ref="Y244:AA244"/>
    <mergeCell ref="AB242:AD242"/>
    <mergeCell ref="D243:L243"/>
    <mergeCell ref="M243:O243"/>
    <mergeCell ref="P243:R243"/>
    <mergeCell ref="S243:U243"/>
    <mergeCell ref="V243:X243"/>
    <mergeCell ref="Y243:AA243"/>
    <mergeCell ref="AB243:AD243"/>
    <mergeCell ref="D242:L242"/>
    <mergeCell ref="M242:O242"/>
    <mergeCell ref="P242:R242"/>
    <mergeCell ref="S242:U242"/>
    <mergeCell ref="V242:X242"/>
    <mergeCell ref="Y242:AA242"/>
    <mergeCell ref="C273:AD273"/>
    <mergeCell ref="C274:AD274"/>
    <mergeCell ref="AA9:AD9"/>
    <mergeCell ref="AB250:AD250"/>
    <mergeCell ref="M271:O271"/>
    <mergeCell ref="P271:R271"/>
    <mergeCell ref="S271:U271"/>
    <mergeCell ref="V271:X271"/>
    <mergeCell ref="Y271:AA271"/>
    <mergeCell ref="AB271:AD271"/>
    <mergeCell ref="D250:L250"/>
    <mergeCell ref="M250:O250"/>
    <mergeCell ref="P250:R250"/>
    <mergeCell ref="S250:U250"/>
    <mergeCell ref="V250:X250"/>
    <mergeCell ref="Y250:AA250"/>
    <mergeCell ref="AB248:AD248"/>
    <mergeCell ref="D249:L249"/>
    <mergeCell ref="M249:O249"/>
    <mergeCell ref="P249:R249"/>
    <mergeCell ref="S249:U249"/>
    <mergeCell ref="V249:X249"/>
    <mergeCell ref="V125:X125"/>
    <mergeCell ref="Y125:AA125"/>
    <mergeCell ref="AB125:AD125"/>
    <mergeCell ref="M126:O126"/>
    <mergeCell ref="P126:R126"/>
    <mergeCell ref="S126:U126"/>
    <mergeCell ref="V126:X126"/>
    <mergeCell ref="V247:X247"/>
    <mergeCell ref="Y247:AA247"/>
    <mergeCell ref="AB247:AD247"/>
    <mergeCell ref="S144:U144"/>
    <mergeCell ref="V144:X144"/>
    <mergeCell ref="Y144:AA144"/>
    <mergeCell ref="AB144:AD144"/>
    <mergeCell ref="M143:O143"/>
    <mergeCell ref="S142:U142"/>
    <mergeCell ref="V142:X142"/>
    <mergeCell ref="Y142:AA142"/>
    <mergeCell ref="AB142:AD142"/>
    <mergeCell ref="M141:O141"/>
    <mergeCell ref="AB127:AD127"/>
    <mergeCell ref="M128:O128"/>
    <mergeCell ref="P128:R128"/>
    <mergeCell ref="S128:U128"/>
    <mergeCell ref="V128:X128"/>
    <mergeCell ref="Y128:AA128"/>
    <mergeCell ref="AB128:AD128"/>
    <mergeCell ref="M127:O127"/>
    <mergeCell ref="P127:R127"/>
    <mergeCell ref="S127:U127"/>
    <mergeCell ref="M132:O132"/>
    <mergeCell ref="P132:R132"/>
    <mergeCell ref="P129:R129"/>
    <mergeCell ref="S129:U129"/>
    <mergeCell ref="V129:X129"/>
    <mergeCell ref="Y129:AA129"/>
    <mergeCell ref="AB129:AD129"/>
    <mergeCell ref="M130:O130"/>
    <mergeCell ref="P130:R130"/>
    <mergeCell ref="S132:U132"/>
    <mergeCell ref="V132:X132"/>
    <mergeCell ref="Y132:AA132"/>
    <mergeCell ref="V130:X130"/>
    <mergeCell ref="Y130:AA130"/>
    <mergeCell ref="AB130:AD130"/>
    <mergeCell ref="P135:R135"/>
    <mergeCell ref="S135:U135"/>
    <mergeCell ref="V135:X135"/>
    <mergeCell ref="Y135:AA135"/>
    <mergeCell ref="AB135:AD135"/>
    <mergeCell ref="M136:O136"/>
    <mergeCell ref="P136:R136"/>
    <mergeCell ref="P133:R133"/>
    <mergeCell ref="S133:U133"/>
    <mergeCell ref="V133:X133"/>
    <mergeCell ref="Y133:AA133"/>
    <mergeCell ref="AB133:AD133"/>
    <mergeCell ref="M134:O134"/>
    <mergeCell ref="P134:R134"/>
    <mergeCell ref="V134:X134"/>
    <mergeCell ref="Y134:AA134"/>
    <mergeCell ref="AB134:AD134"/>
    <mergeCell ref="M133:O133"/>
    <mergeCell ref="Y139:AA139"/>
    <mergeCell ref="AB139:AD139"/>
    <mergeCell ref="M140:O140"/>
    <mergeCell ref="P140:R140"/>
    <mergeCell ref="P137:R137"/>
    <mergeCell ref="S137:U137"/>
    <mergeCell ref="V137:X137"/>
    <mergeCell ref="Y137:AA137"/>
    <mergeCell ref="AB137:AD137"/>
    <mergeCell ref="M138:O138"/>
    <mergeCell ref="P138:R138"/>
    <mergeCell ref="S140:U140"/>
    <mergeCell ref="V140:X140"/>
    <mergeCell ref="Y140:AA140"/>
    <mergeCell ref="AB140:AD140"/>
    <mergeCell ref="M139:O139"/>
    <mergeCell ref="S138:U138"/>
    <mergeCell ref="V138:X138"/>
    <mergeCell ref="Y138:AA138"/>
    <mergeCell ref="AB138:AD138"/>
    <mergeCell ref="M137:O137"/>
    <mergeCell ref="P139:R139"/>
    <mergeCell ref="S139:U139"/>
    <mergeCell ref="V139:X139"/>
    <mergeCell ref="D251:L251"/>
    <mergeCell ref="P143:R143"/>
    <mergeCell ref="S143:U143"/>
    <mergeCell ref="V143:X143"/>
    <mergeCell ref="Y143:AA143"/>
    <mergeCell ref="AB143:AD143"/>
    <mergeCell ref="M144:O144"/>
    <mergeCell ref="P144:R144"/>
    <mergeCell ref="P141:R141"/>
    <mergeCell ref="S141:U141"/>
    <mergeCell ref="V141:X141"/>
    <mergeCell ref="Y141:AA141"/>
    <mergeCell ref="AB141:AD141"/>
    <mergeCell ref="M142:O142"/>
    <mergeCell ref="P142:R142"/>
    <mergeCell ref="M248:O248"/>
    <mergeCell ref="P248:R248"/>
    <mergeCell ref="S248:U248"/>
    <mergeCell ref="V248:X248"/>
    <mergeCell ref="Y248:AA248"/>
    <mergeCell ref="AB246:AD246"/>
    <mergeCell ref="D247:L247"/>
    <mergeCell ref="Y249:AA249"/>
    <mergeCell ref="AB249:AD249"/>
    <mergeCell ref="D248:L248"/>
    <mergeCell ref="M247:O247"/>
    <mergeCell ref="P247:R247"/>
    <mergeCell ref="S247:U247"/>
    <mergeCell ref="D246:L246"/>
    <mergeCell ref="M246:O246"/>
    <mergeCell ref="P246:R246"/>
    <mergeCell ref="S246:U246"/>
    <mergeCell ref="AB253:AD253"/>
    <mergeCell ref="M254:O254"/>
    <mergeCell ref="P254:R254"/>
    <mergeCell ref="S254:U254"/>
    <mergeCell ref="V254:X254"/>
    <mergeCell ref="Y254:AA254"/>
    <mergeCell ref="AB254:AD254"/>
    <mergeCell ref="Y252:AA252"/>
    <mergeCell ref="AB252:AD252"/>
    <mergeCell ref="M253:O253"/>
    <mergeCell ref="P253:R253"/>
    <mergeCell ref="S253:U253"/>
    <mergeCell ref="V253:X253"/>
    <mergeCell ref="Y253:AA253"/>
    <mergeCell ref="V251:X251"/>
    <mergeCell ref="Y251:AA251"/>
    <mergeCell ref="AB251:AD251"/>
    <mergeCell ref="M252:O252"/>
    <mergeCell ref="P252:R252"/>
    <mergeCell ref="S252:U252"/>
    <mergeCell ref="V252:X252"/>
    <mergeCell ref="M251:O251"/>
    <mergeCell ref="P251:R251"/>
    <mergeCell ref="S251:U251"/>
    <mergeCell ref="AB257:AD257"/>
    <mergeCell ref="M258:O258"/>
    <mergeCell ref="P258:R258"/>
    <mergeCell ref="S258:U258"/>
    <mergeCell ref="V258:X258"/>
    <mergeCell ref="Y258:AA258"/>
    <mergeCell ref="AB258:AD258"/>
    <mergeCell ref="Y256:AA256"/>
    <mergeCell ref="AB256:AD256"/>
    <mergeCell ref="M257:O257"/>
    <mergeCell ref="P257:R257"/>
    <mergeCell ref="S257:U257"/>
    <mergeCell ref="V257:X257"/>
    <mergeCell ref="Y257:AA257"/>
    <mergeCell ref="V255:X255"/>
    <mergeCell ref="Y255:AA255"/>
    <mergeCell ref="AB255:AD255"/>
    <mergeCell ref="M256:O256"/>
    <mergeCell ref="P256:R256"/>
    <mergeCell ref="S256:U256"/>
    <mergeCell ref="V256:X256"/>
    <mergeCell ref="M255:O255"/>
    <mergeCell ref="P255:R255"/>
    <mergeCell ref="S255:U255"/>
    <mergeCell ref="AB261:AD261"/>
    <mergeCell ref="M262:O262"/>
    <mergeCell ref="P262:R262"/>
    <mergeCell ref="S262:U262"/>
    <mergeCell ref="V262:X262"/>
    <mergeCell ref="Y262:AA262"/>
    <mergeCell ref="AB262:AD262"/>
    <mergeCell ref="Y260:AA260"/>
    <mergeCell ref="AB260:AD260"/>
    <mergeCell ref="M261:O261"/>
    <mergeCell ref="P261:R261"/>
    <mergeCell ref="S261:U261"/>
    <mergeCell ref="V261:X261"/>
    <mergeCell ref="Y261:AA261"/>
    <mergeCell ref="V259:X259"/>
    <mergeCell ref="Y259:AA259"/>
    <mergeCell ref="AB259:AD259"/>
    <mergeCell ref="M260:O260"/>
    <mergeCell ref="P260:R260"/>
    <mergeCell ref="S260:U260"/>
    <mergeCell ref="V260:X260"/>
    <mergeCell ref="M259:O259"/>
    <mergeCell ref="P259:R259"/>
    <mergeCell ref="S259:U259"/>
    <mergeCell ref="AB265:AD265"/>
    <mergeCell ref="M266:O266"/>
    <mergeCell ref="P266:R266"/>
    <mergeCell ref="S266:U266"/>
    <mergeCell ref="V266:X266"/>
    <mergeCell ref="Y266:AA266"/>
    <mergeCell ref="AB266:AD266"/>
    <mergeCell ref="Y264:AA264"/>
    <mergeCell ref="AB264:AD264"/>
    <mergeCell ref="M265:O265"/>
    <mergeCell ref="P265:R265"/>
    <mergeCell ref="S265:U265"/>
    <mergeCell ref="V265:X265"/>
    <mergeCell ref="Y265:AA265"/>
    <mergeCell ref="V263:X263"/>
    <mergeCell ref="Y263:AA263"/>
    <mergeCell ref="AB263:AD263"/>
    <mergeCell ref="M264:O264"/>
    <mergeCell ref="P264:R264"/>
    <mergeCell ref="S264:U264"/>
    <mergeCell ref="V264:X264"/>
    <mergeCell ref="M263:O263"/>
    <mergeCell ref="P263:R263"/>
    <mergeCell ref="S263:U263"/>
    <mergeCell ref="AB269:AD269"/>
    <mergeCell ref="M270:O270"/>
    <mergeCell ref="P270:R270"/>
    <mergeCell ref="S270:U270"/>
    <mergeCell ref="V270:X270"/>
    <mergeCell ref="Y270:AA270"/>
    <mergeCell ref="AB270:AD270"/>
    <mergeCell ref="Y268:AA268"/>
    <mergeCell ref="AB268:AD268"/>
    <mergeCell ref="M269:O269"/>
    <mergeCell ref="P269:R269"/>
    <mergeCell ref="S269:U269"/>
    <mergeCell ref="V269:X269"/>
    <mergeCell ref="Y269:AA269"/>
    <mergeCell ref="V267:X267"/>
    <mergeCell ref="Y267:AA267"/>
    <mergeCell ref="AB267:AD267"/>
    <mergeCell ref="M268:O268"/>
    <mergeCell ref="P268:R268"/>
    <mergeCell ref="S268:U268"/>
    <mergeCell ref="V268:X268"/>
    <mergeCell ref="M267:O267"/>
    <mergeCell ref="P267:R267"/>
    <mergeCell ref="S267:U267"/>
    <mergeCell ref="D270:L270"/>
    <mergeCell ref="D264:L264"/>
    <mergeCell ref="D265:L265"/>
    <mergeCell ref="D266:L266"/>
    <mergeCell ref="D267:L267"/>
    <mergeCell ref="D268:L268"/>
    <mergeCell ref="D269:L269"/>
    <mergeCell ref="D258:L258"/>
    <mergeCell ref="D259:L259"/>
    <mergeCell ref="D260:L260"/>
    <mergeCell ref="D261:L261"/>
    <mergeCell ref="D262:L262"/>
    <mergeCell ref="D263:L263"/>
    <mergeCell ref="D252:L252"/>
    <mergeCell ref="D253:L253"/>
    <mergeCell ref="D254:L254"/>
    <mergeCell ref="D255:L255"/>
    <mergeCell ref="D256:L256"/>
    <mergeCell ref="D257:L257"/>
    <mergeCell ref="D32:J32"/>
    <mergeCell ref="K32:L32"/>
    <mergeCell ref="D33:J33"/>
    <mergeCell ref="K33:L33"/>
    <mergeCell ref="D34:J34"/>
    <mergeCell ref="K34:L34"/>
    <mergeCell ref="D35:J35"/>
    <mergeCell ref="K35:L35"/>
    <mergeCell ref="D36:J36"/>
    <mergeCell ref="K36:L36"/>
    <mergeCell ref="D37:J37"/>
    <mergeCell ref="K37:L37"/>
    <mergeCell ref="D38:J38"/>
    <mergeCell ref="K38:L38"/>
    <mergeCell ref="D39:J39"/>
    <mergeCell ref="K39:L39"/>
    <mergeCell ref="D40:J40"/>
    <mergeCell ref="K40:L40"/>
    <mergeCell ref="D41:J41"/>
    <mergeCell ref="K41:L41"/>
    <mergeCell ref="D42:J42"/>
    <mergeCell ref="K42:L42"/>
    <mergeCell ref="D43:J43"/>
    <mergeCell ref="K43:L43"/>
    <mergeCell ref="D44:J44"/>
    <mergeCell ref="K44:L44"/>
    <mergeCell ref="D45:J45"/>
    <mergeCell ref="K45:L45"/>
    <mergeCell ref="D46:J46"/>
    <mergeCell ref="K46:L46"/>
    <mergeCell ref="D47:J47"/>
    <mergeCell ref="K47:L47"/>
    <mergeCell ref="D48:J48"/>
    <mergeCell ref="K48:L48"/>
    <mergeCell ref="D49:J49"/>
    <mergeCell ref="K49:L49"/>
    <mergeCell ref="D50:J50"/>
    <mergeCell ref="K50:L50"/>
    <mergeCell ref="D51:J51"/>
    <mergeCell ref="K51:L51"/>
    <mergeCell ref="D52:J52"/>
    <mergeCell ref="K52:L52"/>
    <mergeCell ref="D53:J53"/>
    <mergeCell ref="K53:L53"/>
    <mergeCell ref="D54:J54"/>
    <mergeCell ref="K54:L54"/>
    <mergeCell ref="D55:J55"/>
    <mergeCell ref="K55:L55"/>
    <mergeCell ref="D56:J56"/>
    <mergeCell ref="K56:L56"/>
    <mergeCell ref="D57:J57"/>
    <mergeCell ref="K57:L57"/>
    <mergeCell ref="D58:J58"/>
    <mergeCell ref="K58:L58"/>
    <mergeCell ref="D59:J59"/>
    <mergeCell ref="K59:L59"/>
    <mergeCell ref="D62:J62"/>
    <mergeCell ref="K62:L62"/>
    <mergeCell ref="D63:J63"/>
    <mergeCell ref="K63:L63"/>
    <mergeCell ref="D60:J60"/>
    <mergeCell ref="K60:L60"/>
    <mergeCell ref="D61:J61"/>
    <mergeCell ref="K61:L61"/>
    <mergeCell ref="D64:J64"/>
    <mergeCell ref="K64:L64"/>
    <mergeCell ref="D65:J65"/>
    <mergeCell ref="K65:L65"/>
    <mergeCell ref="D66:J66"/>
    <mergeCell ref="K66:L66"/>
    <mergeCell ref="D67:J67"/>
    <mergeCell ref="K67:L67"/>
    <mergeCell ref="D68:J68"/>
    <mergeCell ref="K68:L68"/>
    <mergeCell ref="D69:J69"/>
    <mergeCell ref="K69:L69"/>
    <mergeCell ref="D70:J70"/>
    <mergeCell ref="K70:L70"/>
    <mergeCell ref="D73:J73"/>
    <mergeCell ref="K73:L73"/>
    <mergeCell ref="D74:J74"/>
    <mergeCell ref="K74:L74"/>
    <mergeCell ref="D71:J71"/>
    <mergeCell ref="K71:L71"/>
    <mergeCell ref="D72:J72"/>
    <mergeCell ref="K72:L72"/>
    <mergeCell ref="D75:J75"/>
    <mergeCell ref="K75:L75"/>
    <mergeCell ref="D76:J76"/>
    <mergeCell ref="K76:L76"/>
    <mergeCell ref="D77:J77"/>
    <mergeCell ref="K77:L77"/>
    <mergeCell ref="D78:J78"/>
    <mergeCell ref="K78:L78"/>
    <mergeCell ref="D79:J79"/>
    <mergeCell ref="K79:L79"/>
    <mergeCell ref="D80:J80"/>
    <mergeCell ref="K80:L80"/>
    <mergeCell ref="D81:J81"/>
    <mergeCell ref="K81:L81"/>
    <mergeCell ref="D82:J82"/>
    <mergeCell ref="K82:L82"/>
    <mergeCell ref="D83:J83"/>
    <mergeCell ref="K83:L83"/>
    <mergeCell ref="D84:J84"/>
    <mergeCell ref="K84:L84"/>
    <mergeCell ref="D85:J85"/>
    <mergeCell ref="K85:L85"/>
    <mergeCell ref="D86:J86"/>
    <mergeCell ref="K86:L86"/>
    <mergeCell ref="D87:J87"/>
    <mergeCell ref="K87:L87"/>
    <mergeCell ref="D88:J88"/>
    <mergeCell ref="K88:L88"/>
    <mergeCell ref="D89:J89"/>
    <mergeCell ref="K89:L89"/>
    <mergeCell ref="D90:J90"/>
    <mergeCell ref="K90:L90"/>
    <mergeCell ref="D91:J91"/>
    <mergeCell ref="K91:L91"/>
    <mergeCell ref="D92:J92"/>
    <mergeCell ref="K92:L92"/>
    <mergeCell ref="D93:J93"/>
    <mergeCell ref="K93:L93"/>
    <mergeCell ref="D94:J94"/>
    <mergeCell ref="K94:L94"/>
    <mergeCell ref="D95:J95"/>
    <mergeCell ref="K95:L95"/>
    <mergeCell ref="D96:J96"/>
    <mergeCell ref="K96:L96"/>
    <mergeCell ref="D97:J97"/>
    <mergeCell ref="K97:L97"/>
    <mergeCell ref="D98:J98"/>
    <mergeCell ref="K98:L98"/>
    <mergeCell ref="D99:J99"/>
    <mergeCell ref="K99:L99"/>
    <mergeCell ref="D101:J101"/>
    <mergeCell ref="K101:L101"/>
    <mergeCell ref="D102:J102"/>
    <mergeCell ref="K102:L102"/>
    <mergeCell ref="D100:J100"/>
    <mergeCell ref="K100:L100"/>
    <mergeCell ref="D103:J103"/>
    <mergeCell ref="K103:L103"/>
    <mergeCell ref="D104:J104"/>
    <mergeCell ref="K104:L104"/>
    <mergeCell ref="D105:J105"/>
    <mergeCell ref="K105:L105"/>
    <mergeCell ref="D106:J106"/>
    <mergeCell ref="K106:L106"/>
    <mergeCell ref="D107:J107"/>
    <mergeCell ref="K107:L107"/>
    <mergeCell ref="D108:J108"/>
    <mergeCell ref="K108:L108"/>
    <mergeCell ref="D109:J109"/>
    <mergeCell ref="K109:L109"/>
    <mergeCell ref="D110:J110"/>
    <mergeCell ref="K110:L110"/>
    <mergeCell ref="D111:J111"/>
    <mergeCell ref="K111:L111"/>
    <mergeCell ref="D112:J112"/>
    <mergeCell ref="K112:L112"/>
    <mergeCell ref="D113:J113"/>
    <mergeCell ref="K113:L113"/>
    <mergeCell ref="D114:J114"/>
    <mergeCell ref="K114:L114"/>
    <mergeCell ref="D115:J115"/>
    <mergeCell ref="K115:L115"/>
    <mergeCell ref="D116:J116"/>
    <mergeCell ref="K116:L116"/>
    <mergeCell ref="D117:J117"/>
    <mergeCell ref="K117:L117"/>
    <mergeCell ref="D118:J118"/>
    <mergeCell ref="K118:L118"/>
    <mergeCell ref="K120:L120"/>
    <mergeCell ref="D121:J121"/>
    <mergeCell ref="K121:L121"/>
    <mergeCell ref="D138:J138"/>
    <mergeCell ref="K138:L138"/>
    <mergeCell ref="D139:J139"/>
    <mergeCell ref="K139:L139"/>
    <mergeCell ref="D140:J140"/>
    <mergeCell ref="K140:L140"/>
    <mergeCell ref="D141:J141"/>
    <mergeCell ref="K141:L141"/>
    <mergeCell ref="D142:J142"/>
    <mergeCell ref="K142:L142"/>
    <mergeCell ref="D143:J143"/>
    <mergeCell ref="K143:L143"/>
    <mergeCell ref="D144:J144"/>
    <mergeCell ref="K144:L144"/>
    <mergeCell ref="D122:J122"/>
    <mergeCell ref="K122:L122"/>
    <mergeCell ref="D123:J123"/>
    <mergeCell ref="K123:L123"/>
    <mergeCell ref="D124:J124"/>
    <mergeCell ref="K124:L124"/>
    <mergeCell ref="D125:J125"/>
    <mergeCell ref="K125:L125"/>
    <mergeCell ref="D126:J126"/>
    <mergeCell ref="K126:L126"/>
    <mergeCell ref="D127:J127"/>
    <mergeCell ref="K127:L127"/>
    <mergeCell ref="D128:J128"/>
    <mergeCell ref="K128:L128"/>
    <mergeCell ref="D136:J136"/>
    <mergeCell ref="K136:L136"/>
    <mergeCell ref="D137:J137"/>
    <mergeCell ref="K137:L137"/>
  </mergeCells>
  <conditionalFormatting sqref="M25:AD144">
    <cfRule type="expression" dxfId="15" priority="14">
      <formula>$K25="X"</formula>
    </cfRule>
  </conditionalFormatting>
  <conditionalFormatting sqref="M151:AD270">
    <cfRule type="expression" dxfId="14" priority="13">
      <formula>$K25="X"</formula>
    </cfRule>
  </conditionalFormatting>
  <conditionalFormatting sqref="M25:O144">
    <cfRule type="expression" dxfId="13" priority="12">
      <formula>OR($AJ$25=0,$AJ$25="NA",$AJ$25="NS")</formula>
    </cfRule>
  </conditionalFormatting>
  <conditionalFormatting sqref="S25:U144">
    <cfRule type="expression" dxfId="12" priority="11">
      <formula>OR($AJ$26=0,$AJ$26="NA",$AJ$26="NS")</formula>
    </cfRule>
  </conditionalFormatting>
  <conditionalFormatting sqref="Y25:AA144">
    <cfRule type="expression" dxfId="11" priority="10">
      <formula>OR($AJ$27=0,$AJ$27="NA",$AJ$27="NS")</formula>
    </cfRule>
  </conditionalFormatting>
  <conditionalFormatting sqref="P25:R144">
    <cfRule type="expression" dxfId="10" priority="9">
      <formula>OR($AK$25=0,$AK$25="NA",$AK$25="NS")</formula>
    </cfRule>
  </conditionalFormatting>
  <conditionalFormatting sqref="V25:X144">
    <cfRule type="expression" dxfId="9" priority="8">
      <formula>OR($AK$26=0,$AK$26="NA",$AK$26="NS")</formula>
    </cfRule>
  </conditionalFormatting>
  <conditionalFormatting sqref="AB25:AD144">
    <cfRule type="expression" dxfId="8" priority="7">
      <formula>OR($AK$27=0,$AK$27="NA",$AK$27="NS")</formula>
    </cfRule>
  </conditionalFormatting>
  <conditionalFormatting sqref="M151:O270">
    <cfRule type="expression" dxfId="7" priority="6">
      <formula>OR($AJ$28=0,$AJ$28="NA",$AJ$28="NS")</formula>
    </cfRule>
  </conditionalFormatting>
  <conditionalFormatting sqref="S151:U270">
    <cfRule type="expression" dxfId="6" priority="5">
      <formula>OR($AJ$29=0,$AJ$29="NA",$AJ$29="NS")</formula>
    </cfRule>
  </conditionalFormatting>
  <conditionalFormatting sqref="Y151:AA270">
    <cfRule type="expression" dxfId="5" priority="4">
      <formula>OR($AJ$30=0,$AJ$30="NA",$AJ$30="NS")</formula>
    </cfRule>
  </conditionalFormatting>
  <conditionalFormatting sqref="P151:R270">
    <cfRule type="expression" dxfId="4" priority="3">
      <formula>OR($AK$28=0,$AK$28="NA",$AK$28="NS")</formula>
    </cfRule>
  </conditionalFormatting>
  <conditionalFormatting sqref="V151:X270">
    <cfRule type="expression" dxfId="3" priority="2">
      <formula>OR($AK$29=0,$AK$29="NA",$AK$29="NS")</formula>
    </cfRule>
  </conditionalFormatting>
  <conditionalFormatting sqref="AB151:AD270">
    <cfRule type="expression" dxfId="2" priority="1">
      <formula>OR($AK$30=0,$AK$30="NA",$AK$30="NS")</formula>
    </cfRule>
  </conditionalFormatting>
  <dataValidations count="1">
    <dataValidation type="list" allowBlank="1" showInputMessage="1" showErrorMessage="1" sqref="K25:L144">
      <formula1>$AG$14:$AH$14</formula1>
    </dataValidation>
  </dataValidations>
  <hyperlinks>
    <hyperlink ref="AA12:AD12" location="CNGE_2023_M1_Secc5!A367" display="Pregunta 5.10"/>
    <hyperlink ref="AA9:AD9" location="Índice!B27" display="Índice"/>
  </hyperlinks>
  <pageMargins left="0.70866141732283472" right="0.70866141732283472" top="0.74803149606299213" bottom="0.74803149606299213" header="0.31496062992125984" footer="0.31496062992125984"/>
  <pageSetup scale="75" orientation="portrait" r:id="rId1"/>
  <headerFooter>
    <oddHeader>&amp;CMódulo 1 Sección V
Complemento 5</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6" id="{9471092B-7831-4E73-880B-4C7B6F9F6174}">
            <xm:f>CNGE_2023_M1_Secc5!$AL$429&lt;_xlfn.NUMBERVALUE($C25)</xm:f>
            <x14:dxf>
              <fill>
                <patternFill patternType="mediumGray"/>
              </fill>
            </x14:dxf>
          </x14:cfRule>
          <xm:sqref>D25:AD144</xm:sqref>
        </x14:conditionalFormatting>
        <x14:conditionalFormatting xmlns:xm="http://schemas.microsoft.com/office/excel/2006/main">
          <x14:cfRule type="expression" priority="15" id="{04E90C93-11B7-431A-ACEC-A53D42A531C7}">
            <xm:f>CNGE_2023_M1_Secc5!$AL$429&lt;_xlfn.NUMBERVALUE($C25)</xm:f>
            <x14:dxf>
              <fill>
                <patternFill patternType="mediumGray"/>
              </fill>
            </x14:dxf>
          </x14:cfRule>
          <xm:sqref>D151:AD270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E91"/>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16384" width="3.7109375" hidden="1"/>
  </cols>
  <sheetData>
    <row r="1" spans="1:30" ht="173.25" customHeight="1">
      <c r="A1" s="6"/>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c r="A2" s="6"/>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45" customHeight="1">
      <c r="A3" s="6"/>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ht="15" customHeight="1">
      <c r="A4" s="6"/>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ht="45" customHeight="1">
      <c r="A5" s="6"/>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0" ht="15" customHeight="1">
      <c r="A6" s="6"/>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ht="60" customHeight="1">
      <c r="A7" s="6"/>
      <c r="B7" s="246" t="s">
        <v>8</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row>
    <row r="8" spans="1:30" ht="15" customHeight="1">
      <c r="A8" s="6"/>
      <c r="B8" s="2"/>
      <c r="C8" s="1"/>
      <c r="D8" s="1"/>
      <c r="E8" s="1"/>
      <c r="F8" s="1"/>
      <c r="G8" s="1"/>
      <c r="H8" s="1"/>
      <c r="I8" s="1"/>
      <c r="J8" s="1"/>
      <c r="K8" s="1"/>
      <c r="L8" s="1"/>
      <c r="M8" s="1"/>
      <c r="N8" s="2"/>
      <c r="O8" s="1"/>
      <c r="P8" s="1"/>
      <c r="Q8" s="1"/>
      <c r="R8" s="1"/>
      <c r="S8" s="1"/>
      <c r="T8" s="1"/>
      <c r="U8" s="1"/>
      <c r="V8" s="1"/>
      <c r="W8" s="1"/>
      <c r="X8" s="1"/>
      <c r="Y8" s="1"/>
      <c r="Z8" s="1"/>
      <c r="AA8" s="1"/>
      <c r="AB8" s="1"/>
      <c r="AC8" s="1"/>
      <c r="AD8" s="1"/>
    </row>
    <row r="9" spans="1:30" ht="15" customHeight="1" thickBot="1">
      <c r="A9" s="6"/>
      <c r="B9" s="2" t="s">
        <v>3</v>
      </c>
      <c r="C9" s="1"/>
      <c r="D9" s="1"/>
      <c r="E9" s="1"/>
      <c r="F9" s="1"/>
      <c r="G9" s="1"/>
      <c r="H9" s="1"/>
      <c r="I9" s="1"/>
      <c r="J9" s="1"/>
      <c r="K9" s="1"/>
      <c r="L9" s="1"/>
      <c r="M9" s="1"/>
      <c r="N9" s="2" t="s">
        <v>4</v>
      </c>
      <c r="O9" s="1"/>
      <c r="P9" s="1"/>
      <c r="Q9" s="1"/>
      <c r="R9" s="1"/>
      <c r="S9" s="1"/>
      <c r="T9" s="1"/>
      <c r="U9" s="1"/>
      <c r="V9" s="1"/>
      <c r="W9" s="1"/>
      <c r="X9" s="1"/>
      <c r="Y9" s="1"/>
      <c r="Z9" s="1"/>
      <c r="AA9" s="482" t="s">
        <v>2</v>
      </c>
      <c r="AB9" s="482"/>
      <c r="AC9" s="482"/>
      <c r="AD9" s="482"/>
    </row>
    <row r="10" spans="1:30" ht="15" customHeight="1" thickBot="1">
      <c r="A10" s="6"/>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3"/>
      <c r="Q10" s="3"/>
      <c r="R10" s="3"/>
      <c r="S10" s="3"/>
      <c r="T10" s="3"/>
      <c r="U10" s="3"/>
      <c r="V10" s="3"/>
      <c r="W10" s="3"/>
      <c r="X10" s="3"/>
      <c r="Y10" s="3"/>
      <c r="Z10" s="3"/>
      <c r="AA10" s="3"/>
      <c r="AB10" s="3"/>
      <c r="AC10" s="3"/>
      <c r="AD10" s="3"/>
    </row>
    <row r="11" spans="1:30" ht="1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row>
    <row r="12" spans="1:30" ht="15" customHeight="1">
      <c r="B12" s="10" t="s">
        <v>330</v>
      </c>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48" customHeight="1">
      <c r="B13" s="9"/>
      <c r="C13" s="264" t="s">
        <v>871</v>
      </c>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row>
    <row r="14" spans="1:30" ht="15" customHeight="1">
      <c r="B14" s="9"/>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1:30" ht="15" customHeight="1">
      <c r="B15" s="9"/>
      <c r="C15" s="12"/>
      <c r="D15" s="254" t="s">
        <v>331</v>
      </c>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row>
    <row r="16" spans="1:30" ht="15" customHeight="1">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2:30" ht="36" customHeight="1">
      <c r="B17" s="9"/>
      <c r="C17" s="12"/>
      <c r="D17" s="254" t="s">
        <v>781</v>
      </c>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row>
    <row r="18" spans="2:30" ht="15" customHeight="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2:30" ht="24" customHeight="1">
      <c r="B19" s="9"/>
      <c r="C19" s="12"/>
      <c r="D19" s="254" t="s">
        <v>332</v>
      </c>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row>
    <row r="20" spans="2:30" ht="15" customHeight="1"/>
    <row r="21" spans="2:30" ht="15" customHeight="1">
      <c r="B21" s="10" t="s">
        <v>365</v>
      </c>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2:30" ht="15" customHeight="1">
      <c r="B22" s="9"/>
      <c r="C22" s="254" t="s">
        <v>766</v>
      </c>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row>
    <row r="23" spans="2:30" ht="15" customHeight="1">
      <c r="B23" s="9"/>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row>
    <row r="24" spans="2:30" ht="15" customHeight="1">
      <c r="B24" s="10" t="s">
        <v>367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2:30" ht="24" customHeight="1">
      <c r="B25" s="9"/>
      <c r="C25" s="254" t="s">
        <v>768</v>
      </c>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row>
    <row r="26" spans="2:30" ht="15" customHeight="1">
      <c r="B26" s="9"/>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2:30" ht="15" customHeight="1">
      <c r="B27" s="10" t="s">
        <v>366</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2:30" ht="24" customHeight="1">
      <c r="B28" s="9"/>
      <c r="C28" s="254" t="s">
        <v>767</v>
      </c>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row>
    <row r="29" spans="2:30" ht="15" customHeight="1">
      <c r="B29" s="9"/>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2:30" ht="15" customHeight="1">
      <c r="B30" s="5" t="s">
        <v>323</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2:30" ht="15" customHeight="1">
      <c r="B31" s="8"/>
      <c r="C31" s="264" t="s">
        <v>324</v>
      </c>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row>
    <row r="32" spans="2:30" ht="15" customHeight="1">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2:30" ht="15" customHeight="1">
      <c r="B33" s="5" t="s">
        <v>780</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2:30" ht="24" customHeight="1">
      <c r="B34" s="8"/>
      <c r="C34" s="264" t="s">
        <v>779</v>
      </c>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row>
    <row r="35" spans="2:30" ht="15" customHeight="1">
      <c r="B35" s="9"/>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2:30" ht="15" customHeight="1">
      <c r="B36" s="10" t="s">
        <v>306</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2:30" ht="36" customHeight="1">
      <c r="B37" s="9"/>
      <c r="C37" s="254" t="s">
        <v>770</v>
      </c>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row>
    <row r="38" spans="2:30" ht="15" customHeight="1">
      <c r="B38" s="9"/>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2:30" ht="15" customHeight="1">
      <c r="B39" s="5" t="s">
        <v>316</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2:30" ht="36" customHeight="1">
      <c r="B40" s="16"/>
      <c r="C40" s="264" t="s">
        <v>346</v>
      </c>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row>
    <row r="41" spans="2:30" ht="15" customHeight="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2:30" ht="15" customHeight="1">
      <c r="B42" s="5" t="s">
        <v>315</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ht="48" customHeight="1">
      <c r="B43" s="16"/>
      <c r="C43" s="264" t="s">
        <v>347</v>
      </c>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row>
    <row r="44" spans="2:30" ht="15" customHeight="1">
      <c r="B44" s="8"/>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2:30" ht="36" customHeight="1">
      <c r="B45" s="8"/>
      <c r="C45" s="7"/>
      <c r="D45" s="264" t="s">
        <v>343</v>
      </c>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row>
    <row r="46" spans="2:30" ht="15" customHeight="1">
      <c r="B46" s="8"/>
      <c r="C46" s="7"/>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2:30" ht="15" customHeight="1">
      <c r="B47" s="8"/>
      <c r="C47" s="7"/>
      <c r="D47" s="264" t="s">
        <v>333</v>
      </c>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row>
    <row r="48" spans="2:30" ht="15" customHeight="1">
      <c r="B48" s="8"/>
      <c r="C48" s="7"/>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2:30" ht="24" customHeight="1">
      <c r="B49" s="8"/>
      <c r="C49" s="7"/>
      <c r="D49" s="264" t="s">
        <v>334</v>
      </c>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row>
    <row r="50" spans="2:30" ht="15" customHeigh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2:30" ht="15" customHeight="1">
      <c r="B51" s="10" t="s">
        <v>335</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2:30" ht="15" customHeight="1">
      <c r="B52" s="9"/>
      <c r="C52" s="254" t="s">
        <v>336</v>
      </c>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row>
    <row r="53" spans="2:30" ht="15" customHeigh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2:30" ht="15" customHeight="1">
      <c r="B54" s="5" t="s">
        <v>337</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2:30" ht="36" customHeight="1">
      <c r="B55" s="16"/>
      <c r="C55" s="481" t="s">
        <v>774</v>
      </c>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row>
    <row r="56" spans="2:30" ht="15" customHeigh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2:30" ht="15" customHeight="1">
      <c r="B57" s="5" t="s">
        <v>338</v>
      </c>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2:30" ht="36" customHeight="1">
      <c r="B58" s="16"/>
      <c r="C58" s="481" t="s">
        <v>775</v>
      </c>
      <c r="D58" s="481"/>
      <c r="E58" s="481"/>
      <c r="F58" s="481"/>
      <c r="G58" s="481"/>
      <c r="H58" s="481"/>
      <c r="I58" s="481"/>
      <c r="J58" s="481"/>
      <c r="K58" s="481"/>
      <c r="L58" s="481"/>
      <c r="M58" s="481"/>
      <c r="N58" s="481"/>
      <c r="O58" s="481"/>
      <c r="P58" s="481"/>
      <c r="Q58" s="481"/>
      <c r="R58" s="481"/>
      <c r="S58" s="481"/>
      <c r="T58" s="481"/>
      <c r="U58" s="481"/>
      <c r="V58" s="481"/>
      <c r="W58" s="481"/>
      <c r="X58" s="481"/>
      <c r="Y58" s="481"/>
      <c r="Z58" s="481"/>
      <c r="AA58" s="481"/>
      <c r="AB58" s="481"/>
      <c r="AC58" s="481"/>
      <c r="AD58" s="481"/>
    </row>
    <row r="59" spans="2:30" ht="15" customHeigh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2:30" ht="15" customHeight="1">
      <c r="B60" s="5" t="s">
        <v>325</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2:30" ht="36" customHeight="1">
      <c r="B61" s="8"/>
      <c r="C61" s="254" t="s">
        <v>326</v>
      </c>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row>
    <row r="62" spans="2:30" ht="15" customHeigh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2:30" ht="15" customHeight="1">
      <c r="B63" s="5" t="s">
        <v>327</v>
      </c>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2:30" ht="36" customHeight="1">
      <c r="B64" s="8"/>
      <c r="C64" s="254" t="s">
        <v>772</v>
      </c>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row>
    <row r="65" spans="1:31" ht="15" customHeight="1">
      <c r="B65" s="8"/>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1:31" ht="15" customHeight="1">
      <c r="B66" s="5" t="s">
        <v>329</v>
      </c>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1" ht="36" customHeight="1">
      <c r="B67" s="8"/>
      <c r="C67" s="254" t="s">
        <v>328</v>
      </c>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row>
    <row r="68" spans="1:31" ht="15" customHeigh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1" ht="15" customHeight="1">
      <c r="B69" s="5" t="s">
        <v>339</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1" ht="36" customHeight="1">
      <c r="B70" s="8"/>
      <c r="C70" s="264" t="s">
        <v>776</v>
      </c>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row>
    <row r="71" spans="1:31" ht="15" customHeight="1">
      <c r="B71" s="8"/>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1:31" ht="15" customHeight="1">
      <c r="B72" s="5" t="s">
        <v>340</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1" ht="24" customHeight="1">
      <c r="B73" s="8"/>
      <c r="C73" s="264" t="s">
        <v>777</v>
      </c>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row>
    <row r="74" spans="1:31" ht="15" customHeigh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1" ht="15" customHeight="1">
      <c r="B75" s="5" t="s">
        <v>341</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1" ht="36" customHeight="1">
      <c r="B76" s="8"/>
      <c r="C76" s="254" t="s">
        <v>771</v>
      </c>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row>
    <row r="77" spans="1:31" s="15" customFormat="1" ht="15" customHeight="1">
      <c r="A77"/>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row>
    <row r="78" spans="1:31" ht="15" customHeight="1">
      <c r="B78" s="5" t="s">
        <v>342</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1" ht="24" customHeight="1">
      <c r="B79" s="16"/>
      <c r="C79" s="264" t="s">
        <v>778</v>
      </c>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row>
    <row r="80" spans="1:31" ht="15" customHeight="1"/>
    <row r="81" spans="2:30" ht="15" customHeight="1">
      <c r="B81" s="10" t="s">
        <v>867</v>
      </c>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2:30" ht="48" customHeight="1">
      <c r="B82" s="9"/>
      <c r="C82" s="254" t="s">
        <v>769</v>
      </c>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row>
    <row r="83" spans="2:30" ht="15" customHeight="1"/>
    <row r="84" spans="2:30" ht="15" customHeight="1">
      <c r="B84" s="10" t="s">
        <v>374</v>
      </c>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2:30" ht="24" customHeight="1">
      <c r="B85" s="9"/>
      <c r="C85" s="254" t="s">
        <v>773</v>
      </c>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row>
    <row r="86" spans="2:30" ht="15" customHeight="1">
      <c r="B86" s="9"/>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2:30" ht="15" customHeight="1"/>
    <row r="88" spans="2:30" ht="15" customHeight="1"/>
    <row r="89" spans="2:30" ht="15" customHeight="1"/>
    <row r="90" spans="2:30" ht="15" customHeight="1"/>
    <row r="91" spans="2:30" ht="15" customHeight="1"/>
  </sheetData>
  <sheetProtection algorithmName="SHA-512" hashValue="dUstVLJKBpDr9wFIywUoK1EJL7Q+rkQKJGq6JIrh48AQ0410CBmlRZmktwc0VEQ1O1fNQCsxdsjkgCKQp12uWA==" saltValue="WjJnw0rir5ODvEuDN4fD2g==" spinCount="100000" sheet="1" objects="1" scenarios="1"/>
  <mergeCells count="34">
    <mergeCell ref="C13:AD13"/>
    <mergeCell ref="B1:AD1"/>
    <mergeCell ref="B3:AD3"/>
    <mergeCell ref="B5:AD5"/>
    <mergeCell ref="B7:AD7"/>
    <mergeCell ref="AA9:AD9"/>
    <mergeCell ref="B10:L10"/>
    <mergeCell ref="N10:O10"/>
    <mergeCell ref="C85:AD85"/>
    <mergeCell ref="C64:AD64"/>
    <mergeCell ref="D15:AD15"/>
    <mergeCell ref="D17:AD17"/>
    <mergeCell ref="D19:AD19"/>
    <mergeCell ref="C31:AD31"/>
    <mergeCell ref="C40:AD40"/>
    <mergeCell ref="C43:AD43"/>
    <mergeCell ref="D45:AD45"/>
    <mergeCell ref="D47:AD47"/>
    <mergeCell ref="D49:AD49"/>
    <mergeCell ref="C52:AD52"/>
    <mergeCell ref="C55:AD55"/>
    <mergeCell ref="C58:AD58"/>
    <mergeCell ref="C61:AD61"/>
    <mergeCell ref="C22:AD22"/>
    <mergeCell ref="C28:AD28"/>
    <mergeCell ref="C25:AD25"/>
    <mergeCell ref="C37:AD37"/>
    <mergeCell ref="C34:AD34"/>
    <mergeCell ref="C82:AD82"/>
    <mergeCell ref="C79:AD79"/>
    <mergeCell ref="C67:AD67"/>
    <mergeCell ref="C70:AD70"/>
    <mergeCell ref="C73:AD73"/>
    <mergeCell ref="C76:AD76"/>
  </mergeCells>
  <hyperlinks>
    <hyperlink ref="AA9:AD9" location="Índice!B29" display="Índice"/>
  </hyperlinks>
  <pageMargins left="0.70866141732283472" right="0.70866141732283472" top="0.74803149606299213" bottom="0.74803149606299213" header="0.31496062992125984" footer="0.31496062992125984"/>
  <pageSetup scale="75" orientation="portrait" r:id="rId1"/>
  <headerFooter>
    <oddHeader>&amp;CMódulo 1 Sección V
Glosario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I133"/>
  <sheetViews>
    <sheetView showGridLines="0" tabSelected="1" view="pageBreakPreview" zoomScale="140" zoomScaleNormal="100" zoomScaleSheetLayoutView="140" workbookViewId="0"/>
  </sheetViews>
  <sheetFormatPr baseColWidth="10" defaultColWidth="0" defaultRowHeight="12" customHeight="1" zeroHeight="1"/>
  <cols>
    <col min="1" max="1" width="5.7109375" style="3" customWidth="1"/>
    <col min="2" max="30" width="3.7109375" style="3" customWidth="1"/>
    <col min="31" max="31" width="5.7109375" style="3" customWidth="1"/>
    <col min="32" max="32" width="1.7109375" style="24" hidden="1" customWidth="1"/>
    <col min="33" max="35" width="0" style="3" hidden="1" customWidth="1"/>
    <col min="36" max="16384" width="3.7109375" style="3" hidden="1"/>
  </cols>
  <sheetData>
    <row r="1" spans="2: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H1" s="25" t="s">
        <v>1436</v>
      </c>
      <c r="AI1" s="25" t="s">
        <v>1437</v>
      </c>
    </row>
    <row r="2" spans="2:35"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2: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H3" s="3" t="s">
        <v>1438</v>
      </c>
      <c r="AI3" s="3" t="s">
        <v>1439</v>
      </c>
    </row>
    <row r="4" spans="2:35" ht="15"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c r="AH4" s="3" t="s">
        <v>1440</v>
      </c>
      <c r="AI4" s="3" t="s">
        <v>1441</v>
      </c>
    </row>
    <row r="5" spans="2:35"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H5" s="3" t="s">
        <v>1442</v>
      </c>
      <c r="AI5" s="3" t="s">
        <v>1443</v>
      </c>
    </row>
    <row r="6" spans="2:35"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c r="AH6" s="3" t="s">
        <v>1444</v>
      </c>
      <c r="AI6" s="3" t="s">
        <v>1445</v>
      </c>
    </row>
    <row r="7" spans="2:35" ht="60" customHeight="1">
      <c r="B7" s="246" t="s">
        <v>5</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H7" s="3" t="s">
        <v>1446</v>
      </c>
      <c r="AI7" s="3" t="s">
        <v>1447</v>
      </c>
    </row>
    <row r="8" spans="2:35" ht="15" customHeight="1">
      <c r="B8" s="2"/>
      <c r="C8" s="1"/>
      <c r="D8" s="1"/>
      <c r="E8" s="1"/>
      <c r="F8" s="1"/>
      <c r="G8" s="1"/>
      <c r="H8" s="1"/>
      <c r="I8" s="1"/>
      <c r="J8" s="1"/>
      <c r="K8" s="1"/>
      <c r="L8" s="1"/>
      <c r="M8" s="1"/>
      <c r="N8" s="2"/>
      <c r="O8" s="1"/>
      <c r="P8" s="1"/>
      <c r="Q8" s="1"/>
      <c r="R8" s="1"/>
      <c r="S8" s="1"/>
      <c r="T8" s="1"/>
      <c r="U8" s="1"/>
      <c r="V8" s="1"/>
      <c r="W8" s="1"/>
      <c r="X8" s="1"/>
      <c r="Y8" s="1"/>
      <c r="Z8" s="1"/>
      <c r="AA8" s="1"/>
      <c r="AB8" s="1"/>
      <c r="AC8" s="1"/>
      <c r="AD8" s="1"/>
      <c r="AH8" s="3" t="s">
        <v>1448</v>
      </c>
      <c r="AI8" s="3" t="s">
        <v>1449</v>
      </c>
    </row>
    <row r="9" spans="2:35" ht="15" customHeight="1" thickBot="1">
      <c r="B9" s="2" t="s">
        <v>3</v>
      </c>
      <c r="C9" s="26"/>
      <c r="D9" s="26"/>
      <c r="E9" s="26"/>
      <c r="F9" s="26"/>
      <c r="G9" s="26"/>
      <c r="H9" s="26"/>
      <c r="I9" s="26"/>
      <c r="J9" s="26"/>
      <c r="K9" s="26"/>
      <c r="L9" s="26"/>
      <c r="M9" s="26"/>
      <c r="N9" s="2" t="s">
        <v>4</v>
      </c>
      <c r="O9" s="26"/>
      <c r="P9" s="1"/>
      <c r="Q9" s="1"/>
      <c r="R9" s="1"/>
      <c r="S9" s="1"/>
      <c r="T9" s="1"/>
      <c r="U9" s="1"/>
      <c r="V9" s="1"/>
      <c r="W9" s="1"/>
      <c r="X9" s="1"/>
      <c r="Y9" s="1"/>
      <c r="Z9" s="1"/>
      <c r="AA9" s="265" t="s">
        <v>2</v>
      </c>
      <c r="AB9" s="265"/>
      <c r="AC9" s="265"/>
      <c r="AD9" s="265"/>
      <c r="AH9" s="3" t="s">
        <v>1450</v>
      </c>
      <c r="AI9" s="3" t="s">
        <v>1451</v>
      </c>
    </row>
    <row r="10" spans="2:35" ht="15" customHeight="1" thickBot="1">
      <c r="B10" s="266" t="s">
        <v>1496</v>
      </c>
      <c r="C10" s="267"/>
      <c r="D10" s="267"/>
      <c r="E10" s="267"/>
      <c r="F10" s="267"/>
      <c r="G10" s="267"/>
      <c r="H10" s="267"/>
      <c r="I10" s="267"/>
      <c r="J10" s="267"/>
      <c r="K10" s="267"/>
      <c r="L10" s="268"/>
      <c r="M10" s="7"/>
      <c r="N10" s="248" t="str">
        <f>IFERROR(VLOOKUP(B10,AH:AI,2,FALSE),"")</f>
        <v>230</v>
      </c>
      <c r="O10" s="250"/>
      <c r="AH10" s="3" t="s">
        <v>1452</v>
      </c>
      <c r="AI10" s="3" t="s">
        <v>1453</v>
      </c>
    </row>
    <row r="11" spans="2:35" ht="15" customHeight="1" thickBot="1">
      <c r="AH11" s="3" t="s">
        <v>1454</v>
      </c>
      <c r="AI11" s="3" t="s">
        <v>1455</v>
      </c>
    </row>
    <row r="12" spans="2:35" ht="15">
      <c r="B12" s="27"/>
      <c r="C12" s="28" t="s">
        <v>9</v>
      </c>
      <c r="D12" s="29"/>
      <c r="E12" s="29"/>
      <c r="F12" s="29"/>
      <c r="G12" s="29"/>
      <c r="H12" s="29"/>
      <c r="I12" s="29"/>
      <c r="J12" s="29"/>
      <c r="K12" s="29"/>
      <c r="L12" s="30"/>
      <c r="N12" s="31"/>
      <c r="O12" s="32" t="s">
        <v>10</v>
      </c>
      <c r="P12" s="33"/>
      <c r="Q12" s="33"/>
      <c r="R12" s="33"/>
      <c r="S12" s="33"/>
      <c r="T12" s="33"/>
      <c r="U12" s="33"/>
      <c r="V12" s="33"/>
      <c r="W12" s="33"/>
      <c r="X12" s="33"/>
      <c r="Y12" s="33"/>
      <c r="Z12" s="33"/>
      <c r="AA12" s="33"/>
      <c r="AB12" s="33"/>
      <c r="AC12" s="33"/>
      <c r="AD12" s="34"/>
      <c r="AH12" s="3" t="s">
        <v>1456</v>
      </c>
      <c r="AI12" s="3" t="s">
        <v>1457</v>
      </c>
    </row>
    <row r="13" spans="2:35" ht="144" customHeight="1" thickBot="1">
      <c r="B13" s="35"/>
      <c r="C13" s="269" t="s">
        <v>11</v>
      </c>
      <c r="D13" s="269"/>
      <c r="E13" s="269"/>
      <c r="F13" s="269"/>
      <c r="G13" s="269"/>
      <c r="H13" s="269"/>
      <c r="I13" s="269"/>
      <c r="J13" s="269"/>
      <c r="K13" s="269"/>
      <c r="L13" s="36"/>
      <c r="N13" s="37"/>
      <c r="O13" s="269" t="s">
        <v>12</v>
      </c>
      <c r="P13" s="269"/>
      <c r="Q13" s="269"/>
      <c r="R13" s="269"/>
      <c r="S13" s="269"/>
      <c r="T13" s="269"/>
      <c r="U13" s="269"/>
      <c r="V13" s="269"/>
      <c r="W13" s="269"/>
      <c r="X13" s="269"/>
      <c r="Y13" s="269"/>
      <c r="Z13" s="269"/>
      <c r="AA13" s="269"/>
      <c r="AB13" s="269"/>
      <c r="AC13" s="269"/>
      <c r="AD13" s="38"/>
      <c r="AH13" s="3" t="s">
        <v>1458</v>
      </c>
      <c r="AI13" s="3" t="s">
        <v>1459</v>
      </c>
    </row>
    <row r="14" spans="2:35" ht="15" customHeight="1" thickBot="1">
      <c r="AH14" s="3" t="s">
        <v>1460</v>
      </c>
      <c r="AI14" s="3" t="s">
        <v>1461</v>
      </c>
    </row>
    <row r="15" spans="2:35" ht="15">
      <c r="B15" s="27"/>
      <c r="C15" s="28" t="s">
        <v>13</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34"/>
      <c r="AH15" s="3" t="s">
        <v>1462</v>
      </c>
      <c r="AI15" s="3" t="s">
        <v>1463</v>
      </c>
    </row>
    <row r="16" spans="2:35" ht="36" customHeight="1" thickBot="1">
      <c r="B16" s="35"/>
      <c r="C16" s="269" t="s">
        <v>14</v>
      </c>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38"/>
      <c r="AH16" s="3" t="s">
        <v>1464</v>
      </c>
      <c r="AI16" s="3" t="s">
        <v>1465</v>
      </c>
    </row>
    <row r="17" spans="2:35" ht="15" customHeight="1" thickBot="1">
      <c r="AH17" s="3" t="s">
        <v>1466</v>
      </c>
      <c r="AI17" s="3" t="s">
        <v>1467</v>
      </c>
    </row>
    <row r="18" spans="2:35" ht="15" customHeight="1">
      <c r="B18" s="39"/>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1"/>
      <c r="AH18" s="3" t="s">
        <v>1468</v>
      </c>
      <c r="AI18" s="3" t="s">
        <v>1469</v>
      </c>
    </row>
    <row r="19" spans="2:35" ht="48" customHeight="1">
      <c r="B19" s="42"/>
      <c r="C19" s="264" t="s">
        <v>15</v>
      </c>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43"/>
      <c r="AH19" s="3" t="s">
        <v>1470</v>
      </c>
      <c r="AI19" s="3" t="s">
        <v>1471</v>
      </c>
    </row>
    <row r="20" spans="2:35" ht="6.75" customHeight="1">
      <c r="B20" s="42"/>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43"/>
      <c r="AH20" s="3" t="s">
        <v>1472</v>
      </c>
      <c r="AI20" s="3" t="s">
        <v>1473</v>
      </c>
    </row>
    <row r="21" spans="2:35" ht="36" customHeight="1">
      <c r="B21" s="42"/>
      <c r="C21" s="264" t="s">
        <v>16</v>
      </c>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43"/>
      <c r="AH21" s="3" t="s">
        <v>1474</v>
      </c>
      <c r="AI21" s="3" t="s">
        <v>1475</v>
      </c>
    </row>
    <row r="22" spans="2:35" ht="6.75" customHeight="1">
      <c r="B22" s="42"/>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43"/>
      <c r="AH22" s="3" t="s">
        <v>1476</v>
      </c>
      <c r="AI22" s="3" t="s">
        <v>1477</v>
      </c>
    </row>
    <row r="23" spans="2:35" ht="15" customHeight="1">
      <c r="B23" s="42"/>
      <c r="C23" s="264" t="s">
        <v>17</v>
      </c>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43"/>
      <c r="AH23" s="3" t="s">
        <v>1478</v>
      </c>
      <c r="AI23" s="3" t="s">
        <v>1479</v>
      </c>
    </row>
    <row r="24" spans="2:35" ht="6.75" customHeight="1">
      <c r="B24" s="42"/>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43"/>
      <c r="AH24" s="3" t="s">
        <v>1480</v>
      </c>
      <c r="AI24" s="3" t="s">
        <v>1481</v>
      </c>
    </row>
    <row r="25" spans="2:35" ht="48" customHeight="1">
      <c r="B25" s="42"/>
      <c r="C25" s="14"/>
      <c r="D25" s="264" t="s">
        <v>18</v>
      </c>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43"/>
      <c r="AH25" s="3" t="s">
        <v>1482</v>
      </c>
      <c r="AI25" s="3" t="s">
        <v>1483</v>
      </c>
    </row>
    <row r="26" spans="2:35" ht="6.75" customHeight="1">
      <c r="B26" s="42"/>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43"/>
      <c r="AH26" s="3" t="s">
        <v>1484</v>
      </c>
      <c r="AI26" s="3" t="s">
        <v>1485</v>
      </c>
    </row>
    <row r="27" spans="2:35" ht="36" customHeight="1">
      <c r="B27" s="42"/>
      <c r="C27" s="254" t="s">
        <v>710</v>
      </c>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43"/>
      <c r="AH27" s="3" t="s">
        <v>1486</v>
      </c>
      <c r="AI27" s="3" t="s">
        <v>1487</v>
      </c>
    </row>
    <row r="28" spans="2:35" ht="6.75" customHeight="1">
      <c r="B28" s="42"/>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43"/>
      <c r="AH28" s="3" t="s">
        <v>1488</v>
      </c>
      <c r="AI28" s="3" t="s">
        <v>1489</v>
      </c>
    </row>
    <row r="29" spans="2:35" ht="60" customHeight="1">
      <c r="B29" s="42"/>
      <c r="C29" s="264" t="s">
        <v>19</v>
      </c>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43"/>
      <c r="AH29" s="3" t="s">
        <v>1490</v>
      </c>
      <c r="AI29" s="3" t="s">
        <v>1491</v>
      </c>
    </row>
    <row r="30" spans="2:35" ht="6.75" customHeight="1">
      <c r="B30" s="42"/>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43"/>
      <c r="AH30" s="3" t="s">
        <v>1492</v>
      </c>
      <c r="AI30" s="3" t="s">
        <v>1493</v>
      </c>
    </row>
    <row r="31" spans="2:35" ht="48" customHeight="1">
      <c r="B31" s="42"/>
      <c r="C31" s="264" t="s">
        <v>20</v>
      </c>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43"/>
      <c r="AH31" s="3" t="s">
        <v>1494</v>
      </c>
      <c r="AI31" s="3" t="s">
        <v>1495</v>
      </c>
    </row>
    <row r="32" spans="2:35" ht="6.75" customHeight="1">
      <c r="B32" s="42"/>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43"/>
      <c r="AH32" s="3" t="s">
        <v>1496</v>
      </c>
      <c r="AI32" s="3" t="s">
        <v>1497</v>
      </c>
    </row>
    <row r="33" spans="2:35" ht="48" customHeight="1">
      <c r="B33" s="42"/>
      <c r="C33" s="254" t="s">
        <v>873</v>
      </c>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43"/>
      <c r="AH33" s="3" t="s">
        <v>1498</v>
      </c>
      <c r="AI33" s="3" t="s">
        <v>1499</v>
      </c>
    </row>
    <row r="34" spans="2:35" ht="6.75" customHeight="1">
      <c r="B34" s="42"/>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43"/>
      <c r="AH34" s="3" t="s">
        <v>1500</v>
      </c>
      <c r="AI34" s="3" t="s">
        <v>1501</v>
      </c>
    </row>
    <row r="35" spans="2:35" ht="84" customHeight="1">
      <c r="B35" s="42"/>
      <c r="C35" s="254" t="s">
        <v>711</v>
      </c>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43"/>
    </row>
    <row r="36" spans="2:35" ht="6.75" customHeight="1">
      <c r="B36" s="42"/>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43"/>
    </row>
    <row r="37" spans="2:35" ht="36" customHeight="1">
      <c r="B37" s="42"/>
      <c r="C37" s="254" t="s">
        <v>21</v>
      </c>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43"/>
    </row>
    <row r="38" spans="2:35" ht="6.75" customHeight="1">
      <c r="B38" s="42"/>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43"/>
    </row>
    <row r="39" spans="2:35" ht="36" customHeight="1">
      <c r="B39" s="42"/>
      <c r="C39" s="13"/>
      <c r="D39" s="254" t="s">
        <v>22</v>
      </c>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43"/>
    </row>
    <row r="40" spans="2:35" ht="6.75" customHeight="1">
      <c r="B40" s="4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43"/>
    </row>
    <row r="41" spans="2:35" ht="72" customHeight="1">
      <c r="B41" s="42"/>
      <c r="C41" s="254" t="s">
        <v>23</v>
      </c>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43"/>
    </row>
    <row r="42" spans="2:35" ht="6.75" customHeight="1">
      <c r="B42" s="4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43"/>
    </row>
    <row r="43" spans="2:35" ht="60" customHeight="1">
      <c r="B43" s="42"/>
      <c r="C43" s="254" t="s">
        <v>883</v>
      </c>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43"/>
    </row>
    <row r="44" spans="2:35" ht="6.75" customHeight="1">
      <c r="B44" s="42"/>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43"/>
    </row>
    <row r="45" spans="2:35" ht="24" customHeight="1">
      <c r="B45" s="42"/>
      <c r="C45" s="264" t="s">
        <v>884</v>
      </c>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43"/>
    </row>
    <row r="46" spans="2:35" ht="6.75" customHeight="1">
      <c r="B46" s="42"/>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43"/>
    </row>
    <row r="47" spans="2:35" ht="84" customHeight="1">
      <c r="B47" s="42"/>
      <c r="C47" s="264" t="s">
        <v>885</v>
      </c>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43"/>
    </row>
    <row r="48" spans="2:35" ht="6.75" customHeight="1">
      <c r="B48" s="42"/>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43"/>
    </row>
    <row r="49" spans="2:30" ht="72" customHeight="1">
      <c r="B49" s="42"/>
      <c r="C49" s="264" t="s">
        <v>886</v>
      </c>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43"/>
    </row>
    <row r="50" spans="2:30" ht="6.75" customHeight="1">
      <c r="B50" s="42"/>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43"/>
    </row>
    <row r="51" spans="2:30" ht="48" customHeight="1">
      <c r="B51" s="42"/>
      <c r="C51" s="264" t="s">
        <v>874</v>
      </c>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43"/>
    </row>
    <row r="52" spans="2:30" ht="6.75" customHeight="1">
      <c r="B52" s="42"/>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43"/>
    </row>
    <row r="53" spans="2:30" ht="36" customHeight="1">
      <c r="B53" s="42"/>
      <c r="C53" s="264" t="s">
        <v>875</v>
      </c>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43"/>
    </row>
    <row r="54" spans="2:30" ht="6.75" customHeight="1">
      <c r="B54" s="42"/>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43"/>
    </row>
    <row r="55" spans="2:30" ht="72" customHeight="1">
      <c r="B55" s="42"/>
      <c r="C55" s="264" t="s">
        <v>889</v>
      </c>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43"/>
    </row>
    <row r="56" spans="2:30" ht="6.75" customHeight="1">
      <c r="B56" s="42"/>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43"/>
    </row>
    <row r="57" spans="2:30" ht="60" customHeight="1">
      <c r="B57" s="42"/>
      <c r="C57" s="264" t="s">
        <v>887</v>
      </c>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43"/>
    </row>
    <row r="58" spans="2:30" ht="6.75" customHeight="1">
      <c r="B58" s="42"/>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43"/>
    </row>
    <row r="59" spans="2:30" ht="15" customHeight="1">
      <c r="B59" s="42"/>
      <c r="C59" s="264" t="s">
        <v>24</v>
      </c>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43"/>
    </row>
    <row r="60" spans="2:30" ht="6.75" customHeight="1">
      <c r="B60" s="42"/>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43"/>
    </row>
    <row r="61" spans="2:30" ht="84" customHeight="1">
      <c r="B61" s="42"/>
      <c r="C61" s="13"/>
      <c r="D61" s="264" t="s">
        <v>785</v>
      </c>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43"/>
    </row>
    <row r="62" spans="2:30" ht="6.75" customHeight="1">
      <c r="B62" s="42"/>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3"/>
    </row>
    <row r="63" spans="2:30" ht="15" customHeight="1">
      <c r="B63" s="42"/>
      <c r="C63" s="264" t="s">
        <v>25</v>
      </c>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43"/>
    </row>
    <row r="64" spans="2:30" ht="6.75" customHeight="1">
      <c r="B64" s="42"/>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43"/>
    </row>
    <row r="65" spans="2:30" ht="24" customHeight="1">
      <c r="B65" s="42"/>
      <c r="C65" s="13"/>
      <c r="D65" s="254" t="s">
        <v>712</v>
      </c>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43"/>
    </row>
    <row r="66" spans="2:30" ht="6.75" customHeight="1">
      <c r="B66" s="42"/>
      <c r="C66" s="13"/>
      <c r="D66" s="9"/>
      <c r="E66" s="9"/>
      <c r="F66" s="9"/>
      <c r="G66" s="9"/>
      <c r="H66" s="9"/>
      <c r="I66" s="9"/>
      <c r="J66" s="9"/>
      <c r="K66" s="9"/>
      <c r="L66" s="9"/>
      <c r="M66" s="9"/>
      <c r="N66" s="9"/>
      <c r="O66" s="9"/>
      <c r="P66" s="9"/>
      <c r="Q66" s="9"/>
      <c r="R66" s="9"/>
      <c r="S66" s="9"/>
      <c r="T66" s="9"/>
      <c r="U66" s="9"/>
      <c r="V66" s="9"/>
      <c r="W66" s="9"/>
      <c r="X66" s="9"/>
      <c r="Y66" s="9"/>
      <c r="Z66" s="9"/>
      <c r="AA66" s="9"/>
      <c r="AB66" s="9"/>
      <c r="AC66" s="9"/>
      <c r="AD66" s="43"/>
    </row>
    <row r="67" spans="2:30" ht="24" customHeight="1">
      <c r="B67" s="42"/>
      <c r="C67" s="13"/>
      <c r="D67" s="254" t="s">
        <v>713</v>
      </c>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43"/>
    </row>
    <row r="68" spans="2:30" ht="6.75" customHeight="1">
      <c r="B68" s="42"/>
      <c r="C68" s="13"/>
      <c r="D68" s="9"/>
      <c r="E68" s="9"/>
      <c r="F68" s="9"/>
      <c r="G68" s="9"/>
      <c r="H68" s="9"/>
      <c r="I68" s="9"/>
      <c r="J68" s="9"/>
      <c r="K68" s="9"/>
      <c r="L68" s="9"/>
      <c r="M68" s="9"/>
      <c r="N68" s="9"/>
      <c r="O68" s="9"/>
      <c r="P68" s="9"/>
      <c r="Q68" s="9"/>
      <c r="R68" s="9"/>
      <c r="S68" s="9"/>
      <c r="T68" s="9"/>
      <c r="U68" s="9"/>
      <c r="V68" s="9"/>
      <c r="W68" s="9"/>
      <c r="X68" s="9"/>
      <c r="Y68" s="9"/>
      <c r="Z68" s="9"/>
      <c r="AA68" s="9"/>
      <c r="AB68" s="9"/>
      <c r="AC68" s="9"/>
      <c r="AD68" s="43"/>
    </row>
    <row r="69" spans="2:30" ht="24" customHeight="1">
      <c r="B69" s="42"/>
      <c r="C69" s="13"/>
      <c r="D69" s="254" t="s">
        <v>714</v>
      </c>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43"/>
    </row>
    <row r="70" spans="2:30" ht="6.75" customHeight="1">
      <c r="B70" s="42"/>
      <c r="C70" s="13"/>
      <c r="D70" s="9"/>
      <c r="E70" s="9"/>
      <c r="F70" s="9"/>
      <c r="G70" s="9"/>
      <c r="H70" s="9"/>
      <c r="I70" s="9"/>
      <c r="J70" s="9"/>
      <c r="K70" s="9"/>
      <c r="L70" s="9"/>
      <c r="M70" s="9"/>
      <c r="N70" s="9"/>
      <c r="O70" s="9"/>
      <c r="P70" s="9"/>
      <c r="Q70" s="9"/>
      <c r="R70" s="9"/>
      <c r="S70" s="9"/>
      <c r="T70" s="9"/>
      <c r="U70" s="9"/>
      <c r="V70" s="9"/>
      <c r="W70" s="9"/>
      <c r="X70" s="9"/>
      <c r="Y70" s="9"/>
      <c r="Z70" s="9"/>
      <c r="AA70" s="9"/>
      <c r="AB70" s="9"/>
      <c r="AC70" s="9"/>
      <c r="AD70" s="43"/>
    </row>
    <row r="71" spans="2:30" ht="36" customHeight="1">
      <c r="B71" s="42"/>
      <c r="C71" s="13"/>
      <c r="D71" s="254" t="s">
        <v>715</v>
      </c>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43"/>
    </row>
    <row r="72" spans="2:30" ht="6.75" customHeight="1">
      <c r="B72" s="42"/>
      <c r="C72" s="13"/>
      <c r="D72" s="9"/>
      <c r="E72" s="9"/>
      <c r="F72" s="9"/>
      <c r="G72" s="9"/>
      <c r="H72" s="9"/>
      <c r="I72" s="9"/>
      <c r="J72" s="9"/>
      <c r="K72" s="9"/>
      <c r="L72" s="9"/>
      <c r="M72" s="9"/>
      <c r="N72" s="9"/>
      <c r="O72" s="9"/>
      <c r="P72" s="9"/>
      <c r="Q72" s="9"/>
      <c r="R72" s="9"/>
      <c r="S72" s="9"/>
      <c r="T72" s="9"/>
      <c r="U72" s="9"/>
      <c r="V72" s="9"/>
      <c r="W72" s="9"/>
      <c r="X72" s="9"/>
      <c r="Y72" s="9"/>
      <c r="Z72" s="9"/>
      <c r="AA72" s="9"/>
      <c r="AB72" s="9"/>
      <c r="AC72" s="9"/>
      <c r="AD72" s="43"/>
    </row>
    <row r="73" spans="2:30" ht="15" customHeight="1">
      <c r="B73" s="42"/>
      <c r="C73" s="13"/>
      <c r="D73" s="254" t="s">
        <v>716</v>
      </c>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43"/>
    </row>
    <row r="74" spans="2:30" ht="6.75" customHeight="1">
      <c r="B74" s="4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43"/>
    </row>
    <row r="75" spans="2:30" ht="36" customHeight="1">
      <c r="B75" s="42"/>
      <c r="C75" s="254" t="s">
        <v>876</v>
      </c>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43"/>
    </row>
    <row r="76" spans="2:30" ht="6.75" customHeight="1">
      <c r="B76" s="42"/>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43"/>
    </row>
    <row r="77" spans="2:30" ht="72" customHeight="1">
      <c r="B77" s="42"/>
      <c r="C77" s="264" t="s">
        <v>881</v>
      </c>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43"/>
    </row>
    <row r="78" spans="2:30" ht="6.75" customHeight="1">
      <c r="B78" s="42"/>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43"/>
    </row>
    <row r="79" spans="2:30" ht="15" customHeight="1">
      <c r="B79" s="42"/>
      <c r="C79" s="264" t="s">
        <v>1427</v>
      </c>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43"/>
    </row>
    <row r="80" spans="2:30" ht="6.75" customHeight="1">
      <c r="B80" s="42"/>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43"/>
    </row>
    <row r="81" spans="2:30" ht="146.1" customHeight="1">
      <c r="B81" s="42"/>
      <c r="C81" s="13"/>
      <c r="D81" s="264" t="s">
        <v>882</v>
      </c>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43"/>
    </row>
    <row r="82" spans="2:30" ht="6.75" customHeight="1">
      <c r="B82" s="42"/>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43"/>
    </row>
    <row r="83" spans="2:30" ht="60" customHeight="1">
      <c r="B83" s="42"/>
      <c r="C83" s="254" t="s">
        <v>717</v>
      </c>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43"/>
    </row>
    <row r="84" spans="2:30" ht="6.75" customHeight="1">
      <c r="B84" s="42"/>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43"/>
    </row>
    <row r="85" spans="2:30" ht="60" customHeight="1">
      <c r="B85" s="42"/>
      <c r="C85" s="254" t="s">
        <v>718</v>
      </c>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43"/>
    </row>
    <row r="86" spans="2:30" ht="6.75" customHeight="1">
      <c r="B86" s="42"/>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43"/>
    </row>
    <row r="87" spans="2:30" ht="24" customHeight="1">
      <c r="B87" s="42"/>
      <c r="C87" s="254" t="s">
        <v>719</v>
      </c>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43"/>
    </row>
    <row r="88" spans="2:30" ht="15" customHeight="1" thickBot="1">
      <c r="B88" s="44"/>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6"/>
    </row>
    <row r="89" spans="2:30" ht="15" customHeight="1" thickBot="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2:30" ht="15" customHeight="1">
      <c r="B90" s="39"/>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1"/>
    </row>
    <row r="91" spans="2:30" ht="48" customHeight="1">
      <c r="B91" s="42"/>
      <c r="C91" s="254" t="s">
        <v>720</v>
      </c>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43"/>
    </row>
    <row r="92" spans="2:30" ht="6.75" customHeight="1">
      <c r="B92" s="42"/>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43"/>
    </row>
    <row r="93" spans="2:30" ht="72" customHeight="1">
      <c r="B93" s="42"/>
      <c r="C93" s="264" t="s">
        <v>721</v>
      </c>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43"/>
    </row>
    <row r="94" spans="2:30" ht="6.75" customHeight="1">
      <c r="B94" s="42"/>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43"/>
    </row>
    <row r="95" spans="2:30" ht="60" customHeight="1">
      <c r="B95" s="42"/>
      <c r="C95" s="264" t="s">
        <v>722</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43"/>
    </row>
    <row r="96" spans="2:30" ht="6.75" customHeight="1">
      <c r="B96" s="42"/>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43"/>
    </row>
    <row r="97" spans="2:30" ht="36" customHeight="1">
      <c r="B97" s="42"/>
      <c r="C97" s="254" t="s">
        <v>1661</v>
      </c>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43"/>
    </row>
    <row r="98" spans="2:30" ht="6.75" customHeight="1">
      <c r="B98" s="42"/>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3"/>
    </row>
    <row r="99" spans="2:30" ht="24" customHeight="1">
      <c r="B99" s="42"/>
      <c r="C99" s="254" t="s">
        <v>723</v>
      </c>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43"/>
    </row>
    <row r="100" spans="2:30" ht="6.75" customHeight="1">
      <c r="B100" s="42"/>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43"/>
    </row>
    <row r="101" spans="2:30" ht="15" customHeight="1">
      <c r="B101" s="42"/>
      <c r="C101" s="13"/>
      <c r="D101" s="13"/>
      <c r="E101" s="13"/>
      <c r="F101" s="256" t="s">
        <v>877</v>
      </c>
      <c r="G101" s="257"/>
      <c r="H101" s="257"/>
      <c r="I101" s="257"/>
      <c r="J101" s="258"/>
      <c r="K101" s="259" t="s">
        <v>26</v>
      </c>
      <c r="L101" s="259"/>
      <c r="M101" s="259"/>
      <c r="N101" s="259"/>
      <c r="O101" s="259"/>
      <c r="P101" s="259"/>
      <c r="Q101" s="259"/>
      <c r="R101" s="259"/>
      <c r="S101" s="259"/>
      <c r="T101" s="259"/>
      <c r="U101" s="259"/>
      <c r="V101" s="259"/>
      <c r="W101" s="259"/>
      <c r="X101" s="259"/>
      <c r="Y101" s="259"/>
      <c r="Z101" s="259"/>
      <c r="AA101" s="13"/>
      <c r="AB101" s="13"/>
      <c r="AC101" s="13"/>
      <c r="AD101" s="43"/>
    </row>
    <row r="102" spans="2:30" ht="24" customHeight="1">
      <c r="B102" s="42"/>
      <c r="C102" s="13"/>
      <c r="D102" s="13"/>
      <c r="E102" s="13"/>
      <c r="F102" s="260" t="s">
        <v>1662</v>
      </c>
      <c r="G102" s="261"/>
      <c r="H102" s="261"/>
      <c r="I102" s="261"/>
      <c r="J102" s="262"/>
      <c r="K102" s="263" t="s">
        <v>27</v>
      </c>
      <c r="L102" s="263"/>
      <c r="M102" s="263"/>
      <c r="N102" s="263"/>
      <c r="O102" s="263"/>
      <c r="P102" s="263"/>
      <c r="Q102" s="263"/>
      <c r="R102" s="263"/>
      <c r="S102" s="263"/>
      <c r="T102" s="263"/>
      <c r="U102" s="263"/>
      <c r="V102" s="263"/>
      <c r="W102" s="263"/>
      <c r="X102" s="263"/>
      <c r="Y102" s="263"/>
      <c r="Z102" s="263"/>
      <c r="AA102" s="13"/>
      <c r="AB102" s="13"/>
      <c r="AC102" s="13"/>
      <c r="AD102" s="43"/>
    </row>
    <row r="103" spans="2:30" ht="36" customHeight="1">
      <c r="B103" s="42"/>
      <c r="C103" s="13"/>
      <c r="D103" s="13"/>
      <c r="E103" s="13"/>
      <c r="F103" s="260" t="s">
        <v>1663</v>
      </c>
      <c r="G103" s="261"/>
      <c r="H103" s="261"/>
      <c r="I103" s="261"/>
      <c r="J103" s="262"/>
      <c r="K103" s="263" t="s">
        <v>28</v>
      </c>
      <c r="L103" s="263"/>
      <c r="M103" s="263"/>
      <c r="N103" s="263"/>
      <c r="O103" s="263"/>
      <c r="P103" s="263"/>
      <c r="Q103" s="263"/>
      <c r="R103" s="263"/>
      <c r="S103" s="263"/>
      <c r="T103" s="263"/>
      <c r="U103" s="263"/>
      <c r="V103" s="263"/>
      <c r="W103" s="263"/>
      <c r="X103" s="263"/>
      <c r="Y103" s="263"/>
      <c r="Z103" s="263"/>
      <c r="AA103" s="13"/>
      <c r="AB103" s="13"/>
      <c r="AC103" s="13"/>
      <c r="AD103" s="43"/>
    </row>
    <row r="104" spans="2:30" ht="36" customHeight="1">
      <c r="B104" s="42"/>
      <c r="C104" s="13"/>
      <c r="D104" s="13"/>
      <c r="E104" s="13"/>
      <c r="F104" s="260" t="s">
        <v>1664</v>
      </c>
      <c r="G104" s="261"/>
      <c r="H104" s="261"/>
      <c r="I104" s="261"/>
      <c r="J104" s="262"/>
      <c r="K104" s="263" t="s">
        <v>29</v>
      </c>
      <c r="L104" s="263"/>
      <c r="M104" s="263"/>
      <c r="N104" s="263"/>
      <c r="O104" s="263"/>
      <c r="P104" s="263"/>
      <c r="Q104" s="263"/>
      <c r="R104" s="263"/>
      <c r="S104" s="263"/>
      <c r="T104" s="263"/>
      <c r="U104" s="263"/>
      <c r="V104" s="263"/>
      <c r="W104" s="263"/>
      <c r="X104" s="263"/>
      <c r="Y104" s="263"/>
      <c r="Z104" s="263"/>
      <c r="AA104" s="13"/>
      <c r="AB104" s="13"/>
      <c r="AC104" s="13"/>
      <c r="AD104" s="43"/>
    </row>
    <row r="105" spans="2:30" ht="24" customHeight="1">
      <c r="B105" s="42"/>
      <c r="C105" s="13"/>
      <c r="D105" s="13"/>
      <c r="E105" s="13"/>
      <c r="F105" s="260" t="s">
        <v>1665</v>
      </c>
      <c r="G105" s="261"/>
      <c r="H105" s="261"/>
      <c r="I105" s="261"/>
      <c r="J105" s="262"/>
      <c r="K105" s="263" t="s">
        <v>30</v>
      </c>
      <c r="L105" s="263"/>
      <c r="M105" s="263"/>
      <c r="N105" s="263"/>
      <c r="O105" s="263"/>
      <c r="P105" s="263"/>
      <c r="Q105" s="263"/>
      <c r="R105" s="263"/>
      <c r="S105" s="263"/>
      <c r="T105" s="263"/>
      <c r="U105" s="263"/>
      <c r="V105" s="263"/>
      <c r="W105" s="263"/>
      <c r="X105" s="263"/>
      <c r="Y105" s="263"/>
      <c r="Z105" s="263"/>
      <c r="AA105" s="13"/>
      <c r="AB105" s="13"/>
      <c r="AC105" s="13"/>
      <c r="AD105" s="43"/>
    </row>
    <row r="106" spans="2:30" ht="6.75" customHeight="1">
      <c r="B106" s="42"/>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43"/>
    </row>
    <row r="107" spans="2:30" ht="24" customHeight="1">
      <c r="B107" s="42"/>
      <c r="C107" s="264" t="s">
        <v>724</v>
      </c>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43"/>
    </row>
    <row r="108" spans="2:30" ht="6.75" customHeight="1">
      <c r="B108" s="42"/>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43"/>
    </row>
    <row r="109" spans="2:30" ht="15" customHeight="1">
      <c r="B109" s="42"/>
      <c r="C109" s="9"/>
      <c r="D109" s="10" t="s">
        <v>31</v>
      </c>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43"/>
    </row>
    <row r="110" spans="2:30" ht="6.75" customHeight="1">
      <c r="B110" s="42"/>
      <c r="C110" s="9"/>
      <c r="D110" s="10"/>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43"/>
    </row>
    <row r="111" spans="2:30" ht="36" customHeight="1">
      <c r="B111" s="42"/>
      <c r="C111" s="9"/>
      <c r="D111" s="254" t="s">
        <v>1666</v>
      </c>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43"/>
    </row>
    <row r="112" spans="2:30" ht="6.75" customHeight="1">
      <c r="B112" s="42"/>
      <c r="C112" s="9"/>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43"/>
    </row>
    <row r="113" spans="2:30" ht="15" customHeight="1">
      <c r="B113" s="42"/>
      <c r="C113" s="9"/>
      <c r="D113" s="10" t="s">
        <v>32</v>
      </c>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43"/>
    </row>
    <row r="114" spans="2:30" ht="6.75" customHeight="1">
      <c r="B114" s="42"/>
      <c r="C114" s="9"/>
      <c r="D114" s="10"/>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43"/>
    </row>
    <row r="115" spans="2:30" ht="24" customHeight="1">
      <c r="B115" s="42"/>
      <c r="C115" s="9"/>
      <c r="D115" s="254" t="s">
        <v>725</v>
      </c>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43"/>
    </row>
    <row r="116" spans="2:30" ht="6.75" customHeight="1">
      <c r="B116" s="42"/>
      <c r="C116" s="9"/>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43"/>
    </row>
    <row r="117" spans="2:30" ht="15" customHeight="1">
      <c r="B117" s="42"/>
      <c r="C117" s="9"/>
      <c r="D117" s="10" t="s">
        <v>33</v>
      </c>
      <c r="E117" s="51"/>
      <c r="F117" s="51"/>
      <c r="G117" s="52"/>
      <c r="H117" s="255" t="s">
        <v>1667</v>
      </c>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43"/>
    </row>
    <row r="118" spans="2:30" ht="6.75" customHeight="1">
      <c r="B118" s="42"/>
      <c r="C118" s="9"/>
      <c r="D118" s="53"/>
      <c r="E118" s="53"/>
      <c r="F118" s="53"/>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43"/>
    </row>
    <row r="119" spans="2:30" ht="15" customHeight="1">
      <c r="B119" s="42"/>
      <c r="C119" s="9"/>
      <c r="D119" s="10" t="s">
        <v>878</v>
      </c>
      <c r="E119" s="10"/>
      <c r="F119" s="10"/>
      <c r="G119" s="12"/>
      <c r="H119" s="255" t="s">
        <v>1668</v>
      </c>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43"/>
    </row>
    <row r="120" spans="2:30" ht="15" customHeight="1" thickBot="1">
      <c r="B120" s="4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6"/>
    </row>
    <row r="121" spans="2:30" ht="15" customHeight="1" thickBot="1"/>
    <row r="122" spans="2:30" ht="15" customHeight="1">
      <c r="B122" s="39"/>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1"/>
    </row>
    <row r="123" spans="2:30" ht="36" customHeight="1">
      <c r="B123" s="42"/>
      <c r="C123" s="254" t="s">
        <v>726</v>
      </c>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43"/>
    </row>
    <row r="124" spans="2:30" ht="6.75" customHeight="1">
      <c r="B124" s="42"/>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43"/>
    </row>
    <row r="125" spans="2:30" ht="15" customHeight="1">
      <c r="B125" s="42"/>
      <c r="C125" s="9"/>
      <c r="D125" s="55" t="s">
        <v>34</v>
      </c>
      <c r="E125" s="9"/>
      <c r="F125" s="9"/>
      <c r="G125" s="251" t="s">
        <v>1669</v>
      </c>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43"/>
    </row>
    <row r="126" spans="2:30" ht="15" customHeight="1">
      <c r="B126" s="42"/>
      <c r="C126" s="9"/>
      <c r="D126" s="55" t="s">
        <v>35</v>
      </c>
      <c r="E126" s="9"/>
      <c r="F126" s="9"/>
      <c r="G126" s="9"/>
      <c r="H126" s="9"/>
      <c r="I126" s="9"/>
      <c r="J126" s="9"/>
      <c r="K126" s="253" t="s">
        <v>1670</v>
      </c>
      <c r="L126" s="253"/>
      <c r="M126" s="253"/>
      <c r="N126" s="253"/>
      <c r="O126" s="253"/>
      <c r="P126" s="253"/>
      <c r="Q126" s="253"/>
      <c r="R126" s="253"/>
      <c r="S126" s="253"/>
      <c r="T126" s="253"/>
      <c r="U126" s="253"/>
      <c r="V126" s="253"/>
      <c r="W126" s="253"/>
      <c r="X126" s="253"/>
      <c r="Y126" s="253"/>
      <c r="Z126" s="253"/>
      <c r="AA126" s="253"/>
      <c r="AB126" s="253"/>
      <c r="AC126" s="253"/>
      <c r="AD126" s="43"/>
    </row>
    <row r="127" spans="2:30" ht="15" customHeight="1">
      <c r="B127" s="42"/>
      <c r="C127" s="9"/>
      <c r="D127" s="55" t="s">
        <v>36</v>
      </c>
      <c r="E127" s="9"/>
      <c r="F127" s="9"/>
      <c r="G127" s="251" t="s">
        <v>1671</v>
      </c>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3"/>
    </row>
    <row r="128" spans="2:30" ht="15" customHeight="1">
      <c r="B128" s="42"/>
      <c r="C128" s="9"/>
      <c r="D128" s="55" t="s">
        <v>37</v>
      </c>
      <c r="E128" s="9"/>
      <c r="F128" s="9"/>
      <c r="G128" s="9"/>
      <c r="H128" s="9"/>
      <c r="I128" s="252" t="s">
        <v>1672</v>
      </c>
      <c r="J128" s="252"/>
      <c r="K128" s="252"/>
      <c r="L128" s="252"/>
      <c r="M128" s="252"/>
      <c r="N128" s="252"/>
      <c r="O128" s="252"/>
      <c r="P128" s="252"/>
      <c r="Q128" s="252"/>
      <c r="R128" s="252"/>
      <c r="S128" s="252"/>
      <c r="T128" s="252"/>
      <c r="U128" s="252"/>
      <c r="V128" s="252"/>
      <c r="W128" s="252"/>
      <c r="X128" s="252"/>
      <c r="Y128" s="252"/>
      <c r="Z128" s="252"/>
      <c r="AA128" s="252"/>
      <c r="AB128" s="252"/>
      <c r="AC128" s="252"/>
      <c r="AD128" s="43"/>
    </row>
    <row r="129" spans="2:30" ht="15" customHeight="1">
      <c r="B129" s="42"/>
      <c r="C129" s="9"/>
      <c r="D129" s="55" t="s">
        <v>38</v>
      </c>
      <c r="E129" s="9"/>
      <c r="F129" s="9"/>
      <c r="G129" s="251" t="s">
        <v>1673</v>
      </c>
      <c r="H129" s="251"/>
      <c r="I129" s="251"/>
      <c r="J129" s="251"/>
      <c r="K129" s="251"/>
      <c r="L129" s="251"/>
      <c r="M129" s="251"/>
      <c r="N129" s="251"/>
      <c r="O129" s="251"/>
      <c r="P129" s="251"/>
      <c r="Q129" s="251"/>
      <c r="R129" s="55" t="s">
        <v>39</v>
      </c>
      <c r="S129" s="55"/>
      <c r="T129" s="55"/>
      <c r="U129" s="253">
        <v>8496</v>
      </c>
      <c r="V129" s="253"/>
      <c r="W129" s="253"/>
      <c r="X129" s="253"/>
      <c r="Y129" s="253"/>
      <c r="Z129" s="253"/>
      <c r="AA129" s="253"/>
      <c r="AB129" s="253"/>
      <c r="AC129" s="253"/>
      <c r="AD129" s="43"/>
    </row>
    <row r="130" spans="2:30" ht="15" customHeight="1" thickBot="1">
      <c r="B130" s="44"/>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46"/>
    </row>
    <row r="131" spans="2:30" ht="15" customHeight="1"/>
    <row r="132" spans="2:30" ht="15" customHeight="1"/>
    <row r="133" spans="2:30" ht="15" customHeight="1"/>
  </sheetData>
  <sheetProtection algorithmName="SHA-512" hashValue="pBFpKwdE6NsQsPYMGmlNiyejpHN691zagLEHPBZ8jtCU/1HHjNjtTK77qSzem/Ci2GvaRPN8jDMaooSckWC8QA==" saltValue="KiiEpx3EsFkv5vdMlQFw3g==" spinCount="100000" sheet="1" objects="1" scenarios="1"/>
  <mergeCells count="72">
    <mergeCell ref="C23:AC23"/>
    <mergeCell ref="B1:AD1"/>
    <mergeCell ref="B3:AD3"/>
    <mergeCell ref="B5:AD5"/>
    <mergeCell ref="B7:AD7"/>
    <mergeCell ref="AA9:AD9"/>
    <mergeCell ref="B10:L10"/>
    <mergeCell ref="N10:O10"/>
    <mergeCell ref="C13:K13"/>
    <mergeCell ref="O13:AC13"/>
    <mergeCell ref="C16:AC16"/>
    <mergeCell ref="C19:AC19"/>
    <mergeCell ref="C21:AC21"/>
    <mergeCell ref="C47:AC47"/>
    <mergeCell ref="D25:AC25"/>
    <mergeCell ref="C27:AC27"/>
    <mergeCell ref="C29:AC29"/>
    <mergeCell ref="C31:AC31"/>
    <mergeCell ref="C33:AC33"/>
    <mergeCell ref="C35:AC35"/>
    <mergeCell ref="C37:AC37"/>
    <mergeCell ref="D39:AC39"/>
    <mergeCell ref="C41:AC41"/>
    <mergeCell ref="C43:AC43"/>
    <mergeCell ref="C45:AC45"/>
    <mergeCell ref="D71:AC71"/>
    <mergeCell ref="C49:AC49"/>
    <mergeCell ref="C51:AC51"/>
    <mergeCell ref="C53:AC53"/>
    <mergeCell ref="C55:AC55"/>
    <mergeCell ref="C57:AC57"/>
    <mergeCell ref="C59:AC59"/>
    <mergeCell ref="D61:AC61"/>
    <mergeCell ref="C63:AC63"/>
    <mergeCell ref="D65:AC65"/>
    <mergeCell ref="D67:AC67"/>
    <mergeCell ref="D69:AC69"/>
    <mergeCell ref="C97:AC97"/>
    <mergeCell ref="D73:AC73"/>
    <mergeCell ref="C75:AC75"/>
    <mergeCell ref="C77:AC77"/>
    <mergeCell ref="C79:AC79"/>
    <mergeCell ref="D81:AC81"/>
    <mergeCell ref="C83:AC83"/>
    <mergeCell ref="C85:AC85"/>
    <mergeCell ref="C87:AC87"/>
    <mergeCell ref="C91:AC91"/>
    <mergeCell ref="C93:AC93"/>
    <mergeCell ref="C95:AC95"/>
    <mergeCell ref="D111:AC111"/>
    <mergeCell ref="C99:AC99"/>
    <mergeCell ref="F101:J101"/>
    <mergeCell ref="K101:Z101"/>
    <mergeCell ref="F102:J102"/>
    <mergeCell ref="K102:Z102"/>
    <mergeCell ref="F103:J103"/>
    <mergeCell ref="K103:Z103"/>
    <mergeCell ref="F104:J104"/>
    <mergeCell ref="K104:Z104"/>
    <mergeCell ref="F105:J105"/>
    <mergeCell ref="K105:Z105"/>
    <mergeCell ref="C107:AC107"/>
    <mergeCell ref="G127:AC127"/>
    <mergeCell ref="I128:AC128"/>
    <mergeCell ref="G129:Q129"/>
    <mergeCell ref="U129:AC129"/>
    <mergeCell ref="D115:AC115"/>
    <mergeCell ref="H117:AC117"/>
    <mergeCell ref="H119:AC119"/>
    <mergeCell ref="C123:AC123"/>
    <mergeCell ref="G125:AC125"/>
    <mergeCell ref="K126:AC126"/>
  </mergeCells>
  <dataValidations count="1">
    <dataValidation type="list" allowBlank="1" showInputMessage="1" showErrorMessage="1" sqref="B10:L10">
      <formula1>$AH$2:$AH$34</formula1>
    </dataValidation>
  </dataValidations>
  <hyperlinks>
    <hyperlink ref="AA9:AD9" location="Índice!B11" display="Índice"/>
  </hyperlinks>
  <pageMargins left="0.70866141732283472" right="0.70866141732283472" top="0.74803149606299213" bottom="0.74803149606299213" header="0.31496062992125984" footer="0.31496062992125984"/>
  <pageSetup scale="75" orientation="portrait" r:id="rId1"/>
  <headerFooter>
    <oddHeader>&amp;C Módulo 1 Sección V
Presentación</oddHeader>
    <oddFooter>&amp;LCenso Nacional de Gobiernos Estatales 2023&amp;R&amp;P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8"/>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2:30"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2:30"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2:30" ht="15"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2:30"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60" customHeight="1">
      <c r="B7" s="270" t="s">
        <v>890</v>
      </c>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ht="15" customHeight="1">
      <c r="B8" s="2"/>
      <c r="C8" s="1"/>
      <c r="D8" s="1"/>
      <c r="E8" s="1"/>
      <c r="F8" s="1"/>
      <c r="G8" s="1"/>
      <c r="H8" s="1"/>
      <c r="I8" s="1"/>
      <c r="J8" s="1"/>
      <c r="K8" s="1"/>
      <c r="L8" s="1"/>
      <c r="M8" s="1"/>
      <c r="N8" s="2"/>
      <c r="O8" s="1"/>
      <c r="P8" s="1"/>
      <c r="Q8" s="1"/>
      <c r="R8" s="1"/>
      <c r="S8" s="1"/>
      <c r="T8" s="1"/>
      <c r="U8" s="1"/>
      <c r="V8" s="1"/>
      <c r="W8" s="1"/>
      <c r="X8" s="1"/>
      <c r="Y8" s="1"/>
      <c r="Z8" s="1"/>
      <c r="AA8" s="1"/>
      <c r="AB8" s="1"/>
      <c r="AC8" s="1"/>
      <c r="AD8" s="1"/>
    </row>
    <row r="9" spans="2:30" ht="15" customHeight="1" thickBot="1">
      <c r="B9" s="2" t="s">
        <v>3</v>
      </c>
      <c r="C9" s="26"/>
      <c r="D9" s="26"/>
      <c r="E9" s="26"/>
      <c r="F9" s="26"/>
      <c r="G9" s="26"/>
      <c r="H9" s="26"/>
      <c r="I9" s="26"/>
      <c r="J9" s="26"/>
      <c r="K9" s="26"/>
      <c r="L9" s="26"/>
      <c r="M9" s="26"/>
      <c r="N9" s="2" t="s">
        <v>4</v>
      </c>
      <c r="O9" s="26"/>
      <c r="P9" s="1"/>
      <c r="Q9" s="1"/>
      <c r="R9" s="1"/>
      <c r="S9" s="1"/>
      <c r="T9" s="1"/>
      <c r="U9" s="1"/>
      <c r="V9" s="1"/>
      <c r="W9" s="1"/>
      <c r="X9" s="1"/>
      <c r="Y9" s="1"/>
      <c r="Z9" s="1"/>
      <c r="AA9" s="265" t="s">
        <v>2</v>
      </c>
      <c r="AB9" s="265"/>
      <c r="AC9" s="265"/>
      <c r="AD9" s="265"/>
    </row>
    <row r="10" spans="2:30" ht="15" customHeight="1" thickBot="1">
      <c r="B10" s="248" t="str">
        <f>IF(Presentación!B10="","",Presentación!B10)</f>
        <v>Veracruz de Ignacio de la Llave</v>
      </c>
      <c r="C10" s="249"/>
      <c r="D10" s="249"/>
      <c r="E10" s="249"/>
      <c r="F10" s="249"/>
      <c r="G10" s="249"/>
      <c r="H10" s="249"/>
      <c r="I10" s="249"/>
      <c r="J10" s="249"/>
      <c r="K10" s="249"/>
      <c r="L10" s="250"/>
      <c r="M10" s="7"/>
      <c r="N10" s="248" t="str">
        <f>IF(Presentación!N10="","",Presentación!N10)</f>
        <v>230</v>
      </c>
      <c r="O10" s="250"/>
      <c r="P10" s="3"/>
      <c r="Q10" s="3"/>
      <c r="R10" s="3"/>
      <c r="S10" s="3"/>
      <c r="T10" s="3"/>
      <c r="U10" s="3"/>
      <c r="V10" s="3"/>
      <c r="W10" s="3"/>
      <c r="X10" s="3"/>
      <c r="Y10" s="3"/>
      <c r="Z10" s="3"/>
      <c r="AA10" s="3"/>
      <c r="AB10" s="3"/>
      <c r="AC10" s="3"/>
      <c r="AD10" s="3"/>
    </row>
    <row r="11" spans="2:30" ht="15" customHeight="1" thickBot="1"/>
    <row r="12" spans="2:30" ht="15" customHeight="1" thickBot="1">
      <c r="B12" s="271" t="s">
        <v>40</v>
      </c>
      <c r="C12" s="272"/>
      <c r="D12" s="272"/>
      <c r="E12" s="272"/>
      <c r="F12" s="272"/>
      <c r="G12" s="272"/>
      <c r="H12" s="272"/>
      <c r="I12" s="272"/>
      <c r="J12" s="272"/>
      <c r="K12" s="272"/>
      <c r="L12" s="272"/>
      <c r="M12" s="272"/>
      <c r="N12" s="272"/>
      <c r="O12" s="272"/>
      <c r="P12" s="272"/>
      <c r="Q12" s="272"/>
      <c r="R12" s="273"/>
      <c r="S12" s="7"/>
      <c r="T12" s="271" t="s">
        <v>41</v>
      </c>
      <c r="U12" s="272"/>
      <c r="V12" s="272"/>
      <c r="W12" s="272"/>
      <c r="X12" s="272"/>
      <c r="Y12" s="272"/>
      <c r="Z12" s="272"/>
      <c r="AA12" s="272"/>
      <c r="AB12" s="272"/>
      <c r="AC12" s="272"/>
      <c r="AD12" s="273"/>
    </row>
    <row r="13" spans="2:30" ht="48" customHeight="1" thickBot="1">
      <c r="B13" s="57"/>
      <c r="C13" s="274" t="s">
        <v>42</v>
      </c>
      <c r="D13" s="274"/>
      <c r="E13" s="274"/>
      <c r="F13" s="274"/>
      <c r="G13" s="274"/>
      <c r="H13" s="274"/>
      <c r="I13" s="274"/>
      <c r="J13" s="274"/>
      <c r="K13" s="274"/>
      <c r="L13" s="274"/>
      <c r="M13" s="274"/>
      <c r="N13" s="274"/>
      <c r="O13" s="274"/>
      <c r="P13" s="274"/>
      <c r="Q13" s="274"/>
      <c r="R13" s="58"/>
      <c r="S13" s="7"/>
      <c r="T13" s="275" t="s">
        <v>43</v>
      </c>
      <c r="U13" s="276"/>
      <c r="V13" s="276"/>
      <c r="W13" s="276"/>
      <c r="X13" s="276"/>
      <c r="Y13" s="276"/>
      <c r="Z13" s="276"/>
      <c r="AA13" s="276"/>
      <c r="AB13" s="276"/>
      <c r="AC13" s="276"/>
      <c r="AD13" s="277"/>
    </row>
    <row r="14" spans="2:30" ht="15" customHeight="1">
      <c r="B14" s="59"/>
      <c r="C14" s="60"/>
      <c r="D14" s="60"/>
      <c r="E14" s="60"/>
      <c r="F14" s="60"/>
      <c r="G14" s="60"/>
      <c r="H14" s="60"/>
      <c r="I14" s="60"/>
      <c r="J14" s="60"/>
      <c r="K14" s="60"/>
      <c r="L14" s="60"/>
      <c r="M14" s="60"/>
      <c r="N14" s="60"/>
      <c r="O14" s="60"/>
      <c r="P14" s="60"/>
      <c r="Q14" s="60"/>
      <c r="R14" s="61"/>
      <c r="S14" s="7"/>
      <c r="T14" s="62"/>
      <c r="U14" s="7"/>
      <c r="V14" s="7"/>
      <c r="W14"/>
      <c r="X14"/>
      <c r="Y14"/>
      <c r="Z14"/>
      <c r="AA14"/>
      <c r="AB14" s="7"/>
      <c r="AC14" s="7"/>
      <c r="AD14" s="63"/>
    </row>
    <row r="15" spans="2:30" ht="15" customHeight="1">
      <c r="B15" s="62"/>
      <c r="C15" s="55" t="s">
        <v>879</v>
      </c>
      <c r="D15" s="8"/>
      <c r="E15" s="8"/>
      <c r="F15" s="8"/>
      <c r="G15" s="8"/>
      <c r="H15" s="4"/>
      <c r="I15" s="4"/>
      <c r="J15" s="4"/>
      <c r="K15" s="4"/>
      <c r="L15" s="4"/>
      <c r="M15" s="278"/>
      <c r="N15" s="278"/>
      <c r="O15" s="278"/>
      <c r="P15" s="278"/>
      <c r="Q15" s="278"/>
      <c r="R15" s="63"/>
      <c r="S15" s="7"/>
      <c r="T15" s="62"/>
      <c r="U15" s="260" t="s">
        <v>44</v>
      </c>
      <c r="V15" s="261"/>
      <c r="W15" s="261"/>
      <c r="X15" s="261"/>
      <c r="Y15" s="261"/>
      <c r="Z15" s="261"/>
      <c r="AA15" s="261"/>
      <c r="AB15" s="261"/>
      <c r="AC15" s="262"/>
      <c r="AD15" s="63"/>
    </row>
    <row r="16" spans="2:30" ht="15" customHeight="1">
      <c r="B16" s="62"/>
      <c r="C16" s="55" t="s">
        <v>45</v>
      </c>
      <c r="D16" s="8"/>
      <c r="E16" s="8"/>
      <c r="F16" s="278"/>
      <c r="G16" s="278"/>
      <c r="H16" s="278"/>
      <c r="I16" s="278"/>
      <c r="J16" s="278"/>
      <c r="K16" s="278"/>
      <c r="L16" s="278"/>
      <c r="M16" s="278"/>
      <c r="N16" s="278"/>
      <c r="O16" s="278"/>
      <c r="P16" s="278"/>
      <c r="Q16" s="278"/>
      <c r="R16" s="63"/>
      <c r="S16" s="7"/>
      <c r="T16" s="62"/>
      <c r="U16" s="279"/>
      <c r="V16" s="279"/>
      <c r="W16" s="279"/>
      <c r="X16" s="279"/>
      <c r="Y16" s="279"/>
      <c r="Z16" s="279"/>
      <c r="AA16" s="279"/>
      <c r="AB16" s="279"/>
      <c r="AC16" s="279"/>
      <c r="AD16" s="63"/>
    </row>
    <row r="17" spans="2:30" ht="15" customHeight="1">
      <c r="B17" s="62"/>
      <c r="C17" s="55" t="s">
        <v>46</v>
      </c>
      <c r="D17" s="8"/>
      <c r="E17" s="8"/>
      <c r="F17" s="8"/>
      <c r="G17" s="280"/>
      <c r="H17" s="280"/>
      <c r="I17" s="280"/>
      <c r="J17" s="280"/>
      <c r="K17" s="280"/>
      <c r="L17" s="280"/>
      <c r="M17" s="280"/>
      <c r="N17" s="280"/>
      <c r="O17" s="280"/>
      <c r="P17" s="280"/>
      <c r="Q17" s="280"/>
      <c r="R17" s="63"/>
      <c r="S17" s="7"/>
      <c r="T17" s="62"/>
      <c r="U17" s="279"/>
      <c r="V17" s="279"/>
      <c r="W17" s="279"/>
      <c r="X17" s="279"/>
      <c r="Y17" s="279"/>
      <c r="Z17" s="279"/>
      <c r="AA17" s="279"/>
      <c r="AB17" s="279"/>
      <c r="AC17" s="279"/>
      <c r="AD17" s="63"/>
    </row>
    <row r="18" spans="2:30" ht="15" customHeight="1">
      <c r="B18" s="62"/>
      <c r="C18" s="55" t="s">
        <v>47</v>
      </c>
      <c r="D18" s="8"/>
      <c r="E18" s="8"/>
      <c r="F18" s="8"/>
      <c r="G18" s="8"/>
      <c r="H18" s="280"/>
      <c r="I18" s="280"/>
      <c r="J18" s="280"/>
      <c r="K18" s="280"/>
      <c r="L18" s="280"/>
      <c r="M18" s="280"/>
      <c r="N18" s="280"/>
      <c r="O18" s="280"/>
      <c r="P18" s="280"/>
      <c r="Q18" s="280"/>
      <c r="R18" s="63"/>
      <c r="S18" s="7"/>
      <c r="T18" s="62"/>
      <c r="U18" s="279"/>
      <c r="V18" s="279"/>
      <c r="W18" s="279"/>
      <c r="X18" s="279"/>
      <c r="Y18" s="279"/>
      <c r="Z18" s="279"/>
      <c r="AA18" s="279"/>
      <c r="AB18" s="279"/>
      <c r="AC18" s="279"/>
      <c r="AD18" s="63"/>
    </row>
    <row r="19" spans="2:30" ht="15" customHeight="1">
      <c r="B19" s="62"/>
      <c r="C19" s="55" t="s">
        <v>48</v>
      </c>
      <c r="D19" s="8"/>
      <c r="E19" s="8"/>
      <c r="F19" s="8"/>
      <c r="G19" s="8"/>
      <c r="H19" s="280"/>
      <c r="I19" s="280"/>
      <c r="J19" s="280"/>
      <c r="K19" s="280"/>
      <c r="L19" s="280"/>
      <c r="M19" s="280"/>
      <c r="N19" s="280"/>
      <c r="O19" s="280"/>
      <c r="P19" s="280"/>
      <c r="Q19" s="280"/>
      <c r="R19" s="63"/>
      <c r="S19" s="7"/>
      <c r="T19" s="62"/>
      <c r="U19" s="279"/>
      <c r="V19" s="279"/>
      <c r="W19" s="279"/>
      <c r="X19" s="279"/>
      <c r="Y19" s="279"/>
      <c r="Z19" s="279"/>
      <c r="AA19" s="279"/>
      <c r="AB19" s="279"/>
      <c r="AC19" s="279"/>
      <c r="AD19" s="63"/>
    </row>
    <row r="20" spans="2:30" ht="15" customHeight="1">
      <c r="B20" s="62"/>
      <c r="C20" s="55" t="s">
        <v>36</v>
      </c>
      <c r="D20" s="8"/>
      <c r="E20" s="278"/>
      <c r="F20" s="278"/>
      <c r="G20" s="278"/>
      <c r="H20" s="278"/>
      <c r="I20" s="278"/>
      <c r="J20" s="278"/>
      <c r="K20" s="278"/>
      <c r="L20" s="278"/>
      <c r="M20" s="278"/>
      <c r="N20" s="278"/>
      <c r="O20" s="278"/>
      <c r="P20" s="278"/>
      <c r="Q20" s="278"/>
      <c r="R20" s="63"/>
      <c r="S20" s="7"/>
      <c r="T20" s="62"/>
      <c r="U20" s="279"/>
      <c r="V20" s="279"/>
      <c r="W20" s="279"/>
      <c r="X20" s="279"/>
      <c r="Y20" s="279"/>
      <c r="Z20" s="279"/>
      <c r="AA20" s="279"/>
      <c r="AB20" s="279"/>
      <c r="AC20" s="279"/>
      <c r="AD20" s="63"/>
    </row>
    <row r="21" spans="2:30" ht="15" customHeight="1">
      <c r="B21" s="62"/>
      <c r="C21" s="55" t="s">
        <v>38</v>
      </c>
      <c r="D21" s="8"/>
      <c r="E21" s="8"/>
      <c r="F21" s="280"/>
      <c r="G21" s="280"/>
      <c r="H21" s="280"/>
      <c r="I21" s="280"/>
      <c r="J21" s="280"/>
      <c r="K21" s="280"/>
      <c r="L21" s="280"/>
      <c r="M21" s="280"/>
      <c r="N21" s="280"/>
      <c r="O21" s="280"/>
      <c r="P21" s="280"/>
      <c r="Q21" s="280"/>
      <c r="R21" s="63"/>
      <c r="S21" s="7"/>
      <c r="T21" s="62"/>
      <c r="U21" s="279"/>
      <c r="V21" s="279"/>
      <c r="W21" s="279"/>
      <c r="X21" s="279"/>
      <c r="Y21" s="279"/>
      <c r="Z21" s="279"/>
      <c r="AA21" s="279"/>
      <c r="AB21" s="279"/>
      <c r="AC21" s="279"/>
      <c r="AD21" s="63"/>
    </row>
    <row r="22" spans="2:30" ht="15" customHeight="1">
      <c r="B22" s="62"/>
      <c r="C22" s="55" t="s">
        <v>37</v>
      </c>
      <c r="D22" s="8"/>
      <c r="E22" s="8"/>
      <c r="F22" s="65"/>
      <c r="G22" s="65"/>
      <c r="H22" s="280"/>
      <c r="I22" s="280"/>
      <c r="J22" s="280"/>
      <c r="K22" s="280"/>
      <c r="L22" s="280"/>
      <c r="M22" s="280"/>
      <c r="N22" s="280"/>
      <c r="O22" s="280"/>
      <c r="P22" s="280"/>
      <c r="Q22" s="280"/>
      <c r="R22" s="63"/>
      <c r="S22" s="7"/>
      <c r="T22" s="62"/>
      <c r="U22" s="279"/>
      <c r="V22" s="279"/>
      <c r="W22" s="279"/>
      <c r="X22" s="279"/>
      <c r="Y22" s="279"/>
      <c r="Z22" s="279"/>
      <c r="AA22" s="279"/>
      <c r="AB22" s="279"/>
      <c r="AC22" s="279"/>
      <c r="AD22" s="63"/>
    </row>
    <row r="23" spans="2:30" ht="15" customHeight="1" thickBot="1">
      <c r="B23" s="66"/>
      <c r="C23" s="67"/>
      <c r="D23" s="67"/>
      <c r="E23" s="67"/>
      <c r="F23" s="67"/>
      <c r="G23" s="67"/>
      <c r="H23" s="67"/>
      <c r="I23" s="67"/>
      <c r="J23" s="67"/>
      <c r="K23" s="67"/>
      <c r="L23" s="67"/>
      <c r="M23" s="67"/>
      <c r="N23" s="67"/>
      <c r="O23" s="67"/>
      <c r="P23" s="67"/>
      <c r="Q23" s="67"/>
      <c r="R23" s="68"/>
      <c r="S23" s="7"/>
      <c r="T23" s="66"/>
      <c r="U23" s="67"/>
      <c r="V23" s="67"/>
      <c r="W23" s="67"/>
      <c r="X23" s="67"/>
      <c r="Y23" s="67"/>
      <c r="Z23" s="67"/>
      <c r="AA23" s="67"/>
      <c r="AB23" s="67"/>
      <c r="AC23" s="67"/>
      <c r="AD23" s="68"/>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271" t="s">
        <v>49</v>
      </c>
      <c r="C25" s="272"/>
      <c r="D25" s="272"/>
      <c r="E25" s="272"/>
      <c r="F25" s="272"/>
      <c r="G25" s="272"/>
      <c r="H25" s="272"/>
      <c r="I25" s="272"/>
      <c r="J25" s="272"/>
      <c r="K25" s="272"/>
      <c r="L25" s="272"/>
      <c r="M25" s="272"/>
      <c r="N25" s="272"/>
      <c r="O25" s="272"/>
      <c r="P25" s="272"/>
      <c r="Q25" s="272"/>
      <c r="R25" s="273"/>
      <c r="S25" s="7"/>
      <c r="T25" s="271" t="s">
        <v>41</v>
      </c>
      <c r="U25" s="272"/>
      <c r="V25" s="272"/>
      <c r="W25" s="272"/>
      <c r="X25" s="272"/>
      <c r="Y25" s="272"/>
      <c r="Z25" s="272"/>
      <c r="AA25" s="272"/>
      <c r="AB25" s="272"/>
      <c r="AC25" s="272"/>
      <c r="AD25" s="273"/>
    </row>
    <row r="26" spans="2:30" ht="60" customHeight="1" thickBot="1">
      <c r="B26" s="57"/>
      <c r="C26" s="274" t="s">
        <v>50</v>
      </c>
      <c r="D26" s="274"/>
      <c r="E26" s="274"/>
      <c r="F26" s="274"/>
      <c r="G26" s="274"/>
      <c r="H26" s="274"/>
      <c r="I26" s="274"/>
      <c r="J26" s="274"/>
      <c r="K26" s="274"/>
      <c r="L26" s="274"/>
      <c r="M26" s="274"/>
      <c r="N26" s="274"/>
      <c r="O26" s="274"/>
      <c r="P26" s="274"/>
      <c r="Q26" s="274"/>
      <c r="R26" s="58"/>
      <c r="S26" s="7"/>
      <c r="T26" s="275" t="s">
        <v>43</v>
      </c>
      <c r="U26" s="276"/>
      <c r="V26" s="276"/>
      <c r="W26" s="276"/>
      <c r="X26" s="276"/>
      <c r="Y26" s="276"/>
      <c r="Z26" s="276"/>
      <c r="AA26" s="276"/>
      <c r="AB26" s="276"/>
      <c r="AC26" s="276"/>
      <c r="AD26" s="277"/>
    </row>
    <row r="27" spans="2:30" ht="15" customHeight="1">
      <c r="B27" s="59"/>
      <c r="C27" s="60"/>
      <c r="D27" s="60"/>
      <c r="E27" s="60"/>
      <c r="F27" s="60"/>
      <c r="G27" s="60"/>
      <c r="H27" s="60"/>
      <c r="I27" s="60"/>
      <c r="J27" s="60"/>
      <c r="K27" s="60"/>
      <c r="L27" s="60"/>
      <c r="M27" s="60"/>
      <c r="N27" s="60"/>
      <c r="O27" s="60"/>
      <c r="P27" s="60"/>
      <c r="Q27" s="60"/>
      <c r="R27" s="61"/>
      <c r="S27" s="7"/>
      <c r="T27" s="62"/>
      <c r="U27" s="7"/>
      <c r="V27" s="7"/>
      <c r="W27"/>
      <c r="X27"/>
      <c r="Y27"/>
      <c r="Z27"/>
      <c r="AA27"/>
      <c r="AB27" s="7"/>
      <c r="AC27" s="7"/>
      <c r="AD27" s="63"/>
    </row>
    <row r="28" spans="2:30" ht="15" customHeight="1">
      <c r="B28" s="62"/>
      <c r="C28" s="55" t="s">
        <v>879</v>
      </c>
      <c r="D28" s="8"/>
      <c r="E28" s="8"/>
      <c r="F28" s="8"/>
      <c r="G28" s="8"/>
      <c r="H28" s="4"/>
      <c r="I28" s="4"/>
      <c r="J28" s="4"/>
      <c r="K28" s="4"/>
      <c r="L28" s="4"/>
      <c r="M28" s="278"/>
      <c r="N28" s="278"/>
      <c r="O28" s="278"/>
      <c r="P28" s="278"/>
      <c r="Q28" s="278"/>
      <c r="R28" s="63"/>
      <c r="S28" s="7"/>
      <c r="T28" s="62"/>
      <c r="U28" s="260" t="s">
        <v>44</v>
      </c>
      <c r="V28" s="261"/>
      <c r="W28" s="261"/>
      <c r="X28" s="261"/>
      <c r="Y28" s="261"/>
      <c r="Z28" s="261"/>
      <c r="AA28" s="261"/>
      <c r="AB28" s="261"/>
      <c r="AC28" s="262"/>
      <c r="AD28" s="63"/>
    </row>
    <row r="29" spans="2:30" ht="15" customHeight="1">
      <c r="B29" s="62"/>
      <c r="C29" s="55" t="s">
        <v>45</v>
      </c>
      <c r="D29" s="8"/>
      <c r="E29" s="8"/>
      <c r="F29" s="278"/>
      <c r="G29" s="278"/>
      <c r="H29" s="278"/>
      <c r="I29" s="278"/>
      <c r="J29" s="278"/>
      <c r="K29" s="278"/>
      <c r="L29" s="278"/>
      <c r="M29" s="278"/>
      <c r="N29" s="278"/>
      <c r="O29" s="278"/>
      <c r="P29" s="278"/>
      <c r="Q29" s="278"/>
      <c r="R29" s="63"/>
      <c r="S29" s="7"/>
      <c r="T29" s="62"/>
      <c r="U29" s="279"/>
      <c r="V29" s="279"/>
      <c r="W29" s="279"/>
      <c r="X29" s="279"/>
      <c r="Y29" s="279"/>
      <c r="Z29" s="279"/>
      <c r="AA29" s="279"/>
      <c r="AB29" s="279"/>
      <c r="AC29" s="279"/>
      <c r="AD29" s="63"/>
    </row>
    <row r="30" spans="2:30" ht="15" customHeight="1">
      <c r="B30" s="62"/>
      <c r="C30" s="55" t="s">
        <v>46</v>
      </c>
      <c r="D30" s="8"/>
      <c r="E30" s="8"/>
      <c r="F30" s="8"/>
      <c r="G30" s="280"/>
      <c r="H30" s="280"/>
      <c r="I30" s="280"/>
      <c r="J30" s="280"/>
      <c r="K30" s="280"/>
      <c r="L30" s="280"/>
      <c r="M30" s="280"/>
      <c r="N30" s="280"/>
      <c r="O30" s="280"/>
      <c r="P30" s="280"/>
      <c r="Q30" s="280"/>
      <c r="R30" s="63"/>
      <c r="S30" s="7"/>
      <c r="T30" s="62"/>
      <c r="U30" s="279"/>
      <c r="V30" s="279"/>
      <c r="W30" s="279"/>
      <c r="X30" s="279"/>
      <c r="Y30" s="279"/>
      <c r="Z30" s="279"/>
      <c r="AA30" s="279"/>
      <c r="AB30" s="279"/>
      <c r="AC30" s="279"/>
      <c r="AD30" s="63"/>
    </row>
    <row r="31" spans="2:30" ht="15" customHeight="1">
      <c r="B31" s="62"/>
      <c r="C31" s="55" t="s">
        <v>47</v>
      </c>
      <c r="D31" s="8"/>
      <c r="E31" s="8"/>
      <c r="F31" s="8"/>
      <c r="G31" s="8"/>
      <c r="H31" s="280"/>
      <c r="I31" s="280"/>
      <c r="J31" s="280"/>
      <c r="K31" s="280"/>
      <c r="L31" s="280"/>
      <c r="M31" s="280"/>
      <c r="N31" s="280"/>
      <c r="O31" s="280"/>
      <c r="P31" s="280"/>
      <c r="Q31" s="280"/>
      <c r="R31" s="63"/>
      <c r="S31" s="7"/>
      <c r="T31" s="62"/>
      <c r="U31" s="279"/>
      <c r="V31" s="279"/>
      <c r="W31" s="279"/>
      <c r="X31" s="279"/>
      <c r="Y31" s="279"/>
      <c r="Z31" s="279"/>
      <c r="AA31" s="279"/>
      <c r="AB31" s="279"/>
      <c r="AC31" s="279"/>
      <c r="AD31" s="63"/>
    </row>
    <row r="32" spans="2:30" ht="15" customHeight="1">
      <c r="B32" s="62"/>
      <c r="C32" s="55" t="s">
        <v>48</v>
      </c>
      <c r="D32" s="8"/>
      <c r="E32" s="8"/>
      <c r="F32" s="8"/>
      <c r="G32" s="8"/>
      <c r="H32" s="280"/>
      <c r="I32" s="280"/>
      <c r="J32" s="280"/>
      <c r="K32" s="280"/>
      <c r="L32" s="280"/>
      <c r="M32" s="280"/>
      <c r="N32" s="280"/>
      <c r="O32" s="280"/>
      <c r="P32" s="280"/>
      <c r="Q32" s="280"/>
      <c r="R32" s="63"/>
      <c r="S32" s="7"/>
      <c r="T32" s="62"/>
      <c r="U32" s="279"/>
      <c r="V32" s="279"/>
      <c r="W32" s="279"/>
      <c r="X32" s="279"/>
      <c r="Y32" s="279"/>
      <c r="Z32" s="279"/>
      <c r="AA32" s="279"/>
      <c r="AB32" s="279"/>
      <c r="AC32" s="279"/>
      <c r="AD32" s="63"/>
    </row>
    <row r="33" spans="2:30" ht="15" customHeight="1">
      <c r="B33" s="62"/>
      <c r="C33" s="55" t="s">
        <v>36</v>
      </c>
      <c r="D33" s="8"/>
      <c r="E33" s="278"/>
      <c r="F33" s="278"/>
      <c r="G33" s="278"/>
      <c r="H33" s="278"/>
      <c r="I33" s="278"/>
      <c r="J33" s="278"/>
      <c r="K33" s="278"/>
      <c r="L33" s="278"/>
      <c r="M33" s="278"/>
      <c r="N33" s="278"/>
      <c r="O33" s="278"/>
      <c r="P33" s="278"/>
      <c r="Q33" s="278"/>
      <c r="R33" s="63"/>
      <c r="S33" s="7"/>
      <c r="T33" s="62"/>
      <c r="U33" s="279"/>
      <c r="V33" s="279"/>
      <c r="W33" s="279"/>
      <c r="X33" s="279"/>
      <c r="Y33" s="279"/>
      <c r="Z33" s="279"/>
      <c r="AA33" s="279"/>
      <c r="AB33" s="279"/>
      <c r="AC33" s="279"/>
      <c r="AD33" s="63"/>
    </row>
    <row r="34" spans="2:30" ht="15" customHeight="1">
      <c r="B34" s="62"/>
      <c r="C34" s="55" t="s">
        <v>38</v>
      </c>
      <c r="D34" s="8"/>
      <c r="E34" s="8"/>
      <c r="F34" s="280"/>
      <c r="G34" s="280"/>
      <c r="H34" s="280"/>
      <c r="I34" s="280"/>
      <c r="J34" s="280"/>
      <c r="K34" s="280"/>
      <c r="L34" s="280"/>
      <c r="M34" s="280"/>
      <c r="N34" s="280"/>
      <c r="O34" s="280"/>
      <c r="P34" s="280"/>
      <c r="Q34" s="280"/>
      <c r="R34" s="63"/>
      <c r="S34" s="7"/>
      <c r="T34" s="62"/>
      <c r="U34" s="279"/>
      <c r="V34" s="279"/>
      <c r="W34" s="279"/>
      <c r="X34" s="279"/>
      <c r="Y34" s="279"/>
      <c r="Z34" s="279"/>
      <c r="AA34" s="279"/>
      <c r="AB34" s="279"/>
      <c r="AC34" s="279"/>
      <c r="AD34" s="63"/>
    </row>
    <row r="35" spans="2:30" ht="15" customHeight="1">
      <c r="B35" s="62"/>
      <c r="C35" s="55" t="s">
        <v>37</v>
      </c>
      <c r="D35" s="8"/>
      <c r="E35" s="8"/>
      <c r="F35" s="65"/>
      <c r="G35" s="65"/>
      <c r="H35" s="280"/>
      <c r="I35" s="280"/>
      <c r="J35" s="280"/>
      <c r="K35" s="280"/>
      <c r="L35" s="280"/>
      <c r="M35" s="280"/>
      <c r="N35" s="280"/>
      <c r="O35" s="280"/>
      <c r="P35" s="280"/>
      <c r="Q35" s="280"/>
      <c r="R35" s="63"/>
      <c r="S35" s="7"/>
      <c r="T35" s="62"/>
      <c r="U35" s="279"/>
      <c r="V35" s="279"/>
      <c r="W35" s="279"/>
      <c r="X35" s="279"/>
      <c r="Y35" s="279"/>
      <c r="Z35" s="279"/>
      <c r="AA35" s="279"/>
      <c r="AB35" s="279"/>
      <c r="AC35" s="279"/>
      <c r="AD35" s="63"/>
    </row>
    <row r="36" spans="2:30" ht="15" customHeight="1" thickBot="1">
      <c r="B36" s="66"/>
      <c r="C36" s="67"/>
      <c r="D36" s="67"/>
      <c r="E36" s="67"/>
      <c r="F36" s="67"/>
      <c r="G36" s="67"/>
      <c r="H36" s="67"/>
      <c r="I36" s="67"/>
      <c r="J36" s="67"/>
      <c r="K36" s="67"/>
      <c r="L36" s="67"/>
      <c r="M36" s="67"/>
      <c r="N36" s="67"/>
      <c r="O36" s="67"/>
      <c r="P36" s="67"/>
      <c r="Q36" s="67"/>
      <c r="R36" s="68"/>
      <c r="S36" s="7"/>
      <c r="T36" s="66"/>
      <c r="U36" s="67"/>
      <c r="V36" s="67"/>
      <c r="W36" s="67"/>
      <c r="X36" s="67"/>
      <c r="Y36" s="67"/>
      <c r="Z36" s="67"/>
      <c r="AA36" s="67"/>
      <c r="AB36" s="67"/>
      <c r="AC36" s="67"/>
      <c r="AD36" s="68"/>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271" t="s">
        <v>51</v>
      </c>
      <c r="C38" s="272"/>
      <c r="D38" s="272"/>
      <c r="E38" s="272"/>
      <c r="F38" s="272"/>
      <c r="G38" s="272"/>
      <c r="H38" s="272"/>
      <c r="I38" s="272"/>
      <c r="J38" s="272"/>
      <c r="K38" s="272"/>
      <c r="L38" s="272"/>
      <c r="M38" s="272"/>
      <c r="N38" s="272"/>
      <c r="O38" s="272"/>
      <c r="P38" s="272"/>
      <c r="Q38" s="272"/>
      <c r="R38" s="273"/>
      <c r="S38" s="7"/>
      <c r="T38" s="271" t="s">
        <v>41</v>
      </c>
      <c r="U38" s="272"/>
      <c r="V38" s="272"/>
      <c r="W38" s="272"/>
      <c r="X38" s="272"/>
      <c r="Y38" s="272"/>
      <c r="Z38" s="272"/>
      <c r="AA38" s="272"/>
      <c r="AB38" s="272"/>
      <c r="AC38" s="272"/>
      <c r="AD38" s="273"/>
    </row>
    <row r="39" spans="2:30" ht="72" customHeight="1" thickBot="1">
      <c r="B39" s="57"/>
      <c r="C39" s="281" t="s">
        <v>52</v>
      </c>
      <c r="D39" s="281"/>
      <c r="E39" s="281"/>
      <c r="F39" s="281"/>
      <c r="G39" s="281"/>
      <c r="H39" s="281"/>
      <c r="I39" s="281"/>
      <c r="J39" s="281"/>
      <c r="K39" s="281"/>
      <c r="L39" s="281"/>
      <c r="M39" s="281"/>
      <c r="N39" s="281"/>
      <c r="O39" s="281"/>
      <c r="P39" s="281"/>
      <c r="Q39" s="281"/>
      <c r="R39" s="58"/>
      <c r="S39" s="7"/>
      <c r="T39" s="275" t="s">
        <v>43</v>
      </c>
      <c r="U39" s="276"/>
      <c r="V39" s="276"/>
      <c r="W39" s="276"/>
      <c r="X39" s="276"/>
      <c r="Y39" s="276"/>
      <c r="Z39" s="276"/>
      <c r="AA39" s="276"/>
      <c r="AB39" s="276"/>
      <c r="AC39" s="276"/>
      <c r="AD39" s="277"/>
    </row>
    <row r="40" spans="2:30" ht="15" customHeight="1">
      <c r="B40" s="59"/>
      <c r="C40" s="60"/>
      <c r="D40" s="60"/>
      <c r="E40" s="60"/>
      <c r="F40" s="60"/>
      <c r="G40" s="60"/>
      <c r="H40" s="60"/>
      <c r="I40" s="60"/>
      <c r="J40" s="60"/>
      <c r="K40" s="60"/>
      <c r="L40" s="60"/>
      <c r="M40" s="60"/>
      <c r="N40" s="60"/>
      <c r="O40" s="60"/>
      <c r="P40" s="60"/>
      <c r="Q40" s="60"/>
      <c r="R40" s="61"/>
      <c r="S40" s="7"/>
      <c r="T40" s="62"/>
      <c r="U40" s="7"/>
      <c r="V40" s="7"/>
      <c r="W40"/>
      <c r="X40"/>
      <c r="Y40"/>
      <c r="Z40"/>
      <c r="AA40"/>
      <c r="AB40" s="7"/>
      <c r="AC40" s="7"/>
      <c r="AD40" s="63"/>
    </row>
    <row r="41" spans="2:30" ht="15" customHeight="1">
      <c r="B41" s="62"/>
      <c r="C41" s="55" t="s">
        <v>879</v>
      </c>
      <c r="D41" s="8"/>
      <c r="E41" s="8"/>
      <c r="F41" s="8"/>
      <c r="G41" s="8"/>
      <c r="H41" s="4"/>
      <c r="I41" s="4"/>
      <c r="J41" s="4"/>
      <c r="K41" s="4"/>
      <c r="L41" s="4"/>
      <c r="M41" s="278"/>
      <c r="N41" s="278"/>
      <c r="O41" s="278"/>
      <c r="P41" s="278"/>
      <c r="Q41" s="278"/>
      <c r="R41" s="63"/>
      <c r="S41" s="7"/>
      <c r="T41" s="62"/>
      <c r="U41" s="260" t="s">
        <v>44</v>
      </c>
      <c r="V41" s="261"/>
      <c r="W41" s="261"/>
      <c r="X41" s="261"/>
      <c r="Y41" s="261"/>
      <c r="Z41" s="261"/>
      <c r="AA41" s="261"/>
      <c r="AB41" s="261"/>
      <c r="AC41" s="262"/>
      <c r="AD41" s="63"/>
    </row>
    <row r="42" spans="2:30" ht="15" customHeight="1">
      <c r="B42" s="62"/>
      <c r="C42" s="55" t="s">
        <v>45</v>
      </c>
      <c r="D42" s="8"/>
      <c r="E42" s="8"/>
      <c r="F42" s="278"/>
      <c r="G42" s="278"/>
      <c r="H42" s="278"/>
      <c r="I42" s="278"/>
      <c r="J42" s="278"/>
      <c r="K42" s="278"/>
      <c r="L42" s="278"/>
      <c r="M42" s="278"/>
      <c r="N42" s="278"/>
      <c r="O42" s="278"/>
      <c r="P42" s="278"/>
      <c r="Q42" s="278"/>
      <c r="R42" s="63"/>
      <c r="S42" s="7"/>
      <c r="T42" s="62"/>
      <c r="U42" s="279"/>
      <c r="V42" s="279"/>
      <c r="W42" s="279"/>
      <c r="X42" s="279"/>
      <c r="Y42" s="279"/>
      <c r="Z42" s="279"/>
      <c r="AA42" s="279"/>
      <c r="AB42" s="279"/>
      <c r="AC42" s="279"/>
      <c r="AD42" s="63"/>
    </row>
    <row r="43" spans="2:30" ht="15" customHeight="1">
      <c r="B43" s="62"/>
      <c r="C43" s="55" t="s">
        <v>46</v>
      </c>
      <c r="D43" s="8"/>
      <c r="E43" s="8"/>
      <c r="F43" s="8"/>
      <c r="G43" s="280"/>
      <c r="H43" s="280"/>
      <c r="I43" s="280"/>
      <c r="J43" s="280"/>
      <c r="K43" s="280"/>
      <c r="L43" s="280"/>
      <c r="M43" s="280"/>
      <c r="N43" s="280"/>
      <c r="O43" s="280"/>
      <c r="P43" s="280"/>
      <c r="Q43" s="280"/>
      <c r="R43" s="63"/>
      <c r="S43" s="7"/>
      <c r="T43" s="62"/>
      <c r="U43" s="279"/>
      <c r="V43" s="279"/>
      <c r="W43" s="279"/>
      <c r="X43" s="279"/>
      <c r="Y43" s="279"/>
      <c r="Z43" s="279"/>
      <c r="AA43" s="279"/>
      <c r="AB43" s="279"/>
      <c r="AC43" s="279"/>
      <c r="AD43" s="63"/>
    </row>
    <row r="44" spans="2:30" ht="15" customHeight="1">
      <c r="B44" s="62"/>
      <c r="C44" s="55" t="s">
        <v>47</v>
      </c>
      <c r="D44" s="8"/>
      <c r="E44" s="8"/>
      <c r="F44" s="8"/>
      <c r="G44" s="8"/>
      <c r="H44" s="280"/>
      <c r="I44" s="280"/>
      <c r="J44" s="280"/>
      <c r="K44" s="280"/>
      <c r="L44" s="280"/>
      <c r="M44" s="280"/>
      <c r="N44" s="280"/>
      <c r="O44" s="280"/>
      <c r="P44" s="280"/>
      <c r="Q44" s="280"/>
      <c r="R44" s="63"/>
      <c r="S44" s="7"/>
      <c r="T44" s="62"/>
      <c r="U44" s="279"/>
      <c r="V44" s="279"/>
      <c r="W44" s="279"/>
      <c r="X44" s="279"/>
      <c r="Y44" s="279"/>
      <c r="Z44" s="279"/>
      <c r="AA44" s="279"/>
      <c r="AB44" s="279"/>
      <c r="AC44" s="279"/>
      <c r="AD44" s="63"/>
    </row>
    <row r="45" spans="2:30" ht="15" customHeight="1">
      <c r="B45" s="62"/>
      <c r="C45" s="55" t="s">
        <v>48</v>
      </c>
      <c r="D45" s="8"/>
      <c r="E45" s="8"/>
      <c r="F45" s="8"/>
      <c r="G45" s="8"/>
      <c r="H45" s="280"/>
      <c r="I45" s="280"/>
      <c r="J45" s="280"/>
      <c r="K45" s="280"/>
      <c r="L45" s="280"/>
      <c r="M45" s="280"/>
      <c r="N45" s="280"/>
      <c r="O45" s="280"/>
      <c r="P45" s="280"/>
      <c r="Q45" s="280"/>
      <c r="R45" s="63"/>
      <c r="S45" s="7"/>
      <c r="T45" s="62"/>
      <c r="U45" s="279"/>
      <c r="V45" s="279"/>
      <c r="W45" s="279"/>
      <c r="X45" s="279"/>
      <c r="Y45" s="279"/>
      <c r="Z45" s="279"/>
      <c r="AA45" s="279"/>
      <c r="AB45" s="279"/>
      <c r="AC45" s="279"/>
      <c r="AD45" s="63"/>
    </row>
    <row r="46" spans="2:30" ht="15" customHeight="1">
      <c r="B46" s="62"/>
      <c r="C46" s="55" t="s">
        <v>36</v>
      </c>
      <c r="D46" s="8"/>
      <c r="E46" s="278"/>
      <c r="F46" s="278"/>
      <c r="G46" s="278"/>
      <c r="H46" s="278"/>
      <c r="I46" s="278"/>
      <c r="J46" s="278"/>
      <c r="K46" s="278"/>
      <c r="L46" s="278"/>
      <c r="M46" s="278"/>
      <c r="N46" s="278"/>
      <c r="O46" s="278"/>
      <c r="P46" s="278"/>
      <c r="Q46" s="278"/>
      <c r="R46" s="63"/>
      <c r="S46" s="7"/>
      <c r="T46" s="62"/>
      <c r="U46" s="279"/>
      <c r="V46" s="279"/>
      <c r="W46" s="279"/>
      <c r="X46" s="279"/>
      <c r="Y46" s="279"/>
      <c r="Z46" s="279"/>
      <c r="AA46" s="279"/>
      <c r="AB46" s="279"/>
      <c r="AC46" s="279"/>
      <c r="AD46" s="63"/>
    </row>
    <row r="47" spans="2:30" ht="15" customHeight="1">
      <c r="B47" s="62"/>
      <c r="C47" s="55" t="s">
        <v>38</v>
      </c>
      <c r="D47" s="8"/>
      <c r="E47" s="8"/>
      <c r="F47" s="280"/>
      <c r="G47" s="280"/>
      <c r="H47" s="280"/>
      <c r="I47" s="280"/>
      <c r="J47" s="280"/>
      <c r="K47" s="280"/>
      <c r="L47" s="280"/>
      <c r="M47" s="280"/>
      <c r="N47" s="280"/>
      <c r="O47" s="280"/>
      <c r="P47" s="280"/>
      <c r="Q47" s="280"/>
      <c r="R47" s="63"/>
      <c r="S47" s="7"/>
      <c r="T47" s="62"/>
      <c r="U47" s="279"/>
      <c r="V47" s="279"/>
      <c r="W47" s="279"/>
      <c r="X47" s="279"/>
      <c r="Y47" s="279"/>
      <c r="Z47" s="279"/>
      <c r="AA47" s="279"/>
      <c r="AB47" s="279"/>
      <c r="AC47" s="279"/>
      <c r="AD47" s="63"/>
    </row>
    <row r="48" spans="2:30" ht="15" customHeight="1">
      <c r="B48" s="62"/>
      <c r="C48" s="55" t="s">
        <v>37</v>
      </c>
      <c r="D48" s="8"/>
      <c r="E48" s="8"/>
      <c r="F48" s="65"/>
      <c r="G48" s="65"/>
      <c r="H48" s="280"/>
      <c r="I48" s="280"/>
      <c r="J48" s="280"/>
      <c r="K48" s="280"/>
      <c r="L48" s="280"/>
      <c r="M48" s="280"/>
      <c r="N48" s="280"/>
      <c r="O48" s="280"/>
      <c r="P48" s="280"/>
      <c r="Q48" s="280"/>
      <c r="R48" s="63"/>
      <c r="S48" s="7"/>
      <c r="T48" s="62"/>
      <c r="U48" s="279"/>
      <c r="V48" s="279"/>
      <c r="W48" s="279"/>
      <c r="X48" s="279"/>
      <c r="Y48" s="279"/>
      <c r="Z48" s="279"/>
      <c r="AA48" s="279"/>
      <c r="AB48" s="279"/>
      <c r="AC48" s="279"/>
      <c r="AD48" s="63"/>
    </row>
    <row r="49" spans="2:30" ht="15" customHeight="1" thickBot="1">
      <c r="B49" s="66"/>
      <c r="C49" s="67"/>
      <c r="D49" s="67"/>
      <c r="E49" s="67"/>
      <c r="F49" s="67"/>
      <c r="G49" s="67"/>
      <c r="H49" s="67"/>
      <c r="I49" s="67"/>
      <c r="J49" s="67"/>
      <c r="K49" s="67"/>
      <c r="L49" s="67"/>
      <c r="M49" s="67"/>
      <c r="N49" s="67"/>
      <c r="O49" s="67"/>
      <c r="P49" s="67"/>
      <c r="Q49" s="67"/>
      <c r="R49" s="68"/>
      <c r="S49" s="7"/>
      <c r="T49" s="66"/>
      <c r="U49" s="67"/>
      <c r="V49" s="67"/>
      <c r="W49" s="67"/>
      <c r="X49" s="67"/>
      <c r="Y49" s="67"/>
      <c r="Z49" s="67"/>
      <c r="AA49" s="67"/>
      <c r="AB49" s="67"/>
      <c r="AC49" s="67"/>
      <c r="AD49" s="68"/>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69"/>
      <c r="C51" s="70" t="s">
        <v>53</v>
      </c>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1"/>
    </row>
    <row r="52" spans="2:30" ht="72" customHeight="1" thickBot="1">
      <c r="B52" s="7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73"/>
    </row>
    <row r="53" spans="2:30" ht="15" customHeight="1"/>
    <row r="54" spans="2:30" ht="15" customHeight="1"/>
    <row r="55" spans="2:30" ht="15" customHeight="1"/>
    <row r="56" spans="2:30" ht="15" customHeight="1"/>
    <row r="57" spans="2:30" ht="15" customHeight="1"/>
    <row r="58" spans="2:30" ht="13.5" hidden="1" customHeight="1"/>
  </sheetData>
  <sheetProtection algorithmName="SHA-512" hashValue="RTBfCB9x8AoGRWW1Ly2qO3ougja+Rnwkx6GrmLq7UMfiAf2Qikw4cr4BiRv2r0aJRvoK+wQVna/AiaXc2vLPbw==" saltValue="SBJBYRCR6zNpWj0zPsA0jg==" spinCount="100000" sheet="1" objects="1" scenarios="1"/>
  <mergeCells count="50">
    <mergeCell ref="C52:AC52"/>
    <mergeCell ref="F42:Q42"/>
    <mergeCell ref="U42:AC48"/>
    <mergeCell ref="G43:Q43"/>
    <mergeCell ref="H44:Q44"/>
    <mergeCell ref="H45:Q45"/>
    <mergeCell ref="E46:Q46"/>
    <mergeCell ref="F47:Q47"/>
    <mergeCell ref="H48:Q48"/>
    <mergeCell ref="B38:R38"/>
    <mergeCell ref="T38:AD38"/>
    <mergeCell ref="C39:Q39"/>
    <mergeCell ref="T39:AD39"/>
    <mergeCell ref="M41:Q41"/>
    <mergeCell ref="U41:AC41"/>
    <mergeCell ref="F29:Q29"/>
    <mergeCell ref="U29:AC35"/>
    <mergeCell ref="G30:Q30"/>
    <mergeCell ref="H31:Q31"/>
    <mergeCell ref="H32:Q32"/>
    <mergeCell ref="E33:Q33"/>
    <mergeCell ref="F34:Q34"/>
    <mergeCell ref="H35:Q35"/>
    <mergeCell ref="B25:R25"/>
    <mergeCell ref="T25:AD25"/>
    <mergeCell ref="C26:Q26"/>
    <mergeCell ref="T26:AD26"/>
    <mergeCell ref="M28:Q28"/>
    <mergeCell ref="U28:AC28"/>
    <mergeCell ref="F16:Q16"/>
    <mergeCell ref="U16:AC22"/>
    <mergeCell ref="G17:Q17"/>
    <mergeCell ref="H18:Q18"/>
    <mergeCell ref="H19:Q19"/>
    <mergeCell ref="E20:Q20"/>
    <mergeCell ref="F21:Q21"/>
    <mergeCell ref="H22:Q22"/>
    <mergeCell ref="B12:R12"/>
    <mergeCell ref="T12:AD12"/>
    <mergeCell ref="C13:Q13"/>
    <mergeCell ref="T13:AD13"/>
    <mergeCell ref="M15:Q15"/>
    <mergeCell ref="U15:AC15"/>
    <mergeCell ref="B10:L10"/>
    <mergeCell ref="N10:O10"/>
    <mergeCell ref="B1:AD1"/>
    <mergeCell ref="B3:AD3"/>
    <mergeCell ref="B5:AD5"/>
    <mergeCell ref="B7:AD7"/>
    <mergeCell ref="AA9:AD9"/>
  </mergeCells>
  <hyperlinks>
    <hyperlink ref="AA9:AD9" location="Índice!B13" display="Índice"/>
  </hyperlinks>
  <pageMargins left="0.70866141732283472" right="0.70866141732283472" top="0.74803149606299213" bottom="0.74803149606299213" header="0.31496062992125984" footer="0.31496062992125984"/>
  <pageSetup scale="75" orientation="portrait" r:id="rId1"/>
  <headerFooter>
    <oddHeader>&amp;CMódulo 1 Sección V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C72"/>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57" width="3.7109375" customWidth="1"/>
    <col min="58" max="58" width="5.7109375" customWidth="1"/>
    <col min="59" max="16383" width="11.42578125" hidden="1"/>
    <col min="16384" max="16384" width="8.7109375" hidden="1"/>
  </cols>
  <sheetData>
    <row r="1" spans="1:61" s="74" customFormat="1" ht="173.25" customHeight="1">
      <c r="B1" s="244" t="s">
        <v>0</v>
      </c>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row>
    <row r="2" spans="1:61" s="75" customFormat="1" ht="15" customHeight="1"/>
    <row r="3" spans="1:61" s="7" customFormat="1" ht="45" customHeight="1">
      <c r="B3" s="284" t="s">
        <v>1</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row>
    <row r="4" spans="1:61" s="75" customFormat="1" ht="15" customHeight="1"/>
    <row r="5" spans="1:61" s="4" customFormat="1"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row>
    <row r="6" spans="1:61" s="4" customFormat="1"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61" s="7" customFormat="1" ht="60" customHeight="1">
      <c r="B7" s="270" t="s">
        <v>727</v>
      </c>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row>
    <row r="8" spans="1:61" s="75" customFormat="1" ht="15" customHeight="1"/>
    <row r="9" spans="1:61" s="76" customFormat="1" ht="15" customHeight="1" thickBot="1">
      <c r="B9" s="77" t="s">
        <v>3</v>
      </c>
      <c r="N9" s="77" t="s">
        <v>4</v>
      </c>
      <c r="AA9"/>
      <c r="AB9"/>
      <c r="AC9"/>
      <c r="AD9"/>
      <c r="AE9"/>
      <c r="AF9"/>
      <c r="AG9"/>
      <c r="AH9"/>
      <c r="AI9"/>
      <c r="AJ9"/>
      <c r="AK9"/>
      <c r="AL9"/>
      <c r="AM9"/>
      <c r="AN9"/>
      <c r="AO9"/>
      <c r="AP9"/>
      <c r="AQ9"/>
      <c r="AR9"/>
      <c r="AS9"/>
      <c r="AT9"/>
      <c r="AU9"/>
      <c r="AV9"/>
      <c r="AW9"/>
      <c r="AX9"/>
      <c r="AY9"/>
      <c r="AZ9"/>
      <c r="BA9"/>
      <c r="BB9" s="265" t="s">
        <v>2</v>
      </c>
      <c r="BC9" s="265"/>
      <c r="BD9" s="265"/>
      <c r="BE9" s="265"/>
    </row>
    <row r="10" spans="1:61" s="7" customFormat="1" ht="15" customHeight="1" thickBot="1">
      <c r="A10" s="78"/>
      <c r="B10" s="248" t="str">
        <f>IF(Presentación!B10="","",Presentación!B10)</f>
        <v>Veracruz de Ignacio de la Llave</v>
      </c>
      <c r="C10" s="249"/>
      <c r="D10" s="249"/>
      <c r="E10" s="249"/>
      <c r="F10" s="249"/>
      <c r="G10" s="249"/>
      <c r="H10" s="249"/>
      <c r="I10" s="249"/>
      <c r="J10" s="249"/>
      <c r="K10" s="249"/>
      <c r="L10" s="250"/>
      <c r="M10" s="8"/>
      <c r="N10" s="248" t="str">
        <f>IF(Presentación!N10="","",Presentación!N10)</f>
        <v>230</v>
      </c>
      <c r="O10" s="250"/>
    </row>
    <row r="11" spans="1:61" ht="15.75" thickBot="1"/>
    <row r="12" spans="1:61" ht="15" customHeight="1" thickBot="1">
      <c r="A12" s="79"/>
      <c r="B12" s="271" t="s">
        <v>54</v>
      </c>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80"/>
      <c r="BG12" s="80"/>
      <c r="BH12" s="80"/>
      <c r="BI12" s="80"/>
    </row>
    <row r="13" spans="1:61" ht="15" customHeight="1">
      <c r="A13" s="81"/>
      <c r="B13" s="291" t="s">
        <v>728</v>
      </c>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3"/>
    </row>
    <row r="14" spans="1:61" ht="15" customHeight="1">
      <c r="A14" s="81"/>
      <c r="B14" s="82"/>
      <c r="C14" s="285" t="s">
        <v>729</v>
      </c>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85"/>
      <c r="AT14" s="285"/>
      <c r="AU14" s="285"/>
      <c r="AV14" s="285"/>
      <c r="AW14" s="285"/>
      <c r="AX14" s="285"/>
      <c r="AY14" s="285"/>
      <c r="AZ14" s="285"/>
      <c r="BA14" s="285"/>
      <c r="BB14" s="285"/>
      <c r="BC14" s="285"/>
      <c r="BD14" s="285"/>
      <c r="BE14" s="286"/>
      <c r="BF14" s="84"/>
    </row>
    <row r="15" spans="1:61" ht="15" customHeight="1">
      <c r="A15" s="81"/>
      <c r="B15" s="82"/>
      <c r="C15" s="285" t="s">
        <v>730</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6"/>
      <c r="BF15" s="84"/>
    </row>
    <row r="16" spans="1:61" ht="15" customHeight="1">
      <c r="A16" s="81"/>
      <c r="B16" s="82"/>
      <c r="C16" s="285" t="s">
        <v>731</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6"/>
      <c r="BF16" s="84"/>
    </row>
    <row r="17" spans="1:61" ht="15" customHeight="1">
      <c r="A17" s="81"/>
      <c r="B17" s="82"/>
      <c r="C17" s="285" t="s">
        <v>732</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6"/>
      <c r="BF17" s="84"/>
    </row>
    <row r="18" spans="1:61" ht="15" customHeight="1">
      <c r="A18" s="81"/>
      <c r="B18" s="85"/>
      <c r="C18" s="285" t="s">
        <v>733</v>
      </c>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6"/>
      <c r="BF18" s="84"/>
    </row>
    <row r="19" spans="1:61" ht="15" customHeight="1">
      <c r="A19" s="81"/>
      <c r="B19" s="85"/>
      <c r="C19" s="285" t="s">
        <v>734</v>
      </c>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6"/>
      <c r="BF19" s="84"/>
    </row>
    <row r="20" spans="1:61" ht="48" customHeight="1">
      <c r="A20" s="81"/>
      <c r="B20" s="85"/>
      <c r="C20" s="285" t="s">
        <v>735</v>
      </c>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6"/>
      <c r="BF20" s="84"/>
    </row>
    <row r="21" spans="1:61" ht="15" customHeight="1">
      <c r="A21" s="81"/>
      <c r="B21" s="85"/>
      <c r="C21" s="287" t="s">
        <v>736</v>
      </c>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8"/>
    </row>
    <row r="22" spans="1:61" ht="15" customHeight="1">
      <c r="A22" s="81"/>
      <c r="B22" s="85"/>
      <c r="D22" s="289" t="s">
        <v>737</v>
      </c>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90"/>
    </row>
    <row r="23" spans="1:61" ht="15" customHeight="1">
      <c r="A23" s="81"/>
      <c r="B23" s="85"/>
      <c r="D23" s="289" t="s">
        <v>738</v>
      </c>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90"/>
    </row>
    <row r="24" spans="1:61" ht="15" customHeight="1">
      <c r="A24" s="81"/>
      <c r="B24" s="85"/>
      <c r="D24" s="289" t="s">
        <v>739</v>
      </c>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90"/>
    </row>
    <row r="25" spans="1:61" s="86" customFormat="1" ht="216" customHeight="1">
      <c r="B25" s="87"/>
      <c r="E25" s="285" t="s">
        <v>740</v>
      </c>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6"/>
    </row>
    <row r="26" spans="1:61" ht="15" customHeight="1">
      <c r="A26" s="81"/>
      <c r="B26" s="88"/>
      <c r="C26" s="296" t="s">
        <v>880</v>
      </c>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7"/>
    </row>
    <row r="27" spans="1:61" ht="15" customHeight="1" thickBot="1">
      <c r="A27" s="81"/>
      <c r="B27" s="9"/>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row>
    <row r="28" spans="1:61" ht="15" customHeight="1">
      <c r="A28" s="89"/>
      <c r="B28" s="298" t="s">
        <v>55</v>
      </c>
      <c r="C28" s="294" t="s">
        <v>56</v>
      </c>
      <c r="D28" s="294"/>
      <c r="E28" s="294"/>
      <c r="F28" s="294" t="s">
        <v>57</v>
      </c>
      <c r="G28" s="294"/>
      <c r="H28" s="294"/>
      <c r="I28" s="294" t="s">
        <v>58</v>
      </c>
      <c r="J28" s="294"/>
      <c r="K28" s="294"/>
      <c r="L28" s="294" t="s">
        <v>59</v>
      </c>
      <c r="M28" s="294"/>
      <c r="N28" s="294"/>
      <c r="O28" s="294" t="s">
        <v>60</v>
      </c>
      <c r="P28" s="294"/>
      <c r="Q28" s="294"/>
      <c r="R28" s="294"/>
      <c r="S28" s="294" t="s">
        <v>61</v>
      </c>
      <c r="T28" s="294"/>
      <c r="U28" s="294"/>
      <c r="V28" s="294" t="s">
        <v>62</v>
      </c>
      <c r="W28" s="294"/>
      <c r="X28" s="294"/>
      <c r="Y28" s="294" t="s">
        <v>741</v>
      </c>
      <c r="Z28" s="294"/>
      <c r="AA28" s="294"/>
      <c r="AB28" s="294" t="s">
        <v>742</v>
      </c>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300"/>
      <c r="BF28" s="90"/>
      <c r="BG28" s="90"/>
      <c r="BH28" s="90"/>
      <c r="BI28" s="90"/>
    </row>
    <row r="29" spans="1:61" ht="15" customHeight="1">
      <c r="A29" s="89"/>
      <c r="B29" s="299"/>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t="s">
        <v>743</v>
      </c>
      <c r="AC29" s="295"/>
      <c r="AD29" s="295"/>
      <c r="AE29" s="295"/>
      <c r="AF29" s="295"/>
      <c r="AG29" s="295"/>
      <c r="AH29" s="295"/>
      <c r="AI29" s="295"/>
      <c r="AJ29" s="295" t="s">
        <v>744</v>
      </c>
      <c r="AK29" s="295"/>
      <c r="AL29" s="295"/>
      <c r="AM29" s="295"/>
      <c r="AN29" s="295"/>
      <c r="AO29" s="295"/>
      <c r="AP29" s="295"/>
      <c r="AQ29" s="295"/>
      <c r="AR29" s="295" t="s">
        <v>745</v>
      </c>
      <c r="AS29" s="295"/>
      <c r="AT29" s="295"/>
      <c r="AU29" s="295"/>
      <c r="AV29" s="295"/>
      <c r="AW29" s="295"/>
      <c r="AX29" s="295"/>
      <c r="AY29" s="295"/>
      <c r="AZ29" s="295" t="s">
        <v>746</v>
      </c>
      <c r="BA29" s="295"/>
      <c r="BB29" s="295"/>
      <c r="BC29" s="295"/>
      <c r="BD29" s="295"/>
      <c r="BE29" s="301"/>
      <c r="BF29" s="90"/>
      <c r="BG29" s="90"/>
      <c r="BH29" s="90"/>
      <c r="BI29" s="90"/>
    </row>
    <row r="30" spans="1:61" ht="24" customHeight="1">
      <c r="A30" s="89"/>
      <c r="B30" s="299"/>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t="s">
        <v>747</v>
      </c>
      <c r="AC30" s="295"/>
      <c r="AD30" s="295"/>
      <c r="AE30" s="295"/>
      <c r="AF30" s="295" t="s">
        <v>748</v>
      </c>
      <c r="AG30" s="295"/>
      <c r="AH30" s="295"/>
      <c r="AI30" s="295"/>
      <c r="AJ30" s="295" t="s">
        <v>747</v>
      </c>
      <c r="AK30" s="295"/>
      <c r="AL30" s="295"/>
      <c r="AM30" s="295"/>
      <c r="AN30" s="295" t="s">
        <v>748</v>
      </c>
      <c r="AO30" s="295"/>
      <c r="AP30" s="295"/>
      <c r="AQ30" s="295"/>
      <c r="AR30" s="295" t="s">
        <v>747</v>
      </c>
      <c r="AS30" s="295"/>
      <c r="AT30" s="295"/>
      <c r="AU30" s="295"/>
      <c r="AV30" s="295" t="s">
        <v>748</v>
      </c>
      <c r="AW30" s="295"/>
      <c r="AX30" s="295"/>
      <c r="AY30" s="295"/>
      <c r="AZ30" s="295"/>
      <c r="BA30" s="295"/>
      <c r="BB30" s="295"/>
      <c r="BC30" s="295"/>
      <c r="BD30" s="295"/>
      <c r="BE30" s="301"/>
      <c r="BF30" s="90"/>
      <c r="BG30" s="90"/>
      <c r="BH30" s="90"/>
      <c r="BI30" s="90"/>
    </row>
    <row r="31" spans="1:61" ht="48" customHeight="1">
      <c r="A31" s="91"/>
      <c r="B31" s="92" t="s">
        <v>749</v>
      </c>
      <c r="C31" s="305" t="s">
        <v>63</v>
      </c>
      <c r="D31" s="305"/>
      <c r="E31" s="305"/>
      <c r="F31" s="305" t="s">
        <v>64</v>
      </c>
      <c r="G31" s="305"/>
      <c r="H31" s="305"/>
      <c r="I31" s="305" t="s">
        <v>65</v>
      </c>
      <c r="J31" s="305"/>
      <c r="K31" s="305"/>
      <c r="L31" s="305" t="s">
        <v>66</v>
      </c>
      <c r="M31" s="305"/>
      <c r="N31" s="305"/>
      <c r="O31" s="305" t="s">
        <v>67</v>
      </c>
      <c r="P31" s="305"/>
      <c r="Q31" s="305"/>
      <c r="R31" s="305"/>
      <c r="S31" s="305" t="s">
        <v>750</v>
      </c>
      <c r="T31" s="305"/>
      <c r="U31" s="305"/>
      <c r="V31" s="306" t="s">
        <v>751</v>
      </c>
      <c r="W31" s="307"/>
      <c r="X31" s="307"/>
      <c r="Y31" s="305" t="s">
        <v>752</v>
      </c>
      <c r="Z31" s="305"/>
      <c r="AA31" s="305"/>
      <c r="AB31" s="302" t="s">
        <v>753</v>
      </c>
      <c r="AC31" s="302"/>
      <c r="AD31" s="302"/>
      <c r="AE31" s="302"/>
      <c r="AF31" s="302" t="s">
        <v>754</v>
      </c>
      <c r="AG31" s="302"/>
      <c r="AH31" s="302"/>
      <c r="AI31" s="302"/>
      <c r="AJ31" s="302" t="s">
        <v>755</v>
      </c>
      <c r="AK31" s="302"/>
      <c r="AL31" s="302"/>
      <c r="AM31" s="302"/>
      <c r="AN31" s="302" t="s">
        <v>756</v>
      </c>
      <c r="AO31" s="302"/>
      <c r="AP31" s="302"/>
      <c r="AQ31" s="302"/>
      <c r="AR31" s="302" t="s">
        <v>753</v>
      </c>
      <c r="AS31" s="302"/>
      <c r="AT31" s="302"/>
      <c r="AU31" s="302"/>
      <c r="AV31" s="302" t="s">
        <v>757</v>
      </c>
      <c r="AW31" s="302"/>
      <c r="AX31" s="302"/>
      <c r="AY31" s="302"/>
      <c r="AZ31" s="302"/>
      <c r="BA31" s="302"/>
      <c r="BB31" s="302"/>
      <c r="BC31" s="302"/>
      <c r="BD31" s="302"/>
      <c r="BE31" s="303"/>
      <c r="BF31" s="81"/>
      <c r="BG31" s="81"/>
      <c r="BH31" s="81"/>
      <c r="BI31" s="81" t="s">
        <v>765</v>
      </c>
    </row>
    <row r="32" spans="1:61" ht="15" customHeight="1">
      <c r="B32" s="93" t="s">
        <v>68</v>
      </c>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8"/>
      <c r="BG32">
        <v>1</v>
      </c>
      <c r="BH32" t="s">
        <v>756</v>
      </c>
      <c r="BI32">
        <f>IF(OR(AF32="Otra",AN32="Otra",AV32="Otra"),1,0)</f>
        <v>0</v>
      </c>
    </row>
    <row r="33" spans="2:61" ht="15" customHeight="1">
      <c r="B33" s="93" t="s">
        <v>69</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8"/>
      <c r="BG33">
        <v>2</v>
      </c>
      <c r="BH33" t="s">
        <v>758</v>
      </c>
      <c r="BI33">
        <f t="shared" ref="BI33:BI66" si="0">IF(OR(AF33="Otra",AN33="Otra",AV33="Otra"),1,0)</f>
        <v>0</v>
      </c>
    </row>
    <row r="34" spans="2:61" ht="15" customHeight="1">
      <c r="B34" s="93" t="s">
        <v>70</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9"/>
      <c r="BA34" s="310"/>
      <c r="BB34" s="304"/>
      <c r="BC34" s="304"/>
      <c r="BD34" s="310"/>
      <c r="BE34" s="311"/>
      <c r="BG34">
        <v>3</v>
      </c>
      <c r="BH34" t="s">
        <v>754</v>
      </c>
      <c r="BI34">
        <f t="shared" si="0"/>
        <v>0</v>
      </c>
    </row>
    <row r="35" spans="2:61" ht="15" customHeight="1">
      <c r="B35" s="93" t="s">
        <v>71</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8"/>
      <c r="BG35">
        <v>4</v>
      </c>
      <c r="BH35" t="s">
        <v>759</v>
      </c>
      <c r="BI35">
        <f t="shared" si="0"/>
        <v>0</v>
      </c>
    </row>
    <row r="36" spans="2:61" ht="15" customHeight="1">
      <c r="B36" s="93" t="s">
        <v>72</v>
      </c>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8"/>
      <c r="BG36">
        <v>5</v>
      </c>
      <c r="BH36" t="s">
        <v>760</v>
      </c>
      <c r="BI36">
        <f t="shared" si="0"/>
        <v>0</v>
      </c>
    </row>
    <row r="37" spans="2:61" ht="15" customHeight="1">
      <c r="B37" s="93" t="s">
        <v>73</v>
      </c>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8"/>
      <c r="BG37">
        <v>6</v>
      </c>
      <c r="BH37" t="s">
        <v>761</v>
      </c>
      <c r="BI37">
        <f t="shared" si="0"/>
        <v>0</v>
      </c>
    </row>
    <row r="38" spans="2:61" ht="15" customHeight="1">
      <c r="B38" s="93" t="s">
        <v>74</v>
      </c>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8"/>
      <c r="BG38">
        <v>7</v>
      </c>
      <c r="BH38" t="s">
        <v>762</v>
      </c>
      <c r="BI38">
        <f t="shared" si="0"/>
        <v>0</v>
      </c>
    </row>
    <row r="39" spans="2:61" ht="15" customHeight="1">
      <c r="B39" s="93" t="s">
        <v>75</v>
      </c>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8"/>
      <c r="BG39">
        <v>8</v>
      </c>
      <c r="BH39" t="s">
        <v>763</v>
      </c>
      <c r="BI39">
        <f t="shared" si="0"/>
        <v>0</v>
      </c>
    </row>
    <row r="40" spans="2:61" ht="15" customHeight="1">
      <c r="B40" s="93" t="s">
        <v>76</v>
      </c>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8"/>
      <c r="BG40">
        <v>9</v>
      </c>
      <c r="BH40" t="s">
        <v>764</v>
      </c>
      <c r="BI40">
        <f t="shared" si="0"/>
        <v>0</v>
      </c>
    </row>
    <row r="41" spans="2:61" ht="15" customHeight="1">
      <c r="B41" s="93" t="s">
        <v>77</v>
      </c>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8"/>
      <c r="BG41">
        <v>10</v>
      </c>
      <c r="BH41" t="s">
        <v>765</v>
      </c>
      <c r="BI41">
        <f t="shared" si="0"/>
        <v>0</v>
      </c>
    </row>
    <row r="42" spans="2:61" ht="15" customHeight="1">
      <c r="B42" s="93" t="s">
        <v>78</v>
      </c>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8"/>
      <c r="BI42">
        <f t="shared" si="0"/>
        <v>0</v>
      </c>
    </row>
    <row r="43" spans="2:61" ht="15" customHeight="1">
      <c r="B43" s="93" t="s">
        <v>79</v>
      </c>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8"/>
      <c r="BI43">
        <f t="shared" si="0"/>
        <v>0</v>
      </c>
    </row>
    <row r="44" spans="2:61" ht="15" customHeight="1">
      <c r="B44" s="93" t="s">
        <v>80</v>
      </c>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B44" s="304"/>
      <c r="BC44" s="304"/>
      <c r="BD44" s="304"/>
      <c r="BE44" s="308"/>
      <c r="BI44">
        <f t="shared" si="0"/>
        <v>0</v>
      </c>
    </row>
    <row r="45" spans="2:61" ht="15" customHeight="1">
      <c r="B45" s="93" t="s">
        <v>81</v>
      </c>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8"/>
      <c r="BI45">
        <f t="shared" si="0"/>
        <v>0</v>
      </c>
    </row>
    <row r="46" spans="2:61" ht="15" customHeight="1">
      <c r="B46" s="93" t="s">
        <v>82</v>
      </c>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8"/>
      <c r="BI46">
        <f t="shared" si="0"/>
        <v>0</v>
      </c>
    </row>
    <row r="47" spans="2:61" ht="15" customHeight="1">
      <c r="B47" s="93" t="s">
        <v>83</v>
      </c>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8"/>
      <c r="BI47">
        <f t="shared" si="0"/>
        <v>0</v>
      </c>
    </row>
    <row r="48" spans="2:61" ht="15" customHeight="1">
      <c r="B48" s="93" t="s">
        <v>84</v>
      </c>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8"/>
      <c r="BI48">
        <f t="shared" si="0"/>
        <v>0</v>
      </c>
    </row>
    <row r="49" spans="2:61" ht="15" customHeight="1">
      <c r="B49" s="93" t="s">
        <v>85</v>
      </c>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8"/>
      <c r="BI49">
        <f t="shared" si="0"/>
        <v>0</v>
      </c>
    </row>
    <row r="50" spans="2:61" ht="15" customHeight="1">
      <c r="B50" s="93" t="s">
        <v>86</v>
      </c>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8"/>
      <c r="BI50">
        <f t="shared" si="0"/>
        <v>0</v>
      </c>
    </row>
    <row r="51" spans="2:61" ht="15" customHeight="1">
      <c r="B51" s="93" t="s">
        <v>87</v>
      </c>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8"/>
      <c r="BI51">
        <f t="shared" si="0"/>
        <v>0</v>
      </c>
    </row>
    <row r="52" spans="2:61" ht="15" customHeight="1">
      <c r="B52" s="93" t="s">
        <v>88</v>
      </c>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304"/>
      <c r="BD52" s="304"/>
      <c r="BE52" s="308"/>
      <c r="BI52">
        <f t="shared" si="0"/>
        <v>0</v>
      </c>
    </row>
    <row r="53" spans="2:61" ht="15" customHeight="1">
      <c r="B53" s="93" t="s">
        <v>89</v>
      </c>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8"/>
      <c r="BI53">
        <f t="shared" si="0"/>
        <v>0</v>
      </c>
    </row>
    <row r="54" spans="2:61" ht="15" customHeight="1">
      <c r="B54" s="93" t="s">
        <v>90</v>
      </c>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4"/>
      <c r="BD54" s="304"/>
      <c r="BE54" s="308"/>
      <c r="BI54">
        <f t="shared" si="0"/>
        <v>0</v>
      </c>
    </row>
    <row r="55" spans="2:61" ht="15" customHeight="1">
      <c r="B55" s="93" t="s">
        <v>91</v>
      </c>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4"/>
      <c r="BD55" s="304"/>
      <c r="BE55" s="308"/>
      <c r="BI55">
        <f t="shared" si="0"/>
        <v>0</v>
      </c>
    </row>
    <row r="56" spans="2:61" ht="15" customHeight="1">
      <c r="B56" s="93" t="s">
        <v>92</v>
      </c>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c r="AL56" s="304"/>
      <c r="AM56" s="304"/>
      <c r="AN56" s="304"/>
      <c r="AO56" s="304"/>
      <c r="AP56" s="304"/>
      <c r="AQ56" s="304"/>
      <c r="AR56" s="304"/>
      <c r="AS56" s="304"/>
      <c r="AT56" s="304"/>
      <c r="AU56" s="304"/>
      <c r="AV56" s="304"/>
      <c r="AW56" s="304"/>
      <c r="AX56" s="304"/>
      <c r="AY56" s="304"/>
      <c r="AZ56" s="304"/>
      <c r="BA56" s="304"/>
      <c r="BB56" s="304"/>
      <c r="BC56" s="304"/>
      <c r="BD56" s="304"/>
      <c r="BE56" s="308"/>
      <c r="BI56">
        <f t="shared" si="0"/>
        <v>0</v>
      </c>
    </row>
    <row r="57" spans="2:61" ht="15" customHeight="1">
      <c r="B57" s="93" t="s">
        <v>93</v>
      </c>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8"/>
      <c r="BI57">
        <f t="shared" si="0"/>
        <v>0</v>
      </c>
    </row>
    <row r="58" spans="2:61" ht="15" customHeight="1">
      <c r="B58" s="93" t="s">
        <v>94</v>
      </c>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8"/>
      <c r="BI58">
        <f t="shared" si="0"/>
        <v>0</v>
      </c>
    </row>
    <row r="59" spans="2:61" ht="15" customHeight="1">
      <c r="B59" s="93" t="s">
        <v>95</v>
      </c>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c r="AL59" s="304"/>
      <c r="AM59" s="304"/>
      <c r="AN59" s="304"/>
      <c r="AO59" s="304"/>
      <c r="AP59" s="304"/>
      <c r="AQ59" s="304"/>
      <c r="AR59" s="304"/>
      <c r="AS59" s="304"/>
      <c r="AT59" s="304"/>
      <c r="AU59" s="304"/>
      <c r="AV59" s="304"/>
      <c r="AW59" s="304"/>
      <c r="AX59" s="304"/>
      <c r="AY59" s="304"/>
      <c r="AZ59" s="304"/>
      <c r="BA59" s="304"/>
      <c r="BB59" s="304"/>
      <c r="BC59" s="304"/>
      <c r="BD59" s="304"/>
      <c r="BE59" s="308"/>
      <c r="BI59">
        <f t="shared" si="0"/>
        <v>0</v>
      </c>
    </row>
    <row r="60" spans="2:61" ht="15" customHeight="1">
      <c r="B60" s="93" t="s">
        <v>96</v>
      </c>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c r="AS60" s="304"/>
      <c r="AT60" s="304"/>
      <c r="AU60" s="304"/>
      <c r="AV60" s="304"/>
      <c r="AW60" s="304"/>
      <c r="AX60" s="304"/>
      <c r="AY60" s="304"/>
      <c r="AZ60" s="304"/>
      <c r="BA60" s="304"/>
      <c r="BB60" s="304"/>
      <c r="BC60" s="304"/>
      <c r="BD60" s="304"/>
      <c r="BE60" s="308"/>
      <c r="BI60">
        <f t="shared" si="0"/>
        <v>0</v>
      </c>
    </row>
    <row r="61" spans="2:61" ht="15" customHeight="1">
      <c r="B61" s="93" t="s">
        <v>97</v>
      </c>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304"/>
      <c r="BD61" s="304"/>
      <c r="BE61" s="308"/>
      <c r="BI61">
        <f t="shared" si="0"/>
        <v>0</v>
      </c>
    </row>
    <row r="62" spans="2:61" ht="15" customHeight="1">
      <c r="B62" s="93" t="s">
        <v>98</v>
      </c>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8"/>
      <c r="BI62">
        <f t="shared" si="0"/>
        <v>0</v>
      </c>
    </row>
    <row r="63" spans="2:61" ht="15" customHeight="1">
      <c r="B63" s="93" t="s">
        <v>99</v>
      </c>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8"/>
      <c r="BI63">
        <f t="shared" si="0"/>
        <v>0</v>
      </c>
    </row>
    <row r="64" spans="2:61" ht="15" customHeight="1">
      <c r="B64" s="93" t="s">
        <v>100</v>
      </c>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8"/>
      <c r="BI64">
        <f t="shared" si="0"/>
        <v>0</v>
      </c>
    </row>
    <row r="65" spans="2:61" ht="15" customHeight="1">
      <c r="B65" s="93" t="s">
        <v>101</v>
      </c>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304"/>
      <c r="BC65" s="304"/>
      <c r="BD65" s="304"/>
      <c r="BE65" s="308"/>
      <c r="BI65">
        <f t="shared" si="0"/>
        <v>0</v>
      </c>
    </row>
    <row r="66" spans="2:61" ht="15" customHeight="1" thickBot="1">
      <c r="B66" s="94" t="s">
        <v>102</v>
      </c>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3"/>
      <c r="BI66">
        <f t="shared" si="0"/>
        <v>0</v>
      </c>
    </row>
    <row r="67" spans="2:61">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I67" s="96">
        <f>SUM(BI32:BI66)</f>
        <v>0</v>
      </c>
    </row>
    <row r="68" spans="2:61">
      <c r="B68" s="283" t="str">
        <f>IF(BI67=0,"","Alerta: para las columnas tipo de fuente se selecciono Otra, verificar el comentario.")</f>
        <v/>
      </c>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row>
    <row r="69" spans="2:61">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row>
    <row r="70" spans="2:61"/>
    <row r="71" spans="2:61"/>
    <row r="72" spans="2:61"/>
  </sheetData>
  <sheetProtection algorithmName="SHA-512" hashValue="glLQTu4pe9wFakg+ouEPUe3B36c1JvoaKFVylbpCF0NXi61MK5nTo4KJcojExiMV6XpCrUy+iXQdCdqY6qM9cg==" saltValue="96+zDk5Yxo88R0CsVZuNUQ==" spinCount="100000" sheet="1" objects="1" scenarios="1"/>
  <mergeCells count="583">
    <mergeCell ref="AR66:AU66"/>
    <mergeCell ref="AV66:AY66"/>
    <mergeCell ref="AZ66:BE66"/>
    <mergeCell ref="V66:X66"/>
    <mergeCell ref="Y66:AA66"/>
    <mergeCell ref="AB66:AE66"/>
    <mergeCell ref="AF66:AI66"/>
    <mergeCell ref="AJ66:AM66"/>
    <mergeCell ref="AN66:AQ66"/>
    <mergeCell ref="C66:E66"/>
    <mergeCell ref="F66:H66"/>
    <mergeCell ref="I66:K66"/>
    <mergeCell ref="L66:N66"/>
    <mergeCell ref="O66:R66"/>
    <mergeCell ref="S66:U66"/>
    <mergeCell ref="AF65:AI65"/>
    <mergeCell ref="AJ65:AM65"/>
    <mergeCell ref="AN65:AQ65"/>
    <mergeCell ref="C65:E65"/>
    <mergeCell ref="F65:H65"/>
    <mergeCell ref="I65:K65"/>
    <mergeCell ref="L65:N65"/>
    <mergeCell ref="O65:R65"/>
    <mergeCell ref="S65:U65"/>
    <mergeCell ref="V65:X65"/>
    <mergeCell ref="Y65:AA65"/>
    <mergeCell ref="AB65:AE65"/>
    <mergeCell ref="AR65:AU65"/>
    <mergeCell ref="AV65:AY65"/>
    <mergeCell ref="AZ65:BE65"/>
    <mergeCell ref="AZ64:BE64"/>
    <mergeCell ref="AB64:AE64"/>
    <mergeCell ref="AF64:AI64"/>
    <mergeCell ref="AJ64:AM64"/>
    <mergeCell ref="AN64:AQ64"/>
    <mergeCell ref="AR64:AU64"/>
    <mergeCell ref="AV64:AY64"/>
    <mergeCell ref="O62:R62"/>
    <mergeCell ref="S62:U62"/>
    <mergeCell ref="AV63:AY63"/>
    <mergeCell ref="AZ63:BE63"/>
    <mergeCell ref="C64:E64"/>
    <mergeCell ref="F64:H64"/>
    <mergeCell ref="I64:K64"/>
    <mergeCell ref="L64:N64"/>
    <mergeCell ref="O64:R64"/>
    <mergeCell ref="S64:U64"/>
    <mergeCell ref="V64:X64"/>
    <mergeCell ref="Y64:AA64"/>
    <mergeCell ref="Y63:AA63"/>
    <mergeCell ref="AB63:AE63"/>
    <mergeCell ref="AF63:AI63"/>
    <mergeCell ref="AJ63:AM63"/>
    <mergeCell ref="AN63:AQ63"/>
    <mergeCell ref="AR63:AU63"/>
    <mergeCell ref="I60:K60"/>
    <mergeCell ref="L60:N60"/>
    <mergeCell ref="O60:R60"/>
    <mergeCell ref="S60:U60"/>
    <mergeCell ref="AR62:AU62"/>
    <mergeCell ref="AV62:AY62"/>
    <mergeCell ref="AZ62:BE62"/>
    <mergeCell ref="C63:E63"/>
    <mergeCell ref="F63:H63"/>
    <mergeCell ref="I63:K63"/>
    <mergeCell ref="L63:N63"/>
    <mergeCell ref="O63:R63"/>
    <mergeCell ref="S63:U63"/>
    <mergeCell ref="V63:X63"/>
    <mergeCell ref="V62:X62"/>
    <mergeCell ref="Y62:AA62"/>
    <mergeCell ref="AB62:AE62"/>
    <mergeCell ref="AF62:AI62"/>
    <mergeCell ref="AJ62:AM62"/>
    <mergeCell ref="AN62:AQ62"/>
    <mergeCell ref="C62:E62"/>
    <mergeCell ref="F62:H62"/>
    <mergeCell ref="I62:K62"/>
    <mergeCell ref="L62:N62"/>
    <mergeCell ref="AF61:AI61"/>
    <mergeCell ref="AJ61:AM61"/>
    <mergeCell ref="AN61:AQ61"/>
    <mergeCell ref="AR61:AU61"/>
    <mergeCell ref="AV61:AY61"/>
    <mergeCell ref="AZ61:BE61"/>
    <mergeCell ref="AZ60:BE60"/>
    <mergeCell ref="C61:E61"/>
    <mergeCell ref="F61:H61"/>
    <mergeCell ref="I61:K61"/>
    <mergeCell ref="L61:N61"/>
    <mergeCell ref="O61:R61"/>
    <mergeCell ref="S61:U61"/>
    <mergeCell ref="V61:X61"/>
    <mergeCell ref="Y61:AA61"/>
    <mergeCell ref="AB61:AE61"/>
    <mergeCell ref="AB60:AE60"/>
    <mergeCell ref="AF60:AI60"/>
    <mergeCell ref="AJ60:AM60"/>
    <mergeCell ref="AN60:AQ60"/>
    <mergeCell ref="AR60:AU60"/>
    <mergeCell ref="AV60:AY60"/>
    <mergeCell ref="C60:E60"/>
    <mergeCell ref="F60:H60"/>
    <mergeCell ref="C58:E58"/>
    <mergeCell ref="F58:H58"/>
    <mergeCell ref="I58:K58"/>
    <mergeCell ref="L58:N58"/>
    <mergeCell ref="O58:R58"/>
    <mergeCell ref="AB59:AE59"/>
    <mergeCell ref="AF59:AI59"/>
    <mergeCell ref="AJ59:AM59"/>
    <mergeCell ref="AN59:AQ59"/>
    <mergeCell ref="AN56:AQ56"/>
    <mergeCell ref="AR56:AU56"/>
    <mergeCell ref="AV56:AY56"/>
    <mergeCell ref="C56:E56"/>
    <mergeCell ref="F56:H56"/>
    <mergeCell ref="I56:K56"/>
    <mergeCell ref="V60:X60"/>
    <mergeCell ref="Y60:AA60"/>
    <mergeCell ref="Y59:AA59"/>
    <mergeCell ref="AR58:AU58"/>
    <mergeCell ref="AV58:AY58"/>
    <mergeCell ref="C59:E59"/>
    <mergeCell ref="F59:H59"/>
    <mergeCell ref="I59:K59"/>
    <mergeCell ref="L59:N59"/>
    <mergeCell ref="O59:R59"/>
    <mergeCell ref="S59:U59"/>
    <mergeCell ref="V59:X59"/>
    <mergeCell ref="V58:X58"/>
    <mergeCell ref="Y58:AA58"/>
    <mergeCell ref="AB58:AE58"/>
    <mergeCell ref="AF58:AI58"/>
    <mergeCell ref="AJ58:AM58"/>
    <mergeCell ref="AN58:AQ58"/>
    <mergeCell ref="C57:E57"/>
    <mergeCell ref="F57:H57"/>
    <mergeCell ref="I57:K57"/>
    <mergeCell ref="L57:N57"/>
    <mergeCell ref="O57:R57"/>
    <mergeCell ref="S57:U57"/>
    <mergeCell ref="V57:X57"/>
    <mergeCell ref="Y57:AA57"/>
    <mergeCell ref="AB57:AE57"/>
    <mergeCell ref="AF57:AI57"/>
    <mergeCell ref="AJ57:AM57"/>
    <mergeCell ref="AN57:AQ57"/>
    <mergeCell ref="AR57:AU57"/>
    <mergeCell ref="S58:U58"/>
    <mergeCell ref="AV59:AY59"/>
    <mergeCell ref="AZ59:BE59"/>
    <mergeCell ref="AV57:AY57"/>
    <mergeCell ref="AZ57:BE57"/>
    <mergeCell ref="AZ58:BE58"/>
    <mergeCell ref="AR59:AU59"/>
    <mergeCell ref="L56:N56"/>
    <mergeCell ref="O56:R56"/>
    <mergeCell ref="S56:U56"/>
    <mergeCell ref="V56:X56"/>
    <mergeCell ref="Y56:AA56"/>
    <mergeCell ref="Y55:AA55"/>
    <mergeCell ref="AR54:AU54"/>
    <mergeCell ref="AV54:AY54"/>
    <mergeCell ref="AZ54:BE54"/>
    <mergeCell ref="AB54:AE54"/>
    <mergeCell ref="AF54:AI54"/>
    <mergeCell ref="AJ54:AM54"/>
    <mergeCell ref="AN54:AQ54"/>
    <mergeCell ref="AV55:AY55"/>
    <mergeCell ref="AZ55:BE55"/>
    <mergeCell ref="AB55:AE55"/>
    <mergeCell ref="AF55:AI55"/>
    <mergeCell ref="AJ55:AM55"/>
    <mergeCell ref="AN55:AQ55"/>
    <mergeCell ref="AR55:AU55"/>
    <mergeCell ref="AZ56:BE56"/>
    <mergeCell ref="AB56:AE56"/>
    <mergeCell ref="AF56:AI56"/>
    <mergeCell ref="AJ56:AM56"/>
    <mergeCell ref="V55:X55"/>
    <mergeCell ref="V54:X54"/>
    <mergeCell ref="Y54:AA54"/>
    <mergeCell ref="C54:E54"/>
    <mergeCell ref="F54:H54"/>
    <mergeCell ref="I54:K54"/>
    <mergeCell ref="L54:N54"/>
    <mergeCell ref="O54:R54"/>
    <mergeCell ref="S54:U54"/>
    <mergeCell ref="I52:K52"/>
    <mergeCell ref="L52:N52"/>
    <mergeCell ref="O52:R52"/>
    <mergeCell ref="S52:U52"/>
    <mergeCell ref="C55:E55"/>
    <mergeCell ref="F55:H55"/>
    <mergeCell ref="I55:K55"/>
    <mergeCell ref="L55:N55"/>
    <mergeCell ref="O55:R55"/>
    <mergeCell ref="S55:U55"/>
    <mergeCell ref="AF53:AI53"/>
    <mergeCell ref="AJ53:AM53"/>
    <mergeCell ref="AN53:AQ53"/>
    <mergeCell ref="AR53:AU53"/>
    <mergeCell ref="AV53:AY53"/>
    <mergeCell ref="AZ53:BE53"/>
    <mergeCell ref="AZ52:BE52"/>
    <mergeCell ref="C53:E53"/>
    <mergeCell ref="F53:H53"/>
    <mergeCell ref="I53:K53"/>
    <mergeCell ref="L53:N53"/>
    <mergeCell ref="O53:R53"/>
    <mergeCell ref="S53:U53"/>
    <mergeCell ref="V53:X53"/>
    <mergeCell ref="Y53:AA53"/>
    <mergeCell ref="AB53:AE53"/>
    <mergeCell ref="AB52:AE52"/>
    <mergeCell ref="AF52:AI52"/>
    <mergeCell ref="AJ52:AM52"/>
    <mergeCell ref="AN52:AQ52"/>
    <mergeCell ref="AR52:AU52"/>
    <mergeCell ref="AV52:AY52"/>
    <mergeCell ref="C52:E52"/>
    <mergeCell ref="F52:H52"/>
    <mergeCell ref="C50:E50"/>
    <mergeCell ref="F50:H50"/>
    <mergeCell ref="I50:K50"/>
    <mergeCell ref="L50:N50"/>
    <mergeCell ref="O50:R50"/>
    <mergeCell ref="AB51:AE51"/>
    <mergeCell ref="AF51:AI51"/>
    <mergeCell ref="AJ51:AM51"/>
    <mergeCell ref="AN51:AQ51"/>
    <mergeCell ref="AN48:AQ48"/>
    <mergeCell ref="AR48:AU48"/>
    <mergeCell ref="AV48:AY48"/>
    <mergeCell ref="C48:E48"/>
    <mergeCell ref="F48:H48"/>
    <mergeCell ref="I48:K48"/>
    <mergeCell ref="V52:X52"/>
    <mergeCell ref="Y52:AA52"/>
    <mergeCell ref="Y51:AA51"/>
    <mergeCell ref="AR50:AU50"/>
    <mergeCell ref="AV50:AY50"/>
    <mergeCell ref="C51:E51"/>
    <mergeCell ref="F51:H51"/>
    <mergeCell ref="I51:K51"/>
    <mergeCell ref="L51:N51"/>
    <mergeCell ref="O51:R51"/>
    <mergeCell ref="S51:U51"/>
    <mergeCell ref="V51:X51"/>
    <mergeCell ref="V50:X50"/>
    <mergeCell ref="Y50:AA50"/>
    <mergeCell ref="AB50:AE50"/>
    <mergeCell ref="AF50:AI50"/>
    <mergeCell ref="AJ50:AM50"/>
    <mergeCell ref="AN50:AQ50"/>
    <mergeCell ref="C49:E49"/>
    <mergeCell ref="F49:H49"/>
    <mergeCell ref="I49:K49"/>
    <mergeCell ref="L49:N49"/>
    <mergeCell ref="O49:R49"/>
    <mergeCell ref="S49:U49"/>
    <mergeCell ref="V49:X49"/>
    <mergeCell ref="Y49:AA49"/>
    <mergeCell ref="AB49:AE49"/>
    <mergeCell ref="AF49:AI49"/>
    <mergeCell ref="AJ49:AM49"/>
    <mergeCell ref="AN49:AQ49"/>
    <mergeCell ref="AR49:AU49"/>
    <mergeCell ref="S50:U50"/>
    <mergeCell ref="AV51:AY51"/>
    <mergeCell ref="AZ51:BE51"/>
    <mergeCell ref="AV49:AY49"/>
    <mergeCell ref="AZ49:BE49"/>
    <mergeCell ref="AZ50:BE50"/>
    <mergeCell ref="AR51:AU51"/>
    <mergeCell ref="L48:N48"/>
    <mergeCell ref="O48:R48"/>
    <mergeCell ref="S48:U48"/>
    <mergeCell ref="V48:X48"/>
    <mergeCell ref="Y48:AA48"/>
    <mergeCell ref="Y47:AA47"/>
    <mergeCell ref="AR46:AU46"/>
    <mergeCell ref="AV46:AY46"/>
    <mergeCell ref="AZ46:BE46"/>
    <mergeCell ref="AB46:AE46"/>
    <mergeCell ref="AF46:AI46"/>
    <mergeCell ref="AJ46:AM46"/>
    <mergeCell ref="AN46:AQ46"/>
    <mergeCell ref="AV47:AY47"/>
    <mergeCell ref="AZ47:BE47"/>
    <mergeCell ref="AB47:AE47"/>
    <mergeCell ref="AF47:AI47"/>
    <mergeCell ref="AJ47:AM47"/>
    <mergeCell ref="AN47:AQ47"/>
    <mergeCell ref="AR47:AU47"/>
    <mergeCell ref="AZ48:BE48"/>
    <mergeCell ref="AB48:AE48"/>
    <mergeCell ref="AF48:AI48"/>
    <mergeCell ref="AJ48:AM48"/>
    <mergeCell ref="V47:X47"/>
    <mergeCell ref="V46:X46"/>
    <mergeCell ref="Y46:AA46"/>
    <mergeCell ref="C46:E46"/>
    <mergeCell ref="F46:H46"/>
    <mergeCell ref="I46:K46"/>
    <mergeCell ref="L46:N46"/>
    <mergeCell ref="O46:R46"/>
    <mergeCell ref="S46:U46"/>
    <mergeCell ref="I44:K44"/>
    <mergeCell ref="L44:N44"/>
    <mergeCell ref="O44:R44"/>
    <mergeCell ref="S44:U44"/>
    <mergeCell ref="C47:E47"/>
    <mergeCell ref="F47:H47"/>
    <mergeCell ref="I47:K47"/>
    <mergeCell ref="L47:N47"/>
    <mergeCell ref="O47:R47"/>
    <mergeCell ref="S47:U47"/>
    <mergeCell ref="AF45:AI45"/>
    <mergeCell ref="AJ45:AM45"/>
    <mergeCell ref="AN45:AQ45"/>
    <mergeCell ref="AR45:AU45"/>
    <mergeCell ref="AV45:AY45"/>
    <mergeCell ref="AZ45:BE45"/>
    <mergeCell ref="AZ44:BE44"/>
    <mergeCell ref="C45:E45"/>
    <mergeCell ref="F45:H45"/>
    <mergeCell ref="I45:K45"/>
    <mergeCell ref="L45:N45"/>
    <mergeCell ref="O45:R45"/>
    <mergeCell ref="S45:U45"/>
    <mergeCell ref="V45:X45"/>
    <mergeCell ref="Y45:AA45"/>
    <mergeCell ref="AB45:AE45"/>
    <mergeCell ref="AB44:AE44"/>
    <mergeCell ref="AF44:AI44"/>
    <mergeCell ref="AJ44:AM44"/>
    <mergeCell ref="AN44:AQ44"/>
    <mergeCell ref="AR44:AU44"/>
    <mergeCell ref="AV44:AY44"/>
    <mergeCell ref="C44:E44"/>
    <mergeCell ref="F44:H44"/>
    <mergeCell ref="C42:E42"/>
    <mergeCell ref="F42:H42"/>
    <mergeCell ref="I42:K42"/>
    <mergeCell ref="L42:N42"/>
    <mergeCell ref="O42:R42"/>
    <mergeCell ref="AB43:AE43"/>
    <mergeCell ref="AF43:AI43"/>
    <mergeCell ref="AJ43:AM43"/>
    <mergeCell ref="AN43:AQ43"/>
    <mergeCell ref="AN40:AQ40"/>
    <mergeCell ref="AR40:AU40"/>
    <mergeCell ref="AV40:AY40"/>
    <mergeCell ref="C40:E40"/>
    <mergeCell ref="F40:H40"/>
    <mergeCell ref="I40:K40"/>
    <mergeCell ref="V44:X44"/>
    <mergeCell ref="Y44:AA44"/>
    <mergeCell ref="Y43:AA43"/>
    <mergeCell ref="AR42:AU42"/>
    <mergeCell ref="AV42:AY42"/>
    <mergeCell ref="C43:E43"/>
    <mergeCell ref="F43:H43"/>
    <mergeCell ref="I43:K43"/>
    <mergeCell ref="L43:N43"/>
    <mergeCell ref="O43:R43"/>
    <mergeCell ref="S43:U43"/>
    <mergeCell ref="V43:X43"/>
    <mergeCell ref="V42:X42"/>
    <mergeCell ref="Y42:AA42"/>
    <mergeCell ref="AB42:AE42"/>
    <mergeCell ref="AF42:AI42"/>
    <mergeCell ref="AJ42:AM42"/>
    <mergeCell ref="AN42:AQ42"/>
    <mergeCell ref="C41:E41"/>
    <mergeCell ref="F41:H41"/>
    <mergeCell ref="I41:K41"/>
    <mergeCell ref="L41:N41"/>
    <mergeCell ref="O41:R41"/>
    <mergeCell ref="S41:U41"/>
    <mergeCell ref="V41:X41"/>
    <mergeCell ref="Y41:AA41"/>
    <mergeCell ref="AB41:AE41"/>
    <mergeCell ref="AF41:AI41"/>
    <mergeCell ref="AJ41:AM41"/>
    <mergeCell ref="AN41:AQ41"/>
    <mergeCell ref="AR41:AU41"/>
    <mergeCell ref="S42:U42"/>
    <mergeCell ref="AV43:AY43"/>
    <mergeCell ref="AZ43:BE43"/>
    <mergeCell ref="AV41:AY41"/>
    <mergeCell ref="AZ41:BE41"/>
    <mergeCell ref="AZ42:BE42"/>
    <mergeCell ref="AR43:AU43"/>
    <mergeCell ref="L40:N40"/>
    <mergeCell ref="O40:R40"/>
    <mergeCell ref="S40:U40"/>
    <mergeCell ref="V40:X40"/>
    <mergeCell ref="Y40:AA40"/>
    <mergeCell ref="Y39:AA39"/>
    <mergeCell ref="AR38:AU38"/>
    <mergeCell ref="AV38:AY38"/>
    <mergeCell ref="AZ38:BE38"/>
    <mergeCell ref="AB38:AE38"/>
    <mergeCell ref="AF38:AI38"/>
    <mergeCell ref="AJ38:AM38"/>
    <mergeCell ref="AN38:AQ38"/>
    <mergeCell ref="AV39:AY39"/>
    <mergeCell ref="AZ39:BE39"/>
    <mergeCell ref="AB39:AE39"/>
    <mergeCell ref="AF39:AI39"/>
    <mergeCell ref="AJ39:AM39"/>
    <mergeCell ref="AN39:AQ39"/>
    <mergeCell ref="AR39:AU39"/>
    <mergeCell ref="AZ40:BE40"/>
    <mergeCell ref="AB40:AE40"/>
    <mergeCell ref="AF40:AI40"/>
    <mergeCell ref="AJ40:AM40"/>
    <mergeCell ref="V39:X39"/>
    <mergeCell ref="V38:X38"/>
    <mergeCell ref="Y38:AA38"/>
    <mergeCell ref="C38:E38"/>
    <mergeCell ref="F38:H38"/>
    <mergeCell ref="I38:K38"/>
    <mergeCell ref="L38:N38"/>
    <mergeCell ref="O38:R38"/>
    <mergeCell ref="S38:U38"/>
    <mergeCell ref="I36:K36"/>
    <mergeCell ref="L36:N36"/>
    <mergeCell ref="O36:R36"/>
    <mergeCell ref="S36:U36"/>
    <mergeCell ref="C39:E39"/>
    <mergeCell ref="F39:H39"/>
    <mergeCell ref="I39:K39"/>
    <mergeCell ref="L39:N39"/>
    <mergeCell ref="O39:R39"/>
    <mergeCell ref="S39:U39"/>
    <mergeCell ref="AF37:AI37"/>
    <mergeCell ref="AJ37:AM37"/>
    <mergeCell ref="AN37:AQ37"/>
    <mergeCell ref="AR37:AU37"/>
    <mergeCell ref="AV37:AY37"/>
    <mergeCell ref="AZ37:BE37"/>
    <mergeCell ref="AZ36:BE36"/>
    <mergeCell ref="C37:E37"/>
    <mergeCell ref="F37:H37"/>
    <mergeCell ref="I37:K37"/>
    <mergeCell ref="L37:N37"/>
    <mergeCell ref="O37:R37"/>
    <mergeCell ref="S37:U37"/>
    <mergeCell ref="V37:X37"/>
    <mergeCell ref="Y37:AA37"/>
    <mergeCell ref="AB37:AE37"/>
    <mergeCell ref="AB36:AE36"/>
    <mergeCell ref="AF36:AI36"/>
    <mergeCell ref="AJ36:AM36"/>
    <mergeCell ref="AN36:AQ36"/>
    <mergeCell ref="AR36:AU36"/>
    <mergeCell ref="AV36:AY36"/>
    <mergeCell ref="C36:E36"/>
    <mergeCell ref="F36:H36"/>
    <mergeCell ref="V36:X36"/>
    <mergeCell ref="Y36:AA36"/>
    <mergeCell ref="Y35:AA35"/>
    <mergeCell ref="AR34:AU34"/>
    <mergeCell ref="AV34:AY34"/>
    <mergeCell ref="AZ34:BE34"/>
    <mergeCell ref="C35:E35"/>
    <mergeCell ref="F35:H35"/>
    <mergeCell ref="I35:K35"/>
    <mergeCell ref="L35:N35"/>
    <mergeCell ref="O35:R35"/>
    <mergeCell ref="S35:U35"/>
    <mergeCell ref="V35:X35"/>
    <mergeCell ref="V34:X34"/>
    <mergeCell ref="Y34:AA34"/>
    <mergeCell ref="AB34:AE34"/>
    <mergeCell ref="AF34:AI34"/>
    <mergeCell ref="AJ34:AM34"/>
    <mergeCell ref="AN34:AQ34"/>
    <mergeCell ref="C34:E34"/>
    <mergeCell ref="F34:H34"/>
    <mergeCell ref="I34:K34"/>
    <mergeCell ref="L34:N34"/>
    <mergeCell ref="O34:R34"/>
    <mergeCell ref="AB32:AE32"/>
    <mergeCell ref="AF32:AI32"/>
    <mergeCell ref="AJ32:AM32"/>
    <mergeCell ref="AN32:AQ32"/>
    <mergeCell ref="AR32:AU32"/>
    <mergeCell ref="AV32:AY32"/>
    <mergeCell ref="S34:U34"/>
    <mergeCell ref="AV35:AY35"/>
    <mergeCell ref="AZ35:BE35"/>
    <mergeCell ref="AF33:AI33"/>
    <mergeCell ref="AJ33:AM33"/>
    <mergeCell ref="AN33:AQ33"/>
    <mergeCell ref="AR33:AU33"/>
    <mergeCell ref="AV33:AY33"/>
    <mergeCell ref="AZ33:BE33"/>
    <mergeCell ref="AB35:AE35"/>
    <mergeCell ref="AF35:AI35"/>
    <mergeCell ref="AJ35:AM35"/>
    <mergeCell ref="AN35:AQ35"/>
    <mergeCell ref="AR35:AU35"/>
    <mergeCell ref="C33:E33"/>
    <mergeCell ref="F33:H33"/>
    <mergeCell ref="I33:K33"/>
    <mergeCell ref="L33:N33"/>
    <mergeCell ref="O33:R33"/>
    <mergeCell ref="S33:U33"/>
    <mergeCell ref="V33:X33"/>
    <mergeCell ref="Y33:AA33"/>
    <mergeCell ref="AB33:AE33"/>
    <mergeCell ref="AV31:AY31"/>
    <mergeCell ref="AZ31:BE31"/>
    <mergeCell ref="C32:E32"/>
    <mergeCell ref="F32:H32"/>
    <mergeCell ref="I32:K32"/>
    <mergeCell ref="L32:N32"/>
    <mergeCell ref="O32:R32"/>
    <mergeCell ref="S32:U32"/>
    <mergeCell ref="V32:X32"/>
    <mergeCell ref="Y32:AA32"/>
    <mergeCell ref="Y31:AA31"/>
    <mergeCell ref="AB31:AE31"/>
    <mergeCell ref="AF31:AI31"/>
    <mergeCell ref="AJ31:AM31"/>
    <mergeCell ref="AN31:AQ31"/>
    <mergeCell ref="AR31:AU31"/>
    <mergeCell ref="C31:E31"/>
    <mergeCell ref="F31:H31"/>
    <mergeCell ref="I31:K31"/>
    <mergeCell ref="L31:N31"/>
    <mergeCell ref="O31:R31"/>
    <mergeCell ref="S31:U31"/>
    <mergeCell ref="V31:X31"/>
    <mergeCell ref="AZ32:BE32"/>
    <mergeCell ref="C26:BE26"/>
    <mergeCell ref="B28:B30"/>
    <mergeCell ref="C28:E30"/>
    <mergeCell ref="F28:H30"/>
    <mergeCell ref="I28:K30"/>
    <mergeCell ref="L28:N30"/>
    <mergeCell ref="O28:R30"/>
    <mergeCell ref="S28:U30"/>
    <mergeCell ref="AN30:AQ30"/>
    <mergeCell ref="AR30:AU30"/>
    <mergeCell ref="AV30:AY30"/>
    <mergeCell ref="AB28:BE28"/>
    <mergeCell ref="AB29:AI29"/>
    <mergeCell ref="AJ29:AQ29"/>
    <mergeCell ref="AR29:AY29"/>
    <mergeCell ref="AZ29:BE30"/>
    <mergeCell ref="AB30:AE30"/>
    <mergeCell ref="AF30:AI30"/>
    <mergeCell ref="AJ30:AM30"/>
    <mergeCell ref="B68:BE68"/>
    <mergeCell ref="B1:BE1"/>
    <mergeCell ref="B3:BE3"/>
    <mergeCell ref="B5:BE5"/>
    <mergeCell ref="B7:BE7"/>
    <mergeCell ref="BB9:BE9"/>
    <mergeCell ref="B10:L10"/>
    <mergeCell ref="N10:O10"/>
    <mergeCell ref="C18:BE18"/>
    <mergeCell ref="C19:BE19"/>
    <mergeCell ref="C20:BE20"/>
    <mergeCell ref="C21:BE21"/>
    <mergeCell ref="D22:BE22"/>
    <mergeCell ref="D23:BE23"/>
    <mergeCell ref="B12:BE12"/>
    <mergeCell ref="B13:BE13"/>
    <mergeCell ref="C14:BE14"/>
    <mergeCell ref="C15:BE15"/>
    <mergeCell ref="C16:BE16"/>
    <mergeCell ref="C17:BE17"/>
    <mergeCell ref="V28:X30"/>
    <mergeCell ref="Y28:AA30"/>
    <mergeCell ref="D24:BE24"/>
    <mergeCell ref="E25:BE25"/>
  </mergeCells>
  <dataValidations count="1">
    <dataValidation type="list" allowBlank="1" showInputMessage="1" showErrorMessage="1" sqref="AF31:AI66 AV31:AY66 AN31:AQ66">
      <formula1>$BH$32:$BH$41</formula1>
    </dataValidation>
  </dataValidations>
  <hyperlinks>
    <hyperlink ref="BB9:BE9" location="Índice!B15" display="Índice"/>
    <hyperlink ref="V31" r:id="rId1"/>
  </hyperlinks>
  <printOptions horizontalCentered="1" verticalCentered="1"/>
  <pageMargins left="0.70866141732283472" right="0.70866141732283472" top="0.74803149606299213" bottom="0.74803149606299213" header="0.31496062992125984" footer="0.31496062992125984"/>
  <pageSetup paperSize="5" scale="75" orientation="landscape" r:id="rId2"/>
  <headerFooter>
    <oddHeader>&amp;CMódulo 1 Sección V
Participantes</oddHeader>
    <oddFooter>&amp;LCenso Nacional de Gobiernos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DK3348"/>
  <sheetViews>
    <sheetView showGridLines="0" tabSelected="1" view="pageBreakPreview" zoomScale="140" zoomScaleNormal="100" zoomScaleSheetLayoutView="140" workbookViewId="0"/>
  </sheetViews>
  <sheetFormatPr baseColWidth="10" defaultColWidth="0" defaultRowHeight="12.75" customHeight="1" zeroHeight="1"/>
  <cols>
    <col min="1" max="1" width="5.7109375" style="148" customWidth="1"/>
    <col min="2" max="29" width="3.7109375" style="240" customWidth="1"/>
    <col min="30" max="30" width="4.85546875" style="240" customWidth="1"/>
    <col min="31" max="31" width="3.7109375" customWidth="1"/>
    <col min="32" max="32" width="1.7109375" style="97" hidden="1" customWidth="1"/>
    <col min="33" max="34" width="5.140625" hidden="1" customWidth="1"/>
    <col min="35" max="35" width="6.5703125" hidden="1" customWidth="1"/>
    <col min="36" max="36" width="3.7109375" hidden="1" customWidth="1"/>
    <col min="37" max="37" width="6.5703125" hidden="1" customWidth="1"/>
    <col min="38" max="38" width="4.5703125" hidden="1" customWidth="1"/>
    <col min="39" max="39" width="6.5703125" hidden="1" customWidth="1"/>
    <col min="40" max="40" width="13.42578125" hidden="1" customWidth="1"/>
    <col min="41" max="45" width="6.5703125" hidden="1" customWidth="1"/>
    <col min="46" max="46" width="3.7109375" hidden="1" customWidth="1"/>
    <col min="47" max="47" width="6.5703125" hidden="1" customWidth="1"/>
    <col min="48" max="67" width="3.7109375" hidden="1" customWidth="1"/>
    <col min="68" max="69" width="4" hidden="1" customWidth="1"/>
    <col min="70" max="72" width="3.7109375" hidden="1" customWidth="1"/>
    <col min="73" max="74" width="4" hidden="1" customWidth="1"/>
    <col min="75" max="81" width="3.7109375" hidden="1" customWidth="1"/>
    <col min="82" max="82" width="6.5703125" hidden="1" customWidth="1"/>
    <col min="83" max="83" width="3.7109375" hidden="1" customWidth="1"/>
    <col min="84" max="84" width="6.5703125" hidden="1" customWidth="1"/>
    <col min="85" max="85" width="3.7109375" hidden="1" customWidth="1"/>
    <col min="86" max="86" width="6.5703125" hidden="1" customWidth="1"/>
    <col min="87" max="104" width="3.7109375" hidden="1" customWidth="1"/>
    <col min="105" max="115" width="0" hidden="1" customWidth="1"/>
    <col min="116" max="16384" width="3.7109375" hidden="1"/>
  </cols>
  <sheetData>
    <row r="1" spans="1:41" ht="173.25" customHeight="1">
      <c r="A1" s="147"/>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41" ht="15" customHeight="1">
      <c r="A2" s="147"/>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41" ht="45" customHeight="1">
      <c r="A3" s="147"/>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41" ht="15" customHeight="1">
      <c r="A4" s="147"/>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41" ht="45" customHeight="1">
      <c r="A5" s="147"/>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41" ht="15" customHeight="1">
      <c r="A6" s="147"/>
      <c r="B6" s="2"/>
      <c r="C6" s="1"/>
      <c r="D6" s="1"/>
      <c r="E6" s="1"/>
      <c r="F6" s="1"/>
      <c r="G6" s="1"/>
      <c r="H6" s="1"/>
      <c r="I6" s="1"/>
      <c r="J6" s="1"/>
      <c r="K6" s="1"/>
      <c r="L6" s="1"/>
      <c r="M6" s="1"/>
      <c r="N6" s="2"/>
      <c r="O6" s="1"/>
      <c r="P6" s="1"/>
      <c r="Q6" s="1"/>
      <c r="R6" s="1"/>
      <c r="S6" s="1"/>
      <c r="T6" s="1"/>
      <c r="U6" s="1"/>
      <c r="V6" s="1"/>
      <c r="W6" s="1"/>
      <c r="X6" s="1"/>
      <c r="Y6" s="1"/>
      <c r="Z6" s="1"/>
      <c r="AA6" s="1"/>
      <c r="AB6" s="1"/>
      <c r="AC6" s="1"/>
      <c r="AD6" s="1"/>
    </row>
    <row r="7" spans="1:41" ht="15" customHeight="1" thickBot="1">
      <c r="A7" s="147"/>
      <c r="B7" s="2" t="s">
        <v>861</v>
      </c>
      <c r="C7" s="1"/>
      <c r="D7" s="1"/>
      <c r="E7" s="1"/>
      <c r="F7" s="1"/>
      <c r="G7" s="1"/>
      <c r="H7" s="1"/>
      <c r="I7" s="1"/>
      <c r="J7" s="1"/>
      <c r="K7" s="1"/>
      <c r="L7" s="1"/>
      <c r="M7" s="1"/>
      <c r="N7" s="2" t="s">
        <v>4</v>
      </c>
      <c r="O7" s="1"/>
      <c r="P7" s="1"/>
      <c r="Q7" s="1"/>
      <c r="R7" s="1"/>
      <c r="S7" s="1"/>
      <c r="T7" s="1"/>
      <c r="U7" s="1"/>
      <c r="V7" s="1"/>
      <c r="W7" s="1"/>
      <c r="X7" s="1"/>
      <c r="Y7" s="1"/>
      <c r="Z7" s="1"/>
      <c r="AA7" s="336" t="s">
        <v>2</v>
      </c>
      <c r="AB7" s="336"/>
      <c r="AC7" s="336"/>
      <c r="AD7" s="336"/>
    </row>
    <row r="8" spans="1:41" ht="15" customHeight="1" thickBot="1">
      <c r="A8" s="147"/>
      <c r="B8" s="248" t="str">
        <f>IF(Presentación!B10="","",Presentación!B10)</f>
        <v>Veracruz de Ignacio de la Llave</v>
      </c>
      <c r="C8" s="249"/>
      <c r="D8" s="249"/>
      <c r="E8" s="249"/>
      <c r="F8" s="249"/>
      <c r="G8" s="249"/>
      <c r="H8" s="249"/>
      <c r="I8" s="249"/>
      <c r="J8" s="249"/>
      <c r="K8" s="249"/>
      <c r="L8" s="250"/>
      <c r="M8" s="1"/>
      <c r="N8" s="248" t="str">
        <f>IF(Presentación!N10="","",Presentación!N10)</f>
        <v>230</v>
      </c>
      <c r="O8" s="250"/>
      <c r="P8" s="3"/>
      <c r="Q8" s="3"/>
      <c r="R8" s="3"/>
      <c r="S8" s="3"/>
      <c r="T8" s="3"/>
      <c r="U8" s="3"/>
      <c r="V8" s="3"/>
      <c r="W8" s="3"/>
      <c r="X8" s="3"/>
      <c r="Y8" s="3"/>
      <c r="Z8" s="3"/>
      <c r="AA8" s="3"/>
      <c r="AB8" s="3"/>
      <c r="AC8" s="3"/>
      <c r="AD8" s="3"/>
    </row>
    <row r="9" spans="1:41" ht="15" customHeight="1">
      <c r="B9"/>
      <c r="C9"/>
      <c r="D9"/>
      <c r="E9"/>
      <c r="F9"/>
      <c r="G9"/>
      <c r="H9"/>
      <c r="I9"/>
      <c r="J9"/>
      <c r="K9"/>
      <c r="L9"/>
      <c r="M9"/>
      <c r="N9"/>
      <c r="O9"/>
      <c r="P9"/>
      <c r="Q9"/>
      <c r="R9"/>
      <c r="S9"/>
      <c r="T9"/>
      <c r="U9"/>
      <c r="V9"/>
      <c r="W9"/>
      <c r="X9"/>
      <c r="Y9"/>
      <c r="Z9"/>
      <c r="AA9"/>
      <c r="AB9"/>
      <c r="AC9"/>
      <c r="AD9"/>
    </row>
    <row r="10" spans="1:41" ht="15" customHeight="1">
      <c r="B10" s="337" t="s">
        <v>103</v>
      </c>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9"/>
      <c r="AG10" t="s">
        <v>1502</v>
      </c>
    </row>
    <row r="11" spans="1:41" ht="36" customHeight="1">
      <c r="B11" s="101"/>
      <c r="C11" s="340" t="s">
        <v>862</v>
      </c>
      <c r="D11" s="341"/>
      <c r="E11" s="341"/>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2"/>
      <c r="AH11" s="109" t="s">
        <v>1503</v>
      </c>
      <c r="AI11" s="109"/>
      <c r="AJ11" s="109"/>
      <c r="AK11" s="109"/>
      <c r="AL11" t="s">
        <v>1504</v>
      </c>
    </row>
    <row r="12" spans="1:41" ht="24" customHeight="1">
      <c r="B12" s="149"/>
      <c r="C12" s="340" t="s">
        <v>348</v>
      </c>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2"/>
      <c r="AH12" s="109">
        <v>1</v>
      </c>
      <c r="AI12" s="109">
        <v>2</v>
      </c>
      <c r="AJ12" s="109">
        <v>8</v>
      </c>
      <c r="AK12" s="109">
        <v>9</v>
      </c>
      <c r="AL12" t="s">
        <v>1505</v>
      </c>
    </row>
    <row r="13" spans="1:41" ht="24" customHeight="1">
      <c r="B13" s="101"/>
      <c r="C13" s="340" t="s">
        <v>891</v>
      </c>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3"/>
      <c r="AH13" s="109">
        <v>1</v>
      </c>
      <c r="AI13" s="109">
        <v>2</v>
      </c>
      <c r="AJ13" s="109">
        <v>3</v>
      </c>
      <c r="AK13" s="109">
        <v>4</v>
      </c>
      <c r="AL13" s="109">
        <v>9</v>
      </c>
      <c r="AM13" t="s">
        <v>1513</v>
      </c>
    </row>
    <row r="14" spans="1:41" ht="24" customHeight="1">
      <c r="B14" s="101"/>
      <c r="C14" s="285" t="s">
        <v>892</v>
      </c>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5"/>
      <c r="AH14" s="109">
        <v>1</v>
      </c>
      <c r="AI14" s="109">
        <v>2</v>
      </c>
      <c r="AJ14" s="109">
        <v>9</v>
      </c>
      <c r="AK14" t="s">
        <v>1506</v>
      </c>
    </row>
    <row r="15" spans="1:41" ht="36" customHeight="1">
      <c r="B15" s="101"/>
      <c r="C15" s="285" t="s">
        <v>349</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6"/>
      <c r="AH15" s="109">
        <v>1</v>
      </c>
      <c r="AI15" s="109">
        <v>2</v>
      </c>
      <c r="AJ15" s="109">
        <v>3</v>
      </c>
      <c r="AK15" s="109">
        <v>4</v>
      </c>
      <c r="AL15" s="109">
        <v>5</v>
      </c>
      <c r="AM15" s="109">
        <v>6</v>
      </c>
      <c r="AN15" s="109">
        <v>9</v>
      </c>
      <c r="AO15" t="s">
        <v>1514</v>
      </c>
    </row>
    <row r="16" spans="1:41" ht="48" customHeight="1">
      <c r="B16" s="101"/>
      <c r="C16" s="285" t="s">
        <v>350</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6"/>
      <c r="AH16">
        <v>1</v>
      </c>
      <c r="AI16">
        <v>2</v>
      </c>
      <c r="AJ16">
        <v>3</v>
      </c>
      <c r="AK16">
        <v>4</v>
      </c>
      <c r="AL16">
        <v>5</v>
      </c>
      <c r="AM16">
        <v>9</v>
      </c>
      <c r="AN16" t="s">
        <v>1515</v>
      </c>
    </row>
    <row r="17" spans="1:30" ht="15" customHeight="1">
      <c r="B17" s="151"/>
      <c r="C17" s="285" t="s">
        <v>893</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6"/>
    </row>
    <row r="18" spans="1:30" ht="15" customHeight="1">
      <c r="A18" s="152"/>
      <c r="B18" s="346" t="s">
        <v>351</v>
      </c>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8"/>
    </row>
    <row r="19" spans="1:30" ht="15" customHeight="1">
      <c r="A19" s="152"/>
      <c r="B19" s="153"/>
      <c r="C19" s="340" t="s">
        <v>352</v>
      </c>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3"/>
    </row>
    <row r="20" spans="1:30" ht="36" customHeight="1">
      <c r="A20" s="152"/>
      <c r="B20" s="153"/>
      <c r="C20" s="340" t="s">
        <v>353</v>
      </c>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3"/>
    </row>
    <row r="21" spans="1:30" ht="24" customHeight="1">
      <c r="A21" s="152"/>
      <c r="B21" s="153"/>
      <c r="C21" s="340" t="s">
        <v>354</v>
      </c>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3"/>
    </row>
    <row r="22" spans="1:30" ht="36" customHeight="1">
      <c r="A22" s="152"/>
      <c r="B22" s="154"/>
      <c r="C22" s="340" t="s">
        <v>864</v>
      </c>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3"/>
    </row>
    <row r="23" spans="1:30" ht="36" customHeight="1">
      <c r="A23" s="152"/>
      <c r="B23" s="155"/>
      <c r="C23" s="340" t="s">
        <v>865</v>
      </c>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3"/>
    </row>
    <row r="24" spans="1:30" ht="48" customHeight="1">
      <c r="A24" s="152"/>
      <c r="B24" s="155"/>
      <c r="C24" s="340" t="s">
        <v>870</v>
      </c>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3"/>
    </row>
    <row r="25" spans="1:30" ht="36" customHeight="1">
      <c r="A25" s="152"/>
      <c r="B25" s="156"/>
      <c r="C25" s="349" t="s">
        <v>782</v>
      </c>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50"/>
    </row>
    <row r="26" spans="1:30" ht="15" customHeight="1" thickBot="1">
      <c r="B26"/>
      <c r="C26"/>
      <c r="D26"/>
      <c r="E26"/>
      <c r="F26"/>
      <c r="G26"/>
      <c r="H26"/>
      <c r="I26"/>
      <c r="J26"/>
      <c r="K26"/>
      <c r="L26"/>
      <c r="M26"/>
      <c r="N26"/>
      <c r="O26"/>
      <c r="P26"/>
      <c r="Q26"/>
      <c r="R26"/>
      <c r="S26"/>
      <c r="T26"/>
      <c r="U26"/>
      <c r="V26"/>
      <c r="W26"/>
      <c r="X26"/>
      <c r="Y26"/>
      <c r="Z26"/>
      <c r="AA26"/>
      <c r="AB26"/>
      <c r="AC26"/>
      <c r="AD26"/>
    </row>
    <row r="27" spans="1:30" ht="15" customHeight="1" thickBot="1">
      <c r="A27" s="157" t="s">
        <v>355</v>
      </c>
      <c r="B27" s="351" t="s">
        <v>786</v>
      </c>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3"/>
    </row>
    <row r="28" spans="1:30" ht="15" customHeight="1">
      <c r="A28" s="152"/>
      <c r="B28" s="107"/>
      <c r="C28" s="83"/>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row>
    <row r="29" spans="1:30" ht="36" customHeight="1">
      <c r="A29" s="158" t="s">
        <v>787</v>
      </c>
      <c r="B29" s="354" t="s">
        <v>372</v>
      </c>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row>
    <row r="30" spans="1:30" ht="24" customHeight="1">
      <c r="A30" s="158"/>
      <c r="B30" s="160"/>
      <c r="C30" s="285" t="s">
        <v>356</v>
      </c>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row>
    <row r="31" spans="1:30" ht="24" customHeight="1">
      <c r="A31" s="53"/>
      <c r="B31" s="9"/>
      <c r="C31" s="285" t="s">
        <v>357</v>
      </c>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row>
    <row r="32" spans="1:30" ht="15" customHeight="1">
      <c r="A32" s="53"/>
      <c r="B32" s="9"/>
      <c r="C32" s="285" t="s">
        <v>358</v>
      </c>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row>
    <row r="33" spans="1:42" ht="15" customHeight="1">
      <c r="A33" s="152"/>
      <c r="B33"/>
      <c r="C33" s="285" t="s">
        <v>359</v>
      </c>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row>
    <row r="34" spans="1:42" ht="24" customHeight="1">
      <c r="A34" s="53"/>
      <c r="B34" s="9"/>
      <c r="C34" s="285" t="s">
        <v>373</v>
      </c>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row>
    <row r="35" spans="1:42" ht="24" customHeight="1">
      <c r="A35" s="53"/>
      <c r="B35" s="9"/>
      <c r="C35" s="340" t="s">
        <v>360</v>
      </c>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row>
    <row r="36" spans="1:42" ht="24" customHeight="1">
      <c r="A36" s="53"/>
      <c r="B36" s="9"/>
      <c r="C36" s="340" t="s">
        <v>361</v>
      </c>
      <c r="D36" s="340"/>
      <c r="E36" s="340"/>
      <c r="F36" s="340"/>
      <c r="G36" s="34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row>
    <row r="37" spans="1:42" ht="15" customHeight="1">
      <c r="A37" s="53"/>
      <c r="B37" s="9"/>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G37" t="s">
        <v>1507</v>
      </c>
      <c r="AH37" t="s">
        <v>1508</v>
      </c>
      <c r="AI37" t="s">
        <v>1509</v>
      </c>
    </row>
    <row r="38" spans="1:42" ht="15" customHeight="1">
      <c r="A38" s="53"/>
      <c r="B38" s="9"/>
      <c r="C38" s="355" t="s">
        <v>362</v>
      </c>
      <c r="D38" s="356"/>
      <c r="E38" s="356"/>
      <c r="F38" s="356"/>
      <c r="G38" s="356"/>
      <c r="H38" s="356"/>
      <c r="I38" s="356"/>
      <c r="J38" s="356"/>
      <c r="K38" s="357"/>
      <c r="L38" s="355" t="s">
        <v>363</v>
      </c>
      <c r="M38" s="356"/>
      <c r="N38" s="356"/>
      <c r="O38" s="357"/>
      <c r="P38" s="256" t="s">
        <v>364</v>
      </c>
      <c r="Q38" s="257"/>
      <c r="R38" s="257"/>
      <c r="S38" s="257"/>
      <c r="T38" s="257"/>
      <c r="U38" s="257"/>
      <c r="V38" s="257"/>
      <c r="W38" s="257"/>
      <c r="X38" s="257"/>
      <c r="Y38" s="257"/>
      <c r="Z38" s="257"/>
      <c r="AA38" s="257"/>
      <c r="AB38" s="257"/>
      <c r="AC38" s="257"/>
      <c r="AD38" s="258"/>
      <c r="AG38">
        <f>COUNTBLANK(L40:AD43)</f>
        <v>76</v>
      </c>
      <c r="AH38">
        <v>76</v>
      </c>
      <c r="AI38">
        <v>68</v>
      </c>
      <c r="AO38" t="s">
        <v>1544</v>
      </c>
    </row>
    <row r="39" spans="1:42" ht="72" customHeight="1">
      <c r="A39" s="53"/>
      <c r="B39" s="9"/>
      <c r="C39" s="358"/>
      <c r="D39" s="359"/>
      <c r="E39" s="359"/>
      <c r="F39" s="359"/>
      <c r="G39" s="359"/>
      <c r="H39" s="359"/>
      <c r="I39" s="359"/>
      <c r="J39" s="359"/>
      <c r="K39" s="360"/>
      <c r="L39" s="358"/>
      <c r="M39" s="359"/>
      <c r="N39" s="359"/>
      <c r="O39" s="360"/>
      <c r="P39" s="361" t="s">
        <v>365</v>
      </c>
      <c r="Q39" s="362"/>
      <c r="R39" s="363"/>
      <c r="S39" s="361" t="s">
        <v>366</v>
      </c>
      <c r="T39" s="362"/>
      <c r="U39" s="363"/>
      <c r="V39" s="361" t="s">
        <v>367</v>
      </c>
      <c r="W39" s="362"/>
      <c r="X39" s="363"/>
      <c r="Y39" s="361" t="s">
        <v>368</v>
      </c>
      <c r="Z39" s="362"/>
      <c r="AA39" s="363"/>
      <c r="AB39" s="361" t="s">
        <v>369</v>
      </c>
      <c r="AC39" s="362"/>
      <c r="AD39" s="363"/>
      <c r="AG39" t="s">
        <v>1510</v>
      </c>
      <c r="AH39" t="s">
        <v>1511</v>
      </c>
      <c r="AI39" t="s">
        <v>1512</v>
      </c>
      <c r="AL39" s="162" t="s">
        <v>1516</v>
      </c>
      <c r="AM39" s="162" t="s">
        <v>1517</v>
      </c>
      <c r="AO39" t="s">
        <v>368</v>
      </c>
      <c r="AP39" t="s">
        <v>369</v>
      </c>
    </row>
    <row r="40" spans="1:42" ht="48" customHeight="1">
      <c r="A40" s="53"/>
      <c r="B40" s="9"/>
      <c r="C40" s="118" t="s">
        <v>68</v>
      </c>
      <c r="D40" s="322" t="s">
        <v>850</v>
      </c>
      <c r="E40" s="323"/>
      <c r="F40" s="323"/>
      <c r="G40" s="323"/>
      <c r="H40" s="323"/>
      <c r="I40" s="323"/>
      <c r="J40" s="323"/>
      <c r="K40" s="324"/>
      <c r="L40" s="364"/>
      <c r="M40" s="253"/>
      <c r="N40" s="253"/>
      <c r="O40" s="365"/>
      <c r="P40" s="364"/>
      <c r="Q40" s="253"/>
      <c r="R40" s="365"/>
      <c r="S40" s="364"/>
      <c r="T40" s="253"/>
      <c r="U40" s="365"/>
      <c r="V40" s="364"/>
      <c r="W40" s="253"/>
      <c r="X40" s="365"/>
      <c r="Y40" s="364"/>
      <c r="Z40" s="253"/>
      <c r="AA40" s="365"/>
      <c r="AB40" s="364"/>
      <c r="AC40" s="253"/>
      <c r="AD40" s="365"/>
      <c r="AG40">
        <f>IF(AND(L40=1,COUNTA(P40:AD40)=0),1,0)</f>
        <v>0</v>
      </c>
      <c r="AH40">
        <f>IF(AND(L40&gt;1,COUNTA(P40:AD40)&lt;&gt;0),1,0)</f>
        <v>0</v>
      </c>
      <c r="AL40">
        <f>IF(COUNTIF(L40:O43,"=2")=4,1,0)+IF(COUNTIF(L40:O43,"=9")=4,1,0)</f>
        <v>0</v>
      </c>
      <c r="AM40">
        <f>IF(COUNTIF(Y40:AD43,"X")=4,1,0)</f>
        <v>0</v>
      </c>
      <c r="AO40">
        <f>IF(AND(Y40="X",COUNTA(P40:X40,AB40)&gt;0),1,0)</f>
        <v>0</v>
      </c>
      <c r="AP40">
        <f>IF(AND(AB40="X",COUNTA(P40:AA40)&gt;0),1,0)</f>
        <v>0</v>
      </c>
    </row>
    <row r="41" spans="1:42" ht="24" customHeight="1">
      <c r="A41" s="53"/>
      <c r="B41" s="9"/>
      <c r="C41" s="119" t="s">
        <v>69</v>
      </c>
      <c r="D41" s="322" t="s">
        <v>370</v>
      </c>
      <c r="E41" s="323"/>
      <c r="F41" s="323"/>
      <c r="G41" s="323"/>
      <c r="H41" s="323"/>
      <c r="I41" s="323"/>
      <c r="J41" s="323"/>
      <c r="K41" s="324"/>
      <c r="L41" s="364"/>
      <c r="M41" s="253"/>
      <c r="N41" s="253"/>
      <c r="O41" s="365"/>
      <c r="P41" s="364"/>
      <c r="Q41" s="253"/>
      <c r="R41" s="365"/>
      <c r="S41" s="364"/>
      <c r="T41" s="253"/>
      <c r="U41" s="365"/>
      <c r="V41" s="364"/>
      <c r="W41" s="253"/>
      <c r="X41" s="365"/>
      <c r="Y41" s="364"/>
      <c r="Z41" s="253"/>
      <c r="AA41" s="365"/>
      <c r="AB41" s="364"/>
      <c r="AC41" s="253"/>
      <c r="AD41" s="365"/>
      <c r="AG41">
        <f t="shared" ref="AG41:AG43" si="0">IF(AND(L41=1,COUNTA(P41:AD41)=0),1,0)</f>
        <v>0</v>
      </c>
      <c r="AH41">
        <f t="shared" ref="AH41:AH43" si="1">IF(AND(L41&gt;1,COUNTA(P41:AD41)&lt;&gt;0),1,0)</f>
        <v>0</v>
      </c>
      <c r="AM41" s="96">
        <f>AM40+AL40</f>
        <v>0</v>
      </c>
      <c r="AO41">
        <f t="shared" ref="AO41:AO42" si="2">IF(AND(Y41="X",COUNTA(P41:X41,AB41)&gt;0),1,0)</f>
        <v>0</v>
      </c>
      <c r="AP41">
        <f t="shared" ref="AP41:AP42" si="3">IF(AND(AB41="X",COUNTA(P41:AA41)&gt;0),1,0)</f>
        <v>0</v>
      </c>
    </row>
    <row r="42" spans="1:42" ht="24" customHeight="1">
      <c r="A42" s="53"/>
      <c r="B42" s="9"/>
      <c r="C42" s="163" t="s">
        <v>70</v>
      </c>
      <c r="D42" s="322" t="s">
        <v>374</v>
      </c>
      <c r="E42" s="323"/>
      <c r="F42" s="323"/>
      <c r="G42" s="323"/>
      <c r="H42" s="323"/>
      <c r="I42" s="323"/>
      <c r="J42" s="323"/>
      <c r="K42" s="324"/>
      <c r="L42" s="364"/>
      <c r="M42" s="253"/>
      <c r="N42" s="253"/>
      <c r="O42" s="365"/>
      <c r="P42" s="364"/>
      <c r="Q42" s="253"/>
      <c r="R42" s="365"/>
      <c r="S42" s="364"/>
      <c r="T42" s="253"/>
      <c r="U42" s="365"/>
      <c r="V42" s="364"/>
      <c r="W42" s="253"/>
      <c r="X42" s="365"/>
      <c r="Y42" s="364"/>
      <c r="Z42" s="253"/>
      <c r="AA42" s="365"/>
      <c r="AB42" s="364"/>
      <c r="AC42" s="253"/>
      <c r="AD42" s="365"/>
      <c r="AG42">
        <f t="shared" si="0"/>
        <v>0</v>
      </c>
      <c r="AH42">
        <f t="shared" si="1"/>
        <v>0</v>
      </c>
      <c r="AI42">
        <f>IF(AND(L43=1,F45=""),1,0)</f>
        <v>0</v>
      </c>
      <c r="AO42">
        <f t="shared" si="2"/>
        <v>0</v>
      </c>
      <c r="AP42">
        <f t="shared" si="3"/>
        <v>0</v>
      </c>
    </row>
    <row r="43" spans="1:42" ht="24" customHeight="1">
      <c r="A43" s="53"/>
      <c r="B43" s="9"/>
      <c r="C43" s="163" t="s">
        <v>71</v>
      </c>
      <c r="D43" s="322" t="s">
        <v>371</v>
      </c>
      <c r="E43" s="323"/>
      <c r="F43" s="323"/>
      <c r="G43" s="323"/>
      <c r="H43" s="323"/>
      <c r="I43" s="323"/>
      <c r="J43" s="323"/>
      <c r="K43" s="324"/>
      <c r="L43" s="364"/>
      <c r="M43" s="253"/>
      <c r="N43" s="253"/>
      <c r="O43" s="365"/>
      <c r="P43" s="364"/>
      <c r="Q43" s="253"/>
      <c r="R43" s="365"/>
      <c r="S43" s="364"/>
      <c r="T43" s="253"/>
      <c r="U43" s="365"/>
      <c r="V43" s="364"/>
      <c r="W43" s="253"/>
      <c r="X43" s="365"/>
      <c r="Y43" s="364"/>
      <c r="Z43" s="253"/>
      <c r="AA43" s="365"/>
      <c r="AB43" s="364"/>
      <c r="AC43" s="253"/>
      <c r="AD43" s="365"/>
      <c r="AG43">
        <f t="shared" si="0"/>
        <v>0</v>
      </c>
      <c r="AH43">
        <f t="shared" si="1"/>
        <v>0</v>
      </c>
      <c r="AI43">
        <f>IF(AND(L43&lt;&gt;1,F45&lt;&gt;""),1,0)</f>
        <v>0</v>
      </c>
      <c r="AO43">
        <f>IF(AND(Y43="X",COUNTA(P43:X43,AB43)&gt;0),1,0)</f>
        <v>0</v>
      </c>
      <c r="AP43">
        <f>IF(AND(AB43="X",COUNTA(P43:AA43)&gt;0),1,0)</f>
        <v>0</v>
      </c>
    </row>
    <row r="44" spans="1:42" ht="15" customHeight="1">
      <c r="A44" s="53"/>
      <c r="B44" s="9"/>
      <c r="C44" s="9"/>
      <c r="D44" s="9"/>
      <c r="E44" s="9"/>
      <c r="F44" s="9"/>
      <c r="G44" s="9"/>
      <c r="H44" s="9"/>
      <c r="I44" s="9"/>
      <c r="J44" s="9"/>
      <c r="K44" s="9"/>
      <c r="L44" s="9"/>
      <c r="M44" s="9"/>
      <c r="N44" s="9"/>
      <c r="O44" s="9"/>
      <c r="P44" s="164"/>
      <c r="Q44" s="76"/>
      <c r="R44" s="165"/>
      <c r="S44" s="114"/>
      <c r="T44" s="114"/>
      <c r="U44" s="114"/>
      <c r="V44" s="114"/>
      <c r="W44" s="114"/>
      <c r="X44" s="114"/>
      <c r="Y44" s="114"/>
      <c r="Z44" s="114"/>
      <c r="AA44" s="114"/>
      <c r="AB44" s="114"/>
      <c r="AC44" s="114"/>
      <c r="AD44" s="114"/>
      <c r="AG44" s="96">
        <f>SUM(AG40:AG43)+IF(AND(AG38&lt;&gt;AH38,COUNTA(L40:O43)&lt;&gt;4),1,0)</f>
        <v>0</v>
      </c>
      <c r="AH44" s="96">
        <f>SUM(AH40:AH43)</f>
        <v>0</v>
      </c>
      <c r="AI44" s="96">
        <f>SUM(AI40:AI43)</f>
        <v>0</v>
      </c>
      <c r="AP44" s="96">
        <f>SUM(AO40:AP43)</f>
        <v>0</v>
      </c>
    </row>
    <row r="45" spans="1:42" ht="45" customHeight="1">
      <c r="A45" s="152"/>
      <c r="B45" s="107"/>
      <c r="C45" s="366" t="s">
        <v>894</v>
      </c>
      <c r="D45" s="366"/>
      <c r="E45" s="366"/>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row>
    <row r="46" spans="1:42" ht="15" customHeight="1">
      <c r="A46" s="53"/>
      <c r="B46" s="9"/>
      <c r="C46" s="9"/>
      <c r="D46" s="9"/>
      <c r="E46" s="9"/>
      <c r="F46" s="9"/>
      <c r="G46" s="9"/>
      <c r="H46" s="9"/>
      <c r="I46" s="9"/>
      <c r="J46" s="9"/>
      <c r="K46" s="9"/>
      <c r="L46" s="9"/>
      <c r="M46" s="9"/>
      <c r="N46" s="9"/>
      <c r="O46" s="9"/>
      <c r="P46" s="164"/>
      <c r="Q46" s="76"/>
      <c r="R46" s="165"/>
      <c r="S46" s="114"/>
      <c r="T46" s="114"/>
      <c r="U46" s="114"/>
      <c r="V46" s="114"/>
      <c r="W46" s="114"/>
      <c r="X46" s="114"/>
      <c r="Y46" s="114"/>
      <c r="Z46" s="114"/>
      <c r="AA46" s="114"/>
      <c r="AB46" s="114"/>
      <c r="AC46" s="114"/>
      <c r="AD46" s="114"/>
    </row>
    <row r="47" spans="1:42" ht="24" customHeight="1">
      <c r="A47" s="166"/>
      <c r="B47" s="7"/>
      <c r="C47" s="340" t="s">
        <v>194</v>
      </c>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row>
    <row r="48" spans="1:42" ht="60" customHeight="1">
      <c r="A48" s="166"/>
      <c r="B48" s="7"/>
      <c r="C48" s="367"/>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9"/>
    </row>
    <row r="49" spans="1:40" ht="15" customHeight="1">
      <c r="A49" s="166"/>
      <c r="B49" s="283" t="str">
        <f>IF(AP44=0,"","Error: verificar la consistencia con las columnas Ninguna o No identificado, cuarta instrucción.")</f>
        <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row>
    <row r="50" spans="1:40" ht="15" customHeight="1">
      <c r="A50" s="166"/>
      <c r="B50" s="283" t="str">
        <f>IF(AH44=0,"","Error: verificar la consistencia con códigos 2,8 o 9.")</f>
        <v/>
      </c>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row>
    <row r="51" spans="1:40" ht="15" customHeight="1">
      <c r="A51" s="166"/>
      <c r="B51" s="283" t="str">
        <f>IF(AI44=0,"",IF(AI42&gt;0," Error: debe especificar la opción Otra autoridad o institución(especifique)."," Error: no debe presentar información en el recuadro (especifique)."))</f>
        <v/>
      </c>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row>
    <row r="52" spans="1:40" ht="15" customHeight="1">
      <c r="A52" s="166"/>
      <c r="B52" s="371" t="str">
        <f>IF(AM41=0,"",IF(AL40&gt;0,"Alerta: verificar la explicación por el uso en todas las Autoridades del código 2 o 9.","Alerta: verificar la explicación por la seleccion en todas las Autoridades de las columnas Ninguna o No identificado."))</f>
        <v/>
      </c>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row>
    <row r="53" spans="1:40" ht="15" customHeight="1">
      <c r="A53" s="166"/>
      <c r="B53" s="315" t="str">
        <f>IF(AG44=0,"","Error: debe completar toda la información requerida.")</f>
        <v/>
      </c>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row>
    <row r="54" spans="1:40" ht="15" customHeight="1">
      <c r="A54" s="166"/>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40" ht="36" customHeight="1">
      <c r="A55" s="158" t="s">
        <v>788</v>
      </c>
      <c r="B55" s="370" t="s">
        <v>851</v>
      </c>
      <c r="C55" s="370"/>
      <c r="D55" s="370"/>
      <c r="E55" s="370"/>
      <c r="F55" s="370"/>
      <c r="G55" s="370"/>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row>
    <row r="56" spans="1:40" ht="24" customHeight="1">
      <c r="A56" s="53"/>
      <c r="B56" s="9"/>
      <c r="C56" s="340" t="s">
        <v>375</v>
      </c>
      <c r="D56" s="340"/>
      <c r="E56" s="340"/>
      <c r="F56" s="340"/>
      <c r="G56" s="340"/>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row>
    <row r="57" spans="1:40" ht="36" customHeight="1">
      <c r="A57" s="53"/>
      <c r="B57" s="83"/>
      <c r="C57" s="285" t="s">
        <v>376</v>
      </c>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row>
    <row r="58" spans="1:40" ht="24" customHeight="1">
      <c r="A58" s="53"/>
      <c r="B58" s="9"/>
      <c r="C58" s="285" t="s">
        <v>853</v>
      </c>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row>
    <row r="59" spans="1:40" ht="36" customHeight="1">
      <c r="A59" s="53"/>
      <c r="B59" s="102"/>
      <c r="C59" s="285" t="s">
        <v>852</v>
      </c>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row>
    <row r="60" spans="1:40" ht="48" customHeight="1">
      <c r="A60" s="53"/>
      <c r="B60" s="9"/>
      <c r="C60" s="285" t="s">
        <v>854</v>
      </c>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row>
    <row r="61" spans="1:40" ht="36" customHeight="1">
      <c r="A61" s="53"/>
      <c r="B61" s="9"/>
      <c r="C61" s="285" t="s">
        <v>855</v>
      </c>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row>
    <row r="62" spans="1:40" ht="36" customHeight="1">
      <c r="A62" s="53"/>
      <c r="B62" s="9"/>
      <c r="C62" s="285" t="s">
        <v>377</v>
      </c>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row>
    <row r="63" spans="1:40" ht="15" customHeight="1">
      <c r="A63" s="53"/>
      <c r="B63" s="9"/>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row>
    <row r="64" spans="1:40" ht="15" customHeight="1">
      <c r="A64" s="53"/>
      <c r="B64" s="9"/>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c r="AA64" s="372" t="s">
        <v>378</v>
      </c>
      <c r="AB64" s="372"/>
      <c r="AC64" s="372"/>
      <c r="AD64" s="372"/>
      <c r="AG64" t="s">
        <v>1507</v>
      </c>
      <c r="AH64" t="s">
        <v>1508</v>
      </c>
      <c r="AI64" t="s">
        <v>1509</v>
      </c>
      <c r="AK64" t="s">
        <v>1518</v>
      </c>
      <c r="AL64" t="s">
        <v>1519</v>
      </c>
      <c r="AM64" t="s">
        <v>1520</v>
      </c>
      <c r="AN64" t="s">
        <v>1521</v>
      </c>
    </row>
    <row r="65" spans="1:59" ht="15" customHeight="1">
      <c r="A65" s="53"/>
      <c r="B65" s="9"/>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G65">
        <f>COUNTBLANK(M68:AD70)</f>
        <v>54</v>
      </c>
      <c r="AH65">
        <v>54</v>
      </c>
      <c r="AI65">
        <v>45</v>
      </c>
      <c r="AK65">
        <f>COUNTIF(P40,"X")</f>
        <v>0</v>
      </c>
      <c r="AL65">
        <f>COUNTIF(S40,"X")</f>
        <v>0</v>
      </c>
      <c r="AM65">
        <f>COUNTIF(V40,"X")</f>
        <v>0</v>
      </c>
      <c r="AN65" s="96">
        <f>SUM(AK65:AM65)</f>
        <v>0</v>
      </c>
    </row>
    <row r="66" spans="1:59" ht="24" customHeight="1">
      <c r="A66" s="53"/>
      <c r="B66" s="9"/>
      <c r="C66" s="355" t="s">
        <v>364</v>
      </c>
      <c r="D66" s="356"/>
      <c r="E66" s="356"/>
      <c r="F66" s="356"/>
      <c r="G66" s="356"/>
      <c r="H66" s="356"/>
      <c r="I66" s="356"/>
      <c r="J66" s="356"/>
      <c r="K66" s="356"/>
      <c r="L66" s="357"/>
      <c r="M66" s="256" t="s">
        <v>856</v>
      </c>
      <c r="N66" s="257"/>
      <c r="O66" s="257"/>
      <c r="P66" s="257"/>
      <c r="Q66" s="257"/>
      <c r="R66" s="257"/>
      <c r="S66" s="257"/>
      <c r="T66" s="257"/>
      <c r="U66" s="257"/>
      <c r="V66" s="257"/>
      <c r="W66" s="257"/>
      <c r="X66" s="257"/>
      <c r="Y66" s="257"/>
      <c r="Z66" s="257"/>
      <c r="AA66" s="257"/>
      <c r="AB66" s="257"/>
      <c r="AC66" s="257"/>
      <c r="AD66" s="258"/>
      <c r="AJ66" t="s">
        <v>1522</v>
      </c>
      <c r="AK66">
        <f>IF(AND(AK65=0,COUNTA(M68:AD68)&gt;0),1,0)</f>
        <v>0</v>
      </c>
      <c r="AL66">
        <f>+IF(AND(AL65=0,COUNTA(M69:AD69)&gt;0),1,0)</f>
        <v>0</v>
      </c>
      <c r="AM66">
        <f>IF(AND(AM65=0,COUNTA(M70:AD70)&gt;0),1,0)</f>
        <v>0</v>
      </c>
      <c r="AN66" s="96">
        <f>SUM(AK66:AM66)</f>
        <v>0</v>
      </c>
      <c r="AQ66">
        <v>1</v>
      </c>
      <c r="AV66" s="167"/>
      <c r="AW66">
        <v>2</v>
      </c>
      <c r="BC66">
        <v>3</v>
      </c>
    </row>
    <row r="67" spans="1:59" ht="15" customHeight="1">
      <c r="A67" s="53"/>
      <c r="B67" s="9"/>
      <c r="C67" s="358"/>
      <c r="D67" s="359"/>
      <c r="E67" s="359"/>
      <c r="F67" s="359"/>
      <c r="G67" s="359"/>
      <c r="H67" s="359"/>
      <c r="I67" s="359"/>
      <c r="J67" s="359"/>
      <c r="K67" s="359"/>
      <c r="L67" s="360"/>
      <c r="M67" s="373" t="s">
        <v>68</v>
      </c>
      <c r="N67" s="263"/>
      <c r="O67" s="263"/>
      <c r="P67" s="263"/>
      <c r="Q67" s="263"/>
      <c r="R67" s="263"/>
      <c r="S67" s="374" t="s">
        <v>69</v>
      </c>
      <c r="T67" s="261"/>
      <c r="U67" s="261"/>
      <c r="V67" s="261"/>
      <c r="W67" s="261"/>
      <c r="X67" s="262"/>
      <c r="Y67" s="374" t="s">
        <v>70</v>
      </c>
      <c r="Z67" s="261"/>
      <c r="AA67" s="261"/>
      <c r="AB67" s="261"/>
      <c r="AC67" s="261"/>
      <c r="AD67" s="262"/>
      <c r="AG67" t="s">
        <v>1510</v>
      </c>
      <c r="AQ67" s="167" t="s">
        <v>1523</v>
      </c>
      <c r="AR67" s="167"/>
      <c r="AS67" s="167" t="s">
        <v>1524</v>
      </c>
      <c r="AT67" s="167"/>
      <c r="AU67" s="167" t="s">
        <v>1525</v>
      </c>
      <c r="AV67" s="167"/>
      <c r="AW67" s="167" t="s">
        <v>1523</v>
      </c>
      <c r="AX67" s="167"/>
      <c r="AY67" s="167" t="s">
        <v>1524</v>
      </c>
      <c r="AZ67" s="167"/>
      <c r="BA67" s="167" t="s">
        <v>1525</v>
      </c>
      <c r="BC67" s="167" t="s">
        <v>1523</v>
      </c>
      <c r="BD67" s="167"/>
      <c r="BE67" s="167" t="s">
        <v>1524</v>
      </c>
      <c r="BF67" s="167"/>
      <c r="BG67" s="167" t="s">
        <v>1525</v>
      </c>
    </row>
    <row r="68" spans="1:59" ht="15" customHeight="1">
      <c r="A68" s="53"/>
      <c r="B68" s="9"/>
      <c r="C68" s="49" t="s">
        <v>68</v>
      </c>
      <c r="D68" s="322" t="s">
        <v>365</v>
      </c>
      <c r="E68" s="323"/>
      <c r="F68" s="323"/>
      <c r="G68" s="323"/>
      <c r="H68" s="323"/>
      <c r="I68" s="323"/>
      <c r="J68" s="323"/>
      <c r="K68" s="323"/>
      <c r="L68" s="324"/>
      <c r="M68" s="375"/>
      <c r="N68" s="375"/>
      <c r="O68" s="375"/>
      <c r="P68" s="375"/>
      <c r="Q68" s="375"/>
      <c r="R68" s="375"/>
      <c r="S68" s="375"/>
      <c r="T68" s="375"/>
      <c r="U68" s="375"/>
      <c r="V68" s="375"/>
      <c r="W68" s="375"/>
      <c r="X68" s="375"/>
      <c r="Y68" s="375"/>
      <c r="Z68" s="375"/>
      <c r="AA68" s="375"/>
      <c r="AB68" s="375"/>
      <c r="AC68" s="375"/>
      <c r="AD68" s="375"/>
      <c r="AG68" s="96">
        <f>IF(AN65=0,0,IF(AK65=0,0,IF(COUNTA(M68:AD68)&gt;0,0,1)))+IF(AN65=0,0,IF(AL65=0,0,IF(COUNTA(M69:AD69)&gt;0,0,1)))+IF(AN65=0,0,IF(AM65=0,0,IF(COUNTA(M70:AD70)&gt;0,0,1)))+IF(AN65=COUNTA(M68:R70),0,1)</f>
        <v>0</v>
      </c>
      <c r="AQ68" s="167" t="b">
        <f>NOT(EXACT(M68,UPPER(M68)))</f>
        <v>0</v>
      </c>
      <c r="AR68" s="167" t="str">
        <f>SUBSTITUTE( SUBSTITUTE( SUBSTITUTE( SUBSTITUTE( SUBSTITUTE( SUBSTITUTE( SUBSTITUTE( SUBSTITUTE( SUBSTITUTE( SUBSTITUTE(M68, "á", "a"), "é", "e"), "í", "i"), "ó", "o"), "ú", "u"), "Á", "A"), "É", "E"), "Í", "I"), "Ó", "O"), "Ú", "U")</f>
        <v/>
      </c>
      <c r="AS68" s="167" t="b">
        <f>NOT(EXACT(M68,AR68))</f>
        <v>0</v>
      </c>
      <c r="AT68" t="str">
        <f>SUBSTITUTE((SUBSTITUTE(SUBSTITUTE(SUBSTITUTE(M68,".",""),",",""),"(","")),")","")</f>
        <v/>
      </c>
      <c r="AU68" s="167" t="b">
        <f>NOT(EXACT(M68,AT68))</f>
        <v>0</v>
      </c>
      <c r="AV68" s="167"/>
      <c r="AW68" s="167" t="b">
        <f>NOT(EXACT(S68,UPPER(S68)))</f>
        <v>0</v>
      </c>
      <c r="AX68" s="167" t="str">
        <f>SUBSTITUTE( SUBSTITUTE( SUBSTITUTE( SUBSTITUTE( SUBSTITUTE( SUBSTITUTE( SUBSTITUTE( SUBSTITUTE( SUBSTITUTE( SUBSTITUTE(S68, "á", "a"), "é", "e"), "í", "i"), "ó", "o"), "ú", "u"), "Á", "A"), "É", "E"), "Í", "I"), "Ó", "O"), "Ú", "U")</f>
        <v/>
      </c>
      <c r="AY68" s="167" t="b">
        <f>NOT(EXACT(S68,AX68))</f>
        <v>0</v>
      </c>
      <c r="AZ68" t="str">
        <f>SUBSTITUTE((SUBSTITUTE(SUBSTITUTE(SUBSTITUTE(S68,".",""),",",""),"(","")),")","")</f>
        <v/>
      </c>
      <c r="BA68" s="167" t="b">
        <f>NOT(EXACT(S68,AZ68))</f>
        <v>0</v>
      </c>
      <c r="BC68" s="167" t="b">
        <f>NOT(EXACT(Y68,UPPER(Y68)))</f>
        <v>0</v>
      </c>
      <c r="BD68" s="167" t="str">
        <f>SUBSTITUTE( SUBSTITUTE( SUBSTITUTE( SUBSTITUTE( SUBSTITUTE( SUBSTITUTE( SUBSTITUTE( SUBSTITUTE( SUBSTITUTE( SUBSTITUTE(Y68, "á", "a"), "é", "e"), "í", "i"), "ó", "o"), "ú", "u"), "Á", "A"), "É", "E"), "Í", "I"), "Ó", "O"), "Ú", "U")</f>
        <v/>
      </c>
      <c r="BE68" s="167" t="b">
        <f>NOT(EXACT(Y68,BD68))</f>
        <v>0</v>
      </c>
      <c r="BF68" t="str">
        <f>SUBSTITUTE((SUBSTITUTE(SUBSTITUTE(SUBSTITUTE(Y68,".",""),",",""),"(","")),")","")</f>
        <v/>
      </c>
      <c r="BG68" s="167" t="b">
        <f>NOT(EXACT(Y68,BF68))</f>
        <v>0</v>
      </c>
    </row>
    <row r="69" spans="1:59" ht="15" customHeight="1">
      <c r="A69" s="53"/>
      <c r="B69" s="9"/>
      <c r="C69" s="49" t="s">
        <v>69</v>
      </c>
      <c r="D69" s="322" t="s">
        <v>366</v>
      </c>
      <c r="E69" s="323"/>
      <c r="F69" s="323"/>
      <c r="G69" s="323"/>
      <c r="H69" s="323"/>
      <c r="I69" s="323"/>
      <c r="J69" s="323"/>
      <c r="K69" s="323"/>
      <c r="L69" s="324"/>
      <c r="M69" s="375"/>
      <c r="N69" s="375"/>
      <c r="O69" s="375"/>
      <c r="P69" s="375"/>
      <c r="Q69" s="375"/>
      <c r="R69" s="375"/>
      <c r="S69" s="375"/>
      <c r="T69" s="375"/>
      <c r="U69" s="375"/>
      <c r="V69" s="375"/>
      <c r="W69" s="375"/>
      <c r="X69" s="375"/>
      <c r="Y69" s="375"/>
      <c r="Z69" s="375"/>
      <c r="AA69" s="375"/>
      <c r="AB69" s="375"/>
      <c r="AC69" s="375"/>
      <c r="AD69" s="375"/>
      <c r="AQ69" s="167" t="b">
        <f t="shared" ref="AQ69:AQ70" si="4">NOT(EXACT(M69,UPPER(M69)))</f>
        <v>0</v>
      </c>
      <c r="AR69" s="167" t="str">
        <f t="shared" ref="AR69:AR70" si="5">SUBSTITUTE( SUBSTITUTE( SUBSTITUTE( SUBSTITUTE( SUBSTITUTE( SUBSTITUTE( SUBSTITUTE( SUBSTITUTE( SUBSTITUTE( SUBSTITUTE(M69, "á", "a"), "é", "e"), "í", "i"), "ó", "o"), "ú", "u"), "Á", "A"), "É", "E"), "Í", "I"), "Ó", "O"), "Ú", "U")</f>
        <v/>
      </c>
      <c r="AS69" s="167" t="b">
        <f t="shared" ref="AS69:AS70" si="6">NOT(EXACT(M69,AR69))</f>
        <v>0</v>
      </c>
      <c r="AT69" t="str">
        <f t="shared" ref="AT69:AT70" si="7">SUBSTITUTE((SUBSTITUTE(SUBSTITUTE(SUBSTITUTE(M69,".",""),",",""),"(","")),")","")</f>
        <v/>
      </c>
      <c r="AU69" s="167" t="b">
        <f t="shared" ref="AU69:AU70" si="8">NOT(EXACT(M69,AT69))</f>
        <v>0</v>
      </c>
      <c r="AW69" s="167" t="b">
        <f t="shared" ref="AW69:AW70" si="9">NOT(EXACT(S69,UPPER(S69)))</f>
        <v>0</v>
      </c>
      <c r="AX69" s="167" t="str">
        <f t="shared" ref="AX69:AX70" si="10">SUBSTITUTE( SUBSTITUTE( SUBSTITUTE( SUBSTITUTE( SUBSTITUTE( SUBSTITUTE( SUBSTITUTE( SUBSTITUTE( SUBSTITUTE( SUBSTITUTE(S69, "á", "a"), "é", "e"), "í", "i"), "ó", "o"), "ú", "u"), "Á", "A"), "É", "E"), "Í", "I"), "Ó", "O"), "Ú", "U")</f>
        <v/>
      </c>
      <c r="AY69" s="167" t="b">
        <f t="shared" ref="AY69:AY70" si="11">NOT(EXACT(S69,AX69))</f>
        <v>0</v>
      </c>
      <c r="AZ69" t="str">
        <f t="shared" ref="AZ69:AZ70" si="12">SUBSTITUTE((SUBSTITUTE(SUBSTITUTE(SUBSTITUTE(S69,".",""),",",""),"(","")),")","")</f>
        <v/>
      </c>
      <c r="BA69" s="167" t="b">
        <f t="shared" ref="BA69:BA70" si="13">NOT(EXACT(S69,AZ69))</f>
        <v>0</v>
      </c>
      <c r="BC69" s="167" t="b">
        <f t="shared" ref="BC69:BC70" si="14">NOT(EXACT(Y69,UPPER(Y69)))</f>
        <v>0</v>
      </c>
      <c r="BD69" s="167" t="str">
        <f t="shared" ref="BD69:BD70" si="15">SUBSTITUTE( SUBSTITUTE( SUBSTITUTE( SUBSTITUTE( SUBSTITUTE( SUBSTITUTE( SUBSTITUTE( SUBSTITUTE( SUBSTITUTE( SUBSTITUTE(Y69, "á", "a"), "é", "e"), "í", "i"), "ó", "o"), "ú", "u"), "Á", "A"), "É", "E"), "Í", "I"), "Ó", "O"), "Ú", "U")</f>
        <v/>
      </c>
      <c r="BE69" s="167" t="b">
        <f t="shared" ref="BE69:BE70" si="16">NOT(EXACT(Y69,BD69))</f>
        <v>0</v>
      </c>
      <c r="BF69" t="str">
        <f t="shared" ref="BF69:BF70" si="17">SUBSTITUTE((SUBSTITUTE(SUBSTITUTE(SUBSTITUTE(Y69,".",""),",",""),"(","")),")","")</f>
        <v/>
      </c>
      <c r="BG69" s="167" t="b">
        <f t="shared" ref="BG69:BG70" si="18">NOT(EXACT(Y69,BF69))</f>
        <v>0</v>
      </c>
    </row>
    <row r="70" spans="1:59" ht="15" customHeight="1">
      <c r="A70" s="53"/>
      <c r="B70" s="9"/>
      <c r="C70" s="49" t="s">
        <v>70</v>
      </c>
      <c r="D70" s="322" t="s">
        <v>367</v>
      </c>
      <c r="E70" s="323"/>
      <c r="F70" s="323"/>
      <c r="G70" s="323"/>
      <c r="H70" s="323"/>
      <c r="I70" s="323"/>
      <c r="J70" s="323"/>
      <c r="K70" s="323"/>
      <c r="L70" s="324"/>
      <c r="M70" s="375"/>
      <c r="N70" s="375"/>
      <c r="O70" s="375"/>
      <c r="P70" s="375"/>
      <c r="Q70" s="375"/>
      <c r="R70" s="375"/>
      <c r="S70" s="375"/>
      <c r="T70" s="375"/>
      <c r="U70" s="375"/>
      <c r="V70" s="375"/>
      <c r="W70" s="375"/>
      <c r="X70" s="375"/>
      <c r="Y70" s="375"/>
      <c r="Z70" s="375"/>
      <c r="AA70" s="375"/>
      <c r="AB70" s="375"/>
      <c r="AC70" s="375"/>
      <c r="AD70" s="375"/>
      <c r="AQ70" s="167" t="b">
        <f t="shared" si="4"/>
        <v>0</v>
      </c>
      <c r="AR70" s="167" t="str">
        <f t="shared" si="5"/>
        <v/>
      </c>
      <c r="AS70" s="167" t="b">
        <f t="shared" si="6"/>
        <v>0</v>
      </c>
      <c r="AT70" t="str">
        <f t="shared" si="7"/>
        <v/>
      </c>
      <c r="AU70" s="167" t="b">
        <f t="shared" si="8"/>
        <v>0</v>
      </c>
      <c r="AW70" s="167" t="b">
        <f t="shared" si="9"/>
        <v>0</v>
      </c>
      <c r="AX70" s="167" t="str">
        <f t="shared" si="10"/>
        <v/>
      </c>
      <c r="AY70" s="167" t="b">
        <f t="shared" si="11"/>
        <v>0</v>
      </c>
      <c r="AZ70" t="str">
        <f t="shared" si="12"/>
        <v/>
      </c>
      <c r="BA70" s="167" t="b">
        <f t="shared" si="13"/>
        <v>0</v>
      </c>
      <c r="BC70" s="167" t="b">
        <f t="shared" si="14"/>
        <v>0</v>
      </c>
      <c r="BD70" s="167" t="str">
        <f t="shared" si="15"/>
        <v/>
      </c>
      <c r="BE70" s="167" t="b">
        <f t="shared" si="16"/>
        <v>0</v>
      </c>
      <c r="BF70" t="str">
        <f t="shared" si="17"/>
        <v/>
      </c>
      <c r="BG70" s="167" t="b">
        <f t="shared" si="18"/>
        <v>0</v>
      </c>
    </row>
    <row r="71" spans="1:59" ht="15" customHeight="1">
      <c r="A71" s="53"/>
      <c r="B71" s="9"/>
      <c r="C71" s="9"/>
      <c r="D71" s="9"/>
      <c r="E71" s="9"/>
      <c r="F71" s="9"/>
      <c r="G71" s="9"/>
      <c r="H71" s="9"/>
      <c r="I71" s="9"/>
      <c r="J71" s="9"/>
      <c r="K71" s="9"/>
      <c r="L71" s="9"/>
      <c r="M71" s="9"/>
      <c r="N71" s="9"/>
      <c r="O71" s="9"/>
      <c r="P71" s="164"/>
      <c r="Q71" s="76"/>
      <c r="R71" s="165"/>
      <c r="S71" s="114"/>
      <c r="T71" s="114"/>
      <c r="U71" s="114"/>
      <c r="V71" s="114"/>
      <c r="W71" s="114"/>
      <c r="X71" s="114"/>
      <c r="Y71" s="114"/>
      <c r="Z71" s="114"/>
      <c r="AA71" s="114"/>
      <c r="AB71" s="114"/>
      <c r="AC71" s="114"/>
      <c r="AD71" s="114"/>
      <c r="AQ71" s="167">
        <f>COUNTIF(AQ68:AQ70,"VERDADERO")</f>
        <v>0</v>
      </c>
      <c r="AR71" s="167"/>
      <c r="AS71" s="167">
        <f>COUNTIF(AS68:AS70,"VERDADERO")</f>
        <v>0</v>
      </c>
      <c r="AT71" s="167"/>
      <c r="AU71" s="167">
        <f>COUNTIF(AU68:AU70,"VERDADERO")</f>
        <v>0</v>
      </c>
      <c r="AW71" s="167">
        <f>COUNTIF(AW68:AW70,"VERDADERO")</f>
        <v>0</v>
      </c>
      <c r="AX71" s="167"/>
      <c r="AY71" s="167">
        <f>COUNTIF(AY68:AY70,"VERDADERO")</f>
        <v>0</v>
      </c>
      <c r="AZ71" s="167"/>
      <c r="BA71" s="167">
        <f>COUNTIF(BA68:BA70,"VERDADERO")</f>
        <v>0</v>
      </c>
      <c r="BC71" s="167">
        <f>COUNTIF(BC68:BC70,"VERDADERO")</f>
        <v>0</v>
      </c>
      <c r="BD71" s="167"/>
      <c r="BE71" s="167">
        <f>COUNTIF(BE68:BE70,"VERDADERO")</f>
        <v>0</v>
      </c>
      <c r="BF71" s="167"/>
      <c r="BG71" s="167">
        <f>COUNTIF(BG68:BG70,"VERDADERO")</f>
        <v>0</v>
      </c>
    </row>
    <row r="72" spans="1:59" ht="24" customHeight="1">
      <c r="A72" s="166"/>
      <c r="B72" s="7"/>
      <c r="C72" s="340" t="s">
        <v>194</v>
      </c>
      <c r="D72" s="340"/>
      <c r="E72" s="340"/>
      <c r="F72" s="340"/>
      <c r="G72" s="340"/>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BG72" s="96">
        <f>SUM(AQ71:BG71)</f>
        <v>0</v>
      </c>
    </row>
    <row r="73" spans="1:59" ht="60" customHeight="1">
      <c r="A73" s="166"/>
      <c r="B73" s="7"/>
      <c r="C73" s="367"/>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9"/>
    </row>
    <row r="74" spans="1:59" ht="15" customHeight="1">
      <c r="A74" s="152"/>
      <c r="B74" s="107"/>
      <c r="C74" s="83"/>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row>
    <row r="75" spans="1:59" ht="15" customHeight="1">
      <c r="A75" s="152"/>
      <c r="B75" s="283" t="str">
        <f>IF(AND(AN65=0,AG65&lt;&gt;AH65),"Error: no debe presentar información en este reactivo.","")</f>
        <v/>
      </c>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row>
    <row r="76" spans="1:59" ht="15" customHeight="1">
      <c r="A76" s="152"/>
      <c r="B76" s="283" t="str">
        <f>IF(AN66=0,"",IF(AK66&gt;0,"Error: verificar la consistencia con la pregunta 1, selección Autoridad Investigadora.",IF(AL66&gt;0,"Error: verificar la consistencia con la pregunta 1, selección Autoridad Substanciadora.","Error: verificar la consistencia con la pregunta 1, selección Autoridad Resolutora.")))</f>
        <v/>
      </c>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row>
    <row r="77" spans="1:59" ht="15" customHeight="1">
      <c r="A77" s="152"/>
      <c r="B77" s="283" t="str">
        <f>IF(BG72=0,"","Error: los nombres deben registrarse en mayúsculas, sin comillas ni signos de acentuación, puntuación, paréntesis y abreviaturas.")</f>
        <v/>
      </c>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row>
    <row r="78" spans="1:59" ht="15" customHeight="1">
      <c r="A78" s="152"/>
      <c r="B78" s="315" t="str">
        <f>IF(AG68=0,"","Error: debe completar toda la información requerida.")</f>
        <v/>
      </c>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row>
    <row r="79" spans="1:59" ht="15" customHeight="1" thickBot="1">
      <c r="A79" s="152"/>
      <c r="B79" s="107"/>
      <c r="C79" s="83"/>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row>
    <row r="80" spans="1:59" ht="15" customHeight="1" thickBot="1">
      <c r="A80" s="157" t="s">
        <v>355</v>
      </c>
      <c r="B80" s="351" t="s">
        <v>789</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3"/>
    </row>
    <row r="81" spans="1:41" ht="15" customHeight="1">
      <c r="A81" s="139"/>
      <c r="B81" s="376" t="s">
        <v>447</v>
      </c>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8"/>
    </row>
    <row r="82" spans="1:41" ht="24" customHeight="1">
      <c r="A82" s="152"/>
      <c r="B82" s="168"/>
      <c r="C82" s="349" t="s">
        <v>790</v>
      </c>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80"/>
    </row>
    <row r="83" spans="1:41" ht="15" customHeight="1">
      <c r="A83" s="152"/>
      <c r="B83" s="107"/>
      <c r="C83" s="83"/>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row>
    <row r="84" spans="1:41" ht="26.25" customHeight="1">
      <c r="A84" s="53" t="s">
        <v>791</v>
      </c>
      <c r="B84" s="354" t="s">
        <v>454</v>
      </c>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row>
    <row r="85" spans="1:41" ht="32.25" customHeight="1">
      <c r="A85" s="166"/>
      <c r="B85" s="7"/>
      <c r="C85" s="340" t="s">
        <v>448</v>
      </c>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row>
    <row r="86" spans="1:41" ht="24" customHeight="1">
      <c r="A86" s="166"/>
      <c r="B86" s="7"/>
      <c r="C86" s="340" t="s">
        <v>449</v>
      </c>
      <c r="D86" s="340"/>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row>
    <row r="87" spans="1:41" ht="24" customHeight="1">
      <c r="B87" s="89"/>
      <c r="C87" s="285" t="s">
        <v>450</v>
      </c>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row>
    <row r="88" spans="1:41" ht="15" customHeight="1">
      <c r="A88" s="53"/>
      <c r="B88" s="159"/>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G88" t="s">
        <v>1507</v>
      </c>
      <c r="AH88" t="s">
        <v>1508</v>
      </c>
      <c r="AI88" t="s">
        <v>1509</v>
      </c>
      <c r="AJ88" s="96" t="s">
        <v>1526</v>
      </c>
    </row>
    <row r="89" spans="1:41" ht="24" customHeight="1">
      <c r="A89" s="53"/>
      <c r="B89" s="169"/>
      <c r="C89" s="381" t="s">
        <v>455</v>
      </c>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3"/>
      <c r="AG89">
        <f>COUNTBLANK(C92:AD92)</f>
        <v>28</v>
      </c>
      <c r="AH89">
        <v>28</v>
      </c>
      <c r="AI89">
        <v>24</v>
      </c>
      <c r="AJ89" s="96">
        <f>IF($L$41&gt;1,1,0)</f>
        <v>0</v>
      </c>
    </row>
    <row r="90" spans="1:41" ht="15" customHeight="1">
      <c r="A90" s="53"/>
      <c r="B90" s="169"/>
      <c r="C90" s="355" t="s">
        <v>105</v>
      </c>
      <c r="D90" s="356"/>
      <c r="E90" s="356"/>
      <c r="F90" s="356"/>
      <c r="G90" s="356"/>
      <c r="H90" s="356"/>
      <c r="I90" s="356"/>
      <c r="J90" s="263" t="s">
        <v>451</v>
      </c>
      <c r="K90" s="263"/>
      <c r="L90" s="263"/>
      <c r="M90" s="263"/>
      <c r="N90" s="263"/>
      <c r="O90" s="263"/>
      <c r="P90" s="263"/>
      <c r="Q90" s="263"/>
      <c r="R90" s="263"/>
      <c r="S90" s="263"/>
      <c r="T90" s="263"/>
      <c r="U90" s="263"/>
      <c r="V90" s="263"/>
      <c r="W90" s="263"/>
      <c r="X90" s="263"/>
      <c r="Y90" s="263"/>
      <c r="Z90" s="263"/>
      <c r="AA90" s="263"/>
      <c r="AB90" s="263"/>
      <c r="AC90" s="263"/>
      <c r="AD90" s="263"/>
    </row>
    <row r="91" spans="1:41" ht="36" customHeight="1">
      <c r="A91" s="53"/>
      <c r="B91" s="169"/>
      <c r="C91" s="358"/>
      <c r="D91" s="359"/>
      <c r="E91" s="359"/>
      <c r="F91" s="359"/>
      <c r="G91" s="359"/>
      <c r="H91" s="359"/>
      <c r="I91" s="359"/>
      <c r="J91" s="260" t="s">
        <v>452</v>
      </c>
      <c r="K91" s="261"/>
      <c r="L91" s="261"/>
      <c r="M91" s="261"/>
      <c r="N91" s="261"/>
      <c r="O91" s="261"/>
      <c r="P91" s="262"/>
      <c r="Q91" s="260" t="s">
        <v>456</v>
      </c>
      <c r="R91" s="261"/>
      <c r="S91" s="261"/>
      <c r="T91" s="261"/>
      <c r="U91" s="261"/>
      <c r="V91" s="261"/>
      <c r="W91" s="262"/>
      <c r="X91" s="256" t="s">
        <v>453</v>
      </c>
      <c r="Y91" s="257"/>
      <c r="Z91" s="257"/>
      <c r="AA91" s="257"/>
      <c r="AB91" s="257"/>
      <c r="AC91" s="257"/>
      <c r="AD91" s="258"/>
      <c r="AG91" t="s">
        <v>105</v>
      </c>
      <c r="AH91" t="s">
        <v>1527</v>
      </c>
      <c r="AI91" t="s">
        <v>1521</v>
      </c>
      <c r="AJ91" t="s">
        <v>1528</v>
      </c>
      <c r="AL91" t="s">
        <v>1529</v>
      </c>
      <c r="AM91" t="s">
        <v>1510</v>
      </c>
      <c r="AN91" t="s">
        <v>1530</v>
      </c>
      <c r="AO91" t="s">
        <v>1531</v>
      </c>
    </row>
    <row r="92" spans="1:41" ht="15" customHeight="1">
      <c r="A92" s="53"/>
      <c r="B92" s="169"/>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G92">
        <f>C92</f>
        <v>0</v>
      </c>
      <c r="AH92">
        <f>COUNTIF(J92:AD92,"NS")</f>
        <v>0</v>
      </c>
      <c r="AI92">
        <f>SUM(J92:AD92)</f>
        <v>0</v>
      </c>
      <c r="AJ92" s="96">
        <f>IF($AG$89=$AH$89,0,IF(OR(AND(AG92=0,AH92&gt;0),AND(AG92="NS",AI92&gt;0),AND(AG92="NS",AI92=0,AH92=0)),1,IF(OR(AND(AH92&gt;=2,AI92&lt;AG92),AND(AG92="NS",AI92=0,AH92&gt;0),AG92&lt;=AI92,COUNTIF(C92:AD92,"NA")=4,AJ89=1),0,1)))</f>
        <v>0</v>
      </c>
      <c r="AL92" s="96">
        <f>IF(OR(C92="na",C92="ns"),0,IF(OR(J92="NA",J92="NS"),0,IF(J92&lt;=C92,0,1))+IF(OR(Q92="NA",Q92="NS"),0,IF(Q92&lt;=C92,0,1))+IF(OR(X92="NA",X92="NS"),0,IF(X92&lt;=C92,0,1)))</f>
        <v>0</v>
      </c>
      <c r="AM92" s="96">
        <f>IF(OR(AG89=AH89,AG89=AI89,AJ89=1),0,1)</f>
        <v>0</v>
      </c>
      <c r="AN92" s="96">
        <f>IF(OR(X92="na",X92="",X92="ns"),0,IF(AND(X92&gt;0,F94=""),1,0))</f>
        <v>0</v>
      </c>
      <c r="AO92" s="96">
        <f>IF(AND(F94&lt;&gt;"",OR(X92="",X92="NA",X92="NS",X92=0)),1,0)</f>
        <v>0</v>
      </c>
    </row>
    <row r="93" spans="1:41" ht="15" customHeight="1">
      <c r="A93" s="152"/>
      <c r="B93" s="107"/>
      <c r="C93" s="83"/>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O93" s="96">
        <f>AN92+AO92</f>
        <v>0</v>
      </c>
    </row>
    <row r="94" spans="1:41" ht="45" customHeight="1">
      <c r="A94" s="152"/>
      <c r="B94" s="107"/>
      <c r="C94" s="366" t="s">
        <v>895</v>
      </c>
      <c r="D94" s="366"/>
      <c r="E94" s="366"/>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row>
    <row r="95" spans="1:41" ht="15" customHeight="1">
      <c r="A95" s="53"/>
      <c r="B95" s="9"/>
      <c r="C95" s="9"/>
      <c r="D95" s="9"/>
      <c r="E95" s="9"/>
      <c r="F95" s="9"/>
      <c r="G95" s="9"/>
      <c r="H95" s="9"/>
      <c r="I95" s="9"/>
      <c r="J95" s="9"/>
      <c r="K95" s="9"/>
      <c r="L95" s="9"/>
      <c r="M95" s="9"/>
      <c r="N95" s="9"/>
      <c r="O95" s="9"/>
      <c r="P95" s="164"/>
      <c r="Q95" s="76"/>
      <c r="R95" s="165"/>
      <c r="S95" s="114"/>
      <c r="T95" s="114"/>
      <c r="U95" s="114"/>
      <c r="V95" s="114"/>
      <c r="W95" s="114"/>
      <c r="X95" s="114"/>
      <c r="Y95" s="114"/>
      <c r="Z95" s="114"/>
      <c r="AA95" s="114"/>
      <c r="AB95" s="114"/>
      <c r="AC95" s="114"/>
      <c r="AD95" s="114"/>
    </row>
    <row r="96" spans="1:41" ht="24" customHeight="1">
      <c r="A96" s="166"/>
      <c r="B96" s="7"/>
      <c r="C96" s="340" t="s">
        <v>194</v>
      </c>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row>
    <row r="97" spans="1:30" ht="60" customHeight="1">
      <c r="A97" s="166"/>
      <c r="B97" s="7"/>
      <c r="C97" s="367"/>
      <c r="D97" s="368"/>
      <c r="E97" s="368"/>
      <c r="F97" s="368"/>
      <c r="G97" s="368"/>
      <c r="H97" s="368"/>
      <c r="I97" s="368"/>
      <c r="J97" s="368"/>
      <c r="K97" s="368"/>
      <c r="L97" s="368"/>
      <c r="M97" s="368"/>
      <c r="N97" s="368"/>
      <c r="O97" s="368"/>
      <c r="P97" s="368"/>
      <c r="Q97" s="368"/>
      <c r="R97" s="368"/>
      <c r="S97" s="368"/>
      <c r="T97" s="368"/>
      <c r="U97" s="368"/>
      <c r="V97" s="368"/>
      <c r="W97" s="368"/>
      <c r="X97" s="368"/>
      <c r="Y97" s="368"/>
      <c r="Z97" s="368"/>
      <c r="AA97" s="368"/>
      <c r="AB97" s="368"/>
      <c r="AC97" s="368"/>
      <c r="AD97" s="369"/>
    </row>
    <row r="98" spans="1:30" ht="15" customHeight="1">
      <c r="A98" s="152"/>
      <c r="B98" s="283" t="str">
        <f>IF(OR(AJ89=0,AG89=AH89),"","Error: no debe presentar información en este reactivo.")</f>
        <v/>
      </c>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row>
    <row r="99" spans="1:30" ht="15" customHeight="1">
      <c r="A99" s="152"/>
      <c r="B99" s="283" t="str">
        <f>IF(AJ92=0,"","Error: verificar sumas por fila.")</f>
        <v/>
      </c>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row>
    <row r="100" spans="1:30" ht="15" customHeight="1">
      <c r="A100" s="152"/>
      <c r="B100" s="283" t="str">
        <f>IF(AL92=0,"","Error: verificar el tipo de instituciones sean menor o igual al total.")</f>
        <v/>
      </c>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row>
    <row r="101" spans="1:30" ht="15" customHeight="1">
      <c r="A101" s="152"/>
      <c r="B101" s="283" t="str">
        <f>IF(AO93=0,"",IF(AN92&gt;0," Error: debe especificar la opción Otro tipo de instituciones (especifique)."," Error: no debe presentar información en el recuadro (especifique)."))</f>
        <v/>
      </c>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row>
    <row r="102" spans="1:30" ht="15" customHeight="1">
      <c r="A102" s="152"/>
      <c r="B102" s="315" t="str">
        <f>IF(AM92=0,"","Error: debe completar toda la información requerida.")</f>
        <v/>
      </c>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row>
    <row r="103" spans="1:30" ht="15" customHeight="1">
      <c r="A103" s="152"/>
      <c r="B103" s="107"/>
      <c r="C103" s="83"/>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row>
    <row r="104" spans="1:30" ht="51.75" customHeight="1">
      <c r="A104" s="53" t="s">
        <v>792</v>
      </c>
      <c r="B104" s="354" t="s">
        <v>469</v>
      </c>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row>
    <row r="105" spans="1:30" ht="24" customHeight="1">
      <c r="A105" s="53"/>
      <c r="B105" s="6"/>
      <c r="C105" s="344" t="s">
        <v>457</v>
      </c>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36" customHeight="1">
      <c r="A106" s="53"/>
      <c r="B106" s="114"/>
      <c r="C106" s="344" t="s">
        <v>458</v>
      </c>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24" customHeight="1">
      <c r="A107" s="53"/>
      <c r="B107" s="114"/>
      <c r="C107" s="344" t="s">
        <v>459</v>
      </c>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36" customHeight="1">
      <c r="A108" s="158"/>
      <c r="B108" s="1"/>
      <c r="C108" s="340" t="s">
        <v>896</v>
      </c>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row>
    <row r="109" spans="1:30" ht="24" customHeight="1">
      <c r="A109" s="158"/>
      <c r="B109" s="1"/>
      <c r="C109" s="340" t="s">
        <v>793</v>
      </c>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row>
    <row r="110" spans="1:30" ht="24" customHeight="1">
      <c r="B110" s="109"/>
      <c r="C110" s="340" t="s">
        <v>460</v>
      </c>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row>
    <row r="111" spans="1:30" ht="24" customHeight="1">
      <c r="B111" s="109"/>
      <c r="C111" s="340" t="s">
        <v>898</v>
      </c>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row>
    <row r="112" spans="1:30" ht="24" customHeight="1">
      <c r="B112" s="109"/>
      <c r="C112" s="341" t="s">
        <v>900</v>
      </c>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row>
    <row r="113" spans="1:86" ht="24" customHeight="1">
      <c r="B113" s="109"/>
      <c r="C113" s="344" t="s">
        <v>897</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86" ht="24" customHeight="1">
      <c r="A114" s="152"/>
      <c r="B114" s="109"/>
      <c r="C114" s="340" t="s">
        <v>473</v>
      </c>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row>
    <row r="115" spans="1:86" ht="24" customHeight="1">
      <c r="A115" s="152"/>
      <c r="B115" s="109"/>
      <c r="C115" s="285" t="s">
        <v>461</v>
      </c>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row>
    <row r="116" spans="1:86" ht="24" customHeight="1">
      <c r="B116" s="109"/>
      <c r="C116" s="341" t="s">
        <v>474</v>
      </c>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row>
    <row r="117" spans="1:86" ht="15" customHeight="1">
      <c r="B117"/>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row>
    <row r="118" spans="1:86" ht="15" customHeight="1">
      <c r="B118"/>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372" t="s">
        <v>462</v>
      </c>
      <c r="AB118" s="372"/>
      <c r="AC118" s="372"/>
      <c r="AD118" s="372"/>
    </row>
    <row r="119" spans="1:86" ht="15" customHeight="1">
      <c r="A119" s="152"/>
      <c r="B119" s="107"/>
      <c r="C119" s="83"/>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row>
    <row r="120" spans="1:86" ht="15" customHeight="1">
      <c r="A120" s="152"/>
      <c r="B120" s="107"/>
      <c r="C120" s="83"/>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372" t="s">
        <v>463</v>
      </c>
      <c r="AB120" s="372"/>
      <c r="AC120" s="372"/>
      <c r="AD120" s="372"/>
    </row>
    <row r="121" spans="1:86" ht="15" customHeight="1">
      <c r="A121" s="152"/>
      <c r="B121" s="107"/>
      <c r="C121" s="83"/>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row>
    <row r="122" spans="1:86" ht="24" customHeight="1">
      <c r="A122" s="152"/>
      <c r="B122" s="107"/>
      <c r="C122" s="325" t="s">
        <v>464</v>
      </c>
      <c r="D122" s="325"/>
      <c r="E122" s="325"/>
      <c r="F122" s="325"/>
      <c r="G122" s="325"/>
      <c r="H122" s="325"/>
      <c r="I122" s="325"/>
      <c r="J122" s="325"/>
      <c r="K122" s="384" t="s">
        <v>465</v>
      </c>
      <c r="L122" s="384"/>
      <c r="M122" s="325" t="s">
        <v>466</v>
      </c>
      <c r="N122" s="325"/>
      <c r="O122" s="325"/>
      <c r="P122" s="325" t="s">
        <v>467</v>
      </c>
      <c r="Q122" s="325"/>
      <c r="R122" s="325"/>
      <c r="S122" s="325"/>
      <c r="T122" s="325"/>
      <c r="U122" s="325"/>
      <c r="V122" s="325"/>
      <c r="W122" s="325"/>
      <c r="X122" s="325"/>
      <c r="Y122" s="325"/>
      <c r="Z122" s="325"/>
      <c r="AA122" s="325"/>
      <c r="AB122" s="325" t="s">
        <v>199</v>
      </c>
      <c r="AC122" s="325"/>
      <c r="AD122" s="325"/>
      <c r="AG122" t="s">
        <v>1507</v>
      </c>
      <c r="AH122" t="s">
        <v>1508</v>
      </c>
      <c r="AI122" t="s">
        <v>1509</v>
      </c>
      <c r="AJ122" s="96" t="s">
        <v>1526</v>
      </c>
      <c r="AL122" t="s">
        <v>1532</v>
      </c>
      <c r="AM122">
        <f>IF(OR(C92="na",C92="ns"),0,C92)</f>
        <v>0</v>
      </c>
    </row>
    <row r="123" spans="1:86" ht="15" customHeight="1">
      <c r="A123" s="152"/>
      <c r="B123" s="107"/>
      <c r="C123" s="325"/>
      <c r="D123" s="325"/>
      <c r="E123" s="325"/>
      <c r="F123" s="325"/>
      <c r="G123" s="325"/>
      <c r="H123" s="325"/>
      <c r="I123" s="325"/>
      <c r="J123" s="325"/>
      <c r="K123" s="384"/>
      <c r="L123" s="384"/>
      <c r="M123" s="325"/>
      <c r="N123" s="325"/>
      <c r="O123" s="325"/>
      <c r="P123" s="327" t="s">
        <v>105</v>
      </c>
      <c r="Q123" s="330" t="s">
        <v>106</v>
      </c>
      <c r="R123" s="330" t="s">
        <v>107</v>
      </c>
      <c r="S123" s="385" t="s">
        <v>468</v>
      </c>
      <c r="T123" s="386"/>
      <c r="U123" s="386"/>
      <c r="V123" s="386"/>
      <c r="W123" s="386"/>
      <c r="X123" s="386"/>
      <c r="Y123" s="386"/>
      <c r="Z123" s="386"/>
      <c r="AA123" s="387"/>
      <c r="AB123" s="325"/>
      <c r="AC123" s="325"/>
      <c r="AD123" s="325"/>
      <c r="AG123">
        <f>COUNTBLANK(D126:AD225)</f>
        <v>2700</v>
      </c>
      <c r="AH123">
        <v>2700</v>
      </c>
      <c r="AJ123" s="96">
        <f>IF($L$41&gt;1,1,0)</f>
        <v>0</v>
      </c>
      <c r="AL123" t="s">
        <v>1533</v>
      </c>
      <c r="AM123">
        <f>COUNTA(D126:J225)</f>
        <v>0</v>
      </c>
      <c r="BP123" t="s">
        <v>1507</v>
      </c>
      <c r="BQ123" t="s">
        <v>1534</v>
      </c>
      <c r="BU123" t="s">
        <v>1507</v>
      </c>
      <c r="BV123" t="s">
        <v>1534</v>
      </c>
    </row>
    <row r="124" spans="1:86" ht="72" customHeight="1">
      <c r="A124" s="152"/>
      <c r="B124" s="107"/>
      <c r="C124" s="325"/>
      <c r="D124" s="325"/>
      <c r="E124" s="325"/>
      <c r="F124" s="325"/>
      <c r="G124" s="325"/>
      <c r="H124" s="325"/>
      <c r="I124" s="325"/>
      <c r="J124" s="325"/>
      <c r="K124" s="384"/>
      <c r="L124" s="384"/>
      <c r="M124" s="325"/>
      <c r="N124" s="325"/>
      <c r="O124" s="325"/>
      <c r="P124" s="328"/>
      <c r="Q124" s="331"/>
      <c r="R124" s="331"/>
      <c r="S124" s="388" t="s">
        <v>195</v>
      </c>
      <c r="T124" s="388"/>
      <c r="U124" s="388"/>
      <c r="V124" s="388" t="s">
        <v>196</v>
      </c>
      <c r="W124" s="388"/>
      <c r="X124" s="388"/>
      <c r="Y124" s="388" t="s">
        <v>197</v>
      </c>
      <c r="Z124" s="388"/>
      <c r="AA124" s="388"/>
      <c r="AB124" s="325"/>
      <c r="AC124" s="325"/>
      <c r="AD124" s="325"/>
      <c r="AG124" t="s">
        <v>105</v>
      </c>
      <c r="AL124" t="s">
        <v>1535</v>
      </c>
      <c r="AQ124" t="s">
        <v>106</v>
      </c>
      <c r="AV124" t="s">
        <v>107</v>
      </c>
      <c r="BA124" t="s">
        <v>1536</v>
      </c>
      <c r="BF124" t="s">
        <v>1537</v>
      </c>
      <c r="BK124" t="s">
        <v>1538</v>
      </c>
      <c r="BP124">
        <f>COUNTBLANK(D126:L225)</f>
        <v>900</v>
      </c>
      <c r="BQ124">
        <v>900</v>
      </c>
      <c r="BS124" s="162" t="s">
        <v>1546</v>
      </c>
      <c r="BU124">
        <f>COUNTBLANK(AB126:AD225)</f>
        <v>300</v>
      </c>
      <c r="BV124">
        <v>300</v>
      </c>
      <c r="BY124" s="162" t="s">
        <v>1546</v>
      </c>
      <c r="BZ124" s="162" t="s">
        <v>1546</v>
      </c>
      <c r="CB124" s="162" t="s">
        <v>1545</v>
      </c>
    </row>
    <row r="125" spans="1:86" ht="48" customHeight="1">
      <c r="A125" s="152"/>
      <c r="B125" s="107"/>
      <c r="C125" s="325"/>
      <c r="D125" s="325"/>
      <c r="E125" s="325"/>
      <c r="F125" s="325"/>
      <c r="G125" s="325"/>
      <c r="H125" s="325"/>
      <c r="I125" s="325"/>
      <c r="J125" s="325"/>
      <c r="K125" s="384"/>
      <c r="L125" s="384"/>
      <c r="M125" s="325"/>
      <c r="N125" s="325"/>
      <c r="O125" s="325"/>
      <c r="P125" s="329"/>
      <c r="Q125" s="332"/>
      <c r="R125" s="332"/>
      <c r="S125" s="117" t="s">
        <v>105</v>
      </c>
      <c r="T125" s="104" t="s">
        <v>106</v>
      </c>
      <c r="U125" s="104" t="s">
        <v>107</v>
      </c>
      <c r="V125" s="117" t="s">
        <v>105</v>
      </c>
      <c r="W125" s="104" t="s">
        <v>106</v>
      </c>
      <c r="X125" s="104" t="s">
        <v>107</v>
      </c>
      <c r="Y125" s="117" t="s">
        <v>105</v>
      </c>
      <c r="Z125" s="104" t="s">
        <v>106</v>
      </c>
      <c r="AA125" s="104" t="s">
        <v>107</v>
      </c>
      <c r="AB125" s="325"/>
      <c r="AC125" s="325"/>
      <c r="AD125" s="325"/>
      <c r="AG125" t="s">
        <v>105</v>
      </c>
      <c r="AH125" t="s">
        <v>1527</v>
      </c>
      <c r="AI125" t="s">
        <v>1521</v>
      </c>
      <c r="AJ125" t="s">
        <v>1528</v>
      </c>
      <c r="AL125" t="s">
        <v>105</v>
      </c>
      <c r="AM125" t="s">
        <v>1527</v>
      </c>
      <c r="AN125" t="s">
        <v>1521</v>
      </c>
      <c r="AO125" t="s">
        <v>1528</v>
      </c>
      <c r="AQ125" t="s">
        <v>105</v>
      </c>
      <c r="AR125" t="s">
        <v>1527</v>
      </c>
      <c r="AS125" t="s">
        <v>1521</v>
      </c>
      <c r="AT125" t="s">
        <v>1528</v>
      </c>
      <c r="AV125" t="s">
        <v>105</v>
      </c>
      <c r="AW125" t="s">
        <v>1527</v>
      </c>
      <c r="AX125" t="s">
        <v>1521</v>
      </c>
      <c r="AY125" t="s">
        <v>1528</v>
      </c>
      <c r="BA125" t="s">
        <v>105</v>
      </c>
      <c r="BB125" t="s">
        <v>1527</v>
      </c>
      <c r="BC125" t="s">
        <v>1521</v>
      </c>
      <c r="BD125" t="s">
        <v>1528</v>
      </c>
      <c r="BF125" t="s">
        <v>105</v>
      </c>
      <c r="BG125" t="s">
        <v>1527</v>
      </c>
      <c r="BH125" t="s">
        <v>1521</v>
      </c>
      <c r="BI125" t="s">
        <v>1528</v>
      </c>
      <c r="BK125" t="s">
        <v>105</v>
      </c>
      <c r="BL125" t="s">
        <v>1527</v>
      </c>
      <c r="BM125" t="s">
        <v>1521</v>
      </c>
      <c r="BN125" t="s">
        <v>1528</v>
      </c>
      <c r="BP125" s="162" t="s">
        <v>1539</v>
      </c>
      <c r="BQ125" s="162" t="s">
        <v>1540</v>
      </c>
      <c r="BR125" s="162"/>
      <c r="BS125" s="162" t="s">
        <v>105</v>
      </c>
      <c r="BT125" s="162" t="s">
        <v>1530</v>
      </c>
      <c r="BU125" s="162" t="s">
        <v>1651</v>
      </c>
      <c r="BV125" s="162" t="s">
        <v>1510</v>
      </c>
      <c r="BW125" s="162" t="s">
        <v>1541</v>
      </c>
      <c r="BY125" s="162" t="s">
        <v>106</v>
      </c>
      <c r="BZ125" s="162" t="s">
        <v>107</v>
      </c>
      <c r="CB125" s="170" t="s">
        <v>1542</v>
      </c>
      <c r="CD125" s="167" t="s">
        <v>1523</v>
      </c>
      <c r="CE125" s="167"/>
      <c r="CF125" s="167" t="s">
        <v>1524</v>
      </c>
      <c r="CG125" s="167"/>
      <c r="CH125" s="167" t="s">
        <v>1525</v>
      </c>
    </row>
    <row r="126" spans="1:86" ht="15" customHeight="1">
      <c r="A126" s="152"/>
      <c r="B126" s="107"/>
      <c r="C126" s="118" t="s">
        <v>68</v>
      </c>
      <c r="D126" s="375"/>
      <c r="E126" s="375"/>
      <c r="F126" s="375"/>
      <c r="G126" s="375"/>
      <c r="H126" s="375"/>
      <c r="I126" s="375"/>
      <c r="J126" s="375"/>
      <c r="K126" s="320"/>
      <c r="L126" s="320"/>
      <c r="M126" s="320"/>
      <c r="N126" s="320"/>
      <c r="O126" s="320"/>
      <c r="P126" s="234"/>
      <c r="Q126" s="234"/>
      <c r="R126" s="234"/>
      <c r="S126" s="234"/>
      <c r="T126" s="234"/>
      <c r="U126" s="234"/>
      <c r="V126" s="234"/>
      <c r="W126" s="234"/>
      <c r="X126" s="234"/>
      <c r="Y126" s="234"/>
      <c r="Z126" s="234"/>
      <c r="AA126" s="234"/>
      <c r="AB126" s="320"/>
      <c r="AC126" s="320"/>
      <c r="AD126" s="320"/>
      <c r="AG126">
        <f>P126</f>
        <v>0</v>
      </c>
      <c r="AH126">
        <f>COUNTIF(Q126:R126,"NS")</f>
        <v>0</v>
      </c>
      <c r="AI126">
        <f>SUM(Q126:R126)</f>
        <v>0</v>
      </c>
      <c r="AJ126">
        <f>IF($AG$123=$AH$123,0,IF(OR(AND(AG126=0,AH126&gt;0),AND(AG126="ns",AI126&gt;0),AND(AG126="ns",AH126=0,AI126=0)),1,IF(OR(AND(AG126&gt;0,AH126=2),AND(AG126="ns",AH126=2),AND(AG126="ns",AI126=0,AH126&gt;0),AG126=AI126,COUNTIF(P126:R126,"NA")=3),0,1)))</f>
        <v>0</v>
      </c>
      <c r="AL126">
        <f>P126</f>
        <v>0</v>
      </c>
      <c r="AM126">
        <f>COUNTIF(S126,"NS")+COUNTIF(V126,"NS")+COUNTIF(Y126,"NS")</f>
        <v>0</v>
      </c>
      <c r="AN126">
        <f>SUM(S126,V126,Y126)</f>
        <v>0</v>
      </c>
      <c r="AO126">
        <f>IF($AG$123=$AH$123,0,IF(OR(AND(AL126=0,AM126&gt;0),AND(AL126="ns",AN126&gt;0),AND(AL126="ns",AM126=0,AN126=0)),1,IF(OR(AND(AL126&gt;0,AM126=2),AND(AL126="ns",AM126=2),AND(AL126="ns",AN126=0,AM126&gt;0),AL126&lt;=AN126,(COUNTIF(P126,"NA")+COUNTIF(S126,"NA")+COUNTIF(V126,"NA")+COUNTIF(Y126,"NA"))=4),0,1)))</f>
        <v>0</v>
      </c>
      <c r="AQ126">
        <f>Q126</f>
        <v>0</v>
      </c>
      <c r="AR126">
        <f>COUNTIF(T126,"NS")+COUNTIF(W126,"NS")+COUNTIF(Z126,"NS")</f>
        <v>0</v>
      </c>
      <c r="AS126">
        <f>SUM(T126,W126,Z126)</f>
        <v>0</v>
      </c>
      <c r="AT126">
        <f>IF($AG$123=$AH$123,0,IF(OR(AND(AQ126=0,AR126&gt;0),AND(AQ126="ns",AS126&gt;0),AND(AQ126="ns",AR126=0,AS126=0)),1,IF(OR(AND(AQ126&gt;0,AR126=2),AND(AQ126="ns",AR126=2),AND(AQ126="ns",AS126=0,AR126&gt;0),AQ126&lt;=AS126,(COUNTIF(Q126,"NA")+COUNTIF(T126,"NA")+COUNTIF(W126,"NA")+COUNTIF(Z126,"NA"))=4),0,1)))</f>
        <v>0</v>
      </c>
      <c r="AV126">
        <f>R126</f>
        <v>0</v>
      </c>
      <c r="AW126">
        <f>COUNTIF(U126,"NS")+COUNTIF(X126,"NS")+COUNTIF(AA126,"NS")</f>
        <v>0</v>
      </c>
      <c r="AX126">
        <f>SUM(U126,X126,AA126)</f>
        <v>0</v>
      </c>
      <c r="AY126">
        <f>IF($AG$123=$AH$123,0,IF(OR(AND(AV126=0,AW126&gt;0),AND(AV126="ns",AX126&gt;0),AND(AV126="ns",AW126=0,AX126=0)),1,IF(OR(AND(AV126&gt;0,AW126=2),AND(AV126="ns",AW126=2),AND(AV126="ns",AX126=0,AW126&gt;0),AV126&lt;=AX126,(COUNTIF(R126,"NA")+COUNTIF(U126,"NA")+COUNTIF(X126,"NA")+COUNTIF(AA126,"NA"))=4),0,1)))</f>
        <v>0</v>
      </c>
      <c r="BA126">
        <f>S126</f>
        <v>0</v>
      </c>
      <c r="BB126">
        <f>COUNTIF(T126:U126,"NS")</f>
        <v>0</v>
      </c>
      <c r="BC126">
        <f>SUM(T126:U126)</f>
        <v>0</v>
      </c>
      <c r="BD126">
        <f>IF($AG$123=$AH$123,0,IF(OR(AND(BA126=0,BB126&gt;0),AND(BA126="ns",BC126&gt;0),AND(BA126="ns",BB126=0,BC126=0)),1,IF(OR(AND(BA126&gt;0,BB126=2),AND(BA126="ns",BB126=2),AND(BA126="ns",BC126=0,BB126&gt;0),BA126=BC126,COUNTIF(S126:U126,"NA")=3),0,1)))</f>
        <v>0</v>
      </c>
      <c r="BF126">
        <f>V126</f>
        <v>0</v>
      </c>
      <c r="BG126">
        <f>COUNTIF(W126:X126,"NS")</f>
        <v>0</v>
      </c>
      <c r="BH126">
        <f>SUM(W126:X126)</f>
        <v>0</v>
      </c>
      <c r="BI126">
        <f>IF($AG$123=$AH$123,0,IF(OR(AND(BF126=0,BG126&gt;0),AND(BF126="ns",BH126&gt;0),AND(BF126="ns",BG126=0,BH126=0)),1,IF(OR(AND(BF126&gt;0,BG126=2),AND(BF126="ns",BG126=2),AND(BF126="ns",BH126=0,BG126&gt;0),BF126=BH126,COUNTIF(V126:X126,"NA")=3),0,1)))</f>
        <v>0</v>
      </c>
      <c r="BK126">
        <f>Y126</f>
        <v>0</v>
      </c>
      <c r="BL126">
        <f>COUNTIF(Z126:AA126,"NS")</f>
        <v>0</v>
      </c>
      <c r="BM126">
        <f>SUM(Z126:AA126)</f>
        <v>0</v>
      </c>
      <c r="BN126">
        <f>IF($AG$123=$AH$123,0,IF(OR(AND(BK126=0,BL126&gt;0),AND(BK126="ns",BM126&gt;0),AND(BK126="ns",BL126=0,BM126=0)),1,IF(OR(AND(BK126&gt;0,BL126=2),AND(BK126="ns",BL126=2),AND(BK126="ns",BM126=0,BL126&gt;0),BK126=BM126,COUNTIF(Y126:AA126,"NA")=3),0,1)))</f>
        <v>0</v>
      </c>
      <c r="BP126" s="96">
        <f>IF(OR(BP124=BQ124,COUNTA(D126:J225)=C92),0,1)</f>
        <v>0</v>
      </c>
      <c r="BQ126" s="96">
        <f>IF(AND(L40&gt;1,COUNTIF(M126:O225,3)&gt;0),1,0)</f>
        <v>0</v>
      </c>
      <c r="BS126">
        <f>IF(OR(P126="NA",S126="NA",P126="NS",S126="NS"),0,IF(S126&lt;=P126,0,1)+IF(OR(P126="NA",V126="NA",P126="NS",V126="NS"),0,IF(V126&lt;=P126,0,1))+IF(OR(P126="NA",Y126="NA",P126="NS",Y126="NS"),0,IF(Y126&lt;=P126,0,1)))</f>
        <v>0</v>
      </c>
      <c r="BT126" s="96">
        <f>IF(AND(COUNTIF(M126:O225,4)&gt;0,F227=""),1,0)</f>
        <v>0</v>
      </c>
      <c r="BU126">
        <f>IF(OR($BU$124=$BV$124,AB126="NS",AB126="NA",BW126=1),0,IF((LEN(AB126)-LEN(INT(AB126))-1)&lt;1,0,1))</f>
        <v>0</v>
      </c>
      <c r="BV126">
        <f>IF($AG$123=$AH$123,0,IF(OR(AND(COUNTA(D126)=1,COUNTA(K126:AD126)&lt;&gt;COUNTA($K$122:$O$125,$P$123:$R$125,$S$125:$AA$125,$AB$122)),AND(D126="",COUNTA(K126:AD126)&gt;=1)),1,0))</f>
        <v>0</v>
      </c>
      <c r="BW126">
        <f>IF(OR(AB126="NA",AB126="NS"),0,IF(ISTEXT(AB126)=TRUE,1,0))</f>
        <v>0</v>
      </c>
      <c r="BY126">
        <f>IF(OR(Q126="NA",T126="NA",Q126="NS",T126="NS"),0,IF(YT126&lt;=Q126,0,1))+IF(OR(Q126="NA",W126="NA",Q126="NS",W126="NS"),0,IF(W126&lt;=Q126,0,1))+IF(OR(Q126="NA",Z126="NA",Q126="NS",Z126="NS"),0,IF(Z126&lt;=Q126,0,1))</f>
        <v>0</v>
      </c>
      <c r="BZ126">
        <f>IF(OR(R126="NS",U126="NS",R126="NA",U126="NA"),0,IF(U126&lt;=R126,0,1))+IF(OR(R126="NS",X126="NS",R126="NA",X126="NA"),0,IF(X126&lt;=R126,0,1))+IF(OR(R126="NS",AA126="NS",R126="NA",AA126="NA"),0,IF(AA126&lt;=R126,0,1))</f>
        <v>0</v>
      </c>
      <c r="CB126">
        <f>IF(AB126="NA",1,0)</f>
        <v>0</v>
      </c>
      <c r="CD126" s="167" t="b">
        <f>NOT(EXACT(D126,UPPER(D126)))</f>
        <v>0</v>
      </c>
      <c r="CE126" s="167" t="str">
        <f>SUBSTITUTE( SUBSTITUTE( SUBSTITUTE( SUBSTITUTE( SUBSTITUTE( SUBSTITUTE( SUBSTITUTE( SUBSTITUTE( SUBSTITUTE( SUBSTITUTE(D126, "á", "a"), "é", "e"), "í", "i"), "ó", "o"), "ú", "u"), "Á", "A"), "É", "E"), "Í", "I"), "Ó", "O"), "Ú", "U")</f>
        <v/>
      </c>
      <c r="CF126" s="167" t="b">
        <f>NOT(EXACT(D126,CE126))</f>
        <v>0</v>
      </c>
      <c r="CG126" t="str">
        <f>SUBSTITUTE((SUBSTITUTE(SUBSTITUTE(SUBSTITUTE(D126,".",""),",",""),"(","")),")","")</f>
        <v/>
      </c>
      <c r="CH126" s="167" t="b">
        <f>NOT(EXACT(D126,CG126))</f>
        <v>0</v>
      </c>
    </row>
    <row r="127" spans="1:86" ht="15" customHeight="1">
      <c r="A127" s="152"/>
      <c r="B127" s="107"/>
      <c r="C127" s="119" t="s">
        <v>69</v>
      </c>
      <c r="D127" s="375"/>
      <c r="E127" s="375"/>
      <c r="F127" s="375"/>
      <c r="G127" s="375"/>
      <c r="H127" s="375"/>
      <c r="I127" s="375"/>
      <c r="J127" s="375"/>
      <c r="K127" s="320"/>
      <c r="L127" s="320"/>
      <c r="M127" s="320"/>
      <c r="N127" s="320"/>
      <c r="O127" s="320"/>
      <c r="P127" s="234"/>
      <c r="Q127" s="234"/>
      <c r="R127" s="234"/>
      <c r="S127" s="234"/>
      <c r="T127" s="234"/>
      <c r="U127" s="234"/>
      <c r="V127" s="234"/>
      <c r="W127" s="234"/>
      <c r="X127" s="234"/>
      <c r="Y127" s="234"/>
      <c r="Z127" s="234"/>
      <c r="AA127" s="234"/>
      <c r="AB127" s="320"/>
      <c r="AC127" s="320"/>
      <c r="AD127" s="320"/>
      <c r="AG127">
        <f t="shared" ref="AG127:AG190" si="19">P127</f>
        <v>0</v>
      </c>
      <c r="AH127">
        <f t="shared" ref="AH127:AH190" si="20">COUNTIF(Q127:R127,"NS")</f>
        <v>0</v>
      </c>
      <c r="AI127">
        <f t="shared" ref="AI127:AI190" si="21">SUM(Q127:R127)</f>
        <v>0</v>
      </c>
      <c r="AJ127">
        <f t="shared" ref="AJ127:AJ190" si="22">IF($AG$123=$AH$123,0,IF(OR(AND(AG127=0,AH127&gt;0),AND(AG127="ns",AI127&gt;0),AND(AG127="ns",AH127=0,AI127=0)),1,IF(OR(AND(AG127&gt;0,AH127=2),AND(AG127="ns",AH127=2),AND(AG127="ns",AI127=0,AH127&gt;0),AG127=AI127,COUNTIF(P127:R127,"NA")=3),0,1)))</f>
        <v>0</v>
      </c>
      <c r="AL127">
        <f t="shared" ref="AL127:AL190" si="23">P127</f>
        <v>0</v>
      </c>
      <c r="AM127">
        <f t="shared" ref="AM127:AM190" si="24">COUNTIF(S127,"NS")+COUNTIF(V127,"NS")+COUNTIF(Y127,"NS")</f>
        <v>0</v>
      </c>
      <c r="AN127">
        <f t="shared" ref="AN127:AN190" si="25">SUM(S127,V127,Y127)</f>
        <v>0</v>
      </c>
      <c r="AO127">
        <f t="shared" ref="AO127:AO190" si="26">IF($AG$123=$AH$123,0,IF(OR(AND(AL127=0,AM127&gt;0),AND(AL127="ns",AN127&gt;0),AND(AL127="ns",AM127=0,AN127=0)),1,IF(OR(AND(AL127&gt;0,AM127=2),AND(AL127="ns",AM127=2),AND(AL127="ns",AN127=0,AM127&gt;0),AL127&lt;=AN127,(COUNTIF(P127,"NA")+COUNTIF(S127,"NA")+COUNTIF(V127,"NA")+COUNTIF(Y127,"NA"))=4),0,1)))</f>
        <v>0</v>
      </c>
      <c r="AQ127">
        <f t="shared" ref="AQ127:AQ190" si="27">Q127</f>
        <v>0</v>
      </c>
      <c r="AR127">
        <f t="shared" ref="AR127:AR190" si="28">COUNTIF(T127,"NS")+COUNTIF(W127,"NS")+COUNTIF(Z127,"NS")</f>
        <v>0</v>
      </c>
      <c r="AS127">
        <f t="shared" ref="AS127:AS190" si="29">SUM(T127,W127,Z127)</f>
        <v>0</v>
      </c>
      <c r="AT127">
        <f t="shared" ref="AT127:AT190" si="30">IF($AG$123=$AH$123,0,IF(OR(AND(AQ127=0,AR127&gt;0),AND(AQ127="ns",AS127&gt;0),AND(AQ127="ns",AR127=0,AS127=0)),1,IF(OR(AND(AQ127&gt;0,AR127=2),AND(AQ127="ns",AR127=2),AND(AQ127="ns",AS127=0,AR127&gt;0),AQ127&lt;=AS127,(COUNTIF(Q127,"NA")+COUNTIF(T127,"NA")+COUNTIF(W127,"NA")+COUNTIF(Z127,"NA"))=4),0,1)))</f>
        <v>0</v>
      </c>
      <c r="AV127">
        <f t="shared" ref="AV127:AV190" si="31">R127</f>
        <v>0</v>
      </c>
      <c r="AW127">
        <f t="shared" ref="AW127:AW190" si="32">COUNTIF(U127,"NS")+COUNTIF(X127,"NS")+COUNTIF(AA127,"NS")</f>
        <v>0</v>
      </c>
      <c r="AX127">
        <f t="shared" ref="AX127:AX190" si="33">SUM(U127,X127,AA127)</f>
        <v>0</v>
      </c>
      <c r="AY127">
        <f t="shared" ref="AY127:AY190" si="34">IF($AG$123=$AH$123,0,IF(OR(AND(AV127=0,AW127&gt;0),AND(AV127="ns",AX127&gt;0),AND(AV127="ns",AW127=0,AX127=0)),1,IF(OR(AND(AV127&gt;0,AW127=2),AND(AV127="ns",AW127=2),AND(AV127="ns",AX127=0,AW127&gt;0),AV127&lt;=AX127,(COUNTIF(R127,"NA")+COUNTIF(U127,"NA")+COUNTIF(X127,"NA")+COUNTIF(AA127,"NA"))=4),0,1)))</f>
        <v>0</v>
      </c>
      <c r="BA127">
        <f t="shared" ref="BA127:BA190" si="35">S127</f>
        <v>0</v>
      </c>
      <c r="BB127">
        <f t="shared" ref="BB127:BB190" si="36">COUNTIF(T127:U127,"NS")</f>
        <v>0</v>
      </c>
      <c r="BC127">
        <f t="shared" ref="BC127:BC190" si="37">SUM(T127:U127)</f>
        <v>0</v>
      </c>
      <c r="BD127">
        <f t="shared" ref="BD127:BD190" si="38">IF($AG$123=$AH$123,0,IF(OR(AND(BA127=0,BB127&gt;0),AND(BA127="ns",BC127&gt;0),AND(BA127="ns",BB127=0,BC127=0)),1,IF(OR(AND(BA127&gt;0,BB127=2),AND(BA127="ns",BB127=2),AND(BA127="ns",BC127=0,BB127&gt;0),BA127=BC127,COUNTIF(S127:U127,"NA")=3),0,1)))</f>
        <v>0</v>
      </c>
      <c r="BF127">
        <f t="shared" ref="BF127:BF190" si="39">V127</f>
        <v>0</v>
      </c>
      <c r="BG127">
        <f t="shared" ref="BG127:BG190" si="40">COUNTIF(W127:X127,"NS")</f>
        <v>0</v>
      </c>
      <c r="BH127">
        <f t="shared" ref="BH127:BH190" si="41">SUM(W127:X127)</f>
        <v>0</v>
      </c>
      <c r="BI127">
        <f t="shared" ref="BI127:BI190" si="42">IF($AG$123=$AH$123,0,IF(OR(AND(BF127=0,BG127&gt;0),AND(BF127="ns",BH127&gt;0),AND(BF127="ns",BG127=0,BH127=0)),1,IF(OR(AND(BF127&gt;0,BG127=2),AND(BF127="ns",BG127=2),AND(BF127="ns",BH127=0,BG127&gt;0),BF127=BH127,COUNTIF(V127:X127,"NA")=3),0,1)))</f>
        <v>0</v>
      </c>
      <c r="BK127">
        <f t="shared" ref="BK127:BK190" si="43">Y127</f>
        <v>0</v>
      </c>
      <c r="BL127">
        <f t="shared" ref="BL127:BL190" si="44">COUNTIF(Z127:AA127,"NS")</f>
        <v>0</v>
      </c>
      <c r="BM127">
        <f t="shared" ref="BM127:BM190" si="45">SUM(Z127:AA127)</f>
        <v>0</v>
      </c>
      <c r="BN127">
        <f t="shared" ref="BN127:BN190" si="46">IF($AG$123=$AH$123,0,IF(OR(AND(BK127=0,BL127&gt;0),AND(BK127="ns",BM127&gt;0),AND(BK127="ns",BL127=0,BM127=0)),1,IF(OR(AND(BK127&gt;0,BL127=2),AND(BK127="ns",BL127=2),AND(BK127="ns",BM127=0,BL127&gt;0),BK127=BM127,COUNTIF(Y127:AA127,"NA")=3),0,1)))</f>
        <v>0</v>
      </c>
      <c r="BQ127" s="96">
        <f>IF(AJ123=1,0,BP126+BQ126)</f>
        <v>0</v>
      </c>
      <c r="BS127">
        <f t="shared" ref="BS127:BS190" si="47">IF(OR(P127="NA",S127="NA",P127="NS",S127="NS"),0,IF(S127&lt;=P127,0,1)+IF(OR(P127="NA",V127="NA",P127="NS",V127="NS"),0,IF(V127&lt;=P127,0,1))+IF(OR(P127="NA",Y127="NA",P127="NS",Y127="NS"),0,IF(Y127&lt;=P127,0,1)))</f>
        <v>0</v>
      </c>
      <c r="BT127" s="96">
        <f>IF(AND(COUNTIF(M126:O225,4)=0,F227&lt;&gt;""),1,0)</f>
        <v>0</v>
      </c>
      <c r="BU127">
        <f t="shared" ref="BU127:BU190" si="48">IF(OR($BU$124=$BV$124,AB127="NS",AB127="NA",BW127=1),0,IF((LEN(AB127)-LEN(INT(AB127))-1)&lt;1,0,1))</f>
        <v>0</v>
      </c>
      <c r="BV127">
        <f t="shared" ref="BV127:BV190" si="49">IF($AG$123=$AH$123,0,IF(OR(AND(COUNTA(D127)=1,COUNTA(K127:AD127)&lt;&gt;COUNTA($K$122:$O$125,$P$123:$R$125,$S$125:$AA$125,$AB$122)),AND(D127="",COUNTA(K127:AD127)&gt;=1)),1,0))</f>
        <v>0</v>
      </c>
      <c r="BW127">
        <f t="shared" ref="BW127:BW190" si="50">IF(OR(AB127="NA",AB127="NS"),0,IF(ISTEXT(AB127)=TRUE,1,0))</f>
        <v>0</v>
      </c>
      <c r="BY127">
        <f t="shared" ref="BY127:BY190" si="51">IF(OR(Q127="NA",T127="NA",Q127="NS",T127="NS"),0,IF(YT127&lt;=Q127,0,1))+IF(OR(Q127="NA",W127="NA",Q127="NS",W127="NS"),0,IF(W127&lt;=Q127,0,1))+IF(OR(Q127="NA",Z127="NA",Q127="NS",Z127="NS"),0,IF(Z127&lt;=Q127,0,1))</f>
        <v>0</v>
      </c>
      <c r="BZ127">
        <f t="shared" ref="BZ127:BZ190" si="52">IF(OR(R127="NS",U127="NS",R127="NA",U127="NA"),0,IF(U127&lt;=R127,0,1))+IF(OR(R127="NS",X127="NS",R127="NA",X127="NA"),0,IF(X127&lt;=R127,0,1))+IF(OR(R127="NS",AA127="NS",R127="NA",AA127="NA"),0,IF(AA127&lt;=R127,0,1))</f>
        <v>0</v>
      </c>
      <c r="CB127">
        <f t="shared" ref="CB127:CB190" si="53">IF(AB127="NA",1,0)</f>
        <v>0</v>
      </c>
      <c r="CD127" s="167" t="b">
        <f t="shared" ref="CD127:CD190" si="54">NOT(EXACT(D127,UPPER(D127)))</f>
        <v>0</v>
      </c>
      <c r="CE127" s="167" t="str">
        <f t="shared" ref="CE127:CE190" si="55">SUBSTITUTE( SUBSTITUTE( SUBSTITUTE( SUBSTITUTE( SUBSTITUTE( SUBSTITUTE( SUBSTITUTE( SUBSTITUTE( SUBSTITUTE( SUBSTITUTE(D127, "á", "a"), "é", "e"), "í", "i"), "ó", "o"), "ú", "u"), "Á", "A"), "É", "E"), "Í", "I"), "Ó", "O"), "Ú", "U")</f>
        <v/>
      </c>
      <c r="CF127" s="167" t="b">
        <f t="shared" ref="CF127:CF190" si="56">NOT(EXACT(D127,CE127))</f>
        <v>0</v>
      </c>
      <c r="CG127" t="str">
        <f t="shared" ref="CG127:CG190" si="57">SUBSTITUTE((SUBSTITUTE(SUBSTITUTE(SUBSTITUTE(D127,".",""),",",""),"(","")),")","")</f>
        <v/>
      </c>
      <c r="CH127" s="167" t="b">
        <f t="shared" ref="CH127:CH190" si="58">NOT(EXACT(D127,CG127))</f>
        <v>0</v>
      </c>
    </row>
    <row r="128" spans="1:86" ht="15" customHeight="1">
      <c r="A128" s="152"/>
      <c r="B128" s="107"/>
      <c r="C128" s="120" t="s">
        <v>70</v>
      </c>
      <c r="D128" s="375"/>
      <c r="E128" s="375"/>
      <c r="F128" s="375"/>
      <c r="G128" s="375"/>
      <c r="H128" s="375"/>
      <c r="I128" s="375"/>
      <c r="J128" s="375"/>
      <c r="K128" s="320"/>
      <c r="L128" s="320"/>
      <c r="M128" s="320"/>
      <c r="N128" s="320"/>
      <c r="O128" s="320"/>
      <c r="P128" s="234"/>
      <c r="Q128" s="234"/>
      <c r="R128" s="234"/>
      <c r="S128" s="234"/>
      <c r="T128" s="234"/>
      <c r="U128" s="234"/>
      <c r="V128" s="234"/>
      <c r="W128" s="234"/>
      <c r="X128" s="234"/>
      <c r="Y128" s="234"/>
      <c r="Z128" s="234"/>
      <c r="AA128" s="234"/>
      <c r="AB128" s="320"/>
      <c r="AC128" s="320"/>
      <c r="AD128" s="320"/>
      <c r="AG128">
        <f t="shared" si="19"/>
        <v>0</v>
      </c>
      <c r="AH128">
        <f t="shared" si="20"/>
        <v>0</v>
      </c>
      <c r="AI128">
        <f t="shared" si="21"/>
        <v>0</v>
      </c>
      <c r="AJ128">
        <f t="shared" si="22"/>
        <v>0</v>
      </c>
      <c r="AL128">
        <f t="shared" si="23"/>
        <v>0</v>
      </c>
      <c r="AM128">
        <f t="shared" si="24"/>
        <v>0</v>
      </c>
      <c r="AN128">
        <f t="shared" si="25"/>
        <v>0</v>
      </c>
      <c r="AO128">
        <f t="shared" si="26"/>
        <v>0</v>
      </c>
      <c r="AQ128">
        <f t="shared" si="27"/>
        <v>0</v>
      </c>
      <c r="AR128">
        <f t="shared" si="28"/>
        <v>0</v>
      </c>
      <c r="AS128">
        <f t="shared" si="29"/>
        <v>0</v>
      </c>
      <c r="AT128">
        <f t="shared" si="30"/>
        <v>0</v>
      </c>
      <c r="AV128">
        <f t="shared" si="31"/>
        <v>0</v>
      </c>
      <c r="AW128">
        <f t="shared" si="32"/>
        <v>0</v>
      </c>
      <c r="AX128">
        <f t="shared" si="33"/>
        <v>0</v>
      </c>
      <c r="AY128">
        <f t="shared" si="34"/>
        <v>0</v>
      </c>
      <c r="BA128">
        <f t="shared" si="35"/>
        <v>0</v>
      </c>
      <c r="BB128">
        <f t="shared" si="36"/>
        <v>0</v>
      </c>
      <c r="BC128">
        <f t="shared" si="37"/>
        <v>0</v>
      </c>
      <c r="BD128">
        <f t="shared" si="38"/>
        <v>0</v>
      </c>
      <c r="BF128">
        <f t="shared" si="39"/>
        <v>0</v>
      </c>
      <c r="BG128">
        <f t="shared" si="40"/>
        <v>0</v>
      </c>
      <c r="BH128">
        <f t="shared" si="41"/>
        <v>0</v>
      </c>
      <c r="BI128">
        <f t="shared" si="42"/>
        <v>0</v>
      </c>
      <c r="BK128">
        <f t="shared" si="43"/>
        <v>0</v>
      </c>
      <c r="BL128">
        <f t="shared" si="44"/>
        <v>0</v>
      </c>
      <c r="BM128">
        <f t="shared" si="45"/>
        <v>0</v>
      </c>
      <c r="BN128">
        <f t="shared" si="46"/>
        <v>0</v>
      </c>
      <c r="BS128">
        <f t="shared" si="47"/>
        <v>0</v>
      </c>
      <c r="BT128" s="96">
        <f>BT126+BT127</f>
        <v>0</v>
      </c>
      <c r="BU128">
        <f t="shared" si="48"/>
        <v>0</v>
      </c>
      <c r="BV128">
        <f t="shared" si="49"/>
        <v>0</v>
      </c>
      <c r="BW128">
        <f t="shared" si="50"/>
        <v>0</v>
      </c>
      <c r="BY128">
        <f t="shared" si="51"/>
        <v>0</v>
      </c>
      <c r="BZ128">
        <f t="shared" si="52"/>
        <v>0</v>
      </c>
      <c r="CB128">
        <f t="shared" si="53"/>
        <v>0</v>
      </c>
      <c r="CD128" s="167" t="b">
        <f t="shared" si="54"/>
        <v>0</v>
      </c>
      <c r="CE128" s="167" t="str">
        <f t="shared" si="55"/>
        <v/>
      </c>
      <c r="CF128" s="167" t="b">
        <f t="shared" si="56"/>
        <v>0</v>
      </c>
      <c r="CG128" t="str">
        <f t="shared" si="57"/>
        <v/>
      </c>
      <c r="CH128" s="167" t="b">
        <f t="shared" si="58"/>
        <v>0</v>
      </c>
    </row>
    <row r="129" spans="1:86" ht="15" customHeight="1">
      <c r="A129" s="152"/>
      <c r="B129" s="107"/>
      <c r="C129" s="120" t="s">
        <v>71</v>
      </c>
      <c r="D129" s="375"/>
      <c r="E129" s="375"/>
      <c r="F129" s="375"/>
      <c r="G129" s="375"/>
      <c r="H129" s="375"/>
      <c r="I129" s="375"/>
      <c r="J129" s="375"/>
      <c r="K129" s="320"/>
      <c r="L129" s="320"/>
      <c r="M129" s="320"/>
      <c r="N129" s="320"/>
      <c r="O129" s="320"/>
      <c r="P129" s="234"/>
      <c r="Q129" s="234"/>
      <c r="R129" s="234"/>
      <c r="S129" s="234"/>
      <c r="T129" s="234"/>
      <c r="U129" s="234"/>
      <c r="V129" s="234"/>
      <c r="W129" s="234"/>
      <c r="X129" s="234"/>
      <c r="Y129" s="234"/>
      <c r="Z129" s="234"/>
      <c r="AA129" s="234"/>
      <c r="AB129" s="320"/>
      <c r="AC129" s="320"/>
      <c r="AD129" s="320"/>
      <c r="AG129">
        <f t="shared" si="19"/>
        <v>0</v>
      </c>
      <c r="AH129">
        <f t="shared" si="20"/>
        <v>0</v>
      </c>
      <c r="AI129">
        <f t="shared" si="21"/>
        <v>0</v>
      </c>
      <c r="AJ129">
        <f t="shared" si="22"/>
        <v>0</v>
      </c>
      <c r="AL129">
        <f t="shared" si="23"/>
        <v>0</v>
      </c>
      <c r="AM129">
        <f t="shared" si="24"/>
        <v>0</v>
      </c>
      <c r="AN129">
        <f t="shared" si="25"/>
        <v>0</v>
      </c>
      <c r="AO129">
        <f t="shared" si="26"/>
        <v>0</v>
      </c>
      <c r="AQ129">
        <f t="shared" si="27"/>
        <v>0</v>
      </c>
      <c r="AR129">
        <f t="shared" si="28"/>
        <v>0</v>
      </c>
      <c r="AS129">
        <f t="shared" si="29"/>
        <v>0</v>
      </c>
      <c r="AT129">
        <f t="shared" si="30"/>
        <v>0</v>
      </c>
      <c r="AV129">
        <f t="shared" si="31"/>
        <v>0</v>
      </c>
      <c r="AW129">
        <f t="shared" si="32"/>
        <v>0</v>
      </c>
      <c r="AX129">
        <f t="shared" si="33"/>
        <v>0</v>
      </c>
      <c r="AY129">
        <f t="shared" si="34"/>
        <v>0</v>
      </c>
      <c r="BA129">
        <f t="shared" si="35"/>
        <v>0</v>
      </c>
      <c r="BB129">
        <f t="shared" si="36"/>
        <v>0</v>
      </c>
      <c r="BC129">
        <f t="shared" si="37"/>
        <v>0</v>
      </c>
      <c r="BD129">
        <f t="shared" si="38"/>
        <v>0</v>
      </c>
      <c r="BF129">
        <f t="shared" si="39"/>
        <v>0</v>
      </c>
      <c r="BG129">
        <f t="shared" si="40"/>
        <v>0</v>
      </c>
      <c r="BH129">
        <f t="shared" si="41"/>
        <v>0</v>
      </c>
      <c r="BI129">
        <f t="shared" si="42"/>
        <v>0</v>
      </c>
      <c r="BK129">
        <f t="shared" si="43"/>
        <v>0</v>
      </c>
      <c r="BL129">
        <f t="shared" si="44"/>
        <v>0</v>
      </c>
      <c r="BM129">
        <f t="shared" si="45"/>
        <v>0</v>
      </c>
      <c r="BN129">
        <f t="shared" si="46"/>
        <v>0</v>
      </c>
      <c r="BS129">
        <f t="shared" si="47"/>
        <v>0</v>
      </c>
      <c r="BU129">
        <f t="shared" si="48"/>
        <v>0</v>
      </c>
      <c r="BV129">
        <f t="shared" si="49"/>
        <v>0</v>
      </c>
      <c r="BW129">
        <f t="shared" si="50"/>
        <v>0</v>
      </c>
      <c r="BY129">
        <f t="shared" si="51"/>
        <v>0</v>
      </c>
      <c r="BZ129">
        <f t="shared" si="52"/>
        <v>0</v>
      </c>
      <c r="CB129">
        <f t="shared" si="53"/>
        <v>0</v>
      </c>
      <c r="CD129" s="167" t="b">
        <f t="shared" si="54"/>
        <v>0</v>
      </c>
      <c r="CE129" s="167" t="str">
        <f t="shared" si="55"/>
        <v/>
      </c>
      <c r="CF129" s="167" t="b">
        <f t="shared" si="56"/>
        <v>0</v>
      </c>
      <c r="CG129" t="str">
        <f t="shared" si="57"/>
        <v/>
      </c>
      <c r="CH129" s="167" t="b">
        <f t="shared" si="58"/>
        <v>0</v>
      </c>
    </row>
    <row r="130" spans="1:86" ht="15" customHeight="1">
      <c r="A130" s="152"/>
      <c r="B130" s="107"/>
      <c r="C130" s="120" t="s">
        <v>72</v>
      </c>
      <c r="D130" s="375"/>
      <c r="E130" s="375"/>
      <c r="F130" s="375"/>
      <c r="G130" s="375"/>
      <c r="H130" s="375"/>
      <c r="I130" s="375"/>
      <c r="J130" s="375"/>
      <c r="K130" s="320"/>
      <c r="L130" s="320"/>
      <c r="M130" s="320"/>
      <c r="N130" s="320"/>
      <c r="O130" s="320"/>
      <c r="P130" s="234"/>
      <c r="Q130" s="234"/>
      <c r="R130" s="234"/>
      <c r="S130" s="234"/>
      <c r="T130" s="234"/>
      <c r="U130" s="234"/>
      <c r="V130" s="234"/>
      <c r="W130" s="234"/>
      <c r="X130" s="234"/>
      <c r="Y130" s="234"/>
      <c r="Z130" s="234"/>
      <c r="AA130" s="234"/>
      <c r="AB130" s="320"/>
      <c r="AC130" s="320"/>
      <c r="AD130" s="320"/>
      <c r="AG130">
        <f t="shared" si="19"/>
        <v>0</v>
      </c>
      <c r="AH130">
        <f t="shared" si="20"/>
        <v>0</v>
      </c>
      <c r="AI130">
        <f t="shared" si="21"/>
        <v>0</v>
      </c>
      <c r="AJ130">
        <f t="shared" si="22"/>
        <v>0</v>
      </c>
      <c r="AL130">
        <f t="shared" si="23"/>
        <v>0</v>
      </c>
      <c r="AM130">
        <f t="shared" si="24"/>
        <v>0</v>
      </c>
      <c r="AN130">
        <f t="shared" si="25"/>
        <v>0</v>
      </c>
      <c r="AO130">
        <f t="shared" si="26"/>
        <v>0</v>
      </c>
      <c r="AQ130">
        <f t="shared" si="27"/>
        <v>0</v>
      </c>
      <c r="AR130">
        <f t="shared" si="28"/>
        <v>0</v>
      </c>
      <c r="AS130">
        <f t="shared" si="29"/>
        <v>0</v>
      </c>
      <c r="AT130">
        <f t="shared" si="30"/>
        <v>0</v>
      </c>
      <c r="AV130">
        <f t="shared" si="31"/>
        <v>0</v>
      </c>
      <c r="AW130">
        <f t="shared" si="32"/>
        <v>0</v>
      </c>
      <c r="AX130">
        <f t="shared" si="33"/>
        <v>0</v>
      </c>
      <c r="AY130">
        <f t="shared" si="34"/>
        <v>0</v>
      </c>
      <c r="BA130">
        <f t="shared" si="35"/>
        <v>0</v>
      </c>
      <c r="BB130">
        <f t="shared" si="36"/>
        <v>0</v>
      </c>
      <c r="BC130">
        <f t="shared" si="37"/>
        <v>0</v>
      </c>
      <c r="BD130">
        <f t="shared" si="38"/>
        <v>0</v>
      </c>
      <c r="BF130">
        <f t="shared" si="39"/>
        <v>0</v>
      </c>
      <c r="BG130">
        <f t="shared" si="40"/>
        <v>0</v>
      </c>
      <c r="BH130">
        <f t="shared" si="41"/>
        <v>0</v>
      </c>
      <c r="BI130">
        <f t="shared" si="42"/>
        <v>0</v>
      </c>
      <c r="BK130">
        <f t="shared" si="43"/>
        <v>0</v>
      </c>
      <c r="BL130">
        <f t="shared" si="44"/>
        <v>0</v>
      </c>
      <c r="BM130">
        <f t="shared" si="45"/>
        <v>0</v>
      </c>
      <c r="BN130">
        <f t="shared" si="46"/>
        <v>0</v>
      </c>
      <c r="BS130">
        <f t="shared" si="47"/>
        <v>0</v>
      </c>
      <c r="BU130">
        <f t="shared" si="48"/>
        <v>0</v>
      </c>
      <c r="BV130">
        <f t="shared" si="49"/>
        <v>0</v>
      </c>
      <c r="BW130">
        <f t="shared" si="50"/>
        <v>0</v>
      </c>
      <c r="BY130">
        <f t="shared" si="51"/>
        <v>0</v>
      </c>
      <c r="BZ130">
        <f t="shared" si="52"/>
        <v>0</v>
      </c>
      <c r="CB130">
        <f t="shared" si="53"/>
        <v>0</v>
      </c>
      <c r="CD130" s="167" t="b">
        <f t="shared" si="54"/>
        <v>0</v>
      </c>
      <c r="CE130" s="167" t="str">
        <f t="shared" si="55"/>
        <v/>
      </c>
      <c r="CF130" s="167" t="b">
        <f t="shared" si="56"/>
        <v>0</v>
      </c>
      <c r="CG130" t="str">
        <f t="shared" si="57"/>
        <v/>
      </c>
      <c r="CH130" s="167" t="b">
        <f t="shared" si="58"/>
        <v>0</v>
      </c>
    </row>
    <row r="131" spans="1:86" ht="15" customHeight="1">
      <c r="A131" s="152"/>
      <c r="B131" s="107"/>
      <c r="C131" s="120" t="s">
        <v>73</v>
      </c>
      <c r="D131" s="375"/>
      <c r="E131" s="375"/>
      <c r="F131" s="375"/>
      <c r="G131" s="375"/>
      <c r="H131" s="375"/>
      <c r="I131" s="375"/>
      <c r="J131" s="375"/>
      <c r="K131" s="320"/>
      <c r="L131" s="320"/>
      <c r="M131" s="320"/>
      <c r="N131" s="320"/>
      <c r="O131" s="320"/>
      <c r="P131" s="234"/>
      <c r="Q131" s="234"/>
      <c r="R131" s="234"/>
      <c r="S131" s="234"/>
      <c r="T131" s="234"/>
      <c r="U131" s="234"/>
      <c r="V131" s="234"/>
      <c r="W131" s="234"/>
      <c r="X131" s="234"/>
      <c r="Y131" s="234"/>
      <c r="Z131" s="234"/>
      <c r="AA131" s="234"/>
      <c r="AB131" s="320"/>
      <c r="AC131" s="320"/>
      <c r="AD131" s="320"/>
      <c r="AG131">
        <f t="shared" si="19"/>
        <v>0</v>
      </c>
      <c r="AH131">
        <f t="shared" si="20"/>
        <v>0</v>
      </c>
      <c r="AI131">
        <f t="shared" si="21"/>
        <v>0</v>
      </c>
      <c r="AJ131">
        <f t="shared" si="22"/>
        <v>0</v>
      </c>
      <c r="AL131">
        <f t="shared" si="23"/>
        <v>0</v>
      </c>
      <c r="AM131">
        <f t="shared" si="24"/>
        <v>0</v>
      </c>
      <c r="AN131">
        <f t="shared" si="25"/>
        <v>0</v>
      </c>
      <c r="AO131">
        <f t="shared" si="26"/>
        <v>0</v>
      </c>
      <c r="AQ131">
        <f t="shared" si="27"/>
        <v>0</v>
      </c>
      <c r="AR131">
        <f t="shared" si="28"/>
        <v>0</v>
      </c>
      <c r="AS131">
        <f t="shared" si="29"/>
        <v>0</v>
      </c>
      <c r="AT131">
        <f t="shared" si="30"/>
        <v>0</v>
      </c>
      <c r="AV131">
        <f t="shared" si="31"/>
        <v>0</v>
      </c>
      <c r="AW131">
        <f t="shared" si="32"/>
        <v>0</v>
      </c>
      <c r="AX131">
        <f t="shared" si="33"/>
        <v>0</v>
      </c>
      <c r="AY131">
        <f t="shared" si="34"/>
        <v>0</v>
      </c>
      <c r="BA131">
        <f t="shared" si="35"/>
        <v>0</v>
      </c>
      <c r="BB131">
        <f t="shared" si="36"/>
        <v>0</v>
      </c>
      <c r="BC131">
        <f t="shared" si="37"/>
        <v>0</v>
      </c>
      <c r="BD131">
        <f t="shared" si="38"/>
        <v>0</v>
      </c>
      <c r="BF131">
        <f t="shared" si="39"/>
        <v>0</v>
      </c>
      <c r="BG131">
        <f t="shared" si="40"/>
        <v>0</v>
      </c>
      <c r="BH131">
        <f t="shared" si="41"/>
        <v>0</v>
      </c>
      <c r="BI131">
        <f t="shared" si="42"/>
        <v>0</v>
      </c>
      <c r="BK131">
        <f t="shared" si="43"/>
        <v>0</v>
      </c>
      <c r="BL131">
        <f t="shared" si="44"/>
        <v>0</v>
      </c>
      <c r="BM131">
        <f t="shared" si="45"/>
        <v>0</v>
      </c>
      <c r="BN131">
        <f t="shared" si="46"/>
        <v>0</v>
      </c>
      <c r="BS131">
        <f t="shared" si="47"/>
        <v>0</v>
      </c>
      <c r="BU131">
        <f t="shared" si="48"/>
        <v>0</v>
      </c>
      <c r="BV131">
        <f t="shared" si="49"/>
        <v>0</v>
      </c>
      <c r="BW131">
        <f t="shared" si="50"/>
        <v>0</v>
      </c>
      <c r="BY131">
        <f t="shared" si="51"/>
        <v>0</v>
      </c>
      <c r="BZ131">
        <f t="shared" si="52"/>
        <v>0</v>
      </c>
      <c r="CB131">
        <f t="shared" si="53"/>
        <v>0</v>
      </c>
      <c r="CD131" s="167" t="b">
        <f t="shared" si="54"/>
        <v>0</v>
      </c>
      <c r="CE131" s="167" t="str">
        <f t="shared" si="55"/>
        <v/>
      </c>
      <c r="CF131" s="167" t="b">
        <f t="shared" si="56"/>
        <v>0</v>
      </c>
      <c r="CG131" t="str">
        <f t="shared" si="57"/>
        <v/>
      </c>
      <c r="CH131" s="167" t="b">
        <f t="shared" si="58"/>
        <v>0</v>
      </c>
    </row>
    <row r="132" spans="1:86" ht="15" customHeight="1">
      <c r="A132" s="152"/>
      <c r="B132" s="107"/>
      <c r="C132" s="120" t="s">
        <v>74</v>
      </c>
      <c r="D132" s="375"/>
      <c r="E132" s="375"/>
      <c r="F132" s="375"/>
      <c r="G132" s="375"/>
      <c r="H132" s="375"/>
      <c r="I132" s="375"/>
      <c r="J132" s="375"/>
      <c r="K132" s="320"/>
      <c r="L132" s="320"/>
      <c r="M132" s="320"/>
      <c r="N132" s="320"/>
      <c r="O132" s="320"/>
      <c r="P132" s="234"/>
      <c r="Q132" s="234"/>
      <c r="R132" s="234"/>
      <c r="S132" s="234"/>
      <c r="T132" s="234"/>
      <c r="U132" s="234"/>
      <c r="V132" s="234"/>
      <c r="W132" s="234"/>
      <c r="X132" s="234"/>
      <c r="Y132" s="234"/>
      <c r="Z132" s="234"/>
      <c r="AA132" s="234"/>
      <c r="AB132" s="320"/>
      <c r="AC132" s="320"/>
      <c r="AD132" s="320"/>
      <c r="AG132">
        <f t="shared" si="19"/>
        <v>0</v>
      </c>
      <c r="AH132">
        <f t="shared" si="20"/>
        <v>0</v>
      </c>
      <c r="AI132">
        <f t="shared" si="21"/>
        <v>0</v>
      </c>
      <c r="AJ132">
        <f t="shared" si="22"/>
        <v>0</v>
      </c>
      <c r="AL132">
        <f t="shared" si="23"/>
        <v>0</v>
      </c>
      <c r="AM132">
        <f t="shared" si="24"/>
        <v>0</v>
      </c>
      <c r="AN132">
        <f t="shared" si="25"/>
        <v>0</v>
      </c>
      <c r="AO132">
        <f t="shared" si="26"/>
        <v>0</v>
      </c>
      <c r="AQ132">
        <f t="shared" si="27"/>
        <v>0</v>
      </c>
      <c r="AR132">
        <f t="shared" si="28"/>
        <v>0</v>
      </c>
      <c r="AS132">
        <f t="shared" si="29"/>
        <v>0</v>
      </c>
      <c r="AT132">
        <f t="shared" si="30"/>
        <v>0</v>
      </c>
      <c r="AV132">
        <f t="shared" si="31"/>
        <v>0</v>
      </c>
      <c r="AW132">
        <f t="shared" si="32"/>
        <v>0</v>
      </c>
      <c r="AX132">
        <f t="shared" si="33"/>
        <v>0</v>
      </c>
      <c r="AY132">
        <f t="shared" si="34"/>
        <v>0</v>
      </c>
      <c r="BA132">
        <f t="shared" si="35"/>
        <v>0</v>
      </c>
      <c r="BB132">
        <f t="shared" si="36"/>
        <v>0</v>
      </c>
      <c r="BC132">
        <f t="shared" si="37"/>
        <v>0</v>
      </c>
      <c r="BD132">
        <f t="shared" si="38"/>
        <v>0</v>
      </c>
      <c r="BF132">
        <f t="shared" si="39"/>
        <v>0</v>
      </c>
      <c r="BG132">
        <f t="shared" si="40"/>
        <v>0</v>
      </c>
      <c r="BH132">
        <f t="shared" si="41"/>
        <v>0</v>
      </c>
      <c r="BI132">
        <f t="shared" si="42"/>
        <v>0</v>
      </c>
      <c r="BK132">
        <f t="shared" si="43"/>
        <v>0</v>
      </c>
      <c r="BL132">
        <f t="shared" si="44"/>
        <v>0</v>
      </c>
      <c r="BM132">
        <f t="shared" si="45"/>
        <v>0</v>
      </c>
      <c r="BN132">
        <f t="shared" si="46"/>
        <v>0</v>
      </c>
      <c r="BS132">
        <f t="shared" si="47"/>
        <v>0</v>
      </c>
      <c r="BU132">
        <f t="shared" si="48"/>
        <v>0</v>
      </c>
      <c r="BV132">
        <f t="shared" si="49"/>
        <v>0</v>
      </c>
      <c r="BW132">
        <f t="shared" si="50"/>
        <v>0</v>
      </c>
      <c r="BY132">
        <f t="shared" si="51"/>
        <v>0</v>
      </c>
      <c r="BZ132">
        <f t="shared" si="52"/>
        <v>0</v>
      </c>
      <c r="CB132">
        <f t="shared" si="53"/>
        <v>0</v>
      </c>
      <c r="CD132" s="167" t="b">
        <f t="shared" si="54"/>
        <v>0</v>
      </c>
      <c r="CE132" s="167" t="str">
        <f t="shared" si="55"/>
        <v/>
      </c>
      <c r="CF132" s="167" t="b">
        <f t="shared" si="56"/>
        <v>0</v>
      </c>
      <c r="CG132" t="str">
        <f t="shared" si="57"/>
        <v/>
      </c>
      <c r="CH132" s="167" t="b">
        <f t="shared" si="58"/>
        <v>0</v>
      </c>
    </row>
    <row r="133" spans="1:86" ht="15" customHeight="1">
      <c r="A133" s="152"/>
      <c r="B133" s="107"/>
      <c r="C133" s="120" t="s">
        <v>75</v>
      </c>
      <c r="D133" s="375"/>
      <c r="E133" s="375"/>
      <c r="F133" s="375"/>
      <c r="G133" s="375"/>
      <c r="H133" s="375"/>
      <c r="I133" s="375"/>
      <c r="J133" s="375"/>
      <c r="K133" s="320"/>
      <c r="L133" s="320"/>
      <c r="M133" s="320"/>
      <c r="N133" s="320"/>
      <c r="O133" s="320"/>
      <c r="P133" s="234"/>
      <c r="Q133" s="234"/>
      <c r="R133" s="234"/>
      <c r="S133" s="234"/>
      <c r="T133" s="234"/>
      <c r="U133" s="234"/>
      <c r="V133" s="234"/>
      <c r="W133" s="234"/>
      <c r="X133" s="234"/>
      <c r="Y133" s="234"/>
      <c r="Z133" s="234"/>
      <c r="AA133" s="234"/>
      <c r="AB133" s="320"/>
      <c r="AC133" s="320"/>
      <c r="AD133" s="320"/>
      <c r="AG133">
        <f t="shared" si="19"/>
        <v>0</v>
      </c>
      <c r="AH133">
        <f t="shared" si="20"/>
        <v>0</v>
      </c>
      <c r="AI133">
        <f t="shared" si="21"/>
        <v>0</v>
      </c>
      <c r="AJ133">
        <f t="shared" si="22"/>
        <v>0</v>
      </c>
      <c r="AL133">
        <f t="shared" si="23"/>
        <v>0</v>
      </c>
      <c r="AM133">
        <f t="shared" si="24"/>
        <v>0</v>
      </c>
      <c r="AN133">
        <f t="shared" si="25"/>
        <v>0</v>
      </c>
      <c r="AO133">
        <f t="shared" si="26"/>
        <v>0</v>
      </c>
      <c r="AQ133">
        <f t="shared" si="27"/>
        <v>0</v>
      </c>
      <c r="AR133">
        <f t="shared" si="28"/>
        <v>0</v>
      </c>
      <c r="AS133">
        <f t="shared" si="29"/>
        <v>0</v>
      </c>
      <c r="AT133">
        <f t="shared" si="30"/>
        <v>0</v>
      </c>
      <c r="AV133">
        <f t="shared" si="31"/>
        <v>0</v>
      </c>
      <c r="AW133">
        <f t="shared" si="32"/>
        <v>0</v>
      </c>
      <c r="AX133">
        <f t="shared" si="33"/>
        <v>0</v>
      </c>
      <c r="AY133">
        <f t="shared" si="34"/>
        <v>0</v>
      </c>
      <c r="BA133">
        <f t="shared" si="35"/>
        <v>0</v>
      </c>
      <c r="BB133">
        <f t="shared" si="36"/>
        <v>0</v>
      </c>
      <c r="BC133">
        <f t="shared" si="37"/>
        <v>0</v>
      </c>
      <c r="BD133">
        <f t="shared" si="38"/>
        <v>0</v>
      </c>
      <c r="BF133">
        <f t="shared" si="39"/>
        <v>0</v>
      </c>
      <c r="BG133">
        <f t="shared" si="40"/>
        <v>0</v>
      </c>
      <c r="BH133">
        <f t="shared" si="41"/>
        <v>0</v>
      </c>
      <c r="BI133">
        <f t="shared" si="42"/>
        <v>0</v>
      </c>
      <c r="BK133">
        <f t="shared" si="43"/>
        <v>0</v>
      </c>
      <c r="BL133">
        <f t="shared" si="44"/>
        <v>0</v>
      </c>
      <c r="BM133">
        <f t="shared" si="45"/>
        <v>0</v>
      </c>
      <c r="BN133">
        <f t="shared" si="46"/>
        <v>0</v>
      </c>
      <c r="BS133">
        <f t="shared" si="47"/>
        <v>0</v>
      </c>
      <c r="BU133">
        <f t="shared" si="48"/>
        <v>0</v>
      </c>
      <c r="BV133">
        <f t="shared" si="49"/>
        <v>0</v>
      </c>
      <c r="BW133">
        <f t="shared" si="50"/>
        <v>0</v>
      </c>
      <c r="BY133">
        <f t="shared" si="51"/>
        <v>0</v>
      </c>
      <c r="BZ133">
        <f t="shared" si="52"/>
        <v>0</v>
      </c>
      <c r="CB133">
        <f t="shared" si="53"/>
        <v>0</v>
      </c>
      <c r="CD133" s="167" t="b">
        <f t="shared" si="54"/>
        <v>0</v>
      </c>
      <c r="CE133" s="167" t="str">
        <f t="shared" si="55"/>
        <v/>
      </c>
      <c r="CF133" s="167" t="b">
        <f t="shared" si="56"/>
        <v>0</v>
      </c>
      <c r="CG133" t="str">
        <f t="shared" si="57"/>
        <v/>
      </c>
      <c r="CH133" s="167" t="b">
        <f t="shared" si="58"/>
        <v>0</v>
      </c>
    </row>
    <row r="134" spans="1:86" ht="15" customHeight="1">
      <c r="A134" s="152"/>
      <c r="B134" s="107"/>
      <c r="C134" s="120" t="s">
        <v>76</v>
      </c>
      <c r="D134" s="375"/>
      <c r="E134" s="375"/>
      <c r="F134" s="375"/>
      <c r="G134" s="375"/>
      <c r="H134" s="375"/>
      <c r="I134" s="375"/>
      <c r="J134" s="375"/>
      <c r="K134" s="320"/>
      <c r="L134" s="320"/>
      <c r="M134" s="320"/>
      <c r="N134" s="320"/>
      <c r="O134" s="320"/>
      <c r="P134" s="234"/>
      <c r="Q134" s="234"/>
      <c r="R134" s="234"/>
      <c r="S134" s="234"/>
      <c r="T134" s="234"/>
      <c r="U134" s="234"/>
      <c r="V134" s="234"/>
      <c r="W134" s="234"/>
      <c r="X134" s="234"/>
      <c r="Y134" s="234"/>
      <c r="Z134" s="234"/>
      <c r="AA134" s="234"/>
      <c r="AB134" s="320"/>
      <c r="AC134" s="320"/>
      <c r="AD134" s="320"/>
      <c r="AG134">
        <f t="shared" si="19"/>
        <v>0</v>
      </c>
      <c r="AH134">
        <f t="shared" si="20"/>
        <v>0</v>
      </c>
      <c r="AI134">
        <f t="shared" si="21"/>
        <v>0</v>
      </c>
      <c r="AJ134">
        <f t="shared" si="22"/>
        <v>0</v>
      </c>
      <c r="AL134">
        <f t="shared" si="23"/>
        <v>0</v>
      </c>
      <c r="AM134">
        <f t="shared" si="24"/>
        <v>0</v>
      </c>
      <c r="AN134">
        <f t="shared" si="25"/>
        <v>0</v>
      </c>
      <c r="AO134">
        <f t="shared" si="26"/>
        <v>0</v>
      </c>
      <c r="AQ134">
        <f t="shared" si="27"/>
        <v>0</v>
      </c>
      <c r="AR134">
        <f t="shared" si="28"/>
        <v>0</v>
      </c>
      <c r="AS134">
        <f t="shared" si="29"/>
        <v>0</v>
      </c>
      <c r="AT134">
        <f t="shared" si="30"/>
        <v>0</v>
      </c>
      <c r="AV134">
        <f t="shared" si="31"/>
        <v>0</v>
      </c>
      <c r="AW134">
        <f t="shared" si="32"/>
        <v>0</v>
      </c>
      <c r="AX134">
        <f t="shared" si="33"/>
        <v>0</v>
      </c>
      <c r="AY134">
        <f t="shared" si="34"/>
        <v>0</v>
      </c>
      <c r="BA134">
        <f t="shared" si="35"/>
        <v>0</v>
      </c>
      <c r="BB134">
        <f t="shared" si="36"/>
        <v>0</v>
      </c>
      <c r="BC134">
        <f t="shared" si="37"/>
        <v>0</v>
      </c>
      <c r="BD134">
        <f t="shared" si="38"/>
        <v>0</v>
      </c>
      <c r="BF134">
        <f t="shared" si="39"/>
        <v>0</v>
      </c>
      <c r="BG134">
        <f t="shared" si="40"/>
        <v>0</v>
      </c>
      <c r="BH134">
        <f t="shared" si="41"/>
        <v>0</v>
      </c>
      <c r="BI134">
        <f t="shared" si="42"/>
        <v>0</v>
      </c>
      <c r="BK134">
        <f t="shared" si="43"/>
        <v>0</v>
      </c>
      <c r="BL134">
        <f t="shared" si="44"/>
        <v>0</v>
      </c>
      <c r="BM134">
        <f t="shared" si="45"/>
        <v>0</v>
      </c>
      <c r="BN134">
        <f t="shared" si="46"/>
        <v>0</v>
      </c>
      <c r="BS134">
        <f t="shared" si="47"/>
        <v>0</v>
      </c>
      <c r="BU134">
        <f t="shared" si="48"/>
        <v>0</v>
      </c>
      <c r="BV134">
        <f t="shared" si="49"/>
        <v>0</v>
      </c>
      <c r="BW134">
        <f t="shared" si="50"/>
        <v>0</v>
      </c>
      <c r="BY134">
        <f t="shared" si="51"/>
        <v>0</v>
      </c>
      <c r="BZ134">
        <f t="shared" si="52"/>
        <v>0</v>
      </c>
      <c r="CB134">
        <f t="shared" si="53"/>
        <v>0</v>
      </c>
      <c r="CD134" s="167" t="b">
        <f t="shared" si="54"/>
        <v>0</v>
      </c>
      <c r="CE134" s="167" t="str">
        <f t="shared" si="55"/>
        <v/>
      </c>
      <c r="CF134" s="167" t="b">
        <f t="shared" si="56"/>
        <v>0</v>
      </c>
      <c r="CG134" t="str">
        <f t="shared" si="57"/>
        <v/>
      </c>
      <c r="CH134" s="167" t="b">
        <f t="shared" si="58"/>
        <v>0</v>
      </c>
    </row>
    <row r="135" spans="1:86" ht="15" customHeight="1">
      <c r="A135" s="152"/>
      <c r="B135" s="107"/>
      <c r="C135" s="120" t="s">
        <v>77</v>
      </c>
      <c r="D135" s="375"/>
      <c r="E135" s="375"/>
      <c r="F135" s="375"/>
      <c r="G135" s="375"/>
      <c r="H135" s="375"/>
      <c r="I135" s="375"/>
      <c r="J135" s="375"/>
      <c r="K135" s="320"/>
      <c r="L135" s="320"/>
      <c r="M135" s="320"/>
      <c r="N135" s="320"/>
      <c r="O135" s="320"/>
      <c r="P135" s="234"/>
      <c r="Q135" s="234"/>
      <c r="R135" s="234"/>
      <c r="S135" s="234"/>
      <c r="T135" s="234"/>
      <c r="U135" s="234"/>
      <c r="V135" s="234"/>
      <c r="W135" s="234"/>
      <c r="X135" s="234"/>
      <c r="Y135" s="234"/>
      <c r="Z135" s="234"/>
      <c r="AA135" s="234"/>
      <c r="AB135" s="320"/>
      <c r="AC135" s="320"/>
      <c r="AD135" s="320"/>
      <c r="AG135">
        <f t="shared" si="19"/>
        <v>0</v>
      </c>
      <c r="AH135">
        <f t="shared" si="20"/>
        <v>0</v>
      </c>
      <c r="AI135">
        <f t="shared" si="21"/>
        <v>0</v>
      </c>
      <c r="AJ135">
        <f t="shared" si="22"/>
        <v>0</v>
      </c>
      <c r="AL135">
        <f t="shared" si="23"/>
        <v>0</v>
      </c>
      <c r="AM135">
        <f t="shared" si="24"/>
        <v>0</v>
      </c>
      <c r="AN135">
        <f t="shared" si="25"/>
        <v>0</v>
      </c>
      <c r="AO135">
        <f t="shared" si="26"/>
        <v>0</v>
      </c>
      <c r="AQ135">
        <f t="shared" si="27"/>
        <v>0</v>
      </c>
      <c r="AR135">
        <f t="shared" si="28"/>
        <v>0</v>
      </c>
      <c r="AS135">
        <f t="shared" si="29"/>
        <v>0</v>
      </c>
      <c r="AT135">
        <f t="shared" si="30"/>
        <v>0</v>
      </c>
      <c r="AV135">
        <f t="shared" si="31"/>
        <v>0</v>
      </c>
      <c r="AW135">
        <f t="shared" si="32"/>
        <v>0</v>
      </c>
      <c r="AX135">
        <f t="shared" si="33"/>
        <v>0</v>
      </c>
      <c r="AY135">
        <f t="shared" si="34"/>
        <v>0</v>
      </c>
      <c r="BA135">
        <f t="shared" si="35"/>
        <v>0</v>
      </c>
      <c r="BB135">
        <f t="shared" si="36"/>
        <v>0</v>
      </c>
      <c r="BC135">
        <f t="shared" si="37"/>
        <v>0</v>
      </c>
      <c r="BD135">
        <f t="shared" si="38"/>
        <v>0</v>
      </c>
      <c r="BF135">
        <f t="shared" si="39"/>
        <v>0</v>
      </c>
      <c r="BG135">
        <f t="shared" si="40"/>
        <v>0</v>
      </c>
      <c r="BH135">
        <f t="shared" si="41"/>
        <v>0</v>
      </c>
      <c r="BI135">
        <f t="shared" si="42"/>
        <v>0</v>
      </c>
      <c r="BK135">
        <f t="shared" si="43"/>
        <v>0</v>
      </c>
      <c r="BL135">
        <f t="shared" si="44"/>
        <v>0</v>
      </c>
      <c r="BM135">
        <f t="shared" si="45"/>
        <v>0</v>
      </c>
      <c r="BN135">
        <f t="shared" si="46"/>
        <v>0</v>
      </c>
      <c r="BS135">
        <f t="shared" si="47"/>
        <v>0</v>
      </c>
      <c r="BU135">
        <f t="shared" si="48"/>
        <v>0</v>
      </c>
      <c r="BV135">
        <f t="shared" si="49"/>
        <v>0</v>
      </c>
      <c r="BW135">
        <f t="shared" si="50"/>
        <v>0</v>
      </c>
      <c r="BY135">
        <f t="shared" si="51"/>
        <v>0</v>
      </c>
      <c r="BZ135">
        <f t="shared" si="52"/>
        <v>0</v>
      </c>
      <c r="CB135">
        <f t="shared" si="53"/>
        <v>0</v>
      </c>
      <c r="CD135" s="167" t="b">
        <f t="shared" si="54"/>
        <v>0</v>
      </c>
      <c r="CE135" s="167" t="str">
        <f t="shared" si="55"/>
        <v/>
      </c>
      <c r="CF135" s="167" t="b">
        <f t="shared" si="56"/>
        <v>0</v>
      </c>
      <c r="CG135" t="str">
        <f t="shared" si="57"/>
        <v/>
      </c>
      <c r="CH135" s="167" t="b">
        <f t="shared" si="58"/>
        <v>0</v>
      </c>
    </row>
    <row r="136" spans="1:86" ht="15" customHeight="1">
      <c r="A136" s="152"/>
      <c r="B136" s="107"/>
      <c r="C136" s="120" t="s">
        <v>78</v>
      </c>
      <c r="D136" s="375"/>
      <c r="E136" s="375"/>
      <c r="F136" s="375"/>
      <c r="G136" s="375"/>
      <c r="H136" s="375"/>
      <c r="I136" s="375"/>
      <c r="J136" s="375"/>
      <c r="K136" s="320"/>
      <c r="L136" s="320"/>
      <c r="M136" s="320"/>
      <c r="N136" s="320"/>
      <c r="O136" s="320"/>
      <c r="P136" s="234"/>
      <c r="Q136" s="234"/>
      <c r="R136" s="234"/>
      <c r="S136" s="234"/>
      <c r="T136" s="234"/>
      <c r="U136" s="234"/>
      <c r="V136" s="234"/>
      <c r="W136" s="234"/>
      <c r="X136" s="234"/>
      <c r="Y136" s="234"/>
      <c r="Z136" s="234"/>
      <c r="AA136" s="234"/>
      <c r="AB136" s="320"/>
      <c r="AC136" s="320"/>
      <c r="AD136" s="320"/>
      <c r="AG136">
        <f t="shared" si="19"/>
        <v>0</v>
      </c>
      <c r="AH136">
        <f t="shared" si="20"/>
        <v>0</v>
      </c>
      <c r="AI136">
        <f t="shared" si="21"/>
        <v>0</v>
      </c>
      <c r="AJ136">
        <f t="shared" si="22"/>
        <v>0</v>
      </c>
      <c r="AL136">
        <f t="shared" si="23"/>
        <v>0</v>
      </c>
      <c r="AM136">
        <f t="shared" si="24"/>
        <v>0</v>
      </c>
      <c r="AN136">
        <f t="shared" si="25"/>
        <v>0</v>
      </c>
      <c r="AO136">
        <f t="shared" si="26"/>
        <v>0</v>
      </c>
      <c r="AQ136">
        <f t="shared" si="27"/>
        <v>0</v>
      </c>
      <c r="AR136">
        <f t="shared" si="28"/>
        <v>0</v>
      </c>
      <c r="AS136">
        <f t="shared" si="29"/>
        <v>0</v>
      </c>
      <c r="AT136">
        <f t="shared" si="30"/>
        <v>0</v>
      </c>
      <c r="AV136">
        <f t="shared" si="31"/>
        <v>0</v>
      </c>
      <c r="AW136">
        <f t="shared" si="32"/>
        <v>0</v>
      </c>
      <c r="AX136">
        <f t="shared" si="33"/>
        <v>0</v>
      </c>
      <c r="AY136">
        <f t="shared" si="34"/>
        <v>0</v>
      </c>
      <c r="BA136">
        <f t="shared" si="35"/>
        <v>0</v>
      </c>
      <c r="BB136">
        <f t="shared" si="36"/>
        <v>0</v>
      </c>
      <c r="BC136">
        <f t="shared" si="37"/>
        <v>0</v>
      </c>
      <c r="BD136">
        <f t="shared" si="38"/>
        <v>0</v>
      </c>
      <c r="BF136">
        <f t="shared" si="39"/>
        <v>0</v>
      </c>
      <c r="BG136">
        <f t="shared" si="40"/>
        <v>0</v>
      </c>
      <c r="BH136">
        <f t="shared" si="41"/>
        <v>0</v>
      </c>
      <c r="BI136">
        <f t="shared" si="42"/>
        <v>0</v>
      </c>
      <c r="BK136">
        <f t="shared" si="43"/>
        <v>0</v>
      </c>
      <c r="BL136">
        <f t="shared" si="44"/>
        <v>0</v>
      </c>
      <c r="BM136">
        <f t="shared" si="45"/>
        <v>0</v>
      </c>
      <c r="BN136">
        <f t="shared" si="46"/>
        <v>0</v>
      </c>
      <c r="BS136">
        <f t="shared" si="47"/>
        <v>0</v>
      </c>
      <c r="BU136">
        <f t="shared" si="48"/>
        <v>0</v>
      </c>
      <c r="BV136">
        <f t="shared" si="49"/>
        <v>0</v>
      </c>
      <c r="BW136">
        <f t="shared" si="50"/>
        <v>0</v>
      </c>
      <c r="BY136">
        <f t="shared" si="51"/>
        <v>0</v>
      </c>
      <c r="BZ136">
        <f t="shared" si="52"/>
        <v>0</v>
      </c>
      <c r="CB136">
        <f t="shared" si="53"/>
        <v>0</v>
      </c>
      <c r="CD136" s="167" t="b">
        <f t="shared" si="54"/>
        <v>0</v>
      </c>
      <c r="CE136" s="167" t="str">
        <f t="shared" si="55"/>
        <v/>
      </c>
      <c r="CF136" s="167" t="b">
        <f t="shared" si="56"/>
        <v>0</v>
      </c>
      <c r="CG136" t="str">
        <f t="shared" si="57"/>
        <v/>
      </c>
      <c r="CH136" s="167" t="b">
        <f t="shared" si="58"/>
        <v>0</v>
      </c>
    </row>
    <row r="137" spans="1:86" ht="15" customHeight="1">
      <c r="A137" s="152"/>
      <c r="B137" s="107"/>
      <c r="C137" s="120" t="s">
        <v>79</v>
      </c>
      <c r="D137" s="375"/>
      <c r="E137" s="375"/>
      <c r="F137" s="375"/>
      <c r="G137" s="375"/>
      <c r="H137" s="375"/>
      <c r="I137" s="375"/>
      <c r="J137" s="375"/>
      <c r="K137" s="320"/>
      <c r="L137" s="320"/>
      <c r="M137" s="320"/>
      <c r="N137" s="320"/>
      <c r="O137" s="320"/>
      <c r="P137" s="234"/>
      <c r="Q137" s="234"/>
      <c r="R137" s="234"/>
      <c r="S137" s="234"/>
      <c r="T137" s="234"/>
      <c r="U137" s="234"/>
      <c r="V137" s="234"/>
      <c r="W137" s="234"/>
      <c r="X137" s="234"/>
      <c r="Y137" s="234"/>
      <c r="Z137" s="234"/>
      <c r="AA137" s="234"/>
      <c r="AB137" s="320"/>
      <c r="AC137" s="320"/>
      <c r="AD137" s="320"/>
      <c r="AG137">
        <f t="shared" si="19"/>
        <v>0</v>
      </c>
      <c r="AH137">
        <f t="shared" si="20"/>
        <v>0</v>
      </c>
      <c r="AI137">
        <f t="shared" si="21"/>
        <v>0</v>
      </c>
      <c r="AJ137">
        <f t="shared" si="22"/>
        <v>0</v>
      </c>
      <c r="AL137">
        <f t="shared" si="23"/>
        <v>0</v>
      </c>
      <c r="AM137">
        <f t="shared" si="24"/>
        <v>0</v>
      </c>
      <c r="AN137">
        <f t="shared" si="25"/>
        <v>0</v>
      </c>
      <c r="AO137">
        <f t="shared" si="26"/>
        <v>0</v>
      </c>
      <c r="AQ137">
        <f t="shared" si="27"/>
        <v>0</v>
      </c>
      <c r="AR137">
        <f t="shared" si="28"/>
        <v>0</v>
      </c>
      <c r="AS137">
        <f t="shared" si="29"/>
        <v>0</v>
      </c>
      <c r="AT137">
        <f t="shared" si="30"/>
        <v>0</v>
      </c>
      <c r="AV137">
        <f t="shared" si="31"/>
        <v>0</v>
      </c>
      <c r="AW137">
        <f t="shared" si="32"/>
        <v>0</v>
      </c>
      <c r="AX137">
        <f t="shared" si="33"/>
        <v>0</v>
      </c>
      <c r="AY137">
        <f t="shared" si="34"/>
        <v>0</v>
      </c>
      <c r="BA137">
        <f t="shared" si="35"/>
        <v>0</v>
      </c>
      <c r="BB137">
        <f t="shared" si="36"/>
        <v>0</v>
      </c>
      <c r="BC137">
        <f t="shared" si="37"/>
        <v>0</v>
      </c>
      <c r="BD137">
        <f t="shared" si="38"/>
        <v>0</v>
      </c>
      <c r="BF137">
        <f t="shared" si="39"/>
        <v>0</v>
      </c>
      <c r="BG137">
        <f t="shared" si="40"/>
        <v>0</v>
      </c>
      <c r="BH137">
        <f t="shared" si="41"/>
        <v>0</v>
      </c>
      <c r="BI137">
        <f t="shared" si="42"/>
        <v>0</v>
      </c>
      <c r="BK137">
        <f t="shared" si="43"/>
        <v>0</v>
      </c>
      <c r="BL137">
        <f t="shared" si="44"/>
        <v>0</v>
      </c>
      <c r="BM137">
        <f t="shared" si="45"/>
        <v>0</v>
      </c>
      <c r="BN137">
        <f t="shared" si="46"/>
        <v>0</v>
      </c>
      <c r="BS137">
        <f t="shared" si="47"/>
        <v>0</v>
      </c>
      <c r="BU137">
        <f t="shared" si="48"/>
        <v>0</v>
      </c>
      <c r="BV137">
        <f t="shared" si="49"/>
        <v>0</v>
      </c>
      <c r="BW137">
        <f t="shared" si="50"/>
        <v>0</v>
      </c>
      <c r="BY137">
        <f t="shared" si="51"/>
        <v>0</v>
      </c>
      <c r="BZ137">
        <f t="shared" si="52"/>
        <v>0</v>
      </c>
      <c r="CB137">
        <f t="shared" si="53"/>
        <v>0</v>
      </c>
      <c r="CD137" s="167" t="b">
        <f t="shared" si="54"/>
        <v>0</v>
      </c>
      <c r="CE137" s="167" t="str">
        <f t="shared" si="55"/>
        <v/>
      </c>
      <c r="CF137" s="167" t="b">
        <f t="shared" si="56"/>
        <v>0</v>
      </c>
      <c r="CG137" t="str">
        <f t="shared" si="57"/>
        <v/>
      </c>
      <c r="CH137" s="167" t="b">
        <f t="shared" si="58"/>
        <v>0</v>
      </c>
    </row>
    <row r="138" spans="1:86" ht="15" customHeight="1">
      <c r="A138" s="152"/>
      <c r="B138" s="107"/>
      <c r="C138" s="120" t="s">
        <v>80</v>
      </c>
      <c r="D138" s="375"/>
      <c r="E138" s="375"/>
      <c r="F138" s="375"/>
      <c r="G138" s="375"/>
      <c r="H138" s="375"/>
      <c r="I138" s="375"/>
      <c r="J138" s="375"/>
      <c r="K138" s="320"/>
      <c r="L138" s="320"/>
      <c r="M138" s="320"/>
      <c r="N138" s="320"/>
      <c r="O138" s="320"/>
      <c r="P138" s="234"/>
      <c r="Q138" s="234"/>
      <c r="R138" s="234"/>
      <c r="S138" s="234"/>
      <c r="T138" s="234"/>
      <c r="U138" s="234"/>
      <c r="V138" s="234"/>
      <c r="W138" s="234"/>
      <c r="X138" s="234"/>
      <c r="Y138" s="234"/>
      <c r="Z138" s="234"/>
      <c r="AA138" s="234"/>
      <c r="AB138" s="320"/>
      <c r="AC138" s="320"/>
      <c r="AD138" s="320"/>
      <c r="AG138">
        <f t="shared" si="19"/>
        <v>0</v>
      </c>
      <c r="AH138">
        <f t="shared" si="20"/>
        <v>0</v>
      </c>
      <c r="AI138">
        <f t="shared" si="21"/>
        <v>0</v>
      </c>
      <c r="AJ138">
        <f t="shared" si="22"/>
        <v>0</v>
      </c>
      <c r="AL138">
        <f t="shared" si="23"/>
        <v>0</v>
      </c>
      <c r="AM138">
        <f t="shared" si="24"/>
        <v>0</v>
      </c>
      <c r="AN138">
        <f t="shared" si="25"/>
        <v>0</v>
      </c>
      <c r="AO138">
        <f t="shared" si="26"/>
        <v>0</v>
      </c>
      <c r="AQ138">
        <f t="shared" si="27"/>
        <v>0</v>
      </c>
      <c r="AR138">
        <f t="shared" si="28"/>
        <v>0</v>
      </c>
      <c r="AS138">
        <f t="shared" si="29"/>
        <v>0</v>
      </c>
      <c r="AT138">
        <f t="shared" si="30"/>
        <v>0</v>
      </c>
      <c r="AV138">
        <f t="shared" si="31"/>
        <v>0</v>
      </c>
      <c r="AW138">
        <f t="shared" si="32"/>
        <v>0</v>
      </c>
      <c r="AX138">
        <f t="shared" si="33"/>
        <v>0</v>
      </c>
      <c r="AY138">
        <f t="shared" si="34"/>
        <v>0</v>
      </c>
      <c r="BA138">
        <f t="shared" si="35"/>
        <v>0</v>
      </c>
      <c r="BB138">
        <f t="shared" si="36"/>
        <v>0</v>
      </c>
      <c r="BC138">
        <f t="shared" si="37"/>
        <v>0</v>
      </c>
      <c r="BD138">
        <f t="shared" si="38"/>
        <v>0</v>
      </c>
      <c r="BF138">
        <f t="shared" si="39"/>
        <v>0</v>
      </c>
      <c r="BG138">
        <f t="shared" si="40"/>
        <v>0</v>
      </c>
      <c r="BH138">
        <f t="shared" si="41"/>
        <v>0</v>
      </c>
      <c r="BI138">
        <f t="shared" si="42"/>
        <v>0</v>
      </c>
      <c r="BK138">
        <f t="shared" si="43"/>
        <v>0</v>
      </c>
      <c r="BL138">
        <f t="shared" si="44"/>
        <v>0</v>
      </c>
      <c r="BM138">
        <f t="shared" si="45"/>
        <v>0</v>
      </c>
      <c r="BN138">
        <f t="shared" si="46"/>
        <v>0</v>
      </c>
      <c r="BS138">
        <f t="shared" si="47"/>
        <v>0</v>
      </c>
      <c r="BU138">
        <f t="shared" si="48"/>
        <v>0</v>
      </c>
      <c r="BV138">
        <f t="shared" si="49"/>
        <v>0</v>
      </c>
      <c r="BW138">
        <f t="shared" si="50"/>
        <v>0</v>
      </c>
      <c r="BY138">
        <f t="shared" si="51"/>
        <v>0</v>
      </c>
      <c r="BZ138">
        <f t="shared" si="52"/>
        <v>0</v>
      </c>
      <c r="CB138">
        <f t="shared" si="53"/>
        <v>0</v>
      </c>
      <c r="CD138" s="167" t="b">
        <f t="shared" si="54"/>
        <v>0</v>
      </c>
      <c r="CE138" s="167" t="str">
        <f t="shared" si="55"/>
        <v/>
      </c>
      <c r="CF138" s="167" t="b">
        <f t="shared" si="56"/>
        <v>0</v>
      </c>
      <c r="CG138" t="str">
        <f t="shared" si="57"/>
        <v/>
      </c>
      <c r="CH138" s="167" t="b">
        <f t="shared" si="58"/>
        <v>0</v>
      </c>
    </row>
    <row r="139" spans="1:86" ht="15" customHeight="1">
      <c r="A139" s="152"/>
      <c r="B139" s="107"/>
      <c r="C139" s="120" t="s">
        <v>81</v>
      </c>
      <c r="D139" s="375"/>
      <c r="E139" s="375"/>
      <c r="F139" s="375"/>
      <c r="G139" s="375"/>
      <c r="H139" s="375"/>
      <c r="I139" s="375"/>
      <c r="J139" s="375"/>
      <c r="K139" s="320"/>
      <c r="L139" s="320"/>
      <c r="M139" s="320"/>
      <c r="N139" s="320"/>
      <c r="O139" s="320"/>
      <c r="P139" s="234"/>
      <c r="Q139" s="234"/>
      <c r="R139" s="234"/>
      <c r="S139" s="234"/>
      <c r="T139" s="234"/>
      <c r="U139" s="234"/>
      <c r="V139" s="234"/>
      <c r="W139" s="234"/>
      <c r="X139" s="234"/>
      <c r="Y139" s="234"/>
      <c r="Z139" s="234"/>
      <c r="AA139" s="234"/>
      <c r="AB139" s="320"/>
      <c r="AC139" s="320"/>
      <c r="AD139" s="320"/>
      <c r="AG139">
        <f t="shared" si="19"/>
        <v>0</v>
      </c>
      <c r="AH139">
        <f t="shared" si="20"/>
        <v>0</v>
      </c>
      <c r="AI139">
        <f t="shared" si="21"/>
        <v>0</v>
      </c>
      <c r="AJ139">
        <f t="shared" si="22"/>
        <v>0</v>
      </c>
      <c r="AL139">
        <f t="shared" si="23"/>
        <v>0</v>
      </c>
      <c r="AM139">
        <f t="shared" si="24"/>
        <v>0</v>
      </c>
      <c r="AN139">
        <f t="shared" si="25"/>
        <v>0</v>
      </c>
      <c r="AO139">
        <f t="shared" si="26"/>
        <v>0</v>
      </c>
      <c r="AQ139">
        <f t="shared" si="27"/>
        <v>0</v>
      </c>
      <c r="AR139">
        <f t="shared" si="28"/>
        <v>0</v>
      </c>
      <c r="AS139">
        <f t="shared" si="29"/>
        <v>0</v>
      </c>
      <c r="AT139">
        <f t="shared" si="30"/>
        <v>0</v>
      </c>
      <c r="AV139">
        <f t="shared" si="31"/>
        <v>0</v>
      </c>
      <c r="AW139">
        <f t="shared" si="32"/>
        <v>0</v>
      </c>
      <c r="AX139">
        <f t="shared" si="33"/>
        <v>0</v>
      </c>
      <c r="AY139">
        <f t="shared" si="34"/>
        <v>0</v>
      </c>
      <c r="BA139">
        <f t="shared" si="35"/>
        <v>0</v>
      </c>
      <c r="BB139">
        <f t="shared" si="36"/>
        <v>0</v>
      </c>
      <c r="BC139">
        <f t="shared" si="37"/>
        <v>0</v>
      </c>
      <c r="BD139">
        <f t="shared" si="38"/>
        <v>0</v>
      </c>
      <c r="BF139">
        <f t="shared" si="39"/>
        <v>0</v>
      </c>
      <c r="BG139">
        <f t="shared" si="40"/>
        <v>0</v>
      </c>
      <c r="BH139">
        <f t="shared" si="41"/>
        <v>0</v>
      </c>
      <c r="BI139">
        <f t="shared" si="42"/>
        <v>0</v>
      </c>
      <c r="BK139">
        <f t="shared" si="43"/>
        <v>0</v>
      </c>
      <c r="BL139">
        <f t="shared" si="44"/>
        <v>0</v>
      </c>
      <c r="BM139">
        <f t="shared" si="45"/>
        <v>0</v>
      </c>
      <c r="BN139">
        <f t="shared" si="46"/>
        <v>0</v>
      </c>
      <c r="BS139">
        <f t="shared" si="47"/>
        <v>0</v>
      </c>
      <c r="BU139">
        <f t="shared" si="48"/>
        <v>0</v>
      </c>
      <c r="BV139">
        <f t="shared" si="49"/>
        <v>0</v>
      </c>
      <c r="BW139">
        <f t="shared" si="50"/>
        <v>0</v>
      </c>
      <c r="BY139">
        <f t="shared" si="51"/>
        <v>0</v>
      </c>
      <c r="BZ139">
        <f t="shared" si="52"/>
        <v>0</v>
      </c>
      <c r="CB139">
        <f t="shared" si="53"/>
        <v>0</v>
      </c>
      <c r="CD139" s="167" t="b">
        <f t="shared" si="54"/>
        <v>0</v>
      </c>
      <c r="CE139" s="167" t="str">
        <f t="shared" si="55"/>
        <v/>
      </c>
      <c r="CF139" s="167" t="b">
        <f t="shared" si="56"/>
        <v>0</v>
      </c>
      <c r="CG139" t="str">
        <f t="shared" si="57"/>
        <v/>
      </c>
      <c r="CH139" s="167" t="b">
        <f t="shared" si="58"/>
        <v>0</v>
      </c>
    </row>
    <row r="140" spans="1:86" ht="15" customHeight="1">
      <c r="A140" s="152"/>
      <c r="B140" s="107"/>
      <c r="C140" s="120" t="s">
        <v>82</v>
      </c>
      <c r="D140" s="375"/>
      <c r="E140" s="375"/>
      <c r="F140" s="375"/>
      <c r="G140" s="375"/>
      <c r="H140" s="375"/>
      <c r="I140" s="375"/>
      <c r="J140" s="375"/>
      <c r="K140" s="320"/>
      <c r="L140" s="320"/>
      <c r="M140" s="320"/>
      <c r="N140" s="320"/>
      <c r="O140" s="320"/>
      <c r="P140" s="234"/>
      <c r="Q140" s="234"/>
      <c r="R140" s="234"/>
      <c r="S140" s="234"/>
      <c r="T140" s="234"/>
      <c r="U140" s="234"/>
      <c r="V140" s="234"/>
      <c r="W140" s="234"/>
      <c r="X140" s="234"/>
      <c r="Y140" s="234"/>
      <c r="Z140" s="234"/>
      <c r="AA140" s="234"/>
      <c r="AB140" s="320"/>
      <c r="AC140" s="320"/>
      <c r="AD140" s="320"/>
      <c r="AG140">
        <f t="shared" si="19"/>
        <v>0</v>
      </c>
      <c r="AH140">
        <f t="shared" si="20"/>
        <v>0</v>
      </c>
      <c r="AI140">
        <f t="shared" si="21"/>
        <v>0</v>
      </c>
      <c r="AJ140">
        <f t="shared" si="22"/>
        <v>0</v>
      </c>
      <c r="AL140">
        <f t="shared" si="23"/>
        <v>0</v>
      </c>
      <c r="AM140">
        <f t="shared" si="24"/>
        <v>0</v>
      </c>
      <c r="AN140">
        <f t="shared" si="25"/>
        <v>0</v>
      </c>
      <c r="AO140">
        <f t="shared" si="26"/>
        <v>0</v>
      </c>
      <c r="AQ140">
        <f t="shared" si="27"/>
        <v>0</v>
      </c>
      <c r="AR140">
        <f t="shared" si="28"/>
        <v>0</v>
      </c>
      <c r="AS140">
        <f t="shared" si="29"/>
        <v>0</v>
      </c>
      <c r="AT140">
        <f t="shared" si="30"/>
        <v>0</v>
      </c>
      <c r="AV140">
        <f t="shared" si="31"/>
        <v>0</v>
      </c>
      <c r="AW140">
        <f t="shared" si="32"/>
        <v>0</v>
      </c>
      <c r="AX140">
        <f t="shared" si="33"/>
        <v>0</v>
      </c>
      <c r="AY140">
        <f t="shared" si="34"/>
        <v>0</v>
      </c>
      <c r="BA140">
        <f t="shared" si="35"/>
        <v>0</v>
      </c>
      <c r="BB140">
        <f t="shared" si="36"/>
        <v>0</v>
      </c>
      <c r="BC140">
        <f t="shared" si="37"/>
        <v>0</v>
      </c>
      <c r="BD140">
        <f t="shared" si="38"/>
        <v>0</v>
      </c>
      <c r="BF140">
        <f t="shared" si="39"/>
        <v>0</v>
      </c>
      <c r="BG140">
        <f t="shared" si="40"/>
        <v>0</v>
      </c>
      <c r="BH140">
        <f t="shared" si="41"/>
        <v>0</v>
      </c>
      <c r="BI140">
        <f t="shared" si="42"/>
        <v>0</v>
      </c>
      <c r="BK140">
        <f t="shared" si="43"/>
        <v>0</v>
      </c>
      <c r="BL140">
        <f t="shared" si="44"/>
        <v>0</v>
      </c>
      <c r="BM140">
        <f t="shared" si="45"/>
        <v>0</v>
      </c>
      <c r="BN140">
        <f t="shared" si="46"/>
        <v>0</v>
      </c>
      <c r="BS140">
        <f t="shared" si="47"/>
        <v>0</v>
      </c>
      <c r="BU140">
        <f t="shared" si="48"/>
        <v>0</v>
      </c>
      <c r="BV140">
        <f t="shared" si="49"/>
        <v>0</v>
      </c>
      <c r="BW140">
        <f t="shared" si="50"/>
        <v>0</v>
      </c>
      <c r="BY140">
        <f t="shared" si="51"/>
        <v>0</v>
      </c>
      <c r="BZ140">
        <f t="shared" si="52"/>
        <v>0</v>
      </c>
      <c r="CB140">
        <f t="shared" si="53"/>
        <v>0</v>
      </c>
      <c r="CD140" s="167" t="b">
        <f t="shared" si="54"/>
        <v>0</v>
      </c>
      <c r="CE140" s="167" t="str">
        <f t="shared" si="55"/>
        <v/>
      </c>
      <c r="CF140" s="167" t="b">
        <f t="shared" si="56"/>
        <v>0</v>
      </c>
      <c r="CG140" t="str">
        <f t="shared" si="57"/>
        <v/>
      </c>
      <c r="CH140" s="167" t="b">
        <f t="shared" si="58"/>
        <v>0</v>
      </c>
    </row>
    <row r="141" spans="1:86" ht="15" customHeight="1">
      <c r="A141" s="152"/>
      <c r="B141" s="107"/>
      <c r="C141" s="120" t="s">
        <v>83</v>
      </c>
      <c r="D141" s="375"/>
      <c r="E141" s="375"/>
      <c r="F141" s="375"/>
      <c r="G141" s="375"/>
      <c r="H141" s="375"/>
      <c r="I141" s="375"/>
      <c r="J141" s="375"/>
      <c r="K141" s="320"/>
      <c r="L141" s="320"/>
      <c r="M141" s="320"/>
      <c r="N141" s="320"/>
      <c r="O141" s="320"/>
      <c r="P141" s="234"/>
      <c r="Q141" s="234"/>
      <c r="R141" s="234"/>
      <c r="S141" s="234"/>
      <c r="T141" s="234"/>
      <c r="U141" s="234"/>
      <c r="V141" s="234"/>
      <c r="W141" s="234"/>
      <c r="X141" s="234"/>
      <c r="Y141" s="234"/>
      <c r="Z141" s="234"/>
      <c r="AA141" s="234"/>
      <c r="AB141" s="320"/>
      <c r="AC141" s="320"/>
      <c r="AD141" s="320"/>
      <c r="AG141">
        <f t="shared" si="19"/>
        <v>0</v>
      </c>
      <c r="AH141">
        <f t="shared" si="20"/>
        <v>0</v>
      </c>
      <c r="AI141">
        <f t="shared" si="21"/>
        <v>0</v>
      </c>
      <c r="AJ141">
        <f t="shared" si="22"/>
        <v>0</v>
      </c>
      <c r="AL141">
        <f t="shared" si="23"/>
        <v>0</v>
      </c>
      <c r="AM141">
        <f t="shared" si="24"/>
        <v>0</v>
      </c>
      <c r="AN141">
        <f t="shared" si="25"/>
        <v>0</v>
      </c>
      <c r="AO141">
        <f t="shared" si="26"/>
        <v>0</v>
      </c>
      <c r="AQ141">
        <f t="shared" si="27"/>
        <v>0</v>
      </c>
      <c r="AR141">
        <f t="shared" si="28"/>
        <v>0</v>
      </c>
      <c r="AS141">
        <f t="shared" si="29"/>
        <v>0</v>
      </c>
      <c r="AT141">
        <f t="shared" si="30"/>
        <v>0</v>
      </c>
      <c r="AV141">
        <f t="shared" si="31"/>
        <v>0</v>
      </c>
      <c r="AW141">
        <f t="shared" si="32"/>
        <v>0</v>
      </c>
      <c r="AX141">
        <f t="shared" si="33"/>
        <v>0</v>
      </c>
      <c r="AY141">
        <f t="shared" si="34"/>
        <v>0</v>
      </c>
      <c r="BA141">
        <f t="shared" si="35"/>
        <v>0</v>
      </c>
      <c r="BB141">
        <f t="shared" si="36"/>
        <v>0</v>
      </c>
      <c r="BC141">
        <f t="shared" si="37"/>
        <v>0</v>
      </c>
      <c r="BD141">
        <f t="shared" si="38"/>
        <v>0</v>
      </c>
      <c r="BF141">
        <f t="shared" si="39"/>
        <v>0</v>
      </c>
      <c r="BG141">
        <f t="shared" si="40"/>
        <v>0</v>
      </c>
      <c r="BH141">
        <f t="shared" si="41"/>
        <v>0</v>
      </c>
      <c r="BI141">
        <f t="shared" si="42"/>
        <v>0</v>
      </c>
      <c r="BK141">
        <f t="shared" si="43"/>
        <v>0</v>
      </c>
      <c r="BL141">
        <f t="shared" si="44"/>
        <v>0</v>
      </c>
      <c r="BM141">
        <f t="shared" si="45"/>
        <v>0</v>
      </c>
      <c r="BN141">
        <f t="shared" si="46"/>
        <v>0</v>
      </c>
      <c r="BS141">
        <f t="shared" si="47"/>
        <v>0</v>
      </c>
      <c r="BU141">
        <f t="shared" si="48"/>
        <v>0</v>
      </c>
      <c r="BV141">
        <f t="shared" si="49"/>
        <v>0</v>
      </c>
      <c r="BW141">
        <f t="shared" si="50"/>
        <v>0</v>
      </c>
      <c r="BY141">
        <f t="shared" si="51"/>
        <v>0</v>
      </c>
      <c r="BZ141">
        <f t="shared" si="52"/>
        <v>0</v>
      </c>
      <c r="CB141">
        <f t="shared" si="53"/>
        <v>0</v>
      </c>
      <c r="CD141" s="167" t="b">
        <f t="shared" si="54"/>
        <v>0</v>
      </c>
      <c r="CE141" s="167" t="str">
        <f t="shared" si="55"/>
        <v/>
      </c>
      <c r="CF141" s="167" t="b">
        <f t="shared" si="56"/>
        <v>0</v>
      </c>
      <c r="CG141" t="str">
        <f t="shared" si="57"/>
        <v/>
      </c>
      <c r="CH141" s="167" t="b">
        <f t="shared" si="58"/>
        <v>0</v>
      </c>
    </row>
    <row r="142" spans="1:86" ht="15" customHeight="1">
      <c r="A142" s="152"/>
      <c r="B142" s="107"/>
      <c r="C142" s="120" t="s">
        <v>84</v>
      </c>
      <c r="D142" s="375"/>
      <c r="E142" s="375"/>
      <c r="F142" s="375"/>
      <c r="G142" s="375"/>
      <c r="H142" s="375"/>
      <c r="I142" s="375"/>
      <c r="J142" s="375"/>
      <c r="K142" s="320"/>
      <c r="L142" s="320"/>
      <c r="M142" s="320"/>
      <c r="N142" s="320"/>
      <c r="O142" s="320"/>
      <c r="P142" s="234"/>
      <c r="Q142" s="234"/>
      <c r="R142" s="234"/>
      <c r="S142" s="234"/>
      <c r="T142" s="234"/>
      <c r="U142" s="234"/>
      <c r="V142" s="234"/>
      <c r="W142" s="234"/>
      <c r="X142" s="234"/>
      <c r="Y142" s="234"/>
      <c r="Z142" s="234"/>
      <c r="AA142" s="234"/>
      <c r="AB142" s="320"/>
      <c r="AC142" s="320"/>
      <c r="AD142" s="320"/>
      <c r="AG142">
        <f t="shared" si="19"/>
        <v>0</v>
      </c>
      <c r="AH142">
        <f t="shared" si="20"/>
        <v>0</v>
      </c>
      <c r="AI142">
        <f t="shared" si="21"/>
        <v>0</v>
      </c>
      <c r="AJ142">
        <f t="shared" si="22"/>
        <v>0</v>
      </c>
      <c r="AL142">
        <f t="shared" si="23"/>
        <v>0</v>
      </c>
      <c r="AM142">
        <f t="shared" si="24"/>
        <v>0</v>
      </c>
      <c r="AN142">
        <f t="shared" si="25"/>
        <v>0</v>
      </c>
      <c r="AO142">
        <f t="shared" si="26"/>
        <v>0</v>
      </c>
      <c r="AQ142">
        <f t="shared" si="27"/>
        <v>0</v>
      </c>
      <c r="AR142">
        <f t="shared" si="28"/>
        <v>0</v>
      </c>
      <c r="AS142">
        <f t="shared" si="29"/>
        <v>0</v>
      </c>
      <c r="AT142">
        <f t="shared" si="30"/>
        <v>0</v>
      </c>
      <c r="AV142">
        <f t="shared" si="31"/>
        <v>0</v>
      </c>
      <c r="AW142">
        <f t="shared" si="32"/>
        <v>0</v>
      </c>
      <c r="AX142">
        <f t="shared" si="33"/>
        <v>0</v>
      </c>
      <c r="AY142">
        <f t="shared" si="34"/>
        <v>0</v>
      </c>
      <c r="BA142">
        <f t="shared" si="35"/>
        <v>0</v>
      </c>
      <c r="BB142">
        <f t="shared" si="36"/>
        <v>0</v>
      </c>
      <c r="BC142">
        <f t="shared" si="37"/>
        <v>0</v>
      </c>
      <c r="BD142">
        <f t="shared" si="38"/>
        <v>0</v>
      </c>
      <c r="BF142">
        <f t="shared" si="39"/>
        <v>0</v>
      </c>
      <c r="BG142">
        <f t="shared" si="40"/>
        <v>0</v>
      </c>
      <c r="BH142">
        <f t="shared" si="41"/>
        <v>0</v>
      </c>
      <c r="BI142">
        <f t="shared" si="42"/>
        <v>0</v>
      </c>
      <c r="BK142">
        <f t="shared" si="43"/>
        <v>0</v>
      </c>
      <c r="BL142">
        <f t="shared" si="44"/>
        <v>0</v>
      </c>
      <c r="BM142">
        <f t="shared" si="45"/>
        <v>0</v>
      </c>
      <c r="BN142">
        <f t="shared" si="46"/>
        <v>0</v>
      </c>
      <c r="BS142">
        <f t="shared" si="47"/>
        <v>0</v>
      </c>
      <c r="BU142">
        <f t="shared" si="48"/>
        <v>0</v>
      </c>
      <c r="BV142">
        <f t="shared" si="49"/>
        <v>0</v>
      </c>
      <c r="BW142">
        <f t="shared" si="50"/>
        <v>0</v>
      </c>
      <c r="BY142">
        <f t="shared" si="51"/>
        <v>0</v>
      </c>
      <c r="BZ142">
        <f t="shared" si="52"/>
        <v>0</v>
      </c>
      <c r="CB142">
        <f t="shared" si="53"/>
        <v>0</v>
      </c>
      <c r="CD142" s="167" t="b">
        <f t="shared" si="54"/>
        <v>0</v>
      </c>
      <c r="CE142" s="167" t="str">
        <f t="shared" si="55"/>
        <v/>
      </c>
      <c r="CF142" s="167" t="b">
        <f t="shared" si="56"/>
        <v>0</v>
      </c>
      <c r="CG142" t="str">
        <f t="shared" si="57"/>
        <v/>
      </c>
      <c r="CH142" s="167" t="b">
        <f t="shared" si="58"/>
        <v>0</v>
      </c>
    </row>
    <row r="143" spans="1:86" ht="15" customHeight="1">
      <c r="A143" s="152"/>
      <c r="B143" s="107"/>
      <c r="C143" s="120" t="s">
        <v>85</v>
      </c>
      <c r="D143" s="375"/>
      <c r="E143" s="375"/>
      <c r="F143" s="375"/>
      <c r="G143" s="375"/>
      <c r="H143" s="375"/>
      <c r="I143" s="375"/>
      <c r="J143" s="375"/>
      <c r="K143" s="320"/>
      <c r="L143" s="320"/>
      <c r="M143" s="320"/>
      <c r="N143" s="320"/>
      <c r="O143" s="320"/>
      <c r="P143" s="234"/>
      <c r="Q143" s="234"/>
      <c r="R143" s="234"/>
      <c r="S143" s="234"/>
      <c r="T143" s="234"/>
      <c r="U143" s="234"/>
      <c r="V143" s="234"/>
      <c r="W143" s="234"/>
      <c r="X143" s="234"/>
      <c r="Y143" s="234"/>
      <c r="Z143" s="234"/>
      <c r="AA143" s="234"/>
      <c r="AB143" s="320"/>
      <c r="AC143" s="320"/>
      <c r="AD143" s="320"/>
      <c r="AG143">
        <f t="shared" si="19"/>
        <v>0</v>
      </c>
      <c r="AH143">
        <f t="shared" si="20"/>
        <v>0</v>
      </c>
      <c r="AI143">
        <f t="shared" si="21"/>
        <v>0</v>
      </c>
      <c r="AJ143">
        <f t="shared" si="22"/>
        <v>0</v>
      </c>
      <c r="AL143">
        <f t="shared" si="23"/>
        <v>0</v>
      </c>
      <c r="AM143">
        <f t="shared" si="24"/>
        <v>0</v>
      </c>
      <c r="AN143">
        <f t="shared" si="25"/>
        <v>0</v>
      </c>
      <c r="AO143">
        <f t="shared" si="26"/>
        <v>0</v>
      </c>
      <c r="AQ143">
        <f t="shared" si="27"/>
        <v>0</v>
      </c>
      <c r="AR143">
        <f t="shared" si="28"/>
        <v>0</v>
      </c>
      <c r="AS143">
        <f t="shared" si="29"/>
        <v>0</v>
      </c>
      <c r="AT143">
        <f t="shared" si="30"/>
        <v>0</v>
      </c>
      <c r="AV143">
        <f t="shared" si="31"/>
        <v>0</v>
      </c>
      <c r="AW143">
        <f t="shared" si="32"/>
        <v>0</v>
      </c>
      <c r="AX143">
        <f t="shared" si="33"/>
        <v>0</v>
      </c>
      <c r="AY143">
        <f t="shared" si="34"/>
        <v>0</v>
      </c>
      <c r="BA143">
        <f t="shared" si="35"/>
        <v>0</v>
      </c>
      <c r="BB143">
        <f t="shared" si="36"/>
        <v>0</v>
      </c>
      <c r="BC143">
        <f t="shared" si="37"/>
        <v>0</v>
      </c>
      <c r="BD143">
        <f t="shared" si="38"/>
        <v>0</v>
      </c>
      <c r="BF143">
        <f t="shared" si="39"/>
        <v>0</v>
      </c>
      <c r="BG143">
        <f t="shared" si="40"/>
        <v>0</v>
      </c>
      <c r="BH143">
        <f t="shared" si="41"/>
        <v>0</v>
      </c>
      <c r="BI143">
        <f t="shared" si="42"/>
        <v>0</v>
      </c>
      <c r="BK143">
        <f t="shared" si="43"/>
        <v>0</v>
      </c>
      <c r="BL143">
        <f t="shared" si="44"/>
        <v>0</v>
      </c>
      <c r="BM143">
        <f t="shared" si="45"/>
        <v>0</v>
      </c>
      <c r="BN143">
        <f t="shared" si="46"/>
        <v>0</v>
      </c>
      <c r="BS143">
        <f t="shared" si="47"/>
        <v>0</v>
      </c>
      <c r="BU143">
        <f t="shared" si="48"/>
        <v>0</v>
      </c>
      <c r="BV143">
        <f t="shared" si="49"/>
        <v>0</v>
      </c>
      <c r="BW143">
        <f t="shared" si="50"/>
        <v>0</v>
      </c>
      <c r="BY143">
        <f t="shared" si="51"/>
        <v>0</v>
      </c>
      <c r="BZ143">
        <f t="shared" si="52"/>
        <v>0</v>
      </c>
      <c r="CB143">
        <f t="shared" si="53"/>
        <v>0</v>
      </c>
      <c r="CD143" s="167" t="b">
        <f t="shared" si="54"/>
        <v>0</v>
      </c>
      <c r="CE143" s="167" t="str">
        <f t="shared" si="55"/>
        <v/>
      </c>
      <c r="CF143" s="167" t="b">
        <f t="shared" si="56"/>
        <v>0</v>
      </c>
      <c r="CG143" t="str">
        <f t="shared" si="57"/>
        <v/>
      </c>
      <c r="CH143" s="167" t="b">
        <f t="shared" si="58"/>
        <v>0</v>
      </c>
    </row>
    <row r="144" spans="1:86" ht="15" customHeight="1">
      <c r="A144" s="152"/>
      <c r="B144" s="107"/>
      <c r="C144" s="120" t="s">
        <v>86</v>
      </c>
      <c r="D144" s="375"/>
      <c r="E144" s="375"/>
      <c r="F144" s="375"/>
      <c r="G144" s="375"/>
      <c r="H144" s="375"/>
      <c r="I144" s="375"/>
      <c r="J144" s="375"/>
      <c r="K144" s="320"/>
      <c r="L144" s="320"/>
      <c r="M144" s="320"/>
      <c r="N144" s="320"/>
      <c r="O144" s="320"/>
      <c r="P144" s="234"/>
      <c r="Q144" s="234"/>
      <c r="R144" s="234"/>
      <c r="S144" s="234"/>
      <c r="T144" s="234"/>
      <c r="U144" s="234"/>
      <c r="V144" s="234"/>
      <c r="W144" s="234"/>
      <c r="X144" s="234"/>
      <c r="Y144" s="234"/>
      <c r="Z144" s="234"/>
      <c r="AA144" s="234"/>
      <c r="AB144" s="320"/>
      <c r="AC144" s="320"/>
      <c r="AD144" s="320"/>
      <c r="AG144">
        <f t="shared" si="19"/>
        <v>0</v>
      </c>
      <c r="AH144">
        <f t="shared" si="20"/>
        <v>0</v>
      </c>
      <c r="AI144">
        <f t="shared" si="21"/>
        <v>0</v>
      </c>
      <c r="AJ144">
        <f t="shared" si="22"/>
        <v>0</v>
      </c>
      <c r="AL144">
        <f t="shared" si="23"/>
        <v>0</v>
      </c>
      <c r="AM144">
        <f t="shared" si="24"/>
        <v>0</v>
      </c>
      <c r="AN144">
        <f t="shared" si="25"/>
        <v>0</v>
      </c>
      <c r="AO144">
        <f t="shared" si="26"/>
        <v>0</v>
      </c>
      <c r="AQ144">
        <f t="shared" si="27"/>
        <v>0</v>
      </c>
      <c r="AR144">
        <f t="shared" si="28"/>
        <v>0</v>
      </c>
      <c r="AS144">
        <f t="shared" si="29"/>
        <v>0</v>
      </c>
      <c r="AT144">
        <f t="shared" si="30"/>
        <v>0</v>
      </c>
      <c r="AV144">
        <f t="shared" si="31"/>
        <v>0</v>
      </c>
      <c r="AW144">
        <f t="shared" si="32"/>
        <v>0</v>
      </c>
      <c r="AX144">
        <f t="shared" si="33"/>
        <v>0</v>
      </c>
      <c r="AY144">
        <f t="shared" si="34"/>
        <v>0</v>
      </c>
      <c r="BA144">
        <f t="shared" si="35"/>
        <v>0</v>
      </c>
      <c r="BB144">
        <f t="shared" si="36"/>
        <v>0</v>
      </c>
      <c r="BC144">
        <f t="shared" si="37"/>
        <v>0</v>
      </c>
      <c r="BD144">
        <f t="shared" si="38"/>
        <v>0</v>
      </c>
      <c r="BF144">
        <f t="shared" si="39"/>
        <v>0</v>
      </c>
      <c r="BG144">
        <f t="shared" si="40"/>
        <v>0</v>
      </c>
      <c r="BH144">
        <f t="shared" si="41"/>
        <v>0</v>
      </c>
      <c r="BI144">
        <f t="shared" si="42"/>
        <v>0</v>
      </c>
      <c r="BK144">
        <f t="shared" si="43"/>
        <v>0</v>
      </c>
      <c r="BL144">
        <f t="shared" si="44"/>
        <v>0</v>
      </c>
      <c r="BM144">
        <f t="shared" si="45"/>
        <v>0</v>
      </c>
      <c r="BN144">
        <f t="shared" si="46"/>
        <v>0</v>
      </c>
      <c r="BS144">
        <f t="shared" si="47"/>
        <v>0</v>
      </c>
      <c r="BU144">
        <f t="shared" si="48"/>
        <v>0</v>
      </c>
      <c r="BV144">
        <f t="shared" si="49"/>
        <v>0</v>
      </c>
      <c r="BW144">
        <f t="shared" si="50"/>
        <v>0</v>
      </c>
      <c r="BY144">
        <f t="shared" si="51"/>
        <v>0</v>
      </c>
      <c r="BZ144">
        <f t="shared" si="52"/>
        <v>0</v>
      </c>
      <c r="CB144">
        <f t="shared" si="53"/>
        <v>0</v>
      </c>
      <c r="CD144" s="167" t="b">
        <f t="shared" si="54"/>
        <v>0</v>
      </c>
      <c r="CE144" s="167" t="str">
        <f t="shared" si="55"/>
        <v/>
      </c>
      <c r="CF144" s="167" t="b">
        <f t="shared" si="56"/>
        <v>0</v>
      </c>
      <c r="CG144" t="str">
        <f t="shared" si="57"/>
        <v/>
      </c>
      <c r="CH144" s="167" t="b">
        <f t="shared" si="58"/>
        <v>0</v>
      </c>
    </row>
    <row r="145" spans="1:86" ht="15" customHeight="1">
      <c r="A145" s="152"/>
      <c r="B145" s="107"/>
      <c r="C145" s="120" t="s">
        <v>87</v>
      </c>
      <c r="D145" s="375"/>
      <c r="E145" s="375"/>
      <c r="F145" s="375"/>
      <c r="G145" s="375"/>
      <c r="H145" s="375"/>
      <c r="I145" s="375"/>
      <c r="J145" s="375"/>
      <c r="K145" s="320"/>
      <c r="L145" s="320"/>
      <c r="M145" s="320"/>
      <c r="N145" s="320"/>
      <c r="O145" s="320"/>
      <c r="P145" s="234"/>
      <c r="Q145" s="234"/>
      <c r="R145" s="234"/>
      <c r="S145" s="234"/>
      <c r="T145" s="234"/>
      <c r="U145" s="234"/>
      <c r="V145" s="234"/>
      <c r="W145" s="234"/>
      <c r="X145" s="234"/>
      <c r="Y145" s="234"/>
      <c r="Z145" s="234"/>
      <c r="AA145" s="234"/>
      <c r="AB145" s="320"/>
      <c r="AC145" s="320"/>
      <c r="AD145" s="320"/>
      <c r="AG145">
        <f t="shared" si="19"/>
        <v>0</v>
      </c>
      <c r="AH145">
        <f t="shared" si="20"/>
        <v>0</v>
      </c>
      <c r="AI145">
        <f t="shared" si="21"/>
        <v>0</v>
      </c>
      <c r="AJ145">
        <f t="shared" si="22"/>
        <v>0</v>
      </c>
      <c r="AL145">
        <f t="shared" si="23"/>
        <v>0</v>
      </c>
      <c r="AM145">
        <f t="shared" si="24"/>
        <v>0</v>
      </c>
      <c r="AN145">
        <f t="shared" si="25"/>
        <v>0</v>
      </c>
      <c r="AO145">
        <f t="shared" si="26"/>
        <v>0</v>
      </c>
      <c r="AQ145">
        <f t="shared" si="27"/>
        <v>0</v>
      </c>
      <c r="AR145">
        <f t="shared" si="28"/>
        <v>0</v>
      </c>
      <c r="AS145">
        <f t="shared" si="29"/>
        <v>0</v>
      </c>
      <c r="AT145">
        <f t="shared" si="30"/>
        <v>0</v>
      </c>
      <c r="AV145">
        <f t="shared" si="31"/>
        <v>0</v>
      </c>
      <c r="AW145">
        <f t="shared" si="32"/>
        <v>0</v>
      </c>
      <c r="AX145">
        <f t="shared" si="33"/>
        <v>0</v>
      </c>
      <c r="AY145">
        <f t="shared" si="34"/>
        <v>0</v>
      </c>
      <c r="BA145">
        <f t="shared" si="35"/>
        <v>0</v>
      </c>
      <c r="BB145">
        <f t="shared" si="36"/>
        <v>0</v>
      </c>
      <c r="BC145">
        <f t="shared" si="37"/>
        <v>0</v>
      </c>
      <c r="BD145">
        <f t="shared" si="38"/>
        <v>0</v>
      </c>
      <c r="BF145">
        <f t="shared" si="39"/>
        <v>0</v>
      </c>
      <c r="BG145">
        <f t="shared" si="40"/>
        <v>0</v>
      </c>
      <c r="BH145">
        <f t="shared" si="41"/>
        <v>0</v>
      </c>
      <c r="BI145">
        <f t="shared" si="42"/>
        <v>0</v>
      </c>
      <c r="BK145">
        <f t="shared" si="43"/>
        <v>0</v>
      </c>
      <c r="BL145">
        <f t="shared" si="44"/>
        <v>0</v>
      </c>
      <c r="BM145">
        <f t="shared" si="45"/>
        <v>0</v>
      </c>
      <c r="BN145">
        <f t="shared" si="46"/>
        <v>0</v>
      </c>
      <c r="BS145">
        <f t="shared" si="47"/>
        <v>0</v>
      </c>
      <c r="BU145">
        <f t="shared" si="48"/>
        <v>0</v>
      </c>
      <c r="BV145">
        <f t="shared" si="49"/>
        <v>0</v>
      </c>
      <c r="BW145">
        <f t="shared" si="50"/>
        <v>0</v>
      </c>
      <c r="BY145">
        <f t="shared" si="51"/>
        <v>0</v>
      </c>
      <c r="BZ145">
        <f t="shared" si="52"/>
        <v>0</v>
      </c>
      <c r="CB145">
        <f t="shared" si="53"/>
        <v>0</v>
      </c>
      <c r="CD145" s="167" t="b">
        <f t="shared" si="54"/>
        <v>0</v>
      </c>
      <c r="CE145" s="167" t="str">
        <f t="shared" si="55"/>
        <v/>
      </c>
      <c r="CF145" s="167" t="b">
        <f t="shared" si="56"/>
        <v>0</v>
      </c>
      <c r="CG145" t="str">
        <f t="shared" si="57"/>
        <v/>
      </c>
      <c r="CH145" s="167" t="b">
        <f t="shared" si="58"/>
        <v>0</v>
      </c>
    </row>
    <row r="146" spans="1:86" ht="15" customHeight="1">
      <c r="A146" s="152"/>
      <c r="B146" s="107"/>
      <c r="C146" s="64" t="s">
        <v>88</v>
      </c>
      <c r="D146" s="375"/>
      <c r="E146" s="375"/>
      <c r="F146" s="375"/>
      <c r="G146" s="375"/>
      <c r="H146" s="375"/>
      <c r="I146" s="375"/>
      <c r="J146" s="375"/>
      <c r="K146" s="320"/>
      <c r="L146" s="320"/>
      <c r="M146" s="320"/>
      <c r="N146" s="320"/>
      <c r="O146" s="320"/>
      <c r="P146" s="234"/>
      <c r="Q146" s="234"/>
      <c r="R146" s="234"/>
      <c r="S146" s="234"/>
      <c r="T146" s="234"/>
      <c r="U146" s="234"/>
      <c r="V146" s="234"/>
      <c r="W146" s="234"/>
      <c r="X146" s="234"/>
      <c r="Y146" s="234"/>
      <c r="Z146" s="234"/>
      <c r="AA146" s="234"/>
      <c r="AB146" s="320"/>
      <c r="AC146" s="320"/>
      <c r="AD146" s="320"/>
      <c r="AG146">
        <f t="shared" si="19"/>
        <v>0</v>
      </c>
      <c r="AH146">
        <f t="shared" si="20"/>
        <v>0</v>
      </c>
      <c r="AI146">
        <f t="shared" si="21"/>
        <v>0</v>
      </c>
      <c r="AJ146">
        <f t="shared" si="22"/>
        <v>0</v>
      </c>
      <c r="AL146">
        <f t="shared" si="23"/>
        <v>0</v>
      </c>
      <c r="AM146">
        <f t="shared" si="24"/>
        <v>0</v>
      </c>
      <c r="AN146">
        <f t="shared" si="25"/>
        <v>0</v>
      </c>
      <c r="AO146">
        <f t="shared" si="26"/>
        <v>0</v>
      </c>
      <c r="AQ146">
        <f t="shared" si="27"/>
        <v>0</v>
      </c>
      <c r="AR146">
        <f t="shared" si="28"/>
        <v>0</v>
      </c>
      <c r="AS146">
        <f t="shared" si="29"/>
        <v>0</v>
      </c>
      <c r="AT146">
        <f t="shared" si="30"/>
        <v>0</v>
      </c>
      <c r="AV146">
        <f t="shared" si="31"/>
        <v>0</v>
      </c>
      <c r="AW146">
        <f t="shared" si="32"/>
        <v>0</v>
      </c>
      <c r="AX146">
        <f t="shared" si="33"/>
        <v>0</v>
      </c>
      <c r="AY146">
        <f t="shared" si="34"/>
        <v>0</v>
      </c>
      <c r="BA146">
        <f t="shared" si="35"/>
        <v>0</v>
      </c>
      <c r="BB146">
        <f t="shared" si="36"/>
        <v>0</v>
      </c>
      <c r="BC146">
        <f t="shared" si="37"/>
        <v>0</v>
      </c>
      <c r="BD146">
        <f t="shared" si="38"/>
        <v>0</v>
      </c>
      <c r="BF146">
        <f t="shared" si="39"/>
        <v>0</v>
      </c>
      <c r="BG146">
        <f t="shared" si="40"/>
        <v>0</v>
      </c>
      <c r="BH146">
        <f t="shared" si="41"/>
        <v>0</v>
      </c>
      <c r="BI146">
        <f t="shared" si="42"/>
        <v>0</v>
      </c>
      <c r="BK146">
        <f t="shared" si="43"/>
        <v>0</v>
      </c>
      <c r="BL146">
        <f t="shared" si="44"/>
        <v>0</v>
      </c>
      <c r="BM146">
        <f t="shared" si="45"/>
        <v>0</v>
      </c>
      <c r="BN146">
        <f t="shared" si="46"/>
        <v>0</v>
      </c>
      <c r="BS146">
        <f t="shared" si="47"/>
        <v>0</v>
      </c>
      <c r="BU146">
        <f t="shared" si="48"/>
        <v>0</v>
      </c>
      <c r="BV146">
        <f t="shared" si="49"/>
        <v>0</v>
      </c>
      <c r="BW146">
        <f t="shared" si="50"/>
        <v>0</v>
      </c>
      <c r="BY146">
        <f t="shared" si="51"/>
        <v>0</v>
      </c>
      <c r="BZ146">
        <f t="shared" si="52"/>
        <v>0</v>
      </c>
      <c r="CB146">
        <f t="shared" si="53"/>
        <v>0</v>
      </c>
      <c r="CD146" s="167" t="b">
        <f t="shared" si="54"/>
        <v>0</v>
      </c>
      <c r="CE146" s="167" t="str">
        <f t="shared" si="55"/>
        <v/>
      </c>
      <c r="CF146" s="167" t="b">
        <f t="shared" si="56"/>
        <v>0</v>
      </c>
      <c r="CG146" t="str">
        <f t="shared" si="57"/>
        <v/>
      </c>
      <c r="CH146" s="167" t="b">
        <f t="shared" si="58"/>
        <v>0</v>
      </c>
    </row>
    <row r="147" spans="1:86" ht="15" customHeight="1">
      <c r="A147" s="152"/>
      <c r="B147" s="107"/>
      <c r="C147" s="64" t="s">
        <v>89</v>
      </c>
      <c r="D147" s="375"/>
      <c r="E147" s="375"/>
      <c r="F147" s="375"/>
      <c r="G147" s="375"/>
      <c r="H147" s="375"/>
      <c r="I147" s="375"/>
      <c r="J147" s="375"/>
      <c r="K147" s="320"/>
      <c r="L147" s="320"/>
      <c r="M147" s="320"/>
      <c r="N147" s="320"/>
      <c r="O147" s="320"/>
      <c r="P147" s="234"/>
      <c r="Q147" s="234"/>
      <c r="R147" s="234"/>
      <c r="S147" s="234"/>
      <c r="T147" s="234"/>
      <c r="U147" s="234"/>
      <c r="V147" s="234"/>
      <c r="W147" s="234"/>
      <c r="X147" s="234"/>
      <c r="Y147" s="234"/>
      <c r="Z147" s="234"/>
      <c r="AA147" s="234"/>
      <c r="AB147" s="320"/>
      <c r="AC147" s="320"/>
      <c r="AD147" s="320"/>
      <c r="AG147">
        <f t="shared" si="19"/>
        <v>0</v>
      </c>
      <c r="AH147">
        <f t="shared" si="20"/>
        <v>0</v>
      </c>
      <c r="AI147">
        <f t="shared" si="21"/>
        <v>0</v>
      </c>
      <c r="AJ147">
        <f t="shared" si="22"/>
        <v>0</v>
      </c>
      <c r="AL147">
        <f t="shared" si="23"/>
        <v>0</v>
      </c>
      <c r="AM147">
        <f t="shared" si="24"/>
        <v>0</v>
      </c>
      <c r="AN147">
        <f t="shared" si="25"/>
        <v>0</v>
      </c>
      <c r="AO147">
        <f t="shared" si="26"/>
        <v>0</v>
      </c>
      <c r="AQ147">
        <f t="shared" si="27"/>
        <v>0</v>
      </c>
      <c r="AR147">
        <f t="shared" si="28"/>
        <v>0</v>
      </c>
      <c r="AS147">
        <f t="shared" si="29"/>
        <v>0</v>
      </c>
      <c r="AT147">
        <f t="shared" si="30"/>
        <v>0</v>
      </c>
      <c r="AV147">
        <f t="shared" si="31"/>
        <v>0</v>
      </c>
      <c r="AW147">
        <f t="shared" si="32"/>
        <v>0</v>
      </c>
      <c r="AX147">
        <f t="shared" si="33"/>
        <v>0</v>
      </c>
      <c r="AY147">
        <f t="shared" si="34"/>
        <v>0</v>
      </c>
      <c r="BA147">
        <f t="shared" si="35"/>
        <v>0</v>
      </c>
      <c r="BB147">
        <f t="shared" si="36"/>
        <v>0</v>
      </c>
      <c r="BC147">
        <f t="shared" si="37"/>
        <v>0</v>
      </c>
      <c r="BD147">
        <f t="shared" si="38"/>
        <v>0</v>
      </c>
      <c r="BF147">
        <f t="shared" si="39"/>
        <v>0</v>
      </c>
      <c r="BG147">
        <f t="shared" si="40"/>
        <v>0</v>
      </c>
      <c r="BH147">
        <f t="shared" si="41"/>
        <v>0</v>
      </c>
      <c r="BI147">
        <f t="shared" si="42"/>
        <v>0</v>
      </c>
      <c r="BK147">
        <f t="shared" si="43"/>
        <v>0</v>
      </c>
      <c r="BL147">
        <f t="shared" si="44"/>
        <v>0</v>
      </c>
      <c r="BM147">
        <f t="shared" si="45"/>
        <v>0</v>
      </c>
      <c r="BN147">
        <f t="shared" si="46"/>
        <v>0</v>
      </c>
      <c r="BS147">
        <f t="shared" si="47"/>
        <v>0</v>
      </c>
      <c r="BU147">
        <f t="shared" si="48"/>
        <v>0</v>
      </c>
      <c r="BV147">
        <f t="shared" si="49"/>
        <v>0</v>
      </c>
      <c r="BW147">
        <f t="shared" si="50"/>
        <v>0</v>
      </c>
      <c r="BY147">
        <f t="shared" si="51"/>
        <v>0</v>
      </c>
      <c r="BZ147">
        <f t="shared" si="52"/>
        <v>0</v>
      </c>
      <c r="CB147">
        <f t="shared" si="53"/>
        <v>0</v>
      </c>
      <c r="CD147" s="167" t="b">
        <f t="shared" si="54"/>
        <v>0</v>
      </c>
      <c r="CE147" s="167" t="str">
        <f t="shared" si="55"/>
        <v/>
      </c>
      <c r="CF147" s="167" t="b">
        <f t="shared" si="56"/>
        <v>0</v>
      </c>
      <c r="CG147" t="str">
        <f t="shared" si="57"/>
        <v/>
      </c>
      <c r="CH147" s="167" t="b">
        <f t="shared" si="58"/>
        <v>0</v>
      </c>
    </row>
    <row r="148" spans="1:86" ht="15" customHeight="1">
      <c r="A148" s="152"/>
      <c r="B148" s="107"/>
      <c r="C148" s="64" t="s">
        <v>90</v>
      </c>
      <c r="D148" s="375"/>
      <c r="E148" s="375"/>
      <c r="F148" s="375"/>
      <c r="G148" s="375"/>
      <c r="H148" s="375"/>
      <c r="I148" s="375"/>
      <c r="J148" s="375"/>
      <c r="K148" s="320"/>
      <c r="L148" s="320"/>
      <c r="M148" s="320"/>
      <c r="N148" s="320"/>
      <c r="O148" s="320"/>
      <c r="P148" s="234"/>
      <c r="Q148" s="234"/>
      <c r="R148" s="234"/>
      <c r="S148" s="234"/>
      <c r="T148" s="234"/>
      <c r="U148" s="234"/>
      <c r="V148" s="234"/>
      <c r="W148" s="234"/>
      <c r="X148" s="234"/>
      <c r="Y148" s="234"/>
      <c r="Z148" s="234"/>
      <c r="AA148" s="234"/>
      <c r="AB148" s="320"/>
      <c r="AC148" s="320"/>
      <c r="AD148" s="320"/>
      <c r="AG148">
        <f t="shared" si="19"/>
        <v>0</v>
      </c>
      <c r="AH148">
        <f t="shared" si="20"/>
        <v>0</v>
      </c>
      <c r="AI148">
        <f t="shared" si="21"/>
        <v>0</v>
      </c>
      <c r="AJ148">
        <f t="shared" si="22"/>
        <v>0</v>
      </c>
      <c r="AL148">
        <f t="shared" si="23"/>
        <v>0</v>
      </c>
      <c r="AM148">
        <f t="shared" si="24"/>
        <v>0</v>
      </c>
      <c r="AN148">
        <f t="shared" si="25"/>
        <v>0</v>
      </c>
      <c r="AO148">
        <f t="shared" si="26"/>
        <v>0</v>
      </c>
      <c r="AQ148">
        <f t="shared" si="27"/>
        <v>0</v>
      </c>
      <c r="AR148">
        <f t="shared" si="28"/>
        <v>0</v>
      </c>
      <c r="AS148">
        <f t="shared" si="29"/>
        <v>0</v>
      </c>
      <c r="AT148">
        <f t="shared" si="30"/>
        <v>0</v>
      </c>
      <c r="AV148">
        <f t="shared" si="31"/>
        <v>0</v>
      </c>
      <c r="AW148">
        <f t="shared" si="32"/>
        <v>0</v>
      </c>
      <c r="AX148">
        <f t="shared" si="33"/>
        <v>0</v>
      </c>
      <c r="AY148">
        <f t="shared" si="34"/>
        <v>0</v>
      </c>
      <c r="BA148">
        <f t="shared" si="35"/>
        <v>0</v>
      </c>
      <c r="BB148">
        <f t="shared" si="36"/>
        <v>0</v>
      </c>
      <c r="BC148">
        <f t="shared" si="37"/>
        <v>0</v>
      </c>
      <c r="BD148">
        <f t="shared" si="38"/>
        <v>0</v>
      </c>
      <c r="BF148">
        <f t="shared" si="39"/>
        <v>0</v>
      </c>
      <c r="BG148">
        <f t="shared" si="40"/>
        <v>0</v>
      </c>
      <c r="BH148">
        <f t="shared" si="41"/>
        <v>0</v>
      </c>
      <c r="BI148">
        <f t="shared" si="42"/>
        <v>0</v>
      </c>
      <c r="BK148">
        <f t="shared" si="43"/>
        <v>0</v>
      </c>
      <c r="BL148">
        <f t="shared" si="44"/>
        <v>0</v>
      </c>
      <c r="BM148">
        <f t="shared" si="45"/>
        <v>0</v>
      </c>
      <c r="BN148">
        <f t="shared" si="46"/>
        <v>0</v>
      </c>
      <c r="BS148">
        <f t="shared" si="47"/>
        <v>0</v>
      </c>
      <c r="BU148">
        <f t="shared" si="48"/>
        <v>0</v>
      </c>
      <c r="BV148">
        <f t="shared" si="49"/>
        <v>0</v>
      </c>
      <c r="BW148">
        <f t="shared" si="50"/>
        <v>0</v>
      </c>
      <c r="BY148">
        <f t="shared" si="51"/>
        <v>0</v>
      </c>
      <c r="BZ148">
        <f t="shared" si="52"/>
        <v>0</v>
      </c>
      <c r="CB148">
        <f t="shared" si="53"/>
        <v>0</v>
      </c>
      <c r="CD148" s="167" t="b">
        <f t="shared" si="54"/>
        <v>0</v>
      </c>
      <c r="CE148" s="167" t="str">
        <f t="shared" si="55"/>
        <v/>
      </c>
      <c r="CF148" s="167" t="b">
        <f t="shared" si="56"/>
        <v>0</v>
      </c>
      <c r="CG148" t="str">
        <f t="shared" si="57"/>
        <v/>
      </c>
      <c r="CH148" s="167" t="b">
        <f t="shared" si="58"/>
        <v>0</v>
      </c>
    </row>
    <row r="149" spans="1:86" ht="15" customHeight="1">
      <c r="A149" s="152"/>
      <c r="B149" s="107"/>
      <c r="C149" s="64" t="s">
        <v>91</v>
      </c>
      <c r="D149" s="375"/>
      <c r="E149" s="375"/>
      <c r="F149" s="375"/>
      <c r="G149" s="375"/>
      <c r="H149" s="375"/>
      <c r="I149" s="375"/>
      <c r="J149" s="375"/>
      <c r="K149" s="320"/>
      <c r="L149" s="320"/>
      <c r="M149" s="320"/>
      <c r="N149" s="320"/>
      <c r="O149" s="320"/>
      <c r="P149" s="234"/>
      <c r="Q149" s="234"/>
      <c r="R149" s="234"/>
      <c r="S149" s="234"/>
      <c r="T149" s="234"/>
      <c r="U149" s="234"/>
      <c r="V149" s="234"/>
      <c r="W149" s="234"/>
      <c r="X149" s="234"/>
      <c r="Y149" s="234"/>
      <c r="Z149" s="234"/>
      <c r="AA149" s="234"/>
      <c r="AB149" s="320"/>
      <c r="AC149" s="320"/>
      <c r="AD149" s="320"/>
      <c r="AG149">
        <f t="shared" si="19"/>
        <v>0</v>
      </c>
      <c r="AH149">
        <f t="shared" si="20"/>
        <v>0</v>
      </c>
      <c r="AI149">
        <f t="shared" si="21"/>
        <v>0</v>
      </c>
      <c r="AJ149">
        <f t="shared" si="22"/>
        <v>0</v>
      </c>
      <c r="AL149">
        <f t="shared" si="23"/>
        <v>0</v>
      </c>
      <c r="AM149">
        <f t="shared" si="24"/>
        <v>0</v>
      </c>
      <c r="AN149">
        <f t="shared" si="25"/>
        <v>0</v>
      </c>
      <c r="AO149">
        <f t="shared" si="26"/>
        <v>0</v>
      </c>
      <c r="AQ149">
        <f t="shared" si="27"/>
        <v>0</v>
      </c>
      <c r="AR149">
        <f t="shared" si="28"/>
        <v>0</v>
      </c>
      <c r="AS149">
        <f t="shared" si="29"/>
        <v>0</v>
      </c>
      <c r="AT149">
        <f t="shared" si="30"/>
        <v>0</v>
      </c>
      <c r="AV149">
        <f t="shared" si="31"/>
        <v>0</v>
      </c>
      <c r="AW149">
        <f t="shared" si="32"/>
        <v>0</v>
      </c>
      <c r="AX149">
        <f t="shared" si="33"/>
        <v>0</v>
      </c>
      <c r="AY149">
        <f t="shared" si="34"/>
        <v>0</v>
      </c>
      <c r="BA149">
        <f t="shared" si="35"/>
        <v>0</v>
      </c>
      <c r="BB149">
        <f t="shared" si="36"/>
        <v>0</v>
      </c>
      <c r="BC149">
        <f t="shared" si="37"/>
        <v>0</v>
      </c>
      <c r="BD149">
        <f t="shared" si="38"/>
        <v>0</v>
      </c>
      <c r="BF149">
        <f t="shared" si="39"/>
        <v>0</v>
      </c>
      <c r="BG149">
        <f t="shared" si="40"/>
        <v>0</v>
      </c>
      <c r="BH149">
        <f t="shared" si="41"/>
        <v>0</v>
      </c>
      <c r="BI149">
        <f t="shared" si="42"/>
        <v>0</v>
      </c>
      <c r="BK149">
        <f t="shared" si="43"/>
        <v>0</v>
      </c>
      <c r="BL149">
        <f t="shared" si="44"/>
        <v>0</v>
      </c>
      <c r="BM149">
        <f t="shared" si="45"/>
        <v>0</v>
      </c>
      <c r="BN149">
        <f t="shared" si="46"/>
        <v>0</v>
      </c>
      <c r="BS149">
        <f t="shared" si="47"/>
        <v>0</v>
      </c>
      <c r="BU149">
        <f t="shared" si="48"/>
        <v>0</v>
      </c>
      <c r="BV149">
        <f t="shared" si="49"/>
        <v>0</v>
      </c>
      <c r="BW149">
        <f t="shared" si="50"/>
        <v>0</v>
      </c>
      <c r="BY149">
        <f t="shared" si="51"/>
        <v>0</v>
      </c>
      <c r="BZ149">
        <f t="shared" si="52"/>
        <v>0</v>
      </c>
      <c r="CB149">
        <f t="shared" si="53"/>
        <v>0</v>
      </c>
      <c r="CD149" s="167" t="b">
        <f t="shared" si="54"/>
        <v>0</v>
      </c>
      <c r="CE149" s="167" t="str">
        <f t="shared" si="55"/>
        <v/>
      </c>
      <c r="CF149" s="167" t="b">
        <f t="shared" si="56"/>
        <v>0</v>
      </c>
      <c r="CG149" t="str">
        <f t="shared" si="57"/>
        <v/>
      </c>
      <c r="CH149" s="167" t="b">
        <f t="shared" si="58"/>
        <v>0</v>
      </c>
    </row>
    <row r="150" spans="1:86" ht="15" customHeight="1">
      <c r="A150" s="152"/>
      <c r="B150" s="107"/>
      <c r="C150" s="64" t="s">
        <v>92</v>
      </c>
      <c r="D150" s="375"/>
      <c r="E150" s="375"/>
      <c r="F150" s="375"/>
      <c r="G150" s="375"/>
      <c r="H150" s="375"/>
      <c r="I150" s="375"/>
      <c r="J150" s="375"/>
      <c r="K150" s="320"/>
      <c r="L150" s="320"/>
      <c r="M150" s="320"/>
      <c r="N150" s="320"/>
      <c r="O150" s="320"/>
      <c r="P150" s="234"/>
      <c r="Q150" s="234"/>
      <c r="R150" s="234"/>
      <c r="S150" s="234"/>
      <c r="T150" s="234"/>
      <c r="U150" s="234"/>
      <c r="V150" s="234"/>
      <c r="W150" s="234"/>
      <c r="X150" s="234"/>
      <c r="Y150" s="234"/>
      <c r="Z150" s="234"/>
      <c r="AA150" s="234"/>
      <c r="AB150" s="320"/>
      <c r="AC150" s="320"/>
      <c r="AD150" s="320"/>
      <c r="AG150">
        <f t="shared" si="19"/>
        <v>0</v>
      </c>
      <c r="AH150">
        <f t="shared" si="20"/>
        <v>0</v>
      </c>
      <c r="AI150">
        <f t="shared" si="21"/>
        <v>0</v>
      </c>
      <c r="AJ150">
        <f t="shared" si="22"/>
        <v>0</v>
      </c>
      <c r="AL150">
        <f t="shared" si="23"/>
        <v>0</v>
      </c>
      <c r="AM150">
        <f t="shared" si="24"/>
        <v>0</v>
      </c>
      <c r="AN150">
        <f t="shared" si="25"/>
        <v>0</v>
      </c>
      <c r="AO150">
        <f t="shared" si="26"/>
        <v>0</v>
      </c>
      <c r="AQ150">
        <f t="shared" si="27"/>
        <v>0</v>
      </c>
      <c r="AR150">
        <f t="shared" si="28"/>
        <v>0</v>
      </c>
      <c r="AS150">
        <f t="shared" si="29"/>
        <v>0</v>
      </c>
      <c r="AT150">
        <f t="shared" si="30"/>
        <v>0</v>
      </c>
      <c r="AV150">
        <f t="shared" si="31"/>
        <v>0</v>
      </c>
      <c r="AW150">
        <f t="shared" si="32"/>
        <v>0</v>
      </c>
      <c r="AX150">
        <f t="shared" si="33"/>
        <v>0</v>
      </c>
      <c r="AY150">
        <f t="shared" si="34"/>
        <v>0</v>
      </c>
      <c r="BA150">
        <f t="shared" si="35"/>
        <v>0</v>
      </c>
      <c r="BB150">
        <f t="shared" si="36"/>
        <v>0</v>
      </c>
      <c r="BC150">
        <f t="shared" si="37"/>
        <v>0</v>
      </c>
      <c r="BD150">
        <f t="shared" si="38"/>
        <v>0</v>
      </c>
      <c r="BF150">
        <f t="shared" si="39"/>
        <v>0</v>
      </c>
      <c r="BG150">
        <f t="shared" si="40"/>
        <v>0</v>
      </c>
      <c r="BH150">
        <f t="shared" si="41"/>
        <v>0</v>
      </c>
      <c r="BI150">
        <f t="shared" si="42"/>
        <v>0</v>
      </c>
      <c r="BK150">
        <f t="shared" si="43"/>
        <v>0</v>
      </c>
      <c r="BL150">
        <f t="shared" si="44"/>
        <v>0</v>
      </c>
      <c r="BM150">
        <f t="shared" si="45"/>
        <v>0</v>
      </c>
      <c r="BN150">
        <f t="shared" si="46"/>
        <v>0</v>
      </c>
      <c r="BS150">
        <f t="shared" si="47"/>
        <v>0</v>
      </c>
      <c r="BU150">
        <f t="shared" si="48"/>
        <v>0</v>
      </c>
      <c r="BV150">
        <f t="shared" si="49"/>
        <v>0</v>
      </c>
      <c r="BW150">
        <f t="shared" si="50"/>
        <v>0</v>
      </c>
      <c r="BY150">
        <f t="shared" si="51"/>
        <v>0</v>
      </c>
      <c r="BZ150">
        <f t="shared" si="52"/>
        <v>0</v>
      </c>
      <c r="CB150">
        <f t="shared" si="53"/>
        <v>0</v>
      </c>
      <c r="CD150" s="167" t="b">
        <f t="shared" si="54"/>
        <v>0</v>
      </c>
      <c r="CE150" s="167" t="str">
        <f t="shared" si="55"/>
        <v/>
      </c>
      <c r="CF150" s="167" t="b">
        <f t="shared" si="56"/>
        <v>0</v>
      </c>
      <c r="CG150" t="str">
        <f t="shared" si="57"/>
        <v/>
      </c>
      <c r="CH150" s="167" t="b">
        <f t="shared" si="58"/>
        <v>0</v>
      </c>
    </row>
    <row r="151" spans="1:86" ht="15" customHeight="1">
      <c r="A151" s="152"/>
      <c r="B151" s="107"/>
      <c r="C151" s="64" t="s">
        <v>93</v>
      </c>
      <c r="D151" s="375"/>
      <c r="E151" s="375"/>
      <c r="F151" s="375"/>
      <c r="G151" s="375"/>
      <c r="H151" s="375"/>
      <c r="I151" s="375"/>
      <c r="J151" s="375"/>
      <c r="K151" s="320"/>
      <c r="L151" s="320"/>
      <c r="M151" s="320"/>
      <c r="N151" s="320"/>
      <c r="O151" s="320"/>
      <c r="P151" s="234"/>
      <c r="Q151" s="234"/>
      <c r="R151" s="234"/>
      <c r="S151" s="234"/>
      <c r="T151" s="234"/>
      <c r="U151" s="234"/>
      <c r="V151" s="234"/>
      <c r="W151" s="234"/>
      <c r="X151" s="234"/>
      <c r="Y151" s="234"/>
      <c r="Z151" s="234"/>
      <c r="AA151" s="234"/>
      <c r="AB151" s="320"/>
      <c r="AC151" s="320"/>
      <c r="AD151" s="320"/>
      <c r="AG151">
        <f t="shared" si="19"/>
        <v>0</v>
      </c>
      <c r="AH151">
        <f t="shared" si="20"/>
        <v>0</v>
      </c>
      <c r="AI151">
        <f t="shared" si="21"/>
        <v>0</v>
      </c>
      <c r="AJ151">
        <f t="shared" si="22"/>
        <v>0</v>
      </c>
      <c r="AL151">
        <f t="shared" si="23"/>
        <v>0</v>
      </c>
      <c r="AM151">
        <f t="shared" si="24"/>
        <v>0</v>
      </c>
      <c r="AN151">
        <f t="shared" si="25"/>
        <v>0</v>
      </c>
      <c r="AO151">
        <f t="shared" si="26"/>
        <v>0</v>
      </c>
      <c r="AQ151">
        <f t="shared" si="27"/>
        <v>0</v>
      </c>
      <c r="AR151">
        <f t="shared" si="28"/>
        <v>0</v>
      </c>
      <c r="AS151">
        <f t="shared" si="29"/>
        <v>0</v>
      </c>
      <c r="AT151">
        <f t="shared" si="30"/>
        <v>0</v>
      </c>
      <c r="AV151">
        <f t="shared" si="31"/>
        <v>0</v>
      </c>
      <c r="AW151">
        <f t="shared" si="32"/>
        <v>0</v>
      </c>
      <c r="AX151">
        <f t="shared" si="33"/>
        <v>0</v>
      </c>
      <c r="AY151">
        <f t="shared" si="34"/>
        <v>0</v>
      </c>
      <c r="BA151">
        <f t="shared" si="35"/>
        <v>0</v>
      </c>
      <c r="BB151">
        <f t="shared" si="36"/>
        <v>0</v>
      </c>
      <c r="BC151">
        <f t="shared" si="37"/>
        <v>0</v>
      </c>
      <c r="BD151">
        <f t="shared" si="38"/>
        <v>0</v>
      </c>
      <c r="BF151">
        <f t="shared" si="39"/>
        <v>0</v>
      </c>
      <c r="BG151">
        <f t="shared" si="40"/>
        <v>0</v>
      </c>
      <c r="BH151">
        <f t="shared" si="41"/>
        <v>0</v>
      </c>
      <c r="BI151">
        <f t="shared" si="42"/>
        <v>0</v>
      </c>
      <c r="BK151">
        <f t="shared" si="43"/>
        <v>0</v>
      </c>
      <c r="BL151">
        <f t="shared" si="44"/>
        <v>0</v>
      </c>
      <c r="BM151">
        <f t="shared" si="45"/>
        <v>0</v>
      </c>
      <c r="BN151">
        <f t="shared" si="46"/>
        <v>0</v>
      </c>
      <c r="BS151">
        <f t="shared" si="47"/>
        <v>0</v>
      </c>
      <c r="BU151">
        <f t="shared" si="48"/>
        <v>0</v>
      </c>
      <c r="BV151">
        <f t="shared" si="49"/>
        <v>0</v>
      </c>
      <c r="BW151">
        <f t="shared" si="50"/>
        <v>0</v>
      </c>
      <c r="BY151">
        <f t="shared" si="51"/>
        <v>0</v>
      </c>
      <c r="BZ151">
        <f t="shared" si="52"/>
        <v>0</v>
      </c>
      <c r="CB151">
        <f t="shared" si="53"/>
        <v>0</v>
      </c>
      <c r="CD151" s="167" t="b">
        <f t="shared" si="54"/>
        <v>0</v>
      </c>
      <c r="CE151" s="167" t="str">
        <f t="shared" si="55"/>
        <v/>
      </c>
      <c r="CF151" s="167" t="b">
        <f t="shared" si="56"/>
        <v>0</v>
      </c>
      <c r="CG151" t="str">
        <f t="shared" si="57"/>
        <v/>
      </c>
      <c r="CH151" s="167" t="b">
        <f t="shared" si="58"/>
        <v>0</v>
      </c>
    </row>
    <row r="152" spans="1:86" ht="15" customHeight="1">
      <c r="A152" s="152"/>
      <c r="B152" s="107"/>
      <c r="C152" s="64" t="s">
        <v>94</v>
      </c>
      <c r="D152" s="375"/>
      <c r="E152" s="375"/>
      <c r="F152" s="375"/>
      <c r="G152" s="375"/>
      <c r="H152" s="375"/>
      <c r="I152" s="375"/>
      <c r="J152" s="375"/>
      <c r="K152" s="320"/>
      <c r="L152" s="320"/>
      <c r="M152" s="320"/>
      <c r="N152" s="320"/>
      <c r="O152" s="320"/>
      <c r="P152" s="234"/>
      <c r="Q152" s="234"/>
      <c r="R152" s="234"/>
      <c r="S152" s="234"/>
      <c r="T152" s="234"/>
      <c r="U152" s="234"/>
      <c r="V152" s="234"/>
      <c r="W152" s="234"/>
      <c r="X152" s="234"/>
      <c r="Y152" s="234"/>
      <c r="Z152" s="234"/>
      <c r="AA152" s="234"/>
      <c r="AB152" s="320"/>
      <c r="AC152" s="320"/>
      <c r="AD152" s="320"/>
      <c r="AG152">
        <f t="shared" si="19"/>
        <v>0</v>
      </c>
      <c r="AH152">
        <f t="shared" si="20"/>
        <v>0</v>
      </c>
      <c r="AI152">
        <f t="shared" si="21"/>
        <v>0</v>
      </c>
      <c r="AJ152">
        <f t="shared" si="22"/>
        <v>0</v>
      </c>
      <c r="AL152">
        <f t="shared" si="23"/>
        <v>0</v>
      </c>
      <c r="AM152">
        <f t="shared" si="24"/>
        <v>0</v>
      </c>
      <c r="AN152">
        <f t="shared" si="25"/>
        <v>0</v>
      </c>
      <c r="AO152">
        <f t="shared" si="26"/>
        <v>0</v>
      </c>
      <c r="AQ152">
        <f t="shared" si="27"/>
        <v>0</v>
      </c>
      <c r="AR152">
        <f t="shared" si="28"/>
        <v>0</v>
      </c>
      <c r="AS152">
        <f t="shared" si="29"/>
        <v>0</v>
      </c>
      <c r="AT152">
        <f t="shared" si="30"/>
        <v>0</v>
      </c>
      <c r="AV152">
        <f t="shared" si="31"/>
        <v>0</v>
      </c>
      <c r="AW152">
        <f t="shared" si="32"/>
        <v>0</v>
      </c>
      <c r="AX152">
        <f t="shared" si="33"/>
        <v>0</v>
      </c>
      <c r="AY152">
        <f t="shared" si="34"/>
        <v>0</v>
      </c>
      <c r="BA152">
        <f t="shared" si="35"/>
        <v>0</v>
      </c>
      <c r="BB152">
        <f t="shared" si="36"/>
        <v>0</v>
      </c>
      <c r="BC152">
        <f t="shared" si="37"/>
        <v>0</v>
      </c>
      <c r="BD152">
        <f t="shared" si="38"/>
        <v>0</v>
      </c>
      <c r="BF152">
        <f t="shared" si="39"/>
        <v>0</v>
      </c>
      <c r="BG152">
        <f t="shared" si="40"/>
        <v>0</v>
      </c>
      <c r="BH152">
        <f t="shared" si="41"/>
        <v>0</v>
      </c>
      <c r="BI152">
        <f t="shared" si="42"/>
        <v>0</v>
      </c>
      <c r="BK152">
        <f t="shared" si="43"/>
        <v>0</v>
      </c>
      <c r="BL152">
        <f t="shared" si="44"/>
        <v>0</v>
      </c>
      <c r="BM152">
        <f t="shared" si="45"/>
        <v>0</v>
      </c>
      <c r="BN152">
        <f t="shared" si="46"/>
        <v>0</v>
      </c>
      <c r="BS152">
        <f t="shared" si="47"/>
        <v>0</v>
      </c>
      <c r="BU152">
        <f t="shared" si="48"/>
        <v>0</v>
      </c>
      <c r="BV152">
        <f t="shared" si="49"/>
        <v>0</v>
      </c>
      <c r="BW152">
        <f t="shared" si="50"/>
        <v>0</v>
      </c>
      <c r="BY152">
        <f t="shared" si="51"/>
        <v>0</v>
      </c>
      <c r="BZ152">
        <f t="shared" si="52"/>
        <v>0</v>
      </c>
      <c r="CB152">
        <f t="shared" si="53"/>
        <v>0</v>
      </c>
      <c r="CD152" s="167" t="b">
        <f t="shared" si="54"/>
        <v>0</v>
      </c>
      <c r="CE152" s="167" t="str">
        <f t="shared" si="55"/>
        <v/>
      </c>
      <c r="CF152" s="167" t="b">
        <f t="shared" si="56"/>
        <v>0</v>
      </c>
      <c r="CG152" t="str">
        <f t="shared" si="57"/>
        <v/>
      </c>
      <c r="CH152" s="167" t="b">
        <f t="shared" si="58"/>
        <v>0</v>
      </c>
    </row>
    <row r="153" spans="1:86" ht="15" customHeight="1">
      <c r="A153" s="152"/>
      <c r="B153" s="107"/>
      <c r="C153" s="64" t="s">
        <v>95</v>
      </c>
      <c r="D153" s="375"/>
      <c r="E153" s="375"/>
      <c r="F153" s="375"/>
      <c r="G153" s="375"/>
      <c r="H153" s="375"/>
      <c r="I153" s="375"/>
      <c r="J153" s="375"/>
      <c r="K153" s="320"/>
      <c r="L153" s="320"/>
      <c r="M153" s="320"/>
      <c r="N153" s="320"/>
      <c r="O153" s="320"/>
      <c r="P153" s="234"/>
      <c r="Q153" s="234"/>
      <c r="R153" s="234"/>
      <c r="S153" s="234"/>
      <c r="T153" s="234"/>
      <c r="U153" s="234"/>
      <c r="V153" s="234"/>
      <c r="W153" s="234"/>
      <c r="X153" s="234"/>
      <c r="Y153" s="234"/>
      <c r="Z153" s="234"/>
      <c r="AA153" s="234"/>
      <c r="AB153" s="320"/>
      <c r="AC153" s="320"/>
      <c r="AD153" s="320"/>
      <c r="AG153">
        <f t="shared" si="19"/>
        <v>0</v>
      </c>
      <c r="AH153">
        <f t="shared" si="20"/>
        <v>0</v>
      </c>
      <c r="AI153">
        <f t="shared" si="21"/>
        <v>0</v>
      </c>
      <c r="AJ153">
        <f t="shared" si="22"/>
        <v>0</v>
      </c>
      <c r="AL153">
        <f t="shared" si="23"/>
        <v>0</v>
      </c>
      <c r="AM153">
        <f t="shared" si="24"/>
        <v>0</v>
      </c>
      <c r="AN153">
        <f t="shared" si="25"/>
        <v>0</v>
      </c>
      <c r="AO153">
        <f t="shared" si="26"/>
        <v>0</v>
      </c>
      <c r="AQ153">
        <f t="shared" si="27"/>
        <v>0</v>
      </c>
      <c r="AR153">
        <f t="shared" si="28"/>
        <v>0</v>
      </c>
      <c r="AS153">
        <f t="shared" si="29"/>
        <v>0</v>
      </c>
      <c r="AT153">
        <f t="shared" si="30"/>
        <v>0</v>
      </c>
      <c r="AV153">
        <f t="shared" si="31"/>
        <v>0</v>
      </c>
      <c r="AW153">
        <f t="shared" si="32"/>
        <v>0</v>
      </c>
      <c r="AX153">
        <f t="shared" si="33"/>
        <v>0</v>
      </c>
      <c r="AY153">
        <f t="shared" si="34"/>
        <v>0</v>
      </c>
      <c r="BA153">
        <f t="shared" si="35"/>
        <v>0</v>
      </c>
      <c r="BB153">
        <f t="shared" si="36"/>
        <v>0</v>
      </c>
      <c r="BC153">
        <f t="shared" si="37"/>
        <v>0</v>
      </c>
      <c r="BD153">
        <f t="shared" si="38"/>
        <v>0</v>
      </c>
      <c r="BF153">
        <f t="shared" si="39"/>
        <v>0</v>
      </c>
      <c r="BG153">
        <f t="shared" si="40"/>
        <v>0</v>
      </c>
      <c r="BH153">
        <f t="shared" si="41"/>
        <v>0</v>
      </c>
      <c r="BI153">
        <f t="shared" si="42"/>
        <v>0</v>
      </c>
      <c r="BK153">
        <f t="shared" si="43"/>
        <v>0</v>
      </c>
      <c r="BL153">
        <f t="shared" si="44"/>
        <v>0</v>
      </c>
      <c r="BM153">
        <f t="shared" si="45"/>
        <v>0</v>
      </c>
      <c r="BN153">
        <f t="shared" si="46"/>
        <v>0</v>
      </c>
      <c r="BS153">
        <f t="shared" si="47"/>
        <v>0</v>
      </c>
      <c r="BU153">
        <f t="shared" si="48"/>
        <v>0</v>
      </c>
      <c r="BV153">
        <f t="shared" si="49"/>
        <v>0</v>
      </c>
      <c r="BW153">
        <f t="shared" si="50"/>
        <v>0</v>
      </c>
      <c r="BY153">
        <f t="shared" si="51"/>
        <v>0</v>
      </c>
      <c r="BZ153">
        <f t="shared" si="52"/>
        <v>0</v>
      </c>
      <c r="CB153">
        <f t="shared" si="53"/>
        <v>0</v>
      </c>
      <c r="CD153" s="167" t="b">
        <f t="shared" si="54"/>
        <v>0</v>
      </c>
      <c r="CE153" s="167" t="str">
        <f t="shared" si="55"/>
        <v/>
      </c>
      <c r="CF153" s="167" t="b">
        <f t="shared" si="56"/>
        <v>0</v>
      </c>
      <c r="CG153" t="str">
        <f t="shared" si="57"/>
        <v/>
      </c>
      <c r="CH153" s="167" t="b">
        <f t="shared" si="58"/>
        <v>0</v>
      </c>
    </row>
    <row r="154" spans="1:86" ht="15" customHeight="1">
      <c r="A154" s="152"/>
      <c r="B154" s="107"/>
      <c r="C154" s="64" t="s">
        <v>96</v>
      </c>
      <c r="D154" s="375"/>
      <c r="E154" s="375"/>
      <c r="F154" s="375"/>
      <c r="G154" s="375"/>
      <c r="H154" s="375"/>
      <c r="I154" s="375"/>
      <c r="J154" s="375"/>
      <c r="K154" s="320"/>
      <c r="L154" s="320"/>
      <c r="M154" s="320"/>
      <c r="N154" s="320"/>
      <c r="O154" s="320"/>
      <c r="P154" s="234"/>
      <c r="Q154" s="234"/>
      <c r="R154" s="234"/>
      <c r="S154" s="234"/>
      <c r="T154" s="234"/>
      <c r="U154" s="234"/>
      <c r="V154" s="234"/>
      <c r="W154" s="234"/>
      <c r="X154" s="234"/>
      <c r="Y154" s="234"/>
      <c r="Z154" s="234"/>
      <c r="AA154" s="234"/>
      <c r="AB154" s="320"/>
      <c r="AC154" s="320"/>
      <c r="AD154" s="320"/>
      <c r="AG154">
        <f t="shared" si="19"/>
        <v>0</v>
      </c>
      <c r="AH154">
        <f t="shared" si="20"/>
        <v>0</v>
      </c>
      <c r="AI154">
        <f t="shared" si="21"/>
        <v>0</v>
      </c>
      <c r="AJ154">
        <f t="shared" si="22"/>
        <v>0</v>
      </c>
      <c r="AL154">
        <f t="shared" si="23"/>
        <v>0</v>
      </c>
      <c r="AM154">
        <f t="shared" si="24"/>
        <v>0</v>
      </c>
      <c r="AN154">
        <f t="shared" si="25"/>
        <v>0</v>
      </c>
      <c r="AO154">
        <f t="shared" si="26"/>
        <v>0</v>
      </c>
      <c r="AQ154">
        <f t="shared" si="27"/>
        <v>0</v>
      </c>
      <c r="AR154">
        <f t="shared" si="28"/>
        <v>0</v>
      </c>
      <c r="AS154">
        <f t="shared" si="29"/>
        <v>0</v>
      </c>
      <c r="AT154">
        <f t="shared" si="30"/>
        <v>0</v>
      </c>
      <c r="AV154">
        <f t="shared" si="31"/>
        <v>0</v>
      </c>
      <c r="AW154">
        <f t="shared" si="32"/>
        <v>0</v>
      </c>
      <c r="AX154">
        <f t="shared" si="33"/>
        <v>0</v>
      </c>
      <c r="AY154">
        <f t="shared" si="34"/>
        <v>0</v>
      </c>
      <c r="BA154">
        <f t="shared" si="35"/>
        <v>0</v>
      </c>
      <c r="BB154">
        <f t="shared" si="36"/>
        <v>0</v>
      </c>
      <c r="BC154">
        <f t="shared" si="37"/>
        <v>0</v>
      </c>
      <c r="BD154">
        <f t="shared" si="38"/>
        <v>0</v>
      </c>
      <c r="BF154">
        <f t="shared" si="39"/>
        <v>0</v>
      </c>
      <c r="BG154">
        <f t="shared" si="40"/>
        <v>0</v>
      </c>
      <c r="BH154">
        <f t="shared" si="41"/>
        <v>0</v>
      </c>
      <c r="BI154">
        <f t="shared" si="42"/>
        <v>0</v>
      </c>
      <c r="BK154">
        <f t="shared" si="43"/>
        <v>0</v>
      </c>
      <c r="BL154">
        <f t="shared" si="44"/>
        <v>0</v>
      </c>
      <c r="BM154">
        <f t="shared" si="45"/>
        <v>0</v>
      </c>
      <c r="BN154">
        <f t="shared" si="46"/>
        <v>0</v>
      </c>
      <c r="BS154">
        <f t="shared" si="47"/>
        <v>0</v>
      </c>
      <c r="BU154">
        <f t="shared" si="48"/>
        <v>0</v>
      </c>
      <c r="BV154">
        <f t="shared" si="49"/>
        <v>0</v>
      </c>
      <c r="BW154">
        <f t="shared" si="50"/>
        <v>0</v>
      </c>
      <c r="BY154">
        <f t="shared" si="51"/>
        <v>0</v>
      </c>
      <c r="BZ154">
        <f t="shared" si="52"/>
        <v>0</v>
      </c>
      <c r="CB154">
        <f t="shared" si="53"/>
        <v>0</v>
      </c>
      <c r="CD154" s="167" t="b">
        <f t="shared" si="54"/>
        <v>0</v>
      </c>
      <c r="CE154" s="167" t="str">
        <f t="shared" si="55"/>
        <v/>
      </c>
      <c r="CF154" s="167" t="b">
        <f t="shared" si="56"/>
        <v>0</v>
      </c>
      <c r="CG154" t="str">
        <f t="shared" si="57"/>
        <v/>
      </c>
      <c r="CH154" s="167" t="b">
        <f t="shared" si="58"/>
        <v>0</v>
      </c>
    </row>
    <row r="155" spans="1:86" ht="15" customHeight="1">
      <c r="A155" s="152"/>
      <c r="B155" s="107"/>
      <c r="C155" s="64" t="s">
        <v>97</v>
      </c>
      <c r="D155" s="375"/>
      <c r="E155" s="375"/>
      <c r="F155" s="375"/>
      <c r="G155" s="375"/>
      <c r="H155" s="375"/>
      <c r="I155" s="375"/>
      <c r="J155" s="375"/>
      <c r="K155" s="320"/>
      <c r="L155" s="320"/>
      <c r="M155" s="320"/>
      <c r="N155" s="320"/>
      <c r="O155" s="320"/>
      <c r="P155" s="234"/>
      <c r="Q155" s="234"/>
      <c r="R155" s="234"/>
      <c r="S155" s="234"/>
      <c r="T155" s="234"/>
      <c r="U155" s="234"/>
      <c r="V155" s="234"/>
      <c r="W155" s="234"/>
      <c r="X155" s="234"/>
      <c r="Y155" s="234"/>
      <c r="Z155" s="234"/>
      <c r="AA155" s="234"/>
      <c r="AB155" s="320"/>
      <c r="AC155" s="320"/>
      <c r="AD155" s="320"/>
      <c r="AG155">
        <f t="shared" si="19"/>
        <v>0</v>
      </c>
      <c r="AH155">
        <f t="shared" si="20"/>
        <v>0</v>
      </c>
      <c r="AI155">
        <f t="shared" si="21"/>
        <v>0</v>
      </c>
      <c r="AJ155">
        <f t="shared" si="22"/>
        <v>0</v>
      </c>
      <c r="AL155">
        <f t="shared" si="23"/>
        <v>0</v>
      </c>
      <c r="AM155">
        <f t="shared" si="24"/>
        <v>0</v>
      </c>
      <c r="AN155">
        <f t="shared" si="25"/>
        <v>0</v>
      </c>
      <c r="AO155">
        <f t="shared" si="26"/>
        <v>0</v>
      </c>
      <c r="AQ155">
        <f t="shared" si="27"/>
        <v>0</v>
      </c>
      <c r="AR155">
        <f t="shared" si="28"/>
        <v>0</v>
      </c>
      <c r="AS155">
        <f t="shared" si="29"/>
        <v>0</v>
      </c>
      <c r="AT155">
        <f t="shared" si="30"/>
        <v>0</v>
      </c>
      <c r="AV155">
        <f t="shared" si="31"/>
        <v>0</v>
      </c>
      <c r="AW155">
        <f t="shared" si="32"/>
        <v>0</v>
      </c>
      <c r="AX155">
        <f t="shared" si="33"/>
        <v>0</v>
      </c>
      <c r="AY155">
        <f t="shared" si="34"/>
        <v>0</v>
      </c>
      <c r="BA155">
        <f t="shared" si="35"/>
        <v>0</v>
      </c>
      <c r="BB155">
        <f t="shared" si="36"/>
        <v>0</v>
      </c>
      <c r="BC155">
        <f t="shared" si="37"/>
        <v>0</v>
      </c>
      <c r="BD155">
        <f t="shared" si="38"/>
        <v>0</v>
      </c>
      <c r="BF155">
        <f t="shared" si="39"/>
        <v>0</v>
      </c>
      <c r="BG155">
        <f t="shared" si="40"/>
        <v>0</v>
      </c>
      <c r="BH155">
        <f t="shared" si="41"/>
        <v>0</v>
      </c>
      <c r="BI155">
        <f t="shared" si="42"/>
        <v>0</v>
      </c>
      <c r="BK155">
        <f t="shared" si="43"/>
        <v>0</v>
      </c>
      <c r="BL155">
        <f t="shared" si="44"/>
        <v>0</v>
      </c>
      <c r="BM155">
        <f t="shared" si="45"/>
        <v>0</v>
      </c>
      <c r="BN155">
        <f t="shared" si="46"/>
        <v>0</v>
      </c>
      <c r="BS155">
        <f t="shared" si="47"/>
        <v>0</v>
      </c>
      <c r="BU155">
        <f t="shared" si="48"/>
        <v>0</v>
      </c>
      <c r="BV155">
        <f t="shared" si="49"/>
        <v>0</v>
      </c>
      <c r="BW155">
        <f t="shared" si="50"/>
        <v>0</v>
      </c>
      <c r="BY155">
        <f t="shared" si="51"/>
        <v>0</v>
      </c>
      <c r="BZ155">
        <f t="shared" si="52"/>
        <v>0</v>
      </c>
      <c r="CB155">
        <f t="shared" si="53"/>
        <v>0</v>
      </c>
      <c r="CD155" s="167" t="b">
        <f t="shared" si="54"/>
        <v>0</v>
      </c>
      <c r="CE155" s="167" t="str">
        <f t="shared" si="55"/>
        <v/>
      </c>
      <c r="CF155" s="167" t="b">
        <f t="shared" si="56"/>
        <v>0</v>
      </c>
      <c r="CG155" t="str">
        <f t="shared" si="57"/>
        <v/>
      </c>
      <c r="CH155" s="167" t="b">
        <f t="shared" si="58"/>
        <v>0</v>
      </c>
    </row>
    <row r="156" spans="1:86" ht="15" customHeight="1">
      <c r="A156" s="152"/>
      <c r="B156" s="107"/>
      <c r="C156" s="64" t="s">
        <v>98</v>
      </c>
      <c r="D156" s="375"/>
      <c r="E156" s="375"/>
      <c r="F156" s="375"/>
      <c r="G156" s="375"/>
      <c r="H156" s="375"/>
      <c r="I156" s="375"/>
      <c r="J156" s="375"/>
      <c r="K156" s="320"/>
      <c r="L156" s="320"/>
      <c r="M156" s="320"/>
      <c r="N156" s="320"/>
      <c r="O156" s="320"/>
      <c r="P156" s="234"/>
      <c r="Q156" s="234"/>
      <c r="R156" s="234"/>
      <c r="S156" s="234"/>
      <c r="T156" s="234"/>
      <c r="U156" s="234"/>
      <c r="V156" s="234"/>
      <c r="W156" s="234"/>
      <c r="X156" s="234"/>
      <c r="Y156" s="234"/>
      <c r="Z156" s="234"/>
      <c r="AA156" s="234"/>
      <c r="AB156" s="320"/>
      <c r="AC156" s="320"/>
      <c r="AD156" s="320"/>
      <c r="AG156">
        <f t="shared" si="19"/>
        <v>0</v>
      </c>
      <c r="AH156">
        <f t="shared" si="20"/>
        <v>0</v>
      </c>
      <c r="AI156">
        <f t="shared" si="21"/>
        <v>0</v>
      </c>
      <c r="AJ156">
        <f t="shared" si="22"/>
        <v>0</v>
      </c>
      <c r="AL156">
        <f t="shared" si="23"/>
        <v>0</v>
      </c>
      <c r="AM156">
        <f t="shared" si="24"/>
        <v>0</v>
      </c>
      <c r="AN156">
        <f t="shared" si="25"/>
        <v>0</v>
      </c>
      <c r="AO156">
        <f t="shared" si="26"/>
        <v>0</v>
      </c>
      <c r="AQ156">
        <f t="shared" si="27"/>
        <v>0</v>
      </c>
      <c r="AR156">
        <f t="shared" si="28"/>
        <v>0</v>
      </c>
      <c r="AS156">
        <f t="shared" si="29"/>
        <v>0</v>
      </c>
      <c r="AT156">
        <f t="shared" si="30"/>
        <v>0</v>
      </c>
      <c r="AV156">
        <f t="shared" si="31"/>
        <v>0</v>
      </c>
      <c r="AW156">
        <f t="shared" si="32"/>
        <v>0</v>
      </c>
      <c r="AX156">
        <f t="shared" si="33"/>
        <v>0</v>
      </c>
      <c r="AY156">
        <f t="shared" si="34"/>
        <v>0</v>
      </c>
      <c r="BA156">
        <f t="shared" si="35"/>
        <v>0</v>
      </c>
      <c r="BB156">
        <f t="shared" si="36"/>
        <v>0</v>
      </c>
      <c r="BC156">
        <f t="shared" si="37"/>
        <v>0</v>
      </c>
      <c r="BD156">
        <f t="shared" si="38"/>
        <v>0</v>
      </c>
      <c r="BF156">
        <f t="shared" si="39"/>
        <v>0</v>
      </c>
      <c r="BG156">
        <f t="shared" si="40"/>
        <v>0</v>
      </c>
      <c r="BH156">
        <f t="shared" si="41"/>
        <v>0</v>
      </c>
      <c r="BI156">
        <f t="shared" si="42"/>
        <v>0</v>
      </c>
      <c r="BK156">
        <f t="shared" si="43"/>
        <v>0</v>
      </c>
      <c r="BL156">
        <f t="shared" si="44"/>
        <v>0</v>
      </c>
      <c r="BM156">
        <f t="shared" si="45"/>
        <v>0</v>
      </c>
      <c r="BN156">
        <f t="shared" si="46"/>
        <v>0</v>
      </c>
      <c r="BS156">
        <f t="shared" si="47"/>
        <v>0</v>
      </c>
      <c r="BU156">
        <f t="shared" si="48"/>
        <v>0</v>
      </c>
      <c r="BV156">
        <f t="shared" si="49"/>
        <v>0</v>
      </c>
      <c r="BW156">
        <f t="shared" si="50"/>
        <v>0</v>
      </c>
      <c r="BY156">
        <f t="shared" si="51"/>
        <v>0</v>
      </c>
      <c r="BZ156">
        <f t="shared" si="52"/>
        <v>0</v>
      </c>
      <c r="CB156">
        <f t="shared" si="53"/>
        <v>0</v>
      </c>
      <c r="CD156" s="167" t="b">
        <f t="shared" si="54"/>
        <v>0</v>
      </c>
      <c r="CE156" s="167" t="str">
        <f t="shared" si="55"/>
        <v/>
      </c>
      <c r="CF156" s="167" t="b">
        <f t="shared" si="56"/>
        <v>0</v>
      </c>
      <c r="CG156" t="str">
        <f t="shared" si="57"/>
        <v/>
      </c>
      <c r="CH156" s="167" t="b">
        <f t="shared" si="58"/>
        <v>0</v>
      </c>
    </row>
    <row r="157" spans="1:86" ht="15" customHeight="1">
      <c r="A157" s="152"/>
      <c r="B157" s="107"/>
      <c r="C157" s="64" t="s">
        <v>99</v>
      </c>
      <c r="D157" s="375"/>
      <c r="E157" s="375"/>
      <c r="F157" s="375"/>
      <c r="G157" s="375"/>
      <c r="H157" s="375"/>
      <c r="I157" s="375"/>
      <c r="J157" s="375"/>
      <c r="K157" s="320"/>
      <c r="L157" s="320"/>
      <c r="M157" s="320"/>
      <c r="N157" s="320"/>
      <c r="O157" s="320"/>
      <c r="P157" s="234"/>
      <c r="Q157" s="234"/>
      <c r="R157" s="234"/>
      <c r="S157" s="234"/>
      <c r="T157" s="234"/>
      <c r="U157" s="234"/>
      <c r="V157" s="234"/>
      <c r="W157" s="234"/>
      <c r="X157" s="234"/>
      <c r="Y157" s="234"/>
      <c r="Z157" s="234"/>
      <c r="AA157" s="234"/>
      <c r="AB157" s="320"/>
      <c r="AC157" s="320"/>
      <c r="AD157" s="320"/>
      <c r="AG157">
        <f t="shared" si="19"/>
        <v>0</v>
      </c>
      <c r="AH157">
        <f t="shared" si="20"/>
        <v>0</v>
      </c>
      <c r="AI157">
        <f t="shared" si="21"/>
        <v>0</v>
      </c>
      <c r="AJ157">
        <f t="shared" si="22"/>
        <v>0</v>
      </c>
      <c r="AL157">
        <f t="shared" si="23"/>
        <v>0</v>
      </c>
      <c r="AM157">
        <f t="shared" si="24"/>
        <v>0</v>
      </c>
      <c r="AN157">
        <f t="shared" si="25"/>
        <v>0</v>
      </c>
      <c r="AO157">
        <f t="shared" si="26"/>
        <v>0</v>
      </c>
      <c r="AQ157">
        <f t="shared" si="27"/>
        <v>0</v>
      </c>
      <c r="AR157">
        <f t="shared" si="28"/>
        <v>0</v>
      </c>
      <c r="AS157">
        <f t="shared" si="29"/>
        <v>0</v>
      </c>
      <c r="AT157">
        <f t="shared" si="30"/>
        <v>0</v>
      </c>
      <c r="AV157">
        <f t="shared" si="31"/>
        <v>0</v>
      </c>
      <c r="AW157">
        <f t="shared" si="32"/>
        <v>0</v>
      </c>
      <c r="AX157">
        <f t="shared" si="33"/>
        <v>0</v>
      </c>
      <c r="AY157">
        <f t="shared" si="34"/>
        <v>0</v>
      </c>
      <c r="BA157">
        <f t="shared" si="35"/>
        <v>0</v>
      </c>
      <c r="BB157">
        <f t="shared" si="36"/>
        <v>0</v>
      </c>
      <c r="BC157">
        <f t="shared" si="37"/>
        <v>0</v>
      </c>
      <c r="BD157">
        <f t="shared" si="38"/>
        <v>0</v>
      </c>
      <c r="BF157">
        <f t="shared" si="39"/>
        <v>0</v>
      </c>
      <c r="BG157">
        <f t="shared" si="40"/>
        <v>0</v>
      </c>
      <c r="BH157">
        <f t="shared" si="41"/>
        <v>0</v>
      </c>
      <c r="BI157">
        <f t="shared" si="42"/>
        <v>0</v>
      </c>
      <c r="BK157">
        <f t="shared" si="43"/>
        <v>0</v>
      </c>
      <c r="BL157">
        <f t="shared" si="44"/>
        <v>0</v>
      </c>
      <c r="BM157">
        <f t="shared" si="45"/>
        <v>0</v>
      </c>
      <c r="BN157">
        <f t="shared" si="46"/>
        <v>0</v>
      </c>
      <c r="BS157">
        <f t="shared" si="47"/>
        <v>0</v>
      </c>
      <c r="BU157">
        <f t="shared" si="48"/>
        <v>0</v>
      </c>
      <c r="BV157">
        <f t="shared" si="49"/>
        <v>0</v>
      </c>
      <c r="BW157">
        <f t="shared" si="50"/>
        <v>0</v>
      </c>
      <c r="BY157">
        <f t="shared" si="51"/>
        <v>0</v>
      </c>
      <c r="BZ157">
        <f t="shared" si="52"/>
        <v>0</v>
      </c>
      <c r="CB157">
        <f t="shared" si="53"/>
        <v>0</v>
      </c>
      <c r="CD157" s="167" t="b">
        <f t="shared" si="54"/>
        <v>0</v>
      </c>
      <c r="CE157" s="167" t="str">
        <f t="shared" si="55"/>
        <v/>
      </c>
      <c r="CF157" s="167" t="b">
        <f t="shared" si="56"/>
        <v>0</v>
      </c>
      <c r="CG157" t="str">
        <f t="shared" si="57"/>
        <v/>
      </c>
      <c r="CH157" s="167" t="b">
        <f t="shared" si="58"/>
        <v>0</v>
      </c>
    </row>
    <row r="158" spans="1:86" ht="15" customHeight="1">
      <c r="A158" s="152"/>
      <c r="B158" s="107"/>
      <c r="C158" s="64" t="s">
        <v>100</v>
      </c>
      <c r="D158" s="375"/>
      <c r="E158" s="375"/>
      <c r="F158" s="375"/>
      <c r="G158" s="375"/>
      <c r="H158" s="375"/>
      <c r="I158" s="375"/>
      <c r="J158" s="375"/>
      <c r="K158" s="320"/>
      <c r="L158" s="320"/>
      <c r="M158" s="320"/>
      <c r="N158" s="320"/>
      <c r="O158" s="320"/>
      <c r="P158" s="234"/>
      <c r="Q158" s="234"/>
      <c r="R158" s="234"/>
      <c r="S158" s="234"/>
      <c r="T158" s="234"/>
      <c r="U158" s="234"/>
      <c r="V158" s="234"/>
      <c r="W158" s="234"/>
      <c r="X158" s="234"/>
      <c r="Y158" s="234"/>
      <c r="Z158" s="234"/>
      <c r="AA158" s="234"/>
      <c r="AB158" s="320"/>
      <c r="AC158" s="320"/>
      <c r="AD158" s="320"/>
      <c r="AG158">
        <f t="shared" si="19"/>
        <v>0</v>
      </c>
      <c r="AH158">
        <f t="shared" si="20"/>
        <v>0</v>
      </c>
      <c r="AI158">
        <f t="shared" si="21"/>
        <v>0</v>
      </c>
      <c r="AJ158">
        <f t="shared" si="22"/>
        <v>0</v>
      </c>
      <c r="AL158">
        <f t="shared" si="23"/>
        <v>0</v>
      </c>
      <c r="AM158">
        <f t="shared" si="24"/>
        <v>0</v>
      </c>
      <c r="AN158">
        <f t="shared" si="25"/>
        <v>0</v>
      </c>
      <c r="AO158">
        <f t="shared" si="26"/>
        <v>0</v>
      </c>
      <c r="AQ158">
        <f t="shared" si="27"/>
        <v>0</v>
      </c>
      <c r="AR158">
        <f t="shared" si="28"/>
        <v>0</v>
      </c>
      <c r="AS158">
        <f t="shared" si="29"/>
        <v>0</v>
      </c>
      <c r="AT158">
        <f t="shared" si="30"/>
        <v>0</v>
      </c>
      <c r="AV158">
        <f t="shared" si="31"/>
        <v>0</v>
      </c>
      <c r="AW158">
        <f t="shared" si="32"/>
        <v>0</v>
      </c>
      <c r="AX158">
        <f t="shared" si="33"/>
        <v>0</v>
      </c>
      <c r="AY158">
        <f t="shared" si="34"/>
        <v>0</v>
      </c>
      <c r="BA158">
        <f t="shared" si="35"/>
        <v>0</v>
      </c>
      <c r="BB158">
        <f t="shared" si="36"/>
        <v>0</v>
      </c>
      <c r="BC158">
        <f t="shared" si="37"/>
        <v>0</v>
      </c>
      <c r="BD158">
        <f t="shared" si="38"/>
        <v>0</v>
      </c>
      <c r="BF158">
        <f t="shared" si="39"/>
        <v>0</v>
      </c>
      <c r="BG158">
        <f t="shared" si="40"/>
        <v>0</v>
      </c>
      <c r="BH158">
        <f t="shared" si="41"/>
        <v>0</v>
      </c>
      <c r="BI158">
        <f t="shared" si="42"/>
        <v>0</v>
      </c>
      <c r="BK158">
        <f t="shared" si="43"/>
        <v>0</v>
      </c>
      <c r="BL158">
        <f t="shared" si="44"/>
        <v>0</v>
      </c>
      <c r="BM158">
        <f t="shared" si="45"/>
        <v>0</v>
      </c>
      <c r="BN158">
        <f t="shared" si="46"/>
        <v>0</v>
      </c>
      <c r="BS158">
        <f t="shared" si="47"/>
        <v>0</v>
      </c>
      <c r="BU158">
        <f t="shared" si="48"/>
        <v>0</v>
      </c>
      <c r="BV158">
        <f t="shared" si="49"/>
        <v>0</v>
      </c>
      <c r="BW158">
        <f t="shared" si="50"/>
        <v>0</v>
      </c>
      <c r="BY158">
        <f t="shared" si="51"/>
        <v>0</v>
      </c>
      <c r="BZ158">
        <f t="shared" si="52"/>
        <v>0</v>
      </c>
      <c r="CB158">
        <f t="shared" si="53"/>
        <v>0</v>
      </c>
      <c r="CD158" s="167" t="b">
        <f t="shared" si="54"/>
        <v>0</v>
      </c>
      <c r="CE158" s="167" t="str">
        <f t="shared" si="55"/>
        <v/>
      </c>
      <c r="CF158" s="167" t="b">
        <f t="shared" si="56"/>
        <v>0</v>
      </c>
      <c r="CG158" t="str">
        <f t="shared" si="57"/>
        <v/>
      </c>
      <c r="CH158" s="167" t="b">
        <f t="shared" si="58"/>
        <v>0</v>
      </c>
    </row>
    <row r="159" spans="1:86" ht="15" customHeight="1">
      <c r="A159" s="152"/>
      <c r="B159" s="107"/>
      <c r="C159" s="64" t="s">
        <v>101</v>
      </c>
      <c r="D159" s="375"/>
      <c r="E159" s="375"/>
      <c r="F159" s="375"/>
      <c r="G159" s="375"/>
      <c r="H159" s="375"/>
      <c r="I159" s="375"/>
      <c r="J159" s="375"/>
      <c r="K159" s="320"/>
      <c r="L159" s="320"/>
      <c r="M159" s="320"/>
      <c r="N159" s="320"/>
      <c r="O159" s="320"/>
      <c r="P159" s="234"/>
      <c r="Q159" s="234"/>
      <c r="R159" s="234"/>
      <c r="S159" s="234"/>
      <c r="T159" s="234"/>
      <c r="U159" s="234"/>
      <c r="V159" s="234"/>
      <c r="W159" s="234"/>
      <c r="X159" s="234"/>
      <c r="Y159" s="234"/>
      <c r="Z159" s="234"/>
      <c r="AA159" s="234"/>
      <c r="AB159" s="320"/>
      <c r="AC159" s="320"/>
      <c r="AD159" s="320"/>
      <c r="AG159">
        <f t="shared" si="19"/>
        <v>0</v>
      </c>
      <c r="AH159">
        <f t="shared" si="20"/>
        <v>0</v>
      </c>
      <c r="AI159">
        <f t="shared" si="21"/>
        <v>0</v>
      </c>
      <c r="AJ159">
        <f t="shared" si="22"/>
        <v>0</v>
      </c>
      <c r="AL159">
        <f t="shared" si="23"/>
        <v>0</v>
      </c>
      <c r="AM159">
        <f t="shared" si="24"/>
        <v>0</v>
      </c>
      <c r="AN159">
        <f t="shared" si="25"/>
        <v>0</v>
      </c>
      <c r="AO159">
        <f t="shared" si="26"/>
        <v>0</v>
      </c>
      <c r="AQ159">
        <f t="shared" si="27"/>
        <v>0</v>
      </c>
      <c r="AR159">
        <f t="shared" si="28"/>
        <v>0</v>
      </c>
      <c r="AS159">
        <f t="shared" si="29"/>
        <v>0</v>
      </c>
      <c r="AT159">
        <f t="shared" si="30"/>
        <v>0</v>
      </c>
      <c r="AV159">
        <f t="shared" si="31"/>
        <v>0</v>
      </c>
      <c r="AW159">
        <f t="shared" si="32"/>
        <v>0</v>
      </c>
      <c r="AX159">
        <f t="shared" si="33"/>
        <v>0</v>
      </c>
      <c r="AY159">
        <f t="shared" si="34"/>
        <v>0</v>
      </c>
      <c r="BA159">
        <f t="shared" si="35"/>
        <v>0</v>
      </c>
      <c r="BB159">
        <f t="shared" si="36"/>
        <v>0</v>
      </c>
      <c r="BC159">
        <f t="shared" si="37"/>
        <v>0</v>
      </c>
      <c r="BD159">
        <f t="shared" si="38"/>
        <v>0</v>
      </c>
      <c r="BF159">
        <f t="shared" si="39"/>
        <v>0</v>
      </c>
      <c r="BG159">
        <f t="shared" si="40"/>
        <v>0</v>
      </c>
      <c r="BH159">
        <f t="shared" si="41"/>
        <v>0</v>
      </c>
      <c r="BI159">
        <f t="shared" si="42"/>
        <v>0</v>
      </c>
      <c r="BK159">
        <f t="shared" si="43"/>
        <v>0</v>
      </c>
      <c r="BL159">
        <f t="shared" si="44"/>
        <v>0</v>
      </c>
      <c r="BM159">
        <f t="shared" si="45"/>
        <v>0</v>
      </c>
      <c r="BN159">
        <f t="shared" si="46"/>
        <v>0</v>
      </c>
      <c r="BS159">
        <f t="shared" si="47"/>
        <v>0</v>
      </c>
      <c r="BU159">
        <f t="shared" si="48"/>
        <v>0</v>
      </c>
      <c r="BV159">
        <f t="shared" si="49"/>
        <v>0</v>
      </c>
      <c r="BW159">
        <f t="shared" si="50"/>
        <v>0</v>
      </c>
      <c r="BY159">
        <f t="shared" si="51"/>
        <v>0</v>
      </c>
      <c r="BZ159">
        <f t="shared" si="52"/>
        <v>0</v>
      </c>
      <c r="CB159">
        <f t="shared" si="53"/>
        <v>0</v>
      </c>
      <c r="CD159" s="167" t="b">
        <f t="shared" si="54"/>
        <v>0</v>
      </c>
      <c r="CE159" s="167" t="str">
        <f t="shared" si="55"/>
        <v/>
      </c>
      <c r="CF159" s="167" t="b">
        <f t="shared" si="56"/>
        <v>0</v>
      </c>
      <c r="CG159" t="str">
        <f t="shared" si="57"/>
        <v/>
      </c>
      <c r="CH159" s="167" t="b">
        <f t="shared" si="58"/>
        <v>0</v>
      </c>
    </row>
    <row r="160" spans="1:86" ht="15" customHeight="1">
      <c r="A160" s="152"/>
      <c r="B160" s="107"/>
      <c r="C160" s="64" t="s">
        <v>102</v>
      </c>
      <c r="D160" s="375"/>
      <c r="E160" s="375"/>
      <c r="F160" s="375"/>
      <c r="G160" s="375"/>
      <c r="H160" s="375"/>
      <c r="I160" s="375"/>
      <c r="J160" s="375"/>
      <c r="K160" s="320"/>
      <c r="L160" s="320"/>
      <c r="M160" s="320"/>
      <c r="N160" s="320"/>
      <c r="O160" s="320"/>
      <c r="P160" s="234"/>
      <c r="Q160" s="234"/>
      <c r="R160" s="234"/>
      <c r="S160" s="234"/>
      <c r="T160" s="234"/>
      <c r="U160" s="234"/>
      <c r="V160" s="234"/>
      <c r="W160" s="234"/>
      <c r="X160" s="234"/>
      <c r="Y160" s="234"/>
      <c r="Z160" s="234"/>
      <c r="AA160" s="234"/>
      <c r="AB160" s="320"/>
      <c r="AC160" s="320"/>
      <c r="AD160" s="320"/>
      <c r="AG160">
        <f t="shared" si="19"/>
        <v>0</v>
      </c>
      <c r="AH160">
        <f t="shared" si="20"/>
        <v>0</v>
      </c>
      <c r="AI160">
        <f t="shared" si="21"/>
        <v>0</v>
      </c>
      <c r="AJ160">
        <f t="shared" si="22"/>
        <v>0</v>
      </c>
      <c r="AL160">
        <f t="shared" si="23"/>
        <v>0</v>
      </c>
      <c r="AM160">
        <f t="shared" si="24"/>
        <v>0</v>
      </c>
      <c r="AN160">
        <f t="shared" si="25"/>
        <v>0</v>
      </c>
      <c r="AO160">
        <f t="shared" si="26"/>
        <v>0</v>
      </c>
      <c r="AQ160">
        <f t="shared" si="27"/>
        <v>0</v>
      </c>
      <c r="AR160">
        <f t="shared" si="28"/>
        <v>0</v>
      </c>
      <c r="AS160">
        <f t="shared" si="29"/>
        <v>0</v>
      </c>
      <c r="AT160">
        <f t="shared" si="30"/>
        <v>0</v>
      </c>
      <c r="AV160">
        <f t="shared" si="31"/>
        <v>0</v>
      </c>
      <c r="AW160">
        <f t="shared" si="32"/>
        <v>0</v>
      </c>
      <c r="AX160">
        <f t="shared" si="33"/>
        <v>0</v>
      </c>
      <c r="AY160">
        <f t="shared" si="34"/>
        <v>0</v>
      </c>
      <c r="BA160">
        <f t="shared" si="35"/>
        <v>0</v>
      </c>
      <c r="BB160">
        <f t="shared" si="36"/>
        <v>0</v>
      </c>
      <c r="BC160">
        <f t="shared" si="37"/>
        <v>0</v>
      </c>
      <c r="BD160">
        <f t="shared" si="38"/>
        <v>0</v>
      </c>
      <c r="BF160">
        <f t="shared" si="39"/>
        <v>0</v>
      </c>
      <c r="BG160">
        <f t="shared" si="40"/>
        <v>0</v>
      </c>
      <c r="BH160">
        <f t="shared" si="41"/>
        <v>0</v>
      </c>
      <c r="BI160">
        <f t="shared" si="42"/>
        <v>0</v>
      </c>
      <c r="BK160">
        <f t="shared" si="43"/>
        <v>0</v>
      </c>
      <c r="BL160">
        <f t="shared" si="44"/>
        <v>0</v>
      </c>
      <c r="BM160">
        <f t="shared" si="45"/>
        <v>0</v>
      </c>
      <c r="BN160">
        <f t="shared" si="46"/>
        <v>0</v>
      </c>
      <c r="BS160">
        <f t="shared" si="47"/>
        <v>0</v>
      </c>
      <c r="BU160">
        <f t="shared" si="48"/>
        <v>0</v>
      </c>
      <c r="BV160">
        <f t="shared" si="49"/>
        <v>0</v>
      </c>
      <c r="BW160">
        <f t="shared" si="50"/>
        <v>0</v>
      </c>
      <c r="BY160">
        <f t="shared" si="51"/>
        <v>0</v>
      </c>
      <c r="BZ160">
        <f t="shared" si="52"/>
        <v>0</v>
      </c>
      <c r="CB160">
        <f t="shared" si="53"/>
        <v>0</v>
      </c>
      <c r="CD160" s="167" t="b">
        <f t="shared" si="54"/>
        <v>0</v>
      </c>
      <c r="CE160" s="167" t="str">
        <f t="shared" si="55"/>
        <v/>
      </c>
      <c r="CF160" s="167" t="b">
        <f t="shared" si="56"/>
        <v>0</v>
      </c>
      <c r="CG160" t="str">
        <f t="shared" si="57"/>
        <v/>
      </c>
      <c r="CH160" s="167" t="b">
        <f t="shared" si="58"/>
        <v>0</v>
      </c>
    </row>
    <row r="161" spans="1:86" ht="15" customHeight="1">
      <c r="A161" s="152"/>
      <c r="B161" s="107"/>
      <c r="C161" s="64" t="s">
        <v>108</v>
      </c>
      <c r="D161" s="375"/>
      <c r="E161" s="375"/>
      <c r="F161" s="375"/>
      <c r="G161" s="375"/>
      <c r="H161" s="375"/>
      <c r="I161" s="375"/>
      <c r="J161" s="375"/>
      <c r="K161" s="320"/>
      <c r="L161" s="320"/>
      <c r="M161" s="320"/>
      <c r="N161" s="320"/>
      <c r="O161" s="320"/>
      <c r="P161" s="234"/>
      <c r="Q161" s="234"/>
      <c r="R161" s="234"/>
      <c r="S161" s="234"/>
      <c r="T161" s="234"/>
      <c r="U161" s="234"/>
      <c r="V161" s="234"/>
      <c r="W161" s="234"/>
      <c r="X161" s="234"/>
      <c r="Y161" s="234"/>
      <c r="Z161" s="234"/>
      <c r="AA161" s="234"/>
      <c r="AB161" s="320"/>
      <c r="AC161" s="320"/>
      <c r="AD161" s="320"/>
      <c r="AG161">
        <f t="shared" si="19"/>
        <v>0</v>
      </c>
      <c r="AH161">
        <f t="shared" si="20"/>
        <v>0</v>
      </c>
      <c r="AI161">
        <f t="shared" si="21"/>
        <v>0</v>
      </c>
      <c r="AJ161">
        <f t="shared" si="22"/>
        <v>0</v>
      </c>
      <c r="AL161">
        <f t="shared" si="23"/>
        <v>0</v>
      </c>
      <c r="AM161">
        <f t="shared" si="24"/>
        <v>0</v>
      </c>
      <c r="AN161">
        <f t="shared" si="25"/>
        <v>0</v>
      </c>
      <c r="AO161">
        <f t="shared" si="26"/>
        <v>0</v>
      </c>
      <c r="AQ161">
        <f t="shared" si="27"/>
        <v>0</v>
      </c>
      <c r="AR161">
        <f t="shared" si="28"/>
        <v>0</v>
      </c>
      <c r="AS161">
        <f t="shared" si="29"/>
        <v>0</v>
      </c>
      <c r="AT161">
        <f t="shared" si="30"/>
        <v>0</v>
      </c>
      <c r="AV161">
        <f t="shared" si="31"/>
        <v>0</v>
      </c>
      <c r="AW161">
        <f t="shared" si="32"/>
        <v>0</v>
      </c>
      <c r="AX161">
        <f t="shared" si="33"/>
        <v>0</v>
      </c>
      <c r="AY161">
        <f t="shared" si="34"/>
        <v>0</v>
      </c>
      <c r="BA161">
        <f t="shared" si="35"/>
        <v>0</v>
      </c>
      <c r="BB161">
        <f t="shared" si="36"/>
        <v>0</v>
      </c>
      <c r="BC161">
        <f t="shared" si="37"/>
        <v>0</v>
      </c>
      <c r="BD161">
        <f t="shared" si="38"/>
        <v>0</v>
      </c>
      <c r="BF161">
        <f t="shared" si="39"/>
        <v>0</v>
      </c>
      <c r="BG161">
        <f t="shared" si="40"/>
        <v>0</v>
      </c>
      <c r="BH161">
        <f t="shared" si="41"/>
        <v>0</v>
      </c>
      <c r="BI161">
        <f t="shared" si="42"/>
        <v>0</v>
      </c>
      <c r="BK161">
        <f t="shared" si="43"/>
        <v>0</v>
      </c>
      <c r="BL161">
        <f t="shared" si="44"/>
        <v>0</v>
      </c>
      <c r="BM161">
        <f t="shared" si="45"/>
        <v>0</v>
      </c>
      <c r="BN161">
        <f t="shared" si="46"/>
        <v>0</v>
      </c>
      <c r="BS161">
        <f t="shared" si="47"/>
        <v>0</v>
      </c>
      <c r="BU161">
        <f t="shared" si="48"/>
        <v>0</v>
      </c>
      <c r="BV161">
        <f t="shared" si="49"/>
        <v>0</v>
      </c>
      <c r="BW161">
        <f t="shared" si="50"/>
        <v>0</v>
      </c>
      <c r="BY161">
        <f t="shared" si="51"/>
        <v>0</v>
      </c>
      <c r="BZ161">
        <f t="shared" si="52"/>
        <v>0</v>
      </c>
      <c r="CB161">
        <f t="shared" si="53"/>
        <v>0</v>
      </c>
      <c r="CD161" s="167" t="b">
        <f t="shared" si="54"/>
        <v>0</v>
      </c>
      <c r="CE161" s="167" t="str">
        <f t="shared" si="55"/>
        <v/>
      </c>
      <c r="CF161" s="167" t="b">
        <f t="shared" si="56"/>
        <v>0</v>
      </c>
      <c r="CG161" t="str">
        <f t="shared" si="57"/>
        <v/>
      </c>
      <c r="CH161" s="167" t="b">
        <f t="shared" si="58"/>
        <v>0</v>
      </c>
    </row>
    <row r="162" spans="1:86" ht="15" customHeight="1">
      <c r="A162" s="152"/>
      <c r="B162" s="107"/>
      <c r="C162" s="64" t="s">
        <v>109</v>
      </c>
      <c r="D162" s="375"/>
      <c r="E162" s="375"/>
      <c r="F162" s="375"/>
      <c r="G162" s="375"/>
      <c r="H162" s="375"/>
      <c r="I162" s="375"/>
      <c r="J162" s="375"/>
      <c r="K162" s="320"/>
      <c r="L162" s="320"/>
      <c r="M162" s="320"/>
      <c r="N162" s="320"/>
      <c r="O162" s="320"/>
      <c r="P162" s="234"/>
      <c r="Q162" s="234"/>
      <c r="R162" s="234"/>
      <c r="S162" s="234"/>
      <c r="T162" s="234"/>
      <c r="U162" s="234"/>
      <c r="V162" s="234"/>
      <c r="W162" s="234"/>
      <c r="X162" s="234"/>
      <c r="Y162" s="234"/>
      <c r="Z162" s="234"/>
      <c r="AA162" s="234"/>
      <c r="AB162" s="320"/>
      <c r="AC162" s="320"/>
      <c r="AD162" s="320"/>
      <c r="AG162">
        <f t="shared" si="19"/>
        <v>0</v>
      </c>
      <c r="AH162">
        <f t="shared" si="20"/>
        <v>0</v>
      </c>
      <c r="AI162">
        <f t="shared" si="21"/>
        <v>0</v>
      </c>
      <c r="AJ162">
        <f t="shared" si="22"/>
        <v>0</v>
      </c>
      <c r="AL162">
        <f t="shared" si="23"/>
        <v>0</v>
      </c>
      <c r="AM162">
        <f t="shared" si="24"/>
        <v>0</v>
      </c>
      <c r="AN162">
        <f t="shared" si="25"/>
        <v>0</v>
      </c>
      <c r="AO162">
        <f t="shared" si="26"/>
        <v>0</v>
      </c>
      <c r="AQ162">
        <f t="shared" si="27"/>
        <v>0</v>
      </c>
      <c r="AR162">
        <f t="shared" si="28"/>
        <v>0</v>
      </c>
      <c r="AS162">
        <f t="shared" si="29"/>
        <v>0</v>
      </c>
      <c r="AT162">
        <f t="shared" si="30"/>
        <v>0</v>
      </c>
      <c r="AV162">
        <f t="shared" si="31"/>
        <v>0</v>
      </c>
      <c r="AW162">
        <f t="shared" si="32"/>
        <v>0</v>
      </c>
      <c r="AX162">
        <f t="shared" si="33"/>
        <v>0</v>
      </c>
      <c r="AY162">
        <f t="shared" si="34"/>
        <v>0</v>
      </c>
      <c r="BA162">
        <f t="shared" si="35"/>
        <v>0</v>
      </c>
      <c r="BB162">
        <f t="shared" si="36"/>
        <v>0</v>
      </c>
      <c r="BC162">
        <f t="shared" si="37"/>
        <v>0</v>
      </c>
      <c r="BD162">
        <f t="shared" si="38"/>
        <v>0</v>
      </c>
      <c r="BF162">
        <f t="shared" si="39"/>
        <v>0</v>
      </c>
      <c r="BG162">
        <f t="shared" si="40"/>
        <v>0</v>
      </c>
      <c r="BH162">
        <f t="shared" si="41"/>
        <v>0</v>
      </c>
      <c r="BI162">
        <f t="shared" si="42"/>
        <v>0</v>
      </c>
      <c r="BK162">
        <f t="shared" si="43"/>
        <v>0</v>
      </c>
      <c r="BL162">
        <f t="shared" si="44"/>
        <v>0</v>
      </c>
      <c r="BM162">
        <f t="shared" si="45"/>
        <v>0</v>
      </c>
      <c r="BN162">
        <f t="shared" si="46"/>
        <v>0</v>
      </c>
      <c r="BS162">
        <f t="shared" si="47"/>
        <v>0</v>
      </c>
      <c r="BU162">
        <f t="shared" si="48"/>
        <v>0</v>
      </c>
      <c r="BV162">
        <f t="shared" si="49"/>
        <v>0</v>
      </c>
      <c r="BW162">
        <f t="shared" si="50"/>
        <v>0</v>
      </c>
      <c r="BY162">
        <f t="shared" si="51"/>
        <v>0</v>
      </c>
      <c r="BZ162">
        <f t="shared" si="52"/>
        <v>0</v>
      </c>
      <c r="CB162">
        <f t="shared" si="53"/>
        <v>0</v>
      </c>
      <c r="CD162" s="167" t="b">
        <f t="shared" si="54"/>
        <v>0</v>
      </c>
      <c r="CE162" s="167" t="str">
        <f t="shared" si="55"/>
        <v/>
      </c>
      <c r="CF162" s="167" t="b">
        <f t="shared" si="56"/>
        <v>0</v>
      </c>
      <c r="CG162" t="str">
        <f t="shared" si="57"/>
        <v/>
      </c>
      <c r="CH162" s="167" t="b">
        <f t="shared" si="58"/>
        <v>0</v>
      </c>
    </row>
    <row r="163" spans="1:86" ht="15" customHeight="1">
      <c r="A163" s="152"/>
      <c r="B163" s="107"/>
      <c r="C163" s="64" t="s">
        <v>110</v>
      </c>
      <c r="D163" s="375"/>
      <c r="E163" s="375"/>
      <c r="F163" s="375"/>
      <c r="G163" s="375"/>
      <c r="H163" s="375"/>
      <c r="I163" s="375"/>
      <c r="J163" s="375"/>
      <c r="K163" s="320"/>
      <c r="L163" s="320"/>
      <c r="M163" s="320"/>
      <c r="N163" s="320"/>
      <c r="O163" s="320"/>
      <c r="P163" s="234"/>
      <c r="Q163" s="234"/>
      <c r="R163" s="234"/>
      <c r="S163" s="234"/>
      <c r="T163" s="234"/>
      <c r="U163" s="234"/>
      <c r="V163" s="234"/>
      <c r="W163" s="234"/>
      <c r="X163" s="234"/>
      <c r="Y163" s="234"/>
      <c r="Z163" s="234"/>
      <c r="AA163" s="234"/>
      <c r="AB163" s="320"/>
      <c r="AC163" s="320"/>
      <c r="AD163" s="320"/>
      <c r="AG163">
        <f t="shared" si="19"/>
        <v>0</v>
      </c>
      <c r="AH163">
        <f t="shared" si="20"/>
        <v>0</v>
      </c>
      <c r="AI163">
        <f t="shared" si="21"/>
        <v>0</v>
      </c>
      <c r="AJ163">
        <f t="shared" si="22"/>
        <v>0</v>
      </c>
      <c r="AL163">
        <f t="shared" si="23"/>
        <v>0</v>
      </c>
      <c r="AM163">
        <f t="shared" si="24"/>
        <v>0</v>
      </c>
      <c r="AN163">
        <f t="shared" si="25"/>
        <v>0</v>
      </c>
      <c r="AO163">
        <f t="shared" si="26"/>
        <v>0</v>
      </c>
      <c r="AQ163">
        <f t="shared" si="27"/>
        <v>0</v>
      </c>
      <c r="AR163">
        <f t="shared" si="28"/>
        <v>0</v>
      </c>
      <c r="AS163">
        <f t="shared" si="29"/>
        <v>0</v>
      </c>
      <c r="AT163">
        <f t="shared" si="30"/>
        <v>0</v>
      </c>
      <c r="AV163">
        <f t="shared" si="31"/>
        <v>0</v>
      </c>
      <c r="AW163">
        <f t="shared" si="32"/>
        <v>0</v>
      </c>
      <c r="AX163">
        <f t="shared" si="33"/>
        <v>0</v>
      </c>
      <c r="AY163">
        <f t="shared" si="34"/>
        <v>0</v>
      </c>
      <c r="BA163">
        <f t="shared" si="35"/>
        <v>0</v>
      </c>
      <c r="BB163">
        <f t="shared" si="36"/>
        <v>0</v>
      </c>
      <c r="BC163">
        <f t="shared" si="37"/>
        <v>0</v>
      </c>
      <c r="BD163">
        <f t="shared" si="38"/>
        <v>0</v>
      </c>
      <c r="BF163">
        <f t="shared" si="39"/>
        <v>0</v>
      </c>
      <c r="BG163">
        <f t="shared" si="40"/>
        <v>0</v>
      </c>
      <c r="BH163">
        <f t="shared" si="41"/>
        <v>0</v>
      </c>
      <c r="BI163">
        <f t="shared" si="42"/>
        <v>0</v>
      </c>
      <c r="BK163">
        <f t="shared" si="43"/>
        <v>0</v>
      </c>
      <c r="BL163">
        <f t="shared" si="44"/>
        <v>0</v>
      </c>
      <c r="BM163">
        <f t="shared" si="45"/>
        <v>0</v>
      </c>
      <c r="BN163">
        <f t="shared" si="46"/>
        <v>0</v>
      </c>
      <c r="BS163">
        <f t="shared" si="47"/>
        <v>0</v>
      </c>
      <c r="BU163">
        <f t="shared" si="48"/>
        <v>0</v>
      </c>
      <c r="BV163">
        <f t="shared" si="49"/>
        <v>0</v>
      </c>
      <c r="BW163">
        <f t="shared" si="50"/>
        <v>0</v>
      </c>
      <c r="BY163">
        <f t="shared" si="51"/>
        <v>0</v>
      </c>
      <c r="BZ163">
        <f t="shared" si="52"/>
        <v>0</v>
      </c>
      <c r="CB163">
        <f t="shared" si="53"/>
        <v>0</v>
      </c>
      <c r="CD163" s="167" t="b">
        <f t="shared" si="54"/>
        <v>0</v>
      </c>
      <c r="CE163" s="167" t="str">
        <f t="shared" si="55"/>
        <v/>
      </c>
      <c r="CF163" s="167" t="b">
        <f t="shared" si="56"/>
        <v>0</v>
      </c>
      <c r="CG163" t="str">
        <f t="shared" si="57"/>
        <v/>
      </c>
      <c r="CH163" s="167" t="b">
        <f t="shared" si="58"/>
        <v>0</v>
      </c>
    </row>
    <row r="164" spans="1:86" ht="15" customHeight="1">
      <c r="A164" s="152"/>
      <c r="B164" s="107"/>
      <c r="C164" s="64" t="s">
        <v>111</v>
      </c>
      <c r="D164" s="375"/>
      <c r="E164" s="375"/>
      <c r="F164" s="375"/>
      <c r="G164" s="375"/>
      <c r="H164" s="375"/>
      <c r="I164" s="375"/>
      <c r="J164" s="375"/>
      <c r="K164" s="320"/>
      <c r="L164" s="320"/>
      <c r="M164" s="320"/>
      <c r="N164" s="320"/>
      <c r="O164" s="320"/>
      <c r="P164" s="234"/>
      <c r="Q164" s="234"/>
      <c r="R164" s="234"/>
      <c r="S164" s="234"/>
      <c r="T164" s="234"/>
      <c r="U164" s="234"/>
      <c r="V164" s="234"/>
      <c r="W164" s="234"/>
      <c r="X164" s="234"/>
      <c r="Y164" s="234"/>
      <c r="Z164" s="234"/>
      <c r="AA164" s="234"/>
      <c r="AB164" s="320"/>
      <c r="AC164" s="320"/>
      <c r="AD164" s="320"/>
      <c r="AG164">
        <f t="shared" si="19"/>
        <v>0</v>
      </c>
      <c r="AH164">
        <f t="shared" si="20"/>
        <v>0</v>
      </c>
      <c r="AI164">
        <f t="shared" si="21"/>
        <v>0</v>
      </c>
      <c r="AJ164">
        <f t="shared" si="22"/>
        <v>0</v>
      </c>
      <c r="AL164">
        <f t="shared" si="23"/>
        <v>0</v>
      </c>
      <c r="AM164">
        <f t="shared" si="24"/>
        <v>0</v>
      </c>
      <c r="AN164">
        <f t="shared" si="25"/>
        <v>0</v>
      </c>
      <c r="AO164">
        <f t="shared" si="26"/>
        <v>0</v>
      </c>
      <c r="AQ164">
        <f t="shared" si="27"/>
        <v>0</v>
      </c>
      <c r="AR164">
        <f t="shared" si="28"/>
        <v>0</v>
      </c>
      <c r="AS164">
        <f t="shared" si="29"/>
        <v>0</v>
      </c>
      <c r="AT164">
        <f t="shared" si="30"/>
        <v>0</v>
      </c>
      <c r="AV164">
        <f t="shared" si="31"/>
        <v>0</v>
      </c>
      <c r="AW164">
        <f t="shared" si="32"/>
        <v>0</v>
      </c>
      <c r="AX164">
        <f t="shared" si="33"/>
        <v>0</v>
      </c>
      <c r="AY164">
        <f t="shared" si="34"/>
        <v>0</v>
      </c>
      <c r="BA164">
        <f t="shared" si="35"/>
        <v>0</v>
      </c>
      <c r="BB164">
        <f t="shared" si="36"/>
        <v>0</v>
      </c>
      <c r="BC164">
        <f t="shared" si="37"/>
        <v>0</v>
      </c>
      <c r="BD164">
        <f t="shared" si="38"/>
        <v>0</v>
      </c>
      <c r="BF164">
        <f t="shared" si="39"/>
        <v>0</v>
      </c>
      <c r="BG164">
        <f t="shared" si="40"/>
        <v>0</v>
      </c>
      <c r="BH164">
        <f t="shared" si="41"/>
        <v>0</v>
      </c>
      <c r="BI164">
        <f t="shared" si="42"/>
        <v>0</v>
      </c>
      <c r="BK164">
        <f t="shared" si="43"/>
        <v>0</v>
      </c>
      <c r="BL164">
        <f t="shared" si="44"/>
        <v>0</v>
      </c>
      <c r="BM164">
        <f t="shared" si="45"/>
        <v>0</v>
      </c>
      <c r="BN164">
        <f t="shared" si="46"/>
        <v>0</v>
      </c>
      <c r="BS164">
        <f t="shared" si="47"/>
        <v>0</v>
      </c>
      <c r="BU164">
        <f t="shared" si="48"/>
        <v>0</v>
      </c>
      <c r="BV164">
        <f t="shared" si="49"/>
        <v>0</v>
      </c>
      <c r="BW164">
        <f t="shared" si="50"/>
        <v>0</v>
      </c>
      <c r="BY164">
        <f t="shared" si="51"/>
        <v>0</v>
      </c>
      <c r="BZ164">
        <f t="shared" si="52"/>
        <v>0</v>
      </c>
      <c r="CB164">
        <f t="shared" si="53"/>
        <v>0</v>
      </c>
      <c r="CD164" s="167" t="b">
        <f t="shared" si="54"/>
        <v>0</v>
      </c>
      <c r="CE164" s="167" t="str">
        <f t="shared" si="55"/>
        <v/>
      </c>
      <c r="CF164" s="167" t="b">
        <f t="shared" si="56"/>
        <v>0</v>
      </c>
      <c r="CG164" t="str">
        <f t="shared" si="57"/>
        <v/>
      </c>
      <c r="CH164" s="167" t="b">
        <f t="shared" si="58"/>
        <v>0</v>
      </c>
    </row>
    <row r="165" spans="1:86" ht="15" customHeight="1">
      <c r="A165" s="152"/>
      <c r="B165" s="107"/>
      <c r="C165" s="64" t="s">
        <v>112</v>
      </c>
      <c r="D165" s="375"/>
      <c r="E165" s="375"/>
      <c r="F165" s="375"/>
      <c r="G165" s="375"/>
      <c r="H165" s="375"/>
      <c r="I165" s="375"/>
      <c r="J165" s="375"/>
      <c r="K165" s="320"/>
      <c r="L165" s="320"/>
      <c r="M165" s="320"/>
      <c r="N165" s="320"/>
      <c r="O165" s="320"/>
      <c r="P165" s="234"/>
      <c r="Q165" s="234"/>
      <c r="R165" s="234"/>
      <c r="S165" s="234"/>
      <c r="T165" s="234"/>
      <c r="U165" s="234"/>
      <c r="V165" s="234"/>
      <c r="W165" s="234"/>
      <c r="X165" s="234"/>
      <c r="Y165" s="234"/>
      <c r="Z165" s="234"/>
      <c r="AA165" s="234"/>
      <c r="AB165" s="320"/>
      <c r="AC165" s="320"/>
      <c r="AD165" s="320"/>
      <c r="AG165">
        <f t="shared" si="19"/>
        <v>0</v>
      </c>
      <c r="AH165">
        <f t="shared" si="20"/>
        <v>0</v>
      </c>
      <c r="AI165">
        <f t="shared" si="21"/>
        <v>0</v>
      </c>
      <c r="AJ165">
        <f t="shared" si="22"/>
        <v>0</v>
      </c>
      <c r="AL165">
        <f t="shared" si="23"/>
        <v>0</v>
      </c>
      <c r="AM165">
        <f t="shared" si="24"/>
        <v>0</v>
      </c>
      <c r="AN165">
        <f t="shared" si="25"/>
        <v>0</v>
      </c>
      <c r="AO165">
        <f t="shared" si="26"/>
        <v>0</v>
      </c>
      <c r="AQ165">
        <f t="shared" si="27"/>
        <v>0</v>
      </c>
      <c r="AR165">
        <f t="shared" si="28"/>
        <v>0</v>
      </c>
      <c r="AS165">
        <f t="shared" si="29"/>
        <v>0</v>
      </c>
      <c r="AT165">
        <f t="shared" si="30"/>
        <v>0</v>
      </c>
      <c r="AV165">
        <f t="shared" si="31"/>
        <v>0</v>
      </c>
      <c r="AW165">
        <f t="shared" si="32"/>
        <v>0</v>
      </c>
      <c r="AX165">
        <f t="shared" si="33"/>
        <v>0</v>
      </c>
      <c r="AY165">
        <f t="shared" si="34"/>
        <v>0</v>
      </c>
      <c r="BA165">
        <f t="shared" si="35"/>
        <v>0</v>
      </c>
      <c r="BB165">
        <f t="shared" si="36"/>
        <v>0</v>
      </c>
      <c r="BC165">
        <f t="shared" si="37"/>
        <v>0</v>
      </c>
      <c r="BD165">
        <f t="shared" si="38"/>
        <v>0</v>
      </c>
      <c r="BF165">
        <f t="shared" si="39"/>
        <v>0</v>
      </c>
      <c r="BG165">
        <f t="shared" si="40"/>
        <v>0</v>
      </c>
      <c r="BH165">
        <f t="shared" si="41"/>
        <v>0</v>
      </c>
      <c r="BI165">
        <f t="shared" si="42"/>
        <v>0</v>
      </c>
      <c r="BK165">
        <f t="shared" si="43"/>
        <v>0</v>
      </c>
      <c r="BL165">
        <f t="shared" si="44"/>
        <v>0</v>
      </c>
      <c r="BM165">
        <f t="shared" si="45"/>
        <v>0</v>
      </c>
      <c r="BN165">
        <f t="shared" si="46"/>
        <v>0</v>
      </c>
      <c r="BS165">
        <f t="shared" si="47"/>
        <v>0</v>
      </c>
      <c r="BU165">
        <f t="shared" si="48"/>
        <v>0</v>
      </c>
      <c r="BV165">
        <f t="shared" si="49"/>
        <v>0</v>
      </c>
      <c r="BW165">
        <f t="shared" si="50"/>
        <v>0</v>
      </c>
      <c r="BY165">
        <f t="shared" si="51"/>
        <v>0</v>
      </c>
      <c r="BZ165">
        <f t="shared" si="52"/>
        <v>0</v>
      </c>
      <c r="CB165">
        <f t="shared" si="53"/>
        <v>0</v>
      </c>
      <c r="CD165" s="167" t="b">
        <f t="shared" si="54"/>
        <v>0</v>
      </c>
      <c r="CE165" s="167" t="str">
        <f t="shared" si="55"/>
        <v/>
      </c>
      <c r="CF165" s="167" t="b">
        <f t="shared" si="56"/>
        <v>0</v>
      </c>
      <c r="CG165" t="str">
        <f t="shared" si="57"/>
        <v/>
      </c>
      <c r="CH165" s="167" t="b">
        <f t="shared" si="58"/>
        <v>0</v>
      </c>
    </row>
    <row r="166" spans="1:86" ht="15" customHeight="1">
      <c r="A166" s="152"/>
      <c r="B166" s="107"/>
      <c r="C166" s="64" t="s">
        <v>113</v>
      </c>
      <c r="D166" s="375"/>
      <c r="E166" s="375"/>
      <c r="F166" s="375"/>
      <c r="G166" s="375"/>
      <c r="H166" s="375"/>
      <c r="I166" s="375"/>
      <c r="J166" s="375"/>
      <c r="K166" s="320"/>
      <c r="L166" s="320"/>
      <c r="M166" s="320"/>
      <c r="N166" s="320"/>
      <c r="O166" s="320"/>
      <c r="P166" s="234"/>
      <c r="Q166" s="234"/>
      <c r="R166" s="234"/>
      <c r="S166" s="234"/>
      <c r="T166" s="234"/>
      <c r="U166" s="234"/>
      <c r="V166" s="234"/>
      <c r="W166" s="234"/>
      <c r="X166" s="234"/>
      <c r="Y166" s="234"/>
      <c r="Z166" s="234"/>
      <c r="AA166" s="234"/>
      <c r="AB166" s="320"/>
      <c r="AC166" s="320"/>
      <c r="AD166" s="320"/>
      <c r="AG166">
        <f t="shared" si="19"/>
        <v>0</v>
      </c>
      <c r="AH166">
        <f t="shared" si="20"/>
        <v>0</v>
      </c>
      <c r="AI166">
        <f t="shared" si="21"/>
        <v>0</v>
      </c>
      <c r="AJ166">
        <f t="shared" si="22"/>
        <v>0</v>
      </c>
      <c r="AL166">
        <f t="shared" si="23"/>
        <v>0</v>
      </c>
      <c r="AM166">
        <f t="shared" si="24"/>
        <v>0</v>
      </c>
      <c r="AN166">
        <f t="shared" si="25"/>
        <v>0</v>
      </c>
      <c r="AO166">
        <f t="shared" si="26"/>
        <v>0</v>
      </c>
      <c r="AQ166">
        <f t="shared" si="27"/>
        <v>0</v>
      </c>
      <c r="AR166">
        <f t="shared" si="28"/>
        <v>0</v>
      </c>
      <c r="AS166">
        <f t="shared" si="29"/>
        <v>0</v>
      </c>
      <c r="AT166">
        <f t="shared" si="30"/>
        <v>0</v>
      </c>
      <c r="AV166">
        <f t="shared" si="31"/>
        <v>0</v>
      </c>
      <c r="AW166">
        <f t="shared" si="32"/>
        <v>0</v>
      </c>
      <c r="AX166">
        <f t="shared" si="33"/>
        <v>0</v>
      </c>
      <c r="AY166">
        <f t="shared" si="34"/>
        <v>0</v>
      </c>
      <c r="BA166">
        <f t="shared" si="35"/>
        <v>0</v>
      </c>
      <c r="BB166">
        <f t="shared" si="36"/>
        <v>0</v>
      </c>
      <c r="BC166">
        <f t="shared" si="37"/>
        <v>0</v>
      </c>
      <c r="BD166">
        <f t="shared" si="38"/>
        <v>0</v>
      </c>
      <c r="BF166">
        <f t="shared" si="39"/>
        <v>0</v>
      </c>
      <c r="BG166">
        <f t="shared" si="40"/>
        <v>0</v>
      </c>
      <c r="BH166">
        <f t="shared" si="41"/>
        <v>0</v>
      </c>
      <c r="BI166">
        <f t="shared" si="42"/>
        <v>0</v>
      </c>
      <c r="BK166">
        <f t="shared" si="43"/>
        <v>0</v>
      </c>
      <c r="BL166">
        <f t="shared" si="44"/>
        <v>0</v>
      </c>
      <c r="BM166">
        <f t="shared" si="45"/>
        <v>0</v>
      </c>
      <c r="BN166">
        <f t="shared" si="46"/>
        <v>0</v>
      </c>
      <c r="BS166">
        <f t="shared" si="47"/>
        <v>0</v>
      </c>
      <c r="BU166">
        <f t="shared" si="48"/>
        <v>0</v>
      </c>
      <c r="BV166">
        <f t="shared" si="49"/>
        <v>0</v>
      </c>
      <c r="BW166">
        <f t="shared" si="50"/>
        <v>0</v>
      </c>
      <c r="BY166">
        <f t="shared" si="51"/>
        <v>0</v>
      </c>
      <c r="BZ166">
        <f t="shared" si="52"/>
        <v>0</v>
      </c>
      <c r="CB166">
        <f t="shared" si="53"/>
        <v>0</v>
      </c>
      <c r="CD166" s="167" t="b">
        <f t="shared" si="54"/>
        <v>0</v>
      </c>
      <c r="CE166" s="167" t="str">
        <f t="shared" si="55"/>
        <v/>
      </c>
      <c r="CF166" s="167" t="b">
        <f t="shared" si="56"/>
        <v>0</v>
      </c>
      <c r="CG166" t="str">
        <f t="shared" si="57"/>
        <v/>
      </c>
      <c r="CH166" s="167" t="b">
        <f t="shared" si="58"/>
        <v>0</v>
      </c>
    </row>
    <row r="167" spans="1:86" ht="15" customHeight="1">
      <c r="A167" s="152"/>
      <c r="B167" s="107"/>
      <c r="C167" s="64" t="s">
        <v>114</v>
      </c>
      <c r="D167" s="375"/>
      <c r="E167" s="375"/>
      <c r="F167" s="375"/>
      <c r="G167" s="375"/>
      <c r="H167" s="375"/>
      <c r="I167" s="375"/>
      <c r="J167" s="375"/>
      <c r="K167" s="320"/>
      <c r="L167" s="320"/>
      <c r="M167" s="320"/>
      <c r="N167" s="320"/>
      <c r="O167" s="320"/>
      <c r="P167" s="234"/>
      <c r="Q167" s="234"/>
      <c r="R167" s="234"/>
      <c r="S167" s="234"/>
      <c r="T167" s="234"/>
      <c r="U167" s="234"/>
      <c r="V167" s="234"/>
      <c r="W167" s="234"/>
      <c r="X167" s="234"/>
      <c r="Y167" s="234"/>
      <c r="Z167" s="234"/>
      <c r="AA167" s="234"/>
      <c r="AB167" s="320"/>
      <c r="AC167" s="320"/>
      <c r="AD167" s="320"/>
      <c r="AG167">
        <f t="shared" si="19"/>
        <v>0</v>
      </c>
      <c r="AH167">
        <f t="shared" si="20"/>
        <v>0</v>
      </c>
      <c r="AI167">
        <f t="shared" si="21"/>
        <v>0</v>
      </c>
      <c r="AJ167">
        <f t="shared" si="22"/>
        <v>0</v>
      </c>
      <c r="AL167">
        <f t="shared" si="23"/>
        <v>0</v>
      </c>
      <c r="AM167">
        <f t="shared" si="24"/>
        <v>0</v>
      </c>
      <c r="AN167">
        <f t="shared" si="25"/>
        <v>0</v>
      </c>
      <c r="AO167">
        <f t="shared" si="26"/>
        <v>0</v>
      </c>
      <c r="AQ167">
        <f t="shared" si="27"/>
        <v>0</v>
      </c>
      <c r="AR167">
        <f t="shared" si="28"/>
        <v>0</v>
      </c>
      <c r="AS167">
        <f t="shared" si="29"/>
        <v>0</v>
      </c>
      <c r="AT167">
        <f t="shared" si="30"/>
        <v>0</v>
      </c>
      <c r="AV167">
        <f t="shared" si="31"/>
        <v>0</v>
      </c>
      <c r="AW167">
        <f t="shared" si="32"/>
        <v>0</v>
      </c>
      <c r="AX167">
        <f t="shared" si="33"/>
        <v>0</v>
      </c>
      <c r="AY167">
        <f t="shared" si="34"/>
        <v>0</v>
      </c>
      <c r="BA167">
        <f t="shared" si="35"/>
        <v>0</v>
      </c>
      <c r="BB167">
        <f t="shared" si="36"/>
        <v>0</v>
      </c>
      <c r="BC167">
        <f t="shared" si="37"/>
        <v>0</v>
      </c>
      <c r="BD167">
        <f t="shared" si="38"/>
        <v>0</v>
      </c>
      <c r="BF167">
        <f t="shared" si="39"/>
        <v>0</v>
      </c>
      <c r="BG167">
        <f t="shared" si="40"/>
        <v>0</v>
      </c>
      <c r="BH167">
        <f t="shared" si="41"/>
        <v>0</v>
      </c>
      <c r="BI167">
        <f t="shared" si="42"/>
        <v>0</v>
      </c>
      <c r="BK167">
        <f t="shared" si="43"/>
        <v>0</v>
      </c>
      <c r="BL167">
        <f t="shared" si="44"/>
        <v>0</v>
      </c>
      <c r="BM167">
        <f t="shared" si="45"/>
        <v>0</v>
      </c>
      <c r="BN167">
        <f t="shared" si="46"/>
        <v>0</v>
      </c>
      <c r="BS167">
        <f t="shared" si="47"/>
        <v>0</v>
      </c>
      <c r="BU167">
        <f t="shared" si="48"/>
        <v>0</v>
      </c>
      <c r="BV167">
        <f t="shared" si="49"/>
        <v>0</v>
      </c>
      <c r="BW167">
        <f t="shared" si="50"/>
        <v>0</v>
      </c>
      <c r="BY167">
        <f t="shared" si="51"/>
        <v>0</v>
      </c>
      <c r="BZ167">
        <f t="shared" si="52"/>
        <v>0</v>
      </c>
      <c r="CB167">
        <f t="shared" si="53"/>
        <v>0</v>
      </c>
      <c r="CD167" s="167" t="b">
        <f t="shared" si="54"/>
        <v>0</v>
      </c>
      <c r="CE167" s="167" t="str">
        <f t="shared" si="55"/>
        <v/>
      </c>
      <c r="CF167" s="167" t="b">
        <f t="shared" si="56"/>
        <v>0</v>
      </c>
      <c r="CG167" t="str">
        <f t="shared" si="57"/>
        <v/>
      </c>
      <c r="CH167" s="167" t="b">
        <f t="shared" si="58"/>
        <v>0</v>
      </c>
    </row>
    <row r="168" spans="1:86" ht="15" customHeight="1">
      <c r="A168" s="152"/>
      <c r="B168" s="107"/>
      <c r="C168" s="64" t="s">
        <v>115</v>
      </c>
      <c r="D168" s="375"/>
      <c r="E168" s="375"/>
      <c r="F168" s="375"/>
      <c r="G168" s="375"/>
      <c r="H168" s="375"/>
      <c r="I168" s="375"/>
      <c r="J168" s="375"/>
      <c r="K168" s="320"/>
      <c r="L168" s="320"/>
      <c r="M168" s="320"/>
      <c r="N168" s="320"/>
      <c r="O168" s="320"/>
      <c r="P168" s="234"/>
      <c r="Q168" s="234"/>
      <c r="R168" s="234"/>
      <c r="S168" s="234"/>
      <c r="T168" s="234"/>
      <c r="U168" s="234"/>
      <c r="V168" s="234"/>
      <c r="W168" s="234"/>
      <c r="X168" s="234"/>
      <c r="Y168" s="234"/>
      <c r="Z168" s="234"/>
      <c r="AA168" s="234"/>
      <c r="AB168" s="320"/>
      <c r="AC168" s="320"/>
      <c r="AD168" s="320"/>
      <c r="AG168">
        <f t="shared" si="19"/>
        <v>0</v>
      </c>
      <c r="AH168">
        <f t="shared" si="20"/>
        <v>0</v>
      </c>
      <c r="AI168">
        <f t="shared" si="21"/>
        <v>0</v>
      </c>
      <c r="AJ168">
        <f t="shared" si="22"/>
        <v>0</v>
      </c>
      <c r="AL168">
        <f t="shared" si="23"/>
        <v>0</v>
      </c>
      <c r="AM168">
        <f t="shared" si="24"/>
        <v>0</v>
      </c>
      <c r="AN168">
        <f t="shared" si="25"/>
        <v>0</v>
      </c>
      <c r="AO168">
        <f t="shared" si="26"/>
        <v>0</v>
      </c>
      <c r="AQ168">
        <f t="shared" si="27"/>
        <v>0</v>
      </c>
      <c r="AR168">
        <f t="shared" si="28"/>
        <v>0</v>
      </c>
      <c r="AS168">
        <f t="shared" si="29"/>
        <v>0</v>
      </c>
      <c r="AT168">
        <f t="shared" si="30"/>
        <v>0</v>
      </c>
      <c r="AV168">
        <f t="shared" si="31"/>
        <v>0</v>
      </c>
      <c r="AW168">
        <f t="shared" si="32"/>
        <v>0</v>
      </c>
      <c r="AX168">
        <f t="shared" si="33"/>
        <v>0</v>
      </c>
      <c r="AY168">
        <f t="shared" si="34"/>
        <v>0</v>
      </c>
      <c r="BA168">
        <f t="shared" si="35"/>
        <v>0</v>
      </c>
      <c r="BB168">
        <f t="shared" si="36"/>
        <v>0</v>
      </c>
      <c r="BC168">
        <f t="shared" si="37"/>
        <v>0</v>
      </c>
      <c r="BD168">
        <f t="shared" si="38"/>
        <v>0</v>
      </c>
      <c r="BF168">
        <f t="shared" si="39"/>
        <v>0</v>
      </c>
      <c r="BG168">
        <f t="shared" si="40"/>
        <v>0</v>
      </c>
      <c r="BH168">
        <f t="shared" si="41"/>
        <v>0</v>
      </c>
      <c r="BI168">
        <f t="shared" si="42"/>
        <v>0</v>
      </c>
      <c r="BK168">
        <f t="shared" si="43"/>
        <v>0</v>
      </c>
      <c r="BL168">
        <f t="shared" si="44"/>
        <v>0</v>
      </c>
      <c r="BM168">
        <f t="shared" si="45"/>
        <v>0</v>
      </c>
      <c r="BN168">
        <f t="shared" si="46"/>
        <v>0</v>
      </c>
      <c r="BS168">
        <f t="shared" si="47"/>
        <v>0</v>
      </c>
      <c r="BU168">
        <f t="shared" si="48"/>
        <v>0</v>
      </c>
      <c r="BV168">
        <f t="shared" si="49"/>
        <v>0</v>
      </c>
      <c r="BW168">
        <f t="shared" si="50"/>
        <v>0</v>
      </c>
      <c r="BY168">
        <f t="shared" si="51"/>
        <v>0</v>
      </c>
      <c r="BZ168">
        <f t="shared" si="52"/>
        <v>0</v>
      </c>
      <c r="CB168">
        <f t="shared" si="53"/>
        <v>0</v>
      </c>
      <c r="CD168" s="167" t="b">
        <f t="shared" si="54"/>
        <v>0</v>
      </c>
      <c r="CE168" s="167" t="str">
        <f t="shared" si="55"/>
        <v/>
      </c>
      <c r="CF168" s="167" t="b">
        <f t="shared" si="56"/>
        <v>0</v>
      </c>
      <c r="CG168" t="str">
        <f t="shared" si="57"/>
        <v/>
      </c>
      <c r="CH168" s="167" t="b">
        <f t="shared" si="58"/>
        <v>0</v>
      </c>
    </row>
    <row r="169" spans="1:86" ht="15" customHeight="1">
      <c r="A169" s="152"/>
      <c r="B169" s="107"/>
      <c r="C169" s="64" t="s">
        <v>116</v>
      </c>
      <c r="D169" s="375"/>
      <c r="E169" s="375"/>
      <c r="F169" s="375"/>
      <c r="G169" s="375"/>
      <c r="H169" s="375"/>
      <c r="I169" s="375"/>
      <c r="J169" s="375"/>
      <c r="K169" s="320"/>
      <c r="L169" s="320"/>
      <c r="M169" s="320"/>
      <c r="N169" s="320"/>
      <c r="O169" s="320"/>
      <c r="P169" s="234"/>
      <c r="Q169" s="234"/>
      <c r="R169" s="234"/>
      <c r="S169" s="234"/>
      <c r="T169" s="234"/>
      <c r="U169" s="234"/>
      <c r="V169" s="234"/>
      <c r="W169" s="234"/>
      <c r="X169" s="234"/>
      <c r="Y169" s="234"/>
      <c r="Z169" s="234"/>
      <c r="AA169" s="234"/>
      <c r="AB169" s="320"/>
      <c r="AC169" s="320"/>
      <c r="AD169" s="320"/>
      <c r="AG169">
        <f t="shared" si="19"/>
        <v>0</v>
      </c>
      <c r="AH169">
        <f t="shared" si="20"/>
        <v>0</v>
      </c>
      <c r="AI169">
        <f t="shared" si="21"/>
        <v>0</v>
      </c>
      <c r="AJ169">
        <f t="shared" si="22"/>
        <v>0</v>
      </c>
      <c r="AL169">
        <f t="shared" si="23"/>
        <v>0</v>
      </c>
      <c r="AM169">
        <f t="shared" si="24"/>
        <v>0</v>
      </c>
      <c r="AN169">
        <f t="shared" si="25"/>
        <v>0</v>
      </c>
      <c r="AO169">
        <f t="shared" si="26"/>
        <v>0</v>
      </c>
      <c r="AQ169">
        <f t="shared" si="27"/>
        <v>0</v>
      </c>
      <c r="AR169">
        <f t="shared" si="28"/>
        <v>0</v>
      </c>
      <c r="AS169">
        <f t="shared" si="29"/>
        <v>0</v>
      </c>
      <c r="AT169">
        <f t="shared" si="30"/>
        <v>0</v>
      </c>
      <c r="AV169">
        <f t="shared" si="31"/>
        <v>0</v>
      </c>
      <c r="AW169">
        <f t="shared" si="32"/>
        <v>0</v>
      </c>
      <c r="AX169">
        <f t="shared" si="33"/>
        <v>0</v>
      </c>
      <c r="AY169">
        <f t="shared" si="34"/>
        <v>0</v>
      </c>
      <c r="BA169">
        <f t="shared" si="35"/>
        <v>0</v>
      </c>
      <c r="BB169">
        <f t="shared" si="36"/>
        <v>0</v>
      </c>
      <c r="BC169">
        <f t="shared" si="37"/>
        <v>0</v>
      </c>
      <c r="BD169">
        <f t="shared" si="38"/>
        <v>0</v>
      </c>
      <c r="BF169">
        <f t="shared" si="39"/>
        <v>0</v>
      </c>
      <c r="BG169">
        <f t="shared" si="40"/>
        <v>0</v>
      </c>
      <c r="BH169">
        <f t="shared" si="41"/>
        <v>0</v>
      </c>
      <c r="BI169">
        <f t="shared" si="42"/>
        <v>0</v>
      </c>
      <c r="BK169">
        <f t="shared" si="43"/>
        <v>0</v>
      </c>
      <c r="BL169">
        <f t="shared" si="44"/>
        <v>0</v>
      </c>
      <c r="BM169">
        <f t="shared" si="45"/>
        <v>0</v>
      </c>
      <c r="BN169">
        <f t="shared" si="46"/>
        <v>0</v>
      </c>
      <c r="BS169">
        <f t="shared" si="47"/>
        <v>0</v>
      </c>
      <c r="BU169">
        <f t="shared" si="48"/>
        <v>0</v>
      </c>
      <c r="BV169">
        <f t="shared" si="49"/>
        <v>0</v>
      </c>
      <c r="BW169">
        <f t="shared" si="50"/>
        <v>0</v>
      </c>
      <c r="BY169">
        <f t="shared" si="51"/>
        <v>0</v>
      </c>
      <c r="BZ169">
        <f t="shared" si="52"/>
        <v>0</v>
      </c>
      <c r="CB169">
        <f t="shared" si="53"/>
        <v>0</v>
      </c>
      <c r="CD169" s="167" t="b">
        <f t="shared" si="54"/>
        <v>0</v>
      </c>
      <c r="CE169" s="167" t="str">
        <f t="shared" si="55"/>
        <v/>
      </c>
      <c r="CF169" s="167" t="b">
        <f t="shared" si="56"/>
        <v>0</v>
      </c>
      <c r="CG169" t="str">
        <f t="shared" si="57"/>
        <v/>
      </c>
      <c r="CH169" s="167" t="b">
        <f t="shared" si="58"/>
        <v>0</v>
      </c>
    </row>
    <row r="170" spans="1:86" ht="15" customHeight="1">
      <c r="A170" s="152"/>
      <c r="B170" s="107"/>
      <c r="C170" s="64" t="s">
        <v>117</v>
      </c>
      <c r="D170" s="375"/>
      <c r="E170" s="375"/>
      <c r="F170" s="375"/>
      <c r="G170" s="375"/>
      <c r="H170" s="375"/>
      <c r="I170" s="375"/>
      <c r="J170" s="375"/>
      <c r="K170" s="320"/>
      <c r="L170" s="320"/>
      <c r="M170" s="320"/>
      <c r="N170" s="320"/>
      <c r="O170" s="320"/>
      <c r="P170" s="234"/>
      <c r="Q170" s="234"/>
      <c r="R170" s="234"/>
      <c r="S170" s="234"/>
      <c r="T170" s="234"/>
      <c r="U170" s="234"/>
      <c r="V170" s="234"/>
      <c r="W170" s="234"/>
      <c r="X170" s="234"/>
      <c r="Y170" s="234"/>
      <c r="Z170" s="234"/>
      <c r="AA170" s="234"/>
      <c r="AB170" s="320"/>
      <c r="AC170" s="320"/>
      <c r="AD170" s="320"/>
      <c r="AG170">
        <f t="shared" si="19"/>
        <v>0</v>
      </c>
      <c r="AH170">
        <f t="shared" si="20"/>
        <v>0</v>
      </c>
      <c r="AI170">
        <f t="shared" si="21"/>
        <v>0</v>
      </c>
      <c r="AJ170">
        <f t="shared" si="22"/>
        <v>0</v>
      </c>
      <c r="AL170">
        <f t="shared" si="23"/>
        <v>0</v>
      </c>
      <c r="AM170">
        <f t="shared" si="24"/>
        <v>0</v>
      </c>
      <c r="AN170">
        <f t="shared" si="25"/>
        <v>0</v>
      </c>
      <c r="AO170">
        <f t="shared" si="26"/>
        <v>0</v>
      </c>
      <c r="AQ170">
        <f t="shared" si="27"/>
        <v>0</v>
      </c>
      <c r="AR170">
        <f t="shared" si="28"/>
        <v>0</v>
      </c>
      <c r="AS170">
        <f t="shared" si="29"/>
        <v>0</v>
      </c>
      <c r="AT170">
        <f t="shared" si="30"/>
        <v>0</v>
      </c>
      <c r="AV170">
        <f t="shared" si="31"/>
        <v>0</v>
      </c>
      <c r="AW170">
        <f t="shared" si="32"/>
        <v>0</v>
      </c>
      <c r="AX170">
        <f t="shared" si="33"/>
        <v>0</v>
      </c>
      <c r="AY170">
        <f t="shared" si="34"/>
        <v>0</v>
      </c>
      <c r="BA170">
        <f t="shared" si="35"/>
        <v>0</v>
      </c>
      <c r="BB170">
        <f t="shared" si="36"/>
        <v>0</v>
      </c>
      <c r="BC170">
        <f t="shared" si="37"/>
        <v>0</v>
      </c>
      <c r="BD170">
        <f t="shared" si="38"/>
        <v>0</v>
      </c>
      <c r="BF170">
        <f t="shared" si="39"/>
        <v>0</v>
      </c>
      <c r="BG170">
        <f t="shared" si="40"/>
        <v>0</v>
      </c>
      <c r="BH170">
        <f t="shared" si="41"/>
        <v>0</v>
      </c>
      <c r="BI170">
        <f t="shared" si="42"/>
        <v>0</v>
      </c>
      <c r="BK170">
        <f t="shared" si="43"/>
        <v>0</v>
      </c>
      <c r="BL170">
        <f t="shared" si="44"/>
        <v>0</v>
      </c>
      <c r="BM170">
        <f t="shared" si="45"/>
        <v>0</v>
      </c>
      <c r="BN170">
        <f t="shared" si="46"/>
        <v>0</v>
      </c>
      <c r="BS170">
        <f t="shared" si="47"/>
        <v>0</v>
      </c>
      <c r="BU170">
        <f t="shared" si="48"/>
        <v>0</v>
      </c>
      <c r="BV170">
        <f t="shared" si="49"/>
        <v>0</v>
      </c>
      <c r="BW170">
        <f t="shared" si="50"/>
        <v>0</v>
      </c>
      <c r="BY170">
        <f t="shared" si="51"/>
        <v>0</v>
      </c>
      <c r="BZ170">
        <f t="shared" si="52"/>
        <v>0</v>
      </c>
      <c r="CB170">
        <f t="shared" si="53"/>
        <v>0</v>
      </c>
      <c r="CD170" s="167" t="b">
        <f t="shared" si="54"/>
        <v>0</v>
      </c>
      <c r="CE170" s="167" t="str">
        <f t="shared" si="55"/>
        <v/>
      </c>
      <c r="CF170" s="167" t="b">
        <f t="shared" si="56"/>
        <v>0</v>
      </c>
      <c r="CG170" t="str">
        <f t="shared" si="57"/>
        <v/>
      </c>
      <c r="CH170" s="167" t="b">
        <f t="shared" si="58"/>
        <v>0</v>
      </c>
    </row>
    <row r="171" spans="1:86" ht="15" customHeight="1">
      <c r="A171" s="152"/>
      <c r="B171" s="107"/>
      <c r="C171" s="64" t="s">
        <v>118</v>
      </c>
      <c r="D171" s="375"/>
      <c r="E171" s="375"/>
      <c r="F171" s="375"/>
      <c r="G171" s="375"/>
      <c r="H171" s="375"/>
      <c r="I171" s="375"/>
      <c r="J171" s="375"/>
      <c r="K171" s="320"/>
      <c r="L171" s="320"/>
      <c r="M171" s="320"/>
      <c r="N171" s="320"/>
      <c r="O171" s="320"/>
      <c r="P171" s="234"/>
      <c r="Q171" s="234"/>
      <c r="R171" s="234"/>
      <c r="S171" s="234"/>
      <c r="T171" s="234"/>
      <c r="U171" s="234"/>
      <c r="V171" s="234"/>
      <c r="W171" s="234"/>
      <c r="X171" s="234"/>
      <c r="Y171" s="234"/>
      <c r="Z171" s="234"/>
      <c r="AA171" s="234"/>
      <c r="AB171" s="320"/>
      <c r="AC171" s="320"/>
      <c r="AD171" s="320"/>
      <c r="AG171">
        <f t="shared" si="19"/>
        <v>0</v>
      </c>
      <c r="AH171">
        <f t="shared" si="20"/>
        <v>0</v>
      </c>
      <c r="AI171">
        <f t="shared" si="21"/>
        <v>0</v>
      </c>
      <c r="AJ171">
        <f t="shared" si="22"/>
        <v>0</v>
      </c>
      <c r="AL171">
        <f t="shared" si="23"/>
        <v>0</v>
      </c>
      <c r="AM171">
        <f t="shared" si="24"/>
        <v>0</v>
      </c>
      <c r="AN171">
        <f t="shared" si="25"/>
        <v>0</v>
      </c>
      <c r="AO171">
        <f t="shared" si="26"/>
        <v>0</v>
      </c>
      <c r="AQ171">
        <f t="shared" si="27"/>
        <v>0</v>
      </c>
      <c r="AR171">
        <f t="shared" si="28"/>
        <v>0</v>
      </c>
      <c r="AS171">
        <f t="shared" si="29"/>
        <v>0</v>
      </c>
      <c r="AT171">
        <f t="shared" si="30"/>
        <v>0</v>
      </c>
      <c r="AV171">
        <f t="shared" si="31"/>
        <v>0</v>
      </c>
      <c r="AW171">
        <f t="shared" si="32"/>
        <v>0</v>
      </c>
      <c r="AX171">
        <f t="shared" si="33"/>
        <v>0</v>
      </c>
      <c r="AY171">
        <f t="shared" si="34"/>
        <v>0</v>
      </c>
      <c r="BA171">
        <f t="shared" si="35"/>
        <v>0</v>
      </c>
      <c r="BB171">
        <f t="shared" si="36"/>
        <v>0</v>
      </c>
      <c r="BC171">
        <f t="shared" si="37"/>
        <v>0</v>
      </c>
      <c r="BD171">
        <f t="shared" si="38"/>
        <v>0</v>
      </c>
      <c r="BF171">
        <f t="shared" si="39"/>
        <v>0</v>
      </c>
      <c r="BG171">
        <f t="shared" si="40"/>
        <v>0</v>
      </c>
      <c r="BH171">
        <f t="shared" si="41"/>
        <v>0</v>
      </c>
      <c r="BI171">
        <f t="shared" si="42"/>
        <v>0</v>
      </c>
      <c r="BK171">
        <f t="shared" si="43"/>
        <v>0</v>
      </c>
      <c r="BL171">
        <f t="shared" si="44"/>
        <v>0</v>
      </c>
      <c r="BM171">
        <f t="shared" si="45"/>
        <v>0</v>
      </c>
      <c r="BN171">
        <f t="shared" si="46"/>
        <v>0</v>
      </c>
      <c r="BS171">
        <f t="shared" si="47"/>
        <v>0</v>
      </c>
      <c r="BU171">
        <f t="shared" si="48"/>
        <v>0</v>
      </c>
      <c r="BV171">
        <f t="shared" si="49"/>
        <v>0</v>
      </c>
      <c r="BW171">
        <f t="shared" si="50"/>
        <v>0</v>
      </c>
      <c r="BY171">
        <f t="shared" si="51"/>
        <v>0</v>
      </c>
      <c r="BZ171">
        <f t="shared" si="52"/>
        <v>0</v>
      </c>
      <c r="CB171">
        <f t="shared" si="53"/>
        <v>0</v>
      </c>
      <c r="CD171" s="167" t="b">
        <f t="shared" si="54"/>
        <v>0</v>
      </c>
      <c r="CE171" s="167" t="str">
        <f t="shared" si="55"/>
        <v/>
      </c>
      <c r="CF171" s="167" t="b">
        <f t="shared" si="56"/>
        <v>0</v>
      </c>
      <c r="CG171" t="str">
        <f t="shared" si="57"/>
        <v/>
      </c>
      <c r="CH171" s="167" t="b">
        <f t="shared" si="58"/>
        <v>0</v>
      </c>
    </row>
    <row r="172" spans="1:86" ht="15" customHeight="1">
      <c r="A172" s="152"/>
      <c r="B172" s="107"/>
      <c r="C172" s="64" t="s">
        <v>119</v>
      </c>
      <c r="D172" s="375"/>
      <c r="E172" s="375"/>
      <c r="F172" s="375"/>
      <c r="G172" s="375"/>
      <c r="H172" s="375"/>
      <c r="I172" s="375"/>
      <c r="J172" s="375"/>
      <c r="K172" s="320"/>
      <c r="L172" s="320"/>
      <c r="M172" s="320"/>
      <c r="N172" s="320"/>
      <c r="O172" s="320"/>
      <c r="P172" s="234"/>
      <c r="Q172" s="234"/>
      <c r="R172" s="234"/>
      <c r="S172" s="234"/>
      <c r="T172" s="234"/>
      <c r="U172" s="234"/>
      <c r="V172" s="234"/>
      <c r="W172" s="234"/>
      <c r="X172" s="234"/>
      <c r="Y172" s="234"/>
      <c r="Z172" s="234"/>
      <c r="AA172" s="234"/>
      <c r="AB172" s="320"/>
      <c r="AC172" s="320"/>
      <c r="AD172" s="320"/>
      <c r="AG172">
        <f t="shared" si="19"/>
        <v>0</v>
      </c>
      <c r="AH172">
        <f t="shared" si="20"/>
        <v>0</v>
      </c>
      <c r="AI172">
        <f t="shared" si="21"/>
        <v>0</v>
      </c>
      <c r="AJ172">
        <f t="shared" si="22"/>
        <v>0</v>
      </c>
      <c r="AL172">
        <f t="shared" si="23"/>
        <v>0</v>
      </c>
      <c r="AM172">
        <f t="shared" si="24"/>
        <v>0</v>
      </c>
      <c r="AN172">
        <f t="shared" si="25"/>
        <v>0</v>
      </c>
      <c r="AO172">
        <f t="shared" si="26"/>
        <v>0</v>
      </c>
      <c r="AQ172">
        <f t="shared" si="27"/>
        <v>0</v>
      </c>
      <c r="AR172">
        <f t="shared" si="28"/>
        <v>0</v>
      </c>
      <c r="AS172">
        <f t="shared" si="29"/>
        <v>0</v>
      </c>
      <c r="AT172">
        <f t="shared" si="30"/>
        <v>0</v>
      </c>
      <c r="AV172">
        <f t="shared" si="31"/>
        <v>0</v>
      </c>
      <c r="AW172">
        <f t="shared" si="32"/>
        <v>0</v>
      </c>
      <c r="AX172">
        <f t="shared" si="33"/>
        <v>0</v>
      </c>
      <c r="AY172">
        <f t="shared" si="34"/>
        <v>0</v>
      </c>
      <c r="BA172">
        <f t="shared" si="35"/>
        <v>0</v>
      </c>
      <c r="BB172">
        <f t="shared" si="36"/>
        <v>0</v>
      </c>
      <c r="BC172">
        <f t="shared" si="37"/>
        <v>0</v>
      </c>
      <c r="BD172">
        <f t="shared" si="38"/>
        <v>0</v>
      </c>
      <c r="BF172">
        <f t="shared" si="39"/>
        <v>0</v>
      </c>
      <c r="BG172">
        <f t="shared" si="40"/>
        <v>0</v>
      </c>
      <c r="BH172">
        <f t="shared" si="41"/>
        <v>0</v>
      </c>
      <c r="BI172">
        <f t="shared" si="42"/>
        <v>0</v>
      </c>
      <c r="BK172">
        <f t="shared" si="43"/>
        <v>0</v>
      </c>
      <c r="BL172">
        <f t="shared" si="44"/>
        <v>0</v>
      </c>
      <c r="BM172">
        <f t="shared" si="45"/>
        <v>0</v>
      </c>
      <c r="BN172">
        <f t="shared" si="46"/>
        <v>0</v>
      </c>
      <c r="BS172">
        <f t="shared" si="47"/>
        <v>0</v>
      </c>
      <c r="BU172">
        <f t="shared" si="48"/>
        <v>0</v>
      </c>
      <c r="BV172">
        <f t="shared" si="49"/>
        <v>0</v>
      </c>
      <c r="BW172">
        <f t="shared" si="50"/>
        <v>0</v>
      </c>
      <c r="BY172">
        <f t="shared" si="51"/>
        <v>0</v>
      </c>
      <c r="BZ172">
        <f t="shared" si="52"/>
        <v>0</v>
      </c>
      <c r="CB172">
        <f t="shared" si="53"/>
        <v>0</v>
      </c>
      <c r="CD172" s="167" t="b">
        <f t="shared" si="54"/>
        <v>0</v>
      </c>
      <c r="CE172" s="167" t="str">
        <f t="shared" si="55"/>
        <v/>
      </c>
      <c r="CF172" s="167" t="b">
        <f t="shared" si="56"/>
        <v>0</v>
      </c>
      <c r="CG172" t="str">
        <f t="shared" si="57"/>
        <v/>
      </c>
      <c r="CH172" s="167" t="b">
        <f t="shared" si="58"/>
        <v>0</v>
      </c>
    </row>
    <row r="173" spans="1:86" ht="15" customHeight="1">
      <c r="A173" s="152"/>
      <c r="B173" s="107"/>
      <c r="C173" s="64" t="s">
        <v>120</v>
      </c>
      <c r="D173" s="375"/>
      <c r="E173" s="375"/>
      <c r="F173" s="375"/>
      <c r="G173" s="375"/>
      <c r="H173" s="375"/>
      <c r="I173" s="375"/>
      <c r="J173" s="375"/>
      <c r="K173" s="320"/>
      <c r="L173" s="320"/>
      <c r="M173" s="320"/>
      <c r="N173" s="320"/>
      <c r="O173" s="320"/>
      <c r="P173" s="234"/>
      <c r="Q173" s="234"/>
      <c r="R173" s="234"/>
      <c r="S173" s="234"/>
      <c r="T173" s="234"/>
      <c r="U173" s="234"/>
      <c r="V173" s="234"/>
      <c r="W173" s="234"/>
      <c r="X173" s="234"/>
      <c r="Y173" s="234"/>
      <c r="Z173" s="234"/>
      <c r="AA173" s="234"/>
      <c r="AB173" s="320"/>
      <c r="AC173" s="320"/>
      <c r="AD173" s="320"/>
      <c r="AG173">
        <f t="shared" si="19"/>
        <v>0</v>
      </c>
      <c r="AH173">
        <f t="shared" si="20"/>
        <v>0</v>
      </c>
      <c r="AI173">
        <f t="shared" si="21"/>
        <v>0</v>
      </c>
      <c r="AJ173">
        <f t="shared" si="22"/>
        <v>0</v>
      </c>
      <c r="AL173">
        <f t="shared" si="23"/>
        <v>0</v>
      </c>
      <c r="AM173">
        <f t="shared" si="24"/>
        <v>0</v>
      </c>
      <c r="AN173">
        <f t="shared" si="25"/>
        <v>0</v>
      </c>
      <c r="AO173">
        <f t="shared" si="26"/>
        <v>0</v>
      </c>
      <c r="AQ173">
        <f t="shared" si="27"/>
        <v>0</v>
      </c>
      <c r="AR173">
        <f t="shared" si="28"/>
        <v>0</v>
      </c>
      <c r="AS173">
        <f t="shared" si="29"/>
        <v>0</v>
      </c>
      <c r="AT173">
        <f t="shared" si="30"/>
        <v>0</v>
      </c>
      <c r="AV173">
        <f t="shared" si="31"/>
        <v>0</v>
      </c>
      <c r="AW173">
        <f t="shared" si="32"/>
        <v>0</v>
      </c>
      <c r="AX173">
        <f t="shared" si="33"/>
        <v>0</v>
      </c>
      <c r="AY173">
        <f t="shared" si="34"/>
        <v>0</v>
      </c>
      <c r="BA173">
        <f t="shared" si="35"/>
        <v>0</v>
      </c>
      <c r="BB173">
        <f t="shared" si="36"/>
        <v>0</v>
      </c>
      <c r="BC173">
        <f t="shared" si="37"/>
        <v>0</v>
      </c>
      <c r="BD173">
        <f t="shared" si="38"/>
        <v>0</v>
      </c>
      <c r="BF173">
        <f t="shared" si="39"/>
        <v>0</v>
      </c>
      <c r="BG173">
        <f t="shared" si="40"/>
        <v>0</v>
      </c>
      <c r="BH173">
        <f t="shared" si="41"/>
        <v>0</v>
      </c>
      <c r="BI173">
        <f t="shared" si="42"/>
        <v>0</v>
      </c>
      <c r="BK173">
        <f t="shared" si="43"/>
        <v>0</v>
      </c>
      <c r="BL173">
        <f t="shared" si="44"/>
        <v>0</v>
      </c>
      <c r="BM173">
        <f t="shared" si="45"/>
        <v>0</v>
      </c>
      <c r="BN173">
        <f t="shared" si="46"/>
        <v>0</v>
      </c>
      <c r="BS173">
        <f t="shared" si="47"/>
        <v>0</v>
      </c>
      <c r="BU173">
        <f t="shared" si="48"/>
        <v>0</v>
      </c>
      <c r="BV173">
        <f t="shared" si="49"/>
        <v>0</v>
      </c>
      <c r="BW173">
        <f t="shared" si="50"/>
        <v>0</v>
      </c>
      <c r="BY173">
        <f t="shared" si="51"/>
        <v>0</v>
      </c>
      <c r="BZ173">
        <f t="shared" si="52"/>
        <v>0</v>
      </c>
      <c r="CB173">
        <f t="shared" si="53"/>
        <v>0</v>
      </c>
      <c r="CD173" s="167" t="b">
        <f t="shared" si="54"/>
        <v>0</v>
      </c>
      <c r="CE173" s="167" t="str">
        <f t="shared" si="55"/>
        <v/>
      </c>
      <c r="CF173" s="167" t="b">
        <f t="shared" si="56"/>
        <v>0</v>
      </c>
      <c r="CG173" t="str">
        <f t="shared" si="57"/>
        <v/>
      </c>
      <c r="CH173" s="167" t="b">
        <f t="shared" si="58"/>
        <v>0</v>
      </c>
    </row>
    <row r="174" spans="1:86" ht="15" customHeight="1">
      <c r="A174" s="152"/>
      <c r="B174" s="107"/>
      <c r="C174" s="64" t="s">
        <v>121</v>
      </c>
      <c r="D174" s="375"/>
      <c r="E174" s="375"/>
      <c r="F174" s="375"/>
      <c r="G174" s="375"/>
      <c r="H174" s="375"/>
      <c r="I174" s="375"/>
      <c r="J174" s="375"/>
      <c r="K174" s="320"/>
      <c r="L174" s="320"/>
      <c r="M174" s="320"/>
      <c r="N174" s="320"/>
      <c r="O174" s="320"/>
      <c r="P174" s="234"/>
      <c r="Q174" s="234"/>
      <c r="R174" s="234"/>
      <c r="S174" s="234"/>
      <c r="T174" s="234"/>
      <c r="U174" s="234"/>
      <c r="V174" s="234"/>
      <c r="W174" s="234"/>
      <c r="X174" s="234"/>
      <c r="Y174" s="234"/>
      <c r="Z174" s="234"/>
      <c r="AA174" s="234"/>
      <c r="AB174" s="320"/>
      <c r="AC174" s="320"/>
      <c r="AD174" s="320"/>
      <c r="AG174">
        <f t="shared" si="19"/>
        <v>0</v>
      </c>
      <c r="AH174">
        <f t="shared" si="20"/>
        <v>0</v>
      </c>
      <c r="AI174">
        <f t="shared" si="21"/>
        <v>0</v>
      </c>
      <c r="AJ174">
        <f t="shared" si="22"/>
        <v>0</v>
      </c>
      <c r="AL174">
        <f t="shared" si="23"/>
        <v>0</v>
      </c>
      <c r="AM174">
        <f t="shared" si="24"/>
        <v>0</v>
      </c>
      <c r="AN174">
        <f t="shared" si="25"/>
        <v>0</v>
      </c>
      <c r="AO174">
        <f t="shared" si="26"/>
        <v>0</v>
      </c>
      <c r="AQ174">
        <f t="shared" si="27"/>
        <v>0</v>
      </c>
      <c r="AR174">
        <f t="shared" si="28"/>
        <v>0</v>
      </c>
      <c r="AS174">
        <f t="shared" si="29"/>
        <v>0</v>
      </c>
      <c r="AT174">
        <f t="shared" si="30"/>
        <v>0</v>
      </c>
      <c r="AV174">
        <f t="shared" si="31"/>
        <v>0</v>
      </c>
      <c r="AW174">
        <f t="shared" si="32"/>
        <v>0</v>
      </c>
      <c r="AX174">
        <f t="shared" si="33"/>
        <v>0</v>
      </c>
      <c r="AY174">
        <f t="shared" si="34"/>
        <v>0</v>
      </c>
      <c r="BA174">
        <f t="shared" si="35"/>
        <v>0</v>
      </c>
      <c r="BB174">
        <f t="shared" si="36"/>
        <v>0</v>
      </c>
      <c r="BC174">
        <f t="shared" si="37"/>
        <v>0</v>
      </c>
      <c r="BD174">
        <f t="shared" si="38"/>
        <v>0</v>
      </c>
      <c r="BF174">
        <f t="shared" si="39"/>
        <v>0</v>
      </c>
      <c r="BG174">
        <f t="shared" si="40"/>
        <v>0</v>
      </c>
      <c r="BH174">
        <f t="shared" si="41"/>
        <v>0</v>
      </c>
      <c r="BI174">
        <f t="shared" si="42"/>
        <v>0</v>
      </c>
      <c r="BK174">
        <f t="shared" si="43"/>
        <v>0</v>
      </c>
      <c r="BL174">
        <f t="shared" si="44"/>
        <v>0</v>
      </c>
      <c r="BM174">
        <f t="shared" si="45"/>
        <v>0</v>
      </c>
      <c r="BN174">
        <f t="shared" si="46"/>
        <v>0</v>
      </c>
      <c r="BS174">
        <f t="shared" si="47"/>
        <v>0</v>
      </c>
      <c r="BU174">
        <f t="shared" si="48"/>
        <v>0</v>
      </c>
      <c r="BV174">
        <f t="shared" si="49"/>
        <v>0</v>
      </c>
      <c r="BW174">
        <f t="shared" si="50"/>
        <v>0</v>
      </c>
      <c r="BY174">
        <f t="shared" si="51"/>
        <v>0</v>
      </c>
      <c r="BZ174">
        <f t="shared" si="52"/>
        <v>0</v>
      </c>
      <c r="CB174">
        <f t="shared" si="53"/>
        <v>0</v>
      </c>
      <c r="CD174" s="167" t="b">
        <f t="shared" si="54"/>
        <v>0</v>
      </c>
      <c r="CE174" s="167" t="str">
        <f t="shared" si="55"/>
        <v/>
      </c>
      <c r="CF174" s="167" t="b">
        <f t="shared" si="56"/>
        <v>0</v>
      </c>
      <c r="CG174" t="str">
        <f t="shared" si="57"/>
        <v/>
      </c>
      <c r="CH174" s="167" t="b">
        <f t="shared" si="58"/>
        <v>0</v>
      </c>
    </row>
    <row r="175" spans="1:86" ht="15" customHeight="1">
      <c r="A175" s="152"/>
      <c r="B175" s="107"/>
      <c r="C175" s="64" t="s">
        <v>122</v>
      </c>
      <c r="D175" s="375"/>
      <c r="E175" s="375"/>
      <c r="F175" s="375"/>
      <c r="G175" s="375"/>
      <c r="H175" s="375"/>
      <c r="I175" s="375"/>
      <c r="J175" s="375"/>
      <c r="K175" s="320"/>
      <c r="L175" s="320"/>
      <c r="M175" s="320"/>
      <c r="N175" s="320"/>
      <c r="O175" s="320"/>
      <c r="P175" s="234"/>
      <c r="Q175" s="234"/>
      <c r="R175" s="234"/>
      <c r="S175" s="234"/>
      <c r="T175" s="234"/>
      <c r="U175" s="234"/>
      <c r="V175" s="234"/>
      <c r="W175" s="234"/>
      <c r="X175" s="234"/>
      <c r="Y175" s="234"/>
      <c r="Z175" s="234"/>
      <c r="AA175" s="234"/>
      <c r="AB175" s="320"/>
      <c r="AC175" s="320"/>
      <c r="AD175" s="320"/>
      <c r="AG175">
        <f t="shared" si="19"/>
        <v>0</v>
      </c>
      <c r="AH175">
        <f t="shared" si="20"/>
        <v>0</v>
      </c>
      <c r="AI175">
        <f t="shared" si="21"/>
        <v>0</v>
      </c>
      <c r="AJ175">
        <f t="shared" si="22"/>
        <v>0</v>
      </c>
      <c r="AL175">
        <f t="shared" si="23"/>
        <v>0</v>
      </c>
      <c r="AM175">
        <f t="shared" si="24"/>
        <v>0</v>
      </c>
      <c r="AN175">
        <f t="shared" si="25"/>
        <v>0</v>
      </c>
      <c r="AO175">
        <f t="shared" si="26"/>
        <v>0</v>
      </c>
      <c r="AQ175">
        <f t="shared" si="27"/>
        <v>0</v>
      </c>
      <c r="AR175">
        <f t="shared" si="28"/>
        <v>0</v>
      </c>
      <c r="AS175">
        <f t="shared" si="29"/>
        <v>0</v>
      </c>
      <c r="AT175">
        <f t="shared" si="30"/>
        <v>0</v>
      </c>
      <c r="AV175">
        <f t="shared" si="31"/>
        <v>0</v>
      </c>
      <c r="AW175">
        <f t="shared" si="32"/>
        <v>0</v>
      </c>
      <c r="AX175">
        <f t="shared" si="33"/>
        <v>0</v>
      </c>
      <c r="AY175">
        <f t="shared" si="34"/>
        <v>0</v>
      </c>
      <c r="BA175">
        <f t="shared" si="35"/>
        <v>0</v>
      </c>
      <c r="BB175">
        <f t="shared" si="36"/>
        <v>0</v>
      </c>
      <c r="BC175">
        <f t="shared" si="37"/>
        <v>0</v>
      </c>
      <c r="BD175">
        <f t="shared" si="38"/>
        <v>0</v>
      </c>
      <c r="BF175">
        <f t="shared" si="39"/>
        <v>0</v>
      </c>
      <c r="BG175">
        <f t="shared" si="40"/>
        <v>0</v>
      </c>
      <c r="BH175">
        <f t="shared" si="41"/>
        <v>0</v>
      </c>
      <c r="BI175">
        <f t="shared" si="42"/>
        <v>0</v>
      </c>
      <c r="BK175">
        <f t="shared" si="43"/>
        <v>0</v>
      </c>
      <c r="BL175">
        <f t="shared" si="44"/>
        <v>0</v>
      </c>
      <c r="BM175">
        <f t="shared" si="45"/>
        <v>0</v>
      </c>
      <c r="BN175">
        <f t="shared" si="46"/>
        <v>0</v>
      </c>
      <c r="BS175">
        <f t="shared" si="47"/>
        <v>0</v>
      </c>
      <c r="BU175">
        <f t="shared" si="48"/>
        <v>0</v>
      </c>
      <c r="BV175">
        <f t="shared" si="49"/>
        <v>0</v>
      </c>
      <c r="BW175">
        <f t="shared" si="50"/>
        <v>0</v>
      </c>
      <c r="BY175">
        <f t="shared" si="51"/>
        <v>0</v>
      </c>
      <c r="BZ175">
        <f t="shared" si="52"/>
        <v>0</v>
      </c>
      <c r="CB175">
        <f t="shared" si="53"/>
        <v>0</v>
      </c>
      <c r="CD175" s="167" t="b">
        <f t="shared" si="54"/>
        <v>0</v>
      </c>
      <c r="CE175" s="167" t="str">
        <f t="shared" si="55"/>
        <v/>
      </c>
      <c r="CF175" s="167" t="b">
        <f t="shared" si="56"/>
        <v>0</v>
      </c>
      <c r="CG175" t="str">
        <f t="shared" si="57"/>
        <v/>
      </c>
      <c r="CH175" s="167" t="b">
        <f t="shared" si="58"/>
        <v>0</v>
      </c>
    </row>
    <row r="176" spans="1:86" ht="15" customHeight="1">
      <c r="A176" s="152"/>
      <c r="B176" s="1"/>
      <c r="C176" s="121" t="s">
        <v>123</v>
      </c>
      <c r="D176" s="375"/>
      <c r="E176" s="375"/>
      <c r="F176" s="375"/>
      <c r="G176" s="375"/>
      <c r="H176" s="375"/>
      <c r="I176" s="375"/>
      <c r="J176" s="375"/>
      <c r="K176" s="320"/>
      <c r="L176" s="320"/>
      <c r="M176" s="320"/>
      <c r="N176" s="320"/>
      <c r="O176" s="320"/>
      <c r="P176" s="234"/>
      <c r="Q176" s="234"/>
      <c r="R176" s="234"/>
      <c r="S176" s="234"/>
      <c r="T176" s="234"/>
      <c r="U176" s="234"/>
      <c r="V176" s="234"/>
      <c r="W176" s="234"/>
      <c r="X176" s="234"/>
      <c r="Y176" s="234"/>
      <c r="Z176" s="234"/>
      <c r="AA176" s="234"/>
      <c r="AB176" s="320"/>
      <c r="AC176" s="320"/>
      <c r="AD176" s="320"/>
      <c r="AG176">
        <f t="shared" si="19"/>
        <v>0</v>
      </c>
      <c r="AH176">
        <f t="shared" si="20"/>
        <v>0</v>
      </c>
      <c r="AI176">
        <f t="shared" si="21"/>
        <v>0</v>
      </c>
      <c r="AJ176">
        <f t="shared" si="22"/>
        <v>0</v>
      </c>
      <c r="AL176">
        <f t="shared" si="23"/>
        <v>0</v>
      </c>
      <c r="AM176">
        <f t="shared" si="24"/>
        <v>0</v>
      </c>
      <c r="AN176">
        <f t="shared" si="25"/>
        <v>0</v>
      </c>
      <c r="AO176">
        <f t="shared" si="26"/>
        <v>0</v>
      </c>
      <c r="AQ176">
        <f t="shared" si="27"/>
        <v>0</v>
      </c>
      <c r="AR176">
        <f t="shared" si="28"/>
        <v>0</v>
      </c>
      <c r="AS176">
        <f t="shared" si="29"/>
        <v>0</v>
      </c>
      <c r="AT176">
        <f t="shared" si="30"/>
        <v>0</v>
      </c>
      <c r="AV176">
        <f t="shared" si="31"/>
        <v>0</v>
      </c>
      <c r="AW176">
        <f t="shared" si="32"/>
        <v>0</v>
      </c>
      <c r="AX176">
        <f t="shared" si="33"/>
        <v>0</v>
      </c>
      <c r="AY176">
        <f t="shared" si="34"/>
        <v>0</v>
      </c>
      <c r="BA176">
        <f t="shared" si="35"/>
        <v>0</v>
      </c>
      <c r="BB176">
        <f t="shared" si="36"/>
        <v>0</v>
      </c>
      <c r="BC176">
        <f t="shared" si="37"/>
        <v>0</v>
      </c>
      <c r="BD176">
        <f t="shared" si="38"/>
        <v>0</v>
      </c>
      <c r="BF176">
        <f t="shared" si="39"/>
        <v>0</v>
      </c>
      <c r="BG176">
        <f t="shared" si="40"/>
        <v>0</v>
      </c>
      <c r="BH176">
        <f t="shared" si="41"/>
        <v>0</v>
      </c>
      <c r="BI176">
        <f t="shared" si="42"/>
        <v>0</v>
      </c>
      <c r="BK176">
        <f t="shared" si="43"/>
        <v>0</v>
      </c>
      <c r="BL176">
        <f t="shared" si="44"/>
        <v>0</v>
      </c>
      <c r="BM176">
        <f t="shared" si="45"/>
        <v>0</v>
      </c>
      <c r="BN176">
        <f t="shared" si="46"/>
        <v>0</v>
      </c>
      <c r="BS176">
        <f t="shared" si="47"/>
        <v>0</v>
      </c>
      <c r="BU176">
        <f t="shared" si="48"/>
        <v>0</v>
      </c>
      <c r="BV176">
        <f t="shared" si="49"/>
        <v>0</v>
      </c>
      <c r="BW176">
        <f t="shared" si="50"/>
        <v>0</v>
      </c>
      <c r="BY176">
        <f t="shared" si="51"/>
        <v>0</v>
      </c>
      <c r="BZ176">
        <f t="shared" si="52"/>
        <v>0</v>
      </c>
      <c r="CB176">
        <f t="shared" si="53"/>
        <v>0</v>
      </c>
      <c r="CD176" s="167" t="b">
        <f t="shared" si="54"/>
        <v>0</v>
      </c>
      <c r="CE176" s="167" t="str">
        <f t="shared" si="55"/>
        <v/>
      </c>
      <c r="CF176" s="167" t="b">
        <f t="shared" si="56"/>
        <v>0</v>
      </c>
      <c r="CG176" t="str">
        <f t="shared" si="57"/>
        <v/>
      </c>
      <c r="CH176" s="167" t="b">
        <f t="shared" si="58"/>
        <v>0</v>
      </c>
    </row>
    <row r="177" spans="1:86" ht="15" customHeight="1">
      <c r="A177" s="152"/>
      <c r="B177" s="1"/>
      <c r="C177" s="121" t="s">
        <v>124</v>
      </c>
      <c r="D177" s="375"/>
      <c r="E177" s="375"/>
      <c r="F177" s="375"/>
      <c r="G177" s="375"/>
      <c r="H177" s="375"/>
      <c r="I177" s="375"/>
      <c r="J177" s="375"/>
      <c r="K177" s="320"/>
      <c r="L177" s="320"/>
      <c r="M177" s="320"/>
      <c r="N177" s="320"/>
      <c r="O177" s="320"/>
      <c r="P177" s="234"/>
      <c r="Q177" s="234"/>
      <c r="R177" s="234"/>
      <c r="S177" s="234"/>
      <c r="T177" s="234"/>
      <c r="U177" s="234"/>
      <c r="V177" s="234"/>
      <c r="W177" s="234"/>
      <c r="X177" s="234"/>
      <c r="Y177" s="234"/>
      <c r="Z177" s="234"/>
      <c r="AA177" s="234"/>
      <c r="AB177" s="320"/>
      <c r="AC177" s="320"/>
      <c r="AD177" s="320"/>
      <c r="AG177">
        <f t="shared" si="19"/>
        <v>0</v>
      </c>
      <c r="AH177">
        <f t="shared" si="20"/>
        <v>0</v>
      </c>
      <c r="AI177">
        <f t="shared" si="21"/>
        <v>0</v>
      </c>
      <c r="AJ177">
        <f t="shared" si="22"/>
        <v>0</v>
      </c>
      <c r="AL177">
        <f t="shared" si="23"/>
        <v>0</v>
      </c>
      <c r="AM177">
        <f t="shared" si="24"/>
        <v>0</v>
      </c>
      <c r="AN177">
        <f t="shared" si="25"/>
        <v>0</v>
      </c>
      <c r="AO177">
        <f t="shared" si="26"/>
        <v>0</v>
      </c>
      <c r="AQ177">
        <f t="shared" si="27"/>
        <v>0</v>
      </c>
      <c r="AR177">
        <f t="shared" si="28"/>
        <v>0</v>
      </c>
      <c r="AS177">
        <f t="shared" si="29"/>
        <v>0</v>
      </c>
      <c r="AT177">
        <f t="shared" si="30"/>
        <v>0</v>
      </c>
      <c r="AV177">
        <f t="shared" si="31"/>
        <v>0</v>
      </c>
      <c r="AW177">
        <f t="shared" si="32"/>
        <v>0</v>
      </c>
      <c r="AX177">
        <f t="shared" si="33"/>
        <v>0</v>
      </c>
      <c r="AY177">
        <f t="shared" si="34"/>
        <v>0</v>
      </c>
      <c r="BA177">
        <f t="shared" si="35"/>
        <v>0</v>
      </c>
      <c r="BB177">
        <f t="shared" si="36"/>
        <v>0</v>
      </c>
      <c r="BC177">
        <f t="shared" si="37"/>
        <v>0</v>
      </c>
      <c r="BD177">
        <f t="shared" si="38"/>
        <v>0</v>
      </c>
      <c r="BF177">
        <f t="shared" si="39"/>
        <v>0</v>
      </c>
      <c r="BG177">
        <f t="shared" si="40"/>
        <v>0</v>
      </c>
      <c r="BH177">
        <f t="shared" si="41"/>
        <v>0</v>
      </c>
      <c r="BI177">
        <f t="shared" si="42"/>
        <v>0</v>
      </c>
      <c r="BK177">
        <f t="shared" si="43"/>
        <v>0</v>
      </c>
      <c r="BL177">
        <f t="shared" si="44"/>
        <v>0</v>
      </c>
      <c r="BM177">
        <f t="shared" si="45"/>
        <v>0</v>
      </c>
      <c r="BN177">
        <f t="shared" si="46"/>
        <v>0</v>
      </c>
      <c r="BS177">
        <f t="shared" si="47"/>
        <v>0</v>
      </c>
      <c r="BU177">
        <f t="shared" si="48"/>
        <v>0</v>
      </c>
      <c r="BV177">
        <f t="shared" si="49"/>
        <v>0</v>
      </c>
      <c r="BW177">
        <f t="shared" si="50"/>
        <v>0</v>
      </c>
      <c r="BY177">
        <f t="shared" si="51"/>
        <v>0</v>
      </c>
      <c r="BZ177">
        <f t="shared" si="52"/>
        <v>0</v>
      </c>
      <c r="CB177">
        <f t="shared" si="53"/>
        <v>0</v>
      </c>
      <c r="CD177" s="167" t="b">
        <f t="shared" si="54"/>
        <v>0</v>
      </c>
      <c r="CE177" s="167" t="str">
        <f t="shared" si="55"/>
        <v/>
      </c>
      <c r="CF177" s="167" t="b">
        <f t="shared" si="56"/>
        <v>0</v>
      </c>
      <c r="CG177" t="str">
        <f t="shared" si="57"/>
        <v/>
      </c>
      <c r="CH177" s="167" t="b">
        <f t="shared" si="58"/>
        <v>0</v>
      </c>
    </row>
    <row r="178" spans="1:86" ht="15" customHeight="1">
      <c r="A178" s="152"/>
      <c r="B178" s="1"/>
      <c r="C178" s="121" t="s">
        <v>125</v>
      </c>
      <c r="D178" s="375"/>
      <c r="E178" s="375"/>
      <c r="F178" s="375"/>
      <c r="G178" s="375"/>
      <c r="H178" s="375"/>
      <c r="I178" s="375"/>
      <c r="J178" s="375"/>
      <c r="K178" s="320"/>
      <c r="L178" s="320"/>
      <c r="M178" s="320"/>
      <c r="N178" s="320"/>
      <c r="O178" s="320"/>
      <c r="P178" s="234"/>
      <c r="Q178" s="234"/>
      <c r="R178" s="234"/>
      <c r="S178" s="234"/>
      <c r="T178" s="234"/>
      <c r="U178" s="234"/>
      <c r="V178" s="234"/>
      <c r="W178" s="234"/>
      <c r="X178" s="234"/>
      <c r="Y178" s="234"/>
      <c r="Z178" s="234"/>
      <c r="AA178" s="234"/>
      <c r="AB178" s="320"/>
      <c r="AC178" s="320"/>
      <c r="AD178" s="320"/>
      <c r="AG178">
        <f t="shared" si="19"/>
        <v>0</v>
      </c>
      <c r="AH178">
        <f t="shared" si="20"/>
        <v>0</v>
      </c>
      <c r="AI178">
        <f t="shared" si="21"/>
        <v>0</v>
      </c>
      <c r="AJ178">
        <f t="shared" si="22"/>
        <v>0</v>
      </c>
      <c r="AL178">
        <f t="shared" si="23"/>
        <v>0</v>
      </c>
      <c r="AM178">
        <f t="shared" si="24"/>
        <v>0</v>
      </c>
      <c r="AN178">
        <f t="shared" si="25"/>
        <v>0</v>
      </c>
      <c r="AO178">
        <f t="shared" si="26"/>
        <v>0</v>
      </c>
      <c r="AQ178">
        <f t="shared" si="27"/>
        <v>0</v>
      </c>
      <c r="AR178">
        <f t="shared" si="28"/>
        <v>0</v>
      </c>
      <c r="AS178">
        <f t="shared" si="29"/>
        <v>0</v>
      </c>
      <c r="AT178">
        <f t="shared" si="30"/>
        <v>0</v>
      </c>
      <c r="AV178">
        <f t="shared" si="31"/>
        <v>0</v>
      </c>
      <c r="AW178">
        <f t="shared" si="32"/>
        <v>0</v>
      </c>
      <c r="AX178">
        <f t="shared" si="33"/>
        <v>0</v>
      </c>
      <c r="AY178">
        <f t="shared" si="34"/>
        <v>0</v>
      </c>
      <c r="BA178">
        <f t="shared" si="35"/>
        <v>0</v>
      </c>
      <c r="BB178">
        <f t="shared" si="36"/>
        <v>0</v>
      </c>
      <c r="BC178">
        <f t="shared" si="37"/>
        <v>0</v>
      </c>
      <c r="BD178">
        <f t="shared" si="38"/>
        <v>0</v>
      </c>
      <c r="BF178">
        <f t="shared" si="39"/>
        <v>0</v>
      </c>
      <c r="BG178">
        <f t="shared" si="40"/>
        <v>0</v>
      </c>
      <c r="BH178">
        <f t="shared" si="41"/>
        <v>0</v>
      </c>
      <c r="BI178">
        <f t="shared" si="42"/>
        <v>0</v>
      </c>
      <c r="BK178">
        <f t="shared" si="43"/>
        <v>0</v>
      </c>
      <c r="BL178">
        <f t="shared" si="44"/>
        <v>0</v>
      </c>
      <c r="BM178">
        <f t="shared" si="45"/>
        <v>0</v>
      </c>
      <c r="BN178">
        <f t="shared" si="46"/>
        <v>0</v>
      </c>
      <c r="BS178">
        <f t="shared" si="47"/>
        <v>0</v>
      </c>
      <c r="BU178">
        <f t="shared" si="48"/>
        <v>0</v>
      </c>
      <c r="BV178">
        <f t="shared" si="49"/>
        <v>0</v>
      </c>
      <c r="BW178">
        <f t="shared" si="50"/>
        <v>0</v>
      </c>
      <c r="BY178">
        <f t="shared" si="51"/>
        <v>0</v>
      </c>
      <c r="BZ178">
        <f t="shared" si="52"/>
        <v>0</v>
      </c>
      <c r="CB178">
        <f t="shared" si="53"/>
        <v>0</v>
      </c>
      <c r="CD178" s="167" t="b">
        <f t="shared" si="54"/>
        <v>0</v>
      </c>
      <c r="CE178" s="167" t="str">
        <f t="shared" si="55"/>
        <v/>
      </c>
      <c r="CF178" s="167" t="b">
        <f t="shared" si="56"/>
        <v>0</v>
      </c>
      <c r="CG178" t="str">
        <f t="shared" si="57"/>
        <v/>
      </c>
      <c r="CH178" s="167" t="b">
        <f t="shared" si="58"/>
        <v>0</v>
      </c>
    </row>
    <row r="179" spans="1:86" ht="15" customHeight="1">
      <c r="A179" s="152"/>
      <c r="B179" s="1"/>
      <c r="C179" s="121" t="s">
        <v>126</v>
      </c>
      <c r="D179" s="375"/>
      <c r="E179" s="375"/>
      <c r="F179" s="375"/>
      <c r="G179" s="375"/>
      <c r="H179" s="375"/>
      <c r="I179" s="375"/>
      <c r="J179" s="375"/>
      <c r="K179" s="320"/>
      <c r="L179" s="320"/>
      <c r="M179" s="320"/>
      <c r="N179" s="320"/>
      <c r="O179" s="320"/>
      <c r="P179" s="234"/>
      <c r="Q179" s="234"/>
      <c r="R179" s="234"/>
      <c r="S179" s="234"/>
      <c r="T179" s="234"/>
      <c r="U179" s="234"/>
      <c r="V179" s="234"/>
      <c r="W179" s="234"/>
      <c r="X179" s="234"/>
      <c r="Y179" s="234"/>
      <c r="Z179" s="234"/>
      <c r="AA179" s="234"/>
      <c r="AB179" s="320"/>
      <c r="AC179" s="320"/>
      <c r="AD179" s="320"/>
      <c r="AG179">
        <f t="shared" si="19"/>
        <v>0</v>
      </c>
      <c r="AH179">
        <f t="shared" si="20"/>
        <v>0</v>
      </c>
      <c r="AI179">
        <f t="shared" si="21"/>
        <v>0</v>
      </c>
      <c r="AJ179">
        <f t="shared" si="22"/>
        <v>0</v>
      </c>
      <c r="AL179">
        <f t="shared" si="23"/>
        <v>0</v>
      </c>
      <c r="AM179">
        <f t="shared" si="24"/>
        <v>0</v>
      </c>
      <c r="AN179">
        <f t="shared" si="25"/>
        <v>0</v>
      </c>
      <c r="AO179">
        <f t="shared" si="26"/>
        <v>0</v>
      </c>
      <c r="AQ179">
        <f t="shared" si="27"/>
        <v>0</v>
      </c>
      <c r="AR179">
        <f t="shared" si="28"/>
        <v>0</v>
      </c>
      <c r="AS179">
        <f t="shared" si="29"/>
        <v>0</v>
      </c>
      <c r="AT179">
        <f t="shared" si="30"/>
        <v>0</v>
      </c>
      <c r="AV179">
        <f t="shared" si="31"/>
        <v>0</v>
      </c>
      <c r="AW179">
        <f t="shared" si="32"/>
        <v>0</v>
      </c>
      <c r="AX179">
        <f t="shared" si="33"/>
        <v>0</v>
      </c>
      <c r="AY179">
        <f t="shared" si="34"/>
        <v>0</v>
      </c>
      <c r="BA179">
        <f t="shared" si="35"/>
        <v>0</v>
      </c>
      <c r="BB179">
        <f t="shared" si="36"/>
        <v>0</v>
      </c>
      <c r="BC179">
        <f t="shared" si="37"/>
        <v>0</v>
      </c>
      <c r="BD179">
        <f t="shared" si="38"/>
        <v>0</v>
      </c>
      <c r="BF179">
        <f t="shared" si="39"/>
        <v>0</v>
      </c>
      <c r="BG179">
        <f t="shared" si="40"/>
        <v>0</v>
      </c>
      <c r="BH179">
        <f t="shared" si="41"/>
        <v>0</v>
      </c>
      <c r="BI179">
        <f t="shared" si="42"/>
        <v>0</v>
      </c>
      <c r="BK179">
        <f t="shared" si="43"/>
        <v>0</v>
      </c>
      <c r="BL179">
        <f t="shared" si="44"/>
        <v>0</v>
      </c>
      <c r="BM179">
        <f t="shared" si="45"/>
        <v>0</v>
      </c>
      <c r="BN179">
        <f t="shared" si="46"/>
        <v>0</v>
      </c>
      <c r="BS179">
        <f t="shared" si="47"/>
        <v>0</v>
      </c>
      <c r="BU179">
        <f t="shared" si="48"/>
        <v>0</v>
      </c>
      <c r="BV179">
        <f t="shared" si="49"/>
        <v>0</v>
      </c>
      <c r="BW179">
        <f t="shared" si="50"/>
        <v>0</v>
      </c>
      <c r="BY179">
        <f t="shared" si="51"/>
        <v>0</v>
      </c>
      <c r="BZ179">
        <f t="shared" si="52"/>
        <v>0</v>
      </c>
      <c r="CB179">
        <f t="shared" si="53"/>
        <v>0</v>
      </c>
      <c r="CD179" s="167" t="b">
        <f t="shared" si="54"/>
        <v>0</v>
      </c>
      <c r="CE179" s="167" t="str">
        <f t="shared" si="55"/>
        <v/>
      </c>
      <c r="CF179" s="167" t="b">
        <f t="shared" si="56"/>
        <v>0</v>
      </c>
      <c r="CG179" t="str">
        <f t="shared" si="57"/>
        <v/>
      </c>
      <c r="CH179" s="167" t="b">
        <f t="shared" si="58"/>
        <v>0</v>
      </c>
    </row>
    <row r="180" spans="1:86" ht="15" customHeight="1">
      <c r="A180" s="152"/>
      <c r="B180" s="1"/>
      <c r="C180" s="121" t="s">
        <v>127</v>
      </c>
      <c r="D180" s="375"/>
      <c r="E180" s="375"/>
      <c r="F180" s="375"/>
      <c r="G180" s="375"/>
      <c r="H180" s="375"/>
      <c r="I180" s="375"/>
      <c r="J180" s="375"/>
      <c r="K180" s="320"/>
      <c r="L180" s="320"/>
      <c r="M180" s="320"/>
      <c r="N180" s="320"/>
      <c r="O180" s="320"/>
      <c r="P180" s="234"/>
      <c r="Q180" s="234"/>
      <c r="R180" s="234"/>
      <c r="S180" s="234"/>
      <c r="T180" s="234"/>
      <c r="U180" s="234"/>
      <c r="V180" s="234"/>
      <c r="W180" s="234"/>
      <c r="X180" s="234"/>
      <c r="Y180" s="234"/>
      <c r="Z180" s="234"/>
      <c r="AA180" s="234"/>
      <c r="AB180" s="320"/>
      <c r="AC180" s="320"/>
      <c r="AD180" s="320"/>
      <c r="AG180">
        <f t="shared" si="19"/>
        <v>0</v>
      </c>
      <c r="AH180">
        <f t="shared" si="20"/>
        <v>0</v>
      </c>
      <c r="AI180">
        <f t="shared" si="21"/>
        <v>0</v>
      </c>
      <c r="AJ180">
        <f t="shared" si="22"/>
        <v>0</v>
      </c>
      <c r="AL180">
        <f t="shared" si="23"/>
        <v>0</v>
      </c>
      <c r="AM180">
        <f t="shared" si="24"/>
        <v>0</v>
      </c>
      <c r="AN180">
        <f t="shared" si="25"/>
        <v>0</v>
      </c>
      <c r="AO180">
        <f t="shared" si="26"/>
        <v>0</v>
      </c>
      <c r="AQ180">
        <f t="shared" si="27"/>
        <v>0</v>
      </c>
      <c r="AR180">
        <f t="shared" si="28"/>
        <v>0</v>
      </c>
      <c r="AS180">
        <f t="shared" si="29"/>
        <v>0</v>
      </c>
      <c r="AT180">
        <f t="shared" si="30"/>
        <v>0</v>
      </c>
      <c r="AV180">
        <f t="shared" si="31"/>
        <v>0</v>
      </c>
      <c r="AW180">
        <f t="shared" si="32"/>
        <v>0</v>
      </c>
      <c r="AX180">
        <f t="shared" si="33"/>
        <v>0</v>
      </c>
      <c r="AY180">
        <f t="shared" si="34"/>
        <v>0</v>
      </c>
      <c r="BA180">
        <f t="shared" si="35"/>
        <v>0</v>
      </c>
      <c r="BB180">
        <f t="shared" si="36"/>
        <v>0</v>
      </c>
      <c r="BC180">
        <f t="shared" si="37"/>
        <v>0</v>
      </c>
      <c r="BD180">
        <f t="shared" si="38"/>
        <v>0</v>
      </c>
      <c r="BF180">
        <f t="shared" si="39"/>
        <v>0</v>
      </c>
      <c r="BG180">
        <f t="shared" si="40"/>
        <v>0</v>
      </c>
      <c r="BH180">
        <f t="shared" si="41"/>
        <v>0</v>
      </c>
      <c r="BI180">
        <f t="shared" si="42"/>
        <v>0</v>
      </c>
      <c r="BK180">
        <f t="shared" si="43"/>
        <v>0</v>
      </c>
      <c r="BL180">
        <f t="shared" si="44"/>
        <v>0</v>
      </c>
      <c r="BM180">
        <f t="shared" si="45"/>
        <v>0</v>
      </c>
      <c r="BN180">
        <f t="shared" si="46"/>
        <v>0</v>
      </c>
      <c r="BS180">
        <f t="shared" si="47"/>
        <v>0</v>
      </c>
      <c r="BU180">
        <f t="shared" si="48"/>
        <v>0</v>
      </c>
      <c r="BV180">
        <f t="shared" si="49"/>
        <v>0</v>
      </c>
      <c r="BW180">
        <f t="shared" si="50"/>
        <v>0</v>
      </c>
      <c r="BY180">
        <f t="shared" si="51"/>
        <v>0</v>
      </c>
      <c r="BZ180">
        <f t="shared" si="52"/>
        <v>0</v>
      </c>
      <c r="CB180">
        <f t="shared" si="53"/>
        <v>0</v>
      </c>
      <c r="CD180" s="167" t="b">
        <f t="shared" si="54"/>
        <v>0</v>
      </c>
      <c r="CE180" s="167" t="str">
        <f t="shared" si="55"/>
        <v/>
      </c>
      <c r="CF180" s="167" t="b">
        <f t="shared" si="56"/>
        <v>0</v>
      </c>
      <c r="CG180" t="str">
        <f t="shared" si="57"/>
        <v/>
      </c>
      <c r="CH180" s="167" t="b">
        <f t="shared" si="58"/>
        <v>0</v>
      </c>
    </row>
    <row r="181" spans="1:86" ht="15" customHeight="1">
      <c r="A181" s="152"/>
      <c r="B181" s="1"/>
      <c r="C181" s="121" t="s">
        <v>128</v>
      </c>
      <c r="D181" s="375"/>
      <c r="E181" s="375"/>
      <c r="F181" s="375"/>
      <c r="G181" s="375"/>
      <c r="H181" s="375"/>
      <c r="I181" s="375"/>
      <c r="J181" s="375"/>
      <c r="K181" s="320"/>
      <c r="L181" s="320"/>
      <c r="M181" s="320"/>
      <c r="N181" s="320"/>
      <c r="O181" s="320"/>
      <c r="P181" s="234"/>
      <c r="Q181" s="234"/>
      <c r="R181" s="234"/>
      <c r="S181" s="234"/>
      <c r="T181" s="234"/>
      <c r="U181" s="234"/>
      <c r="V181" s="234"/>
      <c r="W181" s="234"/>
      <c r="X181" s="234"/>
      <c r="Y181" s="234"/>
      <c r="Z181" s="234"/>
      <c r="AA181" s="234"/>
      <c r="AB181" s="320"/>
      <c r="AC181" s="320"/>
      <c r="AD181" s="320"/>
      <c r="AG181">
        <f t="shared" si="19"/>
        <v>0</v>
      </c>
      <c r="AH181">
        <f t="shared" si="20"/>
        <v>0</v>
      </c>
      <c r="AI181">
        <f t="shared" si="21"/>
        <v>0</v>
      </c>
      <c r="AJ181">
        <f t="shared" si="22"/>
        <v>0</v>
      </c>
      <c r="AL181">
        <f t="shared" si="23"/>
        <v>0</v>
      </c>
      <c r="AM181">
        <f t="shared" si="24"/>
        <v>0</v>
      </c>
      <c r="AN181">
        <f t="shared" si="25"/>
        <v>0</v>
      </c>
      <c r="AO181">
        <f t="shared" si="26"/>
        <v>0</v>
      </c>
      <c r="AQ181">
        <f t="shared" si="27"/>
        <v>0</v>
      </c>
      <c r="AR181">
        <f t="shared" si="28"/>
        <v>0</v>
      </c>
      <c r="AS181">
        <f t="shared" si="29"/>
        <v>0</v>
      </c>
      <c r="AT181">
        <f t="shared" si="30"/>
        <v>0</v>
      </c>
      <c r="AV181">
        <f t="shared" si="31"/>
        <v>0</v>
      </c>
      <c r="AW181">
        <f t="shared" si="32"/>
        <v>0</v>
      </c>
      <c r="AX181">
        <f t="shared" si="33"/>
        <v>0</v>
      </c>
      <c r="AY181">
        <f t="shared" si="34"/>
        <v>0</v>
      </c>
      <c r="BA181">
        <f t="shared" si="35"/>
        <v>0</v>
      </c>
      <c r="BB181">
        <f t="shared" si="36"/>
        <v>0</v>
      </c>
      <c r="BC181">
        <f t="shared" si="37"/>
        <v>0</v>
      </c>
      <c r="BD181">
        <f t="shared" si="38"/>
        <v>0</v>
      </c>
      <c r="BF181">
        <f t="shared" si="39"/>
        <v>0</v>
      </c>
      <c r="BG181">
        <f t="shared" si="40"/>
        <v>0</v>
      </c>
      <c r="BH181">
        <f t="shared" si="41"/>
        <v>0</v>
      </c>
      <c r="BI181">
        <f t="shared" si="42"/>
        <v>0</v>
      </c>
      <c r="BK181">
        <f t="shared" si="43"/>
        <v>0</v>
      </c>
      <c r="BL181">
        <f t="shared" si="44"/>
        <v>0</v>
      </c>
      <c r="BM181">
        <f t="shared" si="45"/>
        <v>0</v>
      </c>
      <c r="BN181">
        <f t="shared" si="46"/>
        <v>0</v>
      </c>
      <c r="BS181">
        <f t="shared" si="47"/>
        <v>0</v>
      </c>
      <c r="BU181">
        <f t="shared" si="48"/>
        <v>0</v>
      </c>
      <c r="BV181">
        <f t="shared" si="49"/>
        <v>0</v>
      </c>
      <c r="BW181">
        <f t="shared" si="50"/>
        <v>0</v>
      </c>
      <c r="BY181">
        <f t="shared" si="51"/>
        <v>0</v>
      </c>
      <c r="BZ181">
        <f t="shared" si="52"/>
        <v>0</v>
      </c>
      <c r="CB181">
        <f t="shared" si="53"/>
        <v>0</v>
      </c>
      <c r="CD181" s="167" t="b">
        <f t="shared" si="54"/>
        <v>0</v>
      </c>
      <c r="CE181" s="167" t="str">
        <f t="shared" si="55"/>
        <v/>
      </c>
      <c r="CF181" s="167" t="b">
        <f t="shared" si="56"/>
        <v>0</v>
      </c>
      <c r="CG181" t="str">
        <f t="shared" si="57"/>
        <v/>
      </c>
      <c r="CH181" s="167" t="b">
        <f t="shared" si="58"/>
        <v>0</v>
      </c>
    </row>
    <row r="182" spans="1:86" ht="15" customHeight="1">
      <c r="A182" s="152"/>
      <c r="B182" s="1"/>
      <c r="C182" s="121" t="s">
        <v>129</v>
      </c>
      <c r="D182" s="375"/>
      <c r="E182" s="375"/>
      <c r="F182" s="375"/>
      <c r="G182" s="375"/>
      <c r="H182" s="375"/>
      <c r="I182" s="375"/>
      <c r="J182" s="375"/>
      <c r="K182" s="320"/>
      <c r="L182" s="320"/>
      <c r="M182" s="320"/>
      <c r="N182" s="320"/>
      <c r="O182" s="320"/>
      <c r="P182" s="234"/>
      <c r="Q182" s="234"/>
      <c r="R182" s="234"/>
      <c r="S182" s="234"/>
      <c r="T182" s="234"/>
      <c r="U182" s="234"/>
      <c r="V182" s="234"/>
      <c r="W182" s="234"/>
      <c r="X182" s="234"/>
      <c r="Y182" s="234"/>
      <c r="Z182" s="234"/>
      <c r="AA182" s="234"/>
      <c r="AB182" s="320"/>
      <c r="AC182" s="320"/>
      <c r="AD182" s="320"/>
      <c r="AG182">
        <f t="shared" si="19"/>
        <v>0</v>
      </c>
      <c r="AH182">
        <f t="shared" si="20"/>
        <v>0</v>
      </c>
      <c r="AI182">
        <f t="shared" si="21"/>
        <v>0</v>
      </c>
      <c r="AJ182">
        <f t="shared" si="22"/>
        <v>0</v>
      </c>
      <c r="AL182">
        <f t="shared" si="23"/>
        <v>0</v>
      </c>
      <c r="AM182">
        <f t="shared" si="24"/>
        <v>0</v>
      </c>
      <c r="AN182">
        <f t="shared" si="25"/>
        <v>0</v>
      </c>
      <c r="AO182">
        <f t="shared" si="26"/>
        <v>0</v>
      </c>
      <c r="AQ182">
        <f t="shared" si="27"/>
        <v>0</v>
      </c>
      <c r="AR182">
        <f t="shared" si="28"/>
        <v>0</v>
      </c>
      <c r="AS182">
        <f t="shared" si="29"/>
        <v>0</v>
      </c>
      <c r="AT182">
        <f t="shared" si="30"/>
        <v>0</v>
      </c>
      <c r="AV182">
        <f t="shared" si="31"/>
        <v>0</v>
      </c>
      <c r="AW182">
        <f t="shared" si="32"/>
        <v>0</v>
      </c>
      <c r="AX182">
        <f t="shared" si="33"/>
        <v>0</v>
      </c>
      <c r="AY182">
        <f t="shared" si="34"/>
        <v>0</v>
      </c>
      <c r="BA182">
        <f t="shared" si="35"/>
        <v>0</v>
      </c>
      <c r="BB182">
        <f t="shared" si="36"/>
        <v>0</v>
      </c>
      <c r="BC182">
        <f t="shared" si="37"/>
        <v>0</v>
      </c>
      <c r="BD182">
        <f t="shared" si="38"/>
        <v>0</v>
      </c>
      <c r="BF182">
        <f t="shared" si="39"/>
        <v>0</v>
      </c>
      <c r="BG182">
        <f t="shared" si="40"/>
        <v>0</v>
      </c>
      <c r="BH182">
        <f t="shared" si="41"/>
        <v>0</v>
      </c>
      <c r="BI182">
        <f t="shared" si="42"/>
        <v>0</v>
      </c>
      <c r="BK182">
        <f t="shared" si="43"/>
        <v>0</v>
      </c>
      <c r="BL182">
        <f t="shared" si="44"/>
        <v>0</v>
      </c>
      <c r="BM182">
        <f t="shared" si="45"/>
        <v>0</v>
      </c>
      <c r="BN182">
        <f t="shared" si="46"/>
        <v>0</v>
      </c>
      <c r="BS182">
        <f t="shared" si="47"/>
        <v>0</v>
      </c>
      <c r="BU182">
        <f t="shared" si="48"/>
        <v>0</v>
      </c>
      <c r="BV182">
        <f t="shared" si="49"/>
        <v>0</v>
      </c>
      <c r="BW182">
        <f t="shared" si="50"/>
        <v>0</v>
      </c>
      <c r="BY182">
        <f t="shared" si="51"/>
        <v>0</v>
      </c>
      <c r="BZ182">
        <f t="shared" si="52"/>
        <v>0</v>
      </c>
      <c r="CB182">
        <f t="shared" si="53"/>
        <v>0</v>
      </c>
      <c r="CD182" s="167" t="b">
        <f t="shared" si="54"/>
        <v>0</v>
      </c>
      <c r="CE182" s="167" t="str">
        <f t="shared" si="55"/>
        <v/>
      </c>
      <c r="CF182" s="167" t="b">
        <f t="shared" si="56"/>
        <v>0</v>
      </c>
      <c r="CG182" t="str">
        <f t="shared" si="57"/>
        <v/>
      </c>
      <c r="CH182" s="167" t="b">
        <f t="shared" si="58"/>
        <v>0</v>
      </c>
    </row>
    <row r="183" spans="1:86" ht="15" customHeight="1">
      <c r="A183" s="152"/>
      <c r="B183" s="1"/>
      <c r="C183" s="121" t="s">
        <v>130</v>
      </c>
      <c r="D183" s="375"/>
      <c r="E183" s="375"/>
      <c r="F183" s="375"/>
      <c r="G183" s="375"/>
      <c r="H183" s="375"/>
      <c r="I183" s="375"/>
      <c r="J183" s="375"/>
      <c r="K183" s="320"/>
      <c r="L183" s="320"/>
      <c r="M183" s="320"/>
      <c r="N183" s="320"/>
      <c r="O183" s="320"/>
      <c r="P183" s="234"/>
      <c r="Q183" s="234"/>
      <c r="R183" s="234"/>
      <c r="S183" s="234"/>
      <c r="T183" s="234"/>
      <c r="U183" s="234"/>
      <c r="V183" s="234"/>
      <c r="W183" s="234"/>
      <c r="X183" s="234"/>
      <c r="Y183" s="234"/>
      <c r="Z183" s="234"/>
      <c r="AA183" s="234"/>
      <c r="AB183" s="320"/>
      <c r="AC183" s="320"/>
      <c r="AD183" s="320"/>
      <c r="AG183">
        <f t="shared" si="19"/>
        <v>0</v>
      </c>
      <c r="AH183">
        <f t="shared" si="20"/>
        <v>0</v>
      </c>
      <c r="AI183">
        <f t="shared" si="21"/>
        <v>0</v>
      </c>
      <c r="AJ183">
        <f t="shared" si="22"/>
        <v>0</v>
      </c>
      <c r="AL183">
        <f t="shared" si="23"/>
        <v>0</v>
      </c>
      <c r="AM183">
        <f t="shared" si="24"/>
        <v>0</v>
      </c>
      <c r="AN183">
        <f t="shared" si="25"/>
        <v>0</v>
      </c>
      <c r="AO183">
        <f t="shared" si="26"/>
        <v>0</v>
      </c>
      <c r="AQ183">
        <f t="shared" si="27"/>
        <v>0</v>
      </c>
      <c r="AR183">
        <f t="shared" si="28"/>
        <v>0</v>
      </c>
      <c r="AS183">
        <f t="shared" si="29"/>
        <v>0</v>
      </c>
      <c r="AT183">
        <f t="shared" si="30"/>
        <v>0</v>
      </c>
      <c r="AV183">
        <f t="shared" si="31"/>
        <v>0</v>
      </c>
      <c r="AW183">
        <f t="shared" si="32"/>
        <v>0</v>
      </c>
      <c r="AX183">
        <f t="shared" si="33"/>
        <v>0</v>
      </c>
      <c r="AY183">
        <f t="shared" si="34"/>
        <v>0</v>
      </c>
      <c r="BA183">
        <f t="shared" si="35"/>
        <v>0</v>
      </c>
      <c r="BB183">
        <f t="shared" si="36"/>
        <v>0</v>
      </c>
      <c r="BC183">
        <f t="shared" si="37"/>
        <v>0</v>
      </c>
      <c r="BD183">
        <f t="shared" si="38"/>
        <v>0</v>
      </c>
      <c r="BF183">
        <f t="shared" si="39"/>
        <v>0</v>
      </c>
      <c r="BG183">
        <f t="shared" si="40"/>
        <v>0</v>
      </c>
      <c r="BH183">
        <f t="shared" si="41"/>
        <v>0</v>
      </c>
      <c r="BI183">
        <f t="shared" si="42"/>
        <v>0</v>
      </c>
      <c r="BK183">
        <f t="shared" si="43"/>
        <v>0</v>
      </c>
      <c r="BL183">
        <f t="shared" si="44"/>
        <v>0</v>
      </c>
      <c r="BM183">
        <f t="shared" si="45"/>
        <v>0</v>
      </c>
      <c r="BN183">
        <f t="shared" si="46"/>
        <v>0</v>
      </c>
      <c r="BS183">
        <f t="shared" si="47"/>
        <v>0</v>
      </c>
      <c r="BU183">
        <f t="shared" si="48"/>
        <v>0</v>
      </c>
      <c r="BV183">
        <f t="shared" si="49"/>
        <v>0</v>
      </c>
      <c r="BW183">
        <f t="shared" si="50"/>
        <v>0</v>
      </c>
      <c r="BY183">
        <f t="shared" si="51"/>
        <v>0</v>
      </c>
      <c r="BZ183">
        <f t="shared" si="52"/>
        <v>0</v>
      </c>
      <c r="CB183">
        <f t="shared" si="53"/>
        <v>0</v>
      </c>
      <c r="CD183" s="167" t="b">
        <f t="shared" si="54"/>
        <v>0</v>
      </c>
      <c r="CE183" s="167" t="str">
        <f t="shared" si="55"/>
        <v/>
      </c>
      <c r="CF183" s="167" t="b">
        <f t="shared" si="56"/>
        <v>0</v>
      </c>
      <c r="CG183" t="str">
        <f t="shared" si="57"/>
        <v/>
      </c>
      <c r="CH183" s="167" t="b">
        <f t="shared" si="58"/>
        <v>0</v>
      </c>
    </row>
    <row r="184" spans="1:86" ht="15" customHeight="1">
      <c r="A184" s="152"/>
      <c r="B184" s="1"/>
      <c r="C184" s="121" t="s">
        <v>131</v>
      </c>
      <c r="D184" s="375"/>
      <c r="E184" s="375"/>
      <c r="F184" s="375"/>
      <c r="G184" s="375"/>
      <c r="H184" s="375"/>
      <c r="I184" s="375"/>
      <c r="J184" s="375"/>
      <c r="K184" s="320"/>
      <c r="L184" s="320"/>
      <c r="M184" s="320"/>
      <c r="N184" s="320"/>
      <c r="O184" s="320"/>
      <c r="P184" s="234"/>
      <c r="Q184" s="234"/>
      <c r="R184" s="234"/>
      <c r="S184" s="234"/>
      <c r="T184" s="234"/>
      <c r="U184" s="234"/>
      <c r="V184" s="234"/>
      <c r="W184" s="234"/>
      <c r="X184" s="234"/>
      <c r="Y184" s="234"/>
      <c r="Z184" s="234"/>
      <c r="AA184" s="234"/>
      <c r="AB184" s="320"/>
      <c r="AC184" s="320"/>
      <c r="AD184" s="320"/>
      <c r="AG184">
        <f t="shared" si="19"/>
        <v>0</v>
      </c>
      <c r="AH184">
        <f t="shared" si="20"/>
        <v>0</v>
      </c>
      <c r="AI184">
        <f t="shared" si="21"/>
        <v>0</v>
      </c>
      <c r="AJ184">
        <f t="shared" si="22"/>
        <v>0</v>
      </c>
      <c r="AL184">
        <f t="shared" si="23"/>
        <v>0</v>
      </c>
      <c r="AM184">
        <f t="shared" si="24"/>
        <v>0</v>
      </c>
      <c r="AN184">
        <f t="shared" si="25"/>
        <v>0</v>
      </c>
      <c r="AO184">
        <f t="shared" si="26"/>
        <v>0</v>
      </c>
      <c r="AQ184">
        <f t="shared" si="27"/>
        <v>0</v>
      </c>
      <c r="AR184">
        <f t="shared" si="28"/>
        <v>0</v>
      </c>
      <c r="AS184">
        <f t="shared" si="29"/>
        <v>0</v>
      </c>
      <c r="AT184">
        <f t="shared" si="30"/>
        <v>0</v>
      </c>
      <c r="AV184">
        <f t="shared" si="31"/>
        <v>0</v>
      </c>
      <c r="AW184">
        <f t="shared" si="32"/>
        <v>0</v>
      </c>
      <c r="AX184">
        <f t="shared" si="33"/>
        <v>0</v>
      </c>
      <c r="AY184">
        <f t="shared" si="34"/>
        <v>0</v>
      </c>
      <c r="BA184">
        <f t="shared" si="35"/>
        <v>0</v>
      </c>
      <c r="BB184">
        <f t="shared" si="36"/>
        <v>0</v>
      </c>
      <c r="BC184">
        <f t="shared" si="37"/>
        <v>0</v>
      </c>
      <c r="BD184">
        <f t="shared" si="38"/>
        <v>0</v>
      </c>
      <c r="BF184">
        <f t="shared" si="39"/>
        <v>0</v>
      </c>
      <c r="BG184">
        <f t="shared" si="40"/>
        <v>0</v>
      </c>
      <c r="BH184">
        <f t="shared" si="41"/>
        <v>0</v>
      </c>
      <c r="BI184">
        <f t="shared" si="42"/>
        <v>0</v>
      </c>
      <c r="BK184">
        <f t="shared" si="43"/>
        <v>0</v>
      </c>
      <c r="BL184">
        <f t="shared" si="44"/>
        <v>0</v>
      </c>
      <c r="BM184">
        <f t="shared" si="45"/>
        <v>0</v>
      </c>
      <c r="BN184">
        <f t="shared" si="46"/>
        <v>0</v>
      </c>
      <c r="BS184">
        <f t="shared" si="47"/>
        <v>0</v>
      </c>
      <c r="BU184">
        <f t="shared" si="48"/>
        <v>0</v>
      </c>
      <c r="BV184">
        <f t="shared" si="49"/>
        <v>0</v>
      </c>
      <c r="BW184">
        <f t="shared" si="50"/>
        <v>0</v>
      </c>
      <c r="BY184">
        <f t="shared" si="51"/>
        <v>0</v>
      </c>
      <c r="BZ184">
        <f t="shared" si="52"/>
        <v>0</v>
      </c>
      <c r="CB184">
        <f t="shared" si="53"/>
        <v>0</v>
      </c>
      <c r="CD184" s="167" t="b">
        <f t="shared" si="54"/>
        <v>0</v>
      </c>
      <c r="CE184" s="167" t="str">
        <f t="shared" si="55"/>
        <v/>
      </c>
      <c r="CF184" s="167" t="b">
        <f t="shared" si="56"/>
        <v>0</v>
      </c>
      <c r="CG184" t="str">
        <f t="shared" si="57"/>
        <v/>
      </c>
      <c r="CH184" s="167" t="b">
        <f t="shared" si="58"/>
        <v>0</v>
      </c>
    </row>
    <row r="185" spans="1:86" ht="15" customHeight="1">
      <c r="A185" s="152"/>
      <c r="B185" s="1"/>
      <c r="C185" s="121" t="s">
        <v>132</v>
      </c>
      <c r="D185" s="375"/>
      <c r="E185" s="375"/>
      <c r="F185" s="375"/>
      <c r="G185" s="375"/>
      <c r="H185" s="375"/>
      <c r="I185" s="375"/>
      <c r="J185" s="375"/>
      <c r="K185" s="320"/>
      <c r="L185" s="320"/>
      <c r="M185" s="320"/>
      <c r="N185" s="320"/>
      <c r="O185" s="320"/>
      <c r="P185" s="234"/>
      <c r="Q185" s="234"/>
      <c r="R185" s="234"/>
      <c r="S185" s="234"/>
      <c r="T185" s="234"/>
      <c r="U185" s="234"/>
      <c r="V185" s="234"/>
      <c r="W185" s="234"/>
      <c r="X185" s="234"/>
      <c r="Y185" s="234"/>
      <c r="Z185" s="234"/>
      <c r="AA185" s="234"/>
      <c r="AB185" s="320"/>
      <c r="AC185" s="320"/>
      <c r="AD185" s="320"/>
      <c r="AG185">
        <f t="shared" si="19"/>
        <v>0</v>
      </c>
      <c r="AH185">
        <f t="shared" si="20"/>
        <v>0</v>
      </c>
      <c r="AI185">
        <f t="shared" si="21"/>
        <v>0</v>
      </c>
      <c r="AJ185">
        <f t="shared" si="22"/>
        <v>0</v>
      </c>
      <c r="AL185">
        <f t="shared" si="23"/>
        <v>0</v>
      </c>
      <c r="AM185">
        <f t="shared" si="24"/>
        <v>0</v>
      </c>
      <c r="AN185">
        <f t="shared" si="25"/>
        <v>0</v>
      </c>
      <c r="AO185">
        <f t="shared" si="26"/>
        <v>0</v>
      </c>
      <c r="AQ185">
        <f t="shared" si="27"/>
        <v>0</v>
      </c>
      <c r="AR185">
        <f t="shared" si="28"/>
        <v>0</v>
      </c>
      <c r="AS185">
        <f t="shared" si="29"/>
        <v>0</v>
      </c>
      <c r="AT185">
        <f t="shared" si="30"/>
        <v>0</v>
      </c>
      <c r="AV185">
        <f t="shared" si="31"/>
        <v>0</v>
      </c>
      <c r="AW185">
        <f t="shared" si="32"/>
        <v>0</v>
      </c>
      <c r="AX185">
        <f t="shared" si="33"/>
        <v>0</v>
      </c>
      <c r="AY185">
        <f t="shared" si="34"/>
        <v>0</v>
      </c>
      <c r="BA185">
        <f t="shared" si="35"/>
        <v>0</v>
      </c>
      <c r="BB185">
        <f t="shared" si="36"/>
        <v>0</v>
      </c>
      <c r="BC185">
        <f t="shared" si="37"/>
        <v>0</v>
      </c>
      <c r="BD185">
        <f t="shared" si="38"/>
        <v>0</v>
      </c>
      <c r="BF185">
        <f t="shared" si="39"/>
        <v>0</v>
      </c>
      <c r="BG185">
        <f t="shared" si="40"/>
        <v>0</v>
      </c>
      <c r="BH185">
        <f t="shared" si="41"/>
        <v>0</v>
      </c>
      <c r="BI185">
        <f t="shared" si="42"/>
        <v>0</v>
      </c>
      <c r="BK185">
        <f t="shared" si="43"/>
        <v>0</v>
      </c>
      <c r="BL185">
        <f t="shared" si="44"/>
        <v>0</v>
      </c>
      <c r="BM185">
        <f t="shared" si="45"/>
        <v>0</v>
      </c>
      <c r="BN185">
        <f t="shared" si="46"/>
        <v>0</v>
      </c>
      <c r="BS185">
        <f t="shared" si="47"/>
        <v>0</v>
      </c>
      <c r="BU185">
        <f t="shared" si="48"/>
        <v>0</v>
      </c>
      <c r="BV185">
        <f t="shared" si="49"/>
        <v>0</v>
      </c>
      <c r="BW185">
        <f t="shared" si="50"/>
        <v>0</v>
      </c>
      <c r="BY185">
        <f t="shared" si="51"/>
        <v>0</v>
      </c>
      <c r="BZ185">
        <f t="shared" si="52"/>
        <v>0</v>
      </c>
      <c r="CB185">
        <f t="shared" si="53"/>
        <v>0</v>
      </c>
      <c r="CD185" s="167" t="b">
        <f t="shared" si="54"/>
        <v>0</v>
      </c>
      <c r="CE185" s="167" t="str">
        <f t="shared" si="55"/>
        <v/>
      </c>
      <c r="CF185" s="167" t="b">
        <f t="shared" si="56"/>
        <v>0</v>
      </c>
      <c r="CG185" t="str">
        <f t="shared" si="57"/>
        <v/>
      </c>
      <c r="CH185" s="167" t="b">
        <f t="shared" si="58"/>
        <v>0</v>
      </c>
    </row>
    <row r="186" spans="1:86" ht="15" customHeight="1">
      <c r="A186" s="152"/>
      <c r="B186" s="1"/>
      <c r="C186" s="121" t="s">
        <v>133</v>
      </c>
      <c r="D186" s="375"/>
      <c r="E186" s="375"/>
      <c r="F186" s="375"/>
      <c r="G186" s="375"/>
      <c r="H186" s="375"/>
      <c r="I186" s="375"/>
      <c r="J186" s="375"/>
      <c r="K186" s="320"/>
      <c r="L186" s="320"/>
      <c r="M186" s="320"/>
      <c r="N186" s="320"/>
      <c r="O186" s="320"/>
      <c r="P186" s="234"/>
      <c r="Q186" s="234"/>
      <c r="R186" s="234"/>
      <c r="S186" s="234"/>
      <c r="T186" s="234"/>
      <c r="U186" s="234"/>
      <c r="V186" s="234"/>
      <c r="W186" s="234"/>
      <c r="X186" s="234"/>
      <c r="Y186" s="234"/>
      <c r="Z186" s="234"/>
      <c r="AA186" s="234"/>
      <c r="AB186" s="320"/>
      <c r="AC186" s="320"/>
      <c r="AD186" s="320"/>
      <c r="AG186">
        <f t="shared" si="19"/>
        <v>0</v>
      </c>
      <c r="AH186">
        <f t="shared" si="20"/>
        <v>0</v>
      </c>
      <c r="AI186">
        <f t="shared" si="21"/>
        <v>0</v>
      </c>
      <c r="AJ186">
        <f t="shared" si="22"/>
        <v>0</v>
      </c>
      <c r="AL186">
        <f t="shared" si="23"/>
        <v>0</v>
      </c>
      <c r="AM186">
        <f t="shared" si="24"/>
        <v>0</v>
      </c>
      <c r="AN186">
        <f t="shared" si="25"/>
        <v>0</v>
      </c>
      <c r="AO186">
        <f t="shared" si="26"/>
        <v>0</v>
      </c>
      <c r="AQ186">
        <f t="shared" si="27"/>
        <v>0</v>
      </c>
      <c r="AR186">
        <f t="shared" si="28"/>
        <v>0</v>
      </c>
      <c r="AS186">
        <f t="shared" si="29"/>
        <v>0</v>
      </c>
      <c r="AT186">
        <f t="shared" si="30"/>
        <v>0</v>
      </c>
      <c r="AV186">
        <f t="shared" si="31"/>
        <v>0</v>
      </c>
      <c r="AW186">
        <f t="shared" si="32"/>
        <v>0</v>
      </c>
      <c r="AX186">
        <f t="shared" si="33"/>
        <v>0</v>
      </c>
      <c r="AY186">
        <f t="shared" si="34"/>
        <v>0</v>
      </c>
      <c r="BA186">
        <f t="shared" si="35"/>
        <v>0</v>
      </c>
      <c r="BB186">
        <f t="shared" si="36"/>
        <v>0</v>
      </c>
      <c r="BC186">
        <f t="shared" si="37"/>
        <v>0</v>
      </c>
      <c r="BD186">
        <f t="shared" si="38"/>
        <v>0</v>
      </c>
      <c r="BF186">
        <f t="shared" si="39"/>
        <v>0</v>
      </c>
      <c r="BG186">
        <f t="shared" si="40"/>
        <v>0</v>
      </c>
      <c r="BH186">
        <f t="shared" si="41"/>
        <v>0</v>
      </c>
      <c r="BI186">
        <f t="shared" si="42"/>
        <v>0</v>
      </c>
      <c r="BK186">
        <f t="shared" si="43"/>
        <v>0</v>
      </c>
      <c r="BL186">
        <f t="shared" si="44"/>
        <v>0</v>
      </c>
      <c r="BM186">
        <f t="shared" si="45"/>
        <v>0</v>
      </c>
      <c r="BN186">
        <f t="shared" si="46"/>
        <v>0</v>
      </c>
      <c r="BS186">
        <f t="shared" si="47"/>
        <v>0</v>
      </c>
      <c r="BU186">
        <f t="shared" si="48"/>
        <v>0</v>
      </c>
      <c r="BV186">
        <f t="shared" si="49"/>
        <v>0</v>
      </c>
      <c r="BW186">
        <f t="shared" si="50"/>
        <v>0</v>
      </c>
      <c r="BY186">
        <f t="shared" si="51"/>
        <v>0</v>
      </c>
      <c r="BZ186">
        <f t="shared" si="52"/>
        <v>0</v>
      </c>
      <c r="CB186">
        <f t="shared" si="53"/>
        <v>0</v>
      </c>
      <c r="CD186" s="167" t="b">
        <f t="shared" si="54"/>
        <v>0</v>
      </c>
      <c r="CE186" s="167" t="str">
        <f t="shared" si="55"/>
        <v/>
      </c>
      <c r="CF186" s="167" t="b">
        <f t="shared" si="56"/>
        <v>0</v>
      </c>
      <c r="CG186" t="str">
        <f t="shared" si="57"/>
        <v/>
      </c>
      <c r="CH186" s="167" t="b">
        <f t="shared" si="58"/>
        <v>0</v>
      </c>
    </row>
    <row r="187" spans="1:86" ht="15" customHeight="1">
      <c r="A187" s="152"/>
      <c r="B187" s="1"/>
      <c r="C187" s="121" t="s">
        <v>134</v>
      </c>
      <c r="D187" s="375"/>
      <c r="E187" s="375"/>
      <c r="F187" s="375"/>
      <c r="G187" s="375"/>
      <c r="H187" s="375"/>
      <c r="I187" s="375"/>
      <c r="J187" s="375"/>
      <c r="K187" s="320"/>
      <c r="L187" s="320"/>
      <c r="M187" s="320"/>
      <c r="N187" s="320"/>
      <c r="O187" s="320"/>
      <c r="P187" s="234"/>
      <c r="Q187" s="234"/>
      <c r="R187" s="234"/>
      <c r="S187" s="234"/>
      <c r="T187" s="234"/>
      <c r="U187" s="234"/>
      <c r="V187" s="234"/>
      <c r="W187" s="234"/>
      <c r="X187" s="234"/>
      <c r="Y187" s="234"/>
      <c r="Z187" s="234"/>
      <c r="AA187" s="234"/>
      <c r="AB187" s="320"/>
      <c r="AC187" s="320"/>
      <c r="AD187" s="320"/>
      <c r="AG187">
        <f t="shared" si="19"/>
        <v>0</v>
      </c>
      <c r="AH187">
        <f t="shared" si="20"/>
        <v>0</v>
      </c>
      <c r="AI187">
        <f t="shared" si="21"/>
        <v>0</v>
      </c>
      <c r="AJ187">
        <f t="shared" si="22"/>
        <v>0</v>
      </c>
      <c r="AL187">
        <f t="shared" si="23"/>
        <v>0</v>
      </c>
      <c r="AM187">
        <f t="shared" si="24"/>
        <v>0</v>
      </c>
      <c r="AN187">
        <f t="shared" si="25"/>
        <v>0</v>
      </c>
      <c r="AO187">
        <f t="shared" si="26"/>
        <v>0</v>
      </c>
      <c r="AQ187">
        <f t="shared" si="27"/>
        <v>0</v>
      </c>
      <c r="AR187">
        <f t="shared" si="28"/>
        <v>0</v>
      </c>
      <c r="AS187">
        <f t="shared" si="29"/>
        <v>0</v>
      </c>
      <c r="AT187">
        <f t="shared" si="30"/>
        <v>0</v>
      </c>
      <c r="AV187">
        <f t="shared" si="31"/>
        <v>0</v>
      </c>
      <c r="AW187">
        <f t="shared" si="32"/>
        <v>0</v>
      </c>
      <c r="AX187">
        <f t="shared" si="33"/>
        <v>0</v>
      </c>
      <c r="AY187">
        <f t="shared" si="34"/>
        <v>0</v>
      </c>
      <c r="BA187">
        <f t="shared" si="35"/>
        <v>0</v>
      </c>
      <c r="BB187">
        <f t="shared" si="36"/>
        <v>0</v>
      </c>
      <c r="BC187">
        <f t="shared" si="37"/>
        <v>0</v>
      </c>
      <c r="BD187">
        <f t="shared" si="38"/>
        <v>0</v>
      </c>
      <c r="BF187">
        <f t="shared" si="39"/>
        <v>0</v>
      </c>
      <c r="BG187">
        <f t="shared" si="40"/>
        <v>0</v>
      </c>
      <c r="BH187">
        <f t="shared" si="41"/>
        <v>0</v>
      </c>
      <c r="BI187">
        <f t="shared" si="42"/>
        <v>0</v>
      </c>
      <c r="BK187">
        <f t="shared" si="43"/>
        <v>0</v>
      </c>
      <c r="BL187">
        <f t="shared" si="44"/>
        <v>0</v>
      </c>
      <c r="BM187">
        <f t="shared" si="45"/>
        <v>0</v>
      </c>
      <c r="BN187">
        <f t="shared" si="46"/>
        <v>0</v>
      </c>
      <c r="BS187">
        <f t="shared" si="47"/>
        <v>0</v>
      </c>
      <c r="BU187">
        <f t="shared" si="48"/>
        <v>0</v>
      </c>
      <c r="BV187">
        <f t="shared" si="49"/>
        <v>0</v>
      </c>
      <c r="BW187">
        <f t="shared" si="50"/>
        <v>0</v>
      </c>
      <c r="BY187">
        <f t="shared" si="51"/>
        <v>0</v>
      </c>
      <c r="BZ187">
        <f t="shared" si="52"/>
        <v>0</v>
      </c>
      <c r="CB187">
        <f t="shared" si="53"/>
        <v>0</v>
      </c>
      <c r="CD187" s="167" t="b">
        <f t="shared" si="54"/>
        <v>0</v>
      </c>
      <c r="CE187" s="167" t="str">
        <f t="shared" si="55"/>
        <v/>
      </c>
      <c r="CF187" s="167" t="b">
        <f t="shared" si="56"/>
        <v>0</v>
      </c>
      <c r="CG187" t="str">
        <f t="shared" si="57"/>
        <v/>
      </c>
      <c r="CH187" s="167" t="b">
        <f t="shared" si="58"/>
        <v>0</v>
      </c>
    </row>
    <row r="188" spans="1:86" ht="15" customHeight="1">
      <c r="A188" s="152"/>
      <c r="B188" s="1"/>
      <c r="C188" s="121" t="s">
        <v>135</v>
      </c>
      <c r="D188" s="375"/>
      <c r="E188" s="375"/>
      <c r="F188" s="375"/>
      <c r="G188" s="375"/>
      <c r="H188" s="375"/>
      <c r="I188" s="375"/>
      <c r="J188" s="375"/>
      <c r="K188" s="320"/>
      <c r="L188" s="320"/>
      <c r="M188" s="320"/>
      <c r="N188" s="320"/>
      <c r="O188" s="320"/>
      <c r="P188" s="234"/>
      <c r="Q188" s="234"/>
      <c r="R188" s="234"/>
      <c r="S188" s="234"/>
      <c r="T188" s="234"/>
      <c r="U188" s="234"/>
      <c r="V188" s="234"/>
      <c r="W188" s="234"/>
      <c r="X188" s="234"/>
      <c r="Y188" s="234"/>
      <c r="Z188" s="234"/>
      <c r="AA188" s="234"/>
      <c r="AB188" s="320"/>
      <c r="AC188" s="320"/>
      <c r="AD188" s="320"/>
      <c r="AG188">
        <f t="shared" si="19"/>
        <v>0</v>
      </c>
      <c r="AH188">
        <f t="shared" si="20"/>
        <v>0</v>
      </c>
      <c r="AI188">
        <f t="shared" si="21"/>
        <v>0</v>
      </c>
      <c r="AJ188">
        <f t="shared" si="22"/>
        <v>0</v>
      </c>
      <c r="AL188">
        <f t="shared" si="23"/>
        <v>0</v>
      </c>
      <c r="AM188">
        <f t="shared" si="24"/>
        <v>0</v>
      </c>
      <c r="AN188">
        <f t="shared" si="25"/>
        <v>0</v>
      </c>
      <c r="AO188">
        <f t="shared" si="26"/>
        <v>0</v>
      </c>
      <c r="AQ188">
        <f t="shared" si="27"/>
        <v>0</v>
      </c>
      <c r="AR188">
        <f t="shared" si="28"/>
        <v>0</v>
      </c>
      <c r="AS188">
        <f t="shared" si="29"/>
        <v>0</v>
      </c>
      <c r="AT188">
        <f t="shared" si="30"/>
        <v>0</v>
      </c>
      <c r="AV188">
        <f t="shared" si="31"/>
        <v>0</v>
      </c>
      <c r="AW188">
        <f t="shared" si="32"/>
        <v>0</v>
      </c>
      <c r="AX188">
        <f t="shared" si="33"/>
        <v>0</v>
      </c>
      <c r="AY188">
        <f t="shared" si="34"/>
        <v>0</v>
      </c>
      <c r="BA188">
        <f t="shared" si="35"/>
        <v>0</v>
      </c>
      <c r="BB188">
        <f t="shared" si="36"/>
        <v>0</v>
      </c>
      <c r="BC188">
        <f t="shared" si="37"/>
        <v>0</v>
      </c>
      <c r="BD188">
        <f t="shared" si="38"/>
        <v>0</v>
      </c>
      <c r="BF188">
        <f t="shared" si="39"/>
        <v>0</v>
      </c>
      <c r="BG188">
        <f t="shared" si="40"/>
        <v>0</v>
      </c>
      <c r="BH188">
        <f t="shared" si="41"/>
        <v>0</v>
      </c>
      <c r="BI188">
        <f t="shared" si="42"/>
        <v>0</v>
      </c>
      <c r="BK188">
        <f t="shared" si="43"/>
        <v>0</v>
      </c>
      <c r="BL188">
        <f t="shared" si="44"/>
        <v>0</v>
      </c>
      <c r="BM188">
        <f t="shared" si="45"/>
        <v>0</v>
      </c>
      <c r="BN188">
        <f t="shared" si="46"/>
        <v>0</v>
      </c>
      <c r="BS188">
        <f t="shared" si="47"/>
        <v>0</v>
      </c>
      <c r="BU188">
        <f t="shared" si="48"/>
        <v>0</v>
      </c>
      <c r="BV188">
        <f t="shared" si="49"/>
        <v>0</v>
      </c>
      <c r="BW188">
        <f t="shared" si="50"/>
        <v>0</v>
      </c>
      <c r="BY188">
        <f t="shared" si="51"/>
        <v>0</v>
      </c>
      <c r="BZ188">
        <f t="shared" si="52"/>
        <v>0</v>
      </c>
      <c r="CB188">
        <f t="shared" si="53"/>
        <v>0</v>
      </c>
      <c r="CD188" s="167" t="b">
        <f t="shared" si="54"/>
        <v>0</v>
      </c>
      <c r="CE188" s="167" t="str">
        <f t="shared" si="55"/>
        <v/>
      </c>
      <c r="CF188" s="167" t="b">
        <f t="shared" si="56"/>
        <v>0</v>
      </c>
      <c r="CG188" t="str">
        <f t="shared" si="57"/>
        <v/>
      </c>
      <c r="CH188" s="167" t="b">
        <f t="shared" si="58"/>
        <v>0</v>
      </c>
    </row>
    <row r="189" spans="1:86" ht="15" customHeight="1">
      <c r="A189" s="152"/>
      <c r="B189" s="1"/>
      <c r="C189" s="121" t="s">
        <v>136</v>
      </c>
      <c r="D189" s="375"/>
      <c r="E189" s="375"/>
      <c r="F189" s="375"/>
      <c r="G189" s="375"/>
      <c r="H189" s="375"/>
      <c r="I189" s="375"/>
      <c r="J189" s="375"/>
      <c r="K189" s="320"/>
      <c r="L189" s="320"/>
      <c r="M189" s="320"/>
      <c r="N189" s="320"/>
      <c r="O189" s="320"/>
      <c r="P189" s="234"/>
      <c r="Q189" s="234"/>
      <c r="R189" s="234"/>
      <c r="S189" s="234"/>
      <c r="T189" s="234"/>
      <c r="U189" s="234"/>
      <c r="V189" s="234"/>
      <c r="W189" s="234"/>
      <c r="X189" s="234"/>
      <c r="Y189" s="234"/>
      <c r="Z189" s="234"/>
      <c r="AA189" s="234"/>
      <c r="AB189" s="320"/>
      <c r="AC189" s="320"/>
      <c r="AD189" s="320"/>
      <c r="AG189">
        <f t="shared" si="19"/>
        <v>0</v>
      </c>
      <c r="AH189">
        <f t="shared" si="20"/>
        <v>0</v>
      </c>
      <c r="AI189">
        <f t="shared" si="21"/>
        <v>0</v>
      </c>
      <c r="AJ189">
        <f t="shared" si="22"/>
        <v>0</v>
      </c>
      <c r="AL189">
        <f t="shared" si="23"/>
        <v>0</v>
      </c>
      <c r="AM189">
        <f t="shared" si="24"/>
        <v>0</v>
      </c>
      <c r="AN189">
        <f t="shared" si="25"/>
        <v>0</v>
      </c>
      <c r="AO189">
        <f t="shared" si="26"/>
        <v>0</v>
      </c>
      <c r="AQ189">
        <f t="shared" si="27"/>
        <v>0</v>
      </c>
      <c r="AR189">
        <f t="shared" si="28"/>
        <v>0</v>
      </c>
      <c r="AS189">
        <f t="shared" si="29"/>
        <v>0</v>
      </c>
      <c r="AT189">
        <f t="shared" si="30"/>
        <v>0</v>
      </c>
      <c r="AV189">
        <f t="shared" si="31"/>
        <v>0</v>
      </c>
      <c r="AW189">
        <f t="shared" si="32"/>
        <v>0</v>
      </c>
      <c r="AX189">
        <f t="shared" si="33"/>
        <v>0</v>
      </c>
      <c r="AY189">
        <f t="shared" si="34"/>
        <v>0</v>
      </c>
      <c r="BA189">
        <f t="shared" si="35"/>
        <v>0</v>
      </c>
      <c r="BB189">
        <f t="shared" si="36"/>
        <v>0</v>
      </c>
      <c r="BC189">
        <f t="shared" si="37"/>
        <v>0</v>
      </c>
      <c r="BD189">
        <f t="shared" si="38"/>
        <v>0</v>
      </c>
      <c r="BF189">
        <f t="shared" si="39"/>
        <v>0</v>
      </c>
      <c r="BG189">
        <f t="shared" si="40"/>
        <v>0</v>
      </c>
      <c r="BH189">
        <f t="shared" si="41"/>
        <v>0</v>
      </c>
      <c r="BI189">
        <f t="shared" si="42"/>
        <v>0</v>
      </c>
      <c r="BK189">
        <f t="shared" si="43"/>
        <v>0</v>
      </c>
      <c r="BL189">
        <f t="shared" si="44"/>
        <v>0</v>
      </c>
      <c r="BM189">
        <f t="shared" si="45"/>
        <v>0</v>
      </c>
      <c r="BN189">
        <f t="shared" si="46"/>
        <v>0</v>
      </c>
      <c r="BS189">
        <f t="shared" si="47"/>
        <v>0</v>
      </c>
      <c r="BU189">
        <f t="shared" si="48"/>
        <v>0</v>
      </c>
      <c r="BV189">
        <f t="shared" si="49"/>
        <v>0</v>
      </c>
      <c r="BW189">
        <f t="shared" si="50"/>
        <v>0</v>
      </c>
      <c r="BY189">
        <f t="shared" si="51"/>
        <v>0</v>
      </c>
      <c r="BZ189">
        <f t="shared" si="52"/>
        <v>0</v>
      </c>
      <c r="CB189">
        <f t="shared" si="53"/>
        <v>0</v>
      </c>
      <c r="CD189" s="167" t="b">
        <f t="shared" si="54"/>
        <v>0</v>
      </c>
      <c r="CE189" s="167" t="str">
        <f t="shared" si="55"/>
        <v/>
      </c>
      <c r="CF189" s="167" t="b">
        <f t="shared" si="56"/>
        <v>0</v>
      </c>
      <c r="CG189" t="str">
        <f t="shared" si="57"/>
        <v/>
      </c>
      <c r="CH189" s="167" t="b">
        <f t="shared" si="58"/>
        <v>0</v>
      </c>
    </row>
    <row r="190" spans="1:86" ht="15" customHeight="1">
      <c r="A190" s="152"/>
      <c r="B190" s="1"/>
      <c r="C190" s="121" t="s">
        <v>137</v>
      </c>
      <c r="D190" s="375"/>
      <c r="E190" s="375"/>
      <c r="F190" s="375"/>
      <c r="G190" s="375"/>
      <c r="H190" s="375"/>
      <c r="I190" s="375"/>
      <c r="J190" s="375"/>
      <c r="K190" s="320"/>
      <c r="L190" s="320"/>
      <c r="M190" s="320"/>
      <c r="N190" s="320"/>
      <c r="O190" s="320"/>
      <c r="P190" s="234"/>
      <c r="Q190" s="234"/>
      <c r="R190" s="234"/>
      <c r="S190" s="234"/>
      <c r="T190" s="234"/>
      <c r="U190" s="234"/>
      <c r="V190" s="234"/>
      <c r="W190" s="234"/>
      <c r="X190" s="234"/>
      <c r="Y190" s="234"/>
      <c r="Z190" s="234"/>
      <c r="AA190" s="234"/>
      <c r="AB190" s="320"/>
      <c r="AC190" s="320"/>
      <c r="AD190" s="320"/>
      <c r="AG190">
        <f t="shared" si="19"/>
        <v>0</v>
      </c>
      <c r="AH190">
        <f t="shared" si="20"/>
        <v>0</v>
      </c>
      <c r="AI190">
        <f t="shared" si="21"/>
        <v>0</v>
      </c>
      <c r="AJ190">
        <f t="shared" si="22"/>
        <v>0</v>
      </c>
      <c r="AL190">
        <f t="shared" si="23"/>
        <v>0</v>
      </c>
      <c r="AM190">
        <f t="shared" si="24"/>
        <v>0</v>
      </c>
      <c r="AN190">
        <f t="shared" si="25"/>
        <v>0</v>
      </c>
      <c r="AO190">
        <f t="shared" si="26"/>
        <v>0</v>
      </c>
      <c r="AQ190">
        <f t="shared" si="27"/>
        <v>0</v>
      </c>
      <c r="AR190">
        <f t="shared" si="28"/>
        <v>0</v>
      </c>
      <c r="AS190">
        <f t="shared" si="29"/>
        <v>0</v>
      </c>
      <c r="AT190">
        <f t="shared" si="30"/>
        <v>0</v>
      </c>
      <c r="AV190">
        <f t="shared" si="31"/>
        <v>0</v>
      </c>
      <c r="AW190">
        <f t="shared" si="32"/>
        <v>0</v>
      </c>
      <c r="AX190">
        <f t="shared" si="33"/>
        <v>0</v>
      </c>
      <c r="AY190">
        <f t="shared" si="34"/>
        <v>0</v>
      </c>
      <c r="BA190">
        <f t="shared" si="35"/>
        <v>0</v>
      </c>
      <c r="BB190">
        <f t="shared" si="36"/>
        <v>0</v>
      </c>
      <c r="BC190">
        <f t="shared" si="37"/>
        <v>0</v>
      </c>
      <c r="BD190">
        <f t="shared" si="38"/>
        <v>0</v>
      </c>
      <c r="BF190">
        <f t="shared" si="39"/>
        <v>0</v>
      </c>
      <c r="BG190">
        <f t="shared" si="40"/>
        <v>0</v>
      </c>
      <c r="BH190">
        <f t="shared" si="41"/>
        <v>0</v>
      </c>
      <c r="BI190">
        <f t="shared" si="42"/>
        <v>0</v>
      </c>
      <c r="BK190">
        <f t="shared" si="43"/>
        <v>0</v>
      </c>
      <c r="BL190">
        <f t="shared" si="44"/>
        <v>0</v>
      </c>
      <c r="BM190">
        <f t="shared" si="45"/>
        <v>0</v>
      </c>
      <c r="BN190">
        <f t="shared" si="46"/>
        <v>0</v>
      </c>
      <c r="BS190">
        <f t="shared" si="47"/>
        <v>0</v>
      </c>
      <c r="BU190">
        <f t="shared" si="48"/>
        <v>0</v>
      </c>
      <c r="BV190">
        <f t="shared" si="49"/>
        <v>0</v>
      </c>
      <c r="BW190">
        <f t="shared" si="50"/>
        <v>0</v>
      </c>
      <c r="BY190">
        <f t="shared" si="51"/>
        <v>0</v>
      </c>
      <c r="BZ190">
        <f t="shared" si="52"/>
        <v>0</v>
      </c>
      <c r="CB190">
        <f t="shared" si="53"/>
        <v>0</v>
      </c>
      <c r="CD190" s="167" t="b">
        <f t="shared" si="54"/>
        <v>0</v>
      </c>
      <c r="CE190" s="167" t="str">
        <f t="shared" si="55"/>
        <v/>
      </c>
      <c r="CF190" s="167" t="b">
        <f t="shared" si="56"/>
        <v>0</v>
      </c>
      <c r="CG190" t="str">
        <f t="shared" si="57"/>
        <v/>
      </c>
      <c r="CH190" s="167" t="b">
        <f t="shared" si="58"/>
        <v>0</v>
      </c>
    </row>
    <row r="191" spans="1:86" ht="15" customHeight="1">
      <c r="A191" s="152"/>
      <c r="B191" s="1"/>
      <c r="C191" s="121" t="s">
        <v>138</v>
      </c>
      <c r="D191" s="375"/>
      <c r="E191" s="375"/>
      <c r="F191" s="375"/>
      <c r="G191" s="375"/>
      <c r="H191" s="375"/>
      <c r="I191" s="375"/>
      <c r="J191" s="375"/>
      <c r="K191" s="320"/>
      <c r="L191" s="320"/>
      <c r="M191" s="320"/>
      <c r="N191" s="320"/>
      <c r="O191" s="320"/>
      <c r="P191" s="234"/>
      <c r="Q191" s="234"/>
      <c r="R191" s="234"/>
      <c r="S191" s="234"/>
      <c r="T191" s="234"/>
      <c r="U191" s="234"/>
      <c r="V191" s="234"/>
      <c r="W191" s="234"/>
      <c r="X191" s="234"/>
      <c r="Y191" s="234"/>
      <c r="Z191" s="234"/>
      <c r="AA191" s="234"/>
      <c r="AB191" s="320"/>
      <c r="AC191" s="320"/>
      <c r="AD191" s="320"/>
      <c r="AG191">
        <f t="shared" ref="AG191:AG225" si="59">P191</f>
        <v>0</v>
      </c>
      <c r="AH191">
        <f t="shared" ref="AH191:AH225" si="60">COUNTIF(Q191:R191,"NS")</f>
        <v>0</v>
      </c>
      <c r="AI191">
        <f t="shared" ref="AI191:AI225" si="61">SUM(Q191:R191)</f>
        <v>0</v>
      </c>
      <c r="AJ191">
        <f t="shared" ref="AJ191:AJ225" si="62">IF($AG$123=$AH$123,0,IF(OR(AND(AG191=0,AH191&gt;0),AND(AG191="ns",AI191&gt;0),AND(AG191="ns",AH191=0,AI191=0)),1,IF(OR(AND(AG191&gt;0,AH191=2),AND(AG191="ns",AH191=2),AND(AG191="ns",AI191=0,AH191&gt;0),AG191=AI191,COUNTIF(P191:R191,"NA")=3),0,1)))</f>
        <v>0</v>
      </c>
      <c r="AL191">
        <f t="shared" ref="AL191:AL225" si="63">P191</f>
        <v>0</v>
      </c>
      <c r="AM191">
        <f t="shared" ref="AM191:AM225" si="64">COUNTIF(S191,"NS")+COUNTIF(V191,"NS")+COUNTIF(Y191,"NS")</f>
        <v>0</v>
      </c>
      <c r="AN191">
        <f t="shared" ref="AN191:AN225" si="65">SUM(S191,V191,Y191)</f>
        <v>0</v>
      </c>
      <c r="AO191">
        <f t="shared" ref="AO191:AO225" si="66">IF($AG$123=$AH$123,0,IF(OR(AND(AL191=0,AM191&gt;0),AND(AL191="ns",AN191&gt;0),AND(AL191="ns",AM191=0,AN191=0)),1,IF(OR(AND(AL191&gt;0,AM191=2),AND(AL191="ns",AM191=2),AND(AL191="ns",AN191=0,AM191&gt;0),AL191&lt;=AN191,(COUNTIF(P191,"NA")+COUNTIF(S191,"NA")+COUNTIF(V191,"NA")+COUNTIF(Y191,"NA"))=4),0,1)))</f>
        <v>0</v>
      </c>
      <c r="AQ191">
        <f t="shared" ref="AQ191:AQ225" si="67">Q191</f>
        <v>0</v>
      </c>
      <c r="AR191">
        <f t="shared" ref="AR191:AR225" si="68">COUNTIF(T191,"NS")+COUNTIF(W191,"NS")+COUNTIF(Z191,"NS")</f>
        <v>0</v>
      </c>
      <c r="AS191">
        <f t="shared" ref="AS191:AS225" si="69">SUM(T191,W191,Z191)</f>
        <v>0</v>
      </c>
      <c r="AT191">
        <f t="shared" ref="AT191:AT225" si="70">IF($AG$123=$AH$123,0,IF(OR(AND(AQ191=0,AR191&gt;0),AND(AQ191="ns",AS191&gt;0),AND(AQ191="ns",AR191=0,AS191=0)),1,IF(OR(AND(AQ191&gt;0,AR191=2),AND(AQ191="ns",AR191=2),AND(AQ191="ns",AS191=0,AR191&gt;0),AQ191&lt;=AS191,(COUNTIF(Q191,"NA")+COUNTIF(T191,"NA")+COUNTIF(W191,"NA")+COUNTIF(Z191,"NA"))=4),0,1)))</f>
        <v>0</v>
      </c>
      <c r="AV191">
        <f t="shared" ref="AV191:AV225" si="71">R191</f>
        <v>0</v>
      </c>
      <c r="AW191">
        <f t="shared" ref="AW191:AW225" si="72">COUNTIF(U191,"NS")+COUNTIF(X191,"NS")+COUNTIF(AA191,"NS")</f>
        <v>0</v>
      </c>
      <c r="AX191">
        <f t="shared" ref="AX191:AX225" si="73">SUM(U191,X191,AA191)</f>
        <v>0</v>
      </c>
      <c r="AY191">
        <f t="shared" ref="AY191:AY225" si="74">IF($AG$123=$AH$123,0,IF(OR(AND(AV191=0,AW191&gt;0),AND(AV191="ns",AX191&gt;0),AND(AV191="ns",AW191=0,AX191=0)),1,IF(OR(AND(AV191&gt;0,AW191=2),AND(AV191="ns",AW191=2),AND(AV191="ns",AX191=0,AW191&gt;0),AV191&lt;=AX191,(COUNTIF(R191,"NA")+COUNTIF(U191,"NA")+COUNTIF(X191,"NA")+COUNTIF(AA191,"NA"))=4),0,1)))</f>
        <v>0</v>
      </c>
      <c r="BA191">
        <f t="shared" ref="BA191:BA225" si="75">S191</f>
        <v>0</v>
      </c>
      <c r="BB191">
        <f t="shared" ref="BB191:BB225" si="76">COUNTIF(T191:U191,"NS")</f>
        <v>0</v>
      </c>
      <c r="BC191">
        <f t="shared" ref="BC191:BC225" si="77">SUM(T191:U191)</f>
        <v>0</v>
      </c>
      <c r="BD191">
        <f t="shared" ref="BD191:BD225" si="78">IF($AG$123=$AH$123,0,IF(OR(AND(BA191=0,BB191&gt;0),AND(BA191="ns",BC191&gt;0),AND(BA191="ns",BB191=0,BC191=0)),1,IF(OR(AND(BA191&gt;0,BB191=2),AND(BA191="ns",BB191=2),AND(BA191="ns",BC191=0,BB191&gt;0),BA191=BC191,COUNTIF(S191:U191,"NA")=3),0,1)))</f>
        <v>0</v>
      </c>
      <c r="BF191">
        <f t="shared" ref="BF191:BF225" si="79">V191</f>
        <v>0</v>
      </c>
      <c r="BG191">
        <f t="shared" ref="BG191:BG225" si="80">COUNTIF(W191:X191,"NS")</f>
        <v>0</v>
      </c>
      <c r="BH191">
        <f t="shared" ref="BH191:BH225" si="81">SUM(W191:X191)</f>
        <v>0</v>
      </c>
      <c r="BI191">
        <f t="shared" ref="BI191:BI225" si="82">IF($AG$123=$AH$123,0,IF(OR(AND(BF191=0,BG191&gt;0),AND(BF191="ns",BH191&gt;0),AND(BF191="ns",BG191=0,BH191=0)),1,IF(OR(AND(BF191&gt;0,BG191=2),AND(BF191="ns",BG191=2),AND(BF191="ns",BH191=0,BG191&gt;0),BF191=BH191,COUNTIF(V191:X191,"NA")=3),0,1)))</f>
        <v>0</v>
      </c>
      <c r="BK191">
        <f t="shared" ref="BK191:BK225" si="83">Y191</f>
        <v>0</v>
      </c>
      <c r="BL191">
        <f t="shared" ref="BL191:BL225" si="84">COUNTIF(Z191:AA191,"NS")</f>
        <v>0</v>
      </c>
      <c r="BM191">
        <f t="shared" ref="BM191:BM225" si="85">SUM(Z191:AA191)</f>
        <v>0</v>
      </c>
      <c r="BN191">
        <f t="shared" ref="BN191:BN225" si="86">IF($AG$123=$AH$123,0,IF(OR(AND(BK191=0,BL191&gt;0),AND(BK191="ns",BM191&gt;0),AND(BK191="ns",BL191=0,BM191=0)),1,IF(OR(AND(BK191&gt;0,BL191=2),AND(BK191="ns",BL191=2),AND(BK191="ns",BM191=0,BL191&gt;0),BK191=BM191,COUNTIF(Y191:AA191,"NA")=3),0,1)))</f>
        <v>0</v>
      </c>
      <c r="BS191">
        <f t="shared" ref="BS191:BS225" si="87">IF(OR(P191="NA",S191="NA",P191="NS",S191="NS"),0,IF(S191&lt;=P191,0,1)+IF(OR(P191="NA",V191="NA",P191="NS",V191="NS"),0,IF(V191&lt;=P191,0,1))+IF(OR(P191="NA",Y191="NA",P191="NS",Y191="NS"),0,IF(Y191&lt;=P191,0,1)))</f>
        <v>0</v>
      </c>
      <c r="BU191">
        <f t="shared" ref="BU191:BU225" si="88">IF(OR($BU$124=$BV$124,AB191="NS",AB191="NA",BW191=1),0,IF((LEN(AB191)-LEN(INT(AB191))-1)&lt;1,0,1))</f>
        <v>0</v>
      </c>
      <c r="BV191">
        <f t="shared" ref="BV191:BV225" si="89">IF($AG$123=$AH$123,0,IF(OR(AND(COUNTA(D191)=1,COUNTA(K191:AD191)&lt;&gt;COUNTA($K$122:$O$125,$P$123:$R$125,$S$125:$AA$125,$AB$122)),AND(D191="",COUNTA(K191:AD191)&gt;=1)),1,0))</f>
        <v>0</v>
      </c>
      <c r="BW191">
        <f t="shared" ref="BW191:BW225" si="90">IF(OR(AB191="NA",AB191="NS"),0,IF(ISTEXT(AB191)=TRUE,1,0))</f>
        <v>0</v>
      </c>
      <c r="BY191">
        <f t="shared" ref="BY191:BY225" si="91">IF(OR(Q191="NA",T191="NA",Q191="NS",T191="NS"),0,IF(YT191&lt;=Q191,0,1))+IF(OR(Q191="NA",W191="NA",Q191="NS",W191="NS"),0,IF(W191&lt;=Q191,0,1))+IF(OR(Q191="NA",Z191="NA",Q191="NS",Z191="NS"),0,IF(Z191&lt;=Q191,0,1))</f>
        <v>0</v>
      </c>
      <c r="BZ191">
        <f t="shared" ref="BZ191:BZ225" si="92">IF(OR(R191="NS",U191="NS",R191="NA",U191="NA"),0,IF(U191&lt;=R191,0,1))+IF(OR(R191="NS",X191="NS",R191="NA",X191="NA"),0,IF(X191&lt;=R191,0,1))+IF(OR(R191="NS",AA191="NS",R191="NA",AA191="NA"),0,IF(AA191&lt;=R191,0,1))</f>
        <v>0</v>
      </c>
      <c r="CB191">
        <f t="shared" ref="CB191:CB225" si="93">IF(AB191="NA",1,0)</f>
        <v>0</v>
      </c>
      <c r="CD191" s="167" t="b">
        <f t="shared" ref="CD191:CD225" si="94">NOT(EXACT(D191,UPPER(D191)))</f>
        <v>0</v>
      </c>
      <c r="CE191" s="167" t="str">
        <f t="shared" ref="CE191:CE225" si="95">SUBSTITUTE( SUBSTITUTE( SUBSTITUTE( SUBSTITUTE( SUBSTITUTE( SUBSTITUTE( SUBSTITUTE( SUBSTITUTE( SUBSTITUTE( SUBSTITUTE(D191, "á", "a"), "é", "e"), "í", "i"), "ó", "o"), "ú", "u"), "Á", "A"), "É", "E"), "Í", "I"), "Ó", "O"), "Ú", "U")</f>
        <v/>
      </c>
      <c r="CF191" s="167" t="b">
        <f t="shared" ref="CF191:CF225" si="96">NOT(EXACT(D191,CE191))</f>
        <v>0</v>
      </c>
      <c r="CG191" t="str">
        <f t="shared" ref="CG191:CG225" si="97">SUBSTITUTE((SUBSTITUTE(SUBSTITUTE(SUBSTITUTE(D191,".",""),",",""),"(","")),")","")</f>
        <v/>
      </c>
      <c r="CH191" s="167" t="b">
        <f t="shared" ref="CH191:CH225" si="98">NOT(EXACT(D191,CG191))</f>
        <v>0</v>
      </c>
    </row>
    <row r="192" spans="1:86" ht="15" customHeight="1">
      <c r="A192" s="152"/>
      <c r="B192" s="1"/>
      <c r="C192" s="121" t="s">
        <v>139</v>
      </c>
      <c r="D192" s="375"/>
      <c r="E192" s="375"/>
      <c r="F192" s="375"/>
      <c r="G192" s="375"/>
      <c r="H192" s="375"/>
      <c r="I192" s="375"/>
      <c r="J192" s="375"/>
      <c r="K192" s="320"/>
      <c r="L192" s="320"/>
      <c r="M192" s="320"/>
      <c r="N192" s="320"/>
      <c r="O192" s="320"/>
      <c r="P192" s="234"/>
      <c r="Q192" s="234"/>
      <c r="R192" s="234"/>
      <c r="S192" s="234"/>
      <c r="T192" s="234"/>
      <c r="U192" s="234"/>
      <c r="V192" s="234"/>
      <c r="W192" s="234"/>
      <c r="X192" s="234"/>
      <c r="Y192" s="234"/>
      <c r="Z192" s="234"/>
      <c r="AA192" s="234"/>
      <c r="AB192" s="320"/>
      <c r="AC192" s="320"/>
      <c r="AD192" s="320"/>
      <c r="AG192">
        <f t="shared" si="59"/>
        <v>0</v>
      </c>
      <c r="AH192">
        <f t="shared" si="60"/>
        <v>0</v>
      </c>
      <c r="AI192">
        <f t="shared" si="61"/>
        <v>0</v>
      </c>
      <c r="AJ192">
        <f t="shared" si="62"/>
        <v>0</v>
      </c>
      <c r="AL192">
        <f t="shared" si="63"/>
        <v>0</v>
      </c>
      <c r="AM192">
        <f t="shared" si="64"/>
        <v>0</v>
      </c>
      <c r="AN192">
        <f t="shared" si="65"/>
        <v>0</v>
      </c>
      <c r="AO192">
        <f t="shared" si="66"/>
        <v>0</v>
      </c>
      <c r="AQ192">
        <f t="shared" si="67"/>
        <v>0</v>
      </c>
      <c r="AR192">
        <f t="shared" si="68"/>
        <v>0</v>
      </c>
      <c r="AS192">
        <f t="shared" si="69"/>
        <v>0</v>
      </c>
      <c r="AT192">
        <f t="shared" si="70"/>
        <v>0</v>
      </c>
      <c r="AV192">
        <f t="shared" si="71"/>
        <v>0</v>
      </c>
      <c r="AW192">
        <f t="shared" si="72"/>
        <v>0</v>
      </c>
      <c r="AX192">
        <f t="shared" si="73"/>
        <v>0</v>
      </c>
      <c r="AY192">
        <f t="shared" si="74"/>
        <v>0</v>
      </c>
      <c r="BA192">
        <f t="shared" si="75"/>
        <v>0</v>
      </c>
      <c r="BB192">
        <f t="shared" si="76"/>
        <v>0</v>
      </c>
      <c r="BC192">
        <f t="shared" si="77"/>
        <v>0</v>
      </c>
      <c r="BD192">
        <f t="shared" si="78"/>
        <v>0</v>
      </c>
      <c r="BF192">
        <f t="shared" si="79"/>
        <v>0</v>
      </c>
      <c r="BG192">
        <f t="shared" si="80"/>
        <v>0</v>
      </c>
      <c r="BH192">
        <f t="shared" si="81"/>
        <v>0</v>
      </c>
      <c r="BI192">
        <f t="shared" si="82"/>
        <v>0</v>
      </c>
      <c r="BK192">
        <f t="shared" si="83"/>
        <v>0</v>
      </c>
      <c r="BL192">
        <f t="shared" si="84"/>
        <v>0</v>
      </c>
      <c r="BM192">
        <f t="shared" si="85"/>
        <v>0</v>
      </c>
      <c r="BN192">
        <f t="shared" si="86"/>
        <v>0</v>
      </c>
      <c r="BS192">
        <f t="shared" si="87"/>
        <v>0</v>
      </c>
      <c r="BU192">
        <f t="shared" si="88"/>
        <v>0</v>
      </c>
      <c r="BV192">
        <f t="shared" si="89"/>
        <v>0</v>
      </c>
      <c r="BW192">
        <f t="shared" si="90"/>
        <v>0</v>
      </c>
      <c r="BY192">
        <f t="shared" si="91"/>
        <v>0</v>
      </c>
      <c r="BZ192">
        <f t="shared" si="92"/>
        <v>0</v>
      </c>
      <c r="CB192">
        <f t="shared" si="93"/>
        <v>0</v>
      </c>
      <c r="CD192" s="167" t="b">
        <f t="shared" si="94"/>
        <v>0</v>
      </c>
      <c r="CE192" s="167" t="str">
        <f t="shared" si="95"/>
        <v/>
      </c>
      <c r="CF192" s="167" t="b">
        <f t="shared" si="96"/>
        <v>0</v>
      </c>
      <c r="CG192" t="str">
        <f t="shared" si="97"/>
        <v/>
      </c>
      <c r="CH192" s="167" t="b">
        <f t="shared" si="98"/>
        <v>0</v>
      </c>
    </row>
    <row r="193" spans="1:86" ht="15" customHeight="1">
      <c r="A193" s="152"/>
      <c r="B193" s="1"/>
      <c r="C193" s="121" t="s">
        <v>140</v>
      </c>
      <c r="D193" s="375"/>
      <c r="E193" s="375"/>
      <c r="F193" s="375"/>
      <c r="G193" s="375"/>
      <c r="H193" s="375"/>
      <c r="I193" s="375"/>
      <c r="J193" s="375"/>
      <c r="K193" s="320"/>
      <c r="L193" s="320"/>
      <c r="M193" s="320"/>
      <c r="N193" s="320"/>
      <c r="O193" s="320"/>
      <c r="P193" s="234"/>
      <c r="Q193" s="234"/>
      <c r="R193" s="234"/>
      <c r="S193" s="234"/>
      <c r="T193" s="234"/>
      <c r="U193" s="234"/>
      <c r="V193" s="234"/>
      <c r="W193" s="234"/>
      <c r="X193" s="234"/>
      <c r="Y193" s="234"/>
      <c r="Z193" s="234"/>
      <c r="AA193" s="234"/>
      <c r="AB193" s="320"/>
      <c r="AC193" s="320"/>
      <c r="AD193" s="320"/>
      <c r="AG193">
        <f t="shared" si="59"/>
        <v>0</v>
      </c>
      <c r="AH193">
        <f t="shared" si="60"/>
        <v>0</v>
      </c>
      <c r="AI193">
        <f t="shared" si="61"/>
        <v>0</v>
      </c>
      <c r="AJ193">
        <f t="shared" si="62"/>
        <v>0</v>
      </c>
      <c r="AL193">
        <f t="shared" si="63"/>
        <v>0</v>
      </c>
      <c r="AM193">
        <f t="shared" si="64"/>
        <v>0</v>
      </c>
      <c r="AN193">
        <f t="shared" si="65"/>
        <v>0</v>
      </c>
      <c r="AO193">
        <f t="shared" si="66"/>
        <v>0</v>
      </c>
      <c r="AQ193">
        <f t="shared" si="67"/>
        <v>0</v>
      </c>
      <c r="AR193">
        <f t="shared" si="68"/>
        <v>0</v>
      </c>
      <c r="AS193">
        <f t="shared" si="69"/>
        <v>0</v>
      </c>
      <c r="AT193">
        <f t="shared" si="70"/>
        <v>0</v>
      </c>
      <c r="AV193">
        <f t="shared" si="71"/>
        <v>0</v>
      </c>
      <c r="AW193">
        <f t="shared" si="72"/>
        <v>0</v>
      </c>
      <c r="AX193">
        <f t="shared" si="73"/>
        <v>0</v>
      </c>
      <c r="AY193">
        <f t="shared" si="74"/>
        <v>0</v>
      </c>
      <c r="BA193">
        <f t="shared" si="75"/>
        <v>0</v>
      </c>
      <c r="BB193">
        <f t="shared" si="76"/>
        <v>0</v>
      </c>
      <c r="BC193">
        <f t="shared" si="77"/>
        <v>0</v>
      </c>
      <c r="BD193">
        <f t="shared" si="78"/>
        <v>0</v>
      </c>
      <c r="BF193">
        <f t="shared" si="79"/>
        <v>0</v>
      </c>
      <c r="BG193">
        <f t="shared" si="80"/>
        <v>0</v>
      </c>
      <c r="BH193">
        <f t="shared" si="81"/>
        <v>0</v>
      </c>
      <c r="BI193">
        <f t="shared" si="82"/>
        <v>0</v>
      </c>
      <c r="BK193">
        <f t="shared" si="83"/>
        <v>0</v>
      </c>
      <c r="BL193">
        <f t="shared" si="84"/>
        <v>0</v>
      </c>
      <c r="BM193">
        <f t="shared" si="85"/>
        <v>0</v>
      </c>
      <c r="BN193">
        <f t="shared" si="86"/>
        <v>0</v>
      </c>
      <c r="BS193">
        <f t="shared" si="87"/>
        <v>0</v>
      </c>
      <c r="BU193">
        <f t="shared" si="88"/>
        <v>0</v>
      </c>
      <c r="BV193">
        <f t="shared" si="89"/>
        <v>0</v>
      </c>
      <c r="BW193">
        <f t="shared" si="90"/>
        <v>0</v>
      </c>
      <c r="BY193">
        <f t="shared" si="91"/>
        <v>0</v>
      </c>
      <c r="BZ193">
        <f t="shared" si="92"/>
        <v>0</v>
      </c>
      <c r="CB193">
        <f t="shared" si="93"/>
        <v>0</v>
      </c>
      <c r="CD193" s="167" t="b">
        <f t="shared" si="94"/>
        <v>0</v>
      </c>
      <c r="CE193" s="167" t="str">
        <f t="shared" si="95"/>
        <v/>
      </c>
      <c r="CF193" s="167" t="b">
        <f t="shared" si="96"/>
        <v>0</v>
      </c>
      <c r="CG193" t="str">
        <f t="shared" si="97"/>
        <v/>
      </c>
      <c r="CH193" s="167" t="b">
        <f t="shared" si="98"/>
        <v>0</v>
      </c>
    </row>
    <row r="194" spans="1:86" ht="15" customHeight="1">
      <c r="A194" s="152"/>
      <c r="B194" s="1"/>
      <c r="C194" s="121" t="s">
        <v>141</v>
      </c>
      <c r="D194" s="375"/>
      <c r="E194" s="375"/>
      <c r="F194" s="375"/>
      <c r="G194" s="375"/>
      <c r="H194" s="375"/>
      <c r="I194" s="375"/>
      <c r="J194" s="375"/>
      <c r="K194" s="320"/>
      <c r="L194" s="320"/>
      <c r="M194" s="320"/>
      <c r="N194" s="320"/>
      <c r="O194" s="320"/>
      <c r="P194" s="234"/>
      <c r="Q194" s="234"/>
      <c r="R194" s="234"/>
      <c r="S194" s="234"/>
      <c r="T194" s="234"/>
      <c r="U194" s="234"/>
      <c r="V194" s="234"/>
      <c r="W194" s="234"/>
      <c r="X194" s="234"/>
      <c r="Y194" s="234"/>
      <c r="Z194" s="234"/>
      <c r="AA194" s="234"/>
      <c r="AB194" s="320"/>
      <c r="AC194" s="320"/>
      <c r="AD194" s="320"/>
      <c r="AG194">
        <f t="shared" si="59"/>
        <v>0</v>
      </c>
      <c r="AH194">
        <f t="shared" si="60"/>
        <v>0</v>
      </c>
      <c r="AI194">
        <f t="shared" si="61"/>
        <v>0</v>
      </c>
      <c r="AJ194">
        <f t="shared" si="62"/>
        <v>0</v>
      </c>
      <c r="AL194">
        <f t="shared" si="63"/>
        <v>0</v>
      </c>
      <c r="AM194">
        <f t="shared" si="64"/>
        <v>0</v>
      </c>
      <c r="AN194">
        <f t="shared" si="65"/>
        <v>0</v>
      </c>
      <c r="AO194">
        <f t="shared" si="66"/>
        <v>0</v>
      </c>
      <c r="AQ194">
        <f t="shared" si="67"/>
        <v>0</v>
      </c>
      <c r="AR194">
        <f t="shared" si="68"/>
        <v>0</v>
      </c>
      <c r="AS194">
        <f t="shared" si="69"/>
        <v>0</v>
      </c>
      <c r="AT194">
        <f t="shared" si="70"/>
        <v>0</v>
      </c>
      <c r="AV194">
        <f t="shared" si="71"/>
        <v>0</v>
      </c>
      <c r="AW194">
        <f t="shared" si="72"/>
        <v>0</v>
      </c>
      <c r="AX194">
        <f t="shared" si="73"/>
        <v>0</v>
      </c>
      <c r="AY194">
        <f t="shared" si="74"/>
        <v>0</v>
      </c>
      <c r="BA194">
        <f t="shared" si="75"/>
        <v>0</v>
      </c>
      <c r="BB194">
        <f t="shared" si="76"/>
        <v>0</v>
      </c>
      <c r="BC194">
        <f t="shared" si="77"/>
        <v>0</v>
      </c>
      <c r="BD194">
        <f t="shared" si="78"/>
        <v>0</v>
      </c>
      <c r="BF194">
        <f t="shared" si="79"/>
        <v>0</v>
      </c>
      <c r="BG194">
        <f t="shared" si="80"/>
        <v>0</v>
      </c>
      <c r="BH194">
        <f t="shared" si="81"/>
        <v>0</v>
      </c>
      <c r="BI194">
        <f t="shared" si="82"/>
        <v>0</v>
      </c>
      <c r="BK194">
        <f t="shared" si="83"/>
        <v>0</v>
      </c>
      <c r="BL194">
        <f t="shared" si="84"/>
        <v>0</v>
      </c>
      <c r="BM194">
        <f t="shared" si="85"/>
        <v>0</v>
      </c>
      <c r="BN194">
        <f t="shared" si="86"/>
        <v>0</v>
      </c>
      <c r="BS194">
        <f t="shared" si="87"/>
        <v>0</v>
      </c>
      <c r="BU194">
        <f t="shared" si="88"/>
        <v>0</v>
      </c>
      <c r="BV194">
        <f t="shared" si="89"/>
        <v>0</v>
      </c>
      <c r="BW194">
        <f t="shared" si="90"/>
        <v>0</v>
      </c>
      <c r="BY194">
        <f t="shared" si="91"/>
        <v>0</v>
      </c>
      <c r="BZ194">
        <f t="shared" si="92"/>
        <v>0</v>
      </c>
      <c r="CB194">
        <f t="shared" si="93"/>
        <v>0</v>
      </c>
      <c r="CD194" s="167" t="b">
        <f t="shared" si="94"/>
        <v>0</v>
      </c>
      <c r="CE194" s="167" t="str">
        <f t="shared" si="95"/>
        <v/>
      </c>
      <c r="CF194" s="167" t="b">
        <f t="shared" si="96"/>
        <v>0</v>
      </c>
      <c r="CG194" t="str">
        <f t="shared" si="97"/>
        <v/>
      </c>
      <c r="CH194" s="167" t="b">
        <f t="shared" si="98"/>
        <v>0</v>
      </c>
    </row>
    <row r="195" spans="1:86" ht="15" customHeight="1">
      <c r="A195" s="152"/>
      <c r="B195" s="1"/>
      <c r="C195" s="121" t="s">
        <v>142</v>
      </c>
      <c r="D195" s="375"/>
      <c r="E195" s="375"/>
      <c r="F195" s="375"/>
      <c r="G195" s="375"/>
      <c r="H195" s="375"/>
      <c r="I195" s="375"/>
      <c r="J195" s="375"/>
      <c r="K195" s="320"/>
      <c r="L195" s="320"/>
      <c r="M195" s="320"/>
      <c r="N195" s="320"/>
      <c r="O195" s="320"/>
      <c r="P195" s="234"/>
      <c r="Q195" s="234"/>
      <c r="R195" s="234"/>
      <c r="S195" s="234"/>
      <c r="T195" s="234"/>
      <c r="U195" s="234"/>
      <c r="V195" s="234"/>
      <c r="W195" s="234"/>
      <c r="X195" s="234"/>
      <c r="Y195" s="234"/>
      <c r="Z195" s="234"/>
      <c r="AA195" s="234"/>
      <c r="AB195" s="320"/>
      <c r="AC195" s="320"/>
      <c r="AD195" s="320"/>
      <c r="AG195">
        <f t="shared" si="59"/>
        <v>0</v>
      </c>
      <c r="AH195">
        <f t="shared" si="60"/>
        <v>0</v>
      </c>
      <c r="AI195">
        <f t="shared" si="61"/>
        <v>0</v>
      </c>
      <c r="AJ195">
        <f t="shared" si="62"/>
        <v>0</v>
      </c>
      <c r="AL195">
        <f t="shared" si="63"/>
        <v>0</v>
      </c>
      <c r="AM195">
        <f t="shared" si="64"/>
        <v>0</v>
      </c>
      <c r="AN195">
        <f t="shared" si="65"/>
        <v>0</v>
      </c>
      <c r="AO195">
        <f t="shared" si="66"/>
        <v>0</v>
      </c>
      <c r="AQ195">
        <f t="shared" si="67"/>
        <v>0</v>
      </c>
      <c r="AR195">
        <f t="shared" si="68"/>
        <v>0</v>
      </c>
      <c r="AS195">
        <f t="shared" si="69"/>
        <v>0</v>
      </c>
      <c r="AT195">
        <f t="shared" si="70"/>
        <v>0</v>
      </c>
      <c r="AV195">
        <f t="shared" si="71"/>
        <v>0</v>
      </c>
      <c r="AW195">
        <f t="shared" si="72"/>
        <v>0</v>
      </c>
      <c r="AX195">
        <f t="shared" si="73"/>
        <v>0</v>
      </c>
      <c r="AY195">
        <f t="shared" si="74"/>
        <v>0</v>
      </c>
      <c r="BA195">
        <f t="shared" si="75"/>
        <v>0</v>
      </c>
      <c r="BB195">
        <f t="shared" si="76"/>
        <v>0</v>
      </c>
      <c r="BC195">
        <f t="shared" si="77"/>
        <v>0</v>
      </c>
      <c r="BD195">
        <f t="shared" si="78"/>
        <v>0</v>
      </c>
      <c r="BF195">
        <f t="shared" si="79"/>
        <v>0</v>
      </c>
      <c r="BG195">
        <f t="shared" si="80"/>
        <v>0</v>
      </c>
      <c r="BH195">
        <f t="shared" si="81"/>
        <v>0</v>
      </c>
      <c r="BI195">
        <f t="shared" si="82"/>
        <v>0</v>
      </c>
      <c r="BK195">
        <f t="shared" si="83"/>
        <v>0</v>
      </c>
      <c r="BL195">
        <f t="shared" si="84"/>
        <v>0</v>
      </c>
      <c r="BM195">
        <f t="shared" si="85"/>
        <v>0</v>
      </c>
      <c r="BN195">
        <f t="shared" si="86"/>
        <v>0</v>
      </c>
      <c r="BS195">
        <f t="shared" si="87"/>
        <v>0</v>
      </c>
      <c r="BU195">
        <f t="shared" si="88"/>
        <v>0</v>
      </c>
      <c r="BV195">
        <f t="shared" si="89"/>
        <v>0</v>
      </c>
      <c r="BW195">
        <f t="shared" si="90"/>
        <v>0</v>
      </c>
      <c r="BY195">
        <f t="shared" si="91"/>
        <v>0</v>
      </c>
      <c r="BZ195">
        <f t="shared" si="92"/>
        <v>0</v>
      </c>
      <c r="CB195">
        <f t="shared" si="93"/>
        <v>0</v>
      </c>
      <c r="CD195" s="167" t="b">
        <f t="shared" si="94"/>
        <v>0</v>
      </c>
      <c r="CE195" s="167" t="str">
        <f t="shared" si="95"/>
        <v/>
      </c>
      <c r="CF195" s="167" t="b">
        <f t="shared" si="96"/>
        <v>0</v>
      </c>
      <c r="CG195" t="str">
        <f t="shared" si="97"/>
        <v/>
      </c>
      <c r="CH195" s="167" t="b">
        <f t="shared" si="98"/>
        <v>0</v>
      </c>
    </row>
    <row r="196" spans="1:86" ht="15" customHeight="1">
      <c r="A196" s="152"/>
      <c r="B196" s="1"/>
      <c r="C196" s="121" t="s">
        <v>143</v>
      </c>
      <c r="D196" s="375"/>
      <c r="E196" s="375"/>
      <c r="F196" s="375"/>
      <c r="G196" s="375"/>
      <c r="H196" s="375"/>
      <c r="I196" s="375"/>
      <c r="J196" s="375"/>
      <c r="K196" s="320"/>
      <c r="L196" s="320"/>
      <c r="M196" s="320"/>
      <c r="N196" s="320"/>
      <c r="O196" s="320"/>
      <c r="P196" s="234"/>
      <c r="Q196" s="234"/>
      <c r="R196" s="234"/>
      <c r="S196" s="234"/>
      <c r="T196" s="234"/>
      <c r="U196" s="234"/>
      <c r="V196" s="234"/>
      <c r="W196" s="234"/>
      <c r="X196" s="234"/>
      <c r="Y196" s="234"/>
      <c r="Z196" s="234"/>
      <c r="AA196" s="234"/>
      <c r="AB196" s="320"/>
      <c r="AC196" s="320"/>
      <c r="AD196" s="320"/>
      <c r="AG196">
        <f t="shared" si="59"/>
        <v>0</v>
      </c>
      <c r="AH196">
        <f t="shared" si="60"/>
        <v>0</v>
      </c>
      <c r="AI196">
        <f t="shared" si="61"/>
        <v>0</v>
      </c>
      <c r="AJ196">
        <f t="shared" si="62"/>
        <v>0</v>
      </c>
      <c r="AL196">
        <f t="shared" si="63"/>
        <v>0</v>
      </c>
      <c r="AM196">
        <f t="shared" si="64"/>
        <v>0</v>
      </c>
      <c r="AN196">
        <f t="shared" si="65"/>
        <v>0</v>
      </c>
      <c r="AO196">
        <f t="shared" si="66"/>
        <v>0</v>
      </c>
      <c r="AQ196">
        <f t="shared" si="67"/>
        <v>0</v>
      </c>
      <c r="AR196">
        <f t="shared" si="68"/>
        <v>0</v>
      </c>
      <c r="AS196">
        <f t="shared" si="69"/>
        <v>0</v>
      </c>
      <c r="AT196">
        <f t="shared" si="70"/>
        <v>0</v>
      </c>
      <c r="AV196">
        <f t="shared" si="71"/>
        <v>0</v>
      </c>
      <c r="AW196">
        <f t="shared" si="72"/>
        <v>0</v>
      </c>
      <c r="AX196">
        <f t="shared" si="73"/>
        <v>0</v>
      </c>
      <c r="AY196">
        <f t="shared" si="74"/>
        <v>0</v>
      </c>
      <c r="BA196">
        <f t="shared" si="75"/>
        <v>0</v>
      </c>
      <c r="BB196">
        <f t="shared" si="76"/>
        <v>0</v>
      </c>
      <c r="BC196">
        <f t="shared" si="77"/>
        <v>0</v>
      </c>
      <c r="BD196">
        <f t="shared" si="78"/>
        <v>0</v>
      </c>
      <c r="BF196">
        <f t="shared" si="79"/>
        <v>0</v>
      </c>
      <c r="BG196">
        <f t="shared" si="80"/>
        <v>0</v>
      </c>
      <c r="BH196">
        <f t="shared" si="81"/>
        <v>0</v>
      </c>
      <c r="BI196">
        <f t="shared" si="82"/>
        <v>0</v>
      </c>
      <c r="BK196">
        <f t="shared" si="83"/>
        <v>0</v>
      </c>
      <c r="BL196">
        <f t="shared" si="84"/>
        <v>0</v>
      </c>
      <c r="BM196">
        <f t="shared" si="85"/>
        <v>0</v>
      </c>
      <c r="BN196">
        <f t="shared" si="86"/>
        <v>0</v>
      </c>
      <c r="BS196">
        <f t="shared" si="87"/>
        <v>0</v>
      </c>
      <c r="BU196">
        <f t="shared" si="88"/>
        <v>0</v>
      </c>
      <c r="BV196">
        <f t="shared" si="89"/>
        <v>0</v>
      </c>
      <c r="BW196">
        <f t="shared" si="90"/>
        <v>0</v>
      </c>
      <c r="BY196">
        <f t="shared" si="91"/>
        <v>0</v>
      </c>
      <c r="BZ196">
        <f t="shared" si="92"/>
        <v>0</v>
      </c>
      <c r="CB196">
        <f t="shared" si="93"/>
        <v>0</v>
      </c>
      <c r="CD196" s="167" t="b">
        <f t="shared" si="94"/>
        <v>0</v>
      </c>
      <c r="CE196" s="167" t="str">
        <f t="shared" si="95"/>
        <v/>
      </c>
      <c r="CF196" s="167" t="b">
        <f t="shared" si="96"/>
        <v>0</v>
      </c>
      <c r="CG196" t="str">
        <f t="shared" si="97"/>
        <v/>
      </c>
      <c r="CH196" s="167" t="b">
        <f t="shared" si="98"/>
        <v>0</v>
      </c>
    </row>
    <row r="197" spans="1:86" ht="15" customHeight="1">
      <c r="A197" s="152"/>
      <c r="B197" s="1"/>
      <c r="C197" s="121" t="s">
        <v>144</v>
      </c>
      <c r="D197" s="375"/>
      <c r="E197" s="375"/>
      <c r="F197" s="375"/>
      <c r="G197" s="375"/>
      <c r="H197" s="375"/>
      <c r="I197" s="375"/>
      <c r="J197" s="375"/>
      <c r="K197" s="320"/>
      <c r="L197" s="320"/>
      <c r="M197" s="320"/>
      <c r="N197" s="320"/>
      <c r="O197" s="320"/>
      <c r="P197" s="234"/>
      <c r="Q197" s="234"/>
      <c r="R197" s="234"/>
      <c r="S197" s="234"/>
      <c r="T197" s="234"/>
      <c r="U197" s="234"/>
      <c r="V197" s="234"/>
      <c r="W197" s="234"/>
      <c r="X197" s="234"/>
      <c r="Y197" s="234"/>
      <c r="Z197" s="234"/>
      <c r="AA197" s="234"/>
      <c r="AB197" s="320"/>
      <c r="AC197" s="320"/>
      <c r="AD197" s="320"/>
      <c r="AG197">
        <f t="shared" si="59"/>
        <v>0</v>
      </c>
      <c r="AH197">
        <f t="shared" si="60"/>
        <v>0</v>
      </c>
      <c r="AI197">
        <f t="shared" si="61"/>
        <v>0</v>
      </c>
      <c r="AJ197">
        <f t="shared" si="62"/>
        <v>0</v>
      </c>
      <c r="AL197">
        <f t="shared" si="63"/>
        <v>0</v>
      </c>
      <c r="AM197">
        <f t="shared" si="64"/>
        <v>0</v>
      </c>
      <c r="AN197">
        <f t="shared" si="65"/>
        <v>0</v>
      </c>
      <c r="AO197">
        <f t="shared" si="66"/>
        <v>0</v>
      </c>
      <c r="AQ197">
        <f t="shared" si="67"/>
        <v>0</v>
      </c>
      <c r="AR197">
        <f t="shared" si="68"/>
        <v>0</v>
      </c>
      <c r="AS197">
        <f t="shared" si="69"/>
        <v>0</v>
      </c>
      <c r="AT197">
        <f t="shared" si="70"/>
        <v>0</v>
      </c>
      <c r="AV197">
        <f t="shared" si="71"/>
        <v>0</v>
      </c>
      <c r="AW197">
        <f t="shared" si="72"/>
        <v>0</v>
      </c>
      <c r="AX197">
        <f t="shared" si="73"/>
        <v>0</v>
      </c>
      <c r="AY197">
        <f t="shared" si="74"/>
        <v>0</v>
      </c>
      <c r="BA197">
        <f t="shared" si="75"/>
        <v>0</v>
      </c>
      <c r="BB197">
        <f t="shared" si="76"/>
        <v>0</v>
      </c>
      <c r="BC197">
        <f t="shared" si="77"/>
        <v>0</v>
      </c>
      <c r="BD197">
        <f t="shared" si="78"/>
        <v>0</v>
      </c>
      <c r="BF197">
        <f t="shared" si="79"/>
        <v>0</v>
      </c>
      <c r="BG197">
        <f t="shared" si="80"/>
        <v>0</v>
      </c>
      <c r="BH197">
        <f t="shared" si="81"/>
        <v>0</v>
      </c>
      <c r="BI197">
        <f t="shared" si="82"/>
        <v>0</v>
      </c>
      <c r="BK197">
        <f t="shared" si="83"/>
        <v>0</v>
      </c>
      <c r="BL197">
        <f t="shared" si="84"/>
        <v>0</v>
      </c>
      <c r="BM197">
        <f t="shared" si="85"/>
        <v>0</v>
      </c>
      <c r="BN197">
        <f t="shared" si="86"/>
        <v>0</v>
      </c>
      <c r="BS197">
        <f t="shared" si="87"/>
        <v>0</v>
      </c>
      <c r="BU197">
        <f t="shared" si="88"/>
        <v>0</v>
      </c>
      <c r="BV197">
        <f t="shared" si="89"/>
        <v>0</v>
      </c>
      <c r="BW197">
        <f t="shared" si="90"/>
        <v>0</v>
      </c>
      <c r="BY197">
        <f t="shared" si="91"/>
        <v>0</v>
      </c>
      <c r="BZ197">
        <f t="shared" si="92"/>
        <v>0</v>
      </c>
      <c r="CB197">
        <f t="shared" si="93"/>
        <v>0</v>
      </c>
      <c r="CD197" s="167" t="b">
        <f t="shared" si="94"/>
        <v>0</v>
      </c>
      <c r="CE197" s="167" t="str">
        <f t="shared" si="95"/>
        <v/>
      </c>
      <c r="CF197" s="167" t="b">
        <f t="shared" si="96"/>
        <v>0</v>
      </c>
      <c r="CG197" t="str">
        <f t="shared" si="97"/>
        <v/>
      </c>
      <c r="CH197" s="167" t="b">
        <f t="shared" si="98"/>
        <v>0</v>
      </c>
    </row>
    <row r="198" spans="1:86" ht="15" customHeight="1">
      <c r="A198" s="152"/>
      <c r="B198" s="1"/>
      <c r="C198" s="121" t="s">
        <v>145</v>
      </c>
      <c r="D198" s="375"/>
      <c r="E198" s="375"/>
      <c r="F198" s="375"/>
      <c r="G198" s="375"/>
      <c r="H198" s="375"/>
      <c r="I198" s="375"/>
      <c r="J198" s="375"/>
      <c r="K198" s="320"/>
      <c r="L198" s="320"/>
      <c r="M198" s="320"/>
      <c r="N198" s="320"/>
      <c r="O198" s="320"/>
      <c r="P198" s="234"/>
      <c r="Q198" s="234"/>
      <c r="R198" s="234"/>
      <c r="S198" s="234"/>
      <c r="T198" s="234"/>
      <c r="U198" s="234"/>
      <c r="V198" s="234"/>
      <c r="W198" s="234"/>
      <c r="X198" s="234"/>
      <c r="Y198" s="234"/>
      <c r="Z198" s="234"/>
      <c r="AA198" s="234"/>
      <c r="AB198" s="320"/>
      <c r="AC198" s="320"/>
      <c r="AD198" s="320"/>
      <c r="AG198">
        <f t="shared" si="59"/>
        <v>0</v>
      </c>
      <c r="AH198">
        <f t="shared" si="60"/>
        <v>0</v>
      </c>
      <c r="AI198">
        <f t="shared" si="61"/>
        <v>0</v>
      </c>
      <c r="AJ198">
        <f t="shared" si="62"/>
        <v>0</v>
      </c>
      <c r="AL198">
        <f t="shared" si="63"/>
        <v>0</v>
      </c>
      <c r="AM198">
        <f t="shared" si="64"/>
        <v>0</v>
      </c>
      <c r="AN198">
        <f t="shared" si="65"/>
        <v>0</v>
      </c>
      <c r="AO198">
        <f t="shared" si="66"/>
        <v>0</v>
      </c>
      <c r="AQ198">
        <f t="shared" si="67"/>
        <v>0</v>
      </c>
      <c r="AR198">
        <f t="shared" si="68"/>
        <v>0</v>
      </c>
      <c r="AS198">
        <f t="shared" si="69"/>
        <v>0</v>
      </c>
      <c r="AT198">
        <f t="shared" si="70"/>
        <v>0</v>
      </c>
      <c r="AV198">
        <f t="shared" si="71"/>
        <v>0</v>
      </c>
      <c r="AW198">
        <f t="shared" si="72"/>
        <v>0</v>
      </c>
      <c r="AX198">
        <f t="shared" si="73"/>
        <v>0</v>
      </c>
      <c r="AY198">
        <f t="shared" si="74"/>
        <v>0</v>
      </c>
      <c r="BA198">
        <f t="shared" si="75"/>
        <v>0</v>
      </c>
      <c r="BB198">
        <f t="shared" si="76"/>
        <v>0</v>
      </c>
      <c r="BC198">
        <f t="shared" si="77"/>
        <v>0</v>
      </c>
      <c r="BD198">
        <f t="shared" si="78"/>
        <v>0</v>
      </c>
      <c r="BF198">
        <f t="shared" si="79"/>
        <v>0</v>
      </c>
      <c r="BG198">
        <f t="shared" si="80"/>
        <v>0</v>
      </c>
      <c r="BH198">
        <f t="shared" si="81"/>
        <v>0</v>
      </c>
      <c r="BI198">
        <f t="shared" si="82"/>
        <v>0</v>
      </c>
      <c r="BK198">
        <f t="shared" si="83"/>
        <v>0</v>
      </c>
      <c r="BL198">
        <f t="shared" si="84"/>
        <v>0</v>
      </c>
      <c r="BM198">
        <f t="shared" si="85"/>
        <v>0</v>
      </c>
      <c r="BN198">
        <f t="shared" si="86"/>
        <v>0</v>
      </c>
      <c r="BS198">
        <f t="shared" si="87"/>
        <v>0</v>
      </c>
      <c r="BU198">
        <f t="shared" si="88"/>
        <v>0</v>
      </c>
      <c r="BV198">
        <f t="shared" si="89"/>
        <v>0</v>
      </c>
      <c r="BW198">
        <f t="shared" si="90"/>
        <v>0</v>
      </c>
      <c r="BY198">
        <f t="shared" si="91"/>
        <v>0</v>
      </c>
      <c r="BZ198">
        <f t="shared" si="92"/>
        <v>0</v>
      </c>
      <c r="CB198">
        <f t="shared" si="93"/>
        <v>0</v>
      </c>
      <c r="CD198" s="167" t="b">
        <f t="shared" si="94"/>
        <v>0</v>
      </c>
      <c r="CE198" s="167" t="str">
        <f t="shared" si="95"/>
        <v/>
      </c>
      <c r="CF198" s="167" t="b">
        <f t="shared" si="96"/>
        <v>0</v>
      </c>
      <c r="CG198" t="str">
        <f t="shared" si="97"/>
        <v/>
      </c>
      <c r="CH198" s="167" t="b">
        <f t="shared" si="98"/>
        <v>0</v>
      </c>
    </row>
    <row r="199" spans="1:86" ht="15" customHeight="1">
      <c r="A199" s="152"/>
      <c r="B199" s="1"/>
      <c r="C199" s="121" t="s">
        <v>146</v>
      </c>
      <c r="D199" s="375"/>
      <c r="E199" s="375"/>
      <c r="F199" s="375"/>
      <c r="G199" s="375"/>
      <c r="H199" s="375"/>
      <c r="I199" s="375"/>
      <c r="J199" s="375"/>
      <c r="K199" s="320"/>
      <c r="L199" s="320"/>
      <c r="M199" s="320"/>
      <c r="N199" s="320"/>
      <c r="O199" s="320"/>
      <c r="P199" s="234"/>
      <c r="Q199" s="234"/>
      <c r="R199" s="234"/>
      <c r="S199" s="234"/>
      <c r="T199" s="234"/>
      <c r="U199" s="234"/>
      <c r="V199" s="234"/>
      <c r="W199" s="234"/>
      <c r="X199" s="234"/>
      <c r="Y199" s="234"/>
      <c r="Z199" s="234"/>
      <c r="AA199" s="234"/>
      <c r="AB199" s="320"/>
      <c r="AC199" s="320"/>
      <c r="AD199" s="320"/>
      <c r="AG199">
        <f t="shared" si="59"/>
        <v>0</v>
      </c>
      <c r="AH199">
        <f t="shared" si="60"/>
        <v>0</v>
      </c>
      <c r="AI199">
        <f t="shared" si="61"/>
        <v>0</v>
      </c>
      <c r="AJ199">
        <f t="shared" si="62"/>
        <v>0</v>
      </c>
      <c r="AL199">
        <f t="shared" si="63"/>
        <v>0</v>
      </c>
      <c r="AM199">
        <f t="shared" si="64"/>
        <v>0</v>
      </c>
      <c r="AN199">
        <f t="shared" si="65"/>
        <v>0</v>
      </c>
      <c r="AO199">
        <f t="shared" si="66"/>
        <v>0</v>
      </c>
      <c r="AQ199">
        <f t="shared" si="67"/>
        <v>0</v>
      </c>
      <c r="AR199">
        <f t="shared" si="68"/>
        <v>0</v>
      </c>
      <c r="AS199">
        <f t="shared" si="69"/>
        <v>0</v>
      </c>
      <c r="AT199">
        <f t="shared" si="70"/>
        <v>0</v>
      </c>
      <c r="AV199">
        <f t="shared" si="71"/>
        <v>0</v>
      </c>
      <c r="AW199">
        <f t="shared" si="72"/>
        <v>0</v>
      </c>
      <c r="AX199">
        <f t="shared" si="73"/>
        <v>0</v>
      </c>
      <c r="AY199">
        <f t="shared" si="74"/>
        <v>0</v>
      </c>
      <c r="BA199">
        <f t="shared" si="75"/>
        <v>0</v>
      </c>
      <c r="BB199">
        <f t="shared" si="76"/>
        <v>0</v>
      </c>
      <c r="BC199">
        <f t="shared" si="77"/>
        <v>0</v>
      </c>
      <c r="BD199">
        <f t="shared" si="78"/>
        <v>0</v>
      </c>
      <c r="BF199">
        <f t="shared" si="79"/>
        <v>0</v>
      </c>
      <c r="BG199">
        <f t="shared" si="80"/>
        <v>0</v>
      </c>
      <c r="BH199">
        <f t="shared" si="81"/>
        <v>0</v>
      </c>
      <c r="BI199">
        <f t="shared" si="82"/>
        <v>0</v>
      </c>
      <c r="BK199">
        <f t="shared" si="83"/>
        <v>0</v>
      </c>
      <c r="BL199">
        <f t="shared" si="84"/>
        <v>0</v>
      </c>
      <c r="BM199">
        <f t="shared" si="85"/>
        <v>0</v>
      </c>
      <c r="BN199">
        <f t="shared" si="86"/>
        <v>0</v>
      </c>
      <c r="BS199">
        <f t="shared" si="87"/>
        <v>0</v>
      </c>
      <c r="BU199">
        <f t="shared" si="88"/>
        <v>0</v>
      </c>
      <c r="BV199">
        <f t="shared" si="89"/>
        <v>0</v>
      </c>
      <c r="BW199">
        <f t="shared" si="90"/>
        <v>0</v>
      </c>
      <c r="BY199">
        <f t="shared" si="91"/>
        <v>0</v>
      </c>
      <c r="BZ199">
        <f t="shared" si="92"/>
        <v>0</v>
      </c>
      <c r="CB199">
        <f t="shared" si="93"/>
        <v>0</v>
      </c>
      <c r="CD199" s="167" t="b">
        <f t="shared" si="94"/>
        <v>0</v>
      </c>
      <c r="CE199" s="167" t="str">
        <f t="shared" si="95"/>
        <v/>
      </c>
      <c r="CF199" s="167" t="b">
        <f t="shared" si="96"/>
        <v>0</v>
      </c>
      <c r="CG199" t="str">
        <f t="shared" si="97"/>
        <v/>
      </c>
      <c r="CH199" s="167" t="b">
        <f t="shared" si="98"/>
        <v>0</v>
      </c>
    </row>
    <row r="200" spans="1:86" ht="15" customHeight="1">
      <c r="A200" s="152"/>
      <c r="B200" s="1"/>
      <c r="C200" s="121" t="s">
        <v>147</v>
      </c>
      <c r="D200" s="375"/>
      <c r="E200" s="375"/>
      <c r="F200" s="375"/>
      <c r="G200" s="375"/>
      <c r="H200" s="375"/>
      <c r="I200" s="375"/>
      <c r="J200" s="375"/>
      <c r="K200" s="320"/>
      <c r="L200" s="320"/>
      <c r="M200" s="320"/>
      <c r="N200" s="320"/>
      <c r="O200" s="320"/>
      <c r="P200" s="234"/>
      <c r="Q200" s="234"/>
      <c r="R200" s="234"/>
      <c r="S200" s="234"/>
      <c r="T200" s="234"/>
      <c r="U200" s="234"/>
      <c r="V200" s="234"/>
      <c r="W200" s="234"/>
      <c r="X200" s="234"/>
      <c r="Y200" s="234"/>
      <c r="Z200" s="234"/>
      <c r="AA200" s="234"/>
      <c r="AB200" s="320"/>
      <c r="AC200" s="320"/>
      <c r="AD200" s="320"/>
      <c r="AG200">
        <f t="shared" si="59"/>
        <v>0</v>
      </c>
      <c r="AH200">
        <f t="shared" si="60"/>
        <v>0</v>
      </c>
      <c r="AI200">
        <f t="shared" si="61"/>
        <v>0</v>
      </c>
      <c r="AJ200">
        <f t="shared" si="62"/>
        <v>0</v>
      </c>
      <c r="AL200">
        <f t="shared" si="63"/>
        <v>0</v>
      </c>
      <c r="AM200">
        <f t="shared" si="64"/>
        <v>0</v>
      </c>
      <c r="AN200">
        <f t="shared" si="65"/>
        <v>0</v>
      </c>
      <c r="AO200">
        <f t="shared" si="66"/>
        <v>0</v>
      </c>
      <c r="AQ200">
        <f t="shared" si="67"/>
        <v>0</v>
      </c>
      <c r="AR200">
        <f t="shared" si="68"/>
        <v>0</v>
      </c>
      <c r="AS200">
        <f t="shared" si="69"/>
        <v>0</v>
      </c>
      <c r="AT200">
        <f t="shared" si="70"/>
        <v>0</v>
      </c>
      <c r="AV200">
        <f t="shared" si="71"/>
        <v>0</v>
      </c>
      <c r="AW200">
        <f t="shared" si="72"/>
        <v>0</v>
      </c>
      <c r="AX200">
        <f t="shared" si="73"/>
        <v>0</v>
      </c>
      <c r="AY200">
        <f t="shared" si="74"/>
        <v>0</v>
      </c>
      <c r="BA200">
        <f t="shared" si="75"/>
        <v>0</v>
      </c>
      <c r="BB200">
        <f t="shared" si="76"/>
        <v>0</v>
      </c>
      <c r="BC200">
        <f t="shared" si="77"/>
        <v>0</v>
      </c>
      <c r="BD200">
        <f t="shared" si="78"/>
        <v>0</v>
      </c>
      <c r="BF200">
        <f t="shared" si="79"/>
        <v>0</v>
      </c>
      <c r="BG200">
        <f t="shared" si="80"/>
        <v>0</v>
      </c>
      <c r="BH200">
        <f t="shared" si="81"/>
        <v>0</v>
      </c>
      <c r="BI200">
        <f t="shared" si="82"/>
        <v>0</v>
      </c>
      <c r="BK200">
        <f t="shared" si="83"/>
        <v>0</v>
      </c>
      <c r="BL200">
        <f t="shared" si="84"/>
        <v>0</v>
      </c>
      <c r="BM200">
        <f t="shared" si="85"/>
        <v>0</v>
      </c>
      <c r="BN200">
        <f t="shared" si="86"/>
        <v>0</v>
      </c>
      <c r="BS200">
        <f t="shared" si="87"/>
        <v>0</v>
      </c>
      <c r="BU200">
        <f t="shared" si="88"/>
        <v>0</v>
      </c>
      <c r="BV200">
        <f t="shared" si="89"/>
        <v>0</v>
      </c>
      <c r="BW200">
        <f t="shared" si="90"/>
        <v>0</v>
      </c>
      <c r="BY200">
        <f t="shared" si="91"/>
        <v>0</v>
      </c>
      <c r="BZ200">
        <f t="shared" si="92"/>
        <v>0</v>
      </c>
      <c r="CB200">
        <f t="shared" si="93"/>
        <v>0</v>
      </c>
      <c r="CD200" s="167" t="b">
        <f t="shared" si="94"/>
        <v>0</v>
      </c>
      <c r="CE200" s="167" t="str">
        <f t="shared" si="95"/>
        <v/>
      </c>
      <c r="CF200" s="167" t="b">
        <f t="shared" si="96"/>
        <v>0</v>
      </c>
      <c r="CG200" t="str">
        <f t="shared" si="97"/>
        <v/>
      </c>
      <c r="CH200" s="167" t="b">
        <f t="shared" si="98"/>
        <v>0</v>
      </c>
    </row>
    <row r="201" spans="1:86" ht="15" customHeight="1">
      <c r="A201" s="152"/>
      <c r="B201" s="1"/>
      <c r="C201" s="121" t="s">
        <v>148</v>
      </c>
      <c r="D201" s="375"/>
      <c r="E201" s="375"/>
      <c r="F201" s="375"/>
      <c r="G201" s="375"/>
      <c r="H201" s="375"/>
      <c r="I201" s="375"/>
      <c r="J201" s="375"/>
      <c r="K201" s="320"/>
      <c r="L201" s="320"/>
      <c r="M201" s="320"/>
      <c r="N201" s="320"/>
      <c r="O201" s="320"/>
      <c r="P201" s="234"/>
      <c r="Q201" s="234"/>
      <c r="R201" s="234"/>
      <c r="S201" s="234"/>
      <c r="T201" s="234"/>
      <c r="U201" s="234"/>
      <c r="V201" s="234"/>
      <c r="W201" s="234"/>
      <c r="X201" s="234"/>
      <c r="Y201" s="234"/>
      <c r="Z201" s="234"/>
      <c r="AA201" s="234"/>
      <c r="AB201" s="320"/>
      <c r="AC201" s="320"/>
      <c r="AD201" s="320"/>
      <c r="AG201">
        <f t="shared" si="59"/>
        <v>0</v>
      </c>
      <c r="AH201">
        <f t="shared" si="60"/>
        <v>0</v>
      </c>
      <c r="AI201">
        <f t="shared" si="61"/>
        <v>0</v>
      </c>
      <c r="AJ201">
        <f t="shared" si="62"/>
        <v>0</v>
      </c>
      <c r="AL201">
        <f t="shared" si="63"/>
        <v>0</v>
      </c>
      <c r="AM201">
        <f t="shared" si="64"/>
        <v>0</v>
      </c>
      <c r="AN201">
        <f t="shared" si="65"/>
        <v>0</v>
      </c>
      <c r="AO201">
        <f t="shared" si="66"/>
        <v>0</v>
      </c>
      <c r="AQ201">
        <f t="shared" si="67"/>
        <v>0</v>
      </c>
      <c r="AR201">
        <f t="shared" si="68"/>
        <v>0</v>
      </c>
      <c r="AS201">
        <f t="shared" si="69"/>
        <v>0</v>
      </c>
      <c r="AT201">
        <f t="shared" si="70"/>
        <v>0</v>
      </c>
      <c r="AV201">
        <f t="shared" si="71"/>
        <v>0</v>
      </c>
      <c r="AW201">
        <f t="shared" si="72"/>
        <v>0</v>
      </c>
      <c r="AX201">
        <f t="shared" si="73"/>
        <v>0</v>
      </c>
      <c r="AY201">
        <f t="shared" si="74"/>
        <v>0</v>
      </c>
      <c r="BA201">
        <f t="shared" si="75"/>
        <v>0</v>
      </c>
      <c r="BB201">
        <f t="shared" si="76"/>
        <v>0</v>
      </c>
      <c r="BC201">
        <f t="shared" si="77"/>
        <v>0</v>
      </c>
      <c r="BD201">
        <f t="shared" si="78"/>
        <v>0</v>
      </c>
      <c r="BF201">
        <f t="shared" si="79"/>
        <v>0</v>
      </c>
      <c r="BG201">
        <f t="shared" si="80"/>
        <v>0</v>
      </c>
      <c r="BH201">
        <f t="shared" si="81"/>
        <v>0</v>
      </c>
      <c r="BI201">
        <f t="shared" si="82"/>
        <v>0</v>
      </c>
      <c r="BK201">
        <f t="shared" si="83"/>
        <v>0</v>
      </c>
      <c r="BL201">
        <f t="shared" si="84"/>
        <v>0</v>
      </c>
      <c r="BM201">
        <f t="shared" si="85"/>
        <v>0</v>
      </c>
      <c r="BN201">
        <f t="shared" si="86"/>
        <v>0</v>
      </c>
      <c r="BS201">
        <f t="shared" si="87"/>
        <v>0</v>
      </c>
      <c r="BU201">
        <f t="shared" si="88"/>
        <v>0</v>
      </c>
      <c r="BV201">
        <f t="shared" si="89"/>
        <v>0</v>
      </c>
      <c r="BW201">
        <f t="shared" si="90"/>
        <v>0</v>
      </c>
      <c r="BY201">
        <f t="shared" si="91"/>
        <v>0</v>
      </c>
      <c r="BZ201">
        <f t="shared" si="92"/>
        <v>0</v>
      </c>
      <c r="CB201">
        <f t="shared" si="93"/>
        <v>0</v>
      </c>
      <c r="CD201" s="167" t="b">
        <f t="shared" si="94"/>
        <v>0</v>
      </c>
      <c r="CE201" s="167" t="str">
        <f t="shared" si="95"/>
        <v/>
      </c>
      <c r="CF201" s="167" t="b">
        <f t="shared" si="96"/>
        <v>0</v>
      </c>
      <c r="CG201" t="str">
        <f t="shared" si="97"/>
        <v/>
      </c>
      <c r="CH201" s="167" t="b">
        <f t="shared" si="98"/>
        <v>0</v>
      </c>
    </row>
    <row r="202" spans="1:86" ht="15" customHeight="1">
      <c r="A202" s="152"/>
      <c r="B202" s="1"/>
      <c r="C202" s="121" t="s">
        <v>149</v>
      </c>
      <c r="D202" s="375"/>
      <c r="E202" s="375"/>
      <c r="F202" s="375"/>
      <c r="G202" s="375"/>
      <c r="H202" s="375"/>
      <c r="I202" s="375"/>
      <c r="J202" s="375"/>
      <c r="K202" s="320"/>
      <c r="L202" s="320"/>
      <c r="M202" s="320"/>
      <c r="N202" s="320"/>
      <c r="O202" s="320"/>
      <c r="P202" s="234"/>
      <c r="Q202" s="234"/>
      <c r="R202" s="234"/>
      <c r="S202" s="234"/>
      <c r="T202" s="234"/>
      <c r="U202" s="234"/>
      <c r="V202" s="234"/>
      <c r="W202" s="234"/>
      <c r="X202" s="234"/>
      <c r="Y202" s="234"/>
      <c r="Z202" s="234"/>
      <c r="AA202" s="234"/>
      <c r="AB202" s="320"/>
      <c r="AC202" s="320"/>
      <c r="AD202" s="320"/>
      <c r="AG202">
        <f t="shared" si="59"/>
        <v>0</v>
      </c>
      <c r="AH202">
        <f t="shared" si="60"/>
        <v>0</v>
      </c>
      <c r="AI202">
        <f t="shared" si="61"/>
        <v>0</v>
      </c>
      <c r="AJ202">
        <f t="shared" si="62"/>
        <v>0</v>
      </c>
      <c r="AL202">
        <f t="shared" si="63"/>
        <v>0</v>
      </c>
      <c r="AM202">
        <f t="shared" si="64"/>
        <v>0</v>
      </c>
      <c r="AN202">
        <f t="shared" si="65"/>
        <v>0</v>
      </c>
      <c r="AO202">
        <f t="shared" si="66"/>
        <v>0</v>
      </c>
      <c r="AQ202">
        <f t="shared" si="67"/>
        <v>0</v>
      </c>
      <c r="AR202">
        <f t="shared" si="68"/>
        <v>0</v>
      </c>
      <c r="AS202">
        <f t="shared" si="69"/>
        <v>0</v>
      </c>
      <c r="AT202">
        <f t="shared" si="70"/>
        <v>0</v>
      </c>
      <c r="AV202">
        <f t="shared" si="71"/>
        <v>0</v>
      </c>
      <c r="AW202">
        <f t="shared" si="72"/>
        <v>0</v>
      </c>
      <c r="AX202">
        <f t="shared" si="73"/>
        <v>0</v>
      </c>
      <c r="AY202">
        <f t="shared" si="74"/>
        <v>0</v>
      </c>
      <c r="BA202">
        <f t="shared" si="75"/>
        <v>0</v>
      </c>
      <c r="BB202">
        <f t="shared" si="76"/>
        <v>0</v>
      </c>
      <c r="BC202">
        <f t="shared" si="77"/>
        <v>0</v>
      </c>
      <c r="BD202">
        <f t="shared" si="78"/>
        <v>0</v>
      </c>
      <c r="BF202">
        <f t="shared" si="79"/>
        <v>0</v>
      </c>
      <c r="BG202">
        <f t="shared" si="80"/>
        <v>0</v>
      </c>
      <c r="BH202">
        <f t="shared" si="81"/>
        <v>0</v>
      </c>
      <c r="BI202">
        <f t="shared" si="82"/>
        <v>0</v>
      </c>
      <c r="BK202">
        <f t="shared" si="83"/>
        <v>0</v>
      </c>
      <c r="BL202">
        <f t="shared" si="84"/>
        <v>0</v>
      </c>
      <c r="BM202">
        <f t="shared" si="85"/>
        <v>0</v>
      </c>
      <c r="BN202">
        <f t="shared" si="86"/>
        <v>0</v>
      </c>
      <c r="BS202">
        <f t="shared" si="87"/>
        <v>0</v>
      </c>
      <c r="BU202">
        <f t="shared" si="88"/>
        <v>0</v>
      </c>
      <c r="BV202">
        <f t="shared" si="89"/>
        <v>0</v>
      </c>
      <c r="BW202">
        <f t="shared" si="90"/>
        <v>0</v>
      </c>
      <c r="BY202">
        <f t="shared" si="91"/>
        <v>0</v>
      </c>
      <c r="BZ202">
        <f t="shared" si="92"/>
        <v>0</v>
      </c>
      <c r="CB202">
        <f t="shared" si="93"/>
        <v>0</v>
      </c>
      <c r="CD202" s="167" t="b">
        <f t="shared" si="94"/>
        <v>0</v>
      </c>
      <c r="CE202" s="167" t="str">
        <f t="shared" si="95"/>
        <v/>
      </c>
      <c r="CF202" s="167" t="b">
        <f t="shared" si="96"/>
        <v>0</v>
      </c>
      <c r="CG202" t="str">
        <f t="shared" si="97"/>
        <v/>
      </c>
      <c r="CH202" s="167" t="b">
        <f t="shared" si="98"/>
        <v>0</v>
      </c>
    </row>
    <row r="203" spans="1:86" ht="15" customHeight="1">
      <c r="A203" s="152"/>
      <c r="B203" s="1"/>
      <c r="C203" s="121" t="s">
        <v>150</v>
      </c>
      <c r="D203" s="375"/>
      <c r="E203" s="375"/>
      <c r="F203" s="375"/>
      <c r="G203" s="375"/>
      <c r="H203" s="375"/>
      <c r="I203" s="375"/>
      <c r="J203" s="375"/>
      <c r="K203" s="320"/>
      <c r="L203" s="320"/>
      <c r="M203" s="320"/>
      <c r="N203" s="320"/>
      <c r="O203" s="320"/>
      <c r="P203" s="234"/>
      <c r="Q203" s="234"/>
      <c r="R203" s="234"/>
      <c r="S203" s="234"/>
      <c r="T203" s="234"/>
      <c r="U203" s="234"/>
      <c r="V203" s="234"/>
      <c r="W203" s="234"/>
      <c r="X203" s="234"/>
      <c r="Y203" s="234"/>
      <c r="Z203" s="234"/>
      <c r="AA203" s="234"/>
      <c r="AB203" s="320"/>
      <c r="AC203" s="320"/>
      <c r="AD203" s="320"/>
      <c r="AG203">
        <f t="shared" si="59"/>
        <v>0</v>
      </c>
      <c r="AH203">
        <f t="shared" si="60"/>
        <v>0</v>
      </c>
      <c r="AI203">
        <f t="shared" si="61"/>
        <v>0</v>
      </c>
      <c r="AJ203">
        <f t="shared" si="62"/>
        <v>0</v>
      </c>
      <c r="AL203">
        <f t="shared" si="63"/>
        <v>0</v>
      </c>
      <c r="AM203">
        <f t="shared" si="64"/>
        <v>0</v>
      </c>
      <c r="AN203">
        <f t="shared" si="65"/>
        <v>0</v>
      </c>
      <c r="AO203">
        <f t="shared" si="66"/>
        <v>0</v>
      </c>
      <c r="AQ203">
        <f t="shared" si="67"/>
        <v>0</v>
      </c>
      <c r="AR203">
        <f t="shared" si="68"/>
        <v>0</v>
      </c>
      <c r="AS203">
        <f t="shared" si="69"/>
        <v>0</v>
      </c>
      <c r="AT203">
        <f t="shared" si="70"/>
        <v>0</v>
      </c>
      <c r="AV203">
        <f t="shared" si="71"/>
        <v>0</v>
      </c>
      <c r="AW203">
        <f t="shared" si="72"/>
        <v>0</v>
      </c>
      <c r="AX203">
        <f t="shared" si="73"/>
        <v>0</v>
      </c>
      <c r="AY203">
        <f t="shared" si="74"/>
        <v>0</v>
      </c>
      <c r="BA203">
        <f t="shared" si="75"/>
        <v>0</v>
      </c>
      <c r="BB203">
        <f t="shared" si="76"/>
        <v>0</v>
      </c>
      <c r="BC203">
        <f t="shared" si="77"/>
        <v>0</v>
      </c>
      <c r="BD203">
        <f t="shared" si="78"/>
        <v>0</v>
      </c>
      <c r="BF203">
        <f t="shared" si="79"/>
        <v>0</v>
      </c>
      <c r="BG203">
        <f t="shared" si="80"/>
        <v>0</v>
      </c>
      <c r="BH203">
        <f t="shared" si="81"/>
        <v>0</v>
      </c>
      <c r="BI203">
        <f t="shared" si="82"/>
        <v>0</v>
      </c>
      <c r="BK203">
        <f t="shared" si="83"/>
        <v>0</v>
      </c>
      <c r="BL203">
        <f t="shared" si="84"/>
        <v>0</v>
      </c>
      <c r="BM203">
        <f t="shared" si="85"/>
        <v>0</v>
      </c>
      <c r="BN203">
        <f t="shared" si="86"/>
        <v>0</v>
      </c>
      <c r="BS203">
        <f t="shared" si="87"/>
        <v>0</v>
      </c>
      <c r="BU203">
        <f t="shared" si="88"/>
        <v>0</v>
      </c>
      <c r="BV203">
        <f t="shared" si="89"/>
        <v>0</v>
      </c>
      <c r="BW203">
        <f t="shared" si="90"/>
        <v>0</v>
      </c>
      <c r="BY203">
        <f t="shared" si="91"/>
        <v>0</v>
      </c>
      <c r="BZ203">
        <f t="shared" si="92"/>
        <v>0</v>
      </c>
      <c r="CB203">
        <f t="shared" si="93"/>
        <v>0</v>
      </c>
      <c r="CD203" s="167" t="b">
        <f t="shared" si="94"/>
        <v>0</v>
      </c>
      <c r="CE203" s="167" t="str">
        <f t="shared" si="95"/>
        <v/>
      </c>
      <c r="CF203" s="167" t="b">
        <f t="shared" si="96"/>
        <v>0</v>
      </c>
      <c r="CG203" t="str">
        <f t="shared" si="97"/>
        <v/>
      </c>
      <c r="CH203" s="167" t="b">
        <f t="shared" si="98"/>
        <v>0</v>
      </c>
    </row>
    <row r="204" spans="1:86" ht="15" customHeight="1">
      <c r="A204" s="152"/>
      <c r="B204" s="1"/>
      <c r="C204" s="121" t="s">
        <v>151</v>
      </c>
      <c r="D204" s="375"/>
      <c r="E204" s="375"/>
      <c r="F204" s="375"/>
      <c r="G204" s="375"/>
      <c r="H204" s="375"/>
      <c r="I204" s="375"/>
      <c r="J204" s="375"/>
      <c r="K204" s="320"/>
      <c r="L204" s="320"/>
      <c r="M204" s="320"/>
      <c r="N204" s="320"/>
      <c r="O204" s="320"/>
      <c r="P204" s="234"/>
      <c r="Q204" s="234"/>
      <c r="R204" s="234"/>
      <c r="S204" s="234"/>
      <c r="T204" s="234"/>
      <c r="U204" s="234"/>
      <c r="V204" s="234"/>
      <c r="W204" s="234"/>
      <c r="X204" s="234"/>
      <c r="Y204" s="234"/>
      <c r="Z204" s="234"/>
      <c r="AA204" s="234"/>
      <c r="AB204" s="320"/>
      <c r="AC204" s="320"/>
      <c r="AD204" s="320"/>
      <c r="AG204">
        <f t="shared" si="59"/>
        <v>0</v>
      </c>
      <c r="AH204">
        <f t="shared" si="60"/>
        <v>0</v>
      </c>
      <c r="AI204">
        <f t="shared" si="61"/>
        <v>0</v>
      </c>
      <c r="AJ204">
        <f t="shared" si="62"/>
        <v>0</v>
      </c>
      <c r="AL204">
        <f t="shared" si="63"/>
        <v>0</v>
      </c>
      <c r="AM204">
        <f t="shared" si="64"/>
        <v>0</v>
      </c>
      <c r="AN204">
        <f t="shared" si="65"/>
        <v>0</v>
      </c>
      <c r="AO204">
        <f t="shared" si="66"/>
        <v>0</v>
      </c>
      <c r="AQ204">
        <f t="shared" si="67"/>
        <v>0</v>
      </c>
      <c r="AR204">
        <f t="shared" si="68"/>
        <v>0</v>
      </c>
      <c r="AS204">
        <f t="shared" si="69"/>
        <v>0</v>
      </c>
      <c r="AT204">
        <f t="shared" si="70"/>
        <v>0</v>
      </c>
      <c r="AV204">
        <f t="shared" si="71"/>
        <v>0</v>
      </c>
      <c r="AW204">
        <f t="shared" si="72"/>
        <v>0</v>
      </c>
      <c r="AX204">
        <f t="shared" si="73"/>
        <v>0</v>
      </c>
      <c r="AY204">
        <f t="shared" si="74"/>
        <v>0</v>
      </c>
      <c r="BA204">
        <f t="shared" si="75"/>
        <v>0</v>
      </c>
      <c r="BB204">
        <f t="shared" si="76"/>
        <v>0</v>
      </c>
      <c r="BC204">
        <f t="shared" si="77"/>
        <v>0</v>
      </c>
      <c r="BD204">
        <f t="shared" si="78"/>
        <v>0</v>
      </c>
      <c r="BF204">
        <f t="shared" si="79"/>
        <v>0</v>
      </c>
      <c r="BG204">
        <f t="shared" si="80"/>
        <v>0</v>
      </c>
      <c r="BH204">
        <f t="shared" si="81"/>
        <v>0</v>
      </c>
      <c r="BI204">
        <f t="shared" si="82"/>
        <v>0</v>
      </c>
      <c r="BK204">
        <f t="shared" si="83"/>
        <v>0</v>
      </c>
      <c r="BL204">
        <f t="shared" si="84"/>
        <v>0</v>
      </c>
      <c r="BM204">
        <f t="shared" si="85"/>
        <v>0</v>
      </c>
      <c r="BN204">
        <f t="shared" si="86"/>
        <v>0</v>
      </c>
      <c r="BS204">
        <f t="shared" si="87"/>
        <v>0</v>
      </c>
      <c r="BU204">
        <f t="shared" si="88"/>
        <v>0</v>
      </c>
      <c r="BV204">
        <f t="shared" si="89"/>
        <v>0</v>
      </c>
      <c r="BW204">
        <f t="shared" si="90"/>
        <v>0</v>
      </c>
      <c r="BY204">
        <f t="shared" si="91"/>
        <v>0</v>
      </c>
      <c r="BZ204">
        <f t="shared" si="92"/>
        <v>0</v>
      </c>
      <c r="CB204">
        <f t="shared" si="93"/>
        <v>0</v>
      </c>
      <c r="CD204" s="167" t="b">
        <f t="shared" si="94"/>
        <v>0</v>
      </c>
      <c r="CE204" s="167" t="str">
        <f t="shared" si="95"/>
        <v/>
      </c>
      <c r="CF204" s="167" t="b">
        <f t="shared" si="96"/>
        <v>0</v>
      </c>
      <c r="CG204" t="str">
        <f t="shared" si="97"/>
        <v/>
      </c>
      <c r="CH204" s="167" t="b">
        <f t="shared" si="98"/>
        <v>0</v>
      </c>
    </row>
    <row r="205" spans="1:86" ht="15" customHeight="1">
      <c r="A205" s="152"/>
      <c r="B205" s="1"/>
      <c r="C205" s="121" t="s">
        <v>152</v>
      </c>
      <c r="D205" s="375"/>
      <c r="E205" s="375"/>
      <c r="F205" s="375"/>
      <c r="G205" s="375"/>
      <c r="H205" s="375"/>
      <c r="I205" s="375"/>
      <c r="J205" s="375"/>
      <c r="K205" s="320"/>
      <c r="L205" s="320"/>
      <c r="M205" s="320"/>
      <c r="N205" s="320"/>
      <c r="O205" s="320"/>
      <c r="P205" s="234"/>
      <c r="Q205" s="234"/>
      <c r="R205" s="234"/>
      <c r="S205" s="234"/>
      <c r="T205" s="234"/>
      <c r="U205" s="234"/>
      <c r="V205" s="234"/>
      <c r="W205" s="234"/>
      <c r="X205" s="234"/>
      <c r="Y205" s="234"/>
      <c r="Z205" s="234"/>
      <c r="AA205" s="234"/>
      <c r="AB205" s="320"/>
      <c r="AC205" s="320"/>
      <c r="AD205" s="320"/>
      <c r="AG205">
        <f t="shared" si="59"/>
        <v>0</v>
      </c>
      <c r="AH205">
        <f t="shared" si="60"/>
        <v>0</v>
      </c>
      <c r="AI205">
        <f t="shared" si="61"/>
        <v>0</v>
      </c>
      <c r="AJ205">
        <f t="shared" si="62"/>
        <v>0</v>
      </c>
      <c r="AL205">
        <f t="shared" si="63"/>
        <v>0</v>
      </c>
      <c r="AM205">
        <f t="shared" si="64"/>
        <v>0</v>
      </c>
      <c r="AN205">
        <f t="shared" si="65"/>
        <v>0</v>
      </c>
      <c r="AO205">
        <f t="shared" si="66"/>
        <v>0</v>
      </c>
      <c r="AQ205">
        <f t="shared" si="67"/>
        <v>0</v>
      </c>
      <c r="AR205">
        <f t="shared" si="68"/>
        <v>0</v>
      </c>
      <c r="AS205">
        <f t="shared" si="69"/>
        <v>0</v>
      </c>
      <c r="AT205">
        <f t="shared" si="70"/>
        <v>0</v>
      </c>
      <c r="AV205">
        <f t="shared" si="71"/>
        <v>0</v>
      </c>
      <c r="AW205">
        <f t="shared" si="72"/>
        <v>0</v>
      </c>
      <c r="AX205">
        <f t="shared" si="73"/>
        <v>0</v>
      </c>
      <c r="AY205">
        <f t="shared" si="74"/>
        <v>0</v>
      </c>
      <c r="BA205">
        <f t="shared" si="75"/>
        <v>0</v>
      </c>
      <c r="BB205">
        <f t="shared" si="76"/>
        <v>0</v>
      </c>
      <c r="BC205">
        <f t="shared" si="77"/>
        <v>0</v>
      </c>
      <c r="BD205">
        <f t="shared" si="78"/>
        <v>0</v>
      </c>
      <c r="BF205">
        <f t="shared" si="79"/>
        <v>0</v>
      </c>
      <c r="BG205">
        <f t="shared" si="80"/>
        <v>0</v>
      </c>
      <c r="BH205">
        <f t="shared" si="81"/>
        <v>0</v>
      </c>
      <c r="BI205">
        <f t="shared" si="82"/>
        <v>0</v>
      </c>
      <c r="BK205">
        <f t="shared" si="83"/>
        <v>0</v>
      </c>
      <c r="BL205">
        <f t="shared" si="84"/>
        <v>0</v>
      </c>
      <c r="BM205">
        <f t="shared" si="85"/>
        <v>0</v>
      </c>
      <c r="BN205">
        <f t="shared" si="86"/>
        <v>0</v>
      </c>
      <c r="BS205">
        <f t="shared" si="87"/>
        <v>0</v>
      </c>
      <c r="BU205">
        <f t="shared" si="88"/>
        <v>0</v>
      </c>
      <c r="BV205">
        <f t="shared" si="89"/>
        <v>0</v>
      </c>
      <c r="BW205">
        <f t="shared" si="90"/>
        <v>0</v>
      </c>
      <c r="BY205">
        <f t="shared" si="91"/>
        <v>0</v>
      </c>
      <c r="BZ205">
        <f t="shared" si="92"/>
        <v>0</v>
      </c>
      <c r="CB205">
        <f t="shared" si="93"/>
        <v>0</v>
      </c>
      <c r="CD205" s="167" t="b">
        <f t="shared" si="94"/>
        <v>0</v>
      </c>
      <c r="CE205" s="167" t="str">
        <f t="shared" si="95"/>
        <v/>
      </c>
      <c r="CF205" s="167" t="b">
        <f t="shared" si="96"/>
        <v>0</v>
      </c>
      <c r="CG205" t="str">
        <f t="shared" si="97"/>
        <v/>
      </c>
      <c r="CH205" s="167" t="b">
        <f t="shared" si="98"/>
        <v>0</v>
      </c>
    </row>
    <row r="206" spans="1:86" ht="15" customHeight="1">
      <c r="A206" s="152"/>
      <c r="B206" s="1"/>
      <c r="C206" s="121" t="s">
        <v>153</v>
      </c>
      <c r="D206" s="375"/>
      <c r="E206" s="375"/>
      <c r="F206" s="375"/>
      <c r="G206" s="375"/>
      <c r="H206" s="375"/>
      <c r="I206" s="375"/>
      <c r="J206" s="375"/>
      <c r="K206" s="320"/>
      <c r="L206" s="320"/>
      <c r="M206" s="320"/>
      <c r="N206" s="320"/>
      <c r="O206" s="320"/>
      <c r="P206" s="234"/>
      <c r="Q206" s="234"/>
      <c r="R206" s="234"/>
      <c r="S206" s="234"/>
      <c r="T206" s="234"/>
      <c r="U206" s="234"/>
      <c r="V206" s="234"/>
      <c r="W206" s="234"/>
      <c r="X206" s="234"/>
      <c r="Y206" s="234"/>
      <c r="Z206" s="234"/>
      <c r="AA206" s="234"/>
      <c r="AB206" s="320"/>
      <c r="AC206" s="320"/>
      <c r="AD206" s="320"/>
      <c r="AG206">
        <f t="shared" si="59"/>
        <v>0</v>
      </c>
      <c r="AH206">
        <f t="shared" si="60"/>
        <v>0</v>
      </c>
      <c r="AI206">
        <f t="shared" si="61"/>
        <v>0</v>
      </c>
      <c r="AJ206">
        <f t="shared" si="62"/>
        <v>0</v>
      </c>
      <c r="AL206">
        <f t="shared" si="63"/>
        <v>0</v>
      </c>
      <c r="AM206">
        <f t="shared" si="64"/>
        <v>0</v>
      </c>
      <c r="AN206">
        <f t="shared" si="65"/>
        <v>0</v>
      </c>
      <c r="AO206">
        <f t="shared" si="66"/>
        <v>0</v>
      </c>
      <c r="AQ206">
        <f t="shared" si="67"/>
        <v>0</v>
      </c>
      <c r="AR206">
        <f t="shared" si="68"/>
        <v>0</v>
      </c>
      <c r="AS206">
        <f t="shared" si="69"/>
        <v>0</v>
      </c>
      <c r="AT206">
        <f t="shared" si="70"/>
        <v>0</v>
      </c>
      <c r="AV206">
        <f t="shared" si="71"/>
        <v>0</v>
      </c>
      <c r="AW206">
        <f t="shared" si="72"/>
        <v>0</v>
      </c>
      <c r="AX206">
        <f t="shared" si="73"/>
        <v>0</v>
      </c>
      <c r="AY206">
        <f t="shared" si="74"/>
        <v>0</v>
      </c>
      <c r="BA206">
        <f t="shared" si="75"/>
        <v>0</v>
      </c>
      <c r="BB206">
        <f t="shared" si="76"/>
        <v>0</v>
      </c>
      <c r="BC206">
        <f t="shared" si="77"/>
        <v>0</v>
      </c>
      <c r="BD206">
        <f t="shared" si="78"/>
        <v>0</v>
      </c>
      <c r="BF206">
        <f t="shared" si="79"/>
        <v>0</v>
      </c>
      <c r="BG206">
        <f t="shared" si="80"/>
        <v>0</v>
      </c>
      <c r="BH206">
        <f t="shared" si="81"/>
        <v>0</v>
      </c>
      <c r="BI206">
        <f t="shared" si="82"/>
        <v>0</v>
      </c>
      <c r="BK206">
        <f t="shared" si="83"/>
        <v>0</v>
      </c>
      <c r="BL206">
        <f t="shared" si="84"/>
        <v>0</v>
      </c>
      <c r="BM206">
        <f t="shared" si="85"/>
        <v>0</v>
      </c>
      <c r="BN206">
        <f t="shared" si="86"/>
        <v>0</v>
      </c>
      <c r="BS206">
        <f t="shared" si="87"/>
        <v>0</v>
      </c>
      <c r="BU206">
        <f t="shared" si="88"/>
        <v>0</v>
      </c>
      <c r="BV206">
        <f t="shared" si="89"/>
        <v>0</v>
      </c>
      <c r="BW206">
        <f t="shared" si="90"/>
        <v>0</v>
      </c>
      <c r="BY206">
        <f t="shared" si="91"/>
        <v>0</v>
      </c>
      <c r="BZ206">
        <f t="shared" si="92"/>
        <v>0</v>
      </c>
      <c r="CB206">
        <f t="shared" si="93"/>
        <v>0</v>
      </c>
      <c r="CD206" s="167" t="b">
        <f t="shared" si="94"/>
        <v>0</v>
      </c>
      <c r="CE206" s="167" t="str">
        <f t="shared" si="95"/>
        <v/>
      </c>
      <c r="CF206" s="167" t="b">
        <f t="shared" si="96"/>
        <v>0</v>
      </c>
      <c r="CG206" t="str">
        <f t="shared" si="97"/>
        <v/>
      </c>
      <c r="CH206" s="167" t="b">
        <f t="shared" si="98"/>
        <v>0</v>
      </c>
    </row>
    <row r="207" spans="1:86" ht="15" customHeight="1">
      <c r="A207" s="152"/>
      <c r="B207" s="1"/>
      <c r="C207" s="121" t="s">
        <v>154</v>
      </c>
      <c r="D207" s="375"/>
      <c r="E207" s="375"/>
      <c r="F207" s="375"/>
      <c r="G207" s="375"/>
      <c r="H207" s="375"/>
      <c r="I207" s="375"/>
      <c r="J207" s="375"/>
      <c r="K207" s="320"/>
      <c r="L207" s="320"/>
      <c r="M207" s="320"/>
      <c r="N207" s="320"/>
      <c r="O207" s="320"/>
      <c r="P207" s="234"/>
      <c r="Q207" s="234"/>
      <c r="R207" s="234"/>
      <c r="S207" s="234"/>
      <c r="T207" s="234"/>
      <c r="U207" s="234"/>
      <c r="V207" s="234"/>
      <c r="W207" s="234"/>
      <c r="X207" s="234"/>
      <c r="Y207" s="234"/>
      <c r="Z207" s="234"/>
      <c r="AA207" s="234"/>
      <c r="AB207" s="320"/>
      <c r="AC207" s="320"/>
      <c r="AD207" s="320"/>
      <c r="AG207">
        <f t="shared" si="59"/>
        <v>0</v>
      </c>
      <c r="AH207">
        <f t="shared" si="60"/>
        <v>0</v>
      </c>
      <c r="AI207">
        <f t="shared" si="61"/>
        <v>0</v>
      </c>
      <c r="AJ207">
        <f t="shared" si="62"/>
        <v>0</v>
      </c>
      <c r="AL207">
        <f t="shared" si="63"/>
        <v>0</v>
      </c>
      <c r="AM207">
        <f t="shared" si="64"/>
        <v>0</v>
      </c>
      <c r="AN207">
        <f t="shared" si="65"/>
        <v>0</v>
      </c>
      <c r="AO207">
        <f t="shared" si="66"/>
        <v>0</v>
      </c>
      <c r="AQ207">
        <f t="shared" si="67"/>
        <v>0</v>
      </c>
      <c r="AR207">
        <f t="shared" si="68"/>
        <v>0</v>
      </c>
      <c r="AS207">
        <f t="shared" si="69"/>
        <v>0</v>
      </c>
      <c r="AT207">
        <f t="shared" si="70"/>
        <v>0</v>
      </c>
      <c r="AV207">
        <f t="shared" si="71"/>
        <v>0</v>
      </c>
      <c r="AW207">
        <f t="shared" si="72"/>
        <v>0</v>
      </c>
      <c r="AX207">
        <f t="shared" si="73"/>
        <v>0</v>
      </c>
      <c r="AY207">
        <f t="shared" si="74"/>
        <v>0</v>
      </c>
      <c r="BA207">
        <f t="shared" si="75"/>
        <v>0</v>
      </c>
      <c r="BB207">
        <f t="shared" si="76"/>
        <v>0</v>
      </c>
      <c r="BC207">
        <f t="shared" si="77"/>
        <v>0</v>
      </c>
      <c r="BD207">
        <f t="shared" si="78"/>
        <v>0</v>
      </c>
      <c r="BF207">
        <f t="shared" si="79"/>
        <v>0</v>
      </c>
      <c r="BG207">
        <f t="shared" si="80"/>
        <v>0</v>
      </c>
      <c r="BH207">
        <f t="shared" si="81"/>
        <v>0</v>
      </c>
      <c r="BI207">
        <f t="shared" si="82"/>
        <v>0</v>
      </c>
      <c r="BK207">
        <f t="shared" si="83"/>
        <v>0</v>
      </c>
      <c r="BL207">
        <f t="shared" si="84"/>
        <v>0</v>
      </c>
      <c r="BM207">
        <f t="shared" si="85"/>
        <v>0</v>
      </c>
      <c r="BN207">
        <f t="shared" si="86"/>
        <v>0</v>
      </c>
      <c r="BS207">
        <f t="shared" si="87"/>
        <v>0</v>
      </c>
      <c r="BU207">
        <f t="shared" si="88"/>
        <v>0</v>
      </c>
      <c r="BV207">
        <f t="shared" si="89"/>
        <v>0</v>
      </c>
      <c r="BW207">
        <f t="shared" si="90"/>
        <v>0</v>
      </c>
      <c r="BY207">
        <f t="shared" si="91"/>
        <v>0</v>
      </c>
      <c r="BZ207">
        <f t="shared" si="92"/>
        <v>0</v>
      </c>
      <c r="CB207">
        <f t="shared" si="93"/>
        <v>0</v>
      </c>
      <c r="CD207" s="167" t="b">
        <f t="shared" si="94"/>
        <v>0</v>
      </c>
      <c r="CE207" s="167" t="str">
        <f t="shared" si="95"/>
        <v/>
      </c>
      <c r="CF207" s="167" t="b">
        <f t="shared" si="96"/>
        <v>0</v>
      </c>
      <c r="CG207" t="str">
        <f t="shared" si="97"/>
        <v/>
      </c>
      <c r="CH207" s="167" t="b">
        <f t="shared" si="98"/>
        <v>0</v>
      </c>
    </row>
    <row r="208" spans="1:86" ht="15" customHeight="1">
      <c r="A208" s="152"/>
      <c r="B208" s="1"/>
      <c r="C208" s="121" t="s">
        <v>155</v>
      </c>
      <c r="D208" s="375"/>
      <c r="E208" s="375"/>
      <c r="F208" s="375"/>
      <c r="G208" s="375"/>
      <c r="H208" s="375"/>
      <c r="I208" s="375"/>
      <c r="J208" s="375"/>
      <c r="K208" s="320"/>
      <c r="L208" s="320"/>
      <c r="M208" s="320"/>
      <c r="N208" s="320"/>
      <c r="O208" s="320"/>
      <c r="P208" s="234"/>
      <c r="Q208" s="234"/>
      <c r="R208" s="234"/>
      <c r="S208" s="234"/>
      <c r="T208" s="234"/>
      <c r="U208" s="234"/>
      <c r="V208" s="234"/>
      <c r="W208" s="234"/>
      <c r="X208" s="234"/>
      <c r="Y208" s="234"/>
      <c r="Z208" s="234"/>
      <c r="AA208" s="234"/>
      <c r="AB208" s="320"/>
      <c r="AC208" s="320"/>
      <c r="AD208" s="320"/>
      <c r="AG208">
        <f t="shared" si="59"/>
        <v>0</v>
      </c>
      <c r="AH208">
        <f t="shared" si="60"/>
        <v>0</v>
      </c>
      <c r="AI208">
        <f t="shared" si="61"/>
        <v>0</v>
      </c>
      <c r="AJ208">
        <f t="shared" si="62"/>
        <v>0</v>
      </c>
      <c r="AL208">
        <f t="shared" si="63"/>
        <v>0</v>
      </c>
      <c r="AM208">
        <f t="shared" si="64"/>
        <v>0</v>
      </c>
      <c r="AN208">
        <f t="shared" si="65"/>
        <v>0</v>
      </c>
      <c r="AO208">
        <f t="shared" si="66"/>
        <v>0</v>
      </c>
      <c r="AQ208">
        <f t="shared" si="67"/>
        <v>0</v>
      </c>
      <c r="AR208">
        <f t="shared" si="68"/>
        <v>0</v>
      </c>
      <c r="AS208">
        <f t="shared" si="69"/>
        <v>0</v>
      </c>
      <c r="AT208">
        <f t="shared" si="70"/>
        <v>0</v>
      </c>
      <c r="AV208">
        <f t="shared" si="71"/>
        <v>0</v>
      </c>
      <c r="AW208">
        <f t="shared" si="72"/>
        <v>0</v>
      </c>
      <c r="AX208">
        <f t="shared" si="73"/>
        <v>0</v>
      </c>
      <c r="AY208">
        <f t="shared" si="74"/>
        <v>0</v>
      </c>
      <c r="BA208">
        <f t="shared" si="75"/>
        <v>0</v>
      </c>
      <c r="BB208">
        <f t="shared" si="76"/>
        <v>0</v>
      </c>
      <c r="BC208">
        <f t="shared" si="77"/>
        <v>0</v>
      </c>
      <c r="BD208">
        <f t="shared" si="78"/>
        <v>0</v>
      </c>
      <c r="BF208">
        <f t="shared" si="79"/>
        <v>0</v>
      </c>
      <c r="BG208">
        <f t="shared" si="80"/>
        <v>0</v>
      </c>
      <c r="BH208">
        <f t="shared" si="81"/>
        <v>0</v>
      </c>
      <c r="BI208">
        <f t="shared" si="82"/>
        <v>0</v>
      </c>
      <c r="BK208">
        <f t="shared" si="83"/>
        <v>0</v>
      </c>
      <c r="BL208">
        <f t="shared" si="84"/>
        <v>0</v>
      </c>
      <c r="BM208">
        <f t="shared" si="85"/>
        <v>0</v>
      </c>
      <c r="BN208">
        <f t="shared" si="86"/>
        <v>0</v>
      </c>
      <c r="BS208">
        <f t="shared" si="87"/>
        <v>0</v>
      </c>
      <c r="BU208">
        <f t="shared" si="88"/>
        <v>0</v>
      </c>
      <c r="BV208">
        <f t="shared" si="89"/>
        <v>0</v>
      </c>
      <c r="BW208">
        <f t="shared" si="90"/>
        <v>0</v>
      </c>
      <c r="BY208">
        <f t="shared" si="91"/>
        <v>0</v>
      </c>
      <c r="BZ208">
        <f t="shared" si="92"/>
        <v>0</v>
      </c>
      <c r="CB208">
        <f t="shared" si="93"/>
        <v>0</v>
      </c>
      <c r="CD208" s="167" t="b">
        <f t="shared" si="94"/>
        <v>0</v>
      </c>
      <c r="CE208" s="167" t="str">
        <f t="shared" si="95"/>
        <v/>
      </c>
      <c r="CF208" s="167" t="b">
        <f t="shared" si="96"/>
        <v>0</v>
      </c>
      <c r="CG208" t="str">
        <f t="shared" si="97"/>
        <v/>
      </c>
      <c r="CH208" s="167" t="b">
        <f t="shared" si="98"/>
        <v>0</v>
      </c>
    </row>
    <row r="209" spans="1:86" ht="15" customHeight="1">
      <c r="A209" s="152"/>
      <c r="B209" s="1"/>
      <c r="C209" s="121" t="s">
        <v>156</v>
      </c>
      <c r="D209" s="375"/>
      <c r="E209" s="375"/>
      <c r="F209" s="375"/>
      <c r="G209" s="375"/>
      <c r="H209" s="375"/>
      <c r="I209" s="375"/>
      <c r="J209" s="375"/>
      <c r="K209" s="320"/>
      <c r="L209" s="320"/>
      <c r="M209" s="320"/>
      <c r="N209" s="320"/>
      <c r="O209" s="320"/>
      <c r="P209" s="234"/>
      <c r="Q209" s="234"/>
      <c r="R209" s="234"/>
      <c r="S209" s="234"/>
      <c r="T209" s="234"/>
      <c r="U209" s="234"/>
      <c r="V209" s="234"/>
      <c r="W209" s="234"/>
      <c r="X209" s="234"/>
      <c r="Y209" s="234"/>
      <c r="Z209" s="234"/>
      <c r="AA209" s="234"/>
      <c r="AB209" s="320"/>
      <c r="AC209" s="320"/>
      <c r="AD209" s="320"/>
      <c r="AG209">
        <f t="shared" si="59"/>
        <v>0</v>
      </c>
      <c r="AH209">
        <f t="shared" si="60"/>
        <v>0</v>
      </c>
      <c r="AI209">
        <f t="shared" si="61"/>
        <v>0</v>
      </c>
      <c r="AJ209">
        <f t="shared" si="62"/>
        <v>0</v>
      </c>
      <c r="AL209">
        <f t="shared" si="63"/>
        <v>0</v>
      </c>
      <c r="AM209">
        <f t="shared" si="64"/>
        <v>0</v>
      </c>
      <c r="AN209">
        <f t="shared" si="65"/>
        <v>0</v>
      </c>
      <c r="AO209">
        <f t="shared" si="66"/>
        <v>0</v>
      </c>
      <c r="AQ209">
        <f t="shared" si="67"/>
        <v>0</v>
      </c>
      <c r="AR209">
        <f t="shared" si="68"/>
        <v>0</v>
      </c>
      <c r="AS209">
        <f t="shared" si="69"/>
        <v>0</v>
      </c>
      <c r="AT209">
        <f t="shared" si="70"/>
        <v>0</v>
      </c>
      <c r="AV209">
        <f t="shared" si="71"/>
        <v>0</v>
      </c>
      <c r="AW209">
        <f t="shared" si="72"/>
        <v>0</v>
      </c>
      <c r="AX209">
        <f t="shared" si="73"/>
        <v>0</v>
      </c>
      <c r="AY209">
        <f t="shared" si="74"/>
        <v>0</v>
      </c>
      <c r="BA209">
        <f t="shared" si="75"/>
        <v>0</v>
      </c>
      <c r="BB209">
        <f t="shared" si="76"/>
        <v>0</v>
      </c>
      <c r="BC209">
        <f t="shared" si="77"/>
        <v>0</v>
      </c>
      <c r="BD209">
        <f t="shared" si="78"/>
        <v>0</v>
      </c>
      <c r="BF209">
        <f t="shared" si="79"/>
        <v>0</v>
      </c>
      <c r="BG209">
        <f t="shared" si="80"/>
        <v>0</v>
      </c>
      <c r="BH209">
        <f t="shared" si="81"/>
        <v>0</v>
      </c>
      <c r="BI209">
        <f t="shared" si="82"/>
        <v>0</v>
      </c>
      <c r="BK209">
        <f t="shared" si="83"/>
        <v>0</v>
      </c>
      <c r="BL209">
        <f t="shared" si="84"/>
        <v>0</v>
      </c>
      <c r="BM209">
        <f t="shared" si="85"/>
        <v>0</v>
      </c>
      <c r="BN209">
        <f t="shared" si="86"/>
        <v>0</v>
      </c>
      <c r="BS209">
        <f t="shared" si="87"/>
        <v>0</v>
      </c>
      <c r="BU209">
        <f t="shared" si="88"/>
        <v>0</v>
      </c>
      <c r="BV209">
        <f t="shared" si="89"/>
        <v>0</v>
      </c>
      <c r="BW209">
        <f t="shared" si="90"/>
        <v>0</v>
      </c>
      <c r="BY209">
        <f t="shared" si="91"/>
        <v>0</v>
      </c>
      <c r="BZ209">
        <f t="shared" si="92"/>
        <v>0</v>
      </c>
      <c r="CB209">
        <f t="shared" si="93"/>
        <v>0</v>
      </c>
      <c r="CD209" s="167" t="b">
        <f t="shared" si="94"/>
        <v>0</v>
      </c>
      <c r="CE209" s="167" t="str">
        <f t="shared" si="95"/>
        <v/>
      </c>
      <c r="CF209" s="167" t="b">
        <f t="shared" si="96"/>
        <v>0</v>
      </c>
      <c r="CG209" t="str">
        <f t="shared" si="97"/>
        <v/>
      </c>
      <c r="CH209" s="167" t="b">
        <f t="shared" si="98"/>
        <v>0</v>
      </c>
    </row>
    <row r="210" spans="1:86" ht="15" customHeight="1">
      <c r="A210" s="152"/>
      <c r="B210" s="1"/>
      <c r="C210" s="121" t="s">
        <v>157</v>
      </c>
      <c r="D210" s="375"/>
      <c r="E210" s="375"/>
      <c r="F210" s="375"/>
      <c r="G210" s="375"/>
      <c r="H210" s="375"/>
      <c r="I210" s="375"/>
      <c r="J210" s="375"/>
      <c r="K210" s="320"/>
      <c r="L210" s="320"/>
      <c r="M210" s="320"/>
      <c r="N210" s="320"/>
      <c r="O210" s="320"/>
      <c r="P210" s="234"/>
      <c r="Q210" s="234"/>
      <c r="R210" s="234"/>
      <c r="S210" s="234"/>
      <c r="T210" s="234"/>
      <c r="U210" s="234"/>
      <c r="V210" s="234"/>
      <c r="W210" s="234"/>
      <c r="X210" s="234"/>
      <c r="Y210" s="234"/>
      <c r="Z210" s="234"/>
      <c r="AA210" s="234"/>
      <c r="AB210" s="320"/>
      <c r="AC210" s="320"/>
      <c r="AD210" s="320"/>
      <c r="AG210">
        <f t="shared" si="59"/>
        <v>0</v>
      </c>
      <c r="AH210">
        <f t="shared" si="60"/>
        <v>0</v>
      </c>
      <c r="AI210">
        <f t="shared" si="61"/>
        <v>0</v>
      </c>
      <c r="AJ210">
        <f t="shared" si="62"/>
        <v>0</v>
      </c>
      <c r="AL210">
        <f t="shared" si="63"/>
        <v>0</v>
      </c>
      <c r="AM210">
        <f t="shared" si="64"/>
        <v>0</v>
      </c>
      <c r="AN210">
        <f t="shared" si="65"/>
        <v>0</v>
      </c>
      <c r="AO210">
        <f t="shared" si="66"/>
        <v>0</v>
      </c>
      <c r="AQ210">
        <f t="shared" si="67"/>
        <v>0</v>
      </c>
      <c r="AR210">
        <f t="shared" si="68"/>
        <v>0</v>
      </c>
      <c r="AS210">
        <f t="shared" si="69"/>
        <v>0</v>
      </c>
      <c r="AT210">
        <f t="shared" si="70"/>
        <v>0</v>
      </c>
      <c r="AV210">
        <f t="shared" si="71"/>
        <v>0</v>
      </c>
      <c r="AW210">
        <f t="shared" si="72"/>
        <v>0</v>
      </c>
      <c r="AX210">
        <f t="shared" si="73"/>
        <v>0</v>
      </c>
      <c r="AY210">
        <f t="shared" si="74"/>
        <v>0</v>
      </c>
      <c r="BA210">
        <f t="shared" si="75"/>
        <v>0</v>
      </c>
      <c r="BB210">
        <f t="shared" si="76"/>
        <v>0</v>
      </c>
      <c r="BC210">
        <f t="shared" si="77"/>
        <v>0</v>
      </c>
      <c r="BD210">
        <f t="shared" si="78"/>
        <v>0</v>
      </c>
      <c r="BF210">
        <f t="shared" si="79"/>
        <v>0</v>
      </c>
      <c r="BG210">
        <f t="shared" si="80"/>
        <v>0</v>
      </c>
      <c r="BH210">
        <f t="shared" si="81"/>
        <v>0</v>
      </c>
      <c r="BI210">
        <f t="shared" si="82"/>
        <v>0</v>
      </c>
      <c r="BK210">
        <f t="shared" si="83"/>
        <v>0</v>
      </c>
      <c r="BL210">
        <f t="shared" si="84"/>
        <v>0</v>
      </c>
      <c r="BM210">
        <f t="shared" si="85"/>
        <v>0</v>
      </c>
      <c r="BN210">
        <f t="shared" si="86"/>
        <v>0</v>
      </c>
      <c r="BS210">
        <f t="shared" si="87"/>
        <v>0</v>
      </c>
      <c r="BU210">
        <f t="shared" si="88"/>
        <v>0</v>
      </c>
      <c r="BV210">
        <f t="shared" si="89"/>
        <v>0</v>
      </c>
      <c r="BW210">
        <f t="shared" si="90"/>
        <v>0</v>
      </c>
      <c r="BY210">
        <f t="shared" si="91"/>
        <v>0</v>
      </c>
      <c r="BZ210">
        <f t="shared" si="92"/>
        <v>0</v>
      </c>
      <c r="CB210">
        <f t="shared" si="93"/>
        <v>0</v>
      </c>
      <c r="CD210" s="167" t="b">
        <f t="shared" si="94"/>
        <v>0</v>
      </c>
      <c r="CE210" s="167" t="str">
        <f t="shared" si="95"/>
        <v/>
      </c>
      <c r="CF210" s="167" t="b">
        <f t="shared" si="96"/>
        <v>0</v>
      </c>
      <c r="CG210" t="str">
        <f t="shared" si="97"/>
        <v/>
      </c>
      <c r="CH210" s="167" t="b">
        <f t="shared" si="98"/>
        <v>0</v>
      </c>
    </row>
    <row r="211" spans="1:86" ht="15" customHeight="1">
      <c r="A211" s="152"/>
      <c r="B211" s="1"/>
      <c r="C211" s="121" t="s">
        <v>158</v>
      </c>
      <c r="D211" s="375"/>
      <c r="E211" s="375"/>
      <c r="F211" s="375"/>
      <c r="G211" s="375"/>
      <c r="H211" s="375"/>
      <c r="I211" s="375"/>
      <c r="J211" s="375"/>
      <c r="K211" s="320"/>
      <c r="L211" s="320"/>
      <c r="M211" s="320"/>
      <c r="N211" s="320"/>
      <c r="O211" s="320"/>
      <c r="P211" s="234"/>
      <c r="Q211" s="234"/>
      <c r="R211" s="234"/>
      <c r="S211" s="234"/>
      <c r="T211" s="234"/>
      <c r="U211" s="234"/>
      <c r="V211" s="234"/>
      <c r="W211" s="234"/>
      <c r="X211" s="234"/>
      <c r="Y211" s="234"/>
      <c r="Z211" s="234"/>
      <c r="AA211" s="234"/>
      <c r="AB211" s="320"/>
      <c r="AC211" s="320"/>
      <c r="AD211" s="320"/>
      <c r="AG211">
        <f t="shared" si="59"/>
        <v>0</v>
      </c>
      <c r="AH211">
        <f t="shared" si="60"/>
        <v>0</v>
      </c>
      <c r="AI211">
        <f t="shared" si="61"/>
        <v>0</v>
      </c>
      <c r="AJ211">
        <f t="shared" si="62"/>
        <v>0</v>
      </c>
      <c r="AL211">
        <f t="shared" si="63"/>
        <v>0</v>
      </c>
      <c r="AM211">
        <f t="shared" si="64"/>
        <v>0</v>
      </c>
      <c r="AN211">
        <f t="shared" si="65"/>
        <v>0</v>
      </c>
      <c r="AO211">
        <f t="shared" si="66"/>
        <v>0</v>
      </c>
      <c r="AQ211">
        <f t="shared" si="67"/>
        <v>0</v>
      </c>
      <c r="AR211">
        <f t="shared" si="68"/>
        <v>0</v>
      </c>
      <c r="AS211">
        <f t="shared" si="69"/>
        <v>0</v>
      </c>
      <c r="AT211">
        <f t="shared" si="70"/>
        <v>0</v>
      </c>
      <c r="AV211">
        <f t="shared" si="71"/>
        <v>0</v>
      </c>
      <c r="AW211">
        <f t="shared" si="72"/>
        <v>0</v>
      </c>
      <c r="AX211">
        <f t="shared" si="73"/>
        <v>0</v>
      </c>
      <c r="AY211">
        <f t="shared" si="74"/>
        <v>0</v>
      </c>
      <c r="BA211">
        <f t="shared" si="75"/>
        <v>0</v>
      </c>
      <c r="BB211">
        <f t="shared" si="76"/>
        <v>0</v>
      </c>
      <c r="BC211">
        <f t="shared" si="77"/>
        <v>0</v>
      </c>
      <c r="BD211">
        <f t="shared" si="78"/>
        <v>0</v>
      </c>
      <c r="BF211">
        <f t="shared" si="79"/>
        <v>0</v>
      </c>
      <c r="BG211">
        <f t="shared" si="80"/>
        <v>0</v>
      </c>
      <c r="BH211">
        <f t="shared" si="81"/>
        <v>0</v>
      </c>
      <c r="BI211">
        <f t="shared" si="82"/>
        <v>0</v>
      </c>
      <c r="BK211">
        <f t="shared" si="83"/>
        <v>0</v>
      </c>
      <c r="BL211">
        <f t="shared" si="84"/>
        <v>0</v>
      </c>
      <c r="BM211">
        <f t="shared" si="85"/>
        <v>0</v>
      </c>
      <c r="BN211">
        <f t="shared" si="86"/>
        <v>0</v>
      </c>
      <c r="BS211">
        <f t="shared" si="87"/>
        <v>0</v>
      </c>
      <c r="BU211">
        <f t="shared" si="88"/>
        <v>0</v>
      </c>
      <c r="BV211">
        <f t="shared" si="89"/>
        <v>0</v>
      </c>
      <c r="BW211">
        <f t="shared" si="90"/>
        <v>0</v>
      </c>
      <c r="BY211">
        <f t="shared" si="91"/>
        <v>0</v>
      </c>
      <c r="BZ211">
        <f t="shared" si="92"/>
        <v>0</v>
      </c>
      <c r="CB211">
        <f t="shared" si="93"/>
        <v>0</v>
      </c>
      <c r="CD211" s="167" t="b">
        <f t="shared" si="94"/>
        <v>0</v>
      </c>
      <c r="CE211" s="167" t="str">
        <f t="shared" si="95"/>
        <v/>
      </c>
      <c r="CF211" s="167" t="b">
        <f t="shared" si="96"/>
        <v>0</v>
      </c>
      <c r="CG211" t="str">
        <f t="shared" si="97"/>
        <v/>
      </c>
      <c r="CH211" s="167" t="b">
        <f t="shared" si="98"/>
        <v>0</v>
      </c>
    </row>
    <row r="212" spans="1:86" ht="15" customHeight="1">
      <c r="A212" s="152"/>
      <c r="B212" s="1"/>
      <c r="C212" s="121" t="s">
        <v>159</v>
      </c>
      <c r="D212" s="375"/>
      <c r="E212" s="375"/>
      <c r="F212" s="375"/>
      <c r="G212" s="375"/>
      <c r="H212" s="375"/>
      <c r="I212" s="375"/>
      <c r="J212" s="375"/>
      <c r="K212" s="320"/>
      <c r="L212" s="320"/>
      <c r="M212" s="320"/>
      <c r="N212" s="320"/>
      <c r="O212" s="320"/>
      <c r="P212" s="234"/>
      <c r="Q212" s="234"/>
      <c r="R212" s="234"/>
      <c r="S212" s="234"/>
      <c r="T212" s="234"/>
      <c r="U212" s="234"/>
      <c r="V212" s="234"/>
      <c r="W212" s="234"/>
      <c r="X212" s="234"/>
      <c r="Y212" s="234"/>
      <c r="Z212" s="234"/>
      <c r="AA212" s="234"/>
      <c r="AB212" s="320"/>
      <c r="AC212" s="320"/>
      <c r="AD212" s="320"/>
      <c r="AG212">
        <f t="shared" si="59"/>
        <v>0</v>
      </c>
      <c r="AH212">
        <f t="shared" si="60"/>
        <v>0</v>
      </c>
      <c r="AI212">
        <f t="shared" si="61"/>
        <v>0</v>
      </c>
      <c r="AJ212">
        <f t="shared" si="62"/>
        <v>0</v>
      </c>
      <c r="AL212">
        <f t="shared" si="63"/>
        <v>0</v>
      </c>
      <c r="AM212">
        <f t="shared" si="64"/>
        <v>0</v>
      </c>
      <c r="AN212">
        <f t="shared" si="65"/>
        <v>0</v>
      </c>
      <c r="AO212">
        <f t="shared" si="66"/>
        <v>0</v>
      </c>
      <c r="AQ212">
        <f t="shared" si="67"/>
        <v>0</v>
      </c>
      <c r="AR212">
        <f t="shared" si="68"/>
        <v>0</v>
      </c>
      <c r="AS212">
        <f t="shared" si="69"/>
        <v>0</v>
      </c>
      <c r="AT212">
        <f t="shared" si="70"/>
        <v>0</v>
      </c>
      <c r="AV212">
        <f t="shared" si="71"/>
        <v>0</v>
      </c>
      <c r="AW212">
        <f t="shared" si="72"/>
        <v>0</v>
      </c>
      <c r="AX212">
        <f t="shared" si="73"/>
        <v>0</v>
      </c>
      <c r="AY212">
        <f t="shared" si="74"/>
        <v>0</v>
      </c>
      <c r="BA212">
        <f t="shared" si="75"/>
        <v>0</v>
      </c>
      <c r="BB212">
        <f t="shared" si="76"/>
        <v>0</v>
      </c>
      <c r="BC212">
        <f t="shared" si="77"/>
        <v>0</v>
      </c>
      <c r="BD212">
        <f t="shared" si="78"/>
        <v>0</v>
      </c>
      <c r="BF212">
        <f t="shared" si="79"/>
        <v>0</v>
      </c>
      <c r="BG212">
        <f t="shared" si="80"/>
        <v>0</v>
      </c>
      <c r="BH212">
        <f t="shared" si="81"/>
        <v>0</v>
      </c>
      <c r="BI212">
        <f t="shared" si="82"/>
        <v>0</v>
      </c>
      <c r="BK212">
        <f t="shared" si="83"/>
        <v>0</v>
      </c>
      <c r="BL212">
        <f t="shared" si="84"/>
        <v>0</v>
      </c>
      <c r="BM212">
        <f t="shared" si="85"/>
        <v>0</v>
      </c>
      <c r="BN212">
        <f t="shared" si="86"/>
        <v>0</v>
      </c>
      <c r="BS212">
        <f t="shared" si="87"/>
        <v>0</v>
      </c>
      <c r="BU212">
        <f t="shared" si="88"/>
        <v>0</v>
      </c>
      <c r="BV212">
        <f t="shared" si="89"/>
        <v>0</v>
      </c>
      <c r="BW212">
        <f t="shared" si="90"/>
        <v>0</v>
      </c>
      <c r="BY212">
        <f t="shared" si="91"/>
        <v>0</v>
      </c>
      <c r="BZ212">
        <f t="shared" si="92"/>
        <v>0</v>
      </c>
      <c r="CB212">
        <f t="shared" si="93"/>
        <v>0</v>
      </c>
      <c r="CD212" s="167" t="b">
        <f t="shared" si="94"/>
        <v>0</v>
      </c>
      <c r="CE212" s="167" t="str">
        <f t="shared" si="95"/>
        <v/>
      </c>
      <c r="CF212" s="167" t="b">
        <f t="shared" si="96"/>
        <v>0</v>
      </c>
      <c r="CG212" t="str">
        <f t="shared" si="97"/>
        <v/>
      </c>
      <c r="CH212" s="167" t="b">
        <f t="shared" si="98"/>
        <v>0</v>
      </c>
    </row>
    <row r="213" spans="1:86" ht="15" customHeight="1">
      <c r="A213" s="152"/>
      <c r="B213" s="1"/>
      <c r="C213" s="121" t="s">
        <v>160</v>
      </c>
      <c r="D213" s="375"/>
      <c r="E213" s="375"/>
      <c r="F213" s="375"/>
      <c r="G213" s="375"/>
      <c r="H213" s="375"/>
      <c r="I213" s="375"/>
      <c r="J213" s="375"/>
      <c r="K213" s="320"/>
      <c r="L213" s="320"/>
      <c r="M213" s="320"/>
      <c r="N213" s="320"/>
      <c r="O213" s="320"/>
      <c r="P213" s="234"/>
      <c r="Q213" s="234"/>
      <c r="R213" s="234"/>
      <c r="S213" s="234"/>
      <c r="T213" s="234"/>
      <c r="U213" s="234"/>
      <c r="V213" s="234"/>
      <c r="W213" s="234"/>
      <c r="X213" s="234"/>
      <c r="Y213" s="234"/>
      <c r="Z213" s="234"/>
      <c r="AA213" s="234"/>
      <c r="AB213" s="320"/>
      <c r="AC213" s="320"/>
      <c r="AD213" s="320"/>
      <c r="AG213">
        <f t="shared" si="59"/>
        <v>0</v>
      </c>
      <c r="AH213">
        <f t="shared" si="60"/>
        <v>0</v>
      </c>
      <c r="AI213">
        <f t="shared" si="61"/>
        <v>0</v>
      </c>
      <c r="AJ213">
        <f t="shared" si="62"/>
        <v>0</v>
      </c>
      <c r="AL213">
        <f t="shared" si="63"/>
        <v>0</v>
      </c>
      <c r="AM213">
        <f t="shared" si="64"/>
        <v>0</v>
      </c>
      <c r="AN213">
        <f t="shared" si="65"/>
        <v>0</v>
      </c>
      <c r="AO213">
        <f t="shared" si="66"/>
        <v>0</v>
      </c>
      <c r="AQ213">
        <f t="shared" si="67"/>
        <v>0</v>
      </c>
      <c r="AR213">
        <f t="shared" si="68"/>
        <v>0</v>
      </c>
      <c r="AS213">
        <f t="shared" si="69"/>
        <v>0</v>
      </c>
      <c r="AT213">
        <f t="shared" si="70"/>
        <v>0</v>
      </c>
      <c r="AV213">
        <f t="shared" si="71"/>
        <v>0</v>
      </c>
      <c r="AW213">
        <f t="shared" si="72"/>
        <v>0</v>
      </c>
      <c r="AX213">
        <f t="shared" si="73"/>
        <v>0</v>
      </c>
      <c r="AY213">
        <f t="shared" si="74"/>
        <v>0</v>
      </c>
      <c r="BA213">
        <f t="shared" si="75"/>
        <v>0</v>
      </c>
      <c r="BB213">
        <f t="shared" si="76"/>
        <v>0</v>
      </c>
      <c r="BC213">
        <f t="shared" si="77"/>
        <v>0</v>
      </c>
      <c r="BD213">
        <f t="shared" si="78"/>
        <v>0</v>
      </c>
      <c r="BF213">
        <f t="shared" si="79"/>
        <v>0</v>
      </c>
      <c r="BG213">
        <f t="shared" si="80"/>
        <v>0</v>
      </c>
      <c r="BH213">
        <f t="shared" si="81"/>
        <v>0</v>
      </c>
      <c r="BI213">
        <f t="shared" si="82"/>
        <v>0</v>
      </c>
      <c r="BK213">
        <f t="shared" si="83"/>
        <v>0</v>
      </c>
      <c r="BL213">
        <f t="shared" si="84"/>
        <v>0</v>
      </c>
      <c r="BM213">
        <f t="shared" si="85"/>
        <v>0</v>
      </c>
      <c r="BN213">
        <f t="shared" si="86"/>
        <v>0</v>
      </c>
      <c r="BS213">
        <f t="shared" si="87"/>
        <v>0</v>
      </c>
      <c r="BU213">
        <f t="shared" si="88"/>
        <v>0</v>
      </c>
      <c r="BV213">
        <f t="shared" si="89"/>
        <v>0</v>
      </c>
      <c r="BW213">
        <f t="shared" si="90"/>
        <v>0</v>
      </c>
      <c r="BY213">
        <f t="shared" si="91"/>
        <v>0</v>
      </c>
      <c r="BZ213">
        <f t="shared" si="92"/>
        <v>0</v>
      </c>
      <c r="CB213">
        <f t="shared" si="93"/>
        <v>0</v>
      </c>
      <c r="CD213" s="167" t="b">
        <f t="shared" si="94"/>
        <v>0</v>
      </c>
      <c r="CE213" s="167" t="str">
        <f t="shared" si="95"/>
        <v/>
      </c>
      <c r="CF213" s="167" t="b">
        <f t="shared" si="96"/>
        <v>0</v>
      </c>
      <c r="CG213" t="str">
        <f t="shared" si="97"/>
        <v/>
      </c>
      <c r="CH213" s="167" t="b">
        <f t="shared" si="98"/>
        <v>0</v>
      </c>
    </row>
    <row r="214" spans="1:86" ht="15" customHeight="1">
      <c r="A214" s="152"/>
      <c r="B214" s="1"/>
      <c r="C214" s="121" t="s">
        <v>161</v>
      </c>
      <c r="D214" s="375"/>
      <c r="E214" s="375"/>
      <c r="F214" s="375"/>
      <c r="G214" s="375"/>
      <c r="H214" s="375"/>
      <c r="I214" s="375"/>
      <c r="J214" s="375"/>
      <c r="K214" s="320"/>
      <c r="L214" s="320"/>
      <c r="M214" s="320"/>
      <c r="N214" s="320"/>
      <c r="O214" s="320"/>
      <c r="P214" s="234"/>
      <c r="Q214" s="234"/>
      <c r="R214" s="234"/>
      <c r="S214" s="234"/>
      <c r="T214" s="234"/>
      <c r="U214" s="234"/>
      <c r="V214" s="234"/>
      <c r="W214" s="234"/>
      <c r="X214" s="234"/>
      <c r="Y214" s="234"/>
      <c r="Z214" s="234"/>
      <c r="AA214" s="234"/>
      <c r="AB214" s="320"/>
      <c r="AC214" s="320"/>
      <c r="AD214" s="320"/>
      <c r="AG214">
        <f t="shared" si="59"/>
        <v>0</v>
      </c>
      <c r="AH214">
        <f t="shared" si="60"/>
        <v>0</v>
      </c>
      <c r="AI214">
        <f t="shared" si="61"/>
        <v>0</v>
      </c>
      <c r="AJ214">
        <f t="shared" si="62"/>
        <v>0</v>
      </c>
      <c r="AL214">
        <f t="shared" si="63"/>
        <v>0</v>
      </c>
      <c r="AM214">
        <f t="shared" si="64"/>
        <v>0</v>
      </c>
      <c r="AN214">
        <f t="shared" si="65"/>
        <v>0</v>
      </c>
      <c r="AO214">
        <f t="shared" si="66"/>
        <v>0</v>
      </c>
      <c r="AQ214">
        <f t="shared" si="67"/>
        <v>0</v>
      </c>
      <c r="AR214">
        <f t="shared" si="68"/>
        <v>0</v>
      </c>
      <c r="AS214">
        <f t="shared" si="69"/>
        <v>0</v>
      </c>
      <c r="AT214">
        <f t="shared" si="70"/>
        <v>0</v>
      </c>
      <c r="AV214">
        <f t="shared" si="71"/>
        <v>0</v>
      </c>
      <c r="AW214">
        <f t="shared" si="72"/>
        <v>0</v>
      </c>
      <c r="AX214">
        <f t="shared" si="73"/>
        <v>0</v>
      </c>
      <c r="AY214">
        <f t="shared" si="74"/>
        <v>0</v>
      </c>
      <c r="BA214">
        <f t="shared" si="75"/>
        <v>0</v>
      </c>
      <c r="BB214">
        <f t="shared" si="76"/>
        <v>0</v>
      </c>
      <c r="BC214">
        <f t="shared" si="77"/>
        <v>0</v>
      </c>
      <c r="BD214">
        <f t="shared" si="78"/>
        <v>0</v>
      </c>
      <c r="BF214">
        <f t="shared" si="79"/>
        <v>0</v>
      </c>
      <c r="BG214">
        <f t="shared" si="80"/>
        <v>0</v>
      </c>
      <c r="BH214">
        <f t="shared" si="81"/>
        <v>0</v>
      </c>
      <c r="BI214">
        <f t="shared" si="82"/>
        <v>0</v>
      </c>
      <c r="BK214">
        <f t="shared" si="83"/>
        <v>0</v>
      </c>
      <c r="BL214">
        <f t="shared" si="84"/>
        <v>0</v>
      </c>
      <c r="BM214">
        <f t="shared" si="85"/>
        <v>0</v>
      </c>
      <c r="BN214">
        <f t="shared" si="86"/>
        <v>0</v>
      </c>
      <c r="BS214">
        <f t="shared" si="87"/>
        <v>0</v>
      </c>
      <c r="BU214">
        <f t="shared" si="88"/>
        <v>0</v>
      </c>
      <c r="BV214">
        <f t="shared" si="89"/>
        <v>0</v>
      </c>
      <c r="BW214">
        <f t="shared" si="90"/>
        <v>0</v>
      </c>
      <c r="BY214">
        <f t="shared" si="91"/>
        <v>0</v>
      </c>
      <c r="BZ214">
        <f t="shared" si="92"/>
        <v>0</v>
      </c>
      <c r="CB214">
        <f t="shared" si="93"/>
        <v>0</v>
      </c>
      <c r="CD214" s="167" t="b">
        <f t="shared" si="94"/>
        <v>0</v>
      </c>
      <c r="CE214" s="167" t="str">
        <f t="shared" si="95"/>
        <v/>
      </c>
      <c r="CF214" s="167" t="b">
        <f t="shared" si="96"/>
        <v>0</v>
      </c>
      <c r="CG214" t="str">
        <f t="shared" si="97"/>
        <v/>
      </c>
      <c r="CH214" s="167" t="b">
        <f t="shared" si="98"/>
        <v>0</v>
      </c>
    </row>
    <row r="215" spans="1:86" ht="15" customHeight="1">
      <c r="A215" s="152"/>
      <c r="B215" s="1"/>
      <c r="C215" s="121" t="s">
        <v>162</v>
      </c>
      <c r="D215" s="375"/>
      <c r="E215" s="375"/>
      <c r="F215" s="375"/>
      <c r="G215" s="375"/>
      <c r="H215" s="375"/>
      <c r="I215" s="375"/>
      <c r="J215" s="375"/>
      <c r="K215" s="320"/>
      <c r="L215" s="320"/>
      <c r="M215" s="320"/>
      <c r="N215" s="320"/>
      <c r="O215" s="320"/>
      <c r="P215" s="234"/>
      <c r="Q215" s="234"/>
      <c r="R215" s="234"/>
      <c r="S215" s="234"/>
      <c r="T215" s="234"/>
      <c r="U215" s="234"/>
      <c r="V215" s="234"/>
      <c r="W215" s="234"/>
      <c r="X215" s="234"/>
      <c r="Y215" s="234"/>
      <c r="Z215" s="234"/>
      <c r="AA215" s="234"/>
      <c r="AB215" s="320"/>
      <c r="AC215" s="320"/>
      <c r="AD215" s="320"/>
      <c r="AG215">
        <f t="shared" si="59"/>
        <v>0</v>
      </c>
      <c r="AH215">
        <f t="shared" si="60"/>
        <v>0</v>
      </c>
      <c r="AI215">
        <f t="shared" si="61"/>
        <v>0</v>
      </c>
      <c r="AJ215">
        <f t="shared" si="62"/>
        <v>0</v>
      </c>
      <c r="AL215">
        <f t="shared" si="63"/>
        <v>0</v>
      </c>
      <c r="AM215">
        <f t="shared" si="64"/>
        <v>0</v>
      </c>
      <c r="AN215">
        <f t="shared" si="65"/>
        <v>0</v>
      </c>
      <c r="AO215">
        <f t="shared" si="66"/>
        <v>0</v>
      </c>
      <c r="AQ215">
        <f t="shared" si="67"/>
        <v>0</v>
      </c>
      <c r="AR215">
        <f t="shared" si="68"/>
        <v>0</v>
      </c>
      <c r="AS215">
        <f t="shared" si="69"/>
        <v>0</v>
      </c>
      <c r="AT215">
        <f t="shared" si="70"/>
        <v>0</v>
      </c>
      <c r="AV215">
        <f t="shared" si="71"/>
        <v>0</v>
      </c>
      <c r="AW215">
        <f t="shared" si="72"/>
        <v>0</v>
      </c>
      <c r="AX215">
        <f t="shared" si="73"/>
        <v>0</v>
      </c>
      <c r="AY215">
        <f t="shared" si="74"/>
        <v>0</v>
      </c>
      <c r="BA215">
        <f t="shared" si="75"/>
        <v>0</v>
      </c>
      <c r="BB215">
        <f t="shared" si="76"/>
        <v>0</v>
      </c>
      <c r="BC215">
        <f t="shared" si="77"/>
        <v>0</v>
      </c>
      <c r="BD215">
        <f t="shared" si="78"/>
        <v>0</v>
      </c>
      <c r="BF215">
        <f t="shared" si="79"/>
        <v>0</v>
      </c>
      <c r="BG215">
        <f t="shared" si="80"/>
        <v>0</v>
      </c>
      <c r="BH215">
        <f t="shared" si="81"/>
        <v>0</v>
      </c>
      <c r="BI215">
        <f t="shared" si="82"/>
        <v>0</v>
      </c>
      <c r="BK215">
        <f t="shared" si="83"/>
        <v>0</v>
      </c>
      <c r="BL215">
        <f t="shared" si="84"/>
        <v>0</v>
      </c>
      <c r="BM215">
        <f t="shared" si="85"/>
        <v>0</v>
      </c>
      <c r="BN215">
        <f t="shared" si="86"/>
        <v>0</v>
      </c>
      <c r="BS215">
        <f t="shared" si="87"/>
        <v>0</v>
      </c>
      <c r="BU215">
        <f t="shared" si="88"/>
        <v>0</v>
      </c>
      <c r="BV215">
        <f t="shared" si="89"/>
        <v>0</v>
      </c>
      <c r="BW215">
        <f t="shared" si="90"/>
        <v>0</v>
      </c>
      <c r="BY215">
        <f t="shared" si="91"/>
        <v>0</v>
      </c>
      <c r="BZ215">
        <f t="shared" si="92"/>
        <v>0</v>
      </c>
      <c r="CB215">
        <f t="shared" si="93"/>
        <v>0</v>
      </c>
      <c r="CD215" s="167" t="b">
        <f t="shared" si="94"/>
        <v>0</v>
      </c>
      <c r="CE215" s="167" t="str">
        <f t="shared" si="95"/>
        <v/>
      </c>
      <c r="CF215" s="167" t="b">
        <f t="shared" si="96"/>
        <v>0</v>
      </c>
      <c r="CG215" t="str">
        <f t="shared" si="97"/>
        <v/>
      </c>
      <c r="CH215" s="167" t="b">
        <f t="shared" si="98"/>
        <v>0</v>
      </c>
    </row>
    <row r="216" spans="1:86" ht="15" customHeight="1">
      <c r="A216" s="152"/>
      <c r="B216" s="1"/>
      <c r="C216" s="121" t="s">
        <v>163</v>
      </c>
      <c r="D216" s="375"/>
      <c r="E216" s="375"/>
      <c r="F216" s="375"/>
      <c r="G216" s="375"/>
      <c r="H216" s="375"/>
      <c r="I216" s="375"/>
      <c r="J216" s="375"/>
      <c r="K216" s="320"/>
      <c r="L216" s="320"/>
      <c r="M216" s="320"/>
      <c r="N216" s="320"/>
      <c r="O216" s="320"/>
      <c r="P216" s="234"/>
      <c r="Q216" s="234"/>
      <c r="R216" s="234"/>
      <c r="S216" s="234"/>
      <c r="T216" s="234"/>
      <c r="U216" s="234"/>
      <c r="V216" s="234"/>
      <c r="W216" s="234"/>
      <c r="X216" s="234"/>
      <c r="Y216" s="234"/>
      <c r="Z216" s="234"/>
      <c r="AA216" s="234"/>
      <c r="AB216" s="320"/>
      <c r="AC216" s="320"/>
      <c r="AD216" s="320"/>
      <c r="AG216">
        <f t="shared" si="59"/>
        <v>0</v>
      </c>
      <c r="AH216">
        <f t="shared" si="60"/>
        <v>0</v>
      </c>
      <c r="AI216">
        <f t="shared" si="61"/>
        <v>0</v>
      </c>
      <c r="AJ216">
        <f t="shared" si="62"/>
        <v>0</v>
      </c>
      <c r="AL216">
        <f t="shared" si="63"/>
        <v>0</v>
      </c>
      <c r="AM216">
        <f t="shared" si="64"/>
        <v>0</v>
      </c>
      <c r="AN216">
        <f t="shared" si="65"/>
        <v>0</v>
      </c>
      <c r="AO216">
        <f t="shared" si="66"/>
        <v>0</v>
      </c>
      <c r="AQ216">
        <f t="shared" si="67"/>
        <v>0</v>
      </c>
      <c r="AR216">
        <f t="shared" si="68"/>
        <v>0</v>
      </c>
      <c r="AS216">
        <f t="shared" si="69"/>
        <v>0</v>
      </c>
      <c r="AT216">
        <f t="shared" si="70"/>
        <v>0</v>
      </c>
      <c r="AV216">
        <f t="shared" si="71"/>
        <v>0</v>
      </c>
      <c r="AW216">
        <f t="shared" si="72"/>
        <v>0</v>
      </c>
      <c r="AX216">
        <f t="shared" si="73"/>
        <v>0</v>
      </c>
      <c r="AY216">
        <f t="shared" si="74"/>
        <v>0</v>
      </c>
      <c r="BA216">
        <f t="shared" si="75"/>
        <v>0</v>
      </c>
      <c r="BB216">
        <f t="shared" si="76"/>
        <v>0</v>
      </c>
      <c r="BC216">
        <f t="shared" si="77"/>
        <v>0</v>
      </c>
      <c r="BD216">
        <f t="shared" si="78"/>
        <v>0</v>
      </c>
      <c r="BF216">
        <f t="shared" si="79"/>
        <v>0</v>
      </c>
      <c r="BG216">
        <f t="shared" si="80"/>
        <v>0</v>
      </c>
      <c r="BH216">
        <f t="shared" si="81"/>
        <v>0</v>
      </c>
      <c r="BI216">
        <f t="shared" si="82"/>
        <v>0</v>
      </c>
      <c r="BK216">
        <f t="shared" si="83"/>
        <v>0</v>
      </c>
      <c r="BL216">
        <f t="shared" si="84"/>
        <v>0</v>
      </c>
      <c r="BM216">
        <f t="shared" si="85"/>
        <v>0</v>
      </c>
      <c r="BN216">
        <f t="shared" si="86"/>
        <v>0</v>
      </c>
      <c r="BS216">
        <f t="shared" si="87"/>
        <v>0</v>
      </c>
      <c r="BU216">
        <f t="shared" si="88"/>
        <v>0</v>
      </c>
      <c r="BV216">
        <f t="shared" si="89"/>
        <v>0</v>
      </c>
      <c r="BW216">
        <f t="shared" si="90"/>
        <v>0</v>
      </c>
      <c r="BY216">
        <f t="shared" si="91"/>
        <v>0</v>
      </c>
      <c r="BZ216">
        <f t="shared" si="92"/>
        <v>0</v>
      </c>
      <c r="CB216">
        <f t="shared" si="93"/>
        <v>0</v>
      </c>
      <c r="CD216" s="167" t="b">
        <f t="shared" si="94"/>
        <v>0</v>
      </c>
      <c r="CE216" s="167" t="str">
        <f t="shared" si="95"/>
        <v/>
      </c>
      <c r="CF216" s="167" t="b">
        <f t="shared" si="96"/>
        <v>0</v>
      </c>
      <c r="CG216" t="str">
        <f t="shared" si="97"/>
        <v/>
      </c>
      <c r="CH216" s="167" t="b">
        <f t="shared" si="98"/>
        <v>0</v>
      </c>
    </row>
    <row r="217" spans="1:86" ht="15" customHeight="1">
      <c r="A217" s="152"/>
      <c r="B217" s="1"/>
      <c r="C217" s="121" t="s">
        <v>164</v>
      </c>
      <c r="D217" s="375"/>
      <c r="E217" s="375"/>
      <c r="F217" s="375"/>
      <c r="G217" s="375"/>
      <c r="H217" s="375"/>
      <c r="I217" s="375"/>
      <c r="J217" s="375"/>
      <c r="K217" s="320"/>
      <c r="L217" s="320"/>
      <c r="M217" s="320"/>
      <c r="N217" s="320"/>
      <c r="O217" s="320"/>
      <c r="P217" s="234"/>
      <c r="Q217" s="234"/>
      <c r="R217" s="234"/>
      <c r="S217" s="234"/>
      <c r="T217" s="234"/>
      <c r="U217" s="234"/>
      <c r="V217" s="234"/>
      <c r="W217" s="234"/>
      <c r="X217" s="234"/>
      <c r="Y217" s="234"/>
      <c r="Z217" s="234"/>
      <c r="AA217" s="234"/>
      <c r="AB217" s="320"/>
      <c r="AC217" s="320"/>
      <c r="AD217" s="320"/>
      <c r="AG217">
        <f t="shared" si="59"/>
        <v>0</v>
      </c>
      <c r="AH217">
        <f t="shared" si="60"/>
        <v>0</v>
      </c>
      <c r="AI217">
        <f t="shared" si="61"/>
        <v>0</v>
      </c>
      <c r="AJ217">
        <f t="shared" si="62"/>
        <v>0</v>
      </c>
      <c r="AL217">
        <f t="shared" si="63"/>
        <v>0</v>
      </c>
      <c r="AM217">
        <f t="shared" si="64"/>
        <v>0</v>
      </c>
      <c r="AN217">
        <f t="shared" si="65"/>
        <v>0</v>
      </c>
      <c r="AO217">
        <f t="shared" si="66"/>
        <v>0</v>
      </c>
      <c r="AQ217">
        <f t="shared" si="67"/>
        <v>0</v>
      </c>
      <c r="AR217">
        <f t="shared" si="68"/>
        <v>0</v>
      </c>
      <c r="AS217">
        <f t="shared" si="69"/>
        <v>0</v>
      </c>
      <c r="AT217">
        <f t="shared" si="70"/>
        <v>0</v>
      </c>
      <c r="AV217">
        <f t="shared" si="71"/>
        <v>0</v>
      </c>
      <c r="AW217">
        <f t="shared" si="72"/>
        <v>0</v>
      </c>
      <c r="AX217">
        <f t="shared" si="73"/>
        <v>0</v>
      </c>
      <c r="AY217">
        <f t="shared" si="74"/>
        <v>0</v>
      </c>
      <c r="BA217">
        <f t="shared" si="75"/>
        <v>0</v>
      </c>
      <c r="BB217">
        <f t="shared" si="76"/>
        <v>0</v>
      </c>
      <c r="BC217">
        <f t="shared" si="77"/>
        <v>0</v>
      </c>
      <c r="BD217">
        <f t="shared" si="78"/>
        <v>0</v>
      </c>
      <c r="BF217">
        <f t="shared" si="79"/>
        <v>0</v>
      </c>
      <c r="BG217">
        <f t="shared" si="80"/>
        <v>0</v>
      </c>
      <c r="BH217">
        <f t="shared" si="81"/>
        <v>0</v>
      </c>
      <c r="BI217">
        <f t="shared" si="82"/>
        <v>0</v>
      </c>
      <c r="BK217">
        <f t="shared" si="83"/>
        <v>0</v>
      </c>
      <c r="BL217">
        <f t="shared" si="84"/>
        <v>0</v>
      </c>
      <c r="BM217">
        <f t="shared" si="85"/>
        <v>0</v>
      </c>
      <c r="BN217">
        <f t="shared" si="86"/>
        <v>0</v>
      </c>
      <c r="BS217">
        <f t="shared" si="87"/>
        <v>0</v>
      </c>
      <c r="BU217">
        <f t="shared" si="88"/>
        <v>0</v>
      </c>
      <c r="BV217">
        <f t="shared" si="89"/>
        <v>0</v>
      </c>
      <c r="BW217">
        <f t="shared" si="90"/>
        <v>0</v>
      </c>
      <c r="BY217">
        <f t="shared" si="91"/>
        <v>0</v>
      </c>
      <c r="BZ217">
        <f t="shared" si="92"/>
        <v>0</v>
      </c>
      <c r="CB217">
        <f t="shared" si="93"/>
        <v>0</v>
      </c>
      <c r="CD217" s="167" t="b">
        <f t="shared" si="94"/>
        <v>0</v>
      </c>
      <c r="CE217" s="167" t="str">
        <f t="shared" si="95"/>
        <v/>
      </c>
      <c r="CF217" s="167" t="b">
        <f t="shared" si="96"/>
        <v>0</v>
      </c>
      <c r="CG217" t="str">
        <f t="shared" si="97"/>
        <v/>
      </c>
      <c r="CH217" s="167" t="b">
        <f t="shared" si="98"/>
        <v>0</v>
      </c>
    </row>
    <row r="218" spans="1:86" ht="15" customHeight="1">
      <c r="A218" s="152"/>
      <c r="B218" s="1"/>
      <c r="C218" s="121" t="s">
        <v>165</v>
      </c>
      <c r="D218" s="375"/>
      <c r="E218" s="375"/>
      <c r="F218" s="375"/>
      <c r="G218" s="375"/>
      <c r="H218" s="375"/>
      <c r="I218" s="375"/>
      <c r="J218" s="375"/>
      <c r="K218" s="320"/>
      <c r="L218" s="320"/>
      <c r="M218" s="320"/>
      <c r="N218" s="320"/>
      <c r="O218" s="320"/>
      <c r="P218" s="234"/>
      <c r="Q218" s="234"/>
      <c r="R218" s="234"/>
      <c r="S218" s="234"/>
      <c r="T218" s="234"/>
      <c r="U218" s="234"/>
      <c r="V218" s="234"/>
      <c r="W218" s="234"/>
      <c r="X218" s="234"/>
      <c r="Y218" s="234"/>
      <c r="Z218" s="234"/>
      <c r="AA218" s="234"/>
      <c r="AB218" s="320"/>
      <c r="AC218" s="320"/>
      <c r="AD218" s="320"/>
      <c r="AG218">
        <f t="shared" si="59"/>
        <v>0</v>
      </c>
      <c r="AH218">
        <f t="shared" si="60"/>
        <v>0</v>
      </c>
      <c r="AI218">
        <f t="shared" si="61"/>
        <v>0</v>
      </c>
      <c r="AJ218">
        <f t="shared" si="62"/>
        <v>0</v>
      </c>
      <c r="AL218">
        <f t="shared" si="63"/>
        <v>0</v>
      </c>
      <c r="AM218">
        <f t="shared" si="64"/>
        <v>0</v>
      </c>
      <c r="AN218">
        <f t="shared" si="65"/>
        <v>0</v>
      </c>
      <c r="AO218">
        <f t="shared" si="66"/>
        <v>0</v>
      </c>
      <c r="AQ218">
        <f t="shared" si="67"/>
        <v>0</v>
      </c>
      <c r="AR218">
        <f t="shared" si="68"/>
        <v>0</v>
      </c>
      <c r="AS218">
        <f t="shared" si="69"/>
        <v>0</v>
      </c>
      <c r="AT218">
        <f t="shared" si="70"/>
        <v>0</v>
      </c>
      <c r="AV218">
        <f t="shared" si="71"/>
        <v>0</v>
      </c>
      <c r="AW218">
        <f t="shared" si="72"/>
        <v>0</v>
      </c>
      <c r="AX218">
        <f t="shared" si="73"/>
        <v>0</v>
      </c>
      <c r="AY218">
        <f t="shared" si="74"/>
        <v>0</v>
      </c>
      <c r="BA218">
        <f t="shared" si="75"/>
        <v>0</v>
      </c>
      <c r="BB218">
        <f t="shared" si="76"/>
        <v>0</v>
      </c>
      <c r="BC218">
        <f t="shared" si="77"/>
        <v>0</v>
      </c>
      <c r="BD218">
        <f t="shared" si="78"/>
        <v>0</v>
      </c>
      <c r="BF218">
        <f t="shared" si="79"/>
        <v>0</v>
      </c>
      <c r="BG218">
        <f t="shared" si="80"/>
        <v>0</v>
      </c>
      <c r="BH218">
        <f t="shared" si="81"/>
        <v>0</v>
      </c>
      <c r="BI218">
        <f t="shared" si="82"/>
        <v>0</v>
      </c>
      <c r="BK218">
        <f t="shared" si="83"/>
        <v>0</v>
      </c>
      <c r="BL218">
        <f t="shared" si="84"/>
        <v>0</v>
      </c>
      <c r="BM218">
        <f t="shared" si="85"/>
        <v>0</v>
      </c>
      <c r="BN218">
        <f t="shared" si="86"/>
        <v>0</v>
      </c>
      <c r="BS218">
        <f t="shared" si="87"/>
        <v>0</v>
      </c>
      <c r="BU218">
        <f t="shared" si="88"/>
        <v>0</v>
      </c>
      <c r="BV218">
        <f t="shared" si="89"/>
        <v>0</v>
      </c>
      <c r="BW218">
        <f t="shared" si="90"/>
        <v>0</v>
      </c>
      <c r="BY218">
        <f t="shared" si="91"/>
        <v>0</v>
      </c>
      <c r="BZ218">
        <f t="shared" si="92"/>
        <v>0</v>
      </c>
      <c r="CB218">
        <f t="shared" si="93"/>
        <v>0</v>
      </c>
      <c r="CD218" s="167" t="b">
        <f t="shared" si="94"/>
        <v>0</v>
      </c>
      <c r="CE218" s="167" t="str">
        <f t="shared" si="95"/>
        <v/>
      </c>
      <c r="CF218" s="167" t="b">
        <f t="shared" si="96"/>
        <v>0</v>
      </c>
      <c r="CG218" t="str">
        <f t="shared" si="97"/>
        <v/>
      </c>
      <c r="CH218" s="167" t="b">
        <f t="shared" si="98"/>
        <v>0</v>
      </c>
    </row>
    <row r="219" spans="1:86" ht="15" customHeight="1">
      <c r="A219" s="152"/>
      <c r="B219" s="1"/>
      <c r="C219" s="121" t="s">
        <v>166</v>
      </c>
      <c r="D219" s="375"/>
      <c r="E219" s="375"/>
      <c r="F219" s="375"/>
      <c r="G219" s="375"/>
      <c r="H219" s="375"/>
      <c r="I219" s="375"/>
      <c r="J219" s="375"/>
      <c r="K219" s="320"/>
      <c r="L219" s="320"/>
      <c r="M219" s="320"/>
      <c r="N219" s="320"/>
      <c r="O219" s="320"/>
      <c r="P219" s="234"/>
      <c r="Q219" s="234"/>
      <c r="R219" s="234"/>
      <c r="S219" s="234"/>
      <c r="T219" s="234"/>
      <c r="U219" s="234"/>
      <c r="V219" s="234"/>
      <c r="W219" s="234"/>
      <c r="X219" s="234"/>
      <c r="Y219" s="234"/>
      <c r="Z219" s="234"/>
      <c r="AA219" s="234"/>
      <c r="AB219" s="320"/>
      <c r="AC219" s="320"/>
      <c r="AD219" s="320"/>
      <c r="AG219">
        <f t="shared" si="59"/>
        <v>0</v>
      </c>
      <c r="AH219">
        <f t="shared" si="60"/>
        <v>0</v>
      </c>
      <c r="AI219">
        <f t="shared" si="61"/>
        <v>0</v>
      </c>
      <c r="AJ219">
        <f t="shared" si="62"/>
        <v>0</v>
      </c>
      <c r="AL219">
        <f t="shared" si="63"/>
        <v>0</v>
      </c>
      <c r="AM219">
        <f t="shared" si="64"/>
        <v>0</v>
      </c>
      <c r="AN219">
        <f t="shared" si="65"/>
        <v>0</v>
      </c>
      <c r="AO219">
        <f t="shared" si="66"/>
        <v>0</v>
      </c>
      <c r="AQ219">
        <f t="shared" si="67"/>
        <v>0</v>
      </c>
      <c r="AR219">
        <f t="shared" si="68"/>
        <v>0</v>
      </c>
      <c r="AS219">
        <f t="shared" si="69"/>
        <v>0</v>
      </c>
      <c r="AT219">
        <f t="shared" si="70"/>
        <v>0</v>
      </c>
      <c r="AV219">
        <f t="shared" si="71"/>
        <v>0</v>
      </c>
      <c r="AW219">
        <f t="shared" si="72"/>
        <v>0</v>
      </c>
      <c r="AX219">
        <f t="shared" si="73"/>
        <v>0</v>
      </c>
      <c r="AY219">
        <f t="shared" si="74"/>
        <v>0</v>
      </c>
      <c r="BA219">
        <f t="shared" si="75"/>
        <v>0</v>
      </c>
      <c r="BB219">
        <f t="shared" si="76"/>
        <v>0</v>
      </c>
      <c r="BC219">
        <f t="shared" si="77"/>
        <v>0</v>
      </c>
      <c r="BD219">
        <f t="shared" si="78"/>
        <v>0</v>
      </c>
      <c r="BF219">
        <f t="shared" si="79"/>
        <v>0</v>
      </c>
      <c r="BG219">
        <f t="shared" si="80"/>
        <v>0</v>
      </c>
      <c r="BH219">
        <f t="shared" si="81"/>
        <v>0</v>
      </c>
      <c r="BI219">
        <f t="shared" si="82"/>
        <v>0</v>
      </c>
      <c r="BK219">
        <f t="shared" si="83"/>
        <v>0</v>
      </c>
      <c r="BL219">
        <f t="shared" si="84"/>
        <v>0</v>
      </c>
      <c r="BM219">
        <f t="shared" si="85"/>
        <v>0</v>
      </c>
      <c r="BN219">
        <f t="shared" si="86"/>
        <v>0</v>
      </c>
      <c r="BS219">
        <f t="shared" si="87"/>
        <v>0</v>
      </c>
      <c r="BU219">
        <f t="shared" si="88"/>
        <v>0</v>
      </c>
      <c r="BV219">
        <f t="shared" si="89"/>
        <v>0</v>
      </c>
      <c r="BW219">
        <f t="shared" si="90"/>
        <v>0</v>
      </c>
      <c r="BY219">
        <f t="shared" si="91"/>
        <v>0</v>
      </c>
      <c r="BZ219">
        <f t="shared" si="92"/>
        <v>0</v>
      </c>
      <c r="CB219">
        <f t="shared" si="93"/>
        <v>0</v>
      </c>
      <c r="CD219" s="167" t="b">
        <f t="shared" si="94"/>
        <v>0</v>
      </c>
      <c r="CE219" s="167" t="str">
        <f t="shared" si="95"/>
        <v/>
      </c>
      <c r="CF219" s="167" t="b">
        <f t="shared" si="96"/>
        <v>0</v>
      </c>
      <c r="CG219" t="str">
        <f t="shared" si="97"/>
        <v/>
      </c>
      <c r="CH219" s="167" t="b">
        <f t="shared" si="98"/>
        <v>0</v>
      </c>
    </row>
    <row r="220" spans="1:86" ht="15" customHeight="1">
      <c r="A220" s="152"/>
      <c r="B220" s="1"/>
      <c r="C220" s="121" t="s">
        <v>167</v>
      </c>
      <c r="D220" s="375"/>
      <c r="E220" s="375"/>
      <c r="F220" s="375"/>
      <c r="G220" s="375"/>
      <c r="H220" s="375"/>
      <c r="I220" s="375"/>
      <c r="J220" s="375"/>
      <c r="K220" s="320"/>
      <c r="L220" s="320"/>
      <c r="M220" s="320"/>
      <c r="N220" s="320"/>
      <c r="O220" s="320"/>
      <c r="P220" s="234"/>
      <c r="Q220" s="234"/>
      <c r="R220" s="234"/>
      <c r="S220" s="234"/>
      <c r="T220" s="234"/>
      <c r="U220" s="234"/>
      <c r="V220" s="234"/>
      <c r="W220" s="234"/>
      <c r="X220" s="234"/>
      <c r="Y220" s="234"/>
      <c r="Z220" s="234"/>
      <c r="AA220" s="234"/>
      <c r="AB220" s="320"/>
      <c r="AC220" s="320"/>
      <c r="AD220" s="320"/>
      <c r="AG220">
        <f t="shared" si="59"/>
        <v>0</v>
      </c>
      <c r="AH220">
        <f t="shared" si="60"/>
        <v>0</v>
      </c>
      <c r="AI220">
        <f t="shared" si="61"/>
        <v>0</v>
      </c>
      <c r="AJ220">
        <f t="shared" si="62"/>
        <v>0</v>
      </c>
      <c r="AL220">
        <f t="shared" si="63"/>
        <v>0</v>
      </c>
      <c r="AM220">
        <f t="shared" si="64"/>
        <v>0</v>
      </c>
      <c r="AN220">
        <f t="shared" si="65"/>
        <v>0</v>
      </c>
      <c r="AO220">
        <f t="shared" si="66"/>
        <v>0</v>
      </c>
      <c r="AQ220">
        <f t="shared" si="67"/>
        <v>0</v>
      </c>
      <c r="AR220">
        <f t="shared" si="68"/>
        <v>0</v>
      </c>
      <c r="AS220">
        <f t="shared" si="69"/>
        <v>0</v>
      </c>
      <c r="AT220">
        <f t="shared" si="70"/>
        <v>0</v>
      </c>
      <c r="AV220">
        <f t="shared" si="71"/>
        <v>0</v>
      </c>
      <c r="AW220">
        <f t="shared" si="72"/>
        <v>0</v>
      </c>
      <c r="AX220">
        <f t="shared" si="73"/>
        <v>0</v>
      </c>
      <c r="AY220">
        <f t="shared" si="74"/>
        <v>0</v>
      </c>
      <c r="BA220">
        <f t="shared" si="75"/>
        <v>0</v>
      </c>
      <c r="BB220">
        <f t="shared" si="76"/>
        <v>0</v>
      </c>
      <c r="BC220">
        <f t="shared" si="77"/>
        <v>0</v>
      </c>
      <c r="BD220">
        <f t="shared" si="78"/>
        <v>0</v>
      </c>
      <c r="BF220">
        <f t="shared" si="79"/>
        <v>0</v>
      </c>
      <c r="BG220">
        <f t="shared" si="80"/>
        <v>0</v>
      </c>
      <c r="BH220">
        <f t="shared" si="81"/>
        <v>0</v>
      </c>
      <c r="BI220">
        <f t="shared" si="82"/>
        <v>0</v>
      </c>
      <c r="BK220">
        <f t="shared" si="83"/>
        <v>0</v>
      </c>
      <c r="BL220">
        <f t="shared" si="84"/>
        <v>0</v>
      </c>
      <c r="BM220">
        <f t="shared" si="85"/>
        <v>0</v>
      </c>
      <c r="BN220">
        <f t="shared" si="86"/>
        <v>0</v>
      </c>
      <c r="BS220">
        <f t="shared" si="87"/>
        <v>0</v>
      </c>
      <c r="BU220">
        <f t="shared" si="88"/>
        <v>0</v>
      </c>
      <c r="BV220">
        <f t="shared" si="89"/>
        <v>0</v>
      </c>
      <c r="BW220">
        <f t="shared" si="90"/>
        <v>0</v>
      </c>
      <c r="BY220">
        <f t="shared" si="91"/>
        <v>0</v>
      </c>
      <c r="BZ220">
        <f t="shared" si="92"/>
        <v>0</v>
      </c>
      <c r="CB220">
        <f t="shared" si="93"/>
        <v>0</v>
      </c>
      <c r="CD220" s="167" t="b">
        <f t="shared" si="94"/>
        <v>0</v>
      </c>
      <c r="CE220" s="167" t="str">
        <f t="shared" si="95"/>
        <v/>
      </c>
      <c r="CF220" s="167" t="b">
        <f t="shared" si="96"/>
        <v>0</v>
      </c>
      <c r="CG220" t="str">
        <f t="shared" si="97"/>
        <v/>
      </c>
      <c r="CH220" s="167" t="b">
        <f t="shared" si="98"/>
        <v>0</v>
      </c>
    </row>
    <row r="221" spans="1:86" ht="15" customHeight="1">
      <c r="A221" s="152"/>
      <c r="B221" s="1"/>
      <c r="C221" s="121" t="s">
        <v>168</v>
      </c>
      <c r="D221" s="375"/>
      <c r="E221" s="375"/>
      <c r="F221" s="375"/>
      <c r="G221" s="375"/>
      <c r="H221" s="375"/>
      <c r="I221" s="375"/>
      <c r="J221" s="375"/>
      <c r="K221" s="320"/>
      <c r="L221" s="320"/>
      <c r="M221" s="320"/>
      <c r="N221" s="320"/>
      <c r="O221" s="320"/>
      <c r="P221" s="234"/>
      <c r="Q221" s="234"/>
      <c r="R221" s="234"/>
      <c r="S221" s="234"/>
      <c r="T221" s="234"/>
      <c r="U221" s="234"/>
      <c r="V221" s="234"/>
      <c r="W221" s="234"/>
      <c r="X221" s="234"/>
      <c r="Y221" s="234"/>
      <c r="Z221" s="234"/>
      <c r="AA221" s="234"/>
      <c r="AB221" s="320"/>
      <c r="AC221" s="320"/>
      <c r="AD221" s="320"/>
      <c r="AG221">
        <f t="shared" si="59"/>
        <v>0</v>
      </c>
      <c r="AH221">
        <f t="shared" si="60"/>
        <v>0</v>
      </c>
      <c r="AI221">
        <f t="shared" si="61"/>
        <v>0</v>
      </c>
      <c r="AJ221">
        <f t="shared" si="62"/>
        <v>0</v>
      </c>
      <c r="AL221">
        <f t="shared" si="63"/>
        <v>0</v>
      </c>
      <c r="AM221">
        <f t="shared" si="64"/>
        <v>0</v>
      </c>
      <c r="AN221">
        <f t="shared" si="65"/>
        <v>0</v>
      </c>
      <c r="AO221">
        <f t="shared" si="66"/>
        <v>0</v>
      </c>
      <c r="AQ221">
        <f t="shared" si="67"/>
        <v>0</v>
      </c>
      <c r="AR221">
        <f t="shared" si="68"/>
        <v>0</v>
      </c>
      <c r="AS221">
        <f t="shared" si="69"/>
        <v>0</v>
      </c>
      <c r="AT221">
        <f t="shared" si="70"/>
        <v>0</v>
      </c>
      <c r="AV221">
        <f t="shared" si="71"/>
        <v>0</v>
      </c>
      <c r="AW221">
        <f t="shared" si="72"/>
        <v>0</v>
      </c>
      <c r="AX221">
        <f t="shared" si="73"/>
        <v>0</v>
      </c>
      <c r="AY221">
        <f t="shared" si="74"/>
        <v>0</v>
      </c>
      <c r="BA221">
        <f t="shared" si="75"/>
        <v>0</v>
      </c>
      <c r="BB221">
        <f t="shared" si="76"/>
        <v>0</v>
      </c>
      <c r="BC221">
        <f t="shared" si="77"/>
        <v>0</v>
      </c>
      <c r="BD221">
        <f t="shared" si="78"/>
        <v>0</v>
      </c>
      <c r="BF221">
        <f t="shared" si="79"/>
        <v>0</v>
      </c>
      <c r="BG221">
        <f t="shared" si="80"/>
        <v>0</v>
      </c>
      <c r="BH221">
        <f t="shared" si="81"/>
        <v>0</v>
      </c>
      <c r="BI221">
        <f t="shared" si="82"/>
        <v>0</v>
      </c>
      <c r="BK221">
        <f t="shared" si="83"/>
        <v>0</v>
      </c>
      <c r="BL221">
        <f t="shared" si="84"/>
        <v>0</v>
      </c>
      <c r="BM221">
        <f t="shared" si="85"/>
        <v>0</v>
      </c>
      <c r="BN221">
        <f t="shared" si="86"/>
        <v>0</v>
      </c>
      <c r="BS221">
        <f t="shared" si="87"/>
        <v>0</v>
      </c>
      <c r="BU221">
        <f t="shared" si="88"/>
        <v>0</v>
      </c>
      <c r="BV221">
        <f t="shared" si="89"/>
        <v>0</v>
      </c>
      <c r="BW221">
        <f t="shared" si="90"/>
        <v>0</v>
      </c>
      <c r="BY221">
        <f t="shared" si="91"/>
        <v>0</v>
      </c>
      <c r="BZ221">
        <f t="shared" si="92"/>
        <v>0</v>
      </c>
      <c r="CB221">
        <f t="shared" si="93"/>
        <v>0</v>
      </c>
      <c r="CD221" s="167" t="b">
        <f t="shared" si="94"/>
        <v>0</v>
      </c>
      <c r="CE221" s="167" t="str">
        <f t="shared" si="95"/>
        <v/>
      </c>
      <c r="CF221" s="167" t="b">
        <f t="shared" si="96"/>
        <v>0</v>
      </c>
      <c r="CG221" t="str">
        <f t="shared" si="97"/>
        <v/>
      </c>
      <c r="CH221" s="167" t="b">
        <f t="shared" si="98"/>
        <v>0</v>
      </c>
    </row>
    <row r="222" spans="1:86" ht="15" customHeight="1">
      <c r="A222" s="152"/>
      <c r="B222" s="1"/>
      <c r="C222" s="121" t="s">
        <v>169</v>
      </c>
      <c r="D222" s="375"/>
      <c r="E222" s="375"/>
      <c r="F222" s="375"/>
      <c r="G222" s="375"/>
      <c r="H222" s="375"/>
      <c r="I222" s="375"/>
      <c r="J222" s="375"/>
      <c r="K222" s="320"/>
      <c r="L222" s="320"/>
      <c r="M222" s="320"/>
      <c r="N222" s="320"/>
      <c r="O222" s="320"/>
      <c r="P222" s="234"/>
      <c r="Q222" s="234"/>
      <c r="R222" s="234"/>
      <c r="S222" s="234"/>
      <c r="T222" s="234"/>
      <c r="U222" s="234"/>
      <c r="V222" s="234"/>
      <c r="W222" s="234"/>
      <c r="X222" s="234"/>
      <c r="Y222" s="234"/>
      <c r="Z222" s="234"/>
      <c r="AA222" s="234"/>
      <c r="AB222" s="320"/>
      <c r="AC222" s="320"/>
      <c r="AD222" s="320"/>
      <c r="AG222">
        <f t="shared" si="59"/>
        <v>0</v>
      </c>
      <c r="AH222">
        <f t="shared" si="60"/>
        <v>0</v>
      </c>
      <c r="AI222">
        <f t="shared" si="61"/>
        <v>0</v>
      </c>
      <c r="AJ222">
        <f t="shared" si="62"/>
        <v>0</v>
      </c>
      <c r="AL222">
        <f t="shared" si="63"/>
        <v>0</v>
      </c>
      <c r="AM222">
        <f t="shared" si="64"/>
        <v>0</v>
      </c>
      <c r="AN222">
        <f t="shared" si="65"/>
        <v>0</v>
      </c>
      <c r="AO222">
        <f t="shared" si="66"/>
        <v>0</v>
      </c>
      <c r="AQ222">
        <f t="shared" si="67"/>
        <v>0</v>
      </c>
      <c r="AR222">
        <f t="shared" si="68"/>
        <v>0</v>
      </c>
      <c r="AS222">
        <f t="shared" si="69"/>
        <v>0</v>
      </c>
      <c r="AT222">
        <f t="shared" si="70"/>
        <v>0</v>
      </c>
      <c r="AV222">
        <f t="shared" si="71"/>
        <v>0</v>
      </c>
      <c r="AW222">
        <f t="shared" si="72"/>
        <v>0</v>
      </c>
      <c r="AX222">
        <f t="shared" si="73"/>
        <v>0</v>
      </c>
      <c r="AY222">
        <f t="shared" si="74"/>
        <v>0</v>
      </c>
      <c r="BA222">
        <f t="shared" si="75"/>
        <v>0</v>
      </c>
      <c r="BB222">
        <f t="shared" si="76"/>
        <v>0</v>
      </c>
      <c r="BC222">
        <f t="shared" si="77"/>
        <v>0</v>
      </c>
      <c r="BD222">
        <f t="shared" si="78"/>
        <v>0</v>
      </c>
      <c r="BF222">
        <f t="shared" si="79"/>
        <v>0</v>
      </c>
      <c r="BG222">
        <f t="shared" si="80"/>
        <v>0</v>
      </c>
      <c r="BH222">
        <f t="shared" si="81"/>
        <v>0</v>
      </c>
      <c r="BI222">
        <f t="shared" si="82"/>
        <v>0</v>
      </c>
      <c r="BK222">
        <f t="shared" si="83"/>
        <v>0</v>
      </c>
      <c r="BL222">
        <f t="shared" si="84"/>
        <v>0</v>
      </c>
      <c r="BM222">
        <f t="shared" si="85"/>
        <v>0</v>
      </c>
      <c r="BN222">
        <f t="shared" si="86"/>
        <v>0</v>
      </c>
      <c r="BS222">
        <f t="shared" si="87"/>
        <v>0</v>
      </c>
      <c r="BU222">
        <f t="shared" si="88"/>
        <v>0</v>
      </c>
      <c r="BV222">
        <f t="shared" si="89"/>
        <v>0</v>
      </c>
      <c r="BW222">
        <f t="shared" si="90"/>
        <v>0</v>
      </c>
      <c r="BY222">
        <f t="shared" si="91"/>
        <v>0</v>
      </c>
      <c r="BZ222">
        <f t="shared" si="92"/>
        <v>0</v>
      </c>
      <c r="CB222">
        <f t="shared" si="93"/>
        <v>0</v>
      </c>
      <c r="CD222" s="167" t="b">
        <f t="shared" si="94"/>
        <v>0</v>
      </c>
      <c r="CE222" s="167" t="str">
        <f t="shared" si="95"/>
        <v/>
      </c>
      <c r="CF222" s="167" t="b">
        <f t="shared" si="96"/>
        <v>0</v>
      </c>
      <c r="CG222" t="str">
        <f t="shared" si="97"/>
        <v/>
      </c>
      <c r="CH222" s="167" t="b">
        <f t="shared" si="98"/>
        <v>0</v>
      </c>
    </row>
    <row r="223" spans="1:86" ht="15" customHeight="1">
      <c r="A223" s="152"/>
      <c r="B223" s="1"/>
      <c r="C223" s="121" t="s">
        <v>170</v>
      </c>
      <c r="D223" s="375"/>
      <c r="E223" s="375"/>
      <c r="F223" s="375"/>
      <c r="G223" s="375"/>
      <c r="H223" s="375"/>
      <c r="I223" s="375"/>
      <c r="J223" s="375"/>
      <c r="K223" s="320"/>
      <c r="L223" s="320"/>
      <c r="M223" s="320"/>
      <c r="N223" s="320"/>
      <c r="O223" s="320"/>
      <c r="P223" s="234"/>
      <c r="Q223" s="234"/>
      <c r="R223" s="234"/>
      <c r="S223" s="234"/>
      <c r="T223" s="234"/>
      <c r="U223" s="234"/>
      <c r="V223" s="234"/>
      <c r="W223" s="234"/>
      <c r="X223" s="234"/>
      <c r="Y223" s="234"/>
      <c r="Z223" s="234"/>
      <c r="AA223" s="234"/>
      <c r="AB223" s="320"/>
      <c r="AC223" s="320"/>
      <c r="AD223" s="320"/>
      <c r="AG223">
        <f t="shared" si="59"/>
        <v>0</v>
      </c>
      <c r="AH223">
        <f t="shared" si="60"/>
        <v>0</v>
      </c>
      <c r="AI223">
        <f t="shared" si="61"/>
        <v>0</v>
      </c>
      <c r="AJ223">
        <f t="shared" si="62"/>
        <v>0</v>
      </c>
      <c r="AL223">
        <f t="shared" si="63"/>
        <v>0</v>
      </c>
      <c r="AM223">
        <f t="shared" si="64"/>
        <v>0</v>
      </c>
      <c r="AN223">
        <f t="shared" si="65"/>
        <v>0</v>
      </c>
      <c r="AO223">
        <f t="shared" si="66"/>
        <v>0</v>
      </c>
      <c r="AQ223">
        <f t="shared" si="67"/>
        <v>0</v>
      </c>
      <c r="AR223">
        <f t="shared" si="68"/>
        <v>0</v>
      </c>
      <c r="AS223">
        <f t="shared" si="69"/>
        <v>0</v>
      </c>
      <c r="AT223">
        <f t="shared" si="70"/>
        <v>0</v>
      </c>
      <c r="AV223">
        <f t="shared" si="71"/>
        <v>0</v>
      </c>
      <c r="AW223">
        <f t="shared" si="72"/>
        <v>0</v>
      </c>
      <c r="AX223">
        <f t="shared" si="73"/>
        <v>0</v>
      </c>
      <c r="AY223">
        <f t="shared" si="74"/>
        <v>0</v>
      </c>
      <c r="BA223">
        <f t="shared" si="75"/>
        <v>0</v>
      </c>
      <c r="BB223">
        <f t="shared" si="76"/>
        <v>0</v>
      </c>
      <c r="BC223">
        <f t="shared" si="77"/>
        <v>0</v>
      </c>
      <c r="BD223">
        <f t="shared" si="78"/>
        <v>0</v>
      </c>
      <c r="BF223">
        <f t="shared" si="79"/>
        <v>0</v>
      </c>
      <c r="BG223">
        <f t="shared" si="80"/>
        <v>0</v>
      </c>
      <c r="BH223">
        <f t="shared" si="81"/>
        <v>0</v>
      </c>
      <c r="BI223">
        <f t="shared" si="82"/>
        <v>0</v>
      </c>
      <c r="BK223">
        <f t="shared" si="83"/>
        <v>0</v>
      </c>
      <c r="BL223">
        <f t="shared" si="84"/>
        <v>0</v>
      </c>
      <c r="BM223">
        <f t="shared" si="85"/>
        <v>0</v>
      </c>
      <c r="BN223">
        <f t="shared" si="86"/>
        <v>0</v>
      </c>
      <c r="BS223">
        <f t="shared" si="87"/>
        <v>0</v>
      </c>
      <c r="BU223">
        <f t="shared" si="88"/>
        <v>0</v>
      </c>
      <c r="BV223">
        <f t="shared" si="89"/>
        <v>0</v>
      </c>
      <c r="BW223">
        <f t="shared" si="90"/>
        <v>0</v>
      </c>
      <c r="BY223">
        <f t="shared" si="91"/>
        <v>0</v>
      </c>
      <c r="BZ223">
        <f t="shared" si="92"/>
        <v>0</v>
      </c>
      <c r="CB223">
        <f t="shared" si="93"/>
        <v>0</v>
      </c>
      <c r="CD223" s="167" t="b">
        <f t="shared" si="94"/>
        <v>0</v>
      </c>
      <c r="CE223" s="167" t="str">
        <f t="shared" si="95"/>
        <v/>
      </c>
      <c r="CF223" s="167" t="b">
        <f t="shared" si="96"/>
        <v>0</v>
      </c>
      <c r="CG223" t="str">
        <f t="shared" si="97"/>
        <v/>
      </c>
      <c r="CH223" s="167" t="b">
        <f t="shared" si="98"/>
        <v>0</v>
      </c>
    </row>
    <row r="224" spans="1:86" ht="15" customHeight="1">
      <c r="A224" s="152"/>
      <c r="B224" s="1"/>
      <c r="C224" s="121" t="s">
        <v>171</v>
      </c>
      <c r="D224" s="375"/>
      <c r="E224" s="375"/>
      <c r="F224" s="375"/>
      <c r="G224" s="375"/>
      <c r="H224" s="375"/>
      <c r="I224" s="375"/>
      <c r="J224" s="375"/>
      <c r="K224" s="320"/>
      <c r="L224" s="320"/>
      <c r="M224" s="320"/>
      <c r="N224" s="320"/>
      <c r="O224" s="320"/>
      <c r="P224" s="234"/>
      <c r="Q224" s="234"/>
      <c r="R224" s="234"/>
      <c r="S224" s="234"/>
      <c r="T224" s="234"/>
      <c r="U224" s="234"/>
      <c r="V224" s="234"/>
      <c r="W224" s="234"/>
      <c r="X224" s="234"/>
      <c r="Y224" s="234"/>
      <c r="Z224" s="234"/>
      <c r="AA224" s="234"/>
      <c r="AB224" s="320"/>
      <c r="AC224" s="320"/>
      <c r="AD224" s="320"/>
      <c r="AG224">
        <f t="shared" si="59"/>
        <v>0</v>
      </c>
      <c r="AH224">
        <f t="shared" si="60"/>
        <v>0</v>
      </c>
      <c r="AI224">
        <f t="shared" si="61"/>
        <v>0</v>
      </c>
      <c r="AJ224">
        <f t="shared" si="62"/>
        <v>0</v>
      </c>
      <c r="AL224">
        <f t="shared" si="63"/>
        <v>0</v>
      </c>
      <c r="AM224">
        <f t="shared" si="64"/>
        <v>0</v>
      </c>
      <c r="AN224">
        <f t="shared" si="65"/>
        <v>0</v>
      </c>
      <c r="AO224">
        <f t="shared" si="66"/>
        <v>0</v>
      </c>
      <c r="AQ224">
        <f t="shared" si="67"/>
        <v>0</v>
      </c>
      <c r="AR224">
        <f t="shared" si="68"/>
        <v>0</v>
      </c>
      <c r="AS224">
        <f t="shared" si="69"/>
        <v>0</v>
      </c>
      <c r="AT224">
        <f t="shared" si="70"/>
        <v>0</v>
      </c>
      <c r="AV224">
        <f t="shared" si="71"/>
        <v>0</v>
      </c>
      <c r="AW224">
        <f t="shared" si="72"/>
        <v>0</v>
      </c>
      <c r="AX224">
        <f t="shared" si="73"/>
        <v>0</v>
      </c>
      <c r="AY224">
        <f t="shared" si="74"/>
        <v>0</v>
      </c>
      <c r="BA224">
        <f t="shared" si="75"/>
        <v>0</v>
      </c>
      <c r="BB224">
        <f t="shared" si="76"/>
        <v>0</v>
      </c>
      <c r="BC224">
        <f t="shared" si="77"/>
        <v>0</v>
      </c>
      <c r="BD224">
        <f t="shared" si="78"/>
        <v>0</v>
      </c>
      <c r="BF224">
        <f t="shared" si="79"/>
        <v>0</v>
      </c>
      <c r="BG224">
        <f t="shared" si="80"/>
        <v>0</v>
      </c>
      <c r="BH224">
        <f t="shared" si="81"/>
        <v>0</v>
      </c>
      <c r="BI224">
        <f t="shared" si="82"/>
        <v>0</v>
      </c>
      <c r="BK224">
        <f t="shared" si="83"/>
        <v>0</v>
      </c>
      <c r="BL224">
        <f t="shared" si="84"/>
        <v>0</v>
      </c>
      <c r="BM224">
        <f t="shared" si="85"/>
        <v>0</v>
      </c>
      <c r="BN224">
        <f t="shared" si="86"/>
        <v>0</v>
      </c>
      <c r="BS224">
        <f t="shared" si="87"/>
        <v>0</v>
      </c>
      <c r="BU224">
        <f t="shared" si="88"/>
        <v>0</v>
      </c>
      <c r="BV224">
        <f t="shared" si="89"/>
        <v>0</v>
      </c>
      <c r="BW224">
        <f t="shared" si="90"/>
        <v>0</v>
      </c>
      <c r="BY224">
        <f t="shared" si="91"/>
        <v>0</v>
      </c>
      <c r="BZ224">
        <f t="shared" si="92"/>
        <v>0</v>
      </c>
      <c r="CB224">
        <f t="shared" si="93"/>
        <v>0</v>
      </c>
      <c r="CD224" s="167" t="b">
        <f t="shared" si="94"/>
        <v>0</v>
      </c>
      <c r="CE224" s="167" t="str">
        <f t="shared" si="95"/>
        <v/>
      </c>
      <c r="CF224" s="167" t="b">
        <f t="shared" si="96"/>
        <v>0</v>
      </c>
      <c r="CG224" t="str">
        <f t="shared" si="97"/>
        <v/>
      </c>
      <c r="CH224" s="167" t="b">
        <f t="shared" si="98"/>
        <v>0</v>
      </c>
    </row>
    <row r="225" spans="1:87" ht="15" customHeight="1">
      <c r="A225" s="152"/>
      <c r="B225" s="1"/>
      <c r="C225" s="121" t="s">
        <v>172</v>
      </c>
      <c r="D225" s="375"/>
      <c r="E225" s="375"/>
      <c r="F225" s="375"/>
      <c r="G225" s="375"/>
      <c r="H225" s="375"/>
      <c r="I225" s="375"/>
      <c r="J225" s="375"/>
      <c r="K225" s="320"/>
      <c r="L225" s="320"/>
      <c r="M225" s="320"/>
      <c r="N225" s="320"/>
      <c r="O225" s="320"/>
      <c r="P225" s="234"/>
      <c r="Q225" s="234"/>
      <c r="R225" s="234"/>
      <c r="S225" s="234"/>
      <c r="T225" s="234"/>
      <c r="U225" s="234"/>
      <c r="V225" s="234"/>
      <c r="W225" s="234"/>
      <c r="X225" s="234"/>
      <c r="Y225" s="234"/>
      <c r="Z225" s="234"/>
      <c r="AA225" s="234"/>
      <c r="AB225" s="320"/>
      <c r="AC225" s="320"/>
      <c r="AD225" s="320"/>
      <c r="AG225">
        <f t="shared" si="59"/>
        <v>0</v>
      </c>
      <c r="AH225">
        <f t="shared" si="60"/>
        <v>0</v>
      </c>
      <c r="AI225">
        <f t="shared" si="61"/>
        <v>0</v>
      </c>
      <c r="AJ225">
        <f t="shared" si="62"/>
        <v>0</v>
      </c>
      <c r="AL225">
        <f t="shared" si="63"/>
        <v>0</v>
      </c>
      <c r="AM225">
        <f t="shared" si="64"/>
        <v>0</v>
      </c>
      <c r="AN225">
        <f t="shared" si="65"/>
        <v>0</v>
      </c>
      <c r="AO225">
        <f t="shared" si="66"/>
        <v>0</v>
      </c>
      <c r="AQ225">
        <f t="shared" si="67"/>
        <v>0</v>
      </c>
      <c r="AR225">
        <f t="shared" si="68"/>
        <v>0</v>
      </c>
      <c r="AS225">
        <f t="shared" si="69"/>
        <v>0</v>
      </c>
      <c r="AT225">
        <f t="shared" si="70"/>
        <v>0</v>
      </c>
      <c r="AV225">
        <f t="shared" si="71"/>
        <v>0</v>
      </c>
      <c r="AW225">
        <f t="shared" si="72"/>
        <v>0</v>
      </c>
      <c r="AX225">
        <f t="shared" si="73"/>
        <v>0</v>
      </c>
      <c r="AY225">
        <f t="shared" si="74"/>
        <v>0</v>
      </c>
      <c r="BA225">
        <f t="shared" si="75"/>
        <v>0</v>
      </c>
      <c r="BB225">
        <f t="shared" si="76"/>
        <v>0</v>
      </c>
      <c r="BC225">
        <f t="shared" si="77"/>
        <v>0</v>
      </c>
      <c r="BD225">
        <f t="shared" si="78"/>
        <v>0</v>
      </c>
      <c r="BF225">
        <f t="shared" si="79"/>
        <v>0</v>
      </c>
      <c r="BG225">
        <f t="shared" si="80"/>
        <v>0</v>
      </c>
      <c r="BH225">
        <f t="shared" si="81"/>
        <v>0</v>
      </c>
      <c r="BI225">
        <f t="shared" si="82"/>
        <v>0</v>
      </c>
      <c r="BK225">
        <f t="shared" si="83"/>
        <v>0</v>
      </c>
      <c r="BL225">
        <f t="shared" si="84"/>
        <v>0</v>
      </c>
      <c r="BM225">
        <f t="shared" si="85"/>
        <v>0</v>
      </c>
      <c r="BN225">
        <f t="shared" si="86"/>
        <v>0</v>
      </c>
      <c r="BS225">
        <f t="shared" si="87"/>
        <v>0</v>
      </c>
      <c r="BU225">
        <f t="shared" si="88"/>
        <v>0</v>
      </c>
      <c r="BV225">
        <f t="shared" si="89"/>
        <v>0</v>
      </c>
      <c r="BW225">
        <f t="shared" si="90"/>
        <v>0</v>
      </c>
      <c r="BY225">
        <f t="shared" si="91"/>
        <v>0</v>
      </c>
      <c r="BZ225">
        <f t="shared" si="92"/>
        <v>0</v>
      </c>
      <c r="CB225">
        <f t="shared" si="93"/>
        <v>0</v>
      </c>
      <c r="CD225" s="167" t="b">
        <f t="shared" si="94"/>
        <v>0</v>
      </c>
      <c r="CE225" s="167" t="str">
        <f t="shared" si="95"/>
        <v/>
      </c>
      <c r="CF225" s="167" t="b">
        <f t="shared" si="96"/>
        <v>0</v>
      </c>
      <c r="CG225" t="str">
        <f t="shared" si="97"/>
        <v/>
      </c>
      <c r="CH225" s="167" t="b">
        <f t="shared" si="98"/>
        <v>0</v>
      </c>
    </row>
    <row r="226" spans="1:87" ht="15" customHeight="1">
      <c r="A226" s="152"/>
      <c r="B226" s="107"/>
      <c r="C226" s="6"/>
      <c r="D226" s="11"/>
      <c r="E226" s="11"/>
      <c r="F226" s="11"/>
      <c r="G226" s="11"/>
      <c r="H226" s="11"/>
      <c r="I226" s="11"/>
      <c r="J226" s="11"/>
      <c r="K226" s="114"/>
      <c r="L226" s="114"/>
      <c r="M226" s="114"/>
      <c r="N226" s="114"/>
      <c r="O226" s="114"/>
      <c r="P226" s="172"/>
      <c r="Q226" s="172"/>
      <c r="R226" s="172"/>
      <c r="S226" s="172"/>
      <c r="T226" s="172"/>
      <c r="U226" s="172"/>
      <c r="V226" s="172"/>
      <c r="W226" s="172"/>
      <c r="X226" s="172"/>
      <c r="Y226" s="172"/>
      <c r="Z226" s="172"/>
      <c r="AA226" s="172"/>
      <c r="AB226" s="114"/>
      <c r="AC226" s="114"/>
      <c r="AD226" s="114"/>
      <c r="AJ226" s="96">
        <f>SUM(AJ126:AJ225)</f>
        <v>0</v>
      </c>
      <c r="AO226" s="96">
        <f>SUM(AO126:AO225)</f>
        <v>0</v>
      </c>
      <c r="AT226" s="96">
        <f>SUM(AT126:AT225)</f>
        <v>0</v>
      </c>
      <c r="AY226" s="96">
        <f>SUM(AY126:AY225)</f>
        <v>0</v>
      </c>
      <c r="BD226" s="96">
        <f>SUM(BD126:BD225)</f>
        <v>0</v>
      </c>
      <c r="BI226" s="96">
        <f>SUM(BI126:BI225)</f>
        <v>0</v>
      </c>
      <c r="BN226" s="96">
        <f>SUM(BN126:BN225)</f>
        <v>0</v>
      </c>
      <c r="BS226" s="96">
        <f>SUM(BS126:BS225)</f>
        <v>0</v>
      </c>
      <c r="BU226" s="96">
        <f>SUM(BU126:BU225)</f>
        <v>0</v>
      </c>
      <c r="BV226" s="96">
        <f>SUM(BV126:BV225)</f>
        <v>0</v>
      </c>
      <c r="BY226" s="96">
        <f>SUM(BY126:BY225)</f>
        <v>0</v>
      </c>
      <c r="BZ226" s="96">
        <f>SUM(BZ126:BZ225)</f>
        <v>0</v>
      </c>
      <c r="CB226" s="96">
        <f>SUM(CB126:CB225)</f>
        <v>0</v>
      </c>
      <c r="CD226" s="167">
        <f>COUNTIF(CD126:CD225,"VERDADERO")</f>
        <v>0</v>
      </c>
      <c r="CE226" s="167"/>
      <c r="CF226" s="167">
        <f>COUNTIF(CF126:CF225,"VERDADERO")</f>
        <v>0</v>
      </c>
      <c r="CG226" s="167"/>
      <c r="CH226" s="167">
        <f>COUNTIF(CH126:CH225,"VERDADERO")</f>
        <v>0</v>
      </c>
      <c r="CI226" s="96">
        <f>SUM(CD226:CH226)</f>
        <v>0</v>
      </c>
    </row>
    <row r="227" spans="1:87" ht="45" customHeight="1">
      <c r="A227" s="152"/>
      <c r="B227" s="107"/>
      <c r="C227" s="366" t="s">
        <v>899</v>
      </c>
      <c r="D227" s="366"/>
      <c r="E227" s="366"/>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79"/>
      <c r="AD227" s="279"/>
      <c r="AG227" s="109">
        <f>COUNTIF($M$126:$O$225,4)</f>
        <v>0</v>
      </c>
      <c r="BN227" s="96">
        <f>BN226+BI226+BD226+AY226+AT226+AO226+AJ226</f>
        <v>0</v>
      </c>
      <c r="BU227" s="96">
        <f>+BU226+CB226</f>
        <v>0</v>
      </c>
      <c r="BZ227" s="96">
        <f>BS226+BY226+BZ226</f>
        <v>0</v>
      </c>
    </row>
    <row r="228" spans="1:87" ht="15" customHeight="1">
      <c r="A228" s="152"/>
      <c r="B228" s="107"/>
      <c r="C228" s="83"/>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row>
    <row r="229" spans="1:87" ht="15" customHeight="1">
      <c r="A229" s="152"/>
      <c r="B229" s="107"/>
      <c r="C229" s="259" t="s">
        <v>470</v>
      </c>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row>
    <row r="230" spans="1:87" ht="15" customHeight="1">
      <c r="A230" s="152"/>
      <c r="B230" s="107"/>
      <c r="C230" s="118" t="s">
        <v>68</v>
      </c>
      <c r="D230" s="389" t="s">
        <v>472</v>
      </c>
      <c r="E230" s="389"/>
      <c r="F230" s="389"/>
      <c r="G230" s="389"/>
      <c r="H230" s="389"/>
      <c r="I230" s="389"/>
      <c r="J230" s="389"/>
      <c r="K230" s="389"/>
      <c r="L230" s="389"/>
      <c r="M230" s="389"/>
      <c r="N230" s="389"/>
      <c r="O230" s="389"/>
      <c r="P230" s="389"/>
      <c r="Q230" s="389"/>
      <c r="R230" s="389"/>
      <c r="S230" s="389"/>
      <c r="T230" s="389"/>
      <c r="U230" s="389"/>
      <c r="V230" s="389"/>
      <c r="W230" s="389"/>
      <c r="X230" s="389"/>
      <c r="Y230" s="389"/>
      <c r="Z230" s="389"/>
      <c r="AA230" s="389"/>
      <c r="AB230" s="389"/>
      <c r="AC230" s="389"/>
      <c r="AD230" s="389"/>
    </row>
    <row r="231" spans="1:87" ht="24" customHeight="1">
      <c r="A231" s="152"/>
      <c r="B231" s="107"/>
      <c r="C231" s="119" t="s">
        <v>69</v>
      </c>
      <c r="D231" s="389" t="s">
        <v>857</v>
      </c>
      <c r="E231" s="389"/>
      <c r="F231" s="389"/>
      <c r="G231" s="389"/>
      <c r="H231" s="389"/>
      <c r="I231" s="389"/>
      <c r="J231" s="389"/>
      <c r="K231" s="389"/>
      <c r="L231" s="389"/>
      <c r="M231" s="389"/>
      <c r="N231" s="389"/>
      <c r="O231" s="389"/>
      <c r="P231" s="389"/>
      <c r="Q231" s="389"/>
      <c r="R231" s="389"/>
      <c r="S231" s="389"/>
      <c r="T231" s="389"/>
      <c r="U231" s="389"/>
      <c r="V231" s="389"/>
      <c r="W231" s="389"/>
      <c r="X231" s="389"/>
      <c r="Y231" s="389"/>
      <c r="Z231" s="389"/>
      <c r="AA231" s="389"/>
      <c r="AB231" s="389"/>
      <c r="AC231" s="389"/>
      <c r="AD231" s="389"/>
    </row>
    <row r="232" spans="1:87" ht="15" customHeight="1">
      <c r="A232" s="152"/>
      <c r="B232" s="107"/>
      <c r="C232" s="120" t="s">
        <v>70</v>
      </c>
      <c r="D232" s="389" t="s">
        <v>858</v>
      </c>
      <c r="E232" s="389"/>
      <c r="F232" s="389"/>
      <c r="G232" s="389"/>
      <c r="H232" s="389"/>
      <c r="I232" s="389"/>
      <c r="J232" s="389"/>
      <c r="K232" s="389"/>
      <c r="L232" s="389"/>
      <c r="M232" s="389"/>
      <c r="N232" s="389"/>
      <c r="O232" s="389"/>
      <c r="P232" s="389"/>
      <c r="Q232" s="389"/>
      <c r="R232" s="389"/>
      <c r="S232" s="389"/>
      <c r="T232" s="389"/>
      <c r="U232" s="389"/>
      <c r="V232" s="389"/>
      <c r="W232" s="389"/>
      <c r="X232" s="389"/>
      <c r="Y232" s="389"/>
      <c r="Z232" s="389"/>
      <c r="AA232" s="389"/>
      <c r="AB232" s="389"/>
      <c r="AC232" s="389"/>
      <c r="AD232" s="389"/>
    </row>
    <row r="233" spans="1:87" ht="15" customHeight="1">
      <c r="A233" s="152"/>
      <c r="B233" s="107"/>
      <c r="C233" s="173" t="s">
        <v>71</v>
      </c>
      <c r="D233" s="389" t="s">
        <v>471</v>
      </c>
      <c r="E233" s="389"/>
      <c r="F233" s="389"/>
      <c r="G233" s="389"/>
      <c r="H233" s="389"/>
      <c r="I233" s="389"/>
      <c r="J233" s="389"/>
      <c r="K233" s="389"/>
      <c r="L233" s="389"/>
      <c r="M233" s="389"/>
      <c r="N233" s="389"/>
      <c r="O233" s="389"/>
      <c r="P233" s="389"/>
      <c r="Q233" s="389"/>
      <c r="R233" s="389"/>
      <c r="S233" s="389"/>
      <c r="T233" s="389"/>
      <c r="U233" s="389"/>
      <c r="V233" s="389"/>
      <c r="W233" s="389"/>
      <c r="X233" s="389"/>
      <c r="Y233" s="389"/>
      <c r="Z233" s="389"/>
      <c r="AA233" s="389"/>
      <c r="AB233" s="389"/>
      <c r="AC233" s="389"/>
      <c r="AD233" s="389"/>
    </row>
    <row r="234" spans="1:87" ht="15" customHeight="1">
      <c r="A234" s="152"/>
      <c r="B234" s="107"/>
      <c r="C234" s="163" t="s">
        <v>76</v>
      </c>
      <c r="D234" s="389" t="s">
        <v>369</v>
      </c>
      <c r="E234" s="389"/>
      <c r="F234" s="389"/>
      <c r="G234" s="389"/>
      <c r="H234" s="389"/>
      <c r="I234" s="389"/>
      <c r="J234" s="389"/>
      <c r="K234" s="389"/>
      <c r="L234" s="389"/>
      <c r="M234" s="389"/>
      <c r="N234" s="389"/>
      <c r="O234" s="389"/>
      <c r="P234" s="389"/>
      <c r="Q234" s="389"/>
      <c r="R234" s="389"/>
      <c r="S234" s="389"/>
      <c r="T234" s="389"/>
      <c r="U234" s="389"/>
      <c r="V234" s="389"/>
      <c r="W234" s="389"/>
      <c r="X234" s="389"/>
      <c r="Y234" s="389"/>
      <c r="Z234" s="389"/>
      <c r="AA234" s="389"/>
      <c r="AB234" s="389"/>
      <c r="AC234" s="389"/>
      <c r="AD234" s="389"/>
    </row>
    <row r="235" spans="1:87" ht="15" customHeight="1">
      <c r="A235" s="152"/>
      <c r="B235" s="107"/>
      <c r="C235"/>
      <c r="D235"/>
      <c r="E235"/>
      <c r="F235"/>
      <c r="G235"/>
      <c r="H235"/>
      <c r="I235"/>
      <c r="J235"/>
      <c r="K235"/>
      <c r="L235"/>
      <c r="M235"/>
      <c r="N235"/>
      <c r="O235"/>
      <c r="P235"/>
      <c r="Q235"/>
      <c r="R235"/>
      <c r="S235"/>
      <c r="T235"/>
      <c r="U235"/>
      <c r="V235"/>
      <c r="W235"/>
      <c r="X235"/>
      <c r="Y235"/>
      <c r="Z235"/>
      <c r="AA235"/>
      <c r="AB235"/>
      <c r="AC235"/>
      <c r="AD235"/>
    </row>
    <row r="236" spans="1:87" ht="24" customHeight="1">
      <c r="A236" s="152"/>
      <c r="B236" s="7"/>
      <c r="C236" s="340" t="s">
        <v>194</v>
      </c>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row>
    <row r="237" spans="1:87" ht="60" customHeight="1">
      <c r="A237" s="152"/>
      <c r="B237" s="7"/>
      <c r="C237" s="367"/>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c r="AA237" s="368"/>
      <c r="AB237" s="368"/>
      <c r="AC237" s="368"/>
      <c r="AD237" s="369"/>
    </row>
    <row r="238" spans="1:87" ht="15" customHeight="1">
      <c r="A238" s="152"/>
      <c r="B238" s="283" t="str">
        <f>IF(AND(AG123&lt;&gt;AH123,AJ123=1),"Error: no debe presentar información en este reactivo.",IF(BN227&gt;0,"Error: verificar sumas por fila.",""))</f>
        <v/>
      </c>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row>
    <row r="239" spans="1:87" ht="15" customHeight="1">
      <c r="A239" s="152"/>
      <c r="B239" s="283" t="str">
        <f>IF(CI226=0,"","Error: los nombres deben registrarse en mayúsculas, sin comillas ni signos de acentuación, puntuación, paréntesis y abreviaturas.")</f>
        <v/>
      </c>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row>
    <row r="240" spans="1:87" ht="15" customHeight="1">
      <c r="A240" s="152"/>
      <c r="B240" s="283" t="str">
        <f>IF(BQ127=0,"",IF(BP126&gt;0,"Error: verificar la cantidad de órganos internos.","Error: verificar la selección del codigo 3."))</f>
        <v/>
      </c>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row>
    <row r="241" spans="1:35" ht="15" customHeight="1">
      <c r="A241" s="152"/>
      <c r="B241" s="283" t="str">
        <f>IF(BZ227=0,"","Error: para cada total del apartado Funcion desempeñada debe ser menor o igual al Total .")</f>
        <v/>
      </c>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row>
    <row r="242" spans="1:35" ht="15" customHeight="1">
      <c r="A242" s="152"/>
      <c r="B242" s="283" t="str">
        <f>IF(BT128=0,"",IF(BT126&gt;0,"Error: debe especificar otro tipo de adscripción (especifique)."," Error: no debe presentar información en el recuadro (especifique)."))</f>
        <v/>
      </c>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row>
    <row r="243" spans="1:35" ht="29.25" customHeight="1" thickBot="1">
      <c r="A243" s="152"/>
      <c r="B243" s="398" t="str">
        <f>IF(BU227=0,"",IF(BU226&gt;0,"Error: no debe desagregar decimales.","Alerta: verificar el comentario por el uso del NA en la columna presupuesto."))</f>
        <v/>
      </c>
      <c r="C243" s="398"/>
      <c r="D243" s="398"/>
      <c r="E243" s="398"/>
      <c r="F243" s="398"/>
      <c r="G243" s="398"/>
      <c r="H243" s="398"/>
      <c r="I243" s="398"/>
      <c r="J243" s="398"/>
      <c r="K243" s="398"/>
      <c r="L243" s="398"/>
      <c r="M243" s="398"/>
      <c r="N243" s="398"/>
      <c r="O243" s="398"/>
      <c r="P243" s="398"/>
      <c r="Q243" s="399" t="str">
        <f>IF(BV226=0,"","Error: debe completar toda la información requerida.")</f>
        <v/>
      </c>
      <c r="R243" s="399"/>
      <c r="S243" s="399"/>
      <c r="T243" s="399"/>
      <c r="U243" s="399"/>
      <c r="V243" s="399"/>
      <c r="W243" s="399"/>
      <c r="X243" s="399"/>
      <c r="Y243" s="399"/>
      <c r="Z243" s="399"/>
      <c r="AA243" s="399"/>
      <c r="AB243" s="399"/>
      <c r="AC243" s="399"/>
      <c r="AD243" s="399"/>
    </row>
    <row r="244" spans="1:35" ht="15" customHeight="1" thickBot="1">
      <c r="A244" s="157" t="s">
        <v>355</v>
      </c>
      <c r="B244" s="351" t="s">
        <v>794</v>
      </c>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3"/>
    </row>
    <row r="245" spans="1:35" ht="15" customHeight="1">
      <c r="A245" s="166"/>
      <c r="B245" s="390" t="s">
        <v>492</v>
      </c>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2"/>
    </row>
    <row r="246" spans="1:35" ht="24" customHeight="1">
      <c r="A246" s="166"/>
      <c r="B246" s="174"/>
      <c r="C246" s="340" t="s">
        <v>796</v>
      </c>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93"/>
    </row>
    <row r="247" spans="1:35" ht="24" customHeight="1">
      <c r="A247" s="166"/>
      <c r="B247" s="174"/>
      <c r="C247" s="285" t="s">
        <v>508</v>
      </c>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94"/>
    </row>
    <row r="248" spans="1:35" ht="24" customHeight="1">
      <c r="A248" s="166"/>
      <c r="B248" s="151"/>
      <c r="C248" s="349" t="s">
        <v>797</v>
      </c>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c r="AC248" s="349"/>
      <c r="AD248" s="395"/>
    </row>
    <row r="249" spans="1:35" ht="15" customHeight="1">
      <c r="A249" s="166"/>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row>
    <row r="250" spans="1:35" ht="38.25" customHeight="1">
      <c r="A250" s="53" t="s">
        <v>795</v>
      </c>
      <c r="B250" s="370" t="s">
        <v>493</v>
      </c>
      <c r="C250" s="370"/>
      <c r="D250" s="370"/>
      <c r="E250" s="370"/>
      <c r="F250" s="370"/>
      <c r="G250" s="370"/>
      <c r="H250" s="370"/>
      <c r="I250" s="370"/>
      <c r="J250" s="370"/>
      <c r="K250" s="370"/>
      <c r="L250" s="370"/>
      <c r="M250" s="370"/>
      <c r="N250" s="370"/>
      <c r="O250" s="370"/>
      <c r="P250" s="370"/>
      <c r="Q250" s="370"/>
      <c r="R250" s="370"/>
      <c r="S250" s="370"/>
      <c r="T250" s="370"/>
      <c r="U250" s="370"/>
      <c r="V250" s="370"/>
      <c r="W250" s="370"/>
      <c r="X250" s="370"/>
      <c r="Y250" s="370"/>
      <c r="Z250" s="370"/>
      <c r="AA250" s="370"/>
      <c r="AB250" s="370"/>
      <c r="AC250" s="370"/>
      <c r="AD250" s="370"/>
    </row>
    <row r="251" spans="1:35" ht="36" customHeight="1">
      <c r="A251" s="53"/>
      <c r="B251" s="160"/>
      <c r="C251" s="285" t="s">
        <v>494</v>
      </c>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row>
    <row r="252" spans="1:35" ht="15" customHeight="1">
      <c r="A252" s="53"/>
      <c r="B252" s="175"/>
      <c r="C252" s="341" t="s">
        <v>495</v>
      </c>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row>
    <row r="253" spans="1:35" ht="24" customHeight="1">
      <c r="A253" s="152"/>
      <c r="B253"/>
      <c r="C253" s="285" t="s">
        <v>496</v>
      </c>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row>
    <row r="254" spans="1:35" ht="36" customHeight="1">
      <c r="A254" s="152"/>
      <c r="B254"/>
      <c r="C254" s="340" t="s">
        <v>497</v>
      </c>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340"/>
      <c r="AG254" t="s">
        <v>1507</v>
      </c>
      <c r="AH254" t="s">
        <v>1508</v>
      </c>
      <c r="AI254" t="s">
        <v>1509</v>
      </c>
    </row>
    <row r="255" spans="1:35" ht="15" customHeight="1">
      <c r="A255" s="152"/>
      <c r="B255"/>
      <c r="C255"/>
      <c r="D255"/>
      <c r="E255"/>
      <c r="F255"/>
      <c r="G255"/>
      <c r="H255"/>
      <c r="I255"/>
      <c r="J255"/>
      <c r="K255"/>
      <c r="L255"/>
      <c r="M255"/>
      <c r="N255"/>
      <c r="O255"/>
      <c r="P255"/>
      <c r="Q255"/>
      <c r="R255"/>
      <c r="S255"/>
      <c r="T255"/>
      <c r="U255"/>
      <c r="V255"/>
      <c r="W255"/>
      <c r="X255"/>
      <c r="Y255"/>
      <c r="Z255"/>
      <c r="AA255"/>
      <c r="AB255"/>
      <c r="AC255"/>
      <c r="AD255"/>
      <c r="AG255">
        <f>COUNTBLANK(K258:AD261)</f>
        <v>80</v>
      </c>
      <c r="AH255">
        <v>80</v>
      </c>
    </row>
    <row r="256" spans="1:35" ht="15" customHeight="1">
      <c r="A256" s="53"/>
      <c r="B256"/>
      <c r="C256" s="325" t="s">
        <v>362</v>
      </c>
      <c r="D256" s="325"/>
      <c r="E256" s="325"/>
      <c r="F256" s="325"/>
      <c r="G256" s="325"/>
      <c r="H256" s="325"/>
      <c r="I256" s="325"/>
      <c r="J256" s="325"/>
      <c r="K256" s="325" t="s">
        <v>498</v>
      </c>
      <c r="L256" s="325"/>
      <c r="M256" s="325"/>
      <c r="N256" s="325"/>
      <c r="O256" s="325"/>
      <c r="P256" s="325"/>
      <c r="Q256" s="381" t="s">
        <v>499</v>
      </c>
      <c r="R256" s="382"/>
      <c r="S256" s="382"/>
      <c r="T256" s="382"/>
      <c r="U256" s="382"/>
      <c r="V256" s="382"/>
      <c r="W256" s="382"/>
      <c r="X256" s="382"/>
      <c r="Y256" s="382"/>
      <c r="Z256" s="382"/>
      <c r="AA256" s="382"/>
      <c r="AB256" s="382"/>
      <c r="AC256" s="382"/>
      <c r="AD256" s="383"/>
    </row>
    <row r="257" spans="1:38" ht="219.95" customHeight="1">
      <c r="A257" s="53"/>
      <c r="B257"/>
      <c r="C257" s="325"/>
      <c r="D257" s="325"/>
      <c r="E257" s="325"/>
      <c r="F257" s="325"/>
      <c r="G257" s="325"/>
      <c r="H257" s="325"/>
      <c r="I257" s="325"/>
      <c r="J257" s="325"/>
      <c r="K257" s="325"/>
      <c r="L257" s="325"/>
      <c r="M257" s="325"/>
      <c r="N257" s="325"/>
      <c r="O257" s="325"/>
      <c r="P257" s="325"/>
      <c r="Q257" s="361" t="s">
        <v>500</v>
      </c>
      <c r="R257" s="363"/>
      <c r="S257" s="396" t="s">
        <v>501</v>
      </c>
      <c r="T257" s="397"/>
      <c r="U257" s="396" t="s">
        <v>502</v>
      </c>
      <c r="V257" s="397"/>
      <c r="W257" s="396" t="s">
        <v>503</v>
      </c>
      <c r="X257" s="397"/>
      <c r="Y257" s="396" t="s">
        <v>504</v>
      </c>
      <c r="Z257" s="397"/>
      <c r="AA257" s="396" t="s">
        <v>505</v>
      </c>
      <c r="AB257" s="397"/>
      <c r="AC257" s="396" t="s">
        <v>506</v>
      </c>
      <c r="AD257" s="397"/>
      <c r="AG257" t="s">
        <v>1510</v>
      </c>
      <c r="AH257" t="s">
        <v>1543</v>
      </c>
      <c r="AI257" t="s">
        <v>1512</v>
      </c>
      <c r="AJ257" t="s">
        <v>1544</v>
      </c>
      <c r="AL257" t="s">
        <v>1547</v>
      </c>
    </row>
    <row r="258" spans="1:38" ht="60" customHeight="1">
      <c r="A258" s="53"/>
      <c r="B258"/>
      <c r="C258" s="118" t="s">
        <v>68</v>
      </c>
      <c r="D258" s="322" t="s">
        <v>859</v>
      </c>
      <c r="E258" s="323"/>
      <c r="F258" s="323"/>
      <c r="G258" s="323"/>
      <c r="H258" s="323"/>
      <c r="I258" s="323"/>
      <c r="J258" s="324"/>
      <c r="K258" s="279"/>
      <c r="L258" s="279"/>
      <c r="M258" s="279"/>
      <c r="N258" s="279"/>
      <c r="O258" s="279"/>
      <c r="P258" s="279"/>
      <c r="Q258" s="317"/>
      <c r="R258" s="318"/>
      <c r="S258" s="317"/>
      <c r="T258" s="318"/>
      <c r="U258" s="317"/>
      <c r="V258" s="318"/>
      <c r="W258" s="317"/>
      <c r="X258" s="318"/>
      <c r="Y258" s="317"/>
      <c r="Z258" s="318"/>
      <c r="AA258" s="317"/>
      <c r="AB258" s="318"/>
      <c r="AC258" s="317"/>
      <c r="AD258" s="318"/>
      <c r="AG258" s="109">
        <f>IF(OR(AND(K258=1,COUNTA(Q258:AD258)=0),AND(K258&gt;1,COUNTA(Q258:AD258)&gt;=1)),1,0)</f>
        <v>0</v>
      </c>
      <c r="AH258" s="109">
        <f>IF(AND(K258&gt;1,COUNTA(Q258:AD258)&gt;=1),1,0)</f>
        <v>0</v>
      </c>
      <c r="AL258">
        <f>IF($L$40&gt;1,1,0)</f>
        <v>0</v>
      </c>
    </row>
    <row r="259" spans="1:38" ht="24" customHeight="1">
      <c r="A259" s="53"/>
      <c r="B259"/>
      <c r="C259" s="119" t="s">
        <v>69</v>
      </c>
      <c r="D259" s="322" t="s">
        <v>370</v>
      </c>
      <c r="E259" s="323"/>
      <c r="F259" s="323"/>
      <c r="G259" s="323"/>
      <c r="H259" s="323"/>
      <c r="I259" s="323"/>
      <c r="J259" s="324"/>
      <c r="K259" s="317"/>
      <c r="L259" s="280"/>
      <c r="M259" s="280"/>
      <c r="N259" s="280"/>
      <c r="O259" s="280"/>
      <c r="P259" s="318"/>
      <c r="Q259" s="317"/>
      <c r="R259" s="318"/>
      <c r="S259" s="317"/>
      <c r="T259" s="318"/>
      <c r="U259" s="317"/>
      <c r="V259" s="318"/>
      <c r="W259" s="317"/>
      <c r="X259" s="318"/>
      <c r="Y259" s="317"/>
      <c r="Z259" s="318"/>
      <c r="AA259" s="317"/>
      <c r="AB259" s="318"/>
      <c r="AC259" s="317"/>
      <c r="AD259" s="318"/>
      <c r="AG259" s="109">
        <f t="shared" ref="AG259:AG261" si="99">IF(OR(AND(K259=1,COUNTA(Q259:AD259)=0),AND(K259&gt;1,COUNTA(Q259:AD259)&gt;=1)),1,0)</f>
        <v>0</v>
      </c>
      <c r="AH259" s="109">
        <f t="shared" ref="AH259:AH261" si="100">IF(AND(K259&gt;1,COUNTA(Q259:AD259)&gt;=1),1,0)</f>
        <v>0</v>
      </c>
      <c r="AL259">
        <f>IF($L$41&gt;1,1,0)</f>
        <v>0</v>
      </c>
    </row>
    <row r="260" spans="1:38" ht="36" customHeight="1">
      <c r="A260" s="53"/>
      <c r="B260"/>
      <c r="C260" s="163" t="s">
        <v>70</v>
      </c>
      <c r="D260" s="322" t="s">
        <v>374</v>
      </c>
      <c r="E260" s="323"/>
      <c r="F260" s="323"/>
      <c r="G260" s="323"/>
      <c r="H260" s="323"/>
      <c r="I260" s="323"/>
      <c r="J260" s="324"/>
      <c r="K260" s="279"/>
      <c r="L260" s="279"/>
      <c r="M260" s="279"/>
      <c r="N260" s="279"/>
      <c r="O260" s="279"/>
      <c r="P260" s="279"/>
      <c r="Q260" s="317"/>
      <c r="R260" s="318"/>
      <c r="S260" s="317"/>
      <c r="T260" s="318"/>
      <c r="U260" s="317"/>
      <c r="V260" s="318"/>
      <c r="W260" s="317"/>
      <c r="X260" s="318"/>
      <c r="Y260" s="317"/>
      <c r="Z260" s="318"/>
      <c r="AA260" s="317"/>
      <c r="AB260" s="318"/>
      <c r="AC260" s="317"/>
      <c r="AD260" s="318"/>
      <c r="AG260" s="109">
        <f t="shared" si="99"/>
        <v>0</v>
      </c>
      <c r="AH260" s="109">
        <f t="shared" si="100"/>
        <v>0</v>
      </c>
      <c r="AI260" s="176">
        <f>IF(AND(COUNTIF(AC258:AD261,"X")&gt;0,G263=""),1,0)</f>
        <v>0</v>
      </c>
      <c r="AL260">
        <f>IF($L$42&gt;1,1,0)</f>
        <v>0</v>
      </c>
    </row>
    <row r="261" spans="1:38" ht="15" customHeight="1">
      <c r="A261" s="53"/>
      <c r="B261"/>
      <c r="C261" s="163" t="s">
        <v>71</v>
      </c>
      <c r="D261" s="322" t="s">
        <v>507</v>
      </c>
      <c r="E261" s="323"/>
      <c r="F261" s="323"/>
      <c r="G261" s="323"/>
      <c r="H261" s="323"/>
      <c r="I261" s="323"/>
      <c r="J261" s="324"/>
      <c r="K261" s="279"/>
      <c r="L261" s="279"/>
      <c r="M261" s="279"/>
      <c r="N261" s="279"/>
      <c r="O261" s="279"/>
      <c r="P261" s="279"/>
      <c r="Q261" s="317"/>
      <c r="R261" s="318"/>
      <c r="S261" s="317"/>
      <c r="T261" s="318"/>
      <c r="U261" s="317"/>
      <c r="V261" s="318"/>
      <c r="W261" s="317"/>
      <c r="X261" s="318"/>
      <c r="Y261" s="317"/>
      <c r="Z261" s="318"/>
      <c r="AA261" s="317"/>
      <c r="AB261" s="318"/>
      <c r="AC261" s="317"/>
      <c r="AD261" s="318"/>
      <c r="AG261" s="109">
        <f t="shared" si="99"/>
        <v>0</v>
      </c>
      <c r="AH261" s="109">
        <f t="shared" si="100"/>
        <v>0</v>
      </c>
      <c r="AI261" s="176">
        <f>IF(AND(COUNTIF(AC258:AD261,"X")=0,G263&lt;&gt;""),1,0)</f>
        <v>0</v>
      </c>
      <c r="AL261">
        <f>IF($L$43&gt;1,1,0)</f>
        <v>0</v>
      </c>
    </row>
    <row r="262" spans="1:38" ht="15" customHeight="1">
      <c r="A262" s="53"/>
      <c r="B262"/>
      <c r="C262"/>
      <c r="D262"/>
      <c r="E262"/>
      <c r="F262"/>
      <c r="G262"/>
      <c r="H262"/>
      <c r="I262"/>
      <c r="J262"/>
      <c r="K262"/>
      <c r="L262"/>
      <c r="M262"/>
      <c r="N262"/>
      <c r="O262"/>
      <c r="P262"/>
      <c r="Q262"/>
      <c r="R262"/>
      <c r="S262"/>
      <c r="T262"/>
      <c r="U262"/>
      <c r="V262"/>
      <c r="W262"/>
      <c r="X262"/>
      <c r="Y262"/>
      <c r="Z262"/>
      <c r="AA262"/>
      <c r="AB262"/>
      <c r="AC262"/>
      <c r="AD262"/>
      <c r="AG262" s="176">
        <f>IF(AH262&gt;0,0,SUM(AG258:AG261))+IF(AND($AG$255&lt;&gt;$AH$255,COUNT(K258:P261)&lt;&gt;COUNTIF(AL258:AL261,0)),1,0)</f>
        <v>0</v>
      </c>
      <c r="AH262" s="176">
        <f>SUM(AH258:AH261)</f>
        <v>0</v>
      </c>
      <c r="AI262" s="176">
        <f>AI260+AI261</f>
        <v>0</v>
      </c>
      <c r="AJ262" s="96">
        <f>IF(COUNTIF(K258:P261,"&gt;1")=4,1,0)</f>
        <v>0</v>
      </c>
      <c r="AL262" s="96">
        <f>IF(AND(AL258=1,COUNTA(K258:AD258)&gt;0),1,0)+IF(AND(AL259=1,COUNTA(K259:AD259)&gt;0),1,0)+IF(AND(AL260=1,COUNTA(K260:AD260)&gt;0),1,0)+IF(AND(AL261=1,COUNTA(K261:AD261)&gt;0),1,0)</f>
        <v>0</v>
      </c>
    </row>
    <row r="263" spans="1:38" ht="45" customHeight="1">
      <c r="A263" s="166"/>
      <c r="B263" s="7"/>
      <c r="C263" s="366" t="s">
        <v>901</v>
      </c>
      <c r="D263" s="366"/>
      <c r="E263" s="366"/>
      <c r="F263" s="400"/>
      <c r="G263" s="317"/>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318"/>
      <c r="AG263" s="109">
        <f>COUNTIF(AC258:AD261,"X")</f>
        <v>0</v>
      </c>
    </row>
    <row r="264" spans="1:38" ht="15" customHeight="1">
      <c r="A264" s="53"/>
      <c r="B264"/>
      <c r="C264"/>
      <c r="D264"/>
      <c r="E264"/>
      <c r="F264"/>
      <c r="G264"/>
      <c r="H264"/>
      <c r="I264"/>
      <c r="J264"/>
      <c r="K264"/>
      <c r="L264"/>
      <c r="M264"/>
      <c r="N264"/>
      <c r="O264"/>
      <c r="P264"/>
      <c r="Q264"/>
      <c r="R264"/>
      <c r="S264"/>
      <c r="T264"/>
      <c r="U264"/>
      <c r="V264"/>
      <c r="W264"/>
      <c r="X264"/>
      <c r="Y264"/>
      <c r="Z264"/>
      <c r="AA264"/>
      <c r="AB264"/>
      <c r="AC264"/>
      <c r="AD264"/>
    </row>
    <row r="265" spans="1:38" ht="24" customHeight="1">
      <c r="A265" s="166"/>
      <c r="B265" s="7"/>
      <c r="C265" s="340" t="s">
        <v>194</v>
      </c>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c r="AA265" s="340"/>
      <c r="AB265" s="340"/>
      <c r="AC265" s="340"/>
      <c r="AD265" s="340"/>
    </row>
    <row r="266" spans="1:38" ht="60" customHeight="1">
      <c r="A266" s="166"/>
      <c r="B266" s="7"/>
      <c r="C266" s="367"/>
      <c r="D266" s="368"/>
      <c r="E266" s="368"/>
      <c r="F266" s="368"/>
      <c r="G266" s="368"/>
      <c r="H266" s="368"/>
      <c r="I266" s="368"/>
      <c r="J266" s="368"/>
      <c r="K266" s="368"/>
      <c r="L266" s="368"/>
      <c r="M266" s="368"/>
      <c r="N266" s="368"/>
      <c r="O266" s="368"/>
      <c r="P266" s="368"/>
      <c r="Q266" s="368"/>
      <c r="R266" s="368"/>
      <c r="S266" s="368"/>
      <c r="T266" s="368"/>
      <c r="U266" s="368"/>
      <c r="V266" s="368"/>
      <c r="W266" s="368"/>
      <c r="X266" s="368"/>
      <c r="Y266" s="368"/>
      <c r="Z266" s="368"/>
      <c r="AA266" s="368"/>
      <c r="AB266" s="368"/>
      <c r="AC266" s="368"/>
      <c r="AD266" s="369"/>
    </row>
    <row r="267" spans="1:38" ht="15" customHeight="1">
      <c r="A267" s="166"/>
      <c r="B267" s="283" t="str">
        <f>IF(AL262=0,"","Error: verificar la consistencia con la pregunta 5.1.")</f>
        <v/>
      </c>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row>
    <row r="268" spans="1:38" ht="15" customHeight="1">
      <c r="A268" s="166"/>
      <c r="B268" s="283" t="str">
        <f>IF(AH262=0,"","Error: verificar la consistencia con códigos 2 o 9.")</f>
        <v/>
      </c>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row>
    <row r="269" spans="1:38" ht="15" customHeight="1">
      <c r="A269" s="166"/>
      <c r="B269" s="283" t="str">
        <f>IF(AI262=0,"",IF(AI260&gt;0," Error: debe especificar la opción Otro mecanismo y/o herramienta (especifique)."," Error: no debe presentar información en el recuadro (especifique)."))</f>
        <v/>
      </c>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row>
    <row r="270" spans="1:38" ht="15" customHeight="1">
      <c r="A270" s="166"/>
      <c r="B270" s="283" t="str">
        <f>IF(AJ262=0,"","Alerta: verificar la explicación por el uso en todas las Autoridades del código 2 o 9.")</f>
        <v/>
      </c>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row>
    <row r="271" spans="1:38" ht="15" customHeight="1">
      <c r="A271" s="166"/>
      <c r="B271" s="315" t="str">
        <f>IF(AG262=0,"","Error: debe completar toda la información requerida.")</f>
        <v/>
      </c>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5"/>
      <c r="AD271" s="315"/>
    </row>
    <row r="272" spans="1:38" ht="15" customHeight="1">
      <c r="A272" s="166"/>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row>
    <row r="273" spans="1:39" ht="48" customHeight="1">
      <c r="A273" s="53" t="s">
        <v>798</v>
      </c>
      <c r="B273" s="370" t="s">
        <v>509</v>
      </c>
      <c r="C273" s="370"/>
      <c r="D273" s="370"/>
      <c r="E273" s="370"/>
      <c r="F273" s="370"/>
      <c r="G273" s="370"/>
      <c r="H273" s="370"/>
      <c r="I273" s="370"/>
      <c r="J273" s="370"/>
      <c r="K273" s="370"/>
      <c r="L273" s="370"/>
      <c r="M273" s="370"/>
      <c r="N273" s="370"/>
      <c r="O273" s="370"/>
      <c r="P273" s="370"/>
      <c r="Q273" s="370"/>
      <c r="R273" s="370"/>
      <c r="S273" s="370"/>
      <c r="T273" s="370"/>
      <c r="U273" s="370"/>
      <c r="V273" s="370"/>
      <c r="W273" s="370"/>
      <c r="X273" s="370"/>
      <c r="Y273" s="370"/>
      <c r="Z273" s="370"/>
      <c r="AA273" s="370"/>
      <c r="AB273" s="370"/>
      <c r="AC273" s="370"/>
      <c r="AD273" s="370"/>
    </row>
    <row r="274" spans="1:39" ht="36" customHeight="1">
      <c r="A274" s="166"/>
      <c r="B274" s="7"/>
      <c r="C274" s="285" t="s">
        <v>510</v>
      </c>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row>
    <row r="275" spans="1:39" ht="15" customHeight="1">
      <c r="A275" s="166"/>
      <c r="B275" s="7"/>
      <c r="C275" s="341" t="s">
        <v>511</v>
      </c>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row>
    <row r="276" spans="1:39" ht="24" customHeight="1">
      <c r="A276" s="152"/>
      <c r="B276"/>
      <c r="C276" s="285" t="s">
        <v>512</v>
      </c>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G276" t="s">
        <v>1507</v>
      </c>
      <c r="AH276" t="s">
        <v>1508</v>
      </c>
      <c r="AI276" t="s">
        <v>1509</v>
      </c>
    </row>
    <row r="277" spans="1:39" ht="15" customHeight="1">
      <c r="A277" s="166"/>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G277">
        <f>COUNTBLANK(K280:AD283)</f>
        <v>80</v>
      </c>
      <c r="AH277">
        <v>80</v>
      </c>
    </row>
    <row r="278" spans="1:39" ht="36" customHeight="1">
      <c r="A278" s="53"/>
      <c r="B278" s="7"/>
      <c r="C278" s="325" t="s">
        <v>362</v>
      </c>
      <c r="D278" s="325"/>
      <c r="E278" s="325"/>
      <c r="F278" s="325"/>
      <c r="G278" s="325"/>
      <c r="H278" s="325"/>
      <c r="I278" s="325"/>
      <c r="J278" s="325"/>
      <c r="K278" s="401" t="s">
        <v>513</v>
      </c>
      <c r="L278" s="402"/>
      <c r="M278" s="402"/>
      <c r="N278" s="402"/>
      <c r="O278" s="402"/>
      <c r="P278" s="403"/>
      <c r="Q278" s="381" t="s">
        <v>514</v>
      </c>
      <c r="R278" s="382"/>
      <c r="S278" s="382"/>
      <c r="T278" s="382"/>
      <c r="U278" s="382"/>
      <c r="V278" s="382"/>
      <c r="W278" s="382"/>
      <c r="X278" s="382"/>
      <c r="Y278" s="382"/>
      <c r="Z278" s="382"/>
      <c r="AA278" s="382"/>
      <c r="AB278" s="382"/>
      <c r="AC278" s="382"/>
      <c r="AD278" s="383"/>
    </row>
    <row r="279" spans="1:39" ht="171.95" customHeight="1">
      <c r="A279" s="53"/>
      <c r="B279" s="7"/>
      <c r="C279" s="325"/>
      <c r="D279" s="325"/>
      <c r="E279" s="325"/>
      <c r="F279" s="325"/>
      <c r="G279" s="325"/>
      <c r="H279" s="325"/>
      <c r="I279" s="325"/>
      <c r="J279" s="325"/>
      <c r="K279" s="404"/>
      <c r="L279" s="405"/>
      <c r="M279" s="405"/>
      <c r="N279" s="405"/>
      <c r="O279" s="405"/>
      <c r="P279" s="406"/>
      <c r="Q279" s="396" t="s">
        <v>515</v>
      </c>
      <c r="R279" s="397"/>
      <c r="S279" s="396" t="s">
        <v>516</v>
      </c>
      <c r="T279" s="397"/>
      <c r="U279" s="396" t="s">
        <v>517</v>
      </c>
      <c r="V279" s="407"/>
      <c r="W279" s="397"/>
      <c r="X279" s="388" t="s">
        <v>518</v>
      </c>
      <c r="Y279" s="388"/>
      <c r="Z279" s="388"/>
      <c r="AA279" s="388" t="s">
        <v>519</v>
      </c>
      <c r="AB279" s="388"/>
      <c r="AC279" s="388" t="s">
        <v>520</v>
      </c>
      <c r="AD279" s="388"/>
      <c r="AG279" t="s">
        <v>1510</v>
      </c>
      <c r="AH279" t="s">
        <v>1543</v>
      </c>
      <c r="AI279" t="s">
        <v>1512</v>
      </c>
      <c r="AL279" t="s">
        <v>1548</v>
      </c>
      <c r="AM279" t="s">
        <v>1549</v>
      </c>
    </row>
    <row r="280" spans="1:39" ht="60" customHeight="1">
      <c r="A280" s="53"/>
      <c r="B280" s="7"/>
      <c r="C280" s="118" t="s">
        <v>68</v>
      </c>
      <c r="D280" s="322" t="s">
        <v>859</v>
      </c>
      <c r="E280" s="323"/>
      <c r="F280" s="323"/>
      <c r="G280" s="323"/>
      <c r="H280" s="323"/>
      <c r="I280" s="323"/>
      <c r="J280" s="324"/>
      <c r="K280" s="279"/>
      <c r="L280" s="279"/>
      <c r="M280" s="279"/>
      <c r="N280" s="279"/>
      <c r="O280" s="279"/>
      <c r="P280" s="279"/>
      <c r="Q280" s="364"/>
      <c r="R280" s="365"/>
      <c r="S280" s="364"/>
      <c r="T280" s="365"/>
      <c r="U280" s="364"/>
      <c r="V280" s="253"/>
      <c r="W280" s="365"/>
      <c r="X280" s="364"/>
      <c r="Y280" s="253"/>
      <c r="Z280" s="365"/>
      <c r="AA280" s="364"/>
      <c r="AB280" s="365"/>
      <c r="AC280" s="364"/>
      <c r="AD280" s="365"/>
      <c r="AG280" s="109">
        <f>IF(OR(AND(K280=1,COUNTA(Q280:AD280)=0),AND(K280&gt;1,COUNTA(Q280:AD280)&gt;=1)),1,0)</f>
        <v>0</v>
      </c>
      <c r="AH280" s="109">
        <f>IF(AND(K280&gt;1,COUNTA(Q280:AD280)&gt;=1),1,0)</f>
        <v>0</v>
      </c>
      <c r="AI280" s="109"/>
      <c r="AJ280" s="109"/>
      <c r="AK280" s="109"/>
      <c r="AL280" s="109">
        <f>IF($L$40&gt;1,1,0)+IF(COUNTIF($Q$258,"X")=0,1,0)</f>
        <v>1</v>
      </c>
      <c r="AM280" s="109">
        <f>IF(AND(COUNTIF($Q$258,"X")=0,COUNTA(K280:AD280)&gt;0),1,0)</f>
        <v>0</v>
      </c>
    </row>
    <row r="281" spans="1:39" ht="24" customHeight="1">
      <c r="A281" s="53"/>
      <c r="B281" s="7"/>
      <c r="C281" s="119" t="s">
        <v>69</v>
      </c>
      <c r="D281" s="322" t="s">
        <v>370</v>
      </c>
      <c r="E281" s="323"/>
      <c r="F281" s="323"/>
      <c r="G281" s="323"/>
      <c r="H281" s="323"/>
      <c r="I281" s="323"/>
      <c r="J281" s="324"/>
      <c r="K281" s="279"/>
      <c r="L281" s="279"/>
      <c r="M281" s="279"/>
      <c r="N281" s="279"/>
      <c r="O281" s="279"/>
      <c r="P281" s="279"/>
      <c r="Q281" s="364"/>
      <c r="R281" s="365"/>
      <c r="S281" s="364"/>
      <c r="T281" s="365"/>
      <c r="U281" s="364"/>
      <c r="V281" s="253"/>
      <c r="W281" s="365"/>
      <c r="X281" s="364"/>
      <c r="Y281" s="253"/>
      <c r="Z281" s="365"/>
      <c r="AA281" s="364"/>
      <c r="AB281" s="365"/>
      <c r="AC281" s="364"/>
      <c r="AD281" s="365"/>
      <c r="AG281" s="109">
        <f t="shared" ref="AG281:AG283" si="101">IF(OR(AND(K281=1,COUNTA(Q281:AD281)=0),AND(K281&gt;1,COUNTA(Q281:AD281)&gt;=1)),1,0)</f>
        <v>0</v>
      </c>
      <c r="AH281" s="109">
        <f t="shared" ref="AH281:AH283" si="102">IF(AND(K281&gt;1,COUNTA(Q281:AD281)&gt;=1),1,0)</f>
        <v>0</v>
      </c>
      <c r="AI281" s="109"/>
      <c r="AJ281" s="109"/>
      <c r="AK281" s="109"/>
      <c r="AL281" s="109">
        <f>IF($L$41&gt;1,1,0)+IF(COUNTIF($Q$259,"X")=0,1,0)</f>
        <v>1</v>
      </c>
      <c r="AM281" s="109">
        <f>IF(AND(COUNTIF($Q$259,"X")=0,COUNTA(K281:AD281)&gt;0),1,0)</f>
        <v>0</v>
      </c>
    </row>
    <row r="282" spans="1:39" ht="36" customHeight="1">
      <c r="A282" s="53"/>
      <c r="B282" s="7"/>
      <c r="C282" s="163" t="s">
        <v>70</v>
      </c>
      <c r="D282" s="322" t="s">
        <v>374</v>
      </c>
      <c r="E282" s="323"/>
      <c r="F282" s="323"/>
      <c r="G282" s="323"/>
      <c r="H282" s="323"/>
      <c r="I282" s="323"/>
      <c r="J282" s="324"/>
      <c r="K282" s="279"/>
      <c r="L282" s="279"/>
      <c r="M282" s="279"/>
      <c r="N282" s="279"/>
      <c r="O282" s="279"/>
      <c r="P282" s="279"/>
      <c r="Q282" s="364"/>
      <c r="R282" s="365"/>
      <c r="S282" s="364"/>
      <c r="T282" s="365"/>
      <c r="U282" s="364"/>
      <c r="V282" s="253"/>
      <c r="W282" s="365"/>
      <c r="X282" s="364"/>
      <c r="Y282" s="253"/>
      <c r="Z282" s="365"/>
      <c r="AA282" s="364"/>
      <c r="AB282" s="365"/>
      <c r="AC282" s="364"/>
      <c r="AD282" s="365"/>
      <c r="AG282" s="109">
        <f t="shared" si="101"/>
        <v>0</v>
      </c>
      <c r="AH282" s="109">
        <f t="shared" si="102"/>
        <v>0</v>
      </c>
      <c r="AI282" s="176">
        <f>IF(AND(COUNTIF(AC280:AD283,"X")&gt;0,G285=""),1,0)</f>
        <v>0</v>
      </c>
      <c r="AJ282" s="109"/>
      <c r="AK282" s="109"/>
      <c r="AL282" s="109">
        <f>IF($L$42&gt;1,1,0)+IF(COUNTIF($Q$260,"X")=0,1,0)</f>
        <v>1</v>
      </c>
      <c r="AM282" s="109">
        <f>IF(AND(COUNTIF($Q$260,"X")=0,COUNTA(K282:AD282)&gt;0),1,0)</f>
        <v>0</v>
      </c>
    </row>
    <row r="283" spans="1:39" ht="15" customHeight="1">
      <c r="A283" s="53"/>
      <c r="B283" s="7"/>
      <c r="C283" s="163" t="s">
        <v>71</v>
      </c>
      <c r="D283" s="322" t="s">
        <v>507</v>
      </c>
      <c r="E283" s="323"/>
      <c r="F283" s="323"/>
      <c r="G283" s="323"/>
      <c r="H283" s="323"/>
      <c r="I283" s="323"/>
      <c r="J283" s="324"/>
      <c r="K283" s="279"/>
      <c r="L283" s="279"/>
      <c r="M283" s="279"/>
      <c r="N283" s="279"/>
      <c r="O283" s="279"/>
      <c r="P283" s="279"/>
      <c r="Q283" s="364"/>
      <c r="R283" s="365"/>
      <c r="S283" s="364"/>
      <c r="T283" s="365"/>
      <c r="U283" s="364"/>
      <c r="V283" s="253"/>
      <c r="W283" s="365"/>
      <c r="X283" s="364"/>
      <c r="Y283" s="253"/>
      <c r="Z283" s="365"/>
      <c r="AA283" s="364"/>
      <c r="AB283" s="365"/>
      <c r="AC283" s="364"/>
      <c r="AD283" s="365"/>
      <c r="AG283" s="109">
        <f t="shared" si="101"/>
        <v>0</v>
      </c>
      <c r="AH283" s="109">
        <f t="shared" si="102"/>
        <v>0</v>
      </c>
      <c r="AI283" s="176">
        <f>IF(AND(COUNTIF(AC280:AD283,"X")=0,G285&lt;&gt;""),1,0)</f>
        <v>0</v>
      </c>
      <c r="AJ283" s="109"/>
      <c r="AK283" s="109"/>
      <c r="AL283" s="109">
        <f>IF($L$43&gt;1,1,0)+IF(COUNTIF($Q$261,"X")=0,1,0)</f>
        <v>1</v>
      </c>
      <c r="AM283" s="109">
        <f>IF(AND(COUNTIF($Q$261,"X")=0,COUNTA(K283:AD283)&gt;0),1,0)</f>
        <v>0</v>
      </c>
    </row>
    <row r="284" spans="1:39" ht="15" customHeight="1">
      <c r="A284" s="53"/>
      <c r="B284" s="7"/>
      <c r="C284"/>
      <c r="D284"/>
      <c r="E284"/>
      <c r="F284"/>
      <c r="G284"/>
      <c r="H284"/>
      <c r="I284"/>
      <c r="J284"/>
      <c r="K284"/>
      <c r="L284"/>
      <c r="M284"/>
      <c r="N284"/>
      <c r="O284"/>
      <c r="P284"/>
      <c r="Q284"/>
      <c r="R284"/>
      <c r="S284"/>
      <c r="T284"/>
      <c r="U284"/>
      <c r="V284"/>
      <c r="W284"/>
      <c r="X284"/>
      <c r="Y284"/>
      <c r="Z284"/>
      <c r="AA284"/>
      <c r="AB284"/>
      <c r="AC284"/>
      <c r="AD284"/>
      <c r="AG284" s="176">
        <f>IF(AH284&gt;0,0,SUM(AG280:AG283))+IF($AG$277=$AH$277,IF(COUNTA(K280:P283)=COUNTIF(AL280:AL283,0),0,IF(COUNTA(K280:P283)=COUNTIF(AL280:AL283,1),0,1)))</f>
        <v>0</v>
      </c>
      <c r="AH284" s="176">
        <f>SUM(AH280:AH283)</f>
        <v>0</v>
      </c>
      <c r="AI284" s="176">
        <f>AI282+AI283</f>
        <v>0</v>
      </c>
      <c r="AJ284" s="109"/>
      <c r="AK284" s="109"/>
      <c r="AL284" s="176">
        <f>IF(AND(AL280=1,COUNTA(K280:AD280)&gt;0),1,0)+IF(AND(AL281=1,COUNTA(K281:AD281)&gt;0),1,0)+IF(AND(AL282=1,COUNTA(K282:AD282)&gt;0),1,0)+IF(AND(AL283=1,COUNTA(K283:AD283)&gt;0),1,0)</f>
        <v>0</v>
      </c>
      <c r="AM284" s="176">
        <f>SUM(AM280:AM283)</f>
        <v>0</v>
      </c>
    </row>
    <row r="285" spans="1:39" ht="45" customHeight="1">
      <c r="A285" s="166"/>
      <c r="B285" s="7"/>
      <c r="C285" s="366" t="s">
        <v>902</v>
      </c>
      <c r="D285" s="366"/>
      <c r="E285" s="366"/>
      <c r="F285" s="400"/>
      <c r="G285" s="317"/>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318"/>
      <c r="AG285" s="109">
        <f>COUNTIF(AC280:AD283,"X")</f>
        <v>0</v>
      </c>
      <c r="AH285" s="109"/>
      <c r="AI285" s="109"/>
      <c r="AJ285" s="109"/>
      <c r="AK285" s="109"/>
      <c r="AL285" s="109"/>
      <c r="AM285" s="176">
        <f>AM284+AL284</f>
        <v>0</v>
      </c>
    </row>
    <row r="286" spans="1:39" ht="15" customHeight="1">
      <c r="A286" s="53"/>
      <c r="B286" s="7"/>
      <c r="C286"/>
      <c r="D286"/>
      <c r="E286"/>
      <c r="F286"/>
      <c r="G286"/>
      <c r="H286"/>
      <c r="I286"/>
      <c r="J286"/>
      <c r="K286"/>
      <c r="L286"/>
      <c r="M286"/>
      <c r="N286"/>
      <c r="O286"/>
      <c r="P286"/>
      <c r="Q286"/>
      <c r="R286"/>
      <c r="S286"/>
      <c r="T286"/>
      <c r="U286"/>
      <c r="V286"/>
      <c r="W286"/>
      <c r="X286"/>
      <c r="Y286"/>
      <c r="Z286"/>
      <c r="AA286"/>
      <c r="AB286"/>
      <c r="AC286"/>
      <c r="AD286"/>
      <c r="AH286" s="109"/>
      <c r="AI286" s="109"/>
      <c r="AJ286" s="109"/>
      <c r="AK286" s="109"/>
      <c r="AL286" s="109"/>
      <c r="AM286" s="109"/>
    </row>
    <row r="287" spans="1:39" ht="24" customHeight="1">
      <c r="A287" s="166"/>
      <c r="B287" s="7"/>
      <c r="C287" s="340" t="s">
        <v>194</v>
      </c>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c r="AA287" s="340"/>
      <c r="AB287" s="340"/>
      <c r="AC287" s="340"/>
      <c r="AD287" s="340"/>
    </row>
    <row r="288" spans="1:39" ht="60" customHeight="1">
      <c r="A288" s="166"/>
      <c r="B288" s="7"/>
      <c r="C288" s="367"/>
      <c r="D288" s="368"/>
      <c r="E288" s="368"/>
      <c r="F288" s="368"/>
      <c r="G288" s="368"/>
      <c r="H288" s="368"/>
      <c r="I288" s="368"/>
      <c r="J288" s="368"/>
      <c r="K288" s="368"/>
      <c r="L288" s="368"/>
      <c r="M288" s="368"/>
      <c r="N288" s="368"/>
      <c r="O288" s="368"/>
      <c r="P288" s="368"/>
      <c r="Q288" s="368"/>
      <c r="R288" s="368"/>
      <c r="S288" s="368"/>
      <c r="T288" s="368"/>
      <c r="U288" s="368"/>
      <c r="V288" s="368"/>
      <c r="W288" s="368"/>
      <c r="X288" s="368"/>
      <c r="Y288" s="368"/>
      <c r="Z288" s="368"/>
      <c r="AA288" s="368"/>
      <c r="AB288" s="368"/>
      <c r="AC288" s="368"/>
      <c r="AD288" s="369"/>
    </row>
    <row r="289" spans="1:44" ht="15" customHeight="1">
      <c r="A289" s="166"/>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row>
    <row r="290" spans="1:44" ht="15" customHeight="1">
      <c r="A290" s="166"/>
      <c r="B290" s="283" t="str">
        <f>IF(AM285=0,"",IF(AL284&gt;0,"Error: verificar la consistencia con la pregunta 5.1 codigo 2 o 9.","Error: verificar la consistencia con la pregunta 5.5 seleccion."))</f>
        <v/>
      </c>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row>
    <row r="291" spans="1:44" ht="15" customHeight="1">
      <c r="A291" s="166"/>
      <c r="B291" s="283" t="str">
        <f>IF(AH284=0,"","Error: verificar la consistencia con códigos 2 o 9.")</f>
        <v/>
      </c>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row>
    <row r="292" spans="1:44" ht="15" customHeight="1">
      <c r="A292" s="166"/>
      <c r="B292" s="283" t="str">
        <f>IF(AI284=0,"",IF(AI282&gt;0," Error: debe especificar la opción Otro mecanismo y/o procedimiento (especifique)."," Error: no debe presentar información en el recuadro (especifique)."))</f>
        <v/>
      </c>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row>
    <row r="293" spans="1:44" ht="15" customHeight="1">
      <c r="A293" s="166"/>
      <c r="B293" s="315" t="str">
        <f>IF(AG284=0,"","Error: debe completar toda la información requerida.")</f>
        <v/>
      </c>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5"/>
      <c r="AD293" s="315"/>
    </row>
    <row r="294" spans="1:44" ht="15" customHeight="1">
      <c r="A294" s="166"/>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row>
    <row r="295" spans="1:44" ht="36" customHeight="1">
      <c r="A295" s="53" t="s">
        <v>799</v>
      </c>
      <c r="B295" s="370" t="s">
        <v>557</v>
      </c>
      <c r="C295" s="370"/>
      <c r="D295" s="370"/>
      <c r="E295" s="370"/>
      <c r="F295" s="370"/>
      <c r="G295" s="370"/>
      <c r="H295" s="370"/>
      <c r="I295" s="370"/>
      <c r="J295" s="370"/>
      <c r="K295" s="370"/>
      <c r="L295" s="370"/>
      <c r="M295" s="370"/>
      <c r="N295" s="370"/>
      <c r="O295" s="370"/>
      <c r="P295" s="370"/>
      <c r="Q295" s="370"/>
      <c r="R295" s="370"/>
      <c r="S295" s="370"/>
      <c r="T295" s="370"/>
      <c r="U295" s="370"/>
      <c r="V295" s="370"/>
      <c r="W295" s="370"/>
      <c r="X295" s="370"/>
      <c r="Y295" s="370"/>
      <c r="Z295" s="370"/>
      <c r="AA295" s="370"/>
      <c r="AB295" s="370"/>
      <c r="AC295" s="370"/>
      <c r="AD295" s="370"/>
    </row>
    <row r="296" spans="1:44" ht="36" customHeight="1">
      <c r="A296" s="53"/>
      <c r="B296" s="177"/>
      <c r="C296" s="285" t="s">
        <v>903</v>
      </c>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row>
    <row r="297" spans="1:44" ht="24" customHeight="1">
      <c r="A297" s="152"/>
      <c r="B297"/>
      <c r="C297" s="340" t="s">
        <v>521</v>
      </c>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340"/>
    </row>
    <row r="298" spans="1:44" ht="15" customHeight="1">
      <c r="A298" s="53"/>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G298" t="s">
        <v>1507</v>
      </c>
      <c r="AH298" t="s">
        <v>1508</v>
      </c>
      <c r="AI298" t="s">
        <v>1509</v>
      </c>
    </row>
    <row r="299" spans="1:44" ht="15" customHeight="1">
      <c r="A299" s="53"/>
      <c r="B299" s="7"/>
      <c r="C299" s="401" t="s">
        <v>362</v>
      </c>
      <c r="D299" s="402"/>
      <c r="E299" s="402"/>
      <c r="F299" s="402"/>
      <c r="G299" s="402"/>
      <c r="H299" s="403"/>
      <c r="I299" s="381" t="s">
        <v>522</v>
      </c>
      <c r="J299" s="382"/>
      <c r="K299" s="382"/>
      <c r="L299" s="382"/>
      <c r="M299" s="382"/>
      <c r="N299" s="382"/>
      <c r="O299" s="382"/>
      <c r="P299" s="382"/>
      <c r="Q299" s="382"/>
      <c r="R299" s="382"/>
      <c r="S299" s="382"/>
      <c r="T299" s="382"/>
      <c r="U299" s="382"/>
      <c r="V299" s="382"/>
      <c r="W299" s="382"/>
      <c r="X299" s="382"/>
      <c r="Y299" s="382"/>
      <c r="Z299" s="382"/>
      <c r="AA299" s="382"/>
      <c r="AB299" s="382"/>
      <c r="AC299" s="382"/>
      <c r="AD299" s="383"/>
      <c r="AG299">
        <f>COUNTBLANK(I301:AD304)</f>
        <v>88</v>
      </c>
      <c r="AH299">
        <v>88</v>
      </c>
    </row>
    <row r="300" spans="1:44" ht="144" customHeight="1">
      <c r="A300" s="53"/>
      <c r="B300" s="7"/>
      <c r="C300" s="404"/>
      <c r="D300" s="405"/>
      <c r="E300" s="405"/>
      <c r="F300" s="405"/>
      <c r="G300" s="405"/>
      <c r="H300" s="406"/>
      <c r="I300" s="381" t="s">
        <v>105</v>
      </c>
      <c r="J300" s="383"/>
      <c r="K300" s="396" t="s">
        <v>523</v>
      </c>
      <c r="L300" s="397"/>
      <c r="M300" s="396" t="s">
        <v>524</v>
      </c>
      <c r="N300" s="397" t="s">
        <v>70</v>
      </c>
      <c r="O300" s="396" t="s">
        <v>525</v>
      </c>
      <c r="P300" s="397"/>
      <c r="Q300" s="396" t="s">
        <v>526</v>
      </c>
      <c r="R300" s="397"/>
      <c r="S300" s="396" t="s">
        <v>527</v>
      </c>
      <c r="T300" s="397"/>
      <c r="U300" s="396" t="s">
        <v>528</v>
      </c>
      <c r="V300" s="397"/>
      <c r="W300" s="396" t="s">
        <v>529</v>
      </c>
      <c r="X300" s="397"/>
      <c r="Y300" s="396" t="s">
        <v>530</v>
      </c>
      <c r="Z300" s="397"/>
      <c r="AA300" s="396" t="s">
        <v>531</v>
      </c>
      <c r="AB300" s="397"/>
      <c r="AC300" s="396" t="s">
        <v>369</v>
      </c>
      <c r="AD300" s="397"/>
      <c r="AG300" t="s">
        <v>105</v>
      </c>
      <c r="AH300" t="s">
        <v>1527</v>
      </c>
      <c r="AI300" t="s">
        <v>1521</v>
      </c>
      <c r="AJ300" t="s">
        <v>1528</v>
      </c>
      <c r="AL300" t="s">
        <v>1510</v>
      </c>
      <c r="AM300" t="s">
        <v>1512</v>
      </c>
      <c r="AO300" t="s">
        <v>1548</v>
      </c>
      <c r="AP300" t="s">
        <v>1549</v>
      </c>
      <c r="AR300" s="162" t="s">
        <v>1550</v>
      </c>
    </row>
    <row r="301" spans="1:44" ht="84" customHeight="1">
      <c r="A301" s="53"/>
      <c r="B301" s="7"/>
      <c r="C301" s="64" t="s">
        <v>68</v>
      </c>
      <c r="D301" s="322" t="s">
        <v>859</v>
      </c>
      <c r="E301" s="323"/>
      <c r="F301" s="323"/>
      <c r="G301" s="323"/>
      <c r="H301" s="324"/>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320"/>
      <c r="AG301">
        <f>I301</f>
        <v>0</v>
      </c>
      <c r="AH301">
        <f>COUNTIF(K301:AD301,"NS")</f>
        <v>0</v>
      </c>
      <c r="AI301">
        <f>SUM(K301:AD301)</f>
        <v>0</v>
      </c>
      <c r="AJ301">
        <f>IF($AG$299=$AH$299,0,IF(OR(AND(AG301=0,AH301&gt;0),AND(AG301="NS",AI301&gt;0),AND(AG301="NS",AI301=0,AH301=0)),1,IF(OR(AND(AG301="NS",AI301=0,AH301&gt;0),AG301=AI301,COUNTIF(I301:AD301,"NA")=11),0,1)))</f>
        <v>0</v>
      </c>
      <c r="AL301">
        <f>IF(AND($AG$299&lt;&gt;$AH$299,L40=1,COUNTIF(Q258,"X")=1,COUNTA(I301:AD301)&lt;&gt;11),1,0)</f>
        <v>0</v>
      </c>
      <c r="AO301" s="109">
        <f>IF(AND($L$40&gt;1,COUNTA(I301:AD301)&gt;0),1,0)</f>
        <v>0</v>
      </c>
      <c r="AP301" s="109">
        <f>IF(AND(COUNTIF($Q$258,"X")=0,COUNTA(I301:AD301)&gt;0),1,0)</f>
        <v>0</v>
      </c>
      <c r="AR301">
        <f>IF(AC301="NA",1,0)</f>
        <v>0</v>
      </c>
    </row>
    <row r="302" spans="1:44" ht="36" customHeight="1">
      <c r="A302" s="53"/>
      <c r="B302" s="7"/>
      <c r="C302" s="64" t="s">
        <v>69</v>
      </c>
      <c r="D302" s="322" t="s">
        <v>370</v>
      </c>
      <c r="E302" s="323"/>
      <c r="F302" s="323"/>
      <c r="G302" s="323"/>
      <c r="H302" s="324"/>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320"/>
      <c r="AG302">
        <f t="shared" ref="AG302:AG304" si="103">I302</f>
        <v>0</v>
      </c>
      <c r="AH302">
        <f t="shared" ref="AH302:AH304" si="104">COUNTIF(K302:AD302,"NS")</f>
        <v>0</v>
      </c>
      <c r="AI302">
        <f t="shared" ref="AI302:AI304" si="105">SUM(K302:AD302)</f>
        <v>0</v>
      </c>
      <c r="AJ302">
        <f t="shared" ref="AJ302:AJ304" si="106">IF($AG$299=$AH$299,0,IF(OR(AND(AG302=0,AH302&gt;0),AND(AG302="NS",AI302&gt;0),AND(AG302="NS",AI302=0,AH302=0)),1,IF(OR(AND(AG302="NS",AI302=0,AH302&gt;0),AG302=AI302,COUNTIF(I302:AD302,"NA")=11),0,1)))</f>
        <v>0</v>
      </c>
      <c r="AL302">
        <f>IF(AND($AG$299&lt;&gt;$AH$299,L41=1,COUNTIF(Q259,"X")=1,COUNTA(I302:AD302)&lt;&gt;11),1,0)</f>
        <v>0</v>
      </c>
      <c r="AO302" s="109">
        <f>IF(AND($L$41&gt;1,COUNTA(I302:AD302)&gt;0),1,0)</f>
        <v>0</v>
      </c>
      <c r="AP302" s="109">
        <f>IF(AND(COUNTIF($Q$259,"X")=0,COUNTA(I302:AD302)&gt;0),1,0)</f>
        <v>0</v>
      </c>
      <c r="AR302">
        <f t="shared" ref="AR302:AR304" si="107">IF(AC302="NA",1,0)</f>
        <v>0</v>
      </c>
    </row>
    <row r="303" spans="1:44" ht="48" customHeight="1">
      <c r="A303" s="53"/>
      <c r="B303" s="7"/>
      <c r="C303" s="163" t="s">
        <v>70</v>
      </c>
      <c r="D303" s="322" t="s">
        <v>374</v>
      </c>
      <c r="E303" s="323"/>
      <c r="F303" s="323"/>
      <c r="G303" s="323"/>
      <c r="H303" s="324"/>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320"/>
      <c r="AG303">
        <f t="shared" si="103"/>
        <v>0</v>
      </c>
      <c r="AH303">
        <f t="shared" si="104"/>
        <v>0</v>
      </c>
      <c r="AI303">
        <f t="shared" si="105"/>
        <v>0</v>
      </c>
      <c r="AJ303">
        <f t="shared" si="106"/>
        <v>0</v>
      </c>
      <c r="AL303">
        <f>IF(AND($AG$299&lt;&gt;$AH$299,L42=1,COUNTIF(Q260,"X")=1,COUNTA(I303:AD303)&lt;&gt;11),1,0)</f>
        <v>0</v>
      </c>
      <c r="AM303" s="96">
        <f>IF(OR(AA305="NA",AA305="NS"),0,IF(AND(COUNTA(AA301:AB304)&gt;=1,AA305&gt;0,F307=""),1,0))</f>
        <v>0</v>
      </c>
      <c r="AO303" s="109">
        <f>IF(AND($L$42&gt;1,COUNTA(I303:AD303)&gt;0),1,0)</f>
        <v>0</v>
      </c>
      <c r="AP303" s="109">
        <f>IF(AND(COUNTIF($Q$260,"X")=0,COUNTA(I303:AD303)&gt;0),1,0)</f>
        <v>0</v>
      </c>
      <c r="AR303">
        <f t="shared" si="107"/>
        <v>0</v>
      </c>
    </row>
    <row r="304" spans="1:44" ht="24" customHeight="1">
      <c r="A304" s="53"/>
      <c r="B304" s="7"/>
      <c r="C304" s="163" t="s">
        <v>71</v>
      </c>
      <c r="D304" s="322" t="s">
        <v>507</v>
      </c>
      <c r="E304" s="323"/>
      <c r="F304" s="323"/>
      <c r="G304" s="323"/>
      <c r="H304" s="324"/>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320"/>
      <c r="AG304">
        <f t="shared" si="103"/>
        <v>0</v>
      </c>
      <c r="AH304">
        <f t="shared" si="104"/>
        <v>0</v>
      </c>
      <c r="AI304">
        <f t="shared" si="105"/>
        <v>0</v>
      </c>
      <c r="AJ304">
        <f t="shared" si="106"/>
        <v>0</v>
      </c>
      <c r="AL304">
        <f>IF(AND($AG$299&lt;&gt;$AH$299,L43=1,COUNTIF(Q261,"X")=1,COUNTA(I304:AD304)&lt;&gt;11),1,0)</f>
        <v>0</v>
      </c>
      <c r="AM304" s="96">
        <f>IF(OR(AA305="NA",AA305="NS"),0,IF(AND(COUNTA(AA301:AB304)=0,AA305&lt;=0,F307&lt;&gt;""),1,0))</f>
        <v>0</v>
      </c>
      <c r="AO304" s="109">
        <f>IF(AND($L$43&gt;1, COUNTA(I304:AD304)&gt;0),1,0)</f>
        <v>0</v>
      </c>
      <c r="AP304" s="109">
        <f>IF(AND(COUNTIF($Q$261,"X")=0,COUNTA(I304:AD304)&gt;0),1,0)</f>
        <v>0</v>
      </c>
      <c r="AR304">
        <f t="shared" si="107"/>
        <v>0</v>
      </c>
    </row>
    <row r="305" spans="1:44" ht="15" customHeight="1">
      <c r="A305" s="53"/>
      <c r="B305" s="7"/>
      <c r="C305"/>
      <c r="D305"/>
      <c r="E305"/>
      <c r="F305"/>
      <c r="G305"/>
      <c r="H305" s="145" t="s">
        <v>193</v>
      </c>
      <c r="I305" s="263">
        <f>IF(AND(SUM(I301:J304)=0,COUNTIF(I301:J304,"NS")&gt;0),"NS",
IF(AND(SUM(I301:J304)=0,COUNTIF(I301:J304,0)&gt;0),0,
IF(AND(SUM(I301:J304)=0,COUNTIF(I301:J304,"NA")&gt;0),"NA",
SUM(I301:J304))))</f>
        <v>0</v>
      </c>
      <c r="J305" s="263"/>
      <c r="K305" s="263">
        <f>IF(AND(SUM(K301:L304)=0,COUNTIF(K301:L304,"NS")&gt;0),"NS",
IF(AND(SUM(K301:L304)=0,COUNTIF(K301:L304,0)&gt;0),0,
IF(AND(SUM(K301:L304)=0,COUNTIF(K301:L304,"NA")&gt;0),"NA",
SUM(K301:L304))))</f>
        <v>0</v>
      </c>
      <c r="L305" s="263"/>
      <c r="M305" s="263">
        <f>IF(AND(SUM(M301:N304)=0,COUNTIF(M301:N304,"NS")&gt;0),"NS",
IF(AND(SUM(M301:N304)=0,COUNTIF(M301:N304,0)&gt;0),0,
IF(AND(SUM(M301:N304)=0,COUNTIF(M301:N304,"NA")&gt;0),"NA",
SUM(M301:N304))))</f>
        <v>0</v>
      </c>
      <c r="N305" s="263"/>
      <c r="O305" s="263">
        <f>IF(AND(SUM(O301:P304)=0,COUNTIF(O301:P304,"NS")&gt;0),"NS",
IF(AND(SUM(O301:P304)=0,COUNTIF(O301:P304,0)&gt;0),0,
IF(AND(SUM(O301:P304)=0,COUNTIF(O301:P304,"NA")&gt;0),"NA",
SUM(O301:P304))))</f>
        <v>0</v>
      </c>
      <c r="P305" s="263"/>
      <c r="Q305" s="263">
        <f>IF(AND(SUM(Q301:R304)=0,COUNTIF(Q301:R304,"NS")&gt;0),"NS",
IF(AND(SUM(Q301:R304)=0,COUNTIF(Q301:R304,0)&gt;0),0,
IF(AND(SUM(Q301:R304)=0,COUNTIF(Q301:R304,"NA")&gt;0),"NA",
SUM(Q301:R304))))</f>
        <v>0</v>
      </c>
      <c r="R305" s="263"/>
      <c r="S305" s="263">
        <f>IF(AND(SUM(S301:T304)=0,COUNTIF(S301:T304,"NS")&gt;0),"NS",
IF(AND(SUM(S301:T304)=0,COUNTIF(S301:T304,0)&gt;0),0,
IF(AND(SUM(S301:T304)=0,COUNTIF(S301:T304,"NA")&gt;0),"NA",
SUM(S301:T304))))</f>
        <v>0</v>
      </c>
      <c r="T305" s="263"/>
      <c r="U305" s="263">
        <f>IF(AND(SUM(U301:V304)=0,COUNTIF(U301:V304,"NS")&gt;0),"NS",
IF(AND(SUM(U301:V304)=0,COUNTIF(U301:V304,0)&gt;0),0,
IF(AND(SUM(U301:V304)=0,COUNTIF(U301:V304,"NA")&gt;0),"NA",
SUM(U301:V304))))</f>
        <v>0</v>
      </c>
      <c r="V305" s="263"/>
      <c r="W305" s="263">
        <f>IF(AND(SUM(W301:X304)=0,COUNTIF(W301:X304,"NS")&gt;0),"NS",
IF(AND(SUM(W301:X304)=0,COUNTIF(W301:X304,0)&gt;0),0,
IF(AND(SUM(W301:X304)=0,COUNTIF(W301:X304,"NA")&gt;0),"NA",
SUM(W301:X304))))</f>
        <v>0</v>
      </c>
      <c r="X305" s="263"/>
      <c r="Y305" s="263">
        <f>IF(AND(SUM(Y301:Z304)=0,COUNTIF(Y301:Z304,"NS")&gt;0),"NS",
IF(AND(SUM(Y301:Z304)=0,COUNTIF(Y301:Z304,0)&gt;0),0,
IF(AND(SUM(Y301:Z304)=0,COUNTIF(Y301:Z304,"NA")&gt;0),"NA",
SUM(Y301:Z304))))</f>
        <v>0</v>
      </c>
      <c r="Z305" s="263"/>
      <c r="AA305" s="263">
        <f>IF(AND(SUM(AA301:AB304)=0,COUNTIF(AA301:AB304,"NS")&gt;0),"NS",
IF(AND(SUM(AA301:AB304)=0,COUNTIF(AA301:AB304,0)&gt;0),0,
IF(AND(SUM(AA301:AB304)=0,COUNTIF(AA301:AB304,"NA")&gt;0),"NA",
SUM(AA301:AB304))))</f>
        <v>0</v>
      </c>
      <c r="AB305" s="263"/>
      <c r="AC305" s="263">
        <f>IF(AND(SUM(AC301:AD304)=0,COUNTIF(AC301:AD304,"NS")&gt;0),"NS",
IF(AND(SUM(AC301:AD304)=0,COUNTIF(AC301:AD304,0)&gt;0),0,
IF(AND(SUM(AC301:AD304)=0,COUNTIF(AC301:AD304,"NA")&gt;0),"NA",
SUM(AC301:AD304))))</f>
        <v>0</v>
      </c>
      <c r="AD305" s="263"/>
      <c r="AJ305" s="96">
        <f>SUM(AJ301:AJ304)</f>
        <v>0</v>
      </c>
      <c r="AL305" s="96">
        <f>SUM(AL301:AL304)</f>
        <v>0</v>
      </c>
      <c r="AM305" s="96">
        <f>AM303+AM304</f>
        <v>0</v>
      </c>
      <c r="AO305" s="96">
        <f>SUM(AO301:AO304)</f>
        <v>0</v>
      </c>
      <c r="AP305" s="96">
        <f>SUM(AP301:AP304)</f>
        <v>0</v>
      </c>
      <c r="AR305" s="178">
        <f>SUM(AR301:AR304)</f>
        <v>0</v>
      </c>
    </row>
    <row r="306" spans="1:44" ht="15" customHeight="1">
      <c r="A306" s="53"/>
      <c r="B306" s="7"/>
      <c r="C306"/>
      <c r="D306"/>
      <c r="E306"/>
      <c r="F306"/>
      <c r="G306"/>
      <c r="H306"/>
      <c r="I306"/>
      <c r="J306"/>
      <c r="K306"/>
      <c r="L306"/>
      <c r="M306"/>
      <c r="N306"/>
      <c r="O306"/>
      <c r="P306"/>
      <c r="Q306"/>
      <c r="R306"/>
      <c r="S306"/>
      <c r="T306"/>
      <c r="U306"/>
      <c r="V306"/>
      <c r="W306"/>
      <c r="X306"/>
      <c r="Y306"/>
      <c r="Z306"/>
      <c r="AA306"/>
      <c r="AB306"/>
      <c r="AC306"/>
      <c r="AD306"/>
    </row>
    <row r="307" spans="1:44" ht="45" customHeight="1">
      <c r="A307" s="166"/>
      <c r="B307" s="7"/>
      <c r="C307" s="366" t="s">
        <v>904</v>
      </c>
      <c r="D307" s="366"/>
      <c r="E307" s="366"/>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79"/>
      <c r="AG307" s="109" t="str">
        <f>IF($AG$299=$AH$299,"NO",IF(OR(AA305="NS",AA305="NA",COUNTA(AA301:AB304)=0,SUM(AA301:AB304)=0),"NO",AA305))</f>
        <v>NO</v>
      </c>
      <c r="AP307">
        <f>AP305+AO305</f>
        <v>0</v>
      </c>
    </row>
    <row r="308" spans="1:44" ht="15" customHeight="1">
      <c r="A308" s="166"/>
      <c r="B308" s="7"/>
      <c r="C308" s="108"/>
      <c r="D308" s="108"/>
      <c r="E308" s="108"/>
      <c r="F308" s="108"/>
      <c r="G308" s="6"/>
      <c r="H308" s="6"/>
      <c r="I308" s="6"/>
      <c r="J308" s="6"/>
      <c r="K308" s="6"/>
      <c r="L308" s="6"/>
      <c r="M308" s="6"/>
      <c r="N308" s="6"/>
      <c r="O308" s="6"/>
      <c r="P308" s="6"/>
      <c r="Q308" s="6"/>
      <c r="R308" s="6"/>
      <c r="S308" s="6"/>
      <c r="T308" s="6"/>
      <c r="U308" s="6"/>
      <c r="V308" s="6"/>
      <c r="W308" s="6"/>
      <c r="X308" s="6"/>
      <c r="Y308" s="6"/>
      <c r="Z308" s="6"/>
      <c r="AA308" s="6"/>
      <c r="AB308" s="6"/>
      <c r="AC308" s="6"/>
      <c r="AD308" s="6"/>
    </row>
    <row r="309" spans="1:44" ht="24" customHeight="1">
      <c r="A309" s="166"/>
      <c r="B309" s="7"/>
      <c r="C309" s="340" t="s">
        <v>194</v>
      </c>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c r="AA309" s="340"/>
      <c r="AB309" s="340"/>
      <c r="AC309" s="340"/>
      <c r="AD309" s="340"/>
    </row>
    <row r="310" spans="1:44" ht="60" customHeight="1">
      <c r="A310" s="166"/>
      <c r="B310" s="7"/>
      <c r="C310" s="367"/>
      <c r="D310" s="368"/>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c r="AA310" s="368"/>
      <c r="AB310" s="368"/>
      <c r="AC310" s="368"/>
      <c r="AD310" s="369"/>
    </row>
    <row r="311" spans="1:44" ht="15" customHeight="1">
      <c r="A311" s="166"/>
      <c r="B311" s="283" t="str">
        <f>IF(AJ305=0,"","Error: verificar sumas por fila.")</f>
        <v/>
      </c>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row>
    <row r="312" spans="1:44" ht="15" customHeight="1">
      <c r="A312" s="166"/>
      <c r="B312" s="283" t="str">
        <f>IF(AP307=0,"",IF(AO305&gt;0,"Error: verificar la consistencia con la pregunta 5.1, codigo 2 o 9.","Error: verificar la consistencia con la pregunta 5.5, selección."))</f>
        <v/>
      </c>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row>
    <row r="313" spans="1:44" ht="15" customHeight="1">
      <c r="A313" s="166"/>
      <c r="B313" s="283" t="str">
        <f>IF(AR305=0,"","Error: no puede registrar NA en la columna No identificado.")</f>
        <v/>
      </c>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row>
    <row r="314" spans="1:44" ht="15" customHeight="1">
      <c r="A314" s="166"/>
      <c r="B314" s="283" t="str">
        <f>IF(AM305=0,"",IF(AM303&gt;0," Error: debe especificar la opción Otro medio de recepción (especifique)."," Error: no debe presentar información en el recuadro (especifique)."))</f>
        <v/>
      </c>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row>
    <row r="315" spans="1:44" ht="15" customHeight="1">
      <c r="A315" s="166"/>
      <c r="B315" s="315" t="str">
        <f>IF(AL305=0,"","Error: debe completar toda la información requerida.")</f>
        <v/>
      </c>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5"/>
      <c r="AD315" s="315"/>
    </row>
    <row r="316" spans="1:44" ht="15" customHeight="1">
      <c r="A316" s="166"/>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row>
    <row r="317" spans="1:44" ht="36" customHeight="1">
      <c r="A317" s="158" t="s">
        <v>800</v>
      </c>
      <c r="B317" s="370" t="s">
        <v>532</v>
      </c>
      <c r="C317" s="370"/>
      <c r="D317" s="370"/>
      <c r="E317" s="370"/>
      <c r="F317" s="370"/>
      <c r="G317" s="370"/>
      <c r="H317" s="370"/>
      <c r="I317" s="370"/>
      <c r="J317" s="370"/>
      <c r="K317" s="370"/>
      <c r="L317" s="370"/>
      <c r="M317" s="370"/>
      <c r="N317" s="370"/>
      <c r="O317" s="370"/>
      <c r="P317" s="370"/>
      <c r="Q317" s="370"/>
      <c r="R317" s="370"/>
      <c r="S317" s="370"/>
      <c r="T317" s="370"/>
      <c r="U317" s="370"/>
      <c r="V317" s="370"/>
      <c r="W317" s="370"/>
      <c r="X317" s="370"/>
      <c r="Y317" s="370"/>
      <c r="Z317" s="370"/>
      <c r="AA317" s="370"/>
      <c r="AB317" s="370"/>
      <c r="AC317" s="370"/>
      <c r="AD317" s="370"/>
    </row>
    <row r="318" spans="1:44" ht="24" customHeight="1">
      <c r="A318" s="158"/>
      <c r="B318" s="160"/>
      <c r="C318" s="285" t="s">
        <v>533</v>
      </c>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row>
    <row r="319" spans="1:44" ht="24" customHeight="1">
      <c r="A319" s="166"/>
      <c r="B319" s="7"/>
      <c r="C319" s="285" t="s">
        <v>534</v>
      </c>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row>
    <row r="320" spans="1:44" ht="24" customHeight="1">
      <c r="A320" s="166"/>
      <c r="B320" s="7"/>
      <c r="C320" s="340" t="s">
        <v>535</v>
      </c>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c r="AA320" s="340"/>
      <c r="AB320" s="340"/>
      <c r="AC320" s="340"/>
      <c r="AD320" s="340"/>
    </row>
    <row r="321" spans="1:43" ht="24" customHeight="1">
      <c r="A321" s="166"/>
      <c r="B321" s="7"/>
      <c r="C321" s="344" t="s">
        <v>1430</v>
      </c>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43" ht="15" customHeight="1">
      <c r="A322" s="166"/>
      <c r="B322" s="7"/>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row>
    <row r="323" spans="1:43" ht="15" customHeight="1">
      <c r="A323" s="166"/>
      <c r="B323" s="7"/>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372" t="s">
        <v>545</v>
      </c>
      <c r="AB323" s="372"/>
      <c r="AC323" s="372"/>
      <c r="AD323" s="372"/>
    </row>
    <row r="324" spans="1:43" ht="15" customHeight="1">
      <c r="A324" s="166"/>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G324" t="s">
        <v>1507</v>
      </c>
      <c r="AH324" t="s">
        <v>1508</v>
      </c>
      <c r="AI324" t="s">
        <v>1509</v>
      </c>
    </row>
    <row r="325" spans="1:43" ht="15" customHeight="1">
      <c r="A325" s="166"/>
      <c r="B325" s="7"/>
      <c r="C325" s="259" t="s">
        <v>362</v>
      </c>
      <c r="D325" s="259"/>
      <c r="E325" s="259"/>
      <c r="F325" s="259"/>
      <c r="G325" s="259"/>
      <c r="H325" s="259"/>
      <c r="I325" s="259"/>
      <c r="J325" s="259"/>
      <c r="K325" s="259"/>
      <c r="L325" s="259"/>
      <c r="M325" s="256" t="s">
        <v>201</v>
      </c>
      <c r="N325" s="257"/>
      <c r="O325" s="257"/>
      <c r="P325" s="257"/>
      <c r="Q325" s="257"/>
      <c r="R325" s="257"/>
      <c r="S325" s="257"/>
      <c r="T325" s="257"/>
      <c r="U325" s="257"/>
      <c r="V325" s="257"/>
      <c r="W325" s="257"/>
      <c r="X325" s="257"/>
      <c r="Y325" s="257"/>
      <c r="Z325" s="257"/>
      <c r="AA325" s="257"/>
      <c r="AB325" s="257"/>
      <c r="AC325" s="257"/>
      <c r="AD325" s="258"/>
      <c r="AG325">
        <f>COUNTBLANK(M327:AD330)</f>
        <v>72</v>
      </c>
      <c r="AH325">
        <v>72</v>
      </c>
    </row>
    <row r="326" spans="1:43" ht="36" customHeight="1">
      <c r="A326" s="166"/>
      <c r="B326" s="7"/>
      <c r="C326" s="259"/>
      <c r="D326" s="259"/>
      <c r="E326" s="259"/>
      <c r="F326" s="259"/>
      <c r="G326" s="259"/>
      <c r="H326" s="259"/>
      <c r="I326" s="259"/>
      <c r="J326" s="259"/>
      <c r="K326" s="259"/>
      <c r="L326" s="259"/>
      <c r="M326" s="256" t="s">
        <v>105</v>
      </c>
      <c r="N326" s="257"/>
      <c r="O326" s="258"/>
      <c r="P326" s="260" t="s">
        <v>202</v>
      </c>
      <c r="Q326" s="261"/>
      <c r="R326" s="262"/>
      <c r="S326" s="260" t="s">
        <v>203</v>
      </c>
      <c r="T326" s="261"/>
      <c r="U326" s="262"/>
      <c r="V326" s="260" t="s">
        <v>204</v>
      </c>
      <c r="W326" s="261"/>
      <c r="X326" s="262"/>
      <c r="Y326" s="260" t="s">
        <v>536</v>
      </c>
      <c r="Z326" s="261"/>
      <c r="AA326" s="262"/>
      <c r="AB326" s="260" t="s">
        <v>537</v>
      </c>
      <c r="AC326" s="261"/>
      <c r="AD326" s="262"/>
      <c r="AG326" t="s">
        <v>105</v>
      </c>
      <c r="AH326" t="s">
        <v>1527</v>
      </c>
      <c r="AI326" t="s">
        <v>1521</v>
      </c>
      <c r="AJ326" t="s">
        <v>1528</v>
      </c>
      <c r="AL326" t="s">
        <v>1510</v>
      </c>
      <c r="AM326" t="s">
        <v>1512</v>
      </c>
      <c r="AO326" t="s">
        <v>1548</v>
      </c>
      <c r="AP326" t="s">
        <v>1549</v>
      </c>
      <c r="AQ326" t="s">
        <v>1551</v>
      </c>
    </row>
    <row r="327" spans="1:43" ht="48" customHeight="1">
      <c r="A327" s="166"/>
      <c r="B327" s="7"/>
      <c r="C327" s="64" t="s">
        <v>68</v>
      </c>
      <c r="D327" s="322" t="s">
        <v>859</v>
      </c>
      <c r="E327" s="323"/>
      <c r="F327" s="323"/>
      <c r="G327" s="323"/>
      <c r="H327" s="323"/>
      <c r="I327" s="323"/>
      <c r="J327" s="323"/>
      <c r="K327" s="323"/>
      <c r="L327" s="324"/>
      <c r="M327" s="260" t="str">
        <f>IF(OR(I301="",I301=0,I301="NS",I301="NA"),"",I301)</f>
        <v/>
      </c>
      <c r="N327" s="261"/>
      <c r="O327" s="262"/>
      <c r="P327" s="364"/>
      <c r="Q327" s="253"/>
      <c r="R327" s="365"/>
      <c r="S327" s="364"/>
      <c r="T327" s="253"/>
      <c r="U327" s="365"/>
      <c r="V327" s="364"/>
      <c r="W327" s="253"/>
      <c r="X327" s="365"/>
      <c r="Y327" s="364"/>
      <c r="Z327" s="253"/>
      <c r="AA327" s="365"/>
      <c r="AB327" s="364"/>
      <c r="AC327" s="253"/>
      <c r="AD327" s="365"/>
      <c r="AG327">
        <f>IF(M327="",0,M327)</f>
        <v>0</v>
      </c>
      <c r="AH327">
        <f>COUNTIF(P327:AD327,"NS")</f>
        <v>0</v>
      </c>
      <c r="AI327">
        <f>SUM(P327:AD327)</f>
        <v>0</v>
      </c>
      <c r="AJ327">
        <f>IF($AG$325=$AH$325,0,IF(OR(AND(AG327=0,AH327&gt;0),AND(AG327="NS",AI327&gt;0),AND(AG327="NS",AI327=0,AH327=0)),1,IF(OR(AND(AH327&gt;=2,AI327&lt;AG327),AND(AG327="NS",AI327=0,AH327&gt;0),AG327=AI327,COUNTIF(M327:AD327,"NA")=6),0,1)))</f>
        <v>0</v>
      </c>
      <c r="AL327">
        <f>IF(AQ327=0,IF(AND($AG$325&lt;&gt;$AH$325,L40=1,COUNTIF(Q258,"X")=1,COUNTA(P327:AD327)&lt;&gt;5),1,0),0)</f>
        <v>0</v>
      </c>
      <c r="AO327" s="109">
        <f>IF(AND($L$40&gt;1,COUNTA(P327:AD327)&gt;0),1,0)</f>
        <v>0</v>
      </c>
      <c r="AP327" s="109">
        <f>IF(AND(COUNTIF($Q$258,"X")=0,COUNTA(P327:AD327)&gt;0),1,0)</f>
        <v>0</v>
      </c>
      <c r="AQ327">
        <f>IF(OR($I$301=0,$I$301="NS",$I$301="NA"),1,0)</f>
        <v>1</v>
      </c>
    </row>
    <row r="328" spans="1:43" ht="24" customHeight="1">
      <c r="A328" s="166"/>
      <c r="B328" s="7"/>
      <c r="C328" s="64" t="s">
        <v>69</v>
      </c>
      <c r="D328" s="322" t="s">
        <v>370</v>
      </c>
      <c r="E328" s="323"/>
      <c r="F328" s="323"/>
      <c r="G328" s="323"/>
      <c r="H328" s="323"/>
      <c r="I328" s="323"/>
      <c r="J328" s="323"/>
      <c r="K328" s="323"/>
      <c r="L328" s="324"/>
      <c r="M328" s="260" t="str">
        <f t="shared" ref="M328:M330" si="108">IF(OR(I302="",I302=0,I302="NS",I302="NA"),"",I302)</f>
        <v/>
      </c>
      <c r="N328" s="261"/>
      <c r="O328" s="262"/>
      <c r="P328" s="364"/>
      <c r="Q328" s="253"/>
      <c r="R328" s="365"/>
      <c r="S328" s="364"/>
      <c r="T328" s="253"/>
      <c r="U328" s="365"/>
      <c r="V328" s="364"/>
      <c r="W328" s="253"/>
      <c r="X328" s="365"/>
      <c r="Y328" s="364"/>
      <c r="Z328" s="253"/>
      <c r="AA328" s="365"/>
      <c r="AB328" s="364"/>
      <c r="AC328" s="253"/>
      <c r="AD328" s="365"/>
      <c r="AG328">
        <f t="shared" ref="AG328:AG330" si="109">IF(M328="",0,M328)</f>
        <v>0</v>
      </c>
      <c r="AH328">
        <f t="shared" ref="AH328:AH330" si="110">COUNTIF(P328:AD328,"NS")</f>
        <v>0</v>
      </c>
      <c r="AI328">
        <f t="shared" ref="AI328:AI330" si="111">SUM(P328:AD328)</f>
        <v>0</v>
      </c>
      <c r="AJ328">
        <f t="shared" ref="AJ328:AJ330" si="112">IF($AG$325=$AH$325,0,IF(OR(AND(AG328=0,AH328&gt;0),AND(AG328="NS",AI328&gt;0),AND(AG328="NS",AI328=0,AH328=0)),1,IF(OR(AND(AH328&gt;=2,AI328&lt;AG328),AND(AG328="NS",AI328=0,AH328&gt;0),AG328=AI328,COUNTIF(M328:AD328,"NA")=6),0,1)))</f>
        <v>0</v>
      </c>
      <c r="AL328">
        <f t="shared" ref="AL328:AL330" si="113">IF(AQ328=0,IF(AND($AG$325&lt;&gt;$AH$325,L41=1,COUNTIF(Q259,"X")=1,COUNTA(P328:AD328)&lt;&gt;5),1,0),0)</f>
        <v>0</v>
      </c>
      <c r="AO328" s="109">
        <f>IF(AND($L$41&gt;1,COUNTA(P328:AD328)&gt;0),1,0)</f>
        <v>0</v>
      </c>
      <c r="AP328" s="109">
        <f>IF(AND(COUNTIF($Q$259,"X")=0,COUNTA(P328:AD328)&gt;0),1,0)</f>
        <v>0</v>
      </c>
      <c r="AQ328">
        <f>IF(OR($I$302=0,$I$302="NS",$I$302="NA"),1,0)</f>
        <v>1</v>
      </c>
    </row>
    <row r="329" spans="1:43" ht="24" customHeight="1">
      <c r="A329" s="166"/>
      <c r="B329" s="7"/>
      <c r="C329" s="163" t="s">
        <v>70</v>
      </c>
      <c r="D329" s="322" t="s">
        <v>374</v>
      </c>
      <c r="E329" s="323"/>
      <c r="F329" s="323"/>
      <c r="G329" s="323"/>
      <c r="H329" s="323"/>
      <c r="I329" s="323"/>
      <c r="J329" s="323"/>
      <c r="K329" s="323"/>
      <c r="L329" s="324"/>
      <c r="M329" s="260" t="str">
        <f t="shared" si="108"/>
        <v/>
      </c>
      <c r="N329" s="261"/>
      <c r="O329" s="262"/>
      <c r="P329" s="364"/>
      <c r="Q329" s="253"/>
      <c r="R329" s="365"/>
      <c r="S329" s="364"/>
      <c r="T329" s="253"/>
      <c r="U329" s="365"/>
      <c r="V329" s="364"/>
      <c r="W329" s="253"/>
      <c r="X329" s="365"/>
      <c r="Y329" s="364"/>
      <c r="Z329" s="253"/>
      <c r="AA329" s="365"/>
      <c r="AB329" s="364"/>
      <c r="AC329" s="253"/>
      <c r="AD329" s="365"/>
      <c r="AG329">
        <f t="shared" si="109"/>
        <v>0</v>
      </c>
      <c r="AH329">
        <f t="shared" si="110"/>
        <v>0</v>
      </c>
      <c r="AI329">
        <f t="shared" si="111"/>
        <v>0</v>
      </c>
      <c r="AJ329">
        <f t="shared" si="112"/>
        <v>0</v>
      </c>
      <c r="AL329">
        <f t="shared" si="113"/>
        <v>0</v>
      </c>
      <c r="AM329" s="96">
        <f>IF(OR(AB331="NA",AB331="NS"),0,IF(AND(COUNTA(AB327:AD330)&gt;=1,AB331&gt;0,F333=""),1,0))</f>
        <v>0</v>
      </c>
      <c r="AO329" s="109">
        <f>IF(AND($L$42&gt;1,COUNTA(P329:AD329)&gt;0),1,0)</f>
        <v>0</v>
      </c>
      <c r="AP329" s="109">
        <f>IF(AND(COUNTIF($Q$260,"X")=0,COUNTA(P329:AD329)&gt;0),1,0)</f>
        <v>0</v>
      </c>
      <c r="AQ329">
        <f>IF(OR($I$303=0,$I$303="NS",$I$303="NA"),1,0)</f>
        <v>1</v>
      </c>
    </row>
    <row r="330" spans="1:43" ht="15">
      <c r="A330" s="166"/>
      <c r="B330" s="7"/>
      <c r="C330" s="163" t="s">
        <v>71</v>
      </c>
      <c r="D330" s="322" t="s">
        <v>507</v>
      </c>
      <c r="E330" s="323"/>
      <c r="F330" s="323"/>
      <c r="G330" s="323"/>
      <c r="H330" s="323"/>
      <c r="I330" s="323"/>
      <c r="J330" s="323"/>
      <c r="K330" s="323"/>
      <c r="L330" s="324"/>
      <c r="M330" s="260" t="str">
        <f t="shared" si="108"/>
        <v/>
      </c>
      <c r="N330" s="261"/>
      <c r="O330" s="262"/>
      <c r="P330" s="364"/>
      <c r="Q330" s="253"/>
      <c r="R330" s="365"/>
      <c r="S330" s="364"/>
      <c r="T330" s="253"/>
      <c r="U330" s="365"/>
      <c r="V330" s="364"/>
      <c r="W330" s="253"/>
      <c r="X330" s="365"/>
      <c r="Y330" s="364"/>
      <c r="Z330" s="253"/>
      <c r="AA330" s="365"/>
      <c r="AB330" s="364"/>
      <c r="AC330" s="253"/>
      <c r="AD330" s="365"/>
      <c r="AG330">
        <f t="shared" si="109"/>
        <v>0</v>
      </c>
      <c r="AH330">
        <f t="shared" si="110"/>
        <v>0</v>
      </c>
      <c r="AI330">
        <f t="shared" si="111"/>
        <v>0</v>
      </c>
      <c r="AJ330">
        <f t="shared" si="112"/>
        <v>0</v>
      </c>
      <c r="AL330">
        <f t="shared" si="113"/>
        <v>0</v>
      </c>
      <c r="AM330" s="96">
        <f>IF(OR(AB331="NA",AB331="NS"),0,IF(AND(COUNTA(AB327:AD330)=0,AB331&lt;=0,F333&lt;&gt;""),1,0))</f>
        <v>0</v>
      </c>
      <c r="AO330" s="109">
        <f>IF(AND($L$43&gt;1,COUNTA(P330:AD330)&gt;0),1,0)</f>
        <v>0</v>
      </c>
      <c r="AP330" s="109">
        <f>IF(AND(COUNTIF($Q$261,"X")=0,COUNTA(P330:AD330)&gt;0),1,0)</f>
        <v>0</v>
      </c>
      <c r="AQ330">
        <f>IF(OR($I$304=0,$I$304="NS",$I$304="NA"),1,0)</f>
        <v>1</v>
      </c>
    </row>
    <row r="331" spans="1:43" ht="15" customHeight="1">
      <c r="A331" s="166"/>
      <c r="B331" s="7"/>
      <c r="C331" s="114"/>
      <c r="D331" s="114"/>
      <c r="E331" s="114"/>
      <c r="F331" s="114"/>
      <c r="G331" s="114"/>
      <c r="H331" s="114"/>
      <c r="I331" s="114"/>
      <c r="J331" s="114"/>
      <c r="K331" s="114"/>
      <c r="L331" s="145" t="s">
        <v>193</v>
      </c>
      <c r="M331" s="260">
        <f>IF(AND(SUM(M327:O330)=0,COUNTIF(M327:O330,"NS")&gt;0),"NS",
IF(AND(SUM(M327:O330)=0,COUNTIF(M327:O330,0)&gt;0),0,
IF(AND(SUM(M327:O330)=0,COUNTIF(M327:O330,"NA")&gt;0),"NA",
SUM(M327:O330))))</f>
        <v>0</v>
      </c>
      <c r="N331" s="261"/>
      <c r="O331" s="262"/>
      <c r="P331" s="260">
        <f>IF(AND(SUM(P327:R330)=0,COUNTIF(P327:R330,"NS")&gt;0),"NS",
IF(AND(SUM(P327:R330)=0,COUNTIF(P327:R330,0)&gt;0),0,
IF(AND(SUM(P327:R330)=0,COUNTIF(P327:R330,"NA")&gt;0),"NA",
SUM(P327:R330))))</f>
        <v>0</v>
      </c>
      <c r="Q331" s="261"/>
      <c r="R331" s="262"/>
      <c r="S331" s="260">
        <f>IF(AND(SUM(S327:U330)=0,COUNTIF(S327:U330,"NS")&gt;0),"NS",
IF(AND(SUM(S327:U330)=0,COUNTIF(S327:U330,0)&gt;0),0,
IF(AND(SUM(S327:U330)=0,COUNTIF(S327:U330,"NA")&gt;0),"NA",
SUM(S327:U330))))</f>
        <v>0</v>
      </c>
      <c r="T331" s="261"/>
      <c r="U331" s="262"/>
      <c r="V331" s="260">
        <f>IF(AND(SUM(V327:X330)=0,COUNTIF(V327:X330,"NS")&gt;0),"NS",
IF(AND(SUM(V327:X330)=0,COUNTIF(V327:X330,0)&gt;0),0,
IF(AND(SUM(V327:X330)=0,COUNTIF(V327:X330,"NA")&gt;0),"NA",
SUM(V327:X330))))</f>
        <v>0</v>
      </c>
      <c r="W331" s="261"/>
      <c r="X331" s="262"/>
      <c r="Y331" s="260">
        <f>IF(AND(SUM(Y327:AA330)=0,COUNTIF(Y327:AA330,"NS")&gt;0),"NS",
IF(AND(SUM(Y327:AA330)=0,COUNTIF(Y327:AA330,0)&gt;0),0,
IF(AND(SUM(Y327:AA330)=0,COUNTIF(Y327:AA330,"NA")&gt;0),"NA",
SUM(Y327:AA330))))</f>
        <v>0</v>
      </c>
      <c r="Z331" s="261"/>
      <c r="AA331" s="262"/>
      <c r="AB331" s="260">
        <f>IF(AND(SUM(AB327:AD330)=0,COUNTIF(AB327:AD330,"NS")&gt;0),"NS",
IF(AND(SUM(AB327:AD330)=0,COUNTIF(AB327:AD330,0)&gt;0),0,
IF(AND(SUM(AB327:AD330)=0,COUNTIF(AB327:AD330,"NA")&gt;0),"NA",
SUM(AB327:AD330))))</f>
        <v>0</v>
      </c>
      <c r="AC331" s="261"/>
      <c r="AD331" s="262"/>
      <c r="AJ331" s="96">
        <f>SUM(AJ327:AJ330)</f>
        <v>0</v>
      </c>
      <c r="AL331" s="96">
        <f>SUM(AL327:AL330)</f>
        <v>0</v>
      </c>
      <c r="AM331" s="96">
        <f>AM329+AM330</f>
        <v>0</v>
      </c>
      <c r="AO331" s="96">
        <f>SUM(AO327:AO330)</f>
        <v>0</v>
      </c>
      <c r="AP331" s="96">
        <f>SUM(AP327:AP330)</f>
        <v>0</v>
      </c>
    </row>
    <row r="332" spans="1:43" ht="15" customHeight="1">
      <c r="A332" s="166"/>
      <c r="B332" s="7"/>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P332" s="96">
        <f>AO331+AP331</f>
        <v>0</v>
      </c>
    </row>
    <row r="333" spans="1:43" ht="45" customHeight="1">
      <c r="A333" s="166"/>
      <c r="B333" s="7"/>
      <c r="C333" s="408" t="s">
        <v>205</v>
      </c>
      <c r="D333" s="408"/>
      <c r="E333" s="408"/>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G333" s="109" t="str">
        <f>IF($AG$325=$AH$325,"NO",IF(OR(AB331="NS",AB331="NA",COUNTA(AB327:AD330)=0,SUM(AB327:AD330)=0),"NO",AB331))</f>
        <v>NO</v>
      </c>
    </row>
    <row r="334" spans="1:43" ht="15" customHeight="1">
      <c r="A334" s="166"/>
      <c r="B334" s="7"/>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row>
    <row r="335" spans="1:43" ht="24" customHeight="1">
      <c r="A335" s="166"/>
      <c r="B335" s="7"/>
      <c r="C335" s="340" t="s">
        <v>194</v>
      </c>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c r="AA335" s="340"/>
      <c r="AB335" s="340"/>
      <c r="AC335" s="340"/>
      <c r="AD335" s="340"/>
    </row>
    <row r="336" spans="1:43" ht="60" customHeight="1">
      <c r="A336" s="166"/>
      <c r="B336" s="7"/>
      <c r="C336" s="367"/>
      <c r="D336" s="368"/>
      <c r="E336" s="368"/>
      <c r="F336" s="368"/>
      <c r="G336" s="368"/>
      <c r="H336" s="368"/>
      <c r="I336" s="368"/>
      <c r="J336" s="368"/>
      <c r="K336" s="368"/>
      <c r="L336" s="368"/>
      <c r="M336" s="368"/>
      <c r="N336" s="368"/>
      <c r="O336" s="368"/>
      <c r="P336" s="368"/>
      <c r="Q336" s="368"/>
      <c r="R336" s="368"/>
      <c r="S336" s="368"/>
      <c r="T336" s="368"/>
      <c r="U336" s="368"/>
      <c r="V336" s="368"/>
      <c r="W336" s="368"/>
      <c r="X336" s="368"/>
      <c r="Y336" s="368"/>
      <c r="Z336" s="368"/>
      <c r="AA336" s="368"/>
      <c r="AB336" s="368"/>
      <c r="AC336" s="368"/>
      <c r="AD336" s="369"/>
    </row>
    <row r="337" spans="1:44" ht="15" customHeight="1">
      <c r="A337" s="166"/>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row>
    <row r="338" spans="1:44" ht="15" customHeight="1">
      <c r="A338" s="166"/>
      <c r="B338" s="283" t="str">
        <f>IF(AP332=0,"",IF(AO331&gt;0,"Error: verificar la consistencia con la pregunta 5.1, codigo 2 o 9.","Error: verificar la consistencia con la pregunta 5.5, selección."))</f>
        <v/>
      </c>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row>
    <row r="339" spans="1:44" ht="15" customHeight="1">
      <c r="A339" s="166"/>
      <c r="B339" s="283" t="str">
        <f>IF(AJ331=0,"","Error: verificar sumas por fila.")</f>
        <v/>
      </c>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row>
    <row r="340" spans="1:44" ht="15" customHeight="1">
      <c r="A340" s="166"/>
      <c r="B340" s="283" t="str">
        <f>IF(AM331=0,"",IF(AM329&gt;0," Error: debe especificar la opción Otro estatus (especifique)."," Error: no debe presentar información en el recuadro (especifique)."))</f>
        <v/>
      </c>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row>
    <row r="341" spans="1:44" ht="15" customHeight="1">
      <c r="A341" s="166"/>
      <c r="B341" s="315" t="str">
        <f>IF(AL331=0,"","Error: debe completar toda la información requerida.")</f>
        <v/>
      </c>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row>
    <row r="342" spans="1:44" ht="15" customHeight="1">
      <c r="A342" s="166"/>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row>
    <row r="343" spans="1:44" ht="36" customHeight="1">
      <c r="A343" s="158" t="s">
        <v>801</v>
      </c>
      <c r="B343" s="370" t="s">
        <v>802</v>
      </c>
      <c r="C343" s="370"/>
      <c r="D343" s="370"/>
      <c r="E343" s="370"/>
      <c r="F343" s="370"/>
      <c r="G343" s="370"/>
      <c r="H343" s="370"/>
      <c r="I343" s="370"/>
      <c r="J343" s="370"/>
      <c r="K343" s="370"/>
      <c r="L343" s="370"/>
      <c r="M343" s="370"/>
      <c r="N343" s="370"/>
      <c r="O343" s="370"/>
      <c r="P343" s="370"/>
      <c r="Q343" s="370"/>
      <c r="R343" s="370"/>
      <c r="S343" s="370"/>
      <c r="T343" s="370"/>
      <c r="U343" s="370"/>
      <c r="V343" s="370"/>
      <c r="W343" s="370"/>
      <c r="X343" s="370"/>
      <c r="Y343" s="370"/>
      <c r="Z343" s="370"/>
      <c r="AA343" s="370"/>
      <c r="AB343" s="370"/>
      <c r="AC343" s="370"/>
      <c r="AD343" s="370"/>
    </row>
    <row r="344" spans="1:44" ht="24" customHeight="1">
      <c r="A344" s="158"/>
      <c r="B344" s="160"/>
      <c r="C344" s="285" t="s">
        <v>804</v>
      </c>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row>
    <row r="345" spans="1:44" ht="36" customHeight="1">
      <c r="A345" s="158"/>
      <c r="B345" s="160"/>
      <c r="C345" s="285" t="s">
        <v>803</v>
      </c>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row>
    <row r="346" spans="1:44" ht="24" customHeight="1">
      <c r="A346" s="158"/>
      <c r="B346" s="160"/>
      <c r="C346" s="285" t="s">
        <v>805</v>
      </c>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row>
    <row r="347" spans="1:44" ht="24" customHeight="1">
      <c r="A347" s="166"/>
      <c r="B347" s="7"/>
      <c r="C347" s="285" t="s">
        <v>538</v>
      </c>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G347" t="s">
        <v>1507</v>
      </c>
      <c r="AH347" t="s">
        <v>1508</v>
      </c>
      <c r="AI347" t="s">
        <v>1509</v>
      </c>
    </row>
    <row r="348" spans="1:44" ht="15" customHeight="1">
      <c r="A348" s="166"/>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G348">
        <f>COUNTBLANK(O351:AD354)</f>
        <v>64</v>
      </c>
      <c r="AH348">
        <v>64</v>
      </c>
    </row>
    <row r="349" spans="1:44" ht="15" customHeight="1">
      <c r="A349" s="166"/>
      <c r="B349" s="7"/>
      <c r="C349" s="259" t="s">
        <v>362</v>
      </c>
      <c r="D349" s="259"/>
      <c r="E349" s="259"/>
      <c r="F349" s="259"/>
      <c r="G349" s="259"/>
      <c r="H349" s="259"/>
      <c r="I349" s="259"/>
      <c r="J349" s="259"/>
      <c r="K349" s="259"/>
      <c r="L349" s="259"/>
      <c r="M349" s="259"/>
      <c r="N349" s="259"/>
      <c r="O349" s="259" t="s">
        <v>206</v>
      </c>
      <c r="P349" s="259"/>
      <c r="Q349" s="259"/>
      <c r="R349" s="259"/>
      <c r="S349" s="259"/>
      <c r="T349" s="259"/>
      <c r="U349" s="259"/>
      <c r="V349" s="259"/>
      <c r="W349" s="259"/>
      <c r="X349" s="259"/>
      <c r="Y349" s="259"/>
      <c r="Z349" s="259"/>
      <c r="AA349" s="259"/>
      <c r="AB349" s="259"/>
      <c r="AC349" s="259"/>
      <c r="AD349" s="259"/>
    </row>
    <row r="350" spans="1:44" ht="168" customHeight="1">
      <c r="A350" s="166"/>
      <c r="B350" s="7"/>
      <c r="C350" s="259"/>
      <c r="D350" s="259"/>
      <c r="E350" s="259"/>
      <c r="F350" s="259"/>
      <c r="G350" s="259"/>
      <c r="H350" s="259"/>
      <c r="I350" s="259"/>
      <c r="J350" s="259"/>
      <c r="K350" s="259"/>
      <c r="L350" s="259"/>
      <c r="M350" s="259"/>
      <c r="N350" s="259"/>
      <c r="O350" s="259" t="s">
        <v>105</v>
      </c>
      <c r="P350" s="259"/>
      <c r="Q350" s="409" t="s">
        <v>539</v>
      </c>
      <c r="R350" s="409"/>
      <c r="S350" s="409" t="s">
        <v>207</v>
      </c>
      <c r="T350" s="409"/>
      <c r="U350" s="409" t="s">
        <v>540</v>
      </c>
      <c r="V350" s="409"/>
      <c r="W350" s="409" t="s">
        <v>541</v>
      </c>
      <c r="X350" s="409"/>
      <c r="Y350" s="409" t="s">
        <v>208</v>
      </c>
      <c r="Z350" s="409"/>
      <c r="AA350" s="409" t="s">
        <v>209</v>
      </c>
      <c r="AB350" s="409"/>
      <c r="AC350" s="409" t="s">
        <v>210</v>
      </c>
      <c r="AD350" s="409"/>
      <c r="AG350" t="s">
        <v>105</v>
      </c>
      <c r="AH350" t="s">
        <v>1527</v>
      </c>
      <c r="AI350" t="s">
        <v>1521</v>
      </c>
      <c r="AJ350" t="s">
        <v>1528</v>
      </c>
      <c r="AL350" t="s">
        <v>1510</v>
      </c>
      <c r="AM350" t="s">
        <v>1512</v>
      </c>
      <c r="AO350" t="s">
        <v>1548</v>
      </c>
      <c r="AP350" t="s">
        <v>1549</v>
      </c>
      <c r="AQ350" t="s">
        <v>1551</v>
      </c>
      <c r="AR350" t="s">
        <v>1551</v>
      </c>
    </row>
    <row r="351" spans="1:44" ht="36" customHeight="1">
      <c r="A351" s="166"/>
      <c r="B351" s="7"/>
      <c r="C351" s="64" t="s">
        <v>68</v>
      </c>
      <c r="D351" s="322" t="s">
        <v>859</v>
      </c>
      <c r="E351" s="323"/>
      <c r="F351" s="323"/>
      <c r="G351" s="323"/>
      <c r="H351" s="323"/>
      <c r="I351" s="323"/>
      <c r="J351" s="323"/>
      <c r="K351" s="323"/>
      <c r="L351" s="323"/>
      <c r="M351" s="323"/>
      <c r="N351" s="324"/>
      <c r="O351" s="320"/>
      <c r="P351" s="320"/>
      <c r="Q351" s="320"/>
      <c r="R351" s="320"/>
      <c r="S351" s="320"/>
      <c r="T351" s="320"/>
      <c r="U351" s="320"/>
      <c r="V351" s="320"/>
      <c r="W351" s="320"/>
      <c r="X351" s="320"/>
      <c r="Y351" s="320"/>
      <c r="Z351" s="320"/>
      <c r="AA351" s="320"/>
      <c r="AB351" s="320"/>
      <c r="AC351" s="320"/>
      <c r="AD351" s="320"/>
      <c r="AG351">
        <f>O351</f>
        <v>0</v>
      </c>
      <c r="AH351">
        <f>COUNTIF(Q351:AD351,"NS")</f>
        <v>0</v>
      </c>
      <c r="AI351">
        <f>SUM(Q351:AD351)</f>
        <v>0</v>
      </c>
      <c r="AJ351">
        <f>IF($AG$348=$AH$348,0,IF(OR(AND(AG351=0,AH351&gt;0),AND(AG351="NS",AI351&gt;0),AND(AG351="NS",AI351=0,AH351=0)),1,IF(OR(AND(AH351&gt;=2,AI351&lt;AG351),AND(AG351="NS",AI351=0,AH351&gt;0),AG351=AI351,COUNTIF(O351:AD351,"NA")=8),0,1)))</f>
        <v>0</v>
      </c>
      <c r="AL351">
        <f>IF(AQ351=0,IF(AND($AG$348&lt;&gt;$AH$348,L40=1,COUNTIF(Q258,"X")=1,COUNTA(O351:AD351)&lt;&gt;8),1,0),0)</f>
        <v>0</v>
      </c>
      <c r="AO351" s="109">
        <f>IF(AND($L$40&gt;1,COUNTA(O351:AD351)&gt;0),1,0)</f>
        <v>0</v>
      </c>
      <c r="AP351" s="109">
        <f>IF(AND(COUNTIF($Q$258,"X")=0,COUNTA(O351:AD351)&gt;0),1,0)</f>
        <v>0</v>
      </c>
      <c r="AQ351">
        <f>IF(OR($I$301=0,$I$301="NS",$I$301="NA"),1,0)</f>
        <v>1</v>
      </c>
      <c r="AR351">
        <f>IF(OR(I301="NA",I301="NS",I301=0),0,IF(AND(Q351&lt;=I301,S351&lt;=I301,U351&lt;=I301,W351&lt;=I301,Y351&lt;=I301,AA351&lt;=I301,AC351&lt;=I301),0,IF(AC351="NA",0,1))+IF(I301&lt;=SUM(Q351:AD351),0,1))</f>
        <v>0</v>
      </c>
    </row>
    <row r="352" spans="1:44" ht="15" customHeight="1">
      <c r="A352" s="166"/>
      <c r="B352" s="7"/>
      <c r="C352" s="64" t="s">
        <v>69</v>
      </c>
      <c r="D352" s="322" t="s">
        <v>370</v>
      </c>
      <c r="E352" s="323"/>
      <c r="F352" s="323"/>
      <c r="G352" s="323"/>
      <c r="H352" s="323"/>
      <c r="I352" s="323"/>
      <c r="J352" s="323"/>
      <c r="K352" s="323"/>
      <c r="L352" s="323"/>
      <c r="M352" s="323"/>
      <c r="N352" s="324"/>
      <c r="O352" s="320"/>
      <c r="P352" s="320"/>
      <c r="Q352" s="320"/>
      <c r="R352" s="320"/>
      <c r="S352" s="320"/>
      <c r="T352" s="320"/>
      <c r="U352" s="320"/>
      <c r="V352" s="320"/>
      <c r="W352" s="320"/>
      <c r="X352" s="320"/>
      <c r="Y352" s="320"/>
      <c r="Z352" s="320"/>
      <c r="AA352" s="320"/>
      <c r="AB352" s="320"/>
      <c r="AC352" s="320"/>
      <c r="AD352" s="320"/>
      <c r="AG352">
        <f t="shared" ref="AG352:AG354" si="114">O352</f>
        <v>0</v>
      </c>
      <c r="AH352">
        <f t="shared" ref="AH352:AH354" si="115">COUNTIF(Q352:AD352,"NS")</f>
        <v>0</v>
      </c>
      <c r="AI352">
        <f t="shared" ref="AI352:AI354" si="116">SUM(Q352:AD352)</f>
        <v>0</v>
      </c>
      <c r="AJ352">
        <f t="shared" ref="AJ352:AJ354" si="117">IF($AG$348=$AH$348,0,IF(OR(AND(AG352=0,AH352&gt;0),AND(AG352="NS",AI352&gt;0),AND(AG352="NS",AI352=0,AH352=0)),1,IF(OR(AND(AH352&gt;=2,AI352&lt;AG352),AND(AG352="NS",AI352=0,AH352&gt;0),AG352=AI352,COUNTIF(O352:AD352,"NA")=8),0,1)))</f>
        <v>0</v>
      </c>
      <c r="AL352">
        <f t="shared" ref="AL352:AL354" si="118">IF(AQ352=0,IF(AND($AG$348&lt;&gt;$AH$348,L41=1,COUNTIF(Q259,"X")=1,COUNTA(O352:AD352)&lt;&gt;8),1,0),0)</f>
        <v>0</v>
      </c>
      <c r="AO352" s="109">
        <f>IF(AND($L$41&gt;1,COUNTA(O352:AD352)&gt;0),1,0)</f>
        <v>0</v>
      </c>
      <c r="AP352" s="109">
        <f>IF(AND(COUNTIF($Q$259,"X")=0,COUNTA(O352:AD352)&gt;0),1,0)</f>
        <v>0</v>
      </c>
      <c r="AQ352">
        <f>IF(OR($I$302=0,$I$302="NS",$I$302="NA"),1,0)</f>
        <v>1</v>
      </c>
      <c r="AR352">
        <f>IF(OR(I302="NA",I302="NS",I302=0),0,IF(AND(Q352&lt;=I302,S352&lt;=I302,U352&lt;=I302,W352&lt;=I302,Y352&lt;=I302,AA352&lt;=I302,AC352&lt;=I302),0,IF(AC352="NA",0,1))+IF(I302&lt;=SUM(Q352:AD352),0,1))</f>
        <v>0</v>
      </c>
    </row>
    <row r="353" spans="1:44" ht="24" customHeight="1">
      <c r="A353" s="166"/>
      <c r="B353" s="7"/>
      <c r="C353" s="163" t="s">
        <v>70</v>
      </c>
      <c r="D353" s="322" t="s">
        <v>374</v>
      </c>
      <c r="E353" s="323"/>
      <c r="F353" s="323"/>
      <c r="G353" s="323"/>
      <c r="H353" s="323"/>
      <c r="I353" s="323"/>
      <c r="J353" s="323"/>
      <c r="K353" s="323"/>
      <c r="L353" s="323"/>
      <c r="M353" s="323"/>
      <c r="N353" s="324"/>
      <c r="O353" s="320"/>
      <c r="P353" s="320"/>
      <c r="Q353" s="320"/>
      <c r="R353" s="320"/>
      <c r="S353" s="320"/>
      <c r="T353" s="320"/>
      <c r="U353" s="320"/>
      <c r="V353" s="320"/>
      <c r="W353" s="320"/>
      <c r="X353" s="320"/>
      <c r="Y353" s="320"/>
      <c r="Z353" s="320"/>
      <c r="AA353" s="320"/>
      <c r="AB353" s="320"/>
      <c r="AC353" s="320"/>
      <c r="AD353" s="320"/>
      <c r="AG353">
        <f t="shared" si="114"/>
        <v>0</v>
      </c>
      <c r="AH353">
        <f t="shared" si="115"/>
        <v>0</v>
      </c>
      <c r="AI353">
        <f t="shared" si="116"/>
        <v>0</v>
      </c>
      <c r="AJ353">
        <f t="shared" si="117"/>
        <v>0</v>
      </c>
      <c r="AL353">
        <f t="shared" si="118"/>
        <v>0</v>
      </c>
      <c r="AM353" s="96">
        <f>IF(OR(AC355="NA",AC355="NS"),0,IF(AND(COUNTA(AC351:AD354)&gt;=1,AC355&gt;0,F357=""),1,0))</f>
        <v>0</v>
      </c>
      <c r="AO353" s="109">
        <f>IF(AND($L$42&gt;1,COUNTA(O353:AD353)&gt;0),1,0)</f>
        <v>0</v>
      </c>
      <c r="AP353" s="109">
        <f>IF(AND(COUNTIF($Q$260,"X")=0,COUNTA(O353:AD353)&gt;0),1,0)</f>
        <v>0</v>
      </c>
      <c r="AQ353">
        <f>IF(OR($I$303=0,$I$303="NS",$I$303="NA"),1,0)</f>
        <v>1</v>
      </c>
      <c r="AR353">
        <f>IF(OR(I303="NA",I303="NS",I303=0),0,IF(AND(Q353&lt;=I303,S353&lt;=I303,U353&lt;=I303,W353&lt;=I303,Y353&lt;=I303,AA353&lt;=I303,AC353&lt;=I303),0,IF(AC353="NA",0,1))+IF(I303&lt;=SUM(Q353:AD353),0,1))</f>
        <v>0</v>
      </c>
    </row>
    <row r="354" spans="1:44" ht="15" customHeight="1">
      <c r="A354" s="166"/>
      <c r="B354" s="7"/>
      <c r="C354" s="163" t="s">
        <v>71</v>
      </c>
      <c r="D354" s="322" t="s">
        <v>507</v>
      </c>
      <c r="E354" s="323"/>
      <c r="F354" s="323"/>
      <c r="G354" s="323"/>
      <c r="H354" s="323"/>
      <c r="I354" s="323"/>
      <c r="J354" s="323"/>
      <c r="K354" s="323"/>
      <c r="L354" s="323"/>
      <c r="M354" s="323"/>
      <c r="N354" s="324"/>
      <c r="O354" s="320"/>
      <c r="P354" s="320"/>
      <c r="Q354" s="320"/>
      <c r="R354" s="320"/>
      <c r="S354" s="320"/>
      <c r="T354" s="320"/>
      <c r="U354" s="320"/>
      <c r="V354" s="320"/>
      <c r="W354" s="320"/>
      <c r="X354" s="320"/>
      <c r="Y354" s="320"/>
      <c r="Z354" s="320"/>
      <c r="AA354" s="320"/>
      <c r="AB354" s="320"/>
      <c r="AC354" s="320"/>
      <c r="AD354" s="320"/>
      <c r="AG354">
        <f t="shared" si="114"/>
        <v>0</v>
      </c>
      <c r="AH354">
        <f t="shared" si="115"/>
        <v>0</v>
      </c>
      <c r="AI354">
        <f t="shared" si="116"/>
        <v>0</v>
      </c>
      <c r="AJ354">
        <f t="shared" si="117"/>
        <v>0</v>
      </c>
      <c r="AL354">
        <f t="shared" si="118"/>
        <v>0</v>
      </c>
      <c r="AM354" s="96">
        <f>IF(OR(AC355="NA",AC355="NS"),0,IF(AND(COUNTA(AC351:AD354)=0,AC355&lt;=0,F357&lt;&gt;""),1,0))</f>
        <v>0</v>
      </c>
      <c r="AO354" s="109">
        <f>IF(AND($L$43&gt;1, COUNTA(O354:AD354)&gt;0),1,0)</f>
        <v>0</v>
      </c>
      <c r="AP354" s="109">
        <f>IF(AND(COUNTIF($Q$261,"X")=0,COUNTA(O354:AD354)&gt;0),1,0)</f>
        <v>0</v>
      </c>
      <c r="AQ354">
        <f>IF(OR($I$304=0,$I$304="NS",$I$304="NA"),1,0)</f>
        <v>1</v>
      </c>
      <c r="AR354">
        <f>IF(OR(I304="NA",I304="NS",I304=0),0,IF(AND(Q354&lt;=I304,S354&lt;=I304,U354&lt;=I304,W354&lt;=I304,Y354&lt;=I304,AA354&lt;=I304,AC354&lt;=I304),0,IF(AC354="NA",0,1))+IF(I304&lt;=SUM(Q354:AD354),0,1))</f>
        <v>0</v>
      </c>
    </row>
    <row r="355" spans="1:44" ht="15" customHeight="1">
      <c r="A355" s="166"/>
      <c r="B355" s="7"/>
      <c r="C355" s="114"/>
      <c r="D355" s="114"/>
      <c r="E355" s="114"/>
      <c r="F355" s="114"/>
      <c r="G355" s="114"/>
      <c r="H355" s="114"/>
      <c r="I355" s="114"/>
      <c r="J355" s="114"/>
      <c r="K355" s="114"/>
      <c r="L355" s="114"/>
      <c r="M355" s="114"/>
      <c r="N355" s="145" t="s">
        <v>193</v>
      </c>
      <c r="O355" s="263">
        <f>IF(AND(SUM(O351:P354)=0,COUNTIF(O351:P354,"NS")&gt;0),"NS",
IF(AND(SUM(O351:P354)=0,COUNTIF(O351:P354,0)&gt;0),0,
IF(AND(SUM(O351:P354)=0,COUNTIF(O351:P354,"NA")&gt;0),"NA",
SUM(O351:P354))))</f>
        <v>0</v>
      </c>
      <c r="P355" s="263"/>
      <c r="Q355" s="263">
        <f>IF(AND(SUM(Q351:R354)=0,COUNTIF(Q351:R354,"NS")&gt;0),"NS",
IF(AND(SUM(Q351:R354)=0,COUNTIF(Q351:R354,0)&gt;0),0,
IF(AND(SUM(Q351:R354)=0,COUNTIF(Q351:R354,"NA")&gt;0),"NA",
SUM(Q351:R354))))</f>
        <v>0</v>
      </c>
      <c r="R355" s="263"/>
      <c r="S355" s="263">
        <f>IF(AND(SUM(S351:T354)=0,COUNTIF(S351:T354,"NS")&gt;0),"NS",
IF(AND(SUM(S351:T354)=0,COUNTIF(S351:T354,0)&gt;0),0,
IF(AND(SUM(S351:T354)=0,COUNTIF(S351:T354,"NA")&gt;0),"NA",
SUM(S351:T354))))</f>
        <v>0</v>
      </c>
      <c r="T355" s="263"/>
      <c r="U355" s="263">
        <f>IF(AND(SUM(U351:V354)=0,COUNTIF(U351:V354,"NS")&gt;0),"NS",
IF(AND(SUM(U351:V354)=0,COUNTIF(U351:V354,0)&gt;0),0,
IF(AND(SUM(U351:V354)=0,COUNTIF(U351:V354,"NA")&gt;0),"NA",
SUM(U351:V354))))</f>
        <v>0</v>
      </c>
      <c r="V355" s="263"/>
      <c r="W355" s="263">
        <f>IF(AND(SUM(W351:X354)=0,COUNTIF(W351:X354,"NS")&gt;0),"NS",
IF(AND(SUM(W351:X354)=0,COUNTIF(W351:X354,0)&gt;0),0,
IF(AND(SUM(W351:X354)=0,COUNTIF(W351:X354,"NA")&gt;0),"NA",
SUM(W351:X354))))</f>
        <v>0</v>
      </c>
      <c r="X355" s="263"/>
      <c r="Y355" s="263">
        <f>IF(AND(SUM(Y351:Z354)=0,COUNTIF(Y351:Z354,"NS")&gt;0),"NS",
IF(AND(SUM(Y351:Z354)=0,COUNTIF(Y351:Z354,0)&gt;0),0,
IF(AND(SUM(Y351:Z354)=0,COUNTIF(Y351:Z354,"NA")&gt;0),"NA",
SUM(Y351:Z354))))</f>
        <v>0</v>
      </c>
      <c r="Z355" s="263"/>
      <c r="AA355" s="263">
        <f>IF(AND(SUM(AA351:AB354)=0,COUNTIF(AA351:AB354,"NS")&gt;0),"NS",
IF(AND(SUM(AA351:AB354)=0,COUNTIF(AA351:AB354,0)&gt;0),0,
IF(AND(SUM(AA351:AB354)=0,COUNTIF(AA351:AB354,"NA")&gt;0),"NA",
SUM(AA351:AB354))))</f>
        <v>0</v>
      </c>
      <c r="AB355" s="263"/>
      <c r="AC355" s="263">
        <f>IF(AND(SUM(AC351:AD354)=0,COUNTIF(AC351:AD354,"NS")&gt;0),"NS",
IF(AND(SUM(AC351:AD354)=0,COUNTIF(AC351:AD354,0)&gt;0),0,
IF(AND(SUM(AC351:AD354)=0,COUNTIF(AC351:AD354,"NA")&gt;0),"NA",
SUM(AC351:AD354))))</f>
        <v>0</v>
      </c>
      <c r="AD355" s="263"/>
      <c r="AJ355" s="96">
        <f>SUM(AJ351:AJ354)</f>
        <v>0</v>
      </c>
      <c r="AL355" s="96">
        <f>SUM(AL351:AL354)</f>
        <v>0</v>
      </c>
      <c r="AM355" s="96">
        <f>AM353+AM354</f>
        <v>0</v>
      </c>
      <c r="AO355" s="96">
        <f>SUM(AO351:AO354)</f>
        <v>0</v>
      </c>
      <c r="AP355" s="96">
        <f>SUM(AP351:AP354)</f>
        <v>0</v>
      </c>
      <c r="AR355" s="96">
        <f>SUM(AR351:AR354)</f>
        <v>0</v>
      </c>
    </row>
    <row r="356" spans="1:44" ht="15" customHeight="1">
      <c r="A356" s="166"/>
      <c r="B356" s="7"/>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P356" s="96">
        <f>AO355+AP355</f>
        <v>0</v>
      </c>
    </row>
    <row r="357" spans="1:44" ht="45" customHeight="1">
      <c r="A357" s="166"/>
      <c r="B357" s="7"/>
      <c r="C357" s="408" t="s">
        <v>211</v>
      </c>
      <c r="D357" s="408"/>
      <c r="E357" s="408"/>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G357" t="str">
        <f>IF($AG$348=$AH$348,"NO",IF(OR(AC355="NS",AC355="NA",COUNTA(AC351:AD354)=0,SUM(AC351:AD354)=0),"NO",AC355))</f>
        <v>NO</v>
      </c>
    </row>
    <row r="358" spans="1:44" ht="15" customHeight="1">
      <c r="A358" s="166"/>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row>
    <row r="359" spans="1:44" ht="24" customHeight="1">
      <c r="A359" s="166"/>
      <c r="B359" s="7"/>
      <c r="C359" s="340" t="s">
        <v>194</v>
      </c>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c r="AA359" s="340"/>
      <c r="AB359" s="340"/>
      <c r="AC359" s="340"/>
      <c r="AD359" s="340"/>
    </row>
    <row r="360" spans="1:44" ht="60" customHeight="1">
      <c r="A360" s="166"/>
      <c r="B360" s="7"/>
      <c r="C360" s="367"/>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c r="AA360" s="368"/>
      <c r="AB360" s="368"/>
      <c r="AC360" s="368"/>
      <c r="AD360" s="369"/>
    </row>
    <row r="361" spans="1:44" ht="15" customHeight="1">
      <c r="A361" s="166"/>
      <c r="B361" s="283" t="str">
        <f>IF(AP356=0,"",IF(AO355&gt;0,"Error: verificar la consistencia con la pregunta 5.1, codigo 2 o 9.","Error: verificar la consistencia con la pregunta 5.5, seleccion."))</f>
        <v/>
      </c>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row>
    <row r="362" spans="1:44" ht="15" customHeight="1">
      <c r="A362" s="166"/>
      <c r="B362" s="283" t="str">
        <f>IF(AR355=0,"","Error: verificar la consistencia con la pregunta 5.7.")</f>
        <v/>
      </c>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row>
    <row r="363" spans="1:44" ht="15" customHeight="1">
      <c r="A363" s="166"/>
      <c r="B363" s="283" t="str">
        <f>IF(AJ355=0,"","Error: verificar sumas por fila.")</f>
        <v/>
      </c>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row>
    <row r="364" spans="1:44" ht="15" customHeight="1">
      <c r="A364" s="166"/>
      <c r="B364" s="283" t="str">
        <f>IF(AM355=0,"",IF(AM353&gt;0," Error: debe especificar la opción Otro tipo de denunciante (especifique)."," Error: no debe presentar información en el recuadro (especifique)."))</f>
        <v/>
      </c>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row>
    <row r="365" spans="1:44" ht="15" customHeight="1">
      <c r="A365" s="166"/>
      <c r="B365" s="315" t="str">
        <f>IF(AL355=0,"","Error: debe completar toda la información requerida.")</f>
        <v/>
      </c>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5"/>
      <c r="AD365" s="315"/>
    </row>
    <row r="366" spans="1:44" ht="15" customHeight="1">
      <c r="A366" s="166"/>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row>
    <row r="367" spans="1:44" ht="36" customHeight="1">
      <c r="A367" s="158" t="s">
        <v>806</v>
      </c>
      <c r="B367" s="370" t="s">
        <v>558</v>
      </c>
      <c r="C367" s="370"/>
      <c r="D367" s="370"/>
      <c r="E367" s="370"/>
      <c r="F367" s="370"/>
      <c r="G367" s="370"/>
      <c r="H367" s="370"/>
      <c r="I367" s="370"/>
      <c r="J367" s="370"/>
      <c r="K367" s="370"/>
      <c r="L367" s="370"/>
      <c r="M367" s="370"/>
      <c r="N367" s="370"/>
      <c r="O367" s="370"/>
      <c r="P367" s="370"/>
      <c r="Q367" s="370"/>
      <c r="R367" s="370"/>
      <c r="S367" s="370"/>
      <c r="T367" s="370"/>
      <c r="U367" s="370"/>
      <c r="V367" s="370"/>
      <c r="W367" s="370"/>
      <c r="X367" s="370"/>
      <c r="Y367" s="370"/>
      <c r="Z367" s="370"/>
      <c r="AA367" s="370"/>
      <c r="AB367" s="370"/>
      <c r="AC367" s="370"/>
      <c r="AD367" s="370"/>
    </row>
    <row r="368" spans="1:44" ht="36" customHeight="1">
      <c r="A368" s="166"/>
      <c r="B368" s="7"/>
      <c r="C368" s="341" t="s">
        <v>542</v>
      </c>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row>
    <row r="369" spans="1:49" ht="36" customHeight="1">
      <c r="A369" s="166"/>
      <c r="B369" s="7"/>
      <c r="C369" s="341" t="s">
        <v>543</v>
      </c>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row>
    <row r="370" spans="1:49" ht="36" customHeight="1">
      <c r="A370" s="166"/>
      <c r="B370" s="7"/>
      <c r="C370" s="341" t="s">
        <v>905</v>
      </c>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row>
    <row r="371" spans="1:49" ht="36" customHeight="1">
      <c r="A371" s="166"/>
      <c r="B371" s="7"/>
      <c r="C371" s="341" t="s">
        <v>906</v>
      </c>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row>
    <row r="372" spans="1:49" ht="48" customHeight="1">
      <c r="A372" s="166"/>
      <c r="B372" s="7"/>
      <c r="C372" s="341" t="s">
        <v>907</v>
      </c>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row>
    <row r="373" spans="1:49" ht="36" customHeight="1">
      <c r="A373" s="166"/>
      <c r="B373" s="7"/>
      <c r="C373" s="340" t="s">
        <v>860</v>
      </c>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row>
    <row r="374" spans="1:49" ht="24" customHeight="1">
      <c r="A374" s="166"/>
      <c r="B374" s="7"/>
      <c r="C374" s="344" t="s">
        <v>544</v>
      </c>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49" ht="24" customHeight="1">
      <c r="A375" s="166"/>
      <c r="B375" s="7"/>
      <c r="C375" s="344" t="s">
        <v>1433</v>
      </c>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49" ht="15" customHeight="1">
      <c r="A376" s="166"/>
      <c r="B376" s="7"/>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row>
    <row r="377" spans="1:49" ht="15" customHeight="1">
      <c r="A377" s="166"/>
      <c r="B377" s="7"/>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372" t="s">
        <v>1434</v>
      </c>
      <c r="AB377" s="372"/>
      <c r="AC377" s="372"/>
      <c r="AD377" s="372"/>
      <c r="AG377" s="3" t="s">
        <v>1507</v>
      </c>
      <c r="AH377" s="3" t="s">
        <v>1508</v>
      </c>
      <c r="AI377" s="3" t="s">
        <v>1509</v>
      </c>
      <c r="AJ377" s="3"/>
      <c r="AK377" s="3"/>
      <c r="AL377" s="3"/>
      <c r="AM377" s="3"/>
      <c r="AN377" s="3"/>
      <c r="AO377" s="3"/>
      <c r="AP377" s="3"/>
      <c r="AQ377" s="3"/>
      <c r="AR377" s="3"/>
      <c r="AS377" s="3"/>
      <c r="AT377" s="3"/>
      <c r="AU377" s="3"/>
      <c r="AV377" s="3"/>
      <c r="AW377" s="3"/>
    </row>
    <row r="378" spans="1:49" ht="15" customHeight="1">
      <c r="A378" s="166"/>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G378" s="3">
        <f>COUNTBLANK(M381:AD386)</f>
        <v>108</v>
      </c>
      <c r="AH378" s="3">
        <v>108</v>
      </c>
      <c r="AI378" s="3">
        <v>0</v>
      </c>
      <c r="AJ378" s="3"/>
      <c r="AK378" s="3"/>
      <c r="AL378" s="3"/>
      <c r="AM378" s="3"/>
      <c r="AN378" s="3"/>
      <c r="AO378" s="3"/>
      <c r="AP378" s="3"/>
      <c r="AQ378" s="3"/>
      <c r="AR378" s="3"/>
      <c r="AS378" s="3"/>
      <c r="AT378" s="3"/>
      <c r="AU378" s="3"/>
      <c r="AV378" s="3"/>
      <c r="AW378" s="3"/>
    </row>
    <row r="379" spans="1:49" ht="24" customHeight="1">
      <c r="A379" s="166"/>
      <c r="B379" s="7"/>
      <c r="C379" s="259" t="s">
        <v>546</v>
      </c>
      <c r="D379" s="259"/>
      <c r="E379" s="259"/>
      <c r="F379" s="259"/>
      <c r="G379" s="259"/>
      <c r="H379" s="259"/>
      <c r="I379" s="259"/>
      <c r="J379" s="259"/>
      <c r="K379" s="259"/>
      <c r="L379" s="259"/>
      <c r="M379" s="325" t="s">
        <v>559</v>
      </c>
      <c r="N379" s="325"/>
      <c r="O379" s="325"/>
      <c r="P379" s="325"/>
      <c r="Q379" s="325"/>
      <c r="R379" s="325"/>
      <c r="S379" s="259" t="s">
        <v>547</v>
      </c>
      <c r="T379" s="259"/>
      <c r="U379" s="259"/>
      <c r="V379" s="259"/>
      <c r="W379" s="259"/>
      <c r="X379" s="259"/>
      <c r="Y379" s="259" t="s">
        <v>548</v>
      </c>
      <c r="Z379" s="259"/>
      <c r="AA379" s="259"/>
      <c r="AB379" s="259"/>
      <c r="AC379" s="259"/>
      <c r="AD379" s="259"/>
      <c r="AG379" s="3" t="s">
        <v>1552</v>
      </c>
      <c r="AH379" s="3"/>
      <c r="AI379" s="3"/>
      <c r="AJ379" s="3"/>
      <c r="AK379" s="3"/>
      <c r="AL379" s="3" t="s">
        <v>1553</v>
      </c>
      <c r="AM379" s="3"/>
      <c r="AN379" s="3"/>
      <c r="AO379" s="3"/>
      <c r="AP379" s="3"/>
      <c r="AQ379" s="3"/>
      <c r="AR379" s="3"/>
      <c r="AS379" s="3"/>
      <c r="AT379" s="3"/>
      <c r="AU379" s="3"/>
      <c r="AV379" s="3"/>
      <c r="AW379" s="3"/>
    </row>
    <row r="380" spans="1:49" ht="183.95" customHeight="1">
      <c r="A380" s="166"/>
      <c r="B380" s="7"/>
      <c r="C380" s="259"/>
      <c r="D380" s="259"/>
      <c r="E380" s="259"/>
      <c r="F380" s="259"/>
      <c r="G380" s="259"/>
      <c r="H380" s="259"/>
      <c r="I380" s="259"/>
      <c r="J380" s="259"/>
      <c r="K380" s="259"/>
      <c r="L380" s="259"/>
      <c r="M380" s="325"/>
      <c r="N380" s="325"/>
      <c r="O380" s="325"/>
      <c r="P380" s="325"/>
      <c r="Q380" s="325"/>
      <c r="R380" s="325"/>
      <c r="S380" s="117" t="s">
        <v>105</v>
      </c>
      <c r="T380" s="104" t="s">
        <v>549</v>
      </c>
      <c r="U380" s="104" t="s">
        <v>550</v>
      </c>
      <c r="V380" s="104" t="s">
        <v>551</v>
      </c>
      <c r="W380" s="104" t="s">
        <v>552</v>
      </c>
      <c r="X380" s="104" t="s">
        <v>369</v>
      </c>
      <c r="Y380" s="117" t="s">
        <v>105</v>
      </c>
      <c r="Z380" s="104" t="s">
        <v>549</v>
      </c>
      <c r="AA380" s="104" t="s">
        <v>550</v>
      </c>
      <c r="AB380" s="104" t="s">
        <v>551</v>
      </c>
      <c r="AC380" s="104" t="s">
        <v>553</v>
      </c>
      <c r="AD380" s="104" t="s">
        <v>369</v>
      </c>
      <c r="AG380" t="s">
        <v>105</v>
      </c>
      <c r="AH380" t="s">
        <v>1527</v>
      </c>
      <c r="AI380" t="s">
        <v>1521</v>
      </c>
      <c r="AJ380" t="s">
        <v>1528</v>
      </c>
      <c r="AK380" s="3"/>
      <c r="AL380" t="s">
        <v>105</v>
      </c>
      <c r="AM380" t="s">
        <v>1527</v>
      </c>
      <c r="AN380" t="s">
        <v>1521</v>
      </c>
      <c r="AO380" t="s">
        <v>1528</v>
      </c>
      <c r="AP380" s="179" t="s">
        <v>1556</v>
      </c>
      <c r="AQ380" s="180" t="s">
        <v>1510</v>
      </c>
      <c r="AR380" s="180" t="s">
        <v>1511</v>
      </c>
      <c r="AS380" s="181" t="s">
        <v>1540</v>
      </c>
      <c r="AT380" s="182" t="s">
        <v>1557</v>
      </c>
      <c r="AU380" s="182" t="s">
        <v>1554</v>
      </c>
      <c r="AV380" s="3"/>
      <c r="AW380" s="182" t="s">
        <v>1555</v>
      </c>
    </row>
    <row r="381" spans="1:49" ht="48" customHeight="1">
      <c r="A381" s="166"/>
      <c r="B381" s="7"/>
      <c r="C381" s="64" t="s">
        <v>68</v>
      </c>
      <c r="D381" s="322" t="s">
        <v>859</v>
      </c>
      <c r="E381" s="323"/>
      <c r="F381" s="323"/>
      <c r="G381" s="323"/>
      <c r="H381" s="323"/>
      <c r="I381" s="323"/>
      <c r="J381" s="323"/>
      <c r="K381" s="323"/>
      <c r="L381" s="324"/>
      <c r="M381" s="364"/>
      <c r="N381" s="253"/>
      <c r="O381" s="253"/>
      <c r="P381" s="253"/>
      <c r="Q381" s="253"/>
      <c r="R381" s="365"/>
      <c r="S381" s="234"/>
      <c r="T381" s="234"/>
      <c r="U381" s="234"/>
      <c r="V381" s="234"/>
      <c r="W381" s="234"/>
      <c r="X381" s="234"/>
      <c r="Y381" s="234"/>
      <c r="Z381" s="234"/>
      <c r="AA381" s="234"/>
      <c r="AB381" s="234"/>
      <c r="AC381" s="234"/>
      <c r="AD381" s="234"/>
      <c r="AG381">
        <f>S381</f>
        <v>0</v>
      </c>
      <c r="AH381">
        <f>COUNTIF(T381:X381,"NS")</f>
        <v>0</v>
      </c>
      <c r="AI381">
        <f>SUM(T381:X381)</f>
        <v>0</v>
      </c>
      <c r="AJ381">
        <f>IF($AG$378=$AH$378,0,IF(OR(AND(AG381=0,AH381&gt;0),AND(AG381="NS",AI381&gt;0),AND(AG381="NS",AI381=0,AH381=0)),1,IF(OR(AND(AG381="NS",AI381=0,AH381&gt;0),AG381=AI381,COUNTIF(S381:X381,"NA")=6),0,1)))</f>
        <v>0</v>
      </c>
      <c r="AK381" s="3"/>
      <c r="AL381">
        <f>Y381</f>
        <v>0</v>
      </c>
      <c r="AM381">
        <f>COUNTIF(Z381:AD381,"NS")</f>
        <v>0</v>
      </c>
      <c r="AN381">
        <f>SUM(Z381:AD381)</f>
        <v>0</v>
      </c>
      <c r="AO381">
        <f>IF($AG$378=$AH$378,0,IF(OR(AND(AL381=0,AM381&gt;0),AND(AL381="NS",AN381&gt;0),AND(AL381="NS",AN381=0,AM381=0)),1,IF(OR(AND(AL381="NS",AN381=0,AM381&gt;0),AL381=AN381,COUNTIF(Y381:AD381,"NA")=6),0,1)))</f>
        <v>0</v>
      </c>
      <c r="AP381" s="1">
        <f>L40</f>
        <v>0</v>
      </c>
      <c r="AQ381" s="109">
        <f>IF(AP381&gt;1,IF(AND($AG$378&lt;&gt;$AH$378,COUNT(M381:R386)&lt;&gt;6),1,0),0)</f>
        <v>0</v>
      </c>
      <c r="AR381">
        <f>IF(OR(AND(M381=1,COUNTA(S381:AD381)&lt;&gt;COUNTA($S$380:$AD$380)),AND(M381&gt;1,COUNTA(S381:AD381)&lt;&gt;0)),1,0)</f>
        <v>0</v>
      </c>
      <c r="AS381" s="3">
        <f>IF(M381=1,IF(OR(Y381="NS",Y381="NA",S381="NS",S381="NA"),0,IF(Y381&lt;=S381,0,1))+IF(OR(Z381="NS",Z381="NA",T381="NS",T381="NA"),0,IF(Z381&lt;=T381,0,1))+IF(OR(AA381="NS",AA381="NA",U381="NS",U381="NA"),0,IF(AA381&lt;=U381,0,1))+IF(OR(AB381="NS",AB381="NA",V381="NS",V381="NA"),0,IF(AB381&lt;=V381,0,1))+IF(OR(AC381="NS",AC381="NA",W381="NS",W381="NA"),0,IF(AC381&lt;=W381,0,1))+IF(OR(AD381="NS",AD381="NA",X381="NS",X381="NA"),0,IF(AD381&lt;=X381,0,1)),0)</f>
        <v>0</v>
      </c>
      <c r="AT381" s="3"/>
      <c r="AU381" s="3"/>
      <c r="AV381" s="3"/>
      <c r="AW381" s="3">
        <f>IF(AND(M381=1,S381=0),1,0)</f>
        <v>0</v>
      </c>
    </row>
    <row r="382" spans="1:49" ht="24" customHeight="1">
      <c r="A382" s="166"/>
      <c r="B382" s="7"/>
      <c r="C382" s="64" t="s">
        <v>69</v>
      </c>
      <c r="D382" s="410" t="s">
        <v>370</v>
      </c>
      <c r="E382" s="411"/>
      <c r="F382" s="411"/>
      <c r="G382" s="411"/>
      <c r="H382" s="411"/>
      <c r="I382" s="411"/>
      <c r="J382" s="411"/>
      <c r="K382" s="411"/>
      <c r="L382" s="412"/>
      <c r="M382" s="364"/>
      <c r="N382" s="253"/>
      <c r="O382" s="253"/>
      <c r="P382" s="253"/>
      <c r="Q382" s="253"/>
      <c r="R382" s="365"/>
      <c r="S382" s="234"/>
      <c r="T382" s="234"/>
      <c r="U382" s="234"/>
      <c r="V382" s="234"/>
      <c r="W382" s="234"/>
      <c r="X382" s="234"/>
      <c r="Y382" s="234"/>
      <c r="Z382" s="234"/>
      <c r="AA382" s="234"/>
      <c r="AB382" s="234"/>
      <c r="AC382" s="234"/>
      <c r="AD382" s="234"/>
      <c r="AG382">
        <f t="shared" ref="AG382:AG386" si="119">S382</f>
        <v>0</v>
      </c>
      <c r="AH382">
        <f t="shared" ref="AH382:AH386" si="120">COUNTIF(T382:X382,"NS")</f>
        <v>0</v>
      </c>
      <c r="AI382">
        <f t="shared" ref="AI382:AI386" si="121">SUM(T382:X382)</f>
        <v>0</v>
      </c>
      <c r="AJ382">
        <f t="shared" ref="AJ382:AJ386" si="122">IF($AG$378=$AH$378,0,IF(OR(AND(AG382=0,AH382&gt;0),AND(AG382="NS",AI382&gt;0),AND(AG382="NS",AI382=0,AH382=0)),1,IF(OR(AND(AG382="NS",AI382=0,AH382&gt;0),AG382=AI382,COUNTIF(S382:X382,"NA")=6),0,1)))</f>
        <v>0</v>
      </c>
      <c r="AK382" s="3"/>
      <c r="AL382">
        <f t="shared" ref="AL382:AL386" si="123">Y382</f>
        <v>0</v>
      </c>
      <c r="AM382">
        <f t="shared" ref="AM382:AM386" si="124">COUNTIF(Z382:AD382,"NS")</f>
        <v>0</v>
      </c>
      <c r="AN382">
        <f t="shared" ref="AN382:AN386" si="125">SUM(Z382:AD382)</f>
        <v>0</v>
      </c>
      <c r="AO382">
        <f t="shared" ref="AO382:AO386" si="126">IF($AG$378=$AH$378,0,IF(OR(AND(AL382=0,AM382&gt;0),AND(AL382="NS",AN382&gt;0),AND(AL382="NS",AN382=0,AM382=0)),1,IF(OR(AND(AL382="NS",AN382=0,AM382&gt;0),AL382=AN382,COUNTIF(Y382:AD382,"NA")=6),0,1)))</f>
        <v>0</v>
      </c>
      <c r="AP382" s="1">
        <f>L41</f>
        <v>0</v>
      </c>
      <c r="AQ382" s="1">
        <f>IF(AP382&gt;1,IF(AND($AG$378&lt;&gt;$AH$378,COUNT(M381:R386)&lt;&gt;6),1,0),0)</f>
        <v>0</v>
      </c>
      <c r="AR382">
        <f t="shared" ref="AR382:AR386" si="127">IF(OR(AND(M382=1,COUNTA(S382:AD382)&lt;&gt;COUNTA($S$380:$AD$380)),AND(M382&gt;1,COUNTA(S382:AD382)&lt;&gt;0)),1,0)</f>
        <v>0</v>
      </c>
      <c r="AS382" s="3">
        <f t="shared" ref="AS382:AS386" si="128">IF(M382=1,IF(OR(Y382="NS",Y382="NA",S382="NS",S382="NA"),0,IF(Y382&lt;=S382,0,1))+IF(OR(Z382="NS",Z382="NA",T382="NS",T382="NA"),0,IF(Z382&lt;=T382,0,1))+IF(OR(AA382="NS",AA382="NA",U382="NS",U382="NA"),0,IF(AA382&lt;=U382,0,1))+IF(OR(AB382="NS",AB382="NA",V382="NS",V382="NA"),0,IF(AB382&lt;=V382,0,1))+IF(OR(AC382="NS",AC382="NA",W382="NS",W382="NA"),0,IF(AC382&lt;=W382,0,1))+IF(OR(AD382="NS",AD382="NA",X382="NS",X382="NA"),0,IF(AD382&lt;=X382,0,1)),0)</f>
        <v>0</v>
      </c>
      <c r="AT382" s="3"/>
      <c r="AU382" s="3"/>
      <c r="AV382" s="3"/>
      <c r="AW382" s="3">
        <f t="shared" ref="AW382:AW386" si="129">IF(AND(M382=1,S382=0),1,0)</f>
        <v>0</v>
      </c>
    </row>
    <row r="383" spans="1:49" ht="24" customHeight="1">
      <c r="A383" s="166"/>
      <c r="B383" s="7"/>
      <c r="C383" s="183" t="s">
        <v>70</v>
      </c>
      <c r="D383" s="410" t="s">
        <v>225</v>
      </c>
      <c r="E383" s="411"/>
      <c r="F383" s="411"/>
      <c r="G383" s="411"/>
      <c r="H383" s="411"/>
      <c r="I383" s="411"/>
      <c r="J383" s="411"/>
      <c r="K383" s="411"/>
      <c r="L383" s="412"/>
      <c r="M383" s="364"/>
      <c r="N383" s="253"/>
      <c r="O383" s="253"/>
      <c r="P383" s="253"/>
      <c r="Q383" s="253"/>
      <c r="R383" s="365"/>
      <c r="S383" s="234"/>
      <c r="T383" s="234"/>
      <c r="U383" s="234"/>
      <c r="V383" s="234"/>
      <c r="W383" s="234"/>
      <c r="X383" s="234"/>
      <c r="Y383" s="234"/>
      <c r="Z383" s="234"/>
      <c r="AA383" s="234"/>
      <c r="AB383" s="234"/>
      <c r="AC383" s="234"/>
      <c r="AD383" s="234"/>
      <c r="AG383">
        <f t="shared" si="119"/>
        <v>0</v>
      </c>
      <c r="AH383">
        <f t="shared" si="120"/>
        <v>0</v>
      </c>
      <c r="AI383">
        <f t="shared" si="121"/>
        <v>0</v>
      </c>
      <c r="AJ383">
        <f t="shared" si="122"/>
        <v>0</v>
      </c>
      <c r="AK383" s="3"/>
      <c r="AL383">
        <f t="shared" si="123"/>
        <v>0</v>
      </c>
      <c r="AM383">
        <f t="shared" si="124"/>
        <v>0</v>
      </c>
      <c r="AN383">
        <f t="shared" si="125"/>
        <v>0</v>
      </c>
      <c r="AO383">
        <f t="shared" si="126"/>
        <v>0</v>
      </c>
      <c r="AP383" s="1"/>
      <c r="AQ383" s="1">
        <f>IF(COUNTIF(AQ381:AQ382,1)=2,IF(COUNT(M381:R386)=4,0,1),IF(COUNTIF(AQ381:AQ382,1)=1,IF(COUNT(M381:R386)=5,0,1),IF(OR(AND(AP381=1,AQ381=0,COUNT(M381:R386)=5),AND(AP382=1,AQ382=0,COUNT(M381:R386)=5),AND(AP381=1,AP382=1,COUNT(M381:R386)=6)),0,1)))</f>
        <v>1</v>
      </c>
      <c r="AR383">
        <f t="shared" si="127"/>
        <v>0</v>
      </c>
      <c r="AS383" s="3">
        <f t="shared" si="128"/>
        <v>0</v>
      </c>
      <c r="AT383" s="3"/>
      <c r="AU383" s="3"/>
      <c r="AV383" s="3"/>
      <c r="AW383" s="3">
        <f t="shared" si="129"/>
        <v>0</v>
      </c>
    </row>
    <row r="384" spans="1:49" ht="15" customHeight="1">
      <c r="A384" s="166"/>
      <c r="B384" s="7"/>
      <c r="C384" s="183" t="s">
        <v>71</v>
      </c>
      <c r="D384" s="410" t="s">
        <v>216</v>
      </c>
      <c r="E384" s="411"/>
      <c r="F384" s="411"/>
      <c r="G384" s="411"/>
      <c r="H384" s="411"/>
      <c r="I384" s="411"/>
      <c r="J384" s="411"/>
      <c r="K384" s="411"/>
      <c r="L384" s="412"/>
      <c r="M384" s="364"/>
      <c r="N384" s="253"/>
      <c r="O384" s="253"/>
      <c r="P384" s="253"/>
      <c r="Q384" s="253"/>
      <c r="R384" s="365"/>
      <c r="S384" s="234"/>
      <c r="T384" s="234"/>
      <c r="U384" s="234"/>
      <c r="V384" s="234"/>
      <c r="W384" s="234"/>
      <c r="X384" s="234"/>
      <c r="Y384" s="234"/>
      <c r="Z384" s="234"/>
      <c r="AA384" s="234"/>
      <c r="AB384" s="234"/>
      <c r="AC384" s="234"/>
      <c r="AD384" s="234"/>
      <c r="AG384">
        <f t="shared" si="119"/>
        <v>0</v>
      </c>
      <c r="AH384">
        <f t="shared" si="120"/>
        <v>0</v>
      </c>
      <c r="AI384">
        <f t="shared" si="121"/>
        <v>0</v>
      </c>
      <c r="AJ384">
        <f t="shared" si="122"/>
        <v>0</v>
      </c>
      <c r="AK384" s="3"/>
      <c r="AL384">
        <f t="shared" si="123"/>
        <v>0</v>
      </c>
      <c r="AM384">
        <f t="shared" si="124"/>
        <v>0</v>
      </c>
      <c r="AN384">
        <f t="shared" si="125"/>
        <v>0</v>
      </c>
      <c r="AO384">
        <f t="shared" si="126"/>
        <v>0</v>
      </c>
      <c r="AP384" s="1"/>
      <c r="AQ384" s="1"/>
      <c r="AR384">
        <f t="shared" si="127"/>
        <v>0</v>
      </c>
      <c r="AS384" s="3">
        <f t="shared" si="128"/>
        <v>0</v>
      </c>
      <c r="AT384" s="3"/>
      <c r="AU384" s="3"/>
      <c r="AV384" s="3"/>
      <c r="AW384" s="3">
        <f t="shared" si="129"/>
        <v>0</v>
      </c>
    </row>
    <row r="385" spans="1:49" ht="15" customHeight="1">
      <c r="A385" s="166"/>
      <c r="B385" s="7"/>
      <c r="C385" s="183" t="s">
        <v>72</v>
      </c>
      <c r="D385" s="410" t="s">
        <v>217</v>
      </c>
      <c r="E385" s="411"/>
      <c r="F385" s="411"/>
      <c r="G385" s="411"/>
      <c r="H385" s="411"/>
      <c r="I385" s="411"/>
      <c r="J385" s="411"/>
      <c r="K385" s="411"/>
      <c r="L385" s="412"/>
      <c r="M385" s="364"/>
      <c r="N385" s="253"/>
      <c r="O385" s="253"/>
      <c r="P385" s="253"/>
      <c r="Q385" s="253"/>
      <c r="R385" s="365"/>
      <c r="S385" s="234"/>
      <c r="T385" s="234"/>
      <c r="U385" s="234"/>
      <c r="V385" s="234"/>
      <c r="W385" s="234"/>
      <c r="X385" s="234"/>
      <c r="Y385" s="234"/>
      <c r="Z385" s="234"/>
      <c r="AA385" s="234"/>
      <c r="AB385" s="234"/>
      <c r="AC385" s="234"/>
      <c r="AD385" s="234"/>
      <c r="AG385">
        <f t="shared" si="119"/>
        <v>0</v>
      </c>
      <c r="AH385">
        <f t="shared" si="120"/>
        <v>0</v>
      </c>
      <c r="AI385">
        <f t="shared" si="121"/>
        <v>0</v>
      </c>
      <c r="AJ385">
        <f t="shared" si="122"/>
        <v>0</v>
      </c>
      <c r="AK385" s="3"/>
      <c r="AL385">
        <f t="shared" si="123"/>
        <v>0</v>
      </c>
      <c r="AM385">
        <f t="shared" si="124"/>
        <v>0</v>
      </c>
      <c r="AN385">
        <f t="shared" si="125"/>
        <v>0</v>
      </c>
      <c r="AO385">
        <f t="shared" si="126"/>
        <v>0</v>
      </c>
      <c r="AP385" s="1"/>
      <c r="AQ385" s="1"/>
      <c r="AR385">
        <f t="shared" si="127"/>
        <v>0</v>
      </c>
      <c r="AS385" s="3">
        <f t="shared" si="128"/>
        <v>0</v>
      </c>
      <c r="AT385" s="184">
        <f>IF(OR(W387="NA",W387="NS"),0,IF(AND(COUNTA(W381:W386)&gt;=1,W387&gt;0,F391=""),1,0))</f>
        <v>0</v>
      </c>
      <c r="AU385" s="184">
        <f>IF(AND(M386=1,F389=""),1,0)</f>
        <v>0</v>
      </c>
      <c r="AV385" s="3"/>
      <c r="AW385" s="3">
        <f t="shared" si="129"/>
        <v>0</v>
      </c>
    </row>
    <row r="386" spans="1:49" ht="15" customHeight="1">
      <c r="A386" s="166"/>
      <c r="B386" s="7"/>
      <c r="C386" s="183" t="s">
        <v>73</v>
      </c>
      <c r="D386" s="389" t="s">
        <v>554</v>
      </c>
      <c r="E386" s="389"/>
      <c r="F386" s="389"/>
      <c r="G386" s="389"/>
      <c r="H386" s="389"/>
      <c r="I386" s="389"/>
      <c r="J386" s="389"/>
      <c r="K386" s="389"/>
      <c r="L386" s="389"/>
      <c r="M386" s="320"/>
      <c r="N386" s="320"/>
      <c r="O386" s="320"/>
      <c r="P386" s="320"/>
      <c r="Q386" s="320"/>
      <c r="R386" s="320"/>
      <c r="S386" s="234"/>
      <c r="T386" s="234"/>
      <c r="U386" s="234"/>
      <c r="V386" s="234"/>
      <c r="W386" s="234"/>
      <c r="X386" s="234"/>
      <c r="Y386" s="234"/>
      <c r="Z386" s="234"/>
      <c r="AA386" s="234"/>
      <c r="AB386" s="234"/>
      <c r="AC386" s="234"/>
      <c r="AD386" s="234"/>
      <c r="AG386">
        <f t="shared" si="119"/>
        <v>0</v>
      </c>
      <c r="AH386">
        <f t="shared" si="120"/>
        <v>0</v>
      </c>
      <c r="AI386">
        <f t="shared" si="121"/>
        <v>0</v>
      </c>
      <c r="AJ386">
        <f t="shared" si="122"/>
        <v>0</v>
      </c>
      <c r="AK386" s="3"/>
      <c r="AL386">
        <f t="shared" si="123"/>
        <v>0</v>
      </c>
      <c r="AM386">
        <f t="shared" si="124"/>
        <v>0</v>
      </c>
      <c r="AN386">
        <f t="shared" si="125"/>
        <v>0</v>
      </c>
      <c r="AO386">
        <f t="shared" si="126"/>
        <v>0</v>
      </c>
      <c r="AP386" s="1"/>
      <c r="AQ386" s="1"/>
      <c r="AR386">
        <f t="shared" si="127"/>
        <v>0</v>
      </c>
      <c r="AS386" s="3">
        <f t="shared" si="128"/>
        <v>0</v>
      </c>
      <c r="AT386" s="184">
        <f>IF(OR(W387="NA",W387="NS"),0,IF(AND(COUNTA(W381:W386)=0,W387&lt;=0,F391&lt;&gt;""),1,0))</f>
        <v>0</v>
      </c>
      <c r="AU386" s="184">
        <f>IF(AND(M386&lt;&gt;1,F389&lt;&gt;""),1,0)</f>
        <v>0</v>
      </c>
      <c r="AV386" s="3"/>
      <c r="AW386" s="3">
        <f t="shared" si="129"/>
        <v>0</v>
      </c>
    </row>
    <row r="387" spans="1:49" ht="15" customHeight="1">
      <c r="A387" s="166"/>
      <c r="B387" s="7"/>
      <c r="C387" s="7"/>
      <c r="D387" s="7"/>
      <c r="E387" s="7"/>
      <c r="F387" s="7"/>
      <c r="G387" s="7"/>
      <c r="H387" s="7"/>
      <c r="I387" s="7"/>
      <c r="J387" s="145"/>
      <c r="K387" s="12"/>
      <c r="L387" s="12"/>
      <c r="M387" s="12"/>
      <c r="N387" s="12"/>
      <c r="O387" s="12"/>
      <c r="P387" s="12"/>
      <c r="Q387" s="12"/>
      <c r="R387" s="145" t="s">
        <v>193</v>
      </c>
      <c r="S387" s="171">
        <f t="shared" ref="S387:AD387" si="130">IF(AND(SUM(S381:S386)=0,COUNTIF(S381:S386,"NS")&gt;0),"NS",
IF(AND(SUM(S381:S386)=0,COUNTIF(S381:S386,0)&gt;0),0,
IF(AND(SUM(S381:S386)=0,COUNTIF(S381:S386,"NA")&gt;0),"NA",
SUM(S381:S386))))</f>
        <v>0</v>
      </c>
      <c r="T387" s="171">
        <f t="shared" si="130"/>
        <v>0</v>
      </c>
      <c r="U387" s="171">
        <f t="shared" si="130"/>
        <v>0</v>
      </c>
      <c r="V387" s="171">
        <f t="shared" si="130"/>
        <v>0</v>
      </c>
      <c r="W387" s="171">
        <f t="shared" si="130"/>
        <v>0</v>
      </c>
      <c r="X387" s="171">
        <f t="shared" si="130"/>
        <v>0</v>
      </c>
      <c r="Y387" s="171">
        <f t="shared" si="130"/>
        <v>0</v>
      </c>
      <c r="Z387" s="171">
        <f t="shared" si="130"/>
        <v>0</v>
      </c>
      <c r="AA387" s="171">
        <f t="shared" si="130"/>
        <v>0</v>
      </c>
      <c r="AB387" s="171">
        <f t="shared" si="130"/>
        <v>0</v>
      </c>
      <c r="AC387" s="171">
        <f t="shared" si="130"/>
        <v>0</v>
      </c>
      <c r="AD387" s="171">
        <f t="shared" si="130"/>
        <v>0</v>
      </c>
      <c r="AJ387" s="184">
        <f>SUM(AJ381:AJ386)</f>
        <v>0</v>
      </c>
      <c r="AK387" s="3"/>
      <c r="AO387" s="184">
        <f>SUM(AO381:AO386)</f>
        <v>0</v>
      </c>
      <c r="AP387" s="1"/>
      <c r="AQ387" s="238">
        <f>IF(AG378=AH378,0,AQ383)</f>
        <v>0</v>
      </c>
      <c r="AR387" s="184">
        <f>SUM(AR381:AR386)</f>
        <v>0</v>
      </c>
      <c r="AS387" s="184">
        <f>SUM(AS381:AS386)</f>
        <v>0</v>
      </c>
      <c r="AU387" s="184">
        <f>SUM(AT385:AU386)</f>
        <v>0</v>
      </c>
      <c r="AW387" s="184">
        <f>SUM(AW381:AW386)</f>
        <v>0</v>
      </c>
    </row>
    <row r="388" spans="1:49" ht="15" customHeight="1">
      <c r="A388" s="166"/>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G388" s="3"/>
      <c r="AH388" s="3"/>
      <c r="AI388" s="3"/>
      <c r="AK388" s="3"/>
      <c r="AL388" s="3"/>
      <c r="AM388" s="3"/>
      <c r="AN388" s="3"/>
      <c r="AO388" s="184">
        <f>AO387+AJ387</f>
        <v>0</v>
      </c>
      <c r="AP388" s="3"/>
    </row>
    <row r="389" spans="1:49" ht="45" customHeight="1">
      <c r="A389" s="166"/>
      <c r="B389" s="7"/>
      <c r="C389" s="408" t="s">
        <v>555</v>
      </c>
      <c r="D389" s="408"/>
      <c r="E389" s="408"/>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G389" s="3"/>
      <c r="AH389" s="3"/>
      <c r="AI389" s="3"/>
      <c r="AJ389" s="3"/>
      <c r="AK389" s="3"/>
      <c r="AL389" s="3"/>
      <c r="AM389" s="3"/>
      <c r="AN389" s="3"/>
      <c r="AP389" s="3"/>
      <c r="AQ389" s="3"/>
      <c r="AR389" s="3"/>
      <c r="AS389" s="3"/>
      <c r="AT389" s="3"/>
      <c r="AU389" s="3"/>
      <c r="AW389" s="3"/>
    </row>
    <row r="390" spans="1:49" ht="15" customHeight="1">
      <c r="A390" s="166"/>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row>
    <row r="391" spans="1:49" ht="45" customHeight="1">
      <c r="A391" s="166"/>
      <c r="B391" s="7"/>
      <c r="C391" s="408" t="s">
        <v>556</v>
      </c>
      <c r="D391" s="408"/>
      <c r="E391" s="408"/>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279"/>
      <c r="AD391" s="279"/>
      <c r="AG391" s="109" t="str">
        <f>IF($AG$378=$AH$378,"NO",IF(OR(W387="NS",W387="NA",COUNTA(W381:W386)=0,SUM(W381:W386)=0),"NO",W387))</f>
        <v>NO</v>
      </c>
    </row>
    <row r="392" spans="1:49" ht="15" customHeight="1">
      <c r="A392" s="166"/>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row>
    <row r="393" spans="1:49" ht="24" customHeight="1">
      <c r="A393" s="166"/>
      <c r="B393" s="7"/>
      <c r="C393" s="340" t="s">
        <v>194</v>
      </c>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c r="AA393" s="340"/>
      <c r="AB393" s="340"/>
      <c r="AC393" s="340"/>
      <c r="AD393" s="340"/>
    </row>
    <row r="394" spans="1:49" ht="60" customHeight="1">
      <c r="A394" s="166"/>
      <c r="B394" s="7"/>
      <c r="C394" s="367"/>
      <c r="D394" s="368"/>
      <c r="E394" s="368"/>
      <c r="F394" s="368"/>
      <c r="G394" s="368"/>
      <c r="H394" s="368"/>
      <c r="I394" s="368"/>
      <c r="J394" s="368"/>
      <c r="K394" s="368"/>
      <c r="L394" s="368"/>
      <c r="M394" s="368"/>
      <c r="N394" s="368"/>
      <c r="O394" s="368"/>
      <c r="P394" s="368"/>
      <c r="Q394" s="368"/>
      <c r="R394" s="368"/>
      <c r="S394" s="368"/>
      <c r="T394" s="368"/>
      <c r="U394" s="368"/>
      <c r="V394" s="368"/>
      <c r="W394" s="368"/>
      <c r="X394" s="368"/>
      <c r="Y394" s="368"/>
      <c r="Z394" s="368"/>
      <c r="AA394" s="368"/>
      <c r="AB394" s="368"/>
      <c r="AC394" s="368"/>
      <c r="AD394" s="369"/>
    </row>
    <row r="395" spans="1:49" ht="15" customHeight="1">
      <c r="A395" s="166"/>
      <c r="B395" s="283" t="str">
        <f>IF(AW387=0,"","Error: verificar la consistencia con el código 1 los datos registrados en Auditorias Aplicadas deben ser mayores a 0.")</f>
        <v/>
      </c>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row>
    <row r="396" spans="1:49" ht="15" customHeight="1">
      <c r="A396" s="166"/>
      <c r="B396" s="283" t="str">
        <f>IF(AO388=0,"","Error: verificar sumas por fila.")</f>
        <v/>
      </c>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row>
    <row r="397" spans="1:49" ht="15" customHeight="1">
      <c r="A397" s="166"/>
      <c r="B397" s="283" t="str">
        <f>IF(AR387=0,"","Error: verificar la consistencia con códigos 2 o 9.")</f>
        <v/>
      </c>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row>
    <row r="398" spans="1:49" ht="15" customHeight="1">
      <c r="A398" s="166"/>
      <c r="B398" s="283" t="str">
        <f>IF(AS387=0,"","Error: verificar las Auditorias aplicadas y concluidas deben ser menores que las Auditorias aplicadas")</f>
        <v/>
      </c>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row>
    <row r="399" spans="1:49" ht="15" customHeight="1">
      <c r="A399" s="166"/>
      <c r="B399" s="283" t="str">
        <f>IF(AU387=0,"",IF(AT385&gt;0," Error: debe especificar la opción Otro rubro (especifique).",IF(AU385&gt;0," Error: debe especificar la opción Otra autoridad (especifique)."," Error: no debe presentar información en el recuadro (especifique).")))</f>
        <v/>
      </c>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row>
    <row r="400" spans="1:49" ht="15" customHeight="1" thickBot="1">
      <c r="A400" s="166"/>
      <c r="B400" s="399" t="str">
        <f>IF(AQ387=0,"","Error: debe completar toda la información requerida.")</f>
        <v/>
      </c>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row>
    <row r="401" spans="1:34" ht="15" customHeight="1" thickBot="1">
      <c r="A401" s="157" t="s">
        <v>355</v>
      </c>
      <c r="B401" s="351" t="s">
        <v>807</v>
      </c>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3"/>
    </row>
    <row r="402" spans="1:34" ht="15" customHeight="1">
      <c r="A402" s="139"/>
      <c r="B402" s="413" t="s">
        <v>447</v>
      </c>
      <c r="C402" s="414"/>
      <c r="D402" s="414"/>
      <c r="E402" s="414"/>
      <c r="F402" s="414"/>
      <c r="G402" s="414"/>
      <c r="H402" s="414"/>
      <c r="I402" s="414"/>
      <c r="J402" s="414"/>
      <c r="K402" s="414"/>
      <c r="L402" s="414"/>
      <c r="M402" s="414"/>
      <c r="N402" s="414"/>
      <c r="O402" s="414"/>
      <c r="P402" s="414"/>
      <c r="Q402" s="414"/>
      <c r="R402" s="414"/>
      <c r="S402" s="414"/>
      <c r="T402" s="414"/>
      <c r="U402" s="414"/>
      <c r="V402" s="414"/>
      <c r="W402" s="414"/>
      <c r="X402" s="414"/>
      <c r="Y402" s="414"/>
      <c r="Z402" s="414"/>
      <c r="AA402" s="414"/>
      <c r="AB402" s="414"/>
      <c r="AC402" s="414"/>
      <c r="AD402" s="415"/>
    </row>
    <row r="403" spans="1:34" ht="36" customHeight="1">
      <c r="A403" s="139"/>
      <c r="B403" s="185"/>
      <c r="C403" s="349" t="s">
        <v>628</v>
      </c>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c r="AA403" s="349"/>
      <c r="AB403" s="349"/>
      <c r="AC403" s="349"/>
      <c r="AD403" s="395"/>
    </row>
    <row r="404" spans="1:34" ht="15" customHeight="1">
      <c r="A404" s="152"/>
      <c r="B404" s="416" t="s">
        <v>562</v>
      </c>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c r="AA404" s="417"/>
      <c r="AB404" s="417"/>
      <c r="AC404" s="417"/>
      <c r="AD404" s="418"/>
    </row>
    <row r="405" spans="1:34" ht="36" customHeight="1">
      <c r="A405" s="166"/>
      <c r="B405" s="186"/>
      <c r="C405" s="340" t="s">
        <v>563</v>
      </c>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c r="AA405" s="340"/>
      <c r="AB405" s="340"/>
      <c r="AC405" s="340"/>
      <c r="AD405" s="419"/>
    </row>
    <row r="406" spans="1:34" ht="36" customHeight="1">
      <c r="A406" s="166"/>
      <c r="B406" s="186"/>
      <c r="C406" s="340" t="s">
        <v>564</v>
      </c>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c r="AA406" s="340"/>
      <c r="AB406" s="340"/>
      <c r="AC406" s="340"/>
      <c r="AD406" s="419"/>
    </row>
    <row r="407" spans="1:34" ht="36" customHeight="1">
      <c r="A407" s="166"/>
      <c r="B407" s="186"/>
      <c r="C407" s="340" t="s">
        <v>565</v>
      </c>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c r="AA407" s="340"/>
      <c r="AB407" s="340"/>
      <c r="AC407" s="340"/>
      <c r="AD407" s="419"/>
    </row>
    <row r="408" spans="1:34" ht="24" customHeight="1">
      <c r="A408" s="166"/>
      <c r="B408" s="186"/>
      <c r="C408" s="340" t="s">
        <v>566</v>
      </c>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c r="AA408" s="340"/>
      <c r="AB408" s="340"/>
      <c r="AC408" s="340"/>
      <c r="AD408" s="419"/>
    </row>
    <row r="409" spans="1:34" ht="36" customHeight="1">
      <c r="A409" s="166"/>
      <c r="B409" s="187"/>
      <c r="C409" s="420" t="s">
        <v>567</v>
      </c>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1"/>
    </row>
    <row r="410" spans="1:34" ht="15" customHeight="1">
      <c r="A410" s="166"/>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row>
    <row r="411" spans="1:34" ht="25.5" customHeight="1">
      <c r="A411" s="53" t="s">
        <v>808</v>
      </c>
      <c r="B411" s="422" t="s">
        <v>629</v>
      </c>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2"/>
      <c r="AD411" s="422"/>
    </row>
    <row r="412" spans="1:34" ht="15" customHeight="1">
      <c r="A412" s="53"/>
      <c r="B412" s="160"/>
      <c r="C412" s="341" t="s">
        <v>320</v>
      </c>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row>
    <row r="413" spans="1:34" ht="15" customHeight="1">
      <c r="A413" s="53"/>
      <c r="B413" s="160"/>
      <c r="C413" s="341" t="s">
        <v>910</v>
      </c>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row>
    <row r="414" spans="1:34" ht="15" customHeight="1" thickBot="1">
      <c r="A414" s="53"/>
      <c r="B414" s="160"/>
      <c r="C414" s="115"/>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G414" t="s">
        <v>1558</v>
      </c>
      <c r="AH414" t="s">
        <v>1559</v>
      </c>
    </row>
    <row r="415" spans="1:34" ht="24" customHeight="1" thickBot="1">
      <c r="A415" s="53"/>
      <c r="B415" s="189"/>
      <c r="C415" s="235"/>
      <c r="D415" s="423" t="s">
        <v>568</v>
      </c>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64"/>
    </row>
    <row r="416" spans="1:34" ht="15" customHeight="1" thickBot="1">
      <c r="A416" s="53"/>
      <c r="B416" s="189"/>
      <c r="C416" s="235"/>
      <c r="D416" s="3" t="s">
        <v>908</v>
      </c>
      <c r="E416" s="160"/>
      <c r="F416" s="160"/>
      <c r="G416" s="160"/>
      <c r="H416" s="160"/>
      <c r="I416" s="160"/>
      <c r="J416" s="160"/>
      <c r="K416" s="160"/>
      <c r="L416" s="160"/>
      <c r="M416" s="251"/>
      <c r="N416" s="251"/>
      <c r="O416" s="251"/>
      <c r="P416" s="251"/>
      <c r="Q416" s="251"/>
      <c r="R416" s="251"/>
      <c r="S416" s="251"/>
      <c r="T416" s="251"/>
      <c r="U416" s="251"/>
      <c r="V416" s="251"/>
      <c r="W416" s="251"/>
      <c r="X416" s="251"/>
      <c r="Y416" s="251"/>
      <c r="Z416" s="251"/>
      <c r="AA416" s="251"/>
      <c r="AB416" s="251"/>
      <c r="AC416" s="251"/>
      <c r="AD416" s="251"/>
      <c r="AG416">
        <f>IF(AND(C416="X",M416=""),1,0)</f>
        <v>0</v>
      </c>
    </row>
    <row r="417" spans="1:38" ht="15" customHeight="1" thickBot="1">
      <c r="A417" s="53"/>
      <c r="B417" s="189"/>
      <c r="C417" s="236"/>
      <c r="D417" s="3" t="s">
        <v>909</v>
      </c>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G417">
        <f>IF(AND(M416&lt;&gt;"",C416&lt;&gt;"X"),1,0)</f>
        <v>0</v>
      </c>
    </row>
    <row r="418" spans="1:38" ht="15" customHeight="1" thickBot="1">
      <c r="A418" s="53"/>
      <c r="B418" s="189"/>
      <c r="C418" s="236"/>
      <c r="D418" s="3" t="s">
        <v>569</v>
      </c>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G418" s="96">
        <f>AG416+AG417</f>
        <v>0</v>
      </c>
      <c r="AH418" s="96">
        <f>IF(AND(C418="X",COUNTA(C415:C417)&gt;0),1,0)+IF(AND(C417="x",COUNTA(C415:C416,C418)&gt;0),1,0)</f>
        <v>0</v>
      </c>
    </row>
    <row r="419" spans="1:38" ht="15" customHeight="1">
      <c r="A419" s="53"/>
      <c r="B419" s="189"/>
      <c r="C419" s="189"/>
      <c r="D419" s="3"/>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row>
    <row r="420" spans="1:38" ht="24" customHeight="1">
      <c r="A420" s="166"/>
      <c r="B420" s="7"/>
      <c r="C420" s="340" t="s">
        <v>194</v>
      </c>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c r="AA420" s="340"/>
      <c r="AB420" s="340"/>
      <c r="AC420" s="340"/>
      <c r="AD420" s="340"/>
    </row>
    <row r="421" spans="1:38" ht="60" customHeight="1">
      <c r="A421" s="166"/>
      <c r="B421" s="7"/>
      <c r="C421" s="367"/>
      <c r="D421" s="368"/>
      <c r="E421" s="368"/>
      <c r="F421" s="368"/>
      <c r="G421" s="368"/>
      <c r="H421" s="368"/>
      <c r="I421" s="368"/>
      <c r="J421" s="368"/>
      <c r="K421" s="368"/>
      <c r="L421" s="368"/>
      <c r="M421" s="368"/>
      <c r="N421" s="368"/>
      <c r="O421" s="368"/>
      <c r="P421" s="368"/>
      <c r="Q421" s="368"/>
      <c r="R421" s="368"/>
      <c r="S421" s="368"/>
      <c r="T421" s="368"/>
      <c r="U421" s="368"/>
      <c r="V421" s="368"/>
      <c r="W421" s="368"/>
      <c r="X421" s="368"/>
      <c r="Y421" s="368"/>
      <c r="Z421" s="368"/>
      <c r="AA421" s="368"/>
      <c r="AB421" s="368"/>
      <c r="AC421" s="368"/>
      <c r="AD421" s="369"/>
    </row>
    <row r="422" spans="1:38" ht="15" customHeight="1">
      <c r="A422" s="152"/>
      <c r="B422" s="107"/>
      <c r="C422" s="83"/>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row>
    <row r="423" spans="1:38" ht="15" customHeight="1">
      <c r="A423" s="152"/>
      <c r="B423" s="283" t="str">
        <f>IF(AH418=0,"","Error: verificar la consistencia con códigos 3 o 9.")</f>
        <v/>
      </c>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row>
    <row r="424" spans="1:38" ht="15" customHeight="1">
      <c r="A424" s="152"/>
      <c r="B424" s="283" t="str">
        <f>IF(AG418=0,"",IF(AG416&gt;0," Error: debe especificar la opción Otra disposición normativa (especifique)."," Error: no debe presentar información en el recuadro (especifique)."))</f>
        <v/>
      </c>
      <c r="C424" s="283"/>
      <c r="D424" s="283"/>
      <c r="E424" s="283"/>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row>
    <row r="425" spans="1:38" ht="15" customHeight="1">
      <c r="A425" s="152"/>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c r="AB425" s="190"/>
      <c r="AC425" s="190"/>
      <c r="AD425" s="190"/>
    </row>
    <row r="426" spans="1:38" ht="15" customHeight="1">
      <c r="A426" s="152"/>
      <c r="B426" s="107"/>
      <c r="C426" s="83"/>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row>
    <row r="427" spans="1:38" ht="15" customHeight="1">
      <c r="A427" s="152"/>
      <c r="B427" s="107"/>
      <c r="C427" s="83"/>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row>
    <row r="428" spans="1:38" ht="36.75" customHeight="1">
      <c r="A428" s="158" t="s">
        <v>809</v>
      </c>
      <c r="B428" s="370" t="s">
        <v>630</v>
      </c>
      <c r="C428" s="370"/>
      <c r="D428" s="370"/>
      <c r="E428" s="370"/>
      <c r="F428" s="370"/>
      <c r="G428" s="370"/>
      <c r="H428" s="370"/>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row>
    <row r="429" spans="1:38" ht="24" customHeight="1">
      <c r="A429" s="158"/>
      <c r="B429" s="160"/>
      <c r="C429" s="340" t="s">
        <v>570</v>
      </c>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340"/>
      <c r="AG429" t="s">
        <v>1507</v>
      </c>
      <c r="AH429" t="s">
        <v>1508</v>
      </c>
      <c r="AI429" t="s">
        <v>1509</v>
      </c>
      <c r="AK429" s="96" t="s">
        <v>1560</v>
      </c>
      <c r="AL429">
        <f>COUNTA(D434:I553)</f>
        <v>0</v>
      </c>
    </row>
    <row r="430" spans="1:38" ht="15" customHeight="1">
      <c r="A430" s="166"/>
      <c r="B430" s="7"/>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G430">
        <f>COUNTBLANK(D434:AD553)</f>
        <v>3240</v>
      </c>
      <c r="AH430">
        <v>3240</v>
      </c>
      <c r="AI430">
        <v>0</v>
      </c>
    </row>
    <row r="431" spans="1:38" ht="15" customHeight="1">
      <c r="A431" s="166"/>
      <c r="B431" s="7"/>
      <c r="C431" s="259" t="s">
        <v>104</v>
      </c>
      <c r="D431" s="259"/>
      <c r="E431" s="259"/>
      <c r="F431" s="259"/>
      <c r="G431" s="259"/>
      <c r="H431" s="259"/>
      <c r="I431" s="259"/>
      <c r="J431" s="381" t="s">
        <v>219</v>
      </c>
      <c r="K431" s="382"/>
      <c r="L431" s="382"/>
      <c r="M431" s="382"/>
      <c r="N431" s="382"/>
      <c r="O431" s="382"/>
      <c r="P431" s="382"/>
      <c r="Q431" s="382"/>
      <c r="R431" s="382"/>
      <c r="S431" s="382"/>
      <c r="T431" s="382"/>
      <c r="U431" s="382"/>
      <c r="V431" s="382"/>
      <c r="W431" s="382"/>
      <c r="X431" s="382"/>
      <c r="Y431" s="382"/>
      <c r="Z431" s="382"/>
      <c r="AA431" s="382"/>
      <c r="AB431" s="382"/>
      <c r="AC431" s="382"/>
      <c r="AD431" s="383"/>
    </row>
    <row r="432" spans="1:38" ht="48" customHeight="1">
      <c r="A432" s="166"/>
      <c r="B432" s="7"/>
      <c r="C432" s="259"/>
      <c r="D432" s="259"/>
      <c r="E432" s="259"/>
      <c r="F432" s="259"/>
      <c r="G432" s="259"/>
      <c r="H432" s="259"/>
      <c r="I432" s="259"/>
      <c r="J432" s="325" t="s">
        <v>105</v>
      </c>
      <c r="K432" s="325"/>
      <c r="L432" s="325"/>
      <c r="M432" s="424" t="s">
        <v>220</v>
      </c>
      <c r="N432" s="424"/>
      <c r="O432" s="424"/>
      <c r="P432" s="424" t="s">
        <v>221</v>
      </c>
      <c r="Q432" s="424"/>
      <c r="R432" s="424"/>
      <c r="S432" s="424" t="s">
        <v>222</v>
      </c>
      <c r="T432" s="424"/>
      <c r="U432" s="424"/>
      <c r="V432" s="385" t="s">
        <v>223</v>
      </c>
      <c r="W432" s="386"/>
      <c r="X432" s="386"/>
      <c r="Y432" s="386"/>
      <c r="Z432" s="386"/>
      <c r="AA432" s="387"/>
      <c r="AB432" s="424" t="s">
        <v>224</v>
      </c>
      <c r="AC432" s="424"/>
      <c r="AD432" s="424"/>
    </row>
    <row r="433" spans="1:45" ht="72" customHeight="1">
      <c r="A433" s="166"/>
      <c r="B433" s="7"/>
      <c r="C433" s="259"/>
      <c r="D433" s="259"/>
      <c r="E433" s="259"/>
      <c r="F433" s="259"/>
      <c r="G433" s="259"/>
      <c r="H433" s="259"/>
      <c r="I433" s="259"/>
      <c r="J433" s="325"/>
      <c r="K433" s="325"/>
      <c r="L433" s="325"/>
      <c r="M433" s="424"/>
      <c r="N433" s="424"/>
      <c r="O433" s="424"/>
      <c r="P433" s="424"/>
      <c r="Q433" s="424"/>
      <c r="R433" s="424"/>
      <c r="S433" s="424"/>
      <c r="T433" s="424"/>
      <c r="U433" s="424"/>
      <c r="V433" s="424" t="s">
        <v>217</v>
      </c>
      <c r="W433" s="424"/>
      <c r="X433" s="424"/>
      <c r="Y433" s="424" t="s">
        <v>225</v>
      </c>
      <c r="Z433" s="424"/>
      <c r="AA433" s="424"/>
      <c r="AB433" s="424"/>
      <c r="AC433" s="424"/>
      <c r="AD433" s="424"/>
      <c r="AG433" t="s">
        <v>105</v>
      </c>
      <c r="AH433" t="s">
        <v>1527</v>
      </c>
      <c r="AI433" t="s">
        <v>1521</v>
      </c>
      <c r="AJ433" t="s">
        <v>1528</v>
      </c>
      <c r="AL433" t="s">
        <v>1510</v>
      </c>
      <c r="AM433" t="s">
        <v>1512</v>
      </c>
      <c r="AO433" s="167" t="s">
        <v>1523</v>
      </c>
      <c r="AP433" s="167"/>
      <c r="AQ433" s="167" t="s">
        <v>1524</v>
      </c>
      <c r="AR433" s="167"/>
      <c r="AS433" s="167" t="s">
        <v>1525</v>
      </c>
    </row>
    <row r="434" spans="1:45" ht="15" customHeight="1">
      <c r="A434" s="166"/>
      <c r="B434" s="7"/>
      <c r="C434" s="64" t="s">
        <v>68</v>
      </c>
      <c r="D434" s="425"/>
      <c r="E434" s="426"/>
      <c r="F434" s="426"/>
      <c r="G434" s="426"/>
      <c r="H434" s="426"/>
      <c r="I434" s="427"/>
      <c r="J434" s="320"/>
      <c r="K434" s="320"/>
      <c r="L434" s="320"/>
      <c r="M434" s="320"/>
      <c r="N434" s="320"/>
      <c r="O434" s="320"/>
      <c r="P434" s="320"/>
      <c r="Q434" s="320"/>
      <c r="R434" s="320"/>
      <c r="S434" s="320"/>
      <c r="T434" s="320"/>
      <c r="U434" s="320"/>
      <c r="V434" s="320"/>
      <c r="W434" s="320"/>
      <c r="X434" s="320"/>
      <c r="Y434" s="320"/>
      <c r="Z434" s="320"/>
      <c r="AA434" s="320"/>
      <c r="AB434" s="320"/>
      <c r="AC434" s="320"/>
      <c r="AD434" s="320"/>
      <c r="AG434">
        <f>J434</f>
        <v>0</v>
      </c>
      <c r="AH434">
        <f>COUNTIF(M434:AD434,"NS")</f>
        <v>0</v>
      </c>
      <c r="AI434">
        <f>SUM(M434:AD434)</f>
        <v>0</v>
      </c>
      <c r="AJ434">
        <f>IF($AG$430=$AH$430,0,IF(OR(AND(AG434=0,AH434&gt;0),AND(AG434="NS",AI434&gt;0),AND(AG434="NS",AI434=0,AH434=0)),1,IF(OR(AND(AH434&gt;=2,AI434&lt;AG434),AND(AG434="NS",AI434=0,AH434&gt;0),AG434=AI434,COUNTIF(J434:AD434,"NA")=7),0,1)))</f>
        <v>0</v>
      </c>
      <c r="AL434">
        <f>IF(OR(AND(COUNTA(D434)=1,COUNTA(J434:AD434)&lt;&gt;COUNTA($J$432:$U$433,$V$433:$AA$433,$AB$432)),AND(D434="",COUNTA(J434:AD434)&gt;=1)),1,0)</f>
        <v>0</v>
      </c>
      <c r="AO434" s="167" t="b">
        <f>NOT(EXACT(D434,UPPER(D434)))</f>
        <v>0</v>
      </c>
      <c r="AP434" s="167" t="str">
        <f>SUBSTITUTE( SUBSTITUTE( SUBSTITUTE( SUBSTITUTE( SUBSTITUTE( SUBSTITUTE( SUBSTITUTE( SUBSTITUTE( SUBSTITUTE( SUBSTITUTE(D434, "á", "a"), "é", "e"), "í", "i"), "ó", "o"), "ú", "u"), "Á", "A"), "É", "E"), "Í", "I"), "Ó", "O"), "Ú", "U")</f>
        <v/>
      </c>
      <c r="AQ434" s="167" t="b">
        <f>NOT(EXACT(D434,AP434))</f>
        <v>0</v>
      </c>
      <c r="AR434" t="str">
        <f>SUBSTITUTE((SUBSTITUTE(SUBSTITUTE(SUBSTITUTE(D434,".",""),",",""),"(","")),")","")</f>
        <v/>
      </c>
      <c r="AS434" s="167" t="b">
        <f>NOT(EXACT(D434,AR434))</f>
        <v>0</v>
      </c>
    </row>
    <row r="435" spans="1:45" ht="15" customHeight="1">
      <c r="A435" s="166"/>
      <c r="B435" s="7"/>
      <c r="C435" s="64" t="s">
        <v>69</v>
      </c>
      <c r="D435" s="425"/>
      <c r="E435" s="426"/>
      <c r="F435" s="426"/>
      <c r="G435" s="426"/>
      <c r="H435" s="426"/>
      <c r="I435" s="427"/>
      <c r="J435" s="320"/>
      <c r="K435" s="320"/>
      <c r="L435" s="320"/>
      <c r="M435" s="320"/>
      <c r="N435" s="320"/>
      <c r="O435" s="320"/>
      <c r="P435" s="320"/>
      <c r="Q435" s="320"/>
      <c r="R435" s="320"/>
      <c r="S435" s="320"/>
      <c r="T435" s="320"/>
      <c r="U435" s="320"/>
      <c r="V435" s="320"/>
      <c r="W435" s="320"/>
      <c r="X435" s="320"/>
      <c r="Y435" s="320"/>
      <c r="Z435" s="320"/>
      <c r="AA435" s="320"/>
      <c r="AB435" s="320"/>
      <c r="AC435" s="320"/>
      <c r="AD435" s="320"/>
      <c r="AG435">
        <f t="shared" ref="AG435:AG498" si="131">J435</f>
        <v>0</v>
      </c>
      <c r="AH435">
        <f t="shared" ref="AH435:AH498" si="132">COUNTIF(M435:AD435,"NS")</f>
        <v>0</v>
      </c>
      <c r="AI435">
        <f t="shared" ref="AI435:AI498" si="133">SUM(M435:AD435)</f>
        <v>0</v>
      </c>
      <c r="AJ435">
        <f t="shared" ref="AJ435:AJ498" si="134">IF($AG$430=$AH$430,0,IF(OR(AND(AG435=0,AH435&gt;0),AND(AG435="NS",AI435&gt;0),AND(AG435="NS",AI435=0,AH435=0)),1,IF(OR(AND(AH435&gt;=2,AI435&lt;AG435),AND(AG435="NS",AI435=0,AH435&gt;0),AG435=AI435,COUNTIF(J435:AD435,"NA")=7),0,1)))</f>
        <v>0</v>
      </c>
      <c r="AL435">
        <f t="shared" ref="AL435:AL498" si="135">IF(OR(AND(COUNTA(D435)=1,COUNTA(J435:AD435)&lt;&gt;COUNTA($J$432:$U$433,$V$433:$AA$433,$AB$432)),AND(D435="",COUNTA(J435:AD435)&gt;=1)),1,0)</f>
        <v>0</v>
      </c>
      <c r="AO435" s="167" t="b">
        <f t="shared" ref="AO435:AO498" si="136">NOT(EXACT(D435,UPPER(D435)))</f>
        <v>0</v>
      </c>
      <c r="AP435" s="167" t="str">
        <f t="shared" ref="AP435:AP498" si="137">SUBSTITUTE( SUBSTITUTE( SUBSTITUTE( SUBSTITUTE( SUBSTITUTE( SUBSTITUTE( SUBSTITUTE( SUBSTITUTE( SUBSTITUTE( SUBSTITUTE(D435, "á", "a"), "é", "e"), "í", "i"), "ó", "o"), "ú", "u"), "Á", "A"), "É", "E"), "Í", "I"), "Ó", "O"), "Ú", "U")</f>
        <v/>
      </c>
      <c r="AQ435" s="167" t="b">
        <f t="shared" ref="AQ435:AQ498" si="138">NOT(EXACT(D435,AP435))</f>
        <v>0</v>
      </c>
      <c r="AR435" t="str">
        <f t="shared" ref="AR435:AR498" si="139">SUBSTITUTE((SUBSTITUTE(SUBSTITUTE(SUBSTITUTE(D435,".",""),",",""),"(","")),")","")</f>
        <v/>
      </c>
      <c r="AS435" s="167" t="b">
        <f t="shared" ref="AS435:AS498" si="140">NOT(EXACT(D435,AR435))</f>
        <v>0</v>
      </c>
    </row>
    <row r="436" spans="1:45" ht="15" customHeight="1">
      <c r="A436" s="166"/>
      <c r="B436" s="7"/>
      <c r="C436" s="64" t="s">
        <v>70</v>
      </c>
      <c r="D436" s="425"/>
      <c r="E436" s="426"/>
      <c r="F436" s="426"/>
      <c r="G436" s="426"/>
      <c r="H436" s="426"/>
      <c r="I436" s="427"/>
      <c r="J436" s="320"/>
      <c r="K436" s="320"/>
      <c r="L436" s="320"/>
      <c r="M436" s="320"/>
      <c r="N436" s="320"/>
      <c r="O436" s="320"/>
      <c r="P436" s="320"/>
      <c r="Q436" s="320"/>
      <c r="R436" s="320"/>
      <c r="S436" s="320"/>
      <c r="T436" s="320"/>
      <c r="U436" s="320"/>
      <c r="V436" s="320"/>
      <c r="W436" s="320"/>
      <c r="X436" s="320"/>
      <c r="Y436" s="320"/>
      <c r="Z436" s="320"/>
      <c r="AA436" s="320"/>
      <c r="AB436" s="320"/>
      <c r="AC436" s="320"/>
      <c r="AD436" s="320"/>
      <c r="AG436">
        <f t="shared" si="131"/>
        <v>0</v>
      </c>
      <c r="AH436">
        <f t="shared" si="132"/>
        <v>0</v>
      </c>
      <c r="AI436">
        <f t="shared" si="133"/>
        <v>0</v>
      </c>
      <c r="AJ436">
        <f t="shared" si="134"/>
        <v>0</v>
      </c>
      <c r="AL436">
        <f t="shared" si="135"/>
        <v>0</v>
      </c>
      <c r="AO436" s="167" t="b">
        <f t="shared" si="136"/>
        <v>0</v>
      </c>
      <c r="AP436" s="167" t="str">
        <f t="shared" si="137"/>
        <v/>
      </c>
      <c r="AQ436" s="167" t="b">
        <f t="shared" si="138"/>
        <v>0</v>
      </c>
      <c r="AR436" t="str">
        <f t="shared" si="139"/>
        <v/>
      </c>
      <c r="AS436" s="167" t="b">
        <f t="shared" si="140"/>
        <v>0</v>
      </c>
    </row>
    <row r="437" spans="1:45" ht="15" customHeight="1">
      <c r="A437" s="166"/>
      <c r="B437" s="7"/>
      <c r="C437" s="64" t="s">
        <v>71</v>
      </c>
      <c r="D437" s="425"/>
      <c r="E437" s="426"/>
      <c r="F437" s="426"/>
      <c r="G437" s="426"/>
      <c r="H437" s="426"/>
      <c r="I437" s="427"/>
      <c r="J437" s="320"/>
      <c r="K437" s="320"/>
      <c r="L437" s="320"/>
      <c r="M437" s="320"/>
      <c r="N437" s="320"/>
      <c r="O437" s="320"/>
      <c r="P437" s="320"/>
      <c r="Q437" s="320"/>
      <c r="R437" s="320"/>
      <c r="S437" s="320"/>
      <c r="T437" s="320"/>
      <c r="U437" s="320"/>
      <c r="V437" s="320"/>
      <c r="W437" s="320"/>
      <c r="X437" s="320"/>
      <c r="Y437" s="320"/>
      <c r="Z437" s="320"/>
      <c r="AA437" s="320"/>
      <c r="AB437" s="320"/>
      <c r="AC437" s="320"/>
      <c r="AD437" s="320"/>
      <c r="AG437">
        <f t="shared" si="131"/>
        <v>0</v>
      </c>
      <c r="AH437">
        <f t="shared" si="132"/>
        <v>0</v>
      </c>
      <c r="AI437">
        <f t="shared" si="133"/>
        <v>0</v>
      </c>
      <c r="AJ437">
        <f t="shared" si="134"/>
        <v>0</v>
      </c>
      <c r="AL437">
        <f t="shared" si="135"/>
        <v>0</v>
      </c>
      <c r="AO437" s="167" t="b">
        <f t="shared" si="136"/>
        <v>0</v>
      </c>
      <c r="AP437" s="167" t="str">
        <f t="shared" si="137"/>
        <v/>
      </c>
      <c r="AQ437" s="167" t="b">
        <f t="shared" si="138"/>
        <v>0</v>
      </c>
      <c r="AR437" t="str">
        <f t="shared" si="139"/>
        <v/>
      </c>
      <c r="AS437" s="167" t="b">
        <f t="shared" si="140"/>
        <v>0</v>
      </c>
    </row>
    <row r="438" spans="1:45" ht="15" customHeight="1">
      <c r="A438" s="166"/>
      <c r="B438" s="7"/>
      <c r="C438" s="64" t="s">
        <v>72</v>
      </c>
      <c r="D438" s="425"/>
      <c r="E438" s="426"/>
      <c r="F438" s="426"/>
      <c r="G438" s="426"/>
      <c r="H438" s="426"/>
      <c r="I438" s="427"/>
      <c r="J438" s="320"/>
      <c r="K438" s="320"/>
      <c r="L438" s="320"/>
      <c r="M438" s="320"/>
      <c r="N438" s="320"/>
      <c r="O438" s="320"/>
      <c r="P438" s="320"/>
      <c r="Q438" s="320"/>
      <c r="R438" s="320"/>
      <c r="S438" s="320"/>
      <c r="T438" s="320"/>
      <c r="U438" s="320"/>
      <c r="V438" s="320"/>
      <c r="W438" s="320"/>
      <c r="X438" s="320"/>
      <c r="Y438" s="320"/>
      <c r="Z438" s="320"/>
      <c r="AA438" s="320"/>
      <c r="AB438" s="320"/>
      <c r="AC438" s="320"/>
      <c r="AD438" s="320"/>
      <c r="AG438">
        <f t="shared" si="131"/>
        <v>0</v>
      </c>
      <c r="AH438">
        <f t="shared" si="132"/>
        <v>0</v>
      </c>
      <c r="AI438">
        <f t="shared" si="133"/>
        <v>0</v>
      </c>
      <c r="AJ438">
        <f t="shared" si="134"/>
        <v>0</v>
      </c>
      <c r="AL438">
        <f t="shared" si="135"/>
        <v>0</v>
      </c>
      <c r="AO438" s="167" t="b">
        <f t="shared" si="136"/>
        <v>0</v>
      </c>
      <c r="AP438" s="167" t="str">
        <f t="shared" si="137"/>
        <v/>
      </c>
      <c r="AQ438" s="167" t="b">
        <f t="shared" si="138"/>
        <v>0</v>
      </c>
      <c r="AR438" t="str">
        <f t="shared" si="139"/>
        <v/>
      </c>
      <c r="AS438" s="167" t="b">
        <f t="shared" si="140"/>
        <v>0</v>
      </c>
    </row>
    <row r="439" spans="1:45" ht="15" customHeight="1">
      <c r="A439" s="166"/>
      <c r="B439" s="7"/>
      <c r="C439" s="64" t="s">
        <v>73</v>
      </c>
      <c r="D439" s="425"/>
      <c r="E439" s="426"/>
      <c r="F439" s="426"/>
      <c r="G439" s="426"/>
      <c r="H439" s="426"/>
      <c r="I439" s="427"/>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G439">
        <f t="shared" si="131"/>
        <v>0</v>
      </c>
      <c r="AH439">
        <f t="shared" si="132"/>
        <v>0</v>
      </c>
      <c r="AI439">
        <f t="shared" si="133"/>
        <v>0</v>
      </c>
      <c r="AJ439">
        <f t="shared" si="134"/>
        <v>0</v>
      </c>
      <c r="AL439">
        <f t="shared" si="135"/>
        <v>0</v>
      </c>
      <c r="AO439" s="167" t="b">
        <f t="shared" si="136"/>
        <v>0</v>
      </c>
      <c r="AP439" s="167" t="str">
        <f t="shared" si="137"/>
        <v/>
      </c>
      <c r="AQ439" s="167" t="b">
        <f t="shared" si="138"/>
        <v>0</v>
      </c>
      <c r="AR439" t="str">
        <f t="shared" si="139"/>
        <v/>
      </c>
      <c r="AS439" s="167" t="b">
        <f t="shared" si="140"/>
        <v>0</v>
      </c>
    </row>
    <row r="440" spans="1:45" ht="15" customHeight="1">
      <c r="A440" s="166"/>
      <c r="B440" s="7"/>
      <c r="C440" s="64" t="s">
        <v>74</v>
      </c>
      <c r="D440" s="425"/>
      <c r="E440" s="426"/>
      <c r="F440" s="426"/>
      <c r="G440" s="426"/>
      <c r="H440" s="426"/>
      <c r="I440" s="427"/>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G440">
        <f t="shared" si="131"/>
        <v>0</v>
      </c>
      <c r="AH440">
        <f t="shared" si="132"/>
        <v>0</v>
      </c>
      <c r="AI440">
        <f t="shared" si="133"/>
        <v>0</v>
      </c>
      <c r="AJ440">
        <f t="shared" si="134"/>
        <v>0</v>
      </c>
      <c r="AL440">
        <f t="shared" si="135"/>
        <v>0</v>
      </c>
      <c r="AO440" s="167" t="b">
        <f t="shared" si="136"/>
        <v>0</v>
      </c>
      <c r="AP440" s="167" t="str">
        <f t="shared" si="137"/>
        <v/>
      </c>
      <c r="AQ440" s="167" t="b">
        <f t="shared" si="138"/>
        <v>0</v>
      </c>
      <c r="AR440" t="str">
        <f t="shared" si="139"/>
        <v/>
      </c>
      <c r="AS440" s="167" t="b">
        <f t="shared" si="140"/>
        <v>0</v>
      </c>
    </row>
    <row r="441" spans="1:45" ht="15" customHeight="1">
      <c r="A441" s="166"/>
      <c r="B441" s="7"/>
      <c r="C441" s="64" t="s">
        <v>75</v>
      </c>
      <c r="D441" s="425"/>
      <c r="E441" s="426"/>
      <c r="F441" s="426"/>
      <c r="G441" s="426"/>
      <c r="H441" s="426"/>
      <c r="I441" s="427"/>
      <c r="J441" s="320"/>
      <c r="K441" s="320"/>
      <c r="L441" s="320"/>
      <c r="M441" s="320"/>
      <c r="N441" s="320"/>
      <c r="O441" s="320"/>
      <c r="P441" s="320"/>
      <c r="Q441" s="320"/>
      <c r="R441" s="320"/>
      <c r="S441" s="320"/>
      <c r="T441" s="320"/>
      <c r="U441" s="320"/>
      <c r="V441" s="320"/>
      <c r="W441" s="320"/>
      <c r="X441" s="320"/>
      <c r="Y441" s="320"/>
      <c r="Z441" s="320"/>
      <c r="AA441" s="320"/>
      <c r="AB441" s="320"/>
      <c r="AC441" s="320"/>
      <c r="AD441" s="320"/>
      <c r="AG441">
        <f t="shared" si="131"/>
        <v>0</v>
      </c>
      <c r="AH441">
        <f t="shared" si="132"/>
        <v>0</v>
      </c>
      <c r="AI441">
        <f t="shared" si="133"/>
        <v>0</v>
      </c>
      <c r="AJ441">
        <f t="shared" si="134"/>
        <v>0</v>
      </c>
      <c r="AL441">
        <f t="shared" si="135"/>
        <v>0</v>
      </c>
      <c r="AO441" s="167" t="b">
        <f t="shared" si="136"/>
        <v>0</v>
      </c>
      <c r="AP441" s="167" t="str">
        <f t="shared" si="137"/>
        <v/>
      </c>
      <c r="AQ441" s="167" t="b">
        <f t="shared" si="138"/>
        <v>0</v>
      </c>
      <c r="AR441" t="str">
        <f t="shared" si="139"/>
        <v/>
      </c>
      <c r="AS441" s="167" t="b">
        <f t="shared" si="140"/>
        <v>0</v>
      </c>
    </row>
    <row r="442" spans="1:45" ht="15" customHeight="1">
      <c r="A442" s="166"/>
      <c r="B442" s="7"/>
      <c r="C442" s="64" t="s">
        <v>76</v>
      </c>
      <c r="D442" s="425"/>
      <c r="E442" s="426"/>
      <c r="F442" s="426"/>
      <c r="G442" s="426"/>
      <c r="H442" s="426"/>
      <c r="I442" s="427"/>
      <c r="J442" s="320"/>
      <c r="K442" s="320"/>
      <c r="L442" s="320"/>
      <c r="M442" s="320"/>
      <c r="N442" s="320"/>
      <c r="O442" s="320"/>
      <c r="P442" s="320"/>
      <c r="Q442" s="320"/>
      <c r="R442" s="320"/>
      <c r="S442" s="320"/>
      <c r="T442" s="320"/>
      <c r="U442" s="320"/>
      <c r="V442" s="320"/>
      <c r="W442" s="320"/>
      <c r="X442" s="320"/>
      <c r="Y442" s="320"/>
      <c r="Z442" s="320"/>
      <c r="AA442" s="320"/>
      <c r="AB442" s="320"/>
      <c r="AC442" s="320"/>
      <c r="AD442" s="320"/>
      <c r="AG442">
        <f t="shared" si="131"/>
        <v>0</v>
      </c>
      <c r="AH442">
        <f t="shared" si="132"/>
        <v>0</v>
      </c>
      <c r="AI442">
        <f t="shared" si="133"/>
        <v>0</v>
      </c>
      <c r="AJ442">
        <f t="shared" si="134"/>
        <v>0</v>
      </c>
      <c r="AL442">
        <f t="shared" si="135"/>
        <v>0</v>
      </c>
      <c r="AO442" s="167" t="b">
        <f t="shared" si="136"/>
        <v>0</v>
      </c>
      <c r="AP442" s="167" t="str">
        <f t="shared" si="137"/>
        <v/>
      </c>
      <c r="AQ442" s="167" t="b">
        <f t="shared" si="138"/>
        <v>0</v>
      </c>
      <c r="AR442" t="str">
        <f t="shared" si="139"/>
        <v/>
      </c>
      <c r="AS442" s="167" t="b">
        <f t="shared" si="140"/>
        <v>0</v>
      </c>
    </row>
    <row r="443" spans="1:45" ht="15" customHeight="1">
      <c r="A443" s="166"/>
      <c r="B443" s="7"/>
      <c r="C443" s="64" t="s">
        <v>77</v>
      </c>
      <c r="D443" s="425"/>
      <c r="E443" s="426"/>
      <c r="F443" s="426"/>
      <c r="G443" s="426"/>
      <c r="H443" s="426"/>
      <c r="I443" s="427"/>
      <c r="J443" s="320"/>
      <c r="K443" s="320"/>
      <c r="L443" s="320"/>
      <c r="M443" s="320"/>
      <c r="N443" s="320"/>
      <c r="O443" s="320"/>
      <c r="P443" s="320"/>
      <c r="Q443" s="320"/>
      <c r="R443" s="320"/>
      <c r="S443" s="320"/>
      <c r="T443" s="320"/>
      <c r="U443" s="320"/>
      <c r="V443" s="320"/>
      <c r="W443" s="320"/>
      <c r="X443" s="320"/>
      <c r="Y443" s="320"/>
      <c r="Z443" s="320"/>
      <c r="AA443" s="320"/>
      <c r="AB443" s="320"/>
      <c r="AC443" s="320"/>
      <c r="AD443" s="320"/>
      <c r="AG443">
        <f t="shared" si="131"/>
        <v>0</v>
      </c>
      <c r="AH443">
        <f t="shared" si="132"/>
        <v>0</v>
      </c>
      <c r="AI443">
        <f t="shared" si="133"/>
        <v>0</v>
      </c>
      <c r="AJ443">
        <f t="shared" si="134"/>
        <v>0</v>
      </c>
      <c r="AL443">
        <f t="shared" si="135"/>
        <v>0</v>
      </c>
      <c r="AO443" s="167" t="b">
        <f t="shared" si="136"/>
        <v>0</v>
      </c>
      <c r="AP443" s="167" t="str">
        <f t="shared" si="137"/>
        <v/>
      </c>
      <c r="AQ443" s="167" t="b">
        <f t="shared" si="138"/>
        <v>0</v>
      </c>
      <c r="AR443" t="str">
        <f t="shared" si="139"/>
        <v/>
      </c>
      <c r="AS443" s="167" t="b">
        <f t="shared" si="140"/>
        <v>0</v>
      </c>
    </row>
    <row r="444" spans="1:45" ht="15" customHeight="1">
      <c r="A444" s="166"/>
      <c r="B444" s="7"/>
      <c r="C444" s="64" t="s">
        <v>78</v>
      </c>
      <c r="D444" s="425"/>
      <c r="E444" s="426"/>
      <c r="F444" s="426"/>
      <c r="G444" s="426"/>
      <c r="H444" s="426"/>
      <c r="I444" s="427"/>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G444">
        <f t="shared" si="131"/>
        <v>0</v>
      </c>
      <c r="AH444">
        <f t="shared" si="132"/>
        <v>0</v>
      </c>
      <c r="AI444">
        <f t="shared" si="133"/>
        <v>0</v>
      </c>
      <c r="AJ444">
        <f t="shared" si="134"/>
        <v>0</v>
      </c>
      <c r="AL444">
        <f t="shared" si="135"/>
        <v>0</v>
      </c>
      <c r="AO444" s="167" t="b">
        <f t="shared" si="136"/>
        <v>0</v>
      </c>
      <c r="AP444" s="167" t="str">
        <f t="shared" si="137"/>
        <v/>
      </c>
      <c r="AQ444" s="167" t="b">
        <f t="shared" si="138"/>
        <v>0</v>
      </c>
      <c r="AR444" t="str">
        <f t="shared" si="139"/>
        <v/>
      </c>
      <c r="AS444" s="167" t="b">
        <f t="shared" si="140"/>
        <v>0</v>
      </c>
    </row>
    <row r="445" spans="1:45" ht="15" customHeight="1">
      <c r="A445" s="166"/>
      <c r="B445" s="7"/>
      <c r="C445" s="64" t="s">
        <v>79</v>
      </c>
      <c r="D445" s="425"/>
      <c r="E445" s="426"/>
      <c r="F445" s="426"/>
      <c r="G445" s="426"/>
      <c r="H445" s="426"/>
      <c r="I445" s="427"/>
      <c r="J445" s="320"/>
      <c r="K445" s="320"/>
      <c r="L445" s="320"/>
      <c r="M445" s="320"/>
      <c r="N445" s="320"/>
      <c r="O445" s="320"/>
      <c r="P445" s="320"/>
      <c r="Q445" s="320"/>
      <c r="R445" s="320"/>
      <c r="S445" s="320"/>
      <c r="T445" s="320"/>
      <c r="U445" s="320"/>
      <c r="V445" s="320"/>
      <c r="W445" s="320"/>
      <c r="X445" s="320"/>
      <c r="Y445" s="320"/>
      <c r="Z445" s="320"/>
      <c r="AA445" s="320"/>
      <c r="AB445" s="320"/>
      <c r="AC445" s="320"/>
      <c r="AD445" s="320"/>
      <c r="AG445">
        <f t="shared" si="131"/>
        <v>0</v>
      </c>
      <c r="AH445">
        <f t="shared" si="132"/>
        <v>0</v>
      </c>
      <c r="AI445">
        <f t="shared" si="133"/>
        <v>0</v>
      </c>
      <c r="AJ445">
        <f t="shared" si="134"/>
        <v>0</v>
      </c>
      <c r="AL445">
        <f t="shared" si="135"/>
        <v>0</v>
      </c>
      <c r="AO445" s="167" t="b">
        <f t="shared" si="136"/>
        <v>0</v>
      </c>
      <c r="AP445" s="167" t="str">
        <f t="shared" si="137"/>
        <v/>
      </c>
      <c r="AQ445" s="167" t="b">
        <f t="shared" si="138"/>
        <v>0</v>
      </c>
      <c r="AR445" t="str">
        <f t="shared" si="139"/>
        <v/>
      </c>
      <c r="AS445" s="167" t="b">
        <f t="shared" si="140"/>
        <v>0</v>
      </c>
    </row>
    <row r="446" spans="1:45" ht="15" customHeight="1">
      <c r="A446" s="166"/>
      <c r="B446" s="7"/>
      <c r="C446" s="64" t="s">
        <v>80</v>
      </c>
      <c r="D446" s="425"/>
      <c r="E446" s="426"/>
      <c r="F446" s="426"/>
      <c r="G446" s="426"/>
      <c r="H446" s="426"/>
      <c r="I446" s="427"/>
      <c r="J446" s="320"/>
      <c r="K446" s="320"/>
      <c r="L446" s="320"/>
      <c r="M446" s="320"/>
      <c r="N446" s="320"/>
      <c r="O446" s="320"/>
      <c r="P446" s="320"/>
      <c r="Q446" s="320"/>
      <c r="R446" s="320"/>
      <c r="S446" s="320"/>
      <c r="T446" s="320"/>
      <c r="U446" s="320"/>
      <c r="V446" s="320"/>
      <c r="W446" s="320"/>
      <c r="X446" s="320"/>
      <c r="Y446" s="320"/>
      <c r="Z446" s="320"/>
      <c r="AA446" s="320"/>
      <c r="AB446" s="320"/>
      <c r="AC446" s="320"/>
      <c r="AD446" s="320"/>
      <c r="AG446">
        <f t="shared" si="131"/>
        <v>0</v>
      </c>
      <c r="AH446">
        <f t="shared" si="132"/>
        <v>0</v>
      </c>
      <c r="AI446">
        <f t="shared" si="133"/>
        <v>0</v>
      </c>
      <c r="AJ446">
        <f t="shared" si="134"/>
        <v>0</v>
      </c>
      <c r="AL446">
        <f t="shared" si="135"/>
        <v>0</v>
      </c>
      <c r="AO446" s="167" t="b">
        <f t="shared" si="136"/>
        <v>0</v>
      </c>
      <c r="AP446" s="167" t="str">
        <f t="shared" si="137"/>
        <v/>
      </c>
      <c r="AQ446" s="167" t="b">
        <f t="shared" si="138"/>
        <v>0</v>
      </c>
      <c r="AR446" t="str">
        <f t="shared" si="139"/>
        <v/>
      </c>
      <c r="AS446" s="167" t="b">
        <f t="shared" si="140"/>
        <v>0</v>
      </c>
    </row>
    <row r="447" spans="1:45" ht="15" customHeight="1">
      <c r="A447" s="166"/>
      <c r="B447" s="7"/>
      <c r="C447" s="64" t="s">
        <v>81</v>
      </c>
      <c r="D447" s="425"/>
      <c r="E447" s="426"/>
      <c r="F447" s="426"/>
      <c r="G447" s="426"/>
      <c r="H447" s="426"/>
      <c r="I447" s="427"/>
      <c r="J447" s="320"/>
      <c r="K447" s="320"/>
      <c r="L447" s="320"/>
      <c r="M447" s="320"/>
      <c r="N447" s="320"/>
      <c r="O447" s="320"/>
      <c r="P447" s="320"/>
      <c r="Q447" s="320"/>
      <c r="R447" s="320"/>
      <c r="S447" s="320"/>
      <c r="T447" s="320"/>
      <c r="U447" s="320"/>
      <c r="V447" s="320"/>
      <c r="W447" s="320"/>
      <c r="X447" s="320"/>
      <c r="Y447" s="320"/>
      <c r="Z447" s="320"/>
      <c r="AA447" s="320"/>
      <c r="AB447" s="320"/>
      <c r="AC447" s="320"/>
      <c r="AD447" s="320"/>
      <c r="AG447">
        <f t="shared" si="131"/>
        <v>0</v>
      </c>
      <c r="AH447">
        <f t="shared" si="132"/>
        <v>0</v>
      </c>
      <c r="AI447">
        <f t="shared" si="133"/>
        <v>0</v>
      </c>
      <c r="AJ447">
        <f t="shared" si="134"/>
        <v>0</v>
      </c>
      <c r="AL447">
        <f t="shared" si="135"/>
        <v>0</v>
      </c>
      <c r="AO447" s="167" t="b">
        <f t="shared" si="136"/>
        <v>0</v>
      </c>
      <c r="AP447" s="167" t="str">
        <f t="shared" si="137"/>
        <v/>
      </c>
      <c r="AQ447" s="167" t="b">
        <f t="shared" si="138"/>
        <v>0</v>
      </c>
      <c r="AR447" t="str">
        <f t="shared" si="139"/>
        <v/>
      </c>
      <c r="AS447" s="167" t="b">
        <f t="shared" si="140"/>
        <v>0</v>
      </c>
    </row>
    <row r="448" spans="1:45" ht="15" customHeight="1">
      <c r="A448" s="166"/>
      <c r="B448" s="7"/>
      <c r="C448" s="64" t="s">
        <v>82</v>
      </c>
      <c r="D448" s="425"/>
      <c r="E448" s="426"/>
      <c r="F448" s="426"/>
      <c r="G448" s="426"/>
      <c r="H448" s="426"/>
      <c r="I448" s="427"/>
      <c r="J448" s="320"/>
      <c r="K448" s="320"/>
      <c r="L448" s="320"/>
      <c r="M448" s="320"/>
      <c r="N448" s="320"/>
      <c r="O448" s="320"/>
      <c r="P448" s="320"/>
      <c r="Q448" s="320"/>
      <c r="R448" s="320"/>
      <c r="S448" s="320"/>
      <c r="T448" s="320"/>
      <c r="U448" s="320"/>
      <c r="V448" s="320"/>
      <c r="W448" s="320"/>
      <c r="X448" s="320"/>
      <c r="Y448" s="320"/>
      <c r="Z448" s="320"/>
      <c r="AA448" s="320"/>
      <c r="AB448" s="320"/>
      <c r="AC448" s="320"/>
      <c r="AD448" s="320"/>
      <c r="AG448">
        <f t="shared" si="131"/>
        <v>0</v>
      </c>
      <c r="AH448">
        <f t="shared" si="132"/>
        <v>0</v>
      </c>
      <c r="AI448">
        <f t="shared" si="133"/>
        <v>0</v>
      </c>
      <c r="AJ448">
        <f t="shared" si="134"/>
        <v>0</v>
      </c>
      <c r="AL448">
        <f t="shared" si="135"/>
        <v>0</v>
      </c>
      <c r="AO448" s="167" t="b">
        <f t="shared" si="136"/>
        <v>0</v>
      </c>
      <c r="AP448" s="167" t="str">
        <f t="shared" si="137"/>
        <v/>
      </c>
      <c r="AQ448" s="167" t="b">
        <f t="shared" si="138"/>
        <v>0</v>
      </c>
      <c r="AR448" t="str">
        <f t="shared" si="139"/>
        <v/>
      </c>
      <c r="AS448" s="167" t="b">
        <f t="shared" si="140"/>
        <v>0</v>
      </c>
    </row>
    <row r="449" spans="1:45" ht="15" customHeight="1">
      <c r="A449" s="166"/>
      <c r="B449" s="7"/>
      <c r="C449" s="64" t="s">
        <v>83</v>
      </c>
      <c r="D449" s="425"/>
      <c r="E449" s="426"/>
      <c r="F449" s="426"/>
      <c r="G449" s="426"/>
      <c r="H449" s="426"/>
      <c r="I449" s="427"/>
      <c r="J449" s="320"/>
      <c r="K449" s="320"/>
      <c r="L449" s="320"/>
      <c r="M449" s="320"/>
      <c r="N449" s="320"/>
      <c r="O449" s="320"/>
      <c r="P449" s="320"/>
      <c r="Q449" s="320"/>
      <c r="R449" s="320"/>
      <c r="S449" s="320"/>
      <c r="T449" s="320"/>
      <c r="U449" s="320"/>
      <c r="V449" s="320"/>
      <c r="W449" s="320"/>
      <c r="X449" s="320"/>
      <c r="Y449" s="320"/>
      <c r="Z449" s="320"/>
      <c r="AA449" s="320"/>
      <c r="AB449" s="320"/>
      <c r="AC449" s="320"/>
      <c r="AD449" s="320"/>
      <c r="AG449">
        <f t="shared" si="131"/>
        <v>0</v>
      </c>
      <c r="AH449">
        <f t="shared" si="132"/>
        <v>0</v>
      </c>
      <c r="AI449">
        <f t="shared" si="133"/>
        <v>0</v>
      </c>
      <c r="AJ449">
        <f t="shared" si="134"/>
        <v>0</v>
      </c>
      <c r="AL449">
        <f t="shared" si="135"/>
        <v>0</v>
      </c>
      <c r="AO449" s="167" t="b">
        <f t="shared" si="136"/>
        <v>0</v>
      </c>
      <c r="AP449" s="167" t="str">
        <f t="shared" si="137"/>
        <v/>
      </c>
      <c r="AQ449" s="167" t="b">
        <f t="shared" si="138"/>
        <v>0</v>
      </c>
      <c r="AR449" t="str">
        <f t="shared" si="139"/>
        <v/>
      </c>
      <c r="AS449" s="167" t="b">
        <f t="shared" si="140"/>
        <v>0</v>
      </c>
    </row>
    <row r="450" spans="1:45" ht="15" customHeight="1">
      <c r="A450" s="166"/>
      <c r="B450" s="7"/>
      <c r="C450" s="64" t="s">
        <v>84</v>
      </c>
      <c r="D450" s="425"/>
      <c r="E450" s="426"/>
      <c r="F450" s="426"/>
      <c r="G450" s="426"/>
      <c r="H450" s="426"/>
      <c r="I450" s="427"/>
      <c r="J450" s="320"/>
      <c r="K450" s="320"/>
      <c r="L450" s="320"/>
      <c r="M450" s="320"/>
      <c r="N450" s="320"/>
      <c r="O450" s="320"/>
      <c r="P450" s="320"/>
      <c r="Q450" s="320"/>
      <c r="R450" s="320"/>
      <c r="S450" s="320"/>
      <c r="T450" s="320"/>
      <c r="U450" s="320"/>
      <c r="V450" s="320"/>
      <c r="W450" s="320"/>
      <c r="X450" s="320"/>
      <c r="Y450" s="320"/>
      <c r="Z450" s="320"/>
      <c r="AA450" s="320"/>
      <c r="AB450" s="320"/>
      <c r="AC450" s="320"/>
      <c r="AD450" s="320"/>
      <c r="AG450">
        <f t="shared" si="131"/>
        <v>0</v>
      </c>
      <c r="AH450">
        <f t="shared" si="132"/>
        <v>0</v>
      </c>
      <c r="AI450">
        <f t="shared" si="133"/>
        <v>0</v>
      </c>
      <c r="AJ450">
        <f t="shared" si="134"/>
        <v>0</v>
      </c>
      <c r="AL450">
        <f t="shared" si="135"/>
        <v>0</v>
      </c>
      <c r="AO450" s="167" t="b">
        <f t="shared" si="136"/>
        <v>0</v>
      </c>
      <c r="AP450" s="167" t="str">
        <f t="shared" si="137"/>
        <v/>
      </c>
      <c r="AQ450" s="167" t="b">
        <f t="shared" si="138"/>
        <v>0</v>
      </c>
      <c r="AR450" t="str">
        <f t="shared" si="139"/>
        <v/>
      </c>
      <c r="AS450" s="167" t="b">
        <f t="shared" si="140"/>
        <v>0</v>
      </c>
    </row>
    <row r="451" spans="1:45" ht="15" customHeight="1">
      <c r="A451" s="166"/>
      <c r="B451" s="7"/>
      <c r="C451" s="64" t="s">
        <v>85</v>
      </c>
      <c r="D451" s="425"/>
      <c r="E451" s="426"/>
      <c r="F451" s="426"/>
      <c r="G451" s="426"/>
      <c r="H451" s="426"/>
      <c r="I451" s="427"/>
      <c r="J451" s="320"/>
      <c r="K451" s="320"/>
      <c r="L451" s="320"/>
      <c r="M451" s="320"/>
      <c r="N451" s="320"/>
      <c r="O451" s="320"/>
      <c r="P451" s="320"/>
      <c r="Q451" s="320"/>
      <c r="R451" s="320"/>
      <c r="S451" s="320"/>
      <c r="T451" s="320"/>
      <c r="U451" s="320"/>
      <c r="V451" s="320"/>
      <c r="W451" s="320"/>
      <c r="X451" s="320"/>
      <c r="Y451" s="320"/>
      <c r="Z451" s="320"/>
      <c r="AA451" s="320"/>
      <c r="AB451" s="320"/>
      <c r="AC451" s="320"/>
      <c r="AD451" s="320"/>
      <c r="AG451">
        <f t="shared" si="131"/>
        <v>0</v>
      </c>
      <c r="AH451">
        <f t="shared" si="132"/>
        <v>0</v>
      </c>
      <c r="AI451">
        <f t="shared" si="133"/>
        <v>0</v>
      </c>
      <c r="AJ451">
        <f t="shared" si="134"/>
        <v>0</v>
      </c>
      <c r="AL451">
        <f t="shared" si="135"/>
        <v>0</v>
      </c>
      <c r="AO451" s="167" t="b">
        <f t="shared" si="136"/>
        <v>0</v>
      </c>
      <c r="AP451" s="167" t="str">
        <f t="shared" si="137"/>
        <v/>
      </c>
      <c r="AQ451" s="167" t="b">
        <f t="shared" si="138"/>
        <v>0</v>
      </c>
      <c r="AR451" t="str">
        <f t="shared" si="139"/>
        <v/>
      </c>
      <c r="AS451" s="167" t="b">
        <f t="shared" si="140"/>
        <v>0</v>
      </c>
    </row>
    <row r="452" spans="1:45" ht="15" customHeight="1">
      <c r="A452" s="166"/>
      <c r="B452" s="7"/>
      <c r="C452" s="64" t="s">
        <v>86</v>
      </c>
      <c r="D452" s="425"/>
      <c r="E452" s="426"/>
      <c r="F452" s="426"/>
      <c r="G452" s="426"/>
      <c r="H452" s="426"/>
      <c r="I452" s="427"/>
      <c r="J452" s="320"/>
      <c r="K452" s="320"/>
      <c r="L452" s="320"/>
      <c r="M452" s="320"/>
      <c r="N452" s="320"/>
      <c r="O452" s="320"/>
      <c r="P452" s="320"/>
      <c r="Q452" s="320"/>
      <c r="R452" s="320"/>
      <c r="S452" s="320"/>
      <c r="T452" s="320"/>
      <c r="U452" s="320"/>
      <c r="V452" s="320"/>
      <c r="W452" s="320"/>
      <c r="X452" s="320"/>
      <c r="Y452" s="320"/>
      <c r="Z452" s="320"/>
      <c r="AA452" s="320"/>
      <c r="AB452" s="320"/>
      <c r="AC452" s="320"/>
      <c r="AD452" s="320"/>
      <c r="AG452">
        <f t="shared" si="131"/>
        <v>0</v>
      </c>
      <c r="AH452">
        <f t="shared" si="132"/>
        <v>0</v>
      </c>
      <c r="AI452">
        <f t="shared" si="133"/>
        <v>0</v>
      </c>
      <c r="AJ452">
        <f t="shared" si="134"/>
        <v>0</v>
      </c>
      <c r="AL452">
        <f t="shared" si="135"/>
        <v>0</v>
      </c>
      <c r="AO452" s="167" t="b">
        <f t="shared" si="136"/>
        <v>0</v>
      </c>
      <c r="AP452" s="167" t="str">
        <f t="shared" si="137"/>
        <v/>
      </c>
      <c r="AQ452" s="167" t="b">
        <f t="shared" si="138"/>
        <v>0</v>
      </c>
      <c r="AR452" t="str">
        <f t="shared" si="139"/>
        <v/>
      </c>
      <c r="AS452" s="167" t="b">
        <f t="shared" si="140"/>
        <v>0</v>
      </c>
    </row>
    <row r="453" spans="1:45" ht="15" customHeight="1">
      <c r="A453" s="166"/>
      <c r="B453" s="7"/>
      <c r="C453" s="64" t="s">
        <v>87</v>
      </c>
      <c r="D453" s="425"/>
      <c r="E453" s="426"/>
      <c r="F453" s="426"/>
      <c r="G453" s="426"/>
      <c r="H453" s="426"/>
      <c r="I453" s="427"/>
      <c r="J453" s="320"/>
      <c r="K453" s="320"/>
      <c r="L453" s="320"/>
      <c r="M453" s="320"/>
      <c r="N453" s="320"/>
      <c r="O453" s="320"/>
      <c r="P453" s="320"/>
      <c r="Q453" s="320"/>
      <c r="R453" s="320"/>
      <c r="S453" s="320"/>
      <c r="T453" s="320"/>
      <c r="U453" s="320"/>
      <c r="V453" s="320"/>
      <c r="W453" s="320"/>
      <c r="X453" s="320"/>
      <c r="Y453" s="320"/>
      <c r="Z453" s="320"/>
      <c r="AA453" s="320"/>
      <c r="AB453" s="320"/>
      <c r="AC453" s="320"/>
      <c r="AD453" s="320"/>
      <c r="AG453">
        <f t="shared" si="131"/>
        <v>0</v>
      </c>
      <c r="AH453">
        <f t="shared" si="132"/>
        <v>0</v>
      </c>
      <c r="AI453">
        <f t="shared" si="133"/>
        <v>0</v>
      </c>
      <c r="AJ453">
        <f t="shared" si="134"/>
        <v>0</v>
      </c>
      <c r="AL453">
        <f t="shared" si="135"/>
        <v>0</v>
      </c>
      <c r="AO453" s="167" t="b">
        <f t="shared" si="136"/>
        <v>0</v>
      </c>
      <c r="AP453" s="167" t="str">
        <f t="shared" si="137"/>
        <v/>
      </c>
      <c r="AQ453" s="167" t="b">
        <f t="shared" si="138"/>
        <v>0</v>
      </c>
      <c r="AR453" t="str">
        <f t="shared" si="139"/>
        <v/>
      </c>
      <c r="AS453" s="167" t="b">
        <f t="shared" si="140"/>
        <v>0</v>
      </c>
    </row>
    <row r="454" spans="1:45" ht="15" customHeight="1">
      <c r="A454" s="166"/>
      <c r="B454" s="7"/>
      <c r="C454" s="64" t="s">
        <v>88</v>
      </c>
      <c r="D454" s="425"/>
      <c r="E454" s="426"/>
      <c r="F454" s="426"/>
      <c r="G454" s="426"/>
      <c r="H454" s="426"/>
      <c r="I454" s="427"/>
      <c r="J454" s="320"/>
      <c r="K454" s="320"/>
      <c r="L454" s="320"/>
      <c r="M454" s="320"/>
      <c r="N454" s="320"/>
      <c r="O454" s="320"/>
      <c r="P454" s="320"/>
      <c r="Q454" s="320"/>
      <c r="R454" s="320"/>
      <c r="S454" s="320"/>
      <c r="T454" s="320"/>
      <c r="U454" s="320"/>
      <c r="V454" s="320"/>
      <c r="W454" s="320"/>
      <c r="X454" s="320"/>
      <c r="Y454" s="320"/>
      <c r="Z454" s="320"/>
      <c r="AA454" s="320"/>
      <c r="AB454" s="320"/>
      <c r="AC454" s="320"/>
      <c r="AD454" s="320"/>
      <c r="AG454">
        <f t="shared" si="131"/>
        <v>0</v>
      </c>
      <c r="AH454">
        <f t="shared" si="132"/>
        <v>0</v>
      </c>
      <c r="AI454">
        <f t="shared" si="133"/>
        <v>0</v>
      </c>
      <c r="AJ454">
        <f t="shared" si="134"/>
        <v>0</v>
      </c>
      <c r="AL454">
        <f t="shared" si="135"/>
        <v>0</v>
      </c>
      <c r="AO454" s="167" t="b">
        <f t="shared" si="136"/>
        <v>0</v>
      </c>
      <c r="AP454" s="167" t="str">
        <f t="shared" si="137"/>
        <v/>
      </c>
      <c r="AQ454" s="167" t="b">
        <f t="shared" si="138"/>
        <v>0</v>
      </c>
      <c r="AR454" t="str">
        <f t="shared" si="139"/>
        <v/>
      </c>
      <c r="AS454" s="167" t="b">
        <f t="shared" si="140"/>
        <v>0</v>
      </c>
    </row>
    <row r="455" spans="1:45" ht="15" customHeight="1">
      <c r="A455" s="166"/>
      <c r="B455" s="7"/>
      <c r="C455" s="64" t="s">
        <v>89</v>
      </c>
      <c r="D455" s="425"/>
      <c r="E455" s="426"/>
      <c r="F455" s="426"/>
      <c r="G455" s="426"/>
      <c r="H455" s="426"/>
      <c r="I455" s="427"/>
      <c r="J455" s="320"/>
      <c r="K455" s="320"/>
      <c r="L455" s="320"/>
      <c r="M455" s="320"/>
      <c r="N455" s="320"/>
      <c r="O455" s="320"/>
      <c r="P455" s="320"/>
      <c r="Q455" s="320"/>
      <c r="R455" s="320"/>
      <c r="S455" s="320"/>
      <c r="T455" s="320"/>
      <c r="U455" s="320"/>
      <c r="V455" s="320"/>
      <c r="W455" s="320"/>
      <c r="X455" s="320"/>
      <c r="Y455" s="320"/>
      <c r="Z455" s="320"/>
      <c r="AA455" s="320"/>
      <c r="AB455" s="320"/>
      <c r="AC455" s="320"/>
      <c r="AD455" s="320"/>
      <c r="AG455">
        <f t="shared" si="131"/>
        <v>0</v>
      </c>
      <c r="AH455">
        <f t="shared" si="132"/>
        <v>0</v>
      </c>
      <c r="AI455">
        <f t="shared" si="133"/>
        <v>0</v>
      </c>
      <c r="AJ455">
        <f t="shared" si="134"/>
        <v>0</v>
      </c>
      <c r="AL455">
        <f t="shared" si="135"/>
        <v>0</v>
      </c>
      <c r="AO455" s="167" t="b">
        <f t="shared" si="136"/>
        <v>0</v>
      </c>
      <c r="AP455" s="167" t="str">
        <f t="shared" si="137"/>
        <v/>
      </c>
      <c r="AQ455" s="167" t="b">
        <f t="shared" si="138"/>
        <v>0</v>
      </c>
      <c r="AR455" t="str">
        <f t="shared" si="139"/>
        <v/>
      </c>
      <c r="AS455" s="167" t="b">
        <f t="shared" si="140"/>
        <v>0</v>
      </c>
    </row>
    <row r="456" spans="1:45" ht="15" customHeight="1">
      <c r="A456" s="166"/>
      <c r="B456" s="7"/>
      <c r="C456" s="64" t="s">
        <v>90</v>
      </c>
      <c r="D456" s="425"/>
      <c r="E456" s="426"/>
      <c r="F456" s="426"/>
      <c r="G456" s="426"/>
      <c r="H456" s="426"/>
      <c r="I456" s="427"/>
      <c r="J456" s="320"/>
      <c r="K456" s="320"/>
      <c r="L456" s="320"/>
      <c r="M456" s="320"/>
      <c r="N456" s="320"/>
      <c r="O456" s="320"/>
      <c r="P456" s="320"/>
      <c r="Q456" s="320"/>
      <c r="R456" s="320"/>
      <c r="S456" s="320"/>
      <c r="T456" s="320"/>
      <c r="U456" s="320"/>
      <c r="V456" s="320"/>
      <c r="W456" s="320"/>
      <c r="X456" s="320"/>
      <c r="Y456" s="320"/>
      <c r="Z456" s="320"/>
      <c r="AA456" s="320"/>
      <c r="AB456" s="320"/>
      <c r="AC456" s="320"/>
      <c r="AD456" s="320"/>
      <c r="AG456">
        <f t="shared" si="131"/>
        <v>0</v>
      </c>
      <c r="AH456">
        <f t="shared" si="132"/>
        <v>0</v>
      </c>
      <c r="AI456">
        <f t="shared" si="133"/>
        <v>0</v>
      </c>
      <c r="AJ456">
        <f t="shared" si="134"/>
        <v>0</v>
      </c>
      <c r="AL456">
        <f t="shared" si="135"/>
        <v>0</v>
      </c>
      <c r="AO456" s="167" t="b">
        <f t="shared" si="136"/>
        <v>0</v>
      </c>
      <c r="AP456" s="167" t="str">
        <f t="shared" si="137"/>
        <v/>
      </c>
      <c r="AQ456" s="167" t="b">
        <f t="shared" si="138"/>
        <v>0</v>
      </c>
      <c r="AR456" t="str">
        <f t="shared" si="139"/>
        <v/>
      </c>
      <c r="AS456" s="167" t="b">
        <f t="shared" si="140"/>
        <v>0</v>
      </c>
    </row>
    <row r="457" spans="1:45" ht="15" customHeight="1">
      <c r="A457" s="166"/>
      <c r="B457" s="7"/>
      <c r="C457" s="64" t="s">
        <v>91</v>
      </c>
      <c r="D457" s="425"/>
      <c r="E457" s="426"/>
      <c r="F457" s="426"/>
      <c r="G457" s="426"/>
      <c r="H457" s="426"/>
      <c r="I457" s="427"/>
      <c r="J457" s="320"/>
      <c r="K457" s="320"/>
      <c r="L457" s="320"/>
      <c r="M457" s="320"/>
      <c r="N457" s="320"/>
      <c r="O457" s="320"/>
      <c r="P457" s="320"/>
      <c r="Q457" s="320"/>
      <c r="R457" s="320"/>
      <c r="S457" s="320"/>
      <c r="T457" s="320"/>
      <c r="U457" s="320"/>
      <c r="V457" s="320"/>
      <c r="W457" s="320"/>
      <c r="X457" s="320"/>
      <c r="Y457" s="320"/>
      <c r="Z457" s="320"/>
      <c r="AA457" s="320"/>
      <c r="AB457" s="320"/>
      <c r="AC457" s="320"/>
      <c r="AD457" s="320"/>
      <c r="AG457">
        <f t="shared" si="131"/>
        <v>0</v>
      </c>
      <c r="AH457">
        <f t="shared" si="132"/>
        <v>0</v>
      </c>
      <c r="AI457">
        <f t="shared" si="133"/>
        <v>0</v>
      </c>
      <c r="AJ457">
        <f t="shared" si="134"/>
        <v>0</v>
      </c>
      <c r="AL457">
        <f t="shared" si="135"/>
        <v>0</v>
      </c>
      <c r="AO457" s="167" t="b">
        <f t="shared" si="136"/>
        <v>0</v>
      </c>
      <c r="AP457" s="167" t="str">
        <f t="shared" si="137"/>
        <v/>
      </c>
      <c r="AQ457" s="167" t="b">
        <f t="shared" si="138"/>
        <v>0</v>
      </c>
      <c r="AR457" t="str">
        <f t="shared" si="139"/>
        <v/>
      </c>
      <c r="AS457" s="167" t="b">
        <f t="shared" si="140"/>
        <v>0</v>
      </c>
    </row>
    <row r="458" spans="1:45" ht="15" customHeight="1">
      <c r="A458" s="166"/>
      <c r="B458" s="7"/>
      <c r="C458" s="64" t="s">
        <v>92</v>
      </c>
      <c r="D458" s="425"/>
      <c r="E458" s="426"/>
      <c r="F458" s="426"/>
      <c r="G458" s="426"/>
      <c r="H458" s="426"/>
      <c r="I458" s="427"/>
      <c r="J458" s="320"/>
      <c r="K458" s="320"/>
      <c r="L458" s="320"/>
      <c r="M458" s="320"/>
      <c r="N458" s="320"/>
      <c r="O458" s="320"/>
      <c r="P458" s="320"/>
      <c r="Q458" s="320"/>
      <c r="R458" s="320"/>
      <c r="S458" s="320"/>
      <c r="T458" s="320"/>
      <c r="U458" s="320"/>
      <c r="V458" s="320"/>
      <c r="W458" s="320"/>
      <c r="X458" s="320"/>
      <c r="Y458" s="320"/>
      <c r="Z458" s="320"/>
      <c r="AA458" s="320"/>
      <c r="AB458" s="320"/>
      <c r="AC458" s="320"/>
      <c r="AD458" s="320"/>
      <c r="AG458">
        <f t="shared" si="131"/>
        <v>0</v>
      </c>
      <c r="AH458">
        <f t="shared" si="132"/>
        <v>0</v>
      </c>
      <c r="AI458">
        <f t="shared" si="133"/>
        <v>0</v>
      </c>
      <c r="AJ458">
        <f t="shared" si="134"/>
        <v>0</v>
      </c>
      <c r="AL458">
        <f t="shared" si="135"/>
        <v>0</v>
      </c>
      <c r="AO458" s="167" t="b">
        <f t="shared" si="136"/>
        <v>0</v>
      </c>
      <c r="AP458" s="167" t="str">
        <f t="shared" si="137"/>
        <v/>
      </c>
      <c r="AQ458" s="167" t="b">
        <f t="shared" si="138"/>
        <v>0</v>
      </c>
      <c r="AR458" t="str">
        <f t="shared" si="139"/>
        <v/>
      </c>
      <c r="AS458" s="167" t="b">
        <f t="shared" si="140"/>
        <v>0</v>
      </c>
    </row>
    <row r="459" spans="1:45" ht="15" customHeight="1">
      <c r="A459" s="166"/>
      <c r="B459" s="7"/>
      <c r="C459" s="64" t="s">
        <v>93</v>
      </c>
      <c r="D459" s="425"/>
      <c r="E459" s="426"/>
      <c r="F459" s="426"/>
      <c r="G459" s="426"/>
      <c r="H459" s="426"/>
      <c r="I459" s="427"/>
      <c r="J459" s="320"/>
      <c r="K459" s="320"/>
      <c r="L459" s="320"/>
      <c r="M459" s="320"/>
      <c r="N459" s="320"/>
      <c r="O459" s="320"/>
      <c r="P459" s="320"/>
      <c r="Q459" s="320"/>
      <c r="R459" s="320"/>
      <c r="S459" s="320"/>
      <c r="T459" s="320"/>
      <c r="U459" s="320"/>
      <c r="V459" s="320"/>
      <c r="W459" s="320"/>
      <c r="X459" s="320"/>
      <c r="Y459" s="320"/>
      <c r="Z459" s="320"/>
      <c r="AA459" s="320"/>
      <c r="AB459" s="320"/>
      <c r="AC459" s="320"/>
      <c r="AD459" s="320"/>
      <c r="AG459">
        <f t="shared" si="131"/>
        <v>0</v>
      </c>
      <c r="AH459">
        <f t="shared" si="132"/>
        <v>0</v>
      </c>
      <c r="AI459">
        <f t="shared" si="133"/>
        <v>0</v>
      </c>
      <c r="AJ459">
        <f t="shared" si="134"/>
        <v>0</v>
      </c>
      <c r="AL459">
        <f t="shared" si="135"/>
        <v>0</v>
      </c>
      <c r="AO459" s="167" t="b">
        <f t="shared" si="136"/>
        <v>0</v>
      </c>
      <c r="AP459" s="167" t="str">
        <f t="shared" si="137"/>
        <v/>
      </c>
      <c r="AQ459" s="167" t="b">
        <f t="shared" si="138"/>
        <v>0</v>
      </c>
      <c r="AR459" t="str">
        <f t="shared" si="139"/>
        <v/>
      </c>
      <c r="AS459" s="167" t="b">
        <f t="shared" si="140"/>
        <v>0</v>
      </c>
    </row>
    <row r="460" spans="1:45" ht="15" customHeight="1">
      <c r="A460" s="166"/>
      <c r="B460" s="7"/>
      <c r="C460" s="64" t="s">
        <v>94</v>
      </c>
      <c r="D460" s="425"/>
      <c r="E460" s="426"/>
      <c r="F460" s="426"/>
      <c r="G460" s="426"/>
      <c r="H460" s="426"/>
      <c r="I460" s="427"/>
      <c r="J460" s="320"/>
      <c r="K460" s="320"/>
      <c r="L460" s="320"/>
      <c r="M460" s="320"/>
      <c r="N460" s="320"/>
      <c r="O460" s="320"/>
      <c r="P460" s="320"/>
      <c r="Q460" s="320"/>
      <c r="R460" s="320"/>
      <c r="S460" s="320"/>
      <c r="T460" s="320"/>
      <c r="U460" s="320"/>
      <c r="V460" s="320"/>
      <c r="W460" s="320"/>
      <c r="X460" s="320"/>
      <c r="Y460" s="320"/>
      <c r="Z460" s="320"/>
      <c r="AA460" s="320"/>
      <c r="AB460" s="320"/>
      <c r="AC460" s="320"/>
      <c r="AD460" s="320"/>
      <c r="AG460">
        <f t="shared" si="131"/>
        <v>0</v>
      </c>
      <c r="AH460">
        <f t="shared" si="132"/>
        <v>0</v>
      </c>
      <c r="AI460">
        <f t="shared" si="133"/>
        <v>0</v>
      </c>
      <c r="AJ460">
        <f t="shared" si="134"/>
        <v>0</v>
      </c>
      <c r="AL460">
        <f t="shared" si="135"/>
        <v>0</v>
      </c>
      <c r="AO460" s="167" t="b">
        <f t="shared" si="136"/>
        <v>0</v>
      </c>
      <c r="AP460" s="167" t="str">
        <f t="shared" si="137"/>
        <v/>
      </c>
      <c r="AQ460" s="167" t="b">
        <f t="shared" si="138"/>
        <v>0</v>
      </c>
      <c r="AR460" t="str">
        <f t="shared" si="139"/>
        <v/>
      </c>
      <c r="AS460" s="167" t="b">
        <f t="shared" si="140"/>
        <v>0</v>
      </c>
    </row>
    <row r="461" spans="1:45" ht="15" customHeight="1">
      <c r="A461" s="166"/>
      <c r="B461" s="7"/>
      <c r="C461" s="64" t="s">
        <v>95</v>
      </c>
      <c r="D461" s="425"/>
      <c r="E461" s="426"/>
      <c r="F461" s="426"/>
      <c r="G461" s="426"/>
      <c r="H461" s="426"/>
      <c r="I461" s="427"/>
      <c r="J461" s="320"/>
      <c r="K461" s="320"/>
      <c r="L461" s="320"/>
      <c r="M461" s="320"/>
      <c r="N461" s="320"/>
      <c r="O461" s="320"/>
      <c r="P461" s="320"/>
      <c r="Q461" s="320"/>
      <c r="R461" s="320"/>
      <c r="S461" s="320"/>
      <c r="T461" s="320"/>
      <c r="U461" s="320"/>
      <c r="V461" s="320"/>
      <c r="W461" s="320"/>
      <c r="X461" s="320"/>
      <c r="Y461" s="320"/>
      <c r="Z461" s="320"/>
      <c r="AA461" s="320"/>
      <c r="AB461" s="320"/>
      <c r="AC461" s="320"/>
      <c r="AD461" s="320"/>
      <c r="AG461">
        <f t="shared" si="131"/>
        <v>0</v>
      </c>
      <c r="AH461">
        <f t="shared" si="132"/>
        <v>0</v>
      </c>
      <c r="AI461">
        <f t="shared" si="133"/>
        <v>0</v>
      </c>
      <c r="AJ461">
        <f t="shared" si="134"/>
        <v>0</v>
      </c>
      <c r="AL461">
        <f t="shared" si="135"/>
        <v>0</v>
      </c>
      <c r="AO461" s="167" t="b">
        <f t="shared" si="136"/>
        <v>0</v>
      </c>
      <c r="AP461" s="167" t="str">
        <f t="shared" si="137"/>
        <v/>
      </c>
      <c r="AQ461" s="167" t="b">
        <f t="shared" si="138"/>
        <v>0</v>
      </c>
      <c r="AR461" t="str">
        <f t="shared" si="139"/>
        <v/>
      </c>
      <c r="AS461" s="167" t="b">
        <f t="shared" si="140"/>
        <v>0</v>
      </c>
    </row>
    <row r="462" spans="1:45" ht="15" customHeight="1">
      <c r="A462" s="166"/>
      <c r="B462" s="7"/>
      <c r="C462" s="64" t="s">
        <v>96</v>
      </c>
      <c r="D462" s="425"/>
      <c r="E462" s="426"/>
      <c r="F462" s="426"/>
      <c r="G462" s="426"/>
      <c r="H462" s="426"/>
      <c r="I462" s="427"/>
      <c r="J462" s="320"/>
      <c r="K462" s="320"/>
      <c r="L462" s="320"/>
      <c r="M462" s="320"/>
      <c r="N462" s="320"/>
      <c r="O462" s="320"/>
      <c r="P462" s="320"/>
      <c r="Q462" s="320"/>
      <c r="R462" s="320"/>
      <c r="S462" s="320"/>
      <c r="T462" s="320"/>
      <c r="U462" s="320"/>
      <c r="V462" s="320"/>
      <c r="W462" s="320"/>
      <c r="X462" s="320"/>
      <c r="Y462" s="320"/>
      <c r="Z462" s="320"/>
      <c r="AA462" s="320"/>
      <c r="AB462" s="320"/>
      <c r="AC462" s="320"/>
      <c r="AD462" s="320"/>
      <c r="AG462">
        <f t="shared" si="131"/>
        <v>0</v>
      </c>
      <c r="AH462">
        <f t="shared" si="132"/>
        <v>0</v>
      </c>
      <c r="AI462">
        <f t="shared" si="133"/>
        <v>0</v>
      </c>
      <c r="AJ462">
        <f t="shared" si="134"/>
        <v>0</v>
      </c>
      <c r="AL462">
        <f t="shared" si="135"/>
        <v>0</v>
      </c>
      <c r="AO462" s="167" t="b">
        <f t="shared" si="136"/>
        <v>0</v>
      </c>
      <c r="AP462" s="167" t="str">
        <f t="shared" si="137"/>
        <v/>
      </c>
      <c r="AQ462" s="167" t="b">
        <f t="shared" si="138"/>
        <v>0</v>
      </c>
      <c r="AR462" t="str">
        <f t="shared" si="139"/>
        <v/>
      </c>
      <c r="AS462" s="167" t="b">
        <f t="shared" si="140"/>
        <v>0</v>
      </c>
    </row>
    <row r="463" spans="1:45" ht="15" customHeight="1">
      <c r="A463" s="166"/>
      <c r="B463" s="7"/>
      <c r="C463" s="64" t="s">
        <v>97</v>
      </c>
      <c r="D463" s="425"/>
      <c r="E463" s="426"/>
      <c r="F463" s="426"/>
      <c r="G463" s="426"/>
      <c r="H463" s="426"/>
      <c r="I463" s="427"/>
      <c r="J463" s="320"/>
      <c r="K463" s="320"/>
      <c r="L463" s="320"/>
      <c r="M463" s="320"/>
      <c r="N463" s="320"/>
      <c r="O463" s="320"/>
      <c r="P463" s="320"/>
      <c r="Q463" s="320"/>
      <c r="R463" s="320"/>
      <c r="S463" s="320"/>
      <c r="T463" s="320"/>
      <c r="U463" s="320"/>
      <c r="V463" s="320"/>
      <c r="W463" s="320"/>
      <c r="X463" s="320"/>
      <c r="Y463" s="320"/>
      <c r="Z463" s="320"/>
      <c r="AA463" s="320"/>
      <c r="AB463" s="320"/>
      <c r="AC463" s="320"/>
      <c r="AD463" s="320"/>
      <c r="AG463">
        <f t="shared" si="131"/>
        <v>0</v>
      </c>
      <c r="AH463">
        <f t="shared" si="132"/>
        <v>0</v>
      </c>
      <c r="AI463">
        <f t="shared" si="133"/>
        <v>0</v>
      </c>
      <c r="AJ463">
        <f t="shared" si="134"/>
        <v>0</v>
      </c>
      <c r="AL463">
        <f t="shared" si="135"/>
        <v>0</v>
      </c>
      <c r="AO463" s="167" t="b">
        <f t="shared" si="136"/>
        <v>0</v>
      </c>
      <c r="AP463" s="167" t="str">
        <f t="shared" si="137"/>
        <v/>
      </c>
      <c r="AQ463" s="167" t="b">
        <f t="shared" si="138"/>
        <v>0</v>
      </c>
      <c r="AR463" t="str">
        <f t="shared" si="139"/>
        <v/>
      </c>
      <c r="AS463" s="167" t="b">
        <f t="shared" si="140"/>
        <v>0</v>
      </c>
    </row>
    <row r="464" spans="1:45" ht="15" customHeight="1">
      <c r="A464" s="166"/>
      <c r="B464" s="7"/>
      <c r="C464" s="64" t="s">
        <v>98</v>
      </c>
      <c r="D464" s="425"/>
      <c r="E464" s="426"/>
      <c r="F464" s="426"/>
      <c r="G464" s="426"/>
      <c r="H464" s="426"/>
      <c r="I464" s="427"/>
      <c r="J464" s="320"/>
      <c r="K464" s="320"/>
      <c r="L464" s="320"/>
      <c r="M464" s="320"/>
      <c r="N464" s="320"/>
      <c r="O464" s="320"/>
      <c r="P464" s="320"/>
      <c r="Q464" s="320"/>
      <c r="R464" s="320"/>
      <c r="S464" s="320"/>
      <c r="T464" s="320"/>
      <c r="U464" s="320"/>
      <c r="V464" s="320"/>
      <c r="W464" s="320"/>
      <c r="X464" s="320"/>
      <c r="Y464" s="320"/>
      <c r="Z464" s="320"/>
      <c r="AA464" s="320"/>
      <c r="AB464" s="320"/>
      <c r="AC464" s="320"/>
      <c r="AD464" s="320"/>
      <c r="AG464">
        <f t="shared" si="131"/>
        <v>0</v>
      </c>
      <c r="AH464">
        <f t="shared" si="132"/>
        <v>0</v>
      </c>
      <c r="AI464">
        <f t="shared" si="133"/>
        <v>0</v>
      </c>
      <c r="AJ464">
        <f t="shared" si="134"/>
        <v>0</v>
      </c>
      <c r="AL464">
        <f t="shared" si="135"/>
        <v>0</v>
      </c>
      <c r="AO464" s="167" t="b">
        <f t="shared" si="136"/>
        <v>0</v>
      </c>
      <c r="AP464" s="167" t="str">
        <f t="shared" si="137"/>
        <v/>
      </c>
      <c r="AQ464" s="167" t="b">
        <f t="shared" si="138"/>
        <v>0</v>
      </c>
      <c r="AR464" t="str">
        <f t="shared" si="139"/>
        <v/>
      </c>
      <c r="AS464" s="167" t="b">
        <f t="shared" si="140"/>
        <v>0</v>
      </c>
    </row>
    <row r="465" spans="1:45" ht="15" customHeight="1">
      <c r="A465" s="166"/>
      <c r="B465" s="7"/>
      <c r="C465" s="64" t="s">
        <v>99</v>
      </c>
      <c r="D465" s="425"/>
      <c r="E465" s="426"/>
      <c r="F465" s="426"/>
      <c r="G465" s="426"/>
      <c r="H465" s="426"/>
      <c r="I465" s="427"/>
      <c r="J465" s="320"/>
      <c r="K465" s="320"/>
      <c r="L465" s="320"/>
      <c r="M465" s="320"/>
      <c r="N465" s="320"/>
      <c r="O465" s="320"/>
      <c r="P465" s="320"/>
      <c r="Q465" s="320"/>
      <c r="R465" s="320"/>
      <c r="S465" s="320"/>
      <c r="T465" s="320"/>
      <c r="U465" s="320"/>
      <c r="V465" s="320"/>
      <c r="W465" s="320"/>
      <c r="X465" s="320"/>
      <c r="Y465" s="320"/>
      <c r="Z465" s="320"/>
      <c r="AA465" s="320"/>
      <c r="AB465" s="320"/>
      <c r="AC465" s="320"/>
      <c r="AD465" s="320"/>
      <c r="AG465">
        <f t="shared" si="131"/>
        <v>0</v>
      </c>
      <c r="AH465">
        <f t="shared" si="132"/>
        <v>0</v>
      </c>
      <c r="AI465">
        <f t="shared" si="133"/>
        <v>0</v>
      </c>
      <c r="AJ465">
        <f t="shared" si="134"/>
        <v>0</v>
      </c>
      <c r="AL465">
        <f t="shared" si="135"/>
        <v>0</v>
      </c>
      <c r="AO465" s="167" t="b">
        <f t="shared" si="136"/>
        <v>0</v>
      </c>
      <c r="AP465" s="167" t="str">
        <f t="shared" si="137"/>
        <v/>
      </c>
      <c r="AQ465" s="167" t="b">
        <f t="shared" si="138"/>
        <v>0</v>
      </c>
      <c r="AR465" t="str">
        <f t="shared" si="139"/>
        <v/>
      </c>
      <c r="AS465" s="167" t="b">
        <f t="shared" si="140"/>
        <v>0</v>
      </c>
    </row>
    <row r="466" spans="1:45" ht="15" customHeight="1">
      <c r="A466" s="166"/>
      <c r="B466" s="7"/>
      <c r="C466" s="64" t="s">
        <v>100</v>
      </c>
      <c r="D466" s="425"/>
      <c r="E466" s="426"/>
      <c r="F466" s="426"/>
      <c r="G466" s="426"/>
      <c r="H466" s="426"/>
      <c r="I466" s="427"/>
      <c r="J466" s="320"/>
      <c r="K466" s="320"/>
      <c r="L466" s="320"/>
      <c r="M466" s="320"/>
      <c r="N466" s="320"/>
      <c r="O466" s="320"/>
      <c r="P466" s="320"/>
      <c r="Q466" s="320"/>
      <c r="R466" s="320"/>
      <c r="S466" s="320"/>
      <c r="T466" s="320"/>
      <c r="U466" s="320"/>
      <c r="V466" s="320"/>
      <c r="W466" s="320"/>
      <c r="X466" s="320"/>
      <c r="Y466" s="320"/>
      <c r="Z466" s="320"/>
      <c r="AA466" s="320"/>
      <c r="AB466" s="320"/>
      <c r="AC466" s="320"/>
      <c r="AD466" s="320"/>
      <c r="AG466">
        <f t="shared" si="131"/>
        <v>0</v>
      </c>
      <c r="AH466">
        <f t="shared" si="132"/>
        <v>0</v>
      </c>
      <c r="AI466">
        <f t="shared" si="133"/>
        <v>0</v>
      </c>
      <c r="AJ466">
        <f t="shared" si="134"/>
        <v>0</v>
      </c>
      <c r="AL466">
        <f t="shared" si="135"/>
        <v>0</v>
      </c>
      <c r="AO466" s="167" t="b">
        <f t="shared" si="136"/>
        <v>0</v>
      </c>
      <c r="AP466" s="167" t="str">
        <f t="shared" si="137"/>
        <v/>
      </c>
      <c r="AQ466" s="167" t="b">
        <f t="shared" si="138"/>
        <v>0</v>
      </c>
      <c r="AR466" t="str">
        <f t="shared" si="139"/>
        <v/>
      </c>
      <c r="AS466" s="167" t="b">
        <f t="shared" si="140"/>
        <v>0</v>
      </c>
    </row>
    <row r="467" spans="1:45" ht="15" customHeight="1">
      <c r="A467" s="166"/>
      <c r="B467" s="7"/>
      <c r="C467" s="64" t="s">
        <v>101</v>
      </c>
      <c r="D467" s="425"/>
      <c r="E467" s="426"/>
      <c r="F467" s="426"/>
      <c r="G467" s="426"/>
      <c r="H467" s="426"/>
      <c r="I467" s="427"/>
      <c r="J467" s="320"/>
      <c r="K467" s="320"/>
      <c r="L467" s="320"/>
      <c r="M467" s="320"/>
      <c r="N467" s="320"/>
      <c r="O467" s="320"/>
      <c r="P467" s="320"/>
      <c r="Q467" s="320"/>
      <c r="R467" s="320"/>
      <c r="S467" s="320"/>
      <c r="T467" s="320"/>
      <c r="U467" s="320"/>
      <c r="V467" s="320"/>
      <c r="W467" s="320"/>
      <c r="X467" s="320"/>
      <c r="Y467" s="320"/>
      <c r="Z467" s="320"/>
      <c r="AA467" s="320"/>
      <c r="AB467" s="320"/>
      <c r="AC467" s="320"/>
      <c r="AD467" s="320"/>
      <c r="AG467">
        <f t="shared" si="131"/>
        <v>0</v>
      </c>
      <c r="AH467">
        <f t="shared" si="132"/>
        <v>0</v>
      </c>
      <c r="AI467">
        <f t="shared" si="133"/>
        <v>0</v>
      </c>
      <c r="AJ467">
        <f t="shared" si="134"/>
        <v>0</v>
      </c>
      <c r="AL467">
        <f t="shared" si="135"/>
        <v>0</v>
      </c>
      <c r="AO467" s="167" t="b">
        <f t="shared" si="136"/>
        <v>0</v>
      </c>
      <c r="AP467" s="167" t="str">
        <f t="shared" si="137"/>
        <v/>
      </c>
      <c r="AQ467" s="167" t="b">
        <f t="shared" si="138"/>
        <v>0</v>
      </c>
      <c r="AR467" t="str">
        <f t="shared" si="139"/>
        <v/>
      </c>
      <c r="AS467" s="167" t="b">
        <f t="shared" si="140"/>
        <v>0</v>
      </c>
    </row>
    <row r="468" spans="1:45" ht="15" customHeight="1">
      <c r="A468" s="166"/>
      <c r="B468" s="7"/>
      <c r="C468" s="64" t="s">
        <v>102</v>
      </c>
      <c r="D468" s="425"/>
      <c r="E468" s="426"/>
      <c r="F468" s="426"/>
      <c r="G468" s="426"/>
      <c r="H468" s="426"/>
      <c r="I468" s="427"/>
      <c r="J468" s="320"/>
      <c r="K468" s="320"/>
      <c r="L468" s="320"/>
      <c r="M468" s="320"/>
      <c r="N468" s="320"/>
      <c r="O468" s="320"/>
      <c r="P468" s="320"/>
      <c r="Q468" s="320"/>
      <c r="R468" s="320"/>
      <c r="S468" s="320"/>
      <c r="T468" s="320"/>
      <c r="U468" s="320"/>
      <c r="V468" s="320"/>
      <c r="W468" s="320"/>
      <c r="X468" s="320"/>
      <c r="Y468" s="320"/>
      <c r="Z468" s="320"/>
      <c r="AA468" s="320"/>
      <c r="AB468" s="320"/>
      <c r="AC468" s="320"/>
      <c r="AD468" s="320"/>
      <c r="AG468">
        <f t="shared" si="131"/>
        <v>0</v>
      </c>
      <c r="AH468">
        <f t="shared" si="132"/>
        <v>0</v>
      </c>
      <c r="AI468">
        <f t="shared" si="133"/>
        <v>0</v>
      </c>
      <c r="AJ468">
        <f t="shared" si="134"/>
        <v>0</v>
      </c>
      <c r="AL468">
        <f t="shared" si="135"/>
        <v>0</v>
      </c>
      <c r="AO468" s="167" t="b">
        <f t="shared" si="136"/>
        <v>0</v>
      </c>
      <c r="AP468" s="167" t="str">
        <f t="shared" si="137"/>
        <v/>
      </c>
      <c r="AQ468" s="167" t="b">
        <f t="shared" si="138"/>
        <v>0</v>
      </c>
      <c r="AR468" t="str">
        <f t="shared" si="139"/>
        <v/>
      </c>
      <c r="AS468" s="167" t="b">
        <f t="shared" si="140"/>
        <v>0</v>
      </c>
    </row>
    <row r="469" spans="1:45" ht="15" customHeight="1">
      <c r="A469" s="166"/>
      <c r="B469" s="7"/>
      <c r="C469" s="64" t="s">
        <v>108</v>
      </c>
      <c r="D469" s="425"/>
      <c r="E469" s="426"/>
      <c r="F469" s="426"/>
      <c r="G469" s="426"/>
      <c r="H469" s="426"/>
      <c r="I469" s="427"/>
      <c r="J469" s="320"/>
      <c r="K469" s="320"/>
      <c r="L469" s="320"/>
      <c r="M469" s="320"/>
      <c r="N469" s="320"/>
      <c r="O469" s="320"/>
      <c r="P469" s="320"/>
      <c r="Q469" s="320"/>
      <c r="R469" s="320"/>
      <c r="S469" s="320"/>
      <c r="T469" s="320"/>
      <c r="U469" s="320"/>
      <c r="V469" s="320"/>
      <c r="W469" s="320"/>
      <c r="X469" s="320"/>
      <c r="Y469" s="320"/>
      <c r="Z469" s="320"/>
      <c r="AA469" s="320"/>
      <c r="AB469" s="320"/>
      <c r="AC469" s="320"/>
      <c r="AD469" s="320"/>
      <c r="AG469">
        <f t="shared" si="131"/>
        <v>0</v>
      </c>
      <c r="AH469">
        <f t="shared" si="132"/>
        <v>0</v>
      </c>
      <c r="AI469">
        <f t="shared" si="133"/>
        <v>0</v>
      </c>
      <c r="AJ469">
        <f t="shared" si="134"/>
        <v>0</v>
      </c>
      <c r="AL469">
        <f t="shared" si="135"/>
        <v>0</v>
      </c>
      <c r="AO469" s="167" t="b">
        <f t="shared" si="136"/>
        <v>0</v>
      </c>
      <c r="AP469" s="167" t="str">
        <f t="shared" si="137"/>
        <v/>
      </c>
      <c r="AQ469" s="167" t="b">
        <f t="shared" si="138"/>
        <v>0</v>
      </c>
      <c r="AR469" t="str">
        <f t="shared" si="139"/>
        <v/>
      </c>
      <c r="AS469" s="167" t="b">
        <f t="shared" si="140"/>
        <v>0</v>
      </c>
    </row>
    <row r="470" spans="1:45" ht="15" customHeight="1">
      <c r="A470" s="166"/>
      <c r="B470" s="7"/>
      <c r="C470" s="64" t="s">
        <v>109</v>
      </c>
      <c r="D470" s="425"/>
      <c r="E470" s="426"/>
      <c r="F470" s="426"/>
      <c r="G470" s="426"/>
      <c r="H470" s="426"/>
      <c r="I470" s="427"/>
      <c r="J470" s="320"/>
      <c r="K470" s="320"/>
      <c r="L470" s="320"/>
      <c r="M470" s="320"/>
      <c r="N470" s="320"/>
      <c r="O470" s="320"/>
      <c r="P470" s="320"/>
      <c r="Q470" s="320"/>
      <c r="R470" s="320"/>
      <c r="S470" s="320"/>
      <c r="T470" s="320"/>
      <c r="U470" s="320"/>
      <c r="V470" s="320"/>
      <c r="W470" s="320"/>
      <c r="X470" s="320"/>
      <c r="Y470" s="320"/>
      <c r="Z470" s="320"/>
      <c r="AA470" s="320"/>
      <c r="AB470" s="320"/>
      <c r="AC470" s="320"/>
      <c r="AD470" s="320"/>
      <c r="AG470">
        <f t="shared" si="131"/>
        <v>0</v>
      </c>
      <c r="AH470">
        <f t="shared" si="132"/>
        <v>0</v>
      </c>
      <c r="AI470">
        <f t="shared" si="133"/>
        <v>0</v>
      </c>
      <c r="AJ470">
        <f t="shared" si="134"/>
        <v>0</v>
      </c>
      <c r="AL470">
        <f t="shared" si="135"/>
        <v>0</v>
      </c>
      <c r="AO470" s="167" t="b">
        <f t="shared" si="136"/>
        <v>0</v>
      </c>
      <c r="AP470" s="167" t="str">
        <f t="shared" si="137"/>
        <v/>
      </c>
      <c r="AQ470" s="167" t="b">
        <f t="shared" si="138"/>
        <v>0</v>
      </c>
      <c r="AR470" t="str">
        <f t="shared" si="139"/>
        <v/>
      </c>
      <c r="AS470" s="167" t="b">
        <f t="shared" si="140"/>
        <v>0</v>
      </c>
    </row>
    <row r="471" spans="1:45" ht="15" customHeight="1">
      <c r="A471" s="166"/>
      <c r="B471" s="7"/>
      <c r="C471" s="64" t="s">
        <v>110</v>
      </c>
      <c r="D471" s="425"/>
      <c r="E471" s="426"/>
      <c r="F471" s="426"/>
      <c r="G471" s="426"/>
      <c r="H471" s="426"/>
      <c r="I471" s="427"/>
      <c r="J471" s="320"/>
      <c r="K471" s="320"/>
      <c r="L471" s="320"/>
      <c r="M471" s="320"/>
      <c r="N471" s="320"/>
      <c r="O471" s="320"/>
      <c r="P471" s="320"/>
      <c r="Q471" s="320"/>
      <c r="R471" s="320"/>
      <c r="S471" s="320"/>
      <c r="T471" s="320"/>
      <c r="U471" s="320"/>
      <c r="V471" s="320"/>
      <c r="W471" s="320"/>
      <c r="X471" s="320"/>
      <c r="Y471" s="320"/>
      <c r="Z471" s="320"/>
      <c r="AA471" s="320"/>
      <c r="AB471" s="320"/>
      <c r="AC471" s="320"/>
      <c r="AD471" s="320"/>
      <c r="AG471">
        <f t="shared" si="131"/>
        <v>0</v>
      </c>
      <c r="AH471">
        <f t="shared" si="132"/>
        <v>0</v>
      </c>
      <c r="AI471">
        <f t="shared" si="133"/>
        <v>0</v>
      </c>
      <c r="AJ471">
        <f t="shared" si="134"/>
        <v>0</v>
      </c>
      <c r="AL471">
        <f t="shared" si="135"/>
        <v>0</v>
      </c>
      <c r="AO471" s="167" t="b">
        <f t="shared" si="136"/>
        <v>0</v>
      </c>
      <c r="AP471" s="167" t="str">
        <f t="shared" si="137"/>
        <v/>
      </c>
      <c r="AQ471" s="167" t="b">
        <f t="shared" si="138"/>
        <v>0</v>
      </c>
      <c r="AR471" t="str">
        <f t="shared" si="139"/>
        <v/>
      </c>
      <c r="AS471" s="167" t="b">
        <f t="shared" si="140"/>
        <v>0</v>
      </c>
    </row>
    <row r="472" spans="1:45" ht="15" customHeight="1">
      <c r="A472" s="166"/>
      <c r="B472" s="7"/>
      <c r="C472" s="64" t="s">
        <v>111</v>
      </c>
      <c r="D472" s="425"/>
      <c r="E472" s="426"/>
      <c r="F472" s="426"/>
      <c r="G472" s="426"/>
      <c r="H472" s="426"/>
      <c r="I472" s="427"/>
      <c r="J472" s="320"/>
      <c r="K472" s="320"/>
      <c r="L472" s="320"/>
      <c r="M472" s="320"/>
      <c r="N472" s="320"/>
      <c r="O472" s="320"/>
      <c r="P472" s="320"/>
      <c r="Q472" s="320"/>
      <c r="R472" s="320"/>
      <c r="S472" s="320"/>
      <c r="T472" s="320"/>
      <c r="U472" s="320"/>
      <c r="V472" s="320"/>
      <c r="W472" s="320"/>
      <c r="X472" s="320"/>
      <c r="Y472" s="320"/>
      <c r="Z472" s="320"/>
      <c r="AA472" s="320"/>
      <c r="AB472" s="320"/>
      <c r="AC472" s="320"/>
      <c r="AD472" s="320"/>
      <c r="AG472">
        <f t="shared" si="131"/>
        <v>0</v>
      </c>
      <c r="AH472">
        <f t="shared" si="132"/>
        <v>0</v>
      </c>
      <c r="AI472">
        <f t="shared" si="133"/>
        <v>0</v>
      </c>
      <c r="AJ472">
        <f t="shared" si="134"/>
        <v>0</v>
      </c>
      <c r="AL472">
        <f t="shared" si="135"/>
        <v>0</v>
      </c>
      <c r="AO472" s="167" t="b">
        <f t="shared" si="136"/>
        <v>0</v>
      </c>
      <c r="AP472" s="167" t="str">
        <f t="shared" si="137"/>
        <v/>
      </c>
      <c r="AQ472" s="167" t="b">
        <f t="shared" si="138"/>
        <v>0</v>
      </c>
      <c r="AR472" t="str">
        <f t="shared" si="139"/>
        <v/>
      </c>
      <c r="AS472" s="167" t="b">
        <f t="shared" si="140"/>
        <v>0</v>
      </c>
    </row>
    <row r="473" spans="1:45" ht="15" customHeight="1">
      <c r="A473" s="166"/>
      <c r="B473" s="7"/>
      <c r="C473" s="64" t="s">
        <v>112</v>
      </c>
      <c r="D473" s="425"/>
      <c r="E473" s="426"/>
      <c r="F473" s="426"/>
      <c r="G473" s="426"/>
      <c r="H473" s="426"/>
      <c r="I473" s="427"/>
      <c r="J473" s="320"/>
      <c r="K473" s="320"/>
      <c r="L473" s="320"/>
      <c r="M473" s="320"/>
      <c r="N473" s="320"/>
      <c r="O473" s="320"/>
      <c r="P473" s="320"/>
      <c r="Q473" s="320"/>
      <c r="R473" s="320"/>
      <c r="S473" s="320"/>
      <c r="T473" s="320"/>
      <c r="U473" s="320"/>
      <c r="V473" s="320"/>
      <c r="W473" s="320"/>
      <c r="X473" s="320"/>
      <c r="Y473" s="320"/>
      <c r="Z473" s="320"/>
      <c r="AA473" s="320"/>
      <c r="AB473" s="320"/>
      <c r="AC473" s="320"/>
      <c r="AD473" s="320"/>
      <c r="AG473">
        <f t="shared" si="131"/>
        <v>0</v>
      </c>
      <c r="AH473">
        <f t="shared" si="132"/>
        <v>0</v>
      </c>
      <c r="AI473">
        <f t="shared" si="133"/>
        <v>0</v>
      </c>
      <c r="AJ473">
        <f t="shared" si="134"/>
        <v>0</v>
      </c>
      <c r="AL473">
        <f t="shared" si="135"/>
        <v>0</v>
      </c>
      <c r="AO473" s="167" t="b">
        <f t="shared" si="136"/>
        <v>0</v>
      </c>
      <c r="AP473" s="167" t="str">
        <f t="shared" si="137"/>
        <v/>
      </c>
      <c r="AQ473" s="167" t="b">
        <f t="shared" si="138"/>
        <v>0</v>
      </c>
      <c r="AR473" t="str">
        <f t="shared" si="139"/>
        <v/>
      </c>
      <c r="AS473" s="167" t="b">
        <f t="shared" si="140"/>
        <v>0</v>
      </c>
    </row>
    <row r="474" spans="1:45" ht="15" customHeight="1">
      <c r="A474" s="166"/>
      <c r="B474" s="7"/>
      <c r="C474" s="64" t="s">
        <v>113</v>
      </c>
      <c r="D474" s="425"/>
      <c r="E474" s="426"/>
      <c r="F474" s="426"/>
      <c r="G474" s="426"/>
      <c r="H474" s="426"/>
      <c r="I474" s="427"/>
      <c r="J474" s="320"/>
      <c r="K474" s="320"/>
      <c r="L474" s="320"/>
      <c r="M474" s="320"/>
      <c r="N474" s="320"/>
      <c r="O474" s="320"/>
      <c r="P474" s="320"/>
      <c r="Q474" s="320"/>
      <c r="R474" s="320"/>
      <c r="S474" s="320"/>
      <c r="T474" s="320"/>
      <c r="U474" s="320"/>
      <c r="V474" s="320"/>
      <c r="W474" s="320"/>
      <c r="X474" s="320"/>
      <c r="Y474" s="320"/>
      <c r="Z474" s="320"/>
      <c r="AA474" s="320"/>
      <c r="AB474" s="320"/>
      <c r="AC474" s="320"/>
      <c r="AD474" s="320"/>
      <c r="AG474">
        <f t="shared" si="131"/>
        <v>0</v>
      </c>
      <c r="AH474">
        <f t="shared" si="132"/>
        <v>0</v>
      </c>
      <c r="AI474">
        <f t="shared" si="133"/>
        <v>0</v>
      </c>
      <c r="AJ474">
        <f t="shared" si="134"/>
        <v>0</v>
      </c>
      <c r="AL474">
        <f t="shared" si="135"/>
        <v>0</v>
      </c>
      <c r="AO474" s="167" t="b">
        <f t="shared" si="136"/>
        <v>0</v>
      </c>
      <c r="AP474" s="167" t="str">
        <f t="shared" si="137"/>
        <v/>
      </c>
      <c r="AQ474" s="167" t="b">
        <f t="shared" si="138"/>
        <v>0</v>
      </c>
      <c r="AR474" t="str">
        <f t="shared" si="139"/>
        <v/>
      </c>
      <c r="AS474" s="167" t="b">
        <f t="shared" si="140"/>
        <v>0</v>
      </c>
    </row>
    <row r="475" spans="1:45" ht="15" customHeight="1">
      <c r="A475" s="166"/>
      <c r="B475" s="7"/>
      <c r="C475" s="64" t="s">
        <v>114</v>
      </c>
      <c r="D475" s="425"/>
      <c r="E475" s="426"/>
      <c r="F475" s="426"/>
      <c r="G475" s="426"/>
      <c r="H475" s="426"/>
      <c r="I475" s="427"/>
      <c r="J475" s="320"/>
      <c r="K475" s="320"/>
      <c r="L475" s="320"/>
      <c r="M475" s="320"/>
      <c r="N475" s="320"/>
      <c r="O475" s="320"/>
      <c r="P475" s="320"/>
      <c r="Q475" s="320"/>
      <c r="R475" s="320"/>
      <c r="S475" s="320"/>
      <c r="T475" s="320"/>
      <c r="U475" s="320"/>
      <c r="V475" s="320"/>
      <c r="W475" s="320"/>
      <c r="X475" s="320"/>
      <c r="Y475" s="320"/>
      <c r="Z475" s="320"/>
      <c r="AA475" s="320"/>
      <c r="AB475" s="320"/>
      <c r="AC475" s="320"/>
      <c r="AD475" s="320"/>
      <c r="AG475">
        <f t="shared" si="131"/>
        <v>0</v>
      </c>
      <c r="AH475">
        <f t="shared" si="132"/>
        <v>0</v>
      </c>
      <c r="AI475">
        <f t="shared" si="133"/>
        <v>0</v>
      </c>
      <c r="AJ475">
        <f t="shared" si="134"/>
        <v>0</v>
      </c>
      <c r="AL475">
        <f t="shared" si="135"/>
        <v>0</v>
      </c>
      <c r="AO475" s="167" t="b">
        <f t="shared" si="136"/>
        <v>0</v>
      </c>
      <c r="AP475" s="167" t="str">
        <f t="shared" si="137"/>
        <v/>
      </c>
      <c r="AQ475" s="167" t="b">
        <f t="shared" si="138"/>
        <v>0</v>
      </c>
      <c r="AR475" t="str">
        <f t="shared" si="139"/>
        <v/>
      </c>
      <c r="AS475" s="167" t="b">
        <f t="shared" si="140"/>
        <v>0</v>
      </c>
    </row>
    <row r="476" spans="1:45" ht="15" customHeight="1">
      <c r="A476" s="166"/>
      <c r="B476" s="7"/>
      <c r="C476" s="64" t="s">
        <v>115</v>
      </c>
      <c r="D476" s="425"/>
      <c r="E476" s="426"/>
      <c r="F476" s="426"/>
      <c r="G476" s="426"/>
      <c r="H476" s="426"/>
      <c r="I476" s="427"/>
      <c r="J476" s="320"/>
      <c r="K476" s="320"/>
      <c r="L476" s="320"/>
      <c r="M476" s="320"/>
      <c r="N476" s="320"/>
      <c r="O476" s="320"/>
      <c r="P476" s="320"/>
      <c r="Q476" s="320"/>
      <c r="R476" s="320"/>
      <c r="S476" s="320"/>
      <c r="T476" s="320"/>
      <c r="U476" s="320"/>
      <c r="V476" s="320"/>
      <c r="W476" s="320"/>
      <c r="X476" s="320"/>
      <c r="Y476" s="320"/>
      <c r="Z476" s="320"/>
      <c r="AA476" s="320"/>
      <c r="AB476" s="320"/>
      <c r="AC476" s="320"/>
      <c r="AD476" s="320"/>
      <c r="AG476">
        <f t="shared" si="131"/>
        <v>0</v>
      </c>
      <c r="AH476">
        <f t="shared" si="132"/>
        <v>0</v>
      </c>
      <c r="AI476">
        <f t="shared" si="133"/>
        <v>0</v>
      </c>
      <c r="AJ476">
        <f t="shared" si="134"/>
        <v>0</v>
      </c>
      <c r="AL476">
        <f t="shared" si="135"/>
        <v>0</v>
      </c>
      <c r="AO476" s="167" t="b">
        <f t="shared" si="136"/>
        <v>0</v>
      </c>
      <c r="AP476" s="167" t="str">
        <f t="shared" si="137"/>
        <v/>
      </c>
      <c r="AQ476" s="167" t="b">
        <f t="shared" si="138"/>
        <v>0</v>
      </c>
      <c r="AR476" t="str">
        <f t="shared" si="139"/>
        <v/>
      </c>
      <c r="AS476" s="167" t="b">
        <f t="shared" si="140"/>
        <v>0</v>
      </c>
    </row>
    <row r="477" spans="1:45" ht="15" customHeight="1">
      <c r="A477" s="166"/>
      <c r="B477" s="7"/>
      <c r="C477" s="64" t="s">
        <v>116</v>
      </c>
      <c r="D477" s="425"/>
      <c r="E477" s="426"/>
      <c r="F477" s="426"/>
      <c r="G477" s="426"/>
      <c r="H477" s="426"/>
      <c r="I477" s="427"/>
      <c r="J477" s="320"/>
      <c r="K477" s="320"/>
      <c r="L477" s="320"/>
      <c r="M477" s="320"/>
      <c r="N477" s="320"/>
      <c r="O477" s="320"/>
      <c r="P477" s="320"/>
      <c r="Q477" s="320"/>
      <c r="R477" s="320"/>
      <c r="S477" s="320"/>
      <c r="T477" s="320"/>
      <c r="U477" s="320"/>
      <c r="V477" s="320"/>
      <c r="W477" s="320"/>
      <c r="X477" s="320"/>
      <c r="Y477" s="320"/>
      <c r="Z477" s="320"/>
      <c r="AA477" s="320"/>
      <c r="AB477" s="320"/>
      <c r="AC477" s="320"/>
      <c r="AD477" s="320"/>
      <c r="AG477">
        <f t="shared" si="131"/>
        <v>0</v>
      </c>
      <c r="AH477">
        <f t="shared" si="132"/>
        <v>0</v>
      </c>
      <c r="AI477">
        <f t="shared" si="133"/>
        <v>0</v>
      </c>
      <c r="AJ477">
        <f t="shared" si="134"/>
        <v>0</v>
      </c>
      <c r="AL477">
        <f t="shared" si="135"/>
        <v>0</v>
      </c>
      <c r="AO477" s="167" t="b">
        <f t="shared" si="136"/>
        <v>0</v>
      </c>
      <c r="AP477" s="167" t="str">
        <f t="shared" si="137"/>
        <v/>
      </c>
      <c r="AQ477" s="167" t="b">
        <f t="shared" si="138"/>
        <v>0</v>
      </c>
      <c r="AR477" t="str">
        <f t="shared" si="139"/>
        <v/>
      </c>
      <c r="AS477" s="167" t="b">
        <f t="shared" si="140"/>
        <v>0</v>
      </c>
    </row>
    <row r="478" spans="1:45" ht="15" customHeight="1">
      <c r="A478" s="166"/>
      <c r="B478" s="7"/>
      <c r="C478" s="64" t="s">
        <v>117</v>
      </c>
      <c r="D478" s="425"/>
      <c r="E478" s="426"/>
      <c r="F478" s="426"/>
      <c r="G478" s="426"/>
      <c r="H478" s="426"/>
      <c r="I478" s="427"/>
      <c r="J478" s="320"/>
      <c r="K478" s="320"/>
      <c r="L478" s="320"/>
      <c r="M478" s="320"/>
      <c r="N478" s="320"/>
      <c r="O478" s="320"/>
      <c r="P478" s="320"/>
      <c r="Q478" s="320"/>
      <c r="R478" s="320"/>
      <c r="S478" s="320"/>
      <c r="T478" s="320"/>
      <c r="U478" s="320"/>
      <c r="V478" s="320"/>
      <c r="W478" s="320"/>
      <c r="X478" s="320"/>
      <c r="Y478" s="320"/>
      <c r="Z478" s="320"/>
      <c r="AA478" s="320"/>
      <c r="AB478" s="320"/>
      <c r="AC478" s="320"/>
      <c r="AD478" s="320"/>
      <c r="AG478">
        <f t="shared" si="131"/>
        <v>0</v>
      </c>
      <c r="AH478">
        <f t="shared" si="132"/>
        <v>0</v>
      </c>
      <c r="AI478">
        <f t="shared" si="133"/>
        <v>0</v>
      </c>
      <c r="AJ478">
        <f t="shared" si="134"/>
        <v>0</v>
      </c>
      <c r="AL478">
        <f t="shared" si="135"/>
        <v>0</v>
      </c>
      <c r="AO478" s="167" t="b">
        <f t="shared" si="136"/>
        <v>0</v>
      </c>
      <c r="AP478" s="167" t="str">
        <f t="shared" si="137"/>
        <v/>
      </c>
      <c r="AQ478" s="167" t="b">
        <f t="shared" si="138"/>
        <v>0</v>
      </c>
      <c r="AR478" t="str">
        <f t="shared" si="139"/>
        <v/>
      </c>
      <c r="AS478" s="167" t="b">
        <f t="shared" si="140"/>
        <v>0</v>
      </c>
    </row>
    <row r="479" spans="1:45" ht="15" customHeight="1">
      <c r="A479" s="166"/>
      <c r="B479" s="7"/>
      <c r="C479" s="64" t="s">
        <v>118</v>
      </c>
      <c r="D479" s="425"/>
      <c r="E479" s="426"/>
      <c r="F479" s="426"/>
      <c r="G479" s="426"/>
      <c r="H479" s="426"/>
      <c r="I479" s="427"/>
      <c r="J479" s="320"/>
      <c r="K479" s="320"/>
      <c r="L479" s="320"/>
      <c r="M479" s="320"/>
      <c r="N479" s="320"/>
      <c r="O479" s="320"/>
      <c r="P479" s="320"/>
      <c r="Q479" s="320"/>
      <c r="R479" s="320"/>
      <c r="S479" s="320"/>
      <c r="T479" s="320"/>
      <c r="U479" s="320"/>
      <c r="V479" s="320"/>
      <c r="W479" s="320"/>
      <c r="X479" s="320"/>
      <c r="Y479" s="320"/>
      <c r="Z479" s="320"/>
      <c r="AA479" s="320"/>
      <c r="AB479" s="320"/>
      <c r="AC479" s="320"/>
      <c r="AD479" s="320"/>
      <c r="AG479">
        <f t="shared" si="131"/>
        <v>0</v>
      </c>
      <c r="AH479">
        <f t="shared" si="132"/>
        <v>0</v>
      </c>
      <c r="AI479">
        <f t="shared" si="133"/>
        <v>0</v>
      </c>
      <c r="AJ479">
        <f t="shared" si="134"/>
        <v>0</v>
      </c>
      <c r="AL479">
        <f t="shared" si="135"/>
        <v>0</v>
      </c>
      <c r="AO479" s="167" t="b">
        <f t="shared" si="136"/>
        <v>0</v>
      </c>
      <c r="AP479" s="167" t="str">
        <f t="shared" si="137"/>
        <v/>
      </c>
      <c r="AQ479" s="167" t="b">
        <f t="shared" si="138"/>
        <v>0</v>
      </c>
      <c r="AR479" t="str">
        <f t="shared" si="139"/>
        <v/>
      </c>
      <c r="AS479" s="167" t="b">
        <f t="shared" si="140"/>
        <v>0</v>
      </c>
    </row>
    <row r="480" spans="1:45" ht="15" customHeight="1">
      <c r="A480" s="166"/>
      <c r="B480" s="7"/>
      <c r="C480" s="64" t="s">
        <v>119</v>
      </c>
      <c r="D480" s="425"/>
      <c r="E480" s="426"/>
      <c r="F480" s="426"/>
      <c r="G480" s="426"/>
      <c r="H480" s="426"/>
      <c r="I480" s="427"/>
      <c r="J480" s="320"/>
      <c r="K480" s="320"/>
      <c r="L480" s="320"/>
      <c r="M480" s="320"/>
      <c r="N480" s="320"/>
      <c r="O480" s="320"/>
      <c r="P480" s="320"/>
      <c r="Q480" s="320"/>
      <c r="R480" s="320"/>
      <c r="S480" s="320"/>
      <c r="T480" s="320"/>
      <c r="U480" s="320"/>
      <c r="V480" s="320"/>
      <c r="W480" s="320"/>
      <c r="X480" s="320"/>
      <c r="Y480" s="320"/>
      <c r="Z480" s="320"/>
      <c r="AA480" s="320"/>
      <c r="AB480" s="320"/>
      <c r="AC480" s="320"/>
      <c r="AD480" s="320"/>
      <c r="AG480">
        <f t="shared" si="131"/>
        <v>0</v>
      </c>
      <c r="AH480">
        <f t="shared" si="132"/>
        <v>0</v>
      </c>
      <c r="AI480">
        <f t="shared" si="133"/>
        <v>0</v>
      </c>
      <c r="AJ480">
        <f t="shared" si="134"/>
        <v>0</v>
      </c>
      <c r="AL480">
        <f t="shared" si="135"/>
        <v>0</v>
      </c>
      <c r="AO480" s="167" t="b">
        <f t="shared" si="136"/>
        <v>0</v>
      </c>
      <c r="AP480" s="167" t="str">
        <f t="shared" si="137"/>
        <v/>
      </c>
      <c r="AQ480" s="167" t="b">
        <f t="shared" si="138"/>
        <v>0</v>
      </c>
      <c r="AR480" t="str">
        <f t="shared" si="139"/>
        <v/>
      </c>
      <c r="AS480" s="167" t="b">
        <f t="shared" si="140"/>
        <v>0</v>
      </c>
    </row>
    <row r="481" spans="1:45" ht="15" customHeight="1">
      <c r="A481" s="166"/>
      <c r="B481" s="7"/>
      <c r="C481" s="64" t="s">
        <v>120</v>
      </c>
      <c r="D481" s="425"/>
      <c r="E481" s="426"/>
      <c r="F481" s="426"/>
      <c r="G481" s="426"/>
      <c r="H481" s="426"/>
      <c r="I481" s="427"/>
      <c r="J481" s="320"/>
      <c r="K481" s="320"/>
      <c r="L481" s="320"/>
      <c r="M481" s="320"/>
      <c r="N481" s="320"/>
      <c r="O481" s="320"/>
      <c r="P481" s="320"/>
      <c r="Q481" s="320"/>
      <c r="R481" s="320"/>
      <c r="S481" s="320"/>
      <c r="T481" s="320"/>
      <c r="U481" s="320"/>
      <c r="V481" s="320"/>
      <c r="W481" s="320"/>
      <c r="X481" s="320"/>
      <c r="Y481" s="320"/>
      <c r="Z481" s="320"/>
      <c r="AA481" s="320"/>
      <c r="AB481" s="320"/>
      <c r="AC481" s="320"/>
      <c r="AD481" s="320"/>
      <c r="AG481">
        <f t="shared" si="131"/>
        <v>0</v>
      </c>
      <c r="AH481">
        <f t="shared" si="132"/>
        <v>0</v>
      </c>
      <c r="AI481">
        <f t="shared" si="133"/>
        <v>0</v>
      </c>
      <c r="AJ481">
        <f t="shared" si="134"/>
        <v>0</v>
      </c>
      <c r="AL481">
        <f t="shared" si="135"/>
        <v>0</v>
      </c>
      <c r="AO481" s="167" t="b">
        <f t="shared" si="136"/>
        <v>0</v>
      </c>
      <c r="AP481" s="167" t="str">
        <f t="shared" si="137"/>
        <v/>
      </c>
      <c r="AQ481" s="167" t="b">
        <f t="shared" si="138"/>
        <v>0</v>
      </c>
      <c r="AR481" t="str">
        <f t="shared" si="139"/>
        <v/>
      </c>
      <c r="AS481" s="167" t="b">
        <f t="shared" si="140"/>
        <v>0</v>
      </c>
    </row>
    <row r="482" spans="1:45" ht="15" customHeight="1">
      <c r="A482" s="166"/>
      <c r="B482" s="7"/>
      <c r="C482" s="64" t="s">
        <v>121</v>
      </c>
      <c r="D482" s="425"/>
      <c r="E482" s="426"/>
      <c r="F482" s="426"/>
      <c r="G482" s="426"/>
      <c r="H482" s="426"/>
      <c r="I482" s="427"/>
      <c r="J482" s="320"/>
      <c r="K482" s="320"/>
      <c r="L482" s="320"/>
      <c r="M482" s="320"/>
      <c r="N482" s="320"/>
      <c r="O482" s="320"/>
      <c r="P482" s="320"/>
      <c r="Q482" s="320"/>
      <c r="R482" s="320"/>
      <c r="S482" s="320"/>
      <c r="T482" s="320"/>
      <c r="U482" s="320"/>
      <c r="V482" s="320"/>
      <c r="W482" s="320"/>
      <c r="X482" s="320"/>
      <c r="Y482" s="320"/>
      <c r="Z482" s="320"/>
      <c r="AA482" s="320"/>
      <c r="AB482" s="320"/>
      <c r="AC482" s="320"/>
      <c r="AD482" s="320"/>
      <c r="AG482">
        <f t="shared" si="131"/>
        <v>0</v>
      </c>
      <c r="AH482">
        <f t="shared" si="132"/>
        <v>0</v>
      </c>
      <c r="AI482">
        <f t="shared" si="133"/>
        <v>0</v>
      </c>
      <c r="AJ482">
        <f t="shared" si="134"/>
        <v>0</v>
      </c>
      <c r="AL482">
        <f t="shared" si="135"/>
        <v>0</v>
      </c>
      <c r="AO482" s="167" t="b">
        <f t="shared" si="136"/>
        <v>0</v>
      </c>
      <c r="AP482" s="167" t="str">
        <f t="shared" si="137"/>
        <v/>
      </c>
      <c r="AQ482" s="167" t="b">
        <f t="shared" si="138"/>
        <v>0</v>
      </c>
      <c r="AR482" t="str">
        <f t="shared" si="139"/>
        <v/>
      </c>
      <c r="AS482" s="167" t="b">
        <f t="shared" si="140"/>
        <v>0</v>
      </c>
    </row>
    <row r="483" spans="1:45" ht="15" customHeight="1">
      <c r="A483" s="166"/>
      <c r="B483" s="7"/>
      <c r="C483" s="64" t="s">
        <v>122</v>
      </c>
      <c r="D483" s="425"/>
      <c r="E483" s="426"/>
      <c r="F483" s="426"/>
      <c r="G483" s="426"/>
      <c r="H483" s="426"/>
      <c r="I483" s="427"/>
      <c r="J483" s="320"/>
      <c r="K483" s="320"/>
      <c r="L483" s="320"/>
      <c r="M483" s="320"/>
      <c r="N483" s="320"/>
      <c r="O483" s="320"/>
      <c r="P483" s="320"/>
      <c r="Q483" s="320"/>
      <c r="R483" s="320"/>
      <c r="S483" s="320"/>
      <c r="T483" s="320"/>
      <c r="U483" s="320"/>
      <c r="V483" s="320"/>
      <c r="W483" s="320"/>
      <c r="X483" s="320"/>
      <c r="Y483" s="320"/>
      <c r="Z483" s="320"/>
      <c r="AA483" s="320"/>
      <c r="AB483" s="320"/>
      <c r="AC483" s="320"/>
      <c r="AD483" s="320"/>
      <c r="AG483">
        <f t="shared" si="131"/>
        <v>0</v>
      </c>
      <c r="AH483">
        <f t="shared" si="132"/>
        <v>0</v>
      </c>
      <c r="AI483">
        <f t="shared" si="133"/>
        <v>0</v>
      </c>
      <c r="AJ483">
        <f t="shared" si="134"/>
        <v>0</v>
      </c>
      <c r="AL483">
        <f t="shared" si="135"/>
        <v>0</v>
      </c>
      <c r="AO483" s="167" t="b">
        <f t="shared" si="136"/>
        <v>0</v>
      </c>
      <c r="AP483" s="167" t="str">
        <f t="shared" si="137"/>
        <v/>
      </c>
      <c r="AQ483" s="167" t="b">
        <f t="shared" si="138"/>
        <v>0</v>
      </c>
      <c r="AR483" t="str">
        <f t="shared" si="139"/>
        <v/>
      </c>
      <c r="AS483" s="167" t="b">
        <f t="shared" si="140"/>
        <v>0</v>
      </c>
    </row>
    <row r="484" spans="1:45" ht="15" customHeight="1">
      <c r="A484" s="166"/>
      <c r="B484" s="7"/>
      <c r="C484" s="64" t="s">
        <v>123</v>
      </c>
      <c r="D484" s="425"/>
      <c r="E484" s="426"/>
      <c r="F484" s="426"/>
      <c r="G484" s="426"/>
      <c r="H484" s="426"/>
      <c r="I484" s="427"/>
      <c r="J484" s="320"/>
      <c r="K484" s="320"/>
      <c r="L484" s="320"/>
      <c r="M484" s="320"/>
      <c r="N484" s="320"/>
      <c r="O484" s="320"/>
      <c r="P484" s="320"/>
      <c r="Q484" s="320"/>
      <c r="R484" s="320"/>
      <c r="S484" s="320"/>
      <c r="T484" s="320"/>
      <c r="U484" s="320"/>
      <c r="V484" s="320"/>
      <c r="W484" s="320"/>
      <c r="X484" s="320"/>
      <c r="Y484" s="320"/>
      <c r="Z484" s="320"/>
      <c r="AA484" s="320"/>
      <c r="AB484" s="320"/>
      <c r="AC484" s="320"/>
      <c r="AD484" s="320"/>
      <c r="AG484">
        <f t="shared" si="131"/>
        <v>0</v>
      </c>
      <c r="AH484">
        <f t="shared" si="132"/>
        <v>0</v>
      </c>
      <c r="AI484">
        <f t="shared" si="133"/>
        <v>0</v>
      </c>
      <c r="AJ484">
        <f t="shared" si="134"/>
        <v>0</v>
      </c>
      <c r="AL484">
        <f t="shared" si="135"/>
        <v>0</v>
      </c>
      <c r="AO484" s="167" t="b">
        <f t="shared" si="136"/>
        <v>0</v>
      </c>
      <c r="AP484" s="167" t="str">
        <f t="shared" si="137"/>
        <v/>
      </c>
      <c r="AQ484" s="167" t="b">
        <f t="shared" si="138"/>
        <v>0</v>
      </c>
      <c r="AR484" t="str">
        <f t="shared" si="139"/>
        <v/>
      </c>
      <c r="AS484" s="167" t="b">
        <f t="shared" si="140"/>
        <v>0</v>
      </c>
    </row>
    <row r="485" spans="1:45" ht="15" customHeight="1">
      <c r="A485" s="166"/>
      <c r="B485" s="7"/>
      <c r="C485" s="64" t="s">
        <v>124</v>
      </c>
      <c r="D485" s="425"/>
      <c r="E485" s="426"/>
      <c r="F485" s="426"/>
      <c r="G485" s="426"/>
      <c r="H485" s="426"/>
      <c r="I485" s="427"/>
      <c r="J485" s="320"/>
      <c r="K485" s="320"/>
      <c r="L485" s="320"/>
      <c r="M485" s="320"/>
      <c r="N485" s="320"/>
      <c r="O485" s="320"/>
      <c r="P485" s="320"/>
      <c r="Q485" s="320"/>
      <c r="R485" s="320"/>
      <c r="S485" s="320"/>
      <c r="T485" s="320"/>
      <c r="U485" s="320"/>
      <c r="V485" s="320"/>
      <c r="W485" s="320"/>
      <c r="X485" s="320"/>
      <c r="Y485" s="320"/>
      <c r="Z485" s="320"/>
      <c r="AA485" s="320"/>
      <c r="AB485" s="320"/>
      <c r="AC485" s="320"/>
      <c r="AD485" s="320"/>
      <c r="AG485">
        <f t="shared" si="131"/>
        <v>0</v>
      </c>
      <c r="AH485">
        <f t="shared" si="132"/>
        <v>0</v>
      </c>
      <c r="AI485">
        <f t="shared" si="133"/>
        <v>0</v>
      </c>
      <c r="AJ485">
        <f t="shared" si="134"/>
        <v>0</v>
      </c>
      <c r="AL485">
        <f t="shared" si="135"/>
        <v>0</v>
      </c>
      <c r="AO485" s="167" t="b">
        <f t="shared" si="136"/>
        <v>0</v>
      </c>
      <c r="AP485" s="167" t="str">
        <f t="shared" si="137"/>
        <v/>
      </c>
      <c r="AQ485" s="167" t="b">
        <f t="shared" si="138"/>
        <v>0</v>
      </c>
      <c r="AR485" t="str">
        <f t="shared" si="139"/>
        <v/>
      </c>
      <c r="AS485" s="167" t="b">
        <f t="shared" si="140"/>
        <v>0</v>
      </c>
    </row>
    <row r="486" spans="1:45" ht="15" customHeight="1">
      <c r="A486" s="166"/>
      <c r="B486" s="7"/>
      <c r="C486" s="64" t="s">
        <v>125</v>
      </c>
      <c r="D486" s="425"/>
      <c r="E486" s="426"/>
      <c r="F486" s="426"/>
      <c r="G486" s="426"/>
      <c r="H486" s="426"/>
      <c r="I486" s="427"/>
      <c r="J486" s="320"/>
      <c r="K486" s="320"/>
      <c r="L486" s="320"/>
      <c r="M486" s="320"/>
      <c r="N486" s="320"/>
      <c r="O486" s="320"/>
      <c r="P486" s="320"/>
      <c r="Q486" s="320"/>
      <c r="R486" s="320"/>
      <c r="S486" s="320"/>
      <c r="T486" s="320"/>
      <c r="U486" s="320"/>
      <c r="V486" s="320"/>
      <c r="W486" s="320"/>
      <c r="X486" s="320"/>
      <c r="Y486" s="320"/>
      <c r="Z486" s="320"/>
      <c r="AA486" s="320"/>
      <c r="AB486" s="320"/>
      <c r="AC486" s="320"/>
      <c r="AD486" s="320"/>
      <c r="AG486">
        <f t="shared" si="131"/>
        <v>0</v>
      </c>
      <c r="AH486">
        <f t="shared" si="132"/>
        <v>0</v>
      </c>
      <c r="AI486">
        <f t="shared" si="133"/>
        <v>0</v>
      </c>
      <c r="AJ486">
        <f t="shared" si="134"/>
        <v>0</v>
      </c>
      <c r="AL486">
        <f t="shared" si="135"/>
        <v>0</v>
      </c>
      <c r="AO486" s="167" t="b">
        <f t="shared" si="136"/>
        <v>0</v>
      </c>
      <c r="AP486" s="167" t="str">
        <f t="shared" si="137"/>
        <v/>
      </c>
      <c r="AQ486" s="167" t="b">
        <f t="shared" si="138"/>
        <v>0</v>
      </c>
      <c r="AR486" t="str">
        <f t="shared" si="139"/>
        <v/>
      </c>
      <c r="AS486" s="167" t="b">
        <f t="shared" si="140"/>
        <v>0</v>
      </c>
    </row>
    <row r="487" spans="1:45" ht="15" customHeight="1">
      <c r="A487" s="166"/>
      <c r="B487" s="7"/>
      <c r="C487" s="64" t="s">
        <v>126</v>
      </c>
      <c r="D487" s="425"/>
      <c r="E487" s="426"/>
      <c r="F487" s="426"/>
      <c r="G487" s="426"/>
      <c r="H487" s="426"/>
      <c r="I487" s="427"/>
      <c r="J487" s="320"/>
      <c r="K487" s="320"/>
      <c r="L487" s="320"/>
      <c r="M487" s="320"/>
      <c r="N487" s="320"/>
      <c r="O487" s="320"/>
      <c r="P487" s="320"/>
      <c r="Q487" s="320"/>
      <c r="R487" s="320"/>
      <c r="S487" s="320"/>
      <c r="T487" s="320"/>
      <c r="U487" s="320"/>
      <c r="V487" s="320"/>
      <c r="W487" s="320"/>
      <c r="X487" s="320"/>
      <c r="Y487" s="320"/>
      <c r="Z487" s="320"/>
      <c r="AA487" s="320"/>
      <c r="AB487" s="320"/>
      <c r="AC487" s="320"/>
      <c r="AD487" s="320"/>
      <c r="AG487">
        <f t="shared" si="131"/>
        <v>0</v>
      </c>
      <c r="AH487">
        <f t="shared" si="132"/>
        <v>0</v>
      </c>
      <c r="AI487">
        <f t="shared" si="133"/>
        <v>0</v>
      </c>
      <c r="AJ487">
        <f t="shared" si="134"/>
        <v>0</v>
      </c>
      <c r="AL487">
        <f t="shared" si="135"/>
        <v>0</v>
      </c>
      <c r="AO487" s="167" t="b">
        <f t="shared" si="136"/>
        <v>0</v>
      </c>
      <c r="AP487" s="167" t="str">
        <f t="shared" si="137"/>
        <v/>
      </c>
      <c r="AQ487" s="167" t="b">
        <f t="shared" si="138"/>
        <v>0</v>
      </c>
      <c r="AR487" t="str">
        <f t="shared" si="139"/>
        <v/>
      </c>
      <c r="AS487" s="167" t="b">
        <f t="shared" si="140"/>
        <v>0</v>
      </c>
    </row>
    <row r="488" spans="1:45" ht="15" customHeight="1">
      <c r="A488" s="166"/>
      <c r="B488" s="7"/>
      <c r="C488" s="64" t="s">
        <v>127</v>
      </c>
      <c r="D488" s="425"/>
      <c r="E488" s="426"/>
      <c r="F488" s="426"/>
      <c r="G488" s="426"/>
      <c r="H488" s="426"/>
      <c r="I488" s="427"/>
      <c r="J488" s="320"/>
      <c r="K488" s="320"/>
      <c r="L488" s="320"/>
      <c r="M488" s="320"/>
      <c r="N488" s="320"/>
      <c r="O488" s="320"/>
      <c r="P488" s="320"/>
      <c r="Q488" s="320"/>
      <c r="R488" s="320"/>
      <c r="S488" s="320"/>
      <c r="T488" s="320"/>
      <c r="U488" s="320"/>
      <c r="V488" s="320"/>
      <c r="W488" s="320"/>
      <c r="X488" s="320"/>
      <c r="Y488" s="320"/>
      <c r="Z488" s="320"/>
      <c r="AA488" s="320"/>
      <c r="AB488" s="320"/>
      <c r="AC488" s="320"/>
      <c r="AD488" s="320"/>
      <c r="AG488">
        <f t="shared" si="131"/>
        <v>0</v>
      </c>
      <c r="AH488">
        <f t="shared" si="132"/>
        <v>0</v>
      </c>
      <c r="AI488">
        <f t="shared" si="133"/>
        <v>0</v>
      </c>
      <c r="AJ488">
        <f t="shared" si="134"/>
        <v>0</v>
      </c>
      <c r="AL488">
        <f t="shared" si="135"/>
        <v>0</v>
      </c>
      <c r="AO488" s="167" t="b">
        <f t="shared" si="136"/>
        <v>0</v>
      </c>
      <c r="AP488" s="167" t="str">
        <f t="shared" si="137"/>
        <v/>
      </c>
      <c r="AQ488" s="167" t="b">
        <f t="shared" si="138"/>
        <v>0</v>
      </c>
      <c r="AR488" t="str">
        <f t="shared" si="139"/>
        <v/>
      </c>
      <c r="AS488" s="167" t="b">
        <f t="shared" si="140"/>
        <v>0</v>
      </c>
    </row>
    <row r="489" spans="1:45" ht="15" customHeight="1">
      <c r="A489" s="166"/>
      <c r="B489" s="7"/>
      <c r="C489" s="64" t="s">
        <v>128</v>
      </c>
      <c r="D489" s="425"/>
      <c r="E489" s="426"/>
      <c r="F489" s="426"/>
      <c r="G489" s="426"/>
      <c r="H489" s="426"/>
      <c r="I489" s="427"/>
      <c r="J489" s="320"/>
      <c r="K489" s="320"/>
      <c r="L489" s="320"/>
      <c r="M489" s="320"/>
      <c r="N489" s="320"/>
      <c r="O489" s="320"/>
      <c r="P489" s="320"/>
      <c r="Q489" s="320"/>
      <c r="R489" s="320"/>
      <c r="S489" s="320"/>
      <c r="T489" s="320"/>
      <c r="U489" s="320"/>
      <c r="V489" s="320"/>
      <c r="W489" s="320"/>
      <c r="X489" s="320"/>
      <c r="Y489" s="320"/>
      <c r="Z489" s="320"/>
      <c r="AA489" s="320"/>
      <c r="AB489" s="320"/>
      <c r="AC489" s="320"/>
      <c r="AD489" s="320"/>
      <c r="AG489">
        <f t="shared" si="131"/>
        <v>0</v>
      </c>
      <c r="AH489">
        <f t="shared" si="132"/>
        <v>0</v>
      </c>
      <c r="AI489">
        <f t="shared" si="133"/>
        <v>0</v>
      </c>
      <c r="AJ489">
        <f t="shared" si="134"/>
        <v>0</v>
      </c>
      <c r="AL489">
        <f t="shared" si="135"/>
        <v>0</v>
      </c>
      <c r="AO489" s="167" t="b">
        <f t="shared" si="136"/>
        <v>0</v>
      </c>
      <c r="AP489" s="167" t="str">
        <f t="shared" si="137"/>
        <v/>
      </c>
      <c r="AQ489" s="167" t="b">
        <f t="shared" si="138"/>
        <v>0</v>
      </c>
      <c r="AR489" t="str">
        <f t="shared" si="139"/>
        <v/>
      </c>
      <c r="AS489" s="167" t="b">
        <f t="shared" si="140"/>
        <v>0</v>
      </c>
    </row>
    <row r="490" spans="1:45" ht="15" customHeight="1">
      <c r="A490" s="166"/>
      <c r="B490" s="7"/>
      <c r="C490" s="64" t="s">
        <v>129</v>
      </c>
      <c r="D490" s="425"/>
      <c r="E490" s="426"/>
      <c r="F490" s="426"/>
      <c r="G490" s="426"/>
      <c r="H490" s="426"/>
      <c r="I490" s="427"/>
      <c r="J490" s="320"/>
      <c r="K490" s="320"/>
      <c r="L490" s="320"/>
      <c r="M490" s="320"/>
      <c r="N490" s="320"/>
      <c r="O490" s="320"/>
      <c r="P490" s="320"/>
      <c r="Q490" s="320"/>
      <c r="R490" s="320"/>
      <c r="S490" s="320"/>
      <c r="T490" s="320"/>
      <c r="U490" s="320"/>
      <c r="V490" s="320"/>
      <c r="W490" s="320"/>
      <c r="X490" s="320"/>
      <c r="Y490" s="320"/>
      <c r="Z490" s="320"/>
      <c r="AA490" s="320"/>
      <c r="AB490" s="320"/>
      <c r="AC490" s="320"/>
      <c r="AD490" s="320"/>
      <c r="AG490">
        <f t="shared" si="131"/>
        <v>0</v>
      </c>
      <c r="AH490">
        <f t="shared" si="132"/>
        <v>0</v>
      </c>
      <c r="AI490">
        <f t="shared" si="133"/>
        <v>0</v>
      </c>
      <c r="AJ490">
        <f t="shared" si="134"/>
        <v>0</v>
      </c>
      <c r="AL490">
        <f t="shared" si="135"/>
        <v>0</v>
      </c>
      <c r="AO490" s="167" t="b">
        <f t="shared" si="136"/>
        <v>0</v>
      </c>
      <c r="AP490" s="167" t="str">
        <f t="shared" si="137"/>
        <v/>
      </c>
      <c r="AQ490" s="167" t="b">
        <f t="shared" si="138"/>
        <v>0</v>
      </c>
      <c r="AR490" t="str">
        <f t="shared" si="139"/>
        <v/>
      </c>
      <c r="AS490" s="167" t="b">
        <f t="shared" si="140"/>
        <v>0</v>
      </c>
    </row>
    <row r="491" spans="1:45" ht="15" customHeight="1">
      <c r="A491" s="166"/>
      <c r="B491" s="7"/>
      <c r="C491" s="64" t="s">
        <v>130</v>
      </c>
      <c r="D491" s="425"/>
      <c r="E491" s="426"/>
      <c r="F491" s="426"/>
      <c r="G491" s="426"/>
      <c r="H491" s="426"/>
      <c r="I491" s="427"/>
      <c r="J491" s="320"/>
      <c r="K491" s="320"/>
      <c r="L491" s="320"/>
      <c r="M491" s="320"/>
      <c r="N491" s="320"/>
      <c r="O491" s="320"/>
      <c r="P491" s="320"/>
      <c r="Q491" s="320"/>
      <c r="R491" s="320"/>
      <c r="S491" s="320"/>
      <c r="T491" s="320"/>
      <c r="U491" s="320"/>
      <c r="V491" s="320"/>
      <c r="W491" s="320"/>
      <c r="X491" s="320"/>
      <c r="Y491" s="320"/>
      <c r="Z491" s="320"/>
      <c r="AA491" s="320"/>
      <c r="AB491" s="320"/>
      <c r="AC491" s="320"/>
      <c r="AD491" s="320"/>
      <c r="AG491">
        <f t="shared" si="131"/>
        <v>0</v>
      </c>
      <c r="AH491">
        <f t="shared" si="132"/>
        <v>0</v>
      </c>
      <c r="AI491">
        <f t="shared" si="133"/>
        <v>0</v>
      </c>
      <c r="AJ491">
        <f t="shared" si="134"/>
        <v>0</v>
      </c>
      <c r="AL491">
        <f t="shared" si="135"/>
        <v>0</v>
      </c>
      <c r="AO491" s="167" t="b">
        <f t="shared" si="136"/>
        <v>0</v>
      </c>
      <c r="AP491" s="167" t="str">
        <f t="shared" si="137"/>
        <v/>
      </c>
      <c r="AQ491" s="167" t="b">
        <f t="shared" si="138"/>
        <v>0</v>
      </c>
      <c r="AR491" t="str">
        <f t="shared" si="139"/>
        <v/>
      </c>
      <c r="AS491" s="167" t="b">
        <f t="shared" si="140"/>
        <v>0</v>
      </c>
    </row>
    <row r="492" spans="1:45" ht="15" customHeight="1">
      <c r="A492" s="166"/>
      <c r="B492" s="7"/>
      <c r="C492" s="64" t="s">
        <v>131</v>
      </c>
      <c r="D492" s="425"/>
      <c r="E492" s="426"/>
      <c r="F492" s="426"/>
      <c r="G492" s="426"/>
      <c r="H492" s="426"/>
      <c r="I492" s="427"/>
      <c r="J492" s="320"/>
      <c r="K492" s="320"/>
      <c r="L492" s="320"/>
      <c r="M492" s="320"/>
      <c r="N492" s="320"/>
      <c r="O492" s="320"/>
      <c r="P492" s="320"/>
      <c r="Q492" s="320"/>
      <c r="R492" s="320"/>
      <c r="S492" s="320"/>
      <c r="T492" s="320"/>
      <c r="U492" s="320"/>
      <c r="V492" s="320"/>
      <c r="W492" s="320"/>
      <c r="X492" s="320"/>
      <c r="Y492" s="320"/>
      <c r="Z492" s="320"/>
      <c r="AA492" s="320"/>
      <c r="AB492" s="320"/>
      <c r="AC492" s="320"/>
      <c r="AD492" s="320"/>
      <c r="AG492">
        <f t="shared" si="131"/>
        <v>0</v>
      </c>
      <c r="AH492">
        <f t="shared" si="132"/>
        <v>0</v>
      </c>
      <c r="AI492">
        <f t="shared" si="133"/>
        <v>0</v>
      </c>
      <c r="AJ492">
        <f t="shared" si="134"/>
        <v>0</v>
      </c>
      <c r="AL492">
        <f t="shared" si="135"/>
        <v>0</v>
      </c>
      <c r="AO492" s="167" t="b">
        <f t="shared" si="136"/>
        <v>0</v>
      </c>
      <c r="AP492" s="167" t="str">
        <f t="shared" si="137"/>
        <v/>
      </c>
      <c r="AQ492" s="167" t="b">
        <f t="shared" si="138"/>
        <v>0</v>
      </c>
      <c r="AR492" t="str">
        <f t="shared" si="139"/>
        <v/>
      </c>
      <c r="AS492" s="167" t="b">
        <f t="shared" si="140"/>
        <v>0</v>
      </c>
    </row>
    <row r="493" spans="1:45" ht="15" customHeight="1">
      <c r="A493" s="166"/>
      <c r="B493" s="7"/>
      <c r="C493" s="64" t="s">
        <v>132</v>
      </c>
      <c r="D493" s="425"/>
      <c r="E493" s="426"/>
      <c r="F493" s="426"/>
      <c r="G493" s="426"/>
      <c r="H493" s="426"/>
      <c r="I493" s="427"/>
      <c r="J493" s="320"/>
      <c r="K493" s="320"/>
      <c r="L493" s="320"/>
      <c r="M493" s="320"/>
      <c r="N493" s="320"/>
      <c r="O493" s="320"/>
      <c r="P493" s="320"/>
      <c r="Q493" s="320"/>
      <c r="R493" s="320"/>
      <c r="S493" s="320"/>
      <c r="T493" s="320"/>
      <c r="U493" s="320"/>
      <c r="V493" s="320"/>
      <c r="W493" s="320"/>
      <c r="X493" s="320"/>
      <c r="Y493" s="320"/>
      <c r="Z493" s="320"/>
      <c r="AA493" s="320"/>
      <c r="AB493" s="320"/>
      <c r="AC493" s="320"/>
      <c r="AD493" s="320"/>
      <c r="AG493">
        <f t="shared" si="131"/>
        <v>0</v>
      </c>
      <c r="AH493">
        <f t="shared" si="132"/>
        <v>0</v>
      </c>
      <c r="AI493">
        <f t="shared" si="133"/>
        <v>0</v>
      </c>
      <c r="AJ493">
        <f t="shared" si="134"/>
        <v>0</v>
      </c>
      <c r="AL493">
        <f t="shared" si="135"/>
        <v>0</v>
      </c>
      <c r="AO493" s="167" t="b">
        <f t="shared" si="136"/>
        <v>0</v>
      </c>
      <c r="AP493" s="167" t="str">
        <f t="shared" si="137"/>
        <v/>
      </c>
      <c r="AQ493" s="167" t="b">
        <f t="shared" si="138"/>
        <v>0</v>
      </c>
      <c r="AR493" t="str">
        <f t="shared" si="139"/>
        <v/>
      </c>
      <c r="AS493" s="167" t="b">
        <f t="shared" si="140"/>
        <v>0</v>
      </c>
    </row>
    <row r="494" spans="1:45" ht="15" customHeight="1">
      <c r="A494" s="166"/>
      <c r="B494" s="7"/>
      <c r="C494" s="64" t="s">
        <v>133</v>
      </c>
      <c r="D494" s="425"/>
      <c r="E494" s="426"/>
      <c r="F494" s="426"/>
      <c r="G494" s="426"/>
      <c r="H494" s="426"/>
      <c r="I494" s="427"/>
      <c r="J494" s="320"/>
      <c r="K494" s="320"/>
      <c r="L494" s="320"/>
      <c r="M494" s="320"/>
      <c r="N494" s="320"/>
      <c r="O494" s="320"/>
      <c r="P494" s="320"/>
      <c r="Q494" s="320"/>
      <c r="R494" s="320"/>
      <c r="S494" s="320"/>
      <c r="T494" s="320"/>
      <c r="U494" s="320"/>
      <c r="V494" s="320"/>
      <c r="W494" s="320"/>
      <c r="X494" s="320"/>
      <c r="Y494" s="320"/>
      <c r="Z494" s="320"/>
      <c r="AA494" s="320"/>
      <c r="AB494" s="320"/>
      <c r="AC494" s="320"/>
      <c r="AD494" s="320"/>
      <c r="AG494">
        <f t="shared" si="131"/>
        <v>0</v>
      </c>
      <c r="AH494">
        <f t="shared" si="132"/>
        <v>0</v>
      </c>
      <c r="AI494">
        <f t="shared" si="133"/>
        <v>0</v>
      </c>
      <c r="AJ494">
        <f t="shared" si="134"/>
        <v>0</v>
      </c>
      <c r="AL494">
        <f t="shared" si="135"/>
        <v>0</v>
      </c>
      <c r="AO494" s="167" t="b">
        <f t="shared" si="136"/>
        <v>0</v>
      </c>
      <c r="AP494" s="167" t="str">
        <f t="shared" si="137"/>
        <v/>
      </c>
      <c r="AQ494" s="167" t="b">
        <f t="shared" si="138"/>
        <v>0</v>
      </c>
      <c r="AR494" t="str">
        <f t="shared" si="139"/>
        <v/>
      </c>
      <c r="AS494" s="167" t="b">
        <f t="shared" si="140"/>
        <v>0</v>
      </c>
    </row>
    <row r="495" spans="1:45" ht="15" customHeight="1">
      <c r="A495" s="166"/>
      <c r="B495" s="7"/>
      <c r="C495" s="64" t="s">
        <v>134</v>
      </c>
      <c r="D495" s="425"/>
      <c r="E495" s="426"/>
      <c r="F495" s="426"/>
      <c r="G495" s="426"/>
      <c r="H495" s="426"/>
      <c r="I495" s="427"/>
      <c r="J495" s="320"/>
      <c r="K495" s="320"/>
      <c r="L495" s="320"/>
      <c r="M495" s="320"/>
      <c r="N495" s="320"/>
      <c r="O495" s="320"/>
      <c r="P495" s="320"/>
      <c r="Q495" s="320"/>
      <c r="R495" s="320"/>
      <c r="S495" s="320"/>
      <c r="T495" s="320"/>
      <c r="U495" s="320"/>
      <c r="V495" s="320"/>
      <c r="W495" s="320"/>
      <c r="X495" s="320"/>
      <c r="Y495" s="320"/>
      <c r="Z495" s="320"/>
      <c r="AA495" s="320"/>
      <c r="AB495" s="320"/>
      <c r="AC495" s="320"/>
      <c r="AD495" s="320"/>
      <c r="AG495">
        <f t="shared" si="131"/>
        <v>0</v>
      </c>
      <c r="AH495">
        <f t="shared" si="132"/>
        <v>0</v>
      </c>
      <c r="AI495">
        <f t="shared" si="133"/>
        <v>0</v>
      </c>
      <c r="AJ495">
        <f t="shared" si="134"/>
        <v>0</v>
      </c>
      <c r="AL495">
        <f t="shared" si="135"/>
        <v>0</v>
      </c>
      <c r="AO495" s="167" t="b">
        <f t="shared" si="136"/>
        <v>0</v>
      </c>
      <c r="AP495" s="167" t="str">
        <f t="shared" si="137"/>
        <v/>
      </c>
      <c r="AQ495" s="167" t="b">
        <f t="shared" si="138"/>
        <v>0</v>
      </c>
      <c r="AR495" t="str">
        <f t="shared" si="139"/>
        <v/>
      </c>
      <c r="AS495" s="167" t="b">
        <f t="shared" si="140"/>
        <v>0</v>
      </c>
    </row>
    <row r="496" spans="1:45" ht="15" customHeight="1">
      <c r="A496" s="166"/>
      <c r="B496" s="7"/>
      <c r="C496" s="64" t="s">
        <v>135</v>
      </c>
      <c r="D496" s="425"/>
      <c r="E496" s="426"/>
      <c r="F496" s="426"/>
      <c r="G496" s="426"/>
      <c r="H496" s="426"/>
      <c r="I496" s="427"/>
      <c r="J496" s="320"/>
      <c r="K496" s="320"/>
      <c r="L496" s="320"/>
      <c r="M496" s="320"/>
      <c r="N496" s="320"/>
      <c r="O496" s="320"/>
      <c r="P496" s="320"/>
      <c r="Q496" s="320"/>
      <c r="R496" s="320"/>
      <c r="S496" s="320"/>
      <c r="T496" s="320"/>
      <c r="U496" s="320"/>
      <c r="V496" s="320"/>
      <c r="W496" s="320"/>
      <c r="X496" s="320"/>
      <c r="Y496" s="320"/>
      <c r="Z496" s="320"/>
      <c r="AA496" s="320"/>
      <c r="AB496" s="320"/>
      <c r="AC496" s="320"/>
      <c r="AD496" s="320"/>
      <c r="AG496">
        <f t="shared" si="131"/>
        <v>0</v>
      </c>
      <c r="AH496">
        <f t="shared" si="132"/>
        <v>0</v>
      </c>
      <c r="AI496">
        <f t="shared" si="133"/>
        <v>0</v>
      </c>
      <c r="AJ496">
        <f t="shared" si="134"/>
        <v>0</v>
      </c>
      <c r="AL496">
        <f t="shared" si="135"/>
        <v>0</v>
      </c>
      <c r="AO496" s="167" t="b">
        <f t="shared" si="136"/>
        <v>0</v>
      </c>
      <c r="AP496" s="167" t="str">
        <f t="shared" si="137"/>
        <v/>
      </c>
      <c r="AQ496" s="167" t="b">
        <f t="shared" si="138"/>
        <v>0</v>
      </c>
      <c r="AR496" t="str">
        <f t="shared" si="139"/>
        <v/>
      </c>
      <c r="AS496" s="167" t="b">
        <f t="shared" si="140"/>
        <v>0</v>
      </c>
    </row>
    <row r="497" spans="1:45" ht="15" customHeight="1">
      <c r="A497" s="166"/>
      <c r="B497" s="7"/>
      <c r="C497" s="64" t="s">
        <v>136</v>
      </c>
      <c r="D497" s="425"/>
      <c r="E497" s="426"/>
      <c r="F497" s="426"/>
      <c r="G497" s="426"/>
      <c r="H497" s="426"/>
      <c r="I497" s="427"/>
      <c r="J497" s="320"/>
      <c r="K497" s="320"/>
      <c r="L497" s="320"/>
      <c r="M497" s="320"/>
      <c r="N497" s="320"/>
      <c r="O497" s="320"/>
      <c r="P497" s="320"/>
      <c r="Q497" s="320"/>
      <c r="R497" s="320"/>
      <c r="S497" s="320"/>
      <c r="T497" s="320"/>
      <c r="U497" s="320"/>
      <c r="V497" s="320"/>
      <c r="W497" s="320"/>
      <c r="X497" s="320"/>
      <c r="Y497" s="320"/>
      <c r="Z497" s="320"/>
      <c r="AA497" s="320"/>
      <c r="AB497" s="320"/>
      <c r="AC497" s="320"/>
      <c r="AD497" s="320"/>
      <c r="AG497">
        <f t="shared" si="131"/>
        <v>0</v>
      </c>
      <c r="AH497">
        <f t="shared" si="132"/>
        <v>0</v>
      </c>
      <c r="AI497">
        <f t="shared" si="133"/>
        <v>0</v>
      </c>
      <c r="AJ497">
        <f t="shared" si="134"/>
        <v>0</v>
      </c>
      <c r="AL497">
        <f t="shared" si="135"/>
        <v>0</v>
      </c>
      <c r="AO497" s="167" t="b">
        <f t="shared" si="136"/>
        <v>0</v>
      </c>
      <c r="AP497" s="167" t="str">
        <f t="shared" si="137"/>
        <v/>
      </c>
      <c r="AQ497" s="167" t="b">
        <f t="shared" si="138"/>
        <v>0</v>
      </c>
      <c r="AR497" t="str">
        <f t="shared" si="139"/>
        <v/>
      </c>
      <c r="AS497" s="167" t="b">
        <f t="shared" si="140"/>
        <v>0</v>
      </c>
    </row>
    <row r="498" spans="1:45" ht="15" customHeight="1">
      <c r="A498" s="166"/>
      <c r="B498" s="7"/>
      <c r="C498" s="64" t="s">
        <v>137</v>
      </c>
      <c r="D498" s="425"/>
      <c r="E498" s="426"/>
      <c r="F498" s="426"/>
      <c r="G498" s="426"/>
      <c r="H498" s="426"/>
      <c r="I498" s="427"/>
      <c r="J498" s="320"/>
      <c r="K498" s="320"/>
      <c r="L498" s="320"/>
      <c r="M498" s="320"/>
      <c r="N498" s="320"/>
      <c r="O498" s="320"/>
      <c r="P498" s="320"/>
      <c r="Q498" s="320"/>
      <c r="R498" s="320"/>
      <c r="S498" s="320"/>
      <c r="T498" s="320"/>
      <c r="U498" s="320"/>
      <c r="V498" s="320"/>
      <c r="W498" s="320"/>
      <c r="X498" s="320"/>
      <c r="Y498" s="320"/>
      <c r="Z498" s="320"/>
      <c r="AA498" s="320"/>
      <c r="AB498" s="320"/>
      <c r="AC498" s="320"/>
      <c r="AD498" s="320"/>
      <c r="AG498">
        <f t="shared" si="131"/>
        <v>0</v>
      </c>
      <c r="AH498">
        <f t="shared" si="132"/>
        <v>0</v>
      </c>
      <c r="AI498">
        <f t="shared" si="133"/>
        <v>0</v>
      </c>
      <c r="AJ498">
        <f t="shared" si="134"/>
        <v>0</v>
      </c>
      <c r="AL498">
        <f t="shared" si="135"/>
        <v>0</v>
      </c>
      <c r="AO498" s="167" t="b">
        <f t="shared" si="136"/>
        <v>0</v>
      </c>
      <c r="AP498" s="167" t="str">
        <f t="shared" si="137"/>
        <v/>
      </c>
      <c r="AQ498" s="167" t="b">
        <f t="shared" si="138"/>
        <v>0</v>
      </c>
      <c r="AR498" t="str">
        <f t="shared" si="139"/>
        <v/>
      </c>
      <c r="AS498" s="167" t="b">
        <f t="shared" si="140"/>
        <v>0</v>
      </c>
    </row>
    <row r="499" spans="1:45" ht="15" customHeight="1">
      <c r="A499" s="166"/>
      <c r="B499" s="7"/>
      <c r="C499" s="64" t="s">
        <v>138</v>
      </c>
      <c r="D499" s="425"/>
      <c r="E499" s="426"/>
      <c r="F499" s="426"/>
      <c r="G499" s="426"/>
      <c r="H499" s="426"/>
      <c r="I499" s="427"/>
      <c r="J499" s="320"/>
      <c r="K499" s="320"/>
      <c r="L499" s="320"/>
      <c r="M499" s="320"/>
      <c r="N499" s="320"/>
      <c r="O499" s="320"/>
      <c r="P499" s="320"/>
      <c r="Q499" s="320"/>
      <c r="R499" s="320"/>
      <c r="S499" s="320"/>
      <c r="T499" s="320"/>
      <c r="U499" s="320"/>
      <c r="V499" s="320"/>
      <c r="W499" s="320"/>
      <c r="X499" s="320"/>
      <c r="Y499" s="320"/>
      <c r="Z499" s="320"/>
      <c r="AA499" s="320"/>
      <c r="AB499" s="320"/>
      <c r="AC499" s="320"/>
      <c r="AD499" s="320"/>
      <c r="AG499">
        <f t="shared" ref="AG499:AG553" si="141">J499</f>
        <v>0</v>
      </c>
      <c r="AH499">
        <f t="shared" ref="AH499:AH553" si="142">COUNTIF(M499:AD499,"NS")</f>
        <v>0</v>
      </c>
      <c r="AI499">
        <f t="shared" ref="AI499:AI553" si="143">SUM(M499:AD499)</f>
        <v>0</v>
      </c>
      <c r="AJ499">
        <f t="shared" ref="AJ499:AJ553" si="144">IF($AG$430=$AH$430,0,IF(OR(AND(AG499=0,AH499&gt;0),AND(AG499="NS",AI499&gt;0),AND(AG499="NS",AI499=0,AH499=0)),1,IF(OR(AND(AH499&gt;=2,AI499&lt;AG499),AND(AG499="NS",AI499=0,AH499&gt;0),AG499=AI499,COUNTIF(J499:AD499,"NA")=7),0,1)))</f>
        <v>0</v>
      </c>
      <c r="AL499">
        <f t="shared" ref="AL499:AL553" si="145">IF(OR(AND(COUNTA(D499)=1,COUNTA(J499:AD499)&lt;&gt;COUNTA($J$432:$U$433,$V$433:$AA$433,$AB$432)),AND(D499="",COUNTA(J499:AD499)&gt;=1)),1,0)</f>
        <v>0</v>
      </c>
      <c r="AO499" s="167" t="b">
        <f t="shared" ref="AO499:AO553" si="146">NOT(EXACT(D499,UPPER(D499)))</f>
        <v>0</v>
      </c>
      <c r="AP499" s="167" t="str">
        <f t="shared" ref="AP499:AP553" si="147">SUBSTITUTE( SUBSTITUTE( SUBSTITUTE( SUBSTITUTE( SUBSTITUTE( SUBSTITUTE( SUBSTITUTE( SUBSTITUTE( SUBSTITUTE( SUBSTITUTE(D499, "á", "a"), "é", "e"), "í", "i"), "ó", "o"), "ú", "u"), "Á", "A"), "É", "E"), "Í", "I"), "Ó", "O"), "Ú", "U")</f>
        <v/>
      </c>
      <c r="AQ499" s="167" t="b">
        <f t="shared" ref="AQ499:AQ553" si="148">NOT(EXACT(D499,AP499))</f>
        <v>0</v>
      </c>
      <c r="AR499" t="str">
        <f t="shared" ref="AR499:AR553" si="149">SUBSTITUTE((SUBSTITUTE(SUBSTITUTE(SUBSTITUTE(D499,".",""),",",""),"(","")),")","")</f>
        <v/>
      </c>
      <c r="AS499" s="167" t="b">
        <f t="shared" ref="AS499:AS553" si="150">NOT(EXACT(D499,AR499))</f>
        <v>0</v>
      </c>
    </row>
    <row r="500" spans="1:45" ht="15" customHeight="1">
      <c r="A500" s="166"/>
      <c r="B500" s="7"/>
      <c r="C500" s="64" t="s">
        <v>139</v>
      </c>
      <c r="D500" s="425"/>
      <c r="E500" s="426"/>
      <c r="F500" s="426"/>
      <c r="G500" s="426"/>
      <c r="H500" s="426"/>
      <c r="I500" s="427"/>
      <c r="J500" s="320"/>
      <c r="K500" s="320"/>
      <c r="L500" s="320"/>
      <c r="M500" s="320"/>
      <c r="N500" s="320"/>
      <c r="O500" s="320"/>
      <c r="P500" s="320"/>
      <c r="Q500" s="320"/>
      <c r="R500" s="320"/>
      <c r="S500" s="320"/>
      <c r="T500" s="320"/>
      <c r="U500" s="320"/>
      <c r="V500" s="320"/>
      <c r="W500" s="320"/>
      <c r="X500" s="320"/>
      <c r="Y500" s="320"/>
      <c r="Z500" s="320"/>
      <c r="AA500" s="320"/>
      <c r="AB500" s="320"/>
      <c r="AC500" s="320"/>
      <c r="AD500" s="320"/>
      <c r="AG500">
        <f t="shared" si="141"/>
        <v>0</v>
      </c>
      <c r="AH500">
        <f t="shared" si="142"/>
        <v>0</v>
      </c>
      <c r="AI500">
        <f t="shared" si="143"/>
        <v>0</v>
      </c>
      <c r="AJ500">
        <f t="shared" si="144"/>
        <v>0</v>
      </c>
      <c r="AL500">
        <f t="shared" si="145"/>
        <v>0</v>
      </c>
      <c r="AO500" s="167" t="b">
        <f t="shared" si="146"/>
        <v>0</v>
      </c>
      <c r="AP500" s="167" t="str">
        <f t="shared" si="147"/>
        <v/>
      </c>
      <c r="AQ500" s="167" t="b">
        <f t="shared" si="148"/>
        <v>0</v>
      </c>
      <c r="AR500" t="str">
        <f t="shared" si="149"/>
        <v/>
      </c>
      <c r="AS500" s="167" t="b">
        <f t="shared" si="150"/>
        <v>0</v>
      </c>
    </row>
    <row r="501" spans="1:45" ht="15" customHeight="1">
      <c r="A501" s="166"/>
      <c r="B501" s="7"/>
      <c r="C501" s="64" t="s">
        <v>140</v>
      </c>
      <c r="D501" s="425"/>
      <c r="E501" s="426"/>
      <c r="F501" s="426"/>
      <c r="G501" s="426"/>
      <c r="H501" s="426"/>
      <c r="I501" s="427"/>
      <c r="J501" s="320"/>
      <c r="K501" s="320"/>
      <c r="L501" s="320"/>
      <c r="M501" s="320"/>
      <c r="N501" s="320"/>
      <c r="O501" s="320"/>
      <c r="P501" s="320"/>
      <c r="Q501" s="320"/>
      <c r="R501" s="320"/>
      <c r="S501" s="320"/>
      <c r="T501" s="320"/>
      <c r="U501" s="320"/>
      <c r="V501" s="320"/>
      <c r="W501" s="320"/>
      <c r="X501" s="320"/>
      <c r="Y501" s="320"/>
      <c r="Z501" s="320"/>
      <c r="AA501" s="320"/>
      <c r="AB501" s="320"/>
      <c r="AC501" s="320"/>
      <c r="AD501" s="320"/>
      <c r="AG501">
        <f t="shared" si="141"/>
        <v>0</v>
      </c>
      <c r="AH501">
        <f t="shared" si="142"/>
        <v>0</v>
      </c>
      <c r="AI501">
        <f t="shared" si="143"/>
        <v>0</v>
      </c>
      <c r="AJ501">
        <f t="shared" si="144"/>
        <v>0</v>
      </c>
      <c r="AL501">
        <f t="shared" si="145"/>
        <v>0</v>
      </c>
      <c r="AO501" s="167" t="b">
        <f t="shared" si="146"/>
        <v>0</v>
      </c>
      <c r="AP501" s="167" t="str">
        <f t="shared" si="147"/>
        <v/>
      </c>
      <c r="AQ501" s="167" t="b">
        <f t="shared" si="148"/>
        <v>0</v>
      </c>
      <c r="AR501" t="str">
        <f t="shared" si="149"/>
        <v/>
      </c>
      <c r="AS501" s="167" t="b">
        <f t="shared" si="150"/>
        <v>0</v>
      </c>
    </row>
    <row r="502" spans="1:45" ht="15" customHeight="1">
      <c r="A502" s="166"/>
      <c r="B502" s="7"/>
      <c r="C502" s="64" t="s">
        <v>141</v>
      </c>
      <c r="D502" s="425"/>
      <c r="E502" s="426"/>
      <c r="F502" s="426"/>
      <c r="G502" s="426"/>
      <c r="H502" s="426"/>
      <c r="I502" s="427"/>
      <c r="J502" s="320"/>
      <c r="K502" s="320"/>
      <c r="L502" s="320"/>
      <c r="M502" s="320"/>
      <c r="N502" s="320"/>
      <c r="O502" s="320"/>
      <c r="P502" s="320"/>
      <c r="Q502" s="320"/>
      <c r="R502" s="320"/>
      <c r="S502" s="320"/>
      <c r="T502" s="320"/>
      <c r="U502" s="320"/>
      <c r="V502" s="320"/>
      <c r="W502" s="320"/>
      <c r="X502" s="320"/>
      <c r="Y502" s="320"/>
      <c r="Z502" s="320"/>
      <c r="AA502" s="320"/>
      <c r="AB502" s="320"/>
      <c r="AC502" s="320"/>
      <c r="AD502" s="320"/>
      <c r="AG502">
        <f t="shared" si="141"/>
        <v>0</v>
      </c>
      <c r="AH502">
        <f t="shared" si="142"/>
        <v>0</v>
      </c>
      <c r="AI502">
        <f t="shared" si="143"/>
        <v>0</v>
      </c>
      <c r="AJ502">
        <f t="shared" si="144"/>
        <v>0</v>
      </c>
      <c r="AL502">
        <f t="shared" si="145"/>
        <v>0</v>
      </c>
      <c r="AO502" s="167" t="b">
        <f t="shared" si="146"/>
        <v>0</v>
      </c>
      <c r="AP502" s="167" t="str">
        <f t="shared" si="147"/>
        <v/>
      </c>
      <c r="AQ502" s="167" t="b">
        <f t="shared" si="148"/>
        <v>0</v>
      </c>
      <c r="AR502" t="str">
        <f t="shared" si="149"/>
        <v/>
      </c>
      <c r="AS502" s="167" t="b">
        <f t="shared" si="150"/>
        <v>0</v>
      </c>
    </row>
    <row r="503" spans="1:45" ht="15" customHeight="1">
      <c r="A503" s="166"/>
      <c r="B503" s="7"/>
      <c r="C503" s="64" t="s">
        <v>142</v>
      </c>
      <c r="D503" s="425"/>
      <c r="E503" s="426"/>
      <c r="F503" s="426"/>
      <c r="G503" s="426"/>
      <c r="H503" s="426"/>
      <c r="I503" s="427"/>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G503">
        <f t="shared" si="141"/>
        <v>0</v>
      </c>
      <c r="AH503">
        <f t="shared" si="142"/>
        <v>0</v>
      </c>
      <c r="AI503">
        <f t="shared" si="143"/>
        <v>0</v>
      </c>
      <c r="AJ503">
        <f t="shared" si="144"/>
        <v>0</v>
      </c>
      <c r="AL503">
        <f t="shared" si="145"/>
        <v>0</v>
      </c>
      <c r="AO503" s="167" t="b">
        <f t="shared" si="146"/>
        <v>0</v>
      </c>
      <c r="AP503" s="167" t="str">
        <f t="shared" si="147"/>
        <v/>
      </c>
      <c r="AQ503" s="167" t="b">
        <f t="shared" si="148"/>
        <v>0</v>
      </c>
      <c r="AR503" t="str">
        <f t="shared" si="149"/>
        <v/>
      </c>
      <c r="AS503" s="167" t="b">
        <f t="shared" si="150"/>
        <v>0</v>
      </c>
    </row>
    <row r="504" spans="1:45" ht="15" customHeight="1">
      <c r="A504" s="166"/>
      <c r="B504" s="7"/>
      <c r="C504" s="64" t="s">
        <v>143</v>
      </c>
      <c r="D504" s="425"/>
      <c r="E504" s="426"/>
      <c r="F504" s="426"/>
      <c r="G504" s="426"/>
      <c r="H504" s="426"/>
      <c r="I504" s="427"/>
      <c r="J504" s="320"/>
      <c r="K504" s="320"/>
      <c r="L504" s="320"/>
      <c r="M504" s="320"/>
      <c r="N504" s="320"/>
      <c r="O504" s="320"/>
      <c r="P504" s="320"/>
      <c r="Q504" s="320"/>
      <c r="R504" s="320"/>
      <c r="S504" s="320"/>
      <c r="T504" s="320"/>
      <c r="U504" s="320"/>
      <c r="V504" s="320"/>
      <c r="W504" s="320"/>
      <c r="X504" s="320"/>
      <c r="Y504" s="320"/>
      <c r="Z504" s="320"/>
      <c r="AA504" s="320"/>
      <c r="AB504" s="320"/>
      <c r="AC504" s="320"/>
      <c r="AD504" s="320"/>
      <c r="AG504">
        <f t="shared" si="141"/>
        <v>0</v>
      </c>
      <c r="AH504">
        <f t="shared" si="142"/>
        <v>0</v>
      </c>
      <c r="AI504">
        <f t="shared" si="143"/>
        <v>0</v>
      </c>
      <c r="AJ504">
        <f t="shared" si="144"/>
        <v>0</v>
      </c>
      <c r="AL504">
        <f t="shared" si="145"/>
        <v>0</v>
      </c>
      <c r="AO504" s="167" t="b">
        <f t="shared" si="146"/>
        <v>0</v>
      </c>
      <c r="AP504" s="167" t="str">
        <f t="shared" si="147"/>
        <v/>
      </c>
      <c r="AQ504" s="167" t="b">
        <f t="shared" si="148"/>
        <v>0</v>
      </c>
      <c r="AR504" t="str">
        <f t="shared" si="149"/>
        <v/>
      </c>
      <c r="AS504" s="167" t="b">
        <f t="shared" si="150"/>
        <v>0</v>
      </c>
    </row>
    <row r="505" spans="1:45" ht="15" customHeight="1">
      <c r="A505" s="166"/>
      <c r="B505" s="7"/>
      <c r="C505" s="64" t="s">
        <v>144</v>
      </c>
      <c r="D505" s="425"/>
      <c r="E505" s="426"/>
      <c r="F505" s="426"/>
      <c r="G505" s="426"/>
      <c r="H505" s="426"/>
      <c r="I505" s="427"/>
      <c r="J505" s="320"/>
      <c r="K505" s="320"/>
      <c r="L505" s="320"/>
      <c r="M505" s="320"/>
      <c r="N505" s="320"/>
      <c r="O505" s="320"/>
      <c r="P505" s="320"/>
      <c r="Q505" s="320"/>
      <c r="R505" s="320"/>
      <c r="S505" s="320"/>
      <c r="T505" s="320"/>
      <c r="U505" s="320"/>
      <c r="V505" s="320"/>
      <c r="W505" s="320"/>
      <c r="X505" s="320"/>
      <c r="Y505" s="320"/>
      <c r="Z505" s="320"/>
      <c r="AA505" s="320"/>
      <c r="AB505" s="320"/>
      <c r="AC505" s="320"/>
      <c r="AD505" s="320"/>
      <c r="AG505">
        <f t="shared" si="141"/>
        <v>0</v>
      </c>
      <c r="AH505">
        <f t="shared" si="142"/>
        <v>0</v>
      </c>
      <c r="AI505">
        <f t="shared" si="143"/>
        <v>0</v>
      </c>
      <c r="AJ505">
        <f t="shared" si="144"/>
        <v>0</v>
      </c>
      <c r="AL505">
        <f t="shared" si="145"/>
        <v>0</v>
      </c>
      <c r="AO505" s="167" t="b">
        <f t="shared" si="146"/>
        <v>0</v>
      </c>
      <c r="AP505" s="167" t="str">
        <f t="shared" si="147"/>
        <v/>
      </c>
      <c r="AQ505" s="167" t="b">
        <f t="shared" si="148"/>
        <v>0</v>
      </c>
      <c r="AR505" t="str">
        <f t="shared" si="149"/>
        <v/>
      </c>
      <c r="AS505" s="167" t="b">
        <f t="shared" si="150"/>
        <v>0</v>
      </c>
    </row>
    <row r="506" spans="1:45" ht="15" customHeight="1">
      <c r="A506" s="166"/>
      <c r="B506" s="7"/>
      <c r="C506" s="64" t="s">
        <v>145</v>
      </c>
      <c r="D506" s="425"/>
      <c r="E506" s="426"/>
      <c r="F506" s="426"/>
      <c r="G506" s="426"/>
      <c r="H506" s="426"/>
      <c r="I506" s="427"/>
      <c r="J506" s="320"/>
      <c r="K506" s="320"/>
      <c r="L506" s="320"/>
      <c r="M506" s="320"/>
      <c r="N506" s="320"/>
      <c r="O506" s="320"/>
      <c r="P506" s="320"/>
      <c r="Q506" s="320"/>
      <c r="R506" s="320"/>
      <c r="S506" s="320"/>
      <c r="T506" s="320"/>
      <c r="U506" s="320"/>
      <c r="V506" s="320"/>
      <c r="W506" s="320"/>
      <c r="X506" s="320"/>
      <c r="Y506" s="320"/>
      <c r="Z506" s="320"/>
      <c r="AA506" s="320"/>
      <c r="AB506" s="320"/>
      <c r="AC506" s="320"/>
      <c r="AD506" s="320"/>
      <c r="AG506">
        <f t="shared" si="141"/>
        <v>0</v>
      </c>
      <c r="AH506">
        <f t="shared" si="142"/>
        <v>0</v>
      </c>
      <c r="AI506">
        <f t="shared" si="143"/>
        <v>0</v>
      </c>
      <c r="AJ506">
        <f t="shared" si="144"/>
        <v>0</v>
      </c>
      <c r="AL506">
        <f t="shared" si="145"/>
        <v>0</v>
      </c>
      <c r="AO506" s="167" t="b">
        <f t="shared" si="146"/>
        <v>0</v>
      </c>
      <c r="AP506" s="167" t="str">
        <f t="shared" si="147"/>
        <v/>
      </c>
      <c r="AQ506" s="167" t="b">
        <f t="shared" si="148"/>
        <v>0</v>
      </c>
      <c r="AR506" t="str">
        <f t="shared" si="149"/>
        <v/>
      </c>
      <c r="AS506" s="167" t="b">
        <f t="shared" si="150"/>
        <v>0</v>
      </c>
    </row>
    <row r="507" spans="1:45" ht="15" customHeight="1">
      <c r="A507" s="166"/>
      <c r="B507" s="7"/>
      <c r="C507" s="64" t="s">
        <v>146</v>
      </c>
      <c r="D507" s="425"/>
      <c r="E507" s="426"/>
      <c r="F507" s="426"/>
      <c r="G507" s="426"/>
      <c r="H507" s="426"/>
      <c r="I507" s="427"/>
      <c r="J507" s="320"/>
      <c r="K507" s="320"/>
      <c r="L507" s="320"/>
      <c r="M507" s="320"/>
      <c r="N507" s="320"/>
      <c r="O507" s="320"/>
      <c r="P507" s="320"/>
      <c r="Q507" s="320"/>
      <c r="R507" s="320"/>
      <c r="S507" s="320"/>
      <c r="T507" s="320"/>
      <c r="U507" s="320"/>
      <c r="V507" s="320"/>
      <c r="W507" s="320"/>
      <c r="X507" s="320"/>
      <c r="Y507" s="320"/>
      <c r="Z507" s="320"/>
      <c r="AA507" s="320"/>
      <c r="AB507" s="320"/>
      <c r="AC507" s="320"/>
      <c r="AD507" s="320"/>
      <c r="AG507">
        <f t="shared" si="141"/>
        <v>0</v>
      </c>
      <c r="AH507">
        <f t="shared" si="142"/>
        <v>0</v>
      </c>
      <c r="AI507">
        <f t="shared" si="143"/>
        <v>0</v>
      </c>
      <c r="AJ507">
        <f t="shared" si="144"/>
        <v>0</v>
      </c>
      <c r="AL507">
        <f t="shared" si="145"/>
        <v>0</v>
      </c>
      <c r="AO507" s="167" t="b">
        <f t="shared" si="146"/>
        <v>0</v>
      </c>
      <c r="AP507" s="167" t="str">
        <f t="shared" si="147"/>
        <v/>
      </c>
      <c r="AQ507" s="167" t="b">
        <f t="shared" si="148"/>
        <v>0</v>
      </c>
      <c r="AR507" t="str">
        <f t="shared" si="149"/>
        <v/>
      </c>
      <c r="AS507" s="167" t="b">
        <f t="shared" si="150"/>
        <v>0</v>
      </c>
    </row>
    <row r="508" spans="1:45" ht="15" customHeight="1">
      <c r="A508" s="166"/>
      <c r="B508" s="7"/>
      <c r="C508" s="64" t="s">
        <v>147</v>
      </c>
      <c r="D508" s="425"/>
      <c r="E508" s="426"/>
      <c r="F508" s="426"/>
      <c r="G508" s="426"/>
      <c r="H508" s="426"/>
      <c r="I508" s="427"/>
      <c r="J508" s="320"/>
      <c r="K508" s="320"/>
      <c r="L508" s="320"/>
      <c r="M508" s="320"/>
      <c r="N508" s="320"/>
      <c r="O508" s="320"/>
      <c r="P508" s="320"/>
      <c r="Q508" s="320"/>
      <c r="R508" s="320"/>
      <c r="S508" s="320"/>
      <c r="T508" s="320"/>
      <c r="U508" s="320"/>
      <c r="V508" s="320"/>
      <c r="W508" s="320"/>
      <c r="X508" s="320"/>
      <c r="Y508" s="320"/>
      <c r="Z508" s="320"/>
      <c r="AA508" s="320"/>
      <c r="AB508" s="320"/>
      <c r="AC508" s="320"/>
      <c r="AD508" s="320"/>
      <c r="AG508">
        <f t="shared" si="141"/>
        <v>0</v>
      </c>
      <c r="AH508">
        <f t="shared" si="142"/>
        <v>0</v>
      </c>
      <c r="AI508">
        <f t="shared" si="143"/>
        <v>0</v>
      </c>
      <c r="AJ508">
        <f t="shared" si="144"/>
        <v>0</v>
      </c>
      <c r="AL508">
        <f t="shared" si="145"/>
        <v>0</v>
      </c>
      <c r="AO508" s="167" t="b">
        <f t="shared" si="146"/>
        <v>0</v>
      </c>
      <c r="AP508" s="167" t="str">
        <f t="shared" si="147"/>
        <v/>
      </c>
      <c r="AQ508" s="167" t="b">
        <f t="shared" si="148"/>
        <v>0</v>
      </c>
      <c r="AR508" t="str">
        <f t="shared" si="149"/>
        <v/>
      </c>
      <c r="AS508" s="167" t="b">
        <f t="shared" si="150"/>
        <v>0</v>
      </c>
    </row>
    <row r="509" spans="1:45" ht="15" customHeight="1">
      <c r="A509" s="166"/>
      <c r="B509" s="7"/>
      <c r="C509" s="64" t="s">
        <v>148</v>
      </c>
      <c r="D509" s="425"/>
      <c r="E509" s="426"/>
      <c r="F509" s="426"/>
      <c r="G509" s="426"/>
      <c r="H509" s="426"/>
      <c r="I509" s="427"/>
      <c r="J509" s="320"/>
      <c r="K509" s="320"/>
      <c r="L509" s="320"/>
      <c r="M509" s="320"/>
      <c r="N509" s="320"/>
      <c r="O509" s="320"/>
      <c r="P509" s="320"/>
      <c r="Q509" s="320"/>
      <c r="R509" s="320"/>
      <c r="S509" s="320"/>
      <c r="T509" s="320"/>
      <c r="U509" s="320"/>
      <c r="V509" s="320"/>
      <c r="W509" s="320"/>
      <c r="X509" s="320"/>
      <c r="Y509" s="320"/>
      <c r="Z509" s="320"/>
      <c r="AA509" s="320"/>
      <c r="AB509" s="320"/>
      <c r="AC509" s="320"/>
      <c r="AD509" s="320"/>
      <c r="AG509">
        <f t="shared" si="141"/>
        <v>0</v>
      </c>
      <c r="AH509">
        <f t="shared" si="142"/>
        <v>0</v>
      </c>
      <c r="AI509">
        <f t="shared" si="143"/>
        <v>0</v>
      </c>
      <c r="AJ509">
        <f t="shared" si="144"/>
        <v>0</v>
      </c>
      <c r="AL509">
        <f t="shared" si="145"/>
        <v>0</v>
      </c>
      <c r="AO509" s="167" t="b">
        <f t="shared" si="146"/>
        <v>0</v>
      </c>
      <c r="AP509" s="167" t="str">
        <f t="shared" si="147"/>
        <v/>
      </c>
      <c r="AQ509" s="167" t="b">
        <f t="shared" si="148"/>
        <v>0</v>
      </c>
      <c r="AR509" t="str">
        <f t="shared" si="149"/>
        <v/>
      </c>
      <c r="AS509" s="167" t="b">
        <f t="shared" si="150"/>
        <v>0</v>
      </c>
    </row>
    <row r="510" spans="1:45" ht="15" customHeight="1">
      <c r="A510" s="166"/>
      <c r="B510" s="7"/>
      <c r="C510" s="64" t="s">
        <v>149</v>
      </c>
      <c r="D510" s="425"/>
      <c r="E510" s="426"/>
      <c r="F510" s="426"/>
      <c r="G510" s="426"/>
      <c r="H510" s="426"/>
      <c r="I510" s="427"/>
      <c r="J510" s="320"/>
      <c r="K510" s="320"/>
      <c r="L510" s="320"/>
      <c r="M510" s="320"/>
      <c r="N510" s="320"/>
      <c r="O510" s="320"/>
      <c r="P510" s="320"/>
      <c r="Q510" s="320"/>
      <c r="R510" s="320"/>
      <c r="S510" s="320"/>
      <c r="T510" s="320"/>
      <c r="U510" s="320"/>
      <c r="V510" s="320"/>
      <c r="W510" s="320"/>
      <c r="X510" s="320"/>
      <c r="Y510" s="320"/>
      <c r="Z510" s="320"/>
      <c r="AA510" s="320"/>
      <c r="AB510" s="320"/>
      <c r="AC510" s="320"/>
      <c r="AD510" s="320"/>
      <c r="AG510">
        <f t="shared" si="141"/>
        <v>0</v>
      </c>
      <c r="AH510">
        <f t="shared" si="142"/>
        <v>0</v>
      </c>
      <c r="AI510">
        <f t="shared" si="143"/>
        <v>0</v>
      </c>
      <c r="AJ510">
        <f t="shared" si="144"/>
        <v>0</v>
      </c>
      <c r="AL510">
        <f t="shared" si="145"/>
        <v>0</v>
      </c>
      <c r="AO510" s="167" t="b">
        <f t="shared" si="146"/>
        <v>0</v>
      </c>
      <c r="AP510" s="167" t="str">
        <f t="shared" si="147"/>
        <v/>
      </c>
      <c r="AQ510" s="167" t="b">
        <f t="shared" si="148"/>
        <v>0</v>
      </c>
      <c r="AR510" t="str">
        <f t="shared" si="149"/>
        <v/>
      </c>
      <c r="AS510" s="167" t="b">
        <f t="shared" si="150"/>
        <v>0</v>
      </c>
    </row>
    <row r="511" spans="1:45" ht="15" customHeight="1">
      <c r="A511" s="166"/>
      <c r="B511" s="7"/>
      <c r="C511" s="64" t="s">
        <v>150</v>
      </c>
      <c r="D511" s="425"/>
      <c r="E511" s="426"/>
      <c r="F511" s="426"/>
      <c r="G511" s="426"/>
      <c r="H511" s="426"/>
      <c r="I511" s="427"/>
      <c r="J511" s="320"/>
      <c r="K511" s="320"/>
      <c r="L511" s="320"/>
      <c r="M511" s="320"/>
      <c r="N511" s="320"/>
      <c r="O511" s="320"/>
      <c r="P511" s="320"/>
      <c r="Q511" s="320"/>
      <c r="R511" s="320"/>
      <c r="S511" s="320"/>
      <c r="T511" s="320"/>
      <c r="U511" s="320"/>
      <c r="V511" s="320"/>
      <c r="W511" s="320"/>
      <c r="X511" s="320"/>
      <c r="Y511" s="320"/>
      <c r="Z511" s="320"/>
      <c r="AA511" s="320"/>
      <c r="AB511" s="320"/>
      <c r="AC511" s="320"/>
      <c r="AD511" s="320"/>
      <c r="AG511">
        <f t="shared" si="141"/>
        <v>0</v>
      </c>
      <c r="AH511">
        <f t="shared" si="142"/>
        <v>0</v>
      </c>
      <c r="AI511">
        <f t="shared" si="143"/>
        <v>0</v>
      </c>
      <c r="AJ511">
        <f t="shared" si="144"/>
        <v>0</v>
      </c>
      <c r="AL511">
        <f t="shared" si="145"/>
        <v>0</v>
      </c>
      <c r="AO511" s="167" t="b">
        <f t="shared" si="146"/>
        <v>0</v>
      </c>
      <c r="AP511" s="167" t="str">
        <f t="shared" si="147"/>
        <v/>
      </c>
      <c r="AQ511" s="167" t="b">
        <f t="shared" si="148"/>
        <v>0</v>
      </c>
      <c r="AR511" t="str">
        <f t="shared" si="149"/>
        <v/>
      </c>
      <c r="AS511" s="167" t="b">
        <f t="shared" si="150"/>
        <v>0</v>
      </c>
    </row>
    <row r="512" spans="1:45" ht="15" customHeight="1">
      <c r="A512" s="166"/>
      <c r="B512" s="7"/>
      <c r="C512" s="64" t="s">
        <v>151</v>
      </c>
      <c r="D512" s="425"/>
      <c r="E512" s="426"/>
      <c r="F512" s="426"/>
      <c r="G512" s="426"/>
      <c r="H512" s="426"/>
      <c r="I512" s="427"/>
      <c r="J512" s="320"/>
      <c r="K512" s="320"/>
      <c r="L512" s="320"/>
      <c r="M512" s="320"/>
      <c r="N512" s="320"/>
      <c r="O512" s="320"/>
      <c r="P512" s="320"/>
      <c r="Q512" s="320"/>
      <c r="R512" s="320"/>
      <c r="S512" s="320"/>
      <c r="T512" s="320"/>
      <c r="U512" s="320"/>
      <c r="V512" s="320"/>
      <c r="W512" s="320"/>
      <c r="X512" s="320"/>
      <c r="Y512" s="320"/>
      <c r="Z512" s="320"/>
      <c r="AA512" s="320"/>
      <c r="AB512" s="320"/>
      <c r="AC512" s="320"/>
      <c r="AD512" s="320"/>
      <c r="AG512">
        <f t="shared" si="141"/>
        <v>0</v>
      </c>
      <c r="AH512">
        <f t="shared" si="142"/>
        <v>0</v>
      </c>
      <c r="AI512">
        <f t="shared" si="143"/>
        <v>0</v>
      </c>
      <c r="AJ512">
        <f t="shared" si="144"/>
        <v>0</v>
      </c>
      <c r="AL512">
        <f t="shared" si="145"/>
        <v>0</v>
      </c>
      <c r="AO512" s="167" t="b">
        <f t="shared" si="146"/>
        <v>0</v>
      </c>
      <c r="AP512" s="167" t="str">
        <f t="shared" si="147"/>
        <v/>
      </c>
      <c r="AQ512" s="167" t="b">
        <f t="shared" si="148"/>
        <v>0</v>
      </c>
      <c r="AR512" t="str">
        <f t="shared" si="149"/>
        <v/>
      </c>
      <c r="AS512" s="167" t="b">
        <f t="shared" si="150"/>
        <v>0</v>
      </c>
    </row>
    <row r="513" spans="1:45" ht="15" customHeight="1">
      <c r="A513" s="166"/>
      <c r="B513" s="7"/>
      <c r="C513" s="64" t="s">
        <v>152</v>
      </c>
      <c r="D513" s="425"/>
      <c r="E513" s="426"/>
      <c r="F513" s="426"/>
      <c r="G513" s="426"/>
      <c r="H513" s="426"/>
      <c r="I513" s="427"/>
      <c r="J513" s="320"/>
      <c r="K513" s="320"/>
      <c r="L513" s="320"/>
      <c r="M513" s="320"/>
      <c r="N513" s="320"/>
      <c r="O513" s="320"/>
      <c r="P513" s="320"/>
      <c r="Q513" s="320"/>
      <c r="R513" s="320"/>
      <c r="S513" s="320"/>
      <c r="T513" s="320"/>
      <c r="U513" s="320"/>
      <c r="V513" s="320"/>
      <c r="W513" s="320"/>
      <c r="X513" s="320"/>
      <c r="Y513" s="320"/>
      <c r="Z513" s="320"/>
      <c r="AA513" s="320"/>
      <c r="AB513" s="320"/>
      <c r="AC513" s="320"/>
      <c r="AD513" s="320"/>
      <c r="AG513">
        <f t="shared" si="141"/>
        <v>0</v>
      </c>
      <c r="AH513">
        <f t="shared" si="142"/>
        <v>0</v>
      </c>
      <c r="AI513">
        <f t="shared" si="143"/>
        <v>0</v>
      </c>
      <c r="AJ513">
        <f t="shared" si="144"/>
        <v>0</v>
      </c>
      <c r="AL513">
        <f t="shared" si="145"/>
        <v>0</v>
      </c>
      <c r="AO513" s="167" t="b">
        <f t="shared" si="146"/>
        <v>0</v>
      </c>
      <c r="AP513" s="167" t="str">
        <f t="shared" si="147"/>
        <v/>
      </c>
      <c r="AQ513" s="167" t="b">
        <f t="shared" si="148"/>
        <v>0</v>
      </c>
      <c r="AR513" t="str">
        <f t="shared" si="149"/>
        <v/>
      </c>
      <c r="AS513" s="167" t="b">
        <f t="shared" si="150"/>
        <v>0</v>
      </c>
    </row>
    <row r="514" spans="1:45" ht="15" customHeight="1">
      <c r="A514" s="166"/>
      <c r="B514" s="7"/>
      <c r="C514" s="64" t="s">
        <v>153</v>
      </c>
      <c r="D514" s="425"/>
      <c r="E514" s="426"/>
      <c r="F514" s="426"/>
      <c r="G514" s="426"/>
      <c r="H514" s="426"/>
      <c r="I514" s="427"/>
      <c r="J514" s="320"/>
      <c r="K514" s="320"/>
      <c r="L514" s="320"/>
      <c r="M514" s="320"/>
      <c r="N514" s="320"/>
      <c r="O514" s="320"/>
      <c r="P514" s="320"/>
      <c r="Q514" s="320"/>
      <c r="R514" s="320"/>
      <c r="S514" s="320"/>
      <c r="T514" s="320"/>
      <c r="U514" s="320"/>
      <c r="V514" s="320"/>
      <c r="W514" s="320"/>
      <c r="X514" s="320"/>
      <c r="Y514" s="320"/>
      <c r="Z514" s="320"/>
      <c r="AA514" s="320"/>
      <c r="AB514" s="320"/>
      <c r="AC514" s="320"/>
      <c r="AD514" s="320"/>
      <c r="AG514">
        <f t="shared" si="141"/>
        <v>0</v>
      </c>
      <c r="AH514">
        <f t="shared" si="142"/>
        <v>0</v>
      </c>
      <c r="AI514">
        <f t="shared" si="143"/>
        <v>0</v>
      </c>
      <c r="AJ514">
        <f t="shared" si="144"/>
        <v>0</v>
      </c>
      <c r="AL514">
        <f t="shared" si="145"/>
        <v>0</v>
      </c>
      <c r="AO514" s="167" t="b">
        <f t="shared" si="146"/>
        <v>0</v>
      </c>
      <c r="AP514" s="167" t="str">
        <f t="shared" si="147"/>
        <v/>
      </c>
      <c r="AQ514" s="167" t="b">
        <f t="shared" si="148"/>
        <v>0</v>
      </c>
      <c r="AR514" t="str">
        <f t="shared" si="149"/>
        <v/>
      </c>
      <c r="AS514" s="167" t="b">
        <f t="shared" si="150"/>
        <v>0</v>
      </c>
    </row>
    <row r="515" spans="1:45" ht="15" customHeight="1">
      <c r="A515" s="166"/>
      <c r="B515" s="7"/>
      <c r="C515" s="64" t="s">
        <v>154</v>
      </c>
      <c r="D515" s="425"/>
      <c r="E515" s="426"/>
      <c r="F515" s="426"/>
      <c r="G515" s="426"/>
      <c r="H515" s="426"/>
      <c r="I515" s="427"/>
      <c r="J515" s="320"/>
      <c r="K515" s="320"/>
      <c r="L515" s="320"/>
      <c r="M515" s="320"/>
      <c r="N515" s="320"/>
      <c r="O515" s="320"/>
      <c r="P515" s="320"/>
      <c r="Q515" s="320"/>
      <c r="R515" s="320"/>
      <c r="S515" s="320"/>
      <c r="T515" s="320"/>
      <c r="U515" s="320"/>
      <c r="V515" s="320"/>
      <c r="W515" s="320"/>
      <c r="X515" s="320"/>
      <c r="Y515" s="320"/>
      <c r="Z515" s="320"/>
      <c r="AA515" s="320"/>
      <c r="AB515" s="320"/>
      <c r="AC515" s="320"/>
      <c r="AD515" s="320"/>
      <c r="AG515">
        <f t="shared" si="141"/>
        <v>0</v>
      </c>
      <c r="AH515">
        <f t="shared" si="142"/>
        <v>0</v>
      </c>
      <c r="AI515">
        <f t="shared" si="143"/>
        <v>0</v>
      </c>
      <c r="AJ515">
        <f t="shared" si="144"/>
        <v>0</v>
      </c>
      <c r="AL515">
        <f t="shared" si="145"/>
        <v>0</v>
      </c>
      <c r="AO515" s="167" t="b">
        <f t="shared" si="146"/>
        <v>0</v>
      </c>
      <c r="AP515" s="167" t="str">
        <f t="shared" si="147"/>
        <v/>
      </c>
      <c r="AQ515" s="167" t="b">
        <f t="shared" si="148"/>
        <v>0</v>
      </c>
      <c r="AR515" t="str">
        <f t="shared" si="149"/>
        <v/>
      </c>
      <c r="AS515" s="167" t="b">
        <f t="shared" si="150"/>
        <v>0</v>
      </c>
    </row>
    <row r="516" spans="1:45" ht="15" customHeight="1">
      <c r="A516" s="166"/>
      <c r="B516" s="7"/>
      <c r="C516" s="64" t="s">
        <v>155</v>
      </c>
      <c r="D516" s="425"/>
      <c r="E516" s="426"/>
      <c r="F516" s="426"/>
      <c r="G516" s="426"/>
      <c r="H516" s="426"/>
      <c r="I516" s="427"/>
      <c r="J516" s="320"/>
      <c r="K516" s="320"/>
      <c r="L516" s="320"/>
      <c r="M516" s="320"/>
      <c r="N516" s="320"/>
      <c r="O516" s="320"/>
      <c r="P516" s="320"/>
      <c r="Q516" s="320"/>
      <c r="R516" s="320"/>
      <c r="S516" s="320"/>
      <c r="T516" s="320"/>
      <c r="U516" s="320"/>
      <c r="V516" s="320"/>
      <c r="W516" s="320"/>
      <c r="X516" s="320"/>
      <c r="Y516" s="320"/>
      <c r="Z516" s="320"/>
      <c r="AA516" s="320"/>
      <c r="AB516" s="320"/>
      <c r="AC516" s="320"/>
      <c r="AD516" s="320"/>
      <c r="AG516">
        <f t="shared" si="141"/>
        <v>0</v>
      </c>
      <c r="AH516">
        <f t="shared" si="142"/>
        <v>0</v>
      </c>
      <c r="AI516">
        <f t="shared" si="143"/>
        <v>0</v>
      </c>
      <c r="AJ516">
        <f t="shared" si="144"/>
        <v>0</v>
      </c>
      <c r="AL516">
        <f t="shared" si="145"/>
        <v>0</v>
      </c>
      <c r="AO516" s="167" t="b">
        <f t="shared" si="146"/>
        <v>0</v>
      </c>
      <c r="AP516" s="167" t="str">
        <f t="shared" si="147"/>
        <v/>
      </c>
      <c r="AQ516" s="167" t="b">
        <f t="shared" si="148"/>
        <v>0</v>
      </c>
      <c r="AR516" t="str">
        <f t="shared" si="149"/>
        <v/>
      </c>
      <c r="AS516" s="167" t="b">
        <f t="shared" si="150"/>
        <v>0</v>
      </c>
    </row>
    <row r="517" spans="1:45" ht="15" customHeight="1">
      <c r="A517" s="166"/>
      <c r="B517" s="7"/>
      <c r="C517" s="64" t="s">
        <v>156</v>
      </c>
      <c r="D517" s="425"/>
      <c r="E517" s="426"/>
      <c r="F517" s="426"/>
      <c r="G517" s="426"/>
      <c r="H517" s="426"/>
      <c r="I517" s="427"/>
      <c r="J517" s="320"/>
      <c r="K517" s="320"/>
      <c r="L517" s="320"/>
      <c r="M517" s="320"/>
      <c r="N517" s="320"/>
      <c r="O517" s="320"/>
      <c r="P517" s="320"/>
      <c r="Q517" s="320"/>
      <c r="R517" s="320"/>
      <c r="S517" s="320"/>
      <c r="T517" s="320"/>
      <c r="U517" s="320"/>
      <c r="V517" s="320"/>
      <c r="W517" s="320"/>
      <c r="X517" s="320"/>
      <c r="Y517" s="320"/>
      <c r="Z517" s="320"/>
      <c r="AA517" s="320"/>
      <c r="AB517" s="320"/>
      <c r="AC517" s="320"/>
      <c r="AD517" s="320"/>
      <c r="AG517">
        <f t="shared" si="141"/>
        <v>0</v>
      </c>
      <c r="AH517">
        <f t="shared" si="142"/>
        <v>0</v>
      </c>
      <c r="AI517">
        <f t="shared" si="143"/>
        <v>0</v>
      </c>
      <c r="AJ517">
        <f t="shared" si="144"/>
        <v>0</v>
      </c>
      <c r="AL517">
        <f t="shared" si="145"/>
        <v>0</v>
      </c>
      <c r="AO517" s="167" t="b">
        <f t="shared" si="146"/>
        <v>0</v>
      </c>
      <c r="AP517" s="167" t="str">
        <f t="shared" si="147"/>
        <v/>
      </c>
      <c r="AQ517" s="167" t="b">
        <f t="shared" si="148"/>
        <v>0</v>
      </c>
      <c r="AR517" t="str">
        <f t="shared" si="149"/>
        <v/>
      </c>
      <c r="AS517" s="167" t="b">
        <f t="shared" si="150"/>
        <v>0</v>
      </c>
    </row>
    <row r="518" spans="1:45" ht="15" customHeight="1">
      <c r="A518" s="166"/>
      <c r="B518" s="7"/>
      <c r="C518" s="64" t="s">
        <v>157</v>
      </c>
      <c r="D518" s="425"/>
      <c r="E518" s="426"/>
      <c r="F518" s="426"/>
      <c r="G518" s="426"/>
      <c r="H518" s="426"/>
      <c r="I518" s="427"/>
      <c r="J518" s="320"/>
      <c r="K518" s="320"/>
      <c r="L518" s="320"/>
      <c r="M518" s="320"/>
      <c r="N518" s="320"/>
      <c r="O518" s="320"/>
      <c r="P518" s="320"/>
      <c r="Q518" s="320"/>
      <c r="R518" s="320"/>
      <c r="S518" s="320"/>
      <c r="T518" s="320"/>
      <c r="U518" s="320"/>
      <c r="V518" s="320"/>
      <c r="W518" s="320"/>
      <c r="X518" s="320"/>
      <c r="Y518" s="320"/>
      <c r="Z518" s="320"/>
      <c r="AA518" s="320"/>
      <c r="AB518" s="320"/>
      <c r="AC518" s="320"/>
      <c r="AD518" s="320"/>
      <c r="AG518">
        <f t="shared" si="141"/>
        <v>0</v>
      </c>
      <c r="AH518">
        <f t="shared" si="142"/>
        <v>0</v>
      </c>
      <c r="AI518">
        <f t="shared" si="143"/>
        <v>0</v>
      </c>
      <c r="AJ518">
        <f t="shared" si="144"/>
        <v>0</v>
      </c>
      <c r="AL518">
        <f t="shared" si="145"/>
        <v>0</v>
      </c>
      <c r="AO518" s="167" t="b">
        <f t="shared" si="146"/>
        <v>0</v>
      </c>
      <c r="AP518" s="167" t="str">
        <f t="shared" si="147"/>
        <v/>
      </c>
      <c r="AQ518" s="167" t="b">
        <f t="shared" si="148"/>
        <v>0</v>
      </c>
      <c r="AR518" t="str">
        <f t="shared" si="149"/>
        <v/>
      </c>
      <c r="AS518" s="167" t="b">
        <f t="shared" si="150"/>
        <v>0</v>
      </c>
    </row>
    <row r="519" spans="1:45" ht="15" customHeight="1">
      <c r="A519" s="166"/>
      <c r="B519" s="7"/>
      <c r="C519" s="64" t="s">
        <v>158</v>
      </c>
      <c r="D519" s="425"/>
      <c r="E519" s="426"/>
      <c r="F519" s="426"/>
      <c r="G519" s="426"/>
      <c r="H519" s="426"/>
      <c r="I519" s="427"/>
      <c r="J519" s="320"/>
      <c r="K519" s="320"/>
      <c r="L519" s="320"/>
      <c r="M519" s="320"/>
      <c r="N519" s="320"/>
      <c r="O519" s="320"/>
      <c r="P519" s="320"/>
      <c r="Q519" s="320"/>
      <c r="R519" s="320"/>
      <c r="S519" s="320"/>
      <c r="T519" s="320"/>
      <c r="U519" s="320"/>
      <c r="V519" s="320"/>
      <c r="W519" s="320"/>
      <c r="X519" s="320"/>
      <c r="Y519" s="320"/>
      <c r="Z519" s="320"/>
      <c r="AA519" s="320"/>
      <c r="AB519" s="320"/>
      <c r="AC519" s="320"/>
      <c r="AD519" s="320"/>
      <c r="AG519">
        <f t="shared" si="141"/>
        <v>0</v>
      </c>
      <c r="AH519">
        <f t="shared" si="142"/>
        <v>0</v>
      </c>
      <c r="AI519">
        <f t="shared" si="143"/>
        <v>0</v>
      </c>
      <c r="AJ519">
        <f t="shared" si="144"/>
        <v>0</v>
      </c>
      <c r="AL519">
        <f t="shared" si="145"/>
        <v>0</v>
      </c>
      <c r="AO519" s="167" t="b">
        <f t="shared" si="146"/>
        <v>0</v>
      </c>
      <c r="AP519" s="167" t="str">
        <f t="shared" si="147"/>
        <v/>
      </c>
      <c r="AQ519" s="167" t="b">
        <f t="shared" si="148"/>
        <v>0</v>
      </c>
      <c r="AR519" t="str">
        <f t="shared" si="149"/>
        <v/>
      </c>
      <c r="AS519" s="167" t="b">
        <f t="shared" si="150"/>
        <v>0</v>
      </c>
    </row>
    <row r="520" spans="1:45" ht="15" customHeight="1">
      <c r="A520" s="166"/>
      <c r="B520" s="7"/>
      <c r="C520" s="64" t="s">
        <v>159</v>
      </c>
      <c r="D520" s="425"/>
      <c r="E520" s="426"/>
      <c r="F520" s="426"/>
      <c r="G520" s="426"/>
      <c r="H520" s="426"/>
      <c r="I520" s="427"/>
      <c r="J520" s="320"/>
      <c r="K520" s="320"/>
      <c r="L520" s="320"/>
      <c r="M520" s="320"/>
      <c r="N520" s="320"/>
      <c r="O520" s="320"/>
      <c r="P520" s="320"/>
      <c r="Q520" s="320"/>
      <c r="R520" s="320"/>
      <c r="S520" s="320"/>
      <c r="T520" s="320"/>
      <c r="U520" s="320"/>
      <c r="V520" s="320"/>
      <c r="W520" s="320"/>
      <c r="X520" s="320"/>
      <c r="Y520" s="320"/>
      <c r="Z520" s="320"/>
      <c r="AA520" s="320"/>
      <c r="AB520" s="320"/>
      <c r="AC520" s="320"/>
      <c r="AD520" s="320"/>
      <c r="AG520">
        <f t="shared" si="141"/>
        <v>0</v>
      </c>
      <c r="AH520">
        <f t="shared" si="142"/>
        <v>0</v>
      </c>
      <c r="AI520">
        <f t="shared" si="143"/>
        <v>0</v>
      </c>
      <c r="AJ520">
        <f t="shared" si="144"/>
        <v>0</v>
      </c>
      <c r="AL520">
        <f t="shared" si="145"/>
        <v>0</v>
      </c>
      <c r="AO520" s="167" t="b">
        <f t="shared" si="146"/>
        <v>0</v>
      </c>
      <c r="AP520" s="167" t="str">
        <f t="shared" si="147"/>
        <v/>
      </c>
      <c r="AQ520" s="167" t="b">
        <f t="shared" si="148"/>
        <v>0</v>
      </c>
      <c r="AR520" t="str">
        <f t="shared" si="149"/>
        <v/>
      </c>
      <c r="AS520" s="167" t="b">
        <f t="shared" si="150"/>
        <v>0</v>
      </c>
    </row>
    <row r="521" spans="1:45" ht="15" customHeight="1">
      <c r="A521" s="166"/>
      <c r="B521" s="7"/>
      <c r="C521" s="64" t="s">
        <v>160</v>
      </c>
      <c r="D521" s="425"/>
      <c r="E521" s="426"/>
      <c r="F521" s="426"/>
      <c r="G521" s="426"/>
      <c r="H521" s="426"/>
      <c r="I521" s="427"/>
      <c r="J521" s="320"/>
      <c r="K521" s="320"/>
      <c r="L521" s="320"/>
      <c r="M521" s="320"/>
      <c r="N521" s="320"/>
      <c r="O521" s="320"/>
      <c r="P521" s="320"/>
      <c r="Q521" s="320"/>
      <c r="R521" s="320"/>
      <c r="S521" s="320"/>
      <c r="T521" s="320"/>
      <c r="U521" s="320"/>
      <c r="V521" s="320"/>
      <c r="W521" s="320"/>
      <c r="X521" s="320"/>
      <c r="Y521" s="320"/>
      <c r="Z521" s="320"/>
      <c r="AA521" s="320"/>
      <c r="AB521" s="320"/>
      <c r="AC521" s="320"/>
      <c r="AD521" s="320"/>
      <c r="AG521">
        <f t="shared" si="141"/>
        <v>0</v>
      </c>
      <c r="AH521">
        <f t="shared" si="142"/>
        <v>0</v>
      </c>
      <c r="AI521">
        <f t="shared" si="143"/>
        <v>0</v>
      </c>
      <c r="AJ521">
        <f t="shared" si="144"/>
        <v>0</v>
      </c>
      <c r="AL521">
        <f t="shared" si="145"/>
        <v>0</v>
      </c>
      <c r="AO521" s="167" t="b">
        <f t="shared" si="146"/>
        <v>0</v>
      </c>
      <c r="AP521" s="167" t="str">
        <f t="shared" si="147"/>
        <v/>
      </c>
      <c r="AQ521" s="167" t="b">
        <f t="shared" si="148"/>
        <v>0</v>
      </c>
      <c r="AR521" t="str">
        <f t="shared" si="149"/>
        <v/>
      </c>
      <c r="AS521" s="167" t="b">
        <f t="shared" si="150"/>
        <v>0</v>
      </c>
    </row>
    <row r="522" spans="1:45" ht="15" customHeight="1">
      <c r="A522" s="166"/>
      <c r="B522" s="7"/>
      <c r="C522" s="64" t="s">
        <v>161</v>
      </c>
      <c r="D522" s="425"/>
      <c r="E522" s="426"/>
      <c r="F522" s="426"/>
      <c r="G522" s="426"/>
      <c r="H522" s="426"/>
      <c r="I522" s="427"/>
      <c r="J522" s="320"/>
      <c r="K522" s="320"/>
      <c r="L522" s="320"/>
      <c r="M522" s="320"/>
      <c r="N522" s="320"/>
      <c r="O522" s="320"/>
      <c r="P522" s="320"/>
      <c r="Q522" s="320"/>
      <c r="R522" s="320"/>
      <c r="S522" s="320"/>
      <c r="T522" s="320"/>
      <c r="U522" s="320"/>
      <c r="V522" s="320"/>
      <c r="W522" s="320"/>
      <c r="X522" s="320"/>
      <c r="Y522" s="320"/>
      <c r="Z522" s="320"/>
      <c r="AA522" s="320"/>
      <c r="AB522" s="320"/>
      <c r="AC522" s="320"/>
      <c r="AD522" s="320"/>
      <c r="AG522">
        <f t="shared" si="141"/>
        <v>0</v>
      </c>
      <c r="AH522">
        <f t="shared" si="142"/>
        <v>0</v>
      </c>
      <c r="AI522">
        <f t="shared" si="143"/>
        <v>0</v>
      </c>
      <c r="AJ522">
        <f t="shared" si="144"/>
        <v>0</v>
      </c>
      <c r="AL522">
        <f t="shared" si="145"/>
        <v>0</v>
      </c>
      <c r="AO522" s="167" t="b">
        <f t="shared" si="146"/>
        <v>0</v>
      </c>
      <c r="AP522" s="167" t="str">
        <f t="shared" si="147"/>
        <v/>
      </c>
      <c r="AQ522" s="167" t="b">
        <f t="shared" si="148"/>
        <v>0</v>
      </c>
      <c r="AR522" t="str">
        <f t="shared" si="149"/>
        <v/>
      </c>
      <c r="AS522" s="167" t="b">
        <f t="shared" si="150"/>
        <v>0</v>
      </c>
    </row>
    <row r="523" spans="1:45" ht="15" customHeight="1">
      <c r="A523" s="166"/>
      <c r="B523" s="7"/>
      <c r="C523" s="64" t="s">
        <v>162</v>
      </c>
      <c r="D523" s="425"/>
      <c r="E523" s="426"/>
      <c r="F523" s="426"/>
      <c r="G523" s="426"/>
      <c r="H523" s="426"/>
      <c r="I523" s="427"/>
      <c r="J523" s="320"/>
      <c r="K523" s="320"/>
      <c r="L523" s="320"/>
      <c r="M523" s="320"/>
      <c r="N523" s="320"/>
      <c r="O523" s="320"/>
      <c r="P523" s="320"/>
      <c r="Q523" s="320"/>
      <c r="R523" s="320"/>
      <c r="S523" s="320"/>
      <c r="T523" s="320"/>
      <c r="U523" s="320"/>
      <c r="V523" s="320"/>
      <c r="W523" s="320"/>
      <c r="X523" s="320"/>
      <c r="Y523" s="320"/>
      <c r="Z523" s="320"/>
      <c r="AA523" s="320"/>
      <c r="AB523" s="320"/>
      <c r="AC523" s="320"/>
      <c r="AD523" s="320"/>
      <c r="AG523">
        <f t="shared" si="141"/>
        <v>0</v>
      </c>
      <c r="AH523">
        <f t="shared" si="142"/>
        <v>0</v>
      </c>
      <c r="AI523">
        <f t="shared" si="143"/>
        <v>0</v>
      </c>
      <c r="AJ523">
        <f t="shared" si="144"/>
        <v>0</v>
      </c>
      <c r="AL523">
        <f t="shared" si="145"/>
        <v>0</v>
      </c>
      <c r="AO523" s="167" t="b">
        <f t="shared" si="146"/>
        <v>0</v>
      </c>
      <c r="AP523" s="167" t="str">
        <f t="shared" si="147"/>
        <v/>
      </c>
      <c r="AQ523" s="167" t="b">
        <f t="shared" si="148"/>
        <v>0</v>
      </c>
      <c r="AR523" t="str">
        <f t="shared" si="149"/>
        <v/>
      </c>
      <c r="AS523" s="167" t="b">
        <f t="shared" si="150"/>
        <v>0</v>
      </c>
    </row>
    <row r="524" spans="1:45" ht="15" customHeight="1">
      <c r="A524" s="166"/>
      <c r="B524" s="7"/>
      <c r="C524" s="64" t="s">
        <v>163</v>
      </c>
      <c r="D524" s="425"/>
      <c r="E524" s="426"/>
      <c r="F524" s="426"/>
      <c r="G524" s="426"/>
      <c r="H524" s="426"/>
      <c r="I524" s="427"/>
      <c r="J524" s="320"/>
      <c r="K524" s="320"/>
      <c r="L524" s="320"/>
      <c r="M524" s="320"/>
      <c r="N524" s="320"/>
      <c r="O524" s="320"/>
      <c r="P524" s="320"/>
      <c r="Q524" s="320"/>
      <c r="R524" s="320"/>
      <c r="S524" s="320"/>
      <c r="T524" s="320"/>
      <c r="U524" s="320"/>
      <c r="V524" s="320"/>
      <c r="W524" s="320"/>
      <c r="X524" s="320"/>
      <c r="Y524" s="320"/>
      <c r="Z524" s="320"/>
      <c r="AA524" s="320"/>
      <c r="AB524" s="320"/>
      <c r="AC524" s="320"/>
      <c r="AD524" s="320"/>
      <c r="AG524">
        <f t="shared" si="141"/>
        <v>0</v>
      </c>
      <c r="AH524">
        <f t="shared" si="142"/>
        <v>0</v>
      </c>
      <c r="AI524">
        <f t="shared" si="143"/>
        <v>0</v>
      </c>
      <c r="AJ524">
        <f t="shared" si="144"/>
        <v>0</v>
      </c>
      <c r="AL524">
        <f t="shared" si="145"/>
        <v>0</v>
      </c>
      <c r="AO524" s="167" t="b">
        <f t="shared" si="146"/>
        <v>0</v>
      </c>
      <c r="AP524" s="167" t="str">
        <f t="shared" si="147"/>
        <v/>
      </c>
      <c r="AQ524" s="167" t="b">
        <f t="shared" si="148"/>
        <v>0</v>
      </c>
      <c r="AR524" t="str">
        <f t="shared" si="149"/>
        <v/>
      </c>
      <c r="AS524" s="167" t="b">
        <f t="shared" si="150"/>
        <v>0</v>
      </c>
    </row>
    <row r="525" spans="1:45" ht="15" customHeight="1">
      <c r="A525" s="166"/>
      <c r="B525" s="7"/>
      <c r="C525" s="64" t="s">
        <v>164</v>
      </c>
      <c r="D525" s="425"/>
      <c r="E525" s="426"/>
      <c r="F525" s="426"/>
      <c r="G525" s="426"/>
      <c r="H525" s="426"/>
      <c r="I525" s="427"/>
      <c r="J525" s="320"/>
      <c r="K525" s="320"/>
      <c r="L525" s="320"/>
      <c r="M525" s="320"/>
      <c r="N525" s="320"/>
      <c r="O525" s="320"/>
      <c r="P525" s="320"/>
      <c r="Q525" s="320"/>
      <c r="R525" s="320"/>
      <c r="S525" s="320"/>
      <c r="T525" s="320"/>
      <c r="U525" s="320"/>
      <c r="V525" s="320"/>
      <c r="W525" s="320"/>
      <c r="X525" s="320"/>
      <c r="Y525" s="320"/>
      <c r="Z525" s="320"/>
      <c r="AA525" s="320"/>
      <c r="AB525" s="320"/>
      <c r="AC525" s="320"/>
      <c r="AD525" s="320"/>
      <c r="AG525">
        <f t="shared" si="141"/>
        <v>0</v>
      </c>
      <c r="AH525">
        <f t="shared" si="142"/>
        <v>0</v>
      </c>
      <c r="AI525">
        <f t="shared" si="143"/>
        <v>0</v>
      </c>
      <c r="AJ525">
        <f t="shared" si="144"/>
        <v>0</v>
      </c>
      <c r="AL525">
        <f t="shared" si="145"/>
        <v>0</v>
      </c>
      <c r="AO525" s="167" t="b">
        <f t="shared" si="146"/>
        <v>0</v>
      </c>
      <c r="AP525" s="167" t="str">
        <f t="shared" si="147"/>
        <v/>
      </c>
      <c r="AQ525" s="167" t="b">
        <f t="shared" si="148"/>
        <v>0</v>
      </c>
      <c r="AR525" t="str">
        <f t="shared" si="149"/>
        <v/>
      </c>
      <c r="AS525" s="167" t="b">
        <f t="shared" si="150"/>
        <v>0</v>
      </c>
    </row>
    <row r="526" spans="1:45" ht="15" customHeight="1">
      <c r="A526" s="166"/>
      <c r="B526" s="7"/>
      <c r="C526" s="64" t="s">
        <v>165</v>
      </c>
      <c r="D526" s="425"/>
      <c r="E526" s="426"/>
      <c r="F526" s="426"/>
      <c r="G526" s="426"/>
      <c r="H526" s="426"/>
      <c r="I526" s="427"/>
      <c r="J526" s="320"/>
      <c r="K526" s="320"/>
      <c r="L526" s="320"/>
      <c r="M526" s="320"/>
      <c r="N526" s="320"/>
      <c r="O526" s="320"/>
      <c r="P526" s="320"/>
      <c r="Q526" s="320"/>
      <c r="R526" s="320"/>
      <c r="S526" s="320"/>
      <c r="T526" s="320"/>
      <c r="U526" s="320"/>
      <c r="V526" s="320"/>
      <c r="W526" s="320"/>
      <c r="X526" s="320"/>
      <c r="Y526" s="320"/>
      <c r="Z526" s="320"/>
      <c r="AA526" s="320"/>
      <c r="AB526" s="320"/>
      <c r="AC526" s="320"/>
      <c r="AD526" s="320"/>
      <c r="AG526">
        <f t="shared" si="141"/>
        <v>0</v>
      </c>
      <c r="AH526">
        <f t="shared" si="142"/>
        <v>0</v>
      </c>
      <c r="AI526">
        <f t="shared" si="143"/>
        <v>0</v>
      </c>
      <c r="AJ526">
        <f t="shared" si="144"/>
        <v>0</v>
      </c>
      <c r="AL526">
        <f t="shared" si="145"/>
        <v>0</v>
      </c>
      <c r="AO526" s="167" t="b">
        <f t="shared" si="146"/>
        <v>0</v>
      </c>
      <c r="AP526" s="167" t="str">
        <f t="shared" si="147"/>
        <v/>
      </c>
      <c r="AQ526" s="167" t="b">
        <f t="shared" si="148"/>
        <v>0</v>
      </c>
      <c r="AR526" t="str">
        <f t="shared" si="149"/>
        <v/>
      </c>
      <c r="AS526" s="167" t="b">
        <f t="shared" si="150"/>
        <v>0</v>
      </c>
    </row>
    <row r="527" spans="1:45" ht="15" customHeight="1">
      <c r="A527" s="166"/>
      <c r="B527" s="7"/>
      <c r="C527" s="64" t="s">
        <v>166</v>
      </c>
      <c r="D527" s="425"/>
      <c r="E527" s="426"/>
      <c r="F527" s="426"/>
      <c r="G527" s="426"/>
      <c r="H527" s="426"/>
      <c r="I527" s="427"/>
      <c r="J527" s="320"/>
      <c r="K527" s="320"/>
      <c r="L527" s="320"/>
      <c r="M527" s="320"/>
      <c r="N527" s="320"/>
      <c r="O527" s="320"/>
      <c r="P527" s="320"/>
      <c r="Q527" s="320"/>
      <c r="R527" s="320"/>
      <c r="S527" s="320"/>
      <c r="T527" s="320"/>
      <c r="U527" s="320"/>
      <c r="V527" s="320"/>
      <c r="W527" s="320"/>
      <c r="X527" s="320"/>
      <c r="Y527" s="320"/>
      <c r="Z527" s="320"/>
      <c r="AA527" s="320"/>
      <c r="AB527" s="320"/>
      <c r="AC527" s="320"/>
      <c r="AD527" s="320"/>
      <c r="AG527">
        <f t="shared" si="141"/>
        <v>0</v>
      </c>
      <c r="AH527">
        <f t="shared" si="142"/>
        <v>0</v>
      </c>
      <c r="AI527">
        <f t="shared" si="143"/>
        <v>0</v>
      </c>
      <c r="AJ527">
        <f t="shared" si="144"/>
        <v>0</v>
      </c>
      <c r="AL527">
        <f t="shared" si="145"/>
        <v>0</v>
      </c>
      <c r="AO527" s="167" t="b">
        <f t="shared" si="146"/>
        <v>0</v>
      </c>
      <c r="AP527" s="167" t="str">
        <f t="shared" si="147"/>
        <v/>
      </c>
      <c r="AQ527" s="167" t="b">
        <f t="shared" si="148"/>
        <v>0</v>
      </c>
      <c r="AR527" t="str">
        <f t="shared" si="149"/>
        <v/>
      </c>
      <c r="AS527" s="167" t="b">
        <f t="shared" si="150"/>
        <v>0</v>
      </c>
    </row>
    <row r="528" spans="1:45" ht="15" customHeight="1">
      <c r="A528" s="166"/>
      <c r="B528" s="7"/>
      <c r="C528" s="64" t="s">
        <v>167</v>
      </c>
      <c r="D528" s="425"/>
      <c r="E528" s="426"/>
      <c r="F528" s="426"/>
      <c r="G528" s="426"/>
      <c r="H528" s="426"/>
      <c r="I528" s="427"/>
      <c r="J528" s="320"/>
      <c r="K528" s="320"/>
      <c r="L528" s="320"/>
      <c r="M528" s="320"/>
      <c r="N528" s="320"/>
      <c r="O528" s="320"/>
      <c r="P528" s="320"/>
      <c r="Q528" s="320"/>
      <c r="R528" s="320"/>
      <c r="S528" s="320"/>
      <c r="T528" s="320"/>
      <c r="U528" s="320"/>
      <c r="V528" s="320"/>
      <c r="W528" s="320"/>
      <c r="X528" s="320"/>
      <c r="Y528" s="320"/>
      <c r="Z528" s="320"/>
      <c r="AA528" s="320"/>
      <c r="AB528" s="320"/>
      <c r="AC528" s="320"/>
      <c r="AD528" s="320"/>
      <c r="AG528">
        <f t="shared" si="141"/>
        <v>0</v>
      </c>
      <c r="AH528">
        <f t="shared" si="142"/>
        <v>0</v>
      </c>
      <c r="AI528">
        <f t="shared" si="143"/>
        <v>0</v>
      </c>
      <c r="AJ528">
        <f t="shared" si="144"/>
        <v>0</v>
      </c>
      <c r="AL528">
        <f t="shared" si="145"/>
        <v>0</v>
      </c>
      <c r="AO528" s="167" t="b">
        <f t="shared" si="146"/>
        <v>0</v>
      </c>
      <c r="AP528" s="167" t="str">
        <f t="shared" si="147"/>
        <v/>
      </c>
      <c r="AQ528" s="167" t="b">
        <f t="shared" si="148"/>
        <v>0</v>
      </c>
      <c r="AR528" t="str">
        <f t="shared" si="149"/>
        <v/>
      </c>
      <c r="AS528" s="167" t="b">
        <f t="shared" si="150"/>
        <v>0</v>
      </c>
    </row>
    <row r="529" spans="1:45" ht="15" customHeight="1">
      <c r="A529" s="166"/>
      <c r="B529" s="7"/>
      <c r="C529" s="64" t="s">
        <v>168</v>
      </c>
      <c r="D529" s="425"/>
      <c r="E529" s="426"/>
      <c r="F529" s="426"/>
      <c r="G529" s="426"/>
      <c r="H529" s="426"/>
      <c r="I529" s="427"/>
      <c r="J529" s="320"/>
      <c r="K529" s="320"/>
      <c r="L529" s="320"/>
      <c r="M529" s="320"/>
      <c r="N529" s="320"/>
      <c r="O529" s="320"/>
      <c r="P529" s="320"/>
      <c r="Q529" s="320"/>
      <c r="R529" s="320"/>
      <c r="S529" s="320"/>
      <c r="T529" s="320"/>
      <c r="U529" s="320"/>
      <c r="V529" s="320"/>
      <c r="W529" s="320"/>
      <c r="X529" s="320"/>
      <c r="Y529" s="320"/>
      <c r="Z529" s="320"/>
      <c r="AA529" s="320"/>
      <c r="AB529" s="320"/>
      <c r="AC529" s="320"/>
      <c r="AD529" s="320"/>
      <c r="AG529">
        <f t="shared" si="141"/>
        <v>0</v>
      </c>
      <c r="AH529">
        <f t="shared" si="142"/>
        <v>0</v>
      </c>
      <c r="AI529">
        <f t="shared" si="143"/>
        <v>0</v>
      </c>
      <c r="AJ529">
        <f t="shared" si="144"/>
        <v>0</v>
      </c>
      <c r="AL529">
        <f t="shared" si="145"/>
        <v>0</v>
      </c>
      <c r="AO529" s="167" t="b">
        <f t="shared" si="146"/>
        <v>0</v>
      </c>
      <c r="AP529" s="167" t="str">
        <f t="shared" si="147"/>
        <v/>
      </c>
      <c r="AQ529" s="167" t="b">
        <f t="shared" si="148"/>
        <v>0</v>
      </c>
      <c r="AR529" t="str">
        <f t="shared" si="149"/>
        <v/>
      </c>
      <c r="AS529" s="167" t="b">
        <f t="shared" si="150"/>
        <v>0</v>
      </c>
    </row>
    <row r="530" spans="1:45" ht="15" customHeight="1">
      <c r="A530" s="166"/>
      <c r="B530" s="7"/>
      <c r="C530" s="64" t="s">
        <v>169</v>
      </c>
      <c r="D530" s="425"/>
      <c r="E530" s="426"/>
      <c r="F530" s="426"/>
      <c r="G530" s="426"/>
      <c r="H530" s="426"/>
      <c r="I530" s="427"/>
      <c r="J530" s="320"/>
      <c r="K530" s="320"/>
      <c r="L530" s="320"/>
      <c r="M530" s="320"/>
      <c r="N530" s="320"/>
      <c r="O530" s="320"/>
      <c r="P530" s="320"/>
      <c r="Q530" s="320"/>
      <c r="R530" s="320"/>
      <c r="S530" s="320"/>
      <c r="T530" s="320"/>
      <c r="U530" s="320"/>
      <c r="V530" s="320"/>
      <c r="W530" s="320"/>
      <c r="X530" s="320"/>
      <c r="Y530" s="320"/>
      <c r="Z530" s="320"/>
      <c r="AA530" s="320"/>
      <c r="AB530" s="320"/>
      <c r="AC530" s="320"/>
      <c r="AD530" s="320"/>
      <c r="AG530">
        <f t="shared" si="141"/>
        <v>0</v>
      </c>
      <c r="AH530">
        <f t="shared" si="142"/>
        <v>0</v>
      </c>
      <c r="AI530">
        <f t="shared" si="143"/>
        <v>0</v>
      </c>
      <c r="AJ530">
        <f t="shared" si="144"/>
        <v>0</v>
      </c>
      <c r="AL530">
        <f t="shared" si="145"/>
        <v>0</v>
      </c>
      <c r="AO530" s="167" t="b">
        <f t="shared" si="146"/>
        <v>0</v>
      </c>
      <c r="AP530" s="167" t="str">
        <f t="shared" si="147"/>
        <v/>
      </c>
      <c r="AQ530" s="167" t="b">
        <f t="shared" si="148"/>
        <v>0</v>
      </c>
      <c r="AR530" t="str">
        <f t="shared" si="149"/>
        <v/>
      </c>
      <c r="AS530" s="167" t="b">
        <f t="shared" si="150"/>
        <v>0</v>
      </c>
    </row>
    <row r="531" spans="1:45" ht="15" customHeight="1">
      <c r="A531" s="166"/>
      <c r="B531" s="7"/>
      <c r="C531" s="64" t="s">
        <v>170</v>
      </c>
      <c r="D531" s="425"/>
      <c r="E531" s="426"/>
      <c r="F531" s="426"/>
      <c r="G531" s="426"/>
      <c r="H531" s="426"/>
      <c r="I531" s="427"/>
      <c r="J531" s="320"/>
      <c r="K531" s="320"/>
      <c r="L531" s="320"/>
      <c r="M531" s="320"/>
      <c r="N531" s="320"/>
      <c r="O531" s="320"/>
      <c r="P531" s="320"/>
      <c r="Q531" s="320"/>
      <c r="R531" s="320"/>
      <c r="S531" s="320"/>
      <c r="T531" s="320"/>
      <c r="U531" s="320"/>
      <c r="V531" s="320"/>
      <c r="W531" s="320"/>
      <c r="X531" s="320"/>
      <c r="Y531" s="320"/>
      <c r="Z531" s="320"/>
      <c r="AA531" s="320"/>
      <c r="AB531" s="320"/>
      <c r="AC531" s="320"/>
      <c r="AD531" s="320"/>
      <c r="AG531">
        <f t="shared" si="141"/>
        <v>0</v>
      </c>
      <c r="AH531">
        <f t="shared" si="142"/>
        <v>0</v>
      </c>
      <c r="AI531">
        <f t="shared" si="143"/>
        <v>0</v>
      </c>
      <c r="AJ531">
        <f t="shared" si="144"/>
        <v>0</v>
      </c>
      <c r="AL531">
        <f t="shared" si="145"/>
        <v>0</v>
      </c>
      <c r="AO531" s="167" t="b">
        <f t="shared" si="146"/>
        <v>0</v>
      </c>
      <c r="AP531" s="167" t="str">
        <f t="shared" si="147"/>
        <v/>
      </c>
      <c r="AQ531" s="167" t="b">
        <f t="shared" si="148"/>
        <v>0</v>
      </c>
      <c r="AR531" t="str">
        <f t="shared" si="149"/>
        <v/>
      </c>
      <c r="AS531" s="167" t="b">
        <f t="shared" si="150"/>
        <v>0</v>
      </c>
    </row>
    <row r="532" spans="1:45" ht="15" customHeight="1">
      <c r="A532" s="166"/>
      <c r="B532" s="7"/>
      <c r="C532" s="64" t="s">
        <v>171</v>
      </c>
      <c r="D532" s="425"/>
      <c r="E532" s="426"/>
      <c r="F532" s="426"/>
      <c r="G532" s="426"/>
      <c r="H532" s="426"/>
      <c r="I532" s="427"/>
      <c r="J532" s="320"/>
      <c r="K532" s="320"/>
      <c r="L532" s="320"/>
      <c r="M532" s="320"/>
      <c r="N532" s="320"/>
      <c r="O532" s="320"/>
      <c r="P532" s="320"/>
      <c r="Q532" s="320"/>
      <c r="R532" s="320"/>
      <c r="S532" s="320"/>
      <c r="T532" s="320"/>
      <c r="U532" s="320"/>
      <c r="V532" s="320"/>
      <c r="W532" s="320"/>
      <c r="X532" s="320"/>
      <c r="Y532" s="320"/>
      <c r="Z532" s="320"/>
      <c r="AA532" s="320"/>
      <c r="AB532" s="320"/>
      <c r="AC532" s="320"/>
      <c r="AD532" s="320"/>
      <c r="AG532">
        <f t="shared" si="141"/>
        <v>0</v>
      </c>
      <c r="AH532">
        <f t="shared" si="142"/>
        <v>0</v>
      </c>
      <c r="AI532">
        <f t="shared" si="143"/>
        <v>0</v>
      </c>
      <c r="AJ532">
        <f t="shared" si="144"/>
        <v>0</v>
      </c>
      <c r="AL532">
        <f t="shared" si="145"/>
        <v>0</v>
      </c>
      <c r="AO532" s="167" t="b">
        <f t="shared" si="146"/>
        <v>0</v>
      </c>
      <c r="AP532" s="167" t="str">
        <f t="shared" si="147"/>
        <v/>
      </c>
      <c r="AQ532" s="167" t="b">
        <f t="shared" si="148"/>
        <v>0</v>
      </c>
      <c r="AR532" t="str">
        <f t="shared" si="149"/>
        <v/>
      </c>
      <c r="AS532" s="167" t="b">
        <f t="shared" si="150"/>
        <v>0</v>
      </c>
    </row>
    <row r="533" spans="1:45" ht="15" customHeight="1">
      <c r="A533" s="166"/>
      <c r="B533" s="7"/>
      <c r="C533" s="131" t="s">
        <v>172</v>
      </c>
      <c r="D533" s="425"/>
      <c r="E533" s="426"/>
      <c r="F533" s="426"/>
      <c r="G533" s="426"/>
      <c r="H533" s="426"/>
      <c r="I533" s="427"/>
      <c r="J533" s="320"/>
      <c r="K533" s="320"/>
      <c r="L533" s="320"/>
      <c r="M533" s="320"/>
      <c r="N533" s="320"/>
      <c r="O533" s="320"/>
      <c r="P533" s="320"/>
      <c r="Q533" s="320"/>
      <c r="R533" s="320"/>
      <c r="S533" s="320"/>
      <c r="T533" s="320"/>
      <c r="U533" s="320"/>
      <c r="V533" s="320"/>
      <c r="W533" s="320"/>
      <c r="X533" s="320"/>
      <c r="Y533" s="320"/>
      <c r="Z533" s="320"/>
      <c r="AA533" s="320"/>
      <c r="AB533" s="320"/>
      <c r="AC533" s="320"/>
      <c r="AD533" s="320"/>
      <c r="AG533">
        <f t="shared" si="141"/>
        <v>0</v>
      </c>
      <c r="AH533">
        <f t="shared" si="142"/>
        <v>0</v>
      </c>
      <c r="AI533">
        <f t="shared" si="143"/>
        <v>0</v>
      </c>
      <c r="AJ533">
        <f t="shared" si="144"/>
        <v>0</v>
      </c>
      <c r="AL533">
        <f t="shared" si="145"/>
        <v>0</v>
      </c>
      <c r="AO533" s="167" t="b">
        <f t="shared" si="146"/>
        <v>0</v>
      </c>
      <c r="AP533" s="167" t="str">
        <f t="shared" si="147"/>
        <v/>
      </c>
      <c r="AQ533" s="167" t="b">
        <f t="shared" si="148"/>
        <v>0</v>
      </c>
      <c r="AR533" t="str">
        <f t="shared" si="149"/>
        <v/>
      </c>
      <c r="AS533" s="167" t="b">
        <f t="shared" si="150"/>
        <v>0</v>
      </c>
    </row>
    <row r="534" spans="1:45" ht="15" customHeight="1">
      <c r="A534" s="192"/>
      <c r="B534" s="8"/>
      <c r="C534" s="143" t="s">
        <v>173</v>
      </c>
      <c r="D534" s="425"/>
      <c r="E534" s="426"/>
      <c r="F534" s="426"/>
      <c r="G534" s="426"/>
      <c r="H534" s="426"/>
      <c r="I534" s="427"/>
      <c r="J534" s="320"/>
      <c r="K534" s="320"/>
      <c r="L534" s="320"/>
      <c r="M534" s="320"/>
      <c r="N534" s="320"/>
      <c r="O534" s="320"/>
      <c r="P534" s="320"/>
      <c r="Q534" s="320"/>
      <c r="R534" s="320"/>
      <c r="S534" s="320"/>
      <c r="T534" s="320"/>
      <c r="U534" s="320"/>
      <c r="V534" s="320"/>
      <c r="W534" s="320"/>
      <c r="X534" s="320"/>
      <c r="Y534" s="320"/>
      <c r="Z534" s="320"/>
      <c r="AA534" s="320"/>
      <c r="AB534" s="320"/>
      <c r="AC534" s="320"/>
      <c r="AD534" s="320"/>
      <c r="AG534">
        <f t="shared" si="141"/>
        <v>0</v>
      </c>
      <c r="AH534">
        <f t="shared" si="142"/>
        <v>0</v>
      </c>
      <c r="AI534">
        <f t="shared" si="143"/>
        <v>0</v>
      </c>
      <c r="AJ534">
        <f t="shared" si="144"/>
        <v>0</v>
      </c>
      <c r="AL534">
        <f t="shared" si="145"/>
        <v>0</v>
      </c>
      <c r="AO534" s="167" t="b">
        <f t="shared" si="146"/>
        <v>0</v>
      </c>
      <c r="AP534" s="167" t="str">
        <f t="shared" si="147"/>
        <v/>
      </c>
      <c r="AQ534" s="167" t="b">
        <f t="shared" si="148"/>
        <v>0</v>
      </c>
      <c r="AR534" t="str">
        <f t="shared" si="149"/>
        <v/>
      </c>
      <c r="AS534" s="167" t="b">
        <f t="shared" si="150"/>
        <v>0</v>
      </c>
    </row>
    <row r="535" spans="1:45" ht="15" customHeight="1">
      <c r="A535" s="192"/>
      <c r="B535" s="8"/>
      <c r="C535" s="143" t="s">
        <v>174</v>
      </c>
      <c r="D535" s="425"/>
      <c r="E535" s="426"/>
      <c r="F535" s="426"/>
      <c r="G535" s="426"/>
      <c r="H535" s="426"/>
      <c r="I535" s="427"/>
      <c r="J535" s="320"/>
      <c r="K535" s="320"/>
      <c r="L535" s="320"/>
      <c r="M535" s="320"/>
      <c r="N535" s="320"/>
      <c r="O535" s="320"/>
      <c r="P535" s="320"/>
      <c r="Q535" s="320"/>
      <c r="R535" s="320"/>
      <c r="S535" s="320"/>
      <c r="T535" s="320"/>
      <c r="U535" s="320"/>
      <c r="V535" s="320"/>
      <c r="W535" s="320"/>
      <c r="X535" s="320"/>
      <c r="Y535" s="320"/>
      <c r="Z535" s="320"/>
      <c r="AA535" s="320"/>
      <c r="AB535" s="320"/>
      <c r="AC535" s="320"/>
      <c r="AD535" s="320"/>
      <c r="AG535">
        <f t="shared" si="141"/>
        <v>0</v>
      </c>
      <c r="AH535">
        <f t="shared" si="142"/>
        <v>0</v>
      </c>
      <c r="AI535">
        <f t="shared" si="143"/>
        <v>0</v>
      </c>
      <c r="AJ535">
        <f t="shared" si="144"/>
        <v>0</v>
      </c>
      <c r="AL535">
        <f t="shared" si="145"/>
        <v>0</v>
      </c>
      <c r="AO535" s="167" t="b">
        <f t="shared" si="146"/>
        <v>0</v>
      </c>
      <c r="AP535" s="167" t="str">
        <f t="shared" si="147"/>
        <v/>
      </c>
      <c r="AQ535" s="167" t="b">
        <f t="shared" si="148"/>
        <v>0</v>
      </c>
      <c r="AR535" t="str">
        <f t="shared" si="149"/>
        <v/>
      </c>
      <c r="AS535" s="167" t="b">
        <f t="shared" si="150"/>
        <v>0</v>
      </c>
    </row>
    <row r="536" spans="1:45" ht="15" customHeight="1">
      <c r="A536" s="192"/>
      <c r="B536" s="8"/>
      <c r="C536" s="143" t="s">
        <v>175</v>
      </c>
      <c r="D536" s="425"/>
      <c r="E536" s="426"/>
      <c r="F536" s="426"/>
      <c r="G536" s="426"/>
      <c r="H536" s="426"/>
      <c r="I536" s="427"/>
      <c r="J536" s="320"/>
      <c r="K536" s="320"/>
      <c r="L536" s="320"/>
      <c r="M536" s="320"/>
      <c r="N536" s="320"/>
      <c r="O536" s="320"/>
      <c r="P536" s="320"/>
      <c r="Q536" s="320"/>
      <c r="R536" s="320"/>
      <c r="S536" s="320"/>
      <c r="T536" s="320"/>
      <c r="U536" s="320"/>
      <c r="V536" s="320"/>
      <c r="W536" s="320"/>
      <c r="X536" s="320"/>
      <c r="Y536" s="320"/>
      <c r="Z536" s="320"/>
      <c r="AA536" s="320"/>
      <c r="AB536" s="320"/>
      <c r="AC536" s="320"/>
      <c r="AD536" s="320"/>
      <c r="AG536">
        <f t="shared" si="141"/>
        <v>0</v>
      </c>
      <c r="AH536">
        <f t="shared" si="142"/>
        <v>0</v>
      </c>
      <c r="AI536">
        <f t="shared" si="143"/>
        <v>0</v>
      </c>
      <c r="AJ536">
        <f t="shared" si="144"/>
        <v>0</v>
      </c>
      <c r="AL536">
        <f t="shared" si="145"/>
        <v>0</v>
      </c>
      <c r="AO536" s="167" t="b">
        <f t="shared" si="146"/>
        <v>0</v>
      </c>
      <c r="AP536" s="167" t="str">
        <f t="shared" si="147"/>
        <v/>
      </c>
      <c r="AQ536" s="167" t="b">
        <f t="shared" si="148"/>
        <v>0</v>
      </c>
      <c r="AR536" t="str">
        <f t="shared" si="149"/>
        <v/>
      </c>
      <c r="AS536" s="167" t="b">
        <f t="shared" si="150"/>
        <v>0</v>
      </c>
    </row>
    <row r="537" spans="1:45" ht="15" customHeight="1">
      <c r="A537" s="192"/>
      <c r="B537" s="8"/>
      <c r="C537" s="143" t="s">
        <v>176</v>
      </c>
      <c r="D537" s="425"/>
      <c r="E537" s="426"/>
      <c r="F537" s="426"/>
      <c r="G537" s="426"/>
      <c r="H537" s="426"/>
      <c r="I537" s="427"/>
      <c r="J537" s="320"/>
      <c r="K537" s="320"/>
      <c r="L537" s="320"/>
      <c r="M537" s="320"/>
      <c r="N537" s="320"/>
      <c r="O537" s="320"/>
      <c r="P537" s="320"/>
      <c r="Q537" s="320"/>
      <c r="R537" s="320"/>
      <c r="S537" s="320"/>
      <c r="T537" s="320"/>
      <c r="U537" s="320"/>
      <c r="V537" s="320"/>
      <c r="W537" s="320"/>
      <c r="X537" s="320"/>
      <c r="Y537" s="320"/>
      <c r="Z537" s="320"/>
      <c r="AA537" s="320"/>
      <c r="AB537" s="320"/>
      <c r="AC537" s="320"/>
      <c r="AD537" s="320"/>
      <c r="AG537">
        <f t="shared" si="141"/>
        <v>0</v>
      </c>
      <c r="AH537">
        <f t="shared" si="142"/>
        <v>0</v>
      </c>
      <c r="AI537">
        <f t="shared" si="143"/>
        <v>0</v>
      </c>
      <c r="AJ537">
        <f t="shared" si="144"/>
        <v>0</v>
      </c>
      <c r="AL537">
        <f t="shared" si="145"/>
        <v>0</v>
      </c>
      <c r="AO537" s="167" t="b">
        <f t="shared" si="146"/>
        <v>0</v>
      </c>
      <c r="AP537" s="167" t="str">
        <f t="shared" si="147"/>
        <v/>
      </c>
      <c r="AQ537" s="167" t="b">
        <f t="shared" si="148"/>
        <v>0</v>
      </c>
      <c r="AR537" t="str">
        <f t="shared" si="149"/>
        <v/>
      </c>
      <c r="AS537" s="167" t="b">
        <f t="shared" si="150"/>
        <v>0</v>
      </c>
    </row>
    <row r="538" spans="1:45" ht="15" customHeight="1">
      <c r="A538" s="192"/>
      <c r="B538" s="8"/>
      <c r="C538" s="143" t="s">
        <v>177</v>
      </c>
      <c r="D538" s="425"/>
      <c r="E538" s="426"/>
      <c r="F538" s="426"/>
      <c r="G538" s="426"/>
      <c r="H538" s="426"/>
      <c r="I538" s="427"/>
      <c r="J538" s="320"/>
      <c r="K538" s="320"/>
      <c r="L538" s="320"/>
      <c r="M538" s="320"/>
      <c r="N538" s="320"/>
      <c r="O538" s="320"/>
      <c r="P538" s="320"/>
      <c r="Q538" s="320"/>
      <c r="R538" s="320"/>
      <c r="S538" s="320"/>
      <c r="T538" s="320"/>
      <c r="U538" s="320"/>
      <c r="V538" s="320"/>
      <c r="W538" s="320"/>
      <c r="X538" s="320"/>
      <c r="Y538" s="320"/>
      <c r="Z538" s="320"/>
      <c r="AA538" s="320"/>
      <c r="AB538" s="320"/>
      <c r="AC538" s="320"/>
      <c r="AD538" s="320"/>
      <c r="AG538">
        <f t="shared" si="141"/>
        <v>0</v>
      </c>
      <c r="AH538">
        <f t="shared" si="142"/>
        <v>0</v>
      </c>
      <c r="AI538">
        <f t="shared" si="143"/>
        <v>0</v>
      </c>
      <c r="AJ538">
        <f t="shared" si="144"/>
        <v>0</v>
      </c>
      <c r="AL538">
        <f t="shared" si="145"/>
        <v>0</v>
      </c>
      <c r="AO538" s="167" t="b">
        <f t="shared" si="146"/>
        <v>0</v>
      </c>
      <c r="AP538" s="167" t="str">
        <f t="shared" si="147"/>
        <v/>
      </c>
      <c r="AQ538" s="167" t="b">
        <f t="shared" si="148"/>
        <v>0</v>
      </c>
      <c r="AR538" t="str">
        <f t="shared" si="149"/>
        <v/>
      </c>
      <c r="AS538" s="167" t="b">
        <f t="shared" si="150"/>
        <v>0</v>
      </c>
    </row>
    <row r="539" spans="1:45" ht="15" customHeight="1">
      <c r="A539" s="192"/>
      <c r="B539" s="8"/>
      <c r="C539" s="143" t="s">
        <v>178</v>
      </c>
      <c r="D539" s="425"/>
      <c r="E539" s="426"/>
      <c r="F539" s="426"/>
      <c r="G539" s="426"/>
      <c r="H539" s="426"/>
      <c r="I539" s="427"/>
      <c r="J539" s="320"/>
      <c r="K539" s="320"/>
      <c r="L539" s="320"/>
      <c r="M539" s="320"/>
      <c r="N539" s="320"/>
      <c r="O539" s="320"/>
      <c r="P539" s="320"/>
      <c r="Q539" s="320"/>
      <c r="R539" s="320"/>
      <c r="S539" s="320"/>
      <c r="T539" s="320"/>
      <c r="U539" s="320"/>
      <c r="V539" s="320"/>
      <c r="W539" s="320"/>
      <c r="X539" s="320"/>
      <c r="Y539" s="320"/>
      <c r="Z539" s="320"/>
      <c r="AA539" s="320"/>
      <c r="AB539" s="320"/>
      <c r="AC539" s="320"/>
      <c r="AD539" s="320"/>
      <c r="AG539">
        <f t="shared" si="141"/>
        <v>0</v>
      </c>
      <c r="AH539">
        <f t="shared" si="142"/>
        <v>0</v>
      </c>
      <c r="AI539">
        <f t="shared" si="143"/>
        <v>0</v>
      </c>
      <c r="AJ539">
        <f t="shared" si="144"/>
        <v>0</v>
      </c>
      <c r="AL539">
        <f t="shared" si="145"/>
        <v>0</v>
      </c>
      <c r="AO539" s="167" t="b">
        <f t="shared" si="146"/>
        <v>0</v>
      </c>
      <c r="AP539" s="167" t="str">
        <f t="shared" si="147"/>
        <v/>
      </c>
      <c r="AQ539" s="167" t="b">
        <f t="shared" si="148"/>
        <v>0</v>
      </c>
      <c r="AR539" t="str">
        <f t="shared" si="149"/>
        <v/>
      </c>
      <c r="AS539" s="167" t="b">
        <f t="shared" si="150"/>
        <v>0</v>
      </c>
    </row>
    <row r="540" spans="1:45" ht="15" customHeight="1">
      <c r="A540" s="192"/>
      <c r="B540" s="8"/>
      <c r="C540" s="143" t="s">
        <v>179</v>
      </c>
      <c r="D540" s="425"/>
      <c r="E540" s="426"/>
      <c r="F540" s="426"/>
      <c r="G540" s="426"/>
      <c r="H540" s="426"/>
      <c r="I540" s="427"/>
      <c r="J540" s="320"/>
      <c r="K540" s="320"/>
      <c r="L540" s="320"/>
      <c r="M540" s="320"/>
      <c r="N540" s="320"/>
      <c r="O540" s="320"/>
      <c r="P540" s="320"/>
      <c r="Q540" s="320"/>
      <c r="R540" s="320"/>
      <c r="S540" s="320"/>
      <c r="T540" s="320"/>
      <c r="U540" s="320"/>
      <c r="V540" s="320"/>
      <c r="W540" s="320"/>
      <c r="X540" s="320"/>
      <c r="Y540" s="320"/>
      <c r="Z540" s="320"/>
      <c r="AA540" s="320"/>
      <c r="AB540" s="320"/>
      <c r="AC540" s="320"/>
      <c r="AD540" s="320"/>
      <c r="AG540">
        <f t="shared" si="141"/>
        <v>0</v>
      </c>
      <c r="AH540">
        <f t="shared" si="142"/>
        <v>0</v>
      </c>
      <c r="AI540">
        <f t="shared" si="143"/>
        <v>0</v>
      </c>
      <c r="AJ540">
        <f t="shared" si="144"/>
        <v>0</v>
      </c>
      <c r="AL540">
        <f t="shared" si="145"/>
        <v>0</v>
      </c>
      <c r="AO540" s="167" t="b">
        <f t="shared" si="146"/>
        <v>0</v>
      </c>
      <c r="AP540" s="167" t="str">
        <f t="shared" si="147"/>
        <v/>
      </c>
      <c r="AQ540" s="167" t="b">
        <f t="shared" si="148"/>
        <v>0</v>
      </c>
      <c r="AR540" t="str">
        <f t="shared" si="149"/>
        <v/>
      </c>
      <c r="AS540" s="167" t="b">
        <f t="shared" si="150"/>
        <v>0</v>
      </c>
    </row>
    <row r="541" spans="1:45" ht="15" customHeight="1">
      <c r="A541" s="192"/>
      <c r="B541" s="8"/>
      <c r="C541" s="143" t="s">
        <v>180</v>
      </c>
      <c r="D541" s="425"/>
      <c r="E541" s="426"/>
      <c r="F541" s="426"/>
      <c r="G541" s="426"/>
      <c r="H541" s="426"/>
      <c r="I541" s="427"/>
      <c r="J541" s="320"/>
      <c r="K541" s="320"/>
      <c r="L541" s="320"/>
      <c r="M541" s="320"/>
      <c r="N541" s="320"/>
      <c r="O541" s="320"/>
      <c r="P541" s="320"/>
      <c r="Q541" s="320"/>
      <c r="R541" s="320"/>
      <c r="S541" s="320"/>
      <c r="T541" s="320"/>
      <c r="U541" s="320"/>
      <c r="V541" s="320"/>
      <c r="W541" s="320"/>
      <c r="X541" s="320"/>
      <c r="Y541" s="320"/>
      <c r="Z541" s="320"/>
      <c r="AA541" s="320"/>
      <c r="AB541" s="320"/>
      <c r="AC541" s="320"/>
      <c r="AD541" s="320"/>
      <c r="AG541">
        <f t="shared" si="141"/>
        <v>0</v>
      </c>
      <c r="AH541">
        <f t="shared" si="142"/>
        <v>0</v>
      </c>
      <c r="AI541">
        <f t="shared" si="143"/>
        <v>0</v>
      </c>
      <c r="AJ541">
        <f t="shared" si="144"/>
        <v>0</v>
      </c>
      <c r="AL541">
        <f t="shared" si="145"/>
        <v>0</v>
      </c>
      <c r="AO541" s="167" t="b">
        <f t="shared" si="146"/>
        <v>0</v>
      </c>
      <c r="AP541" s="167" t="str">
        <f t="shared" si="147"/>
        <v/>
      </c>
      <c r="AQ541" s="167" t="b">
        <f t="shared" si="148"/>
        <v>0</v>
      </c>
      <c r="AR541" t="str">
        <f t="shared" si="149"/>
        <v/>
      </c>
      <c r="AS541" s="167" t="b">
        <f t="shared" si="150"/>
        <v>0</v>
      </c>
    </row>
    <row r="542" spans="1:45" ht="15" customHeight="1">
      <c r="A542" s="192"/>
      <c r="B542" s="8"/>
      <c r="C542" s="143" t="s">
        <v>181</v>
      </c>
      <c r="D542" s="425"/>
      <c r="E542" s="426"/>
      <c r="F542" s="426"/>
      <c r="G542" s="426"/>
      <c r="H542" s="426"/>
      <c r="I542" s="427"/>
      <c r="J542" s="320"/>
      <c r="K542" s="320"/>
      <c r="L542" s="320"/>
      <c r="M542" s="320"/>
      <c r="N542" s="320"/>
      <c r="O542" s="320"/>
      <c r="P542" s="320"/>
      <c r="Q542" s="320"/>
      <c r="R542" s="320"/>
      <c r="S542" s="320"/>
      <c r="T542" s="320"/>
      <c r="U542" s="320"/>
      <c r="V542" s="320"/>
      <c r="W542" s="320"/>
      <c r="X542" s="320"/>
      <c r="Y542" s="320"/>
      <c r="Z542" s="320"/>
      <c r="AA542" s="320"/>
      <c r="AB542" s="320"/>
      <c r="AC542" s="320"/>
      <c r="AD542" s="320"/>
      <c r="AG542">
        <f t="shared" si="141"/>
        <v>0</v>
      </c>
      <c r="AH542">
        <f t="shared" si="142"/>
        <v>0</v>
      </c>
      <c r="AI542">
        <f t="shared" si="143"/>
        <v>0</v>
      </c>
      <c r="AJ542">
        <f t="shared" si="144"/>
        <v>0</v>
      </c>
      <c r="AL542">
        <f t="shared" si="145"/>
        <v>0</v>
      </c>
      <c r="AO542" s="167" t="b">
        <f t="shared" si="146"/>
        <v>0</v>
      </c>
      <c r="AP542" s="167" t="str">
        <f t="shared" si="147"/>
        <v/>
      </c>
      <c r="AQ542" s="167" t="b">
        <f t="shared" si="148"/>
        <v>0</v>
      </c>
      <c r="AR542" t="str">
        <f t="shared" si="149"/>
        <v/>
      </c>
      <c r="AS542" s="167" t="b">
        <f t="shared" si="150"/>
        <v>0</v>
      </c>
    </row>
    <row r="543" spans="1:45" ht="15" customHeight="1">
      <c r="A543" s="192"/>
      <c r="B543" s="8"/>
      <c r="C543" s="143" t="s">
        <v>182</v>
      </c>
      <c r="D543" s="425"/>
      <c r="E543" s="426"/>
      <c r="F543" s="426"/>
      <c r="G543" s="426"/>
      <c r="H543" s="426"/>
      <c r="I543" s="427"/>
      <c r="J543" s="320"/>
      <c r="K543" s="320"/>
      <c r="L543" s="320"/>
      <c r="M543" s="320"/>
      <c r="N543" s="320"/>
      <c r="O543" s="320"/>
      <c r="P543" s="320"/>
      <c r="Q543" s="320"/>
      <c r="R543" s="320"/>
      <c r="S543" s="320"/>
      <c r="T543" s="320"/>
      <c r="U543" s="320"/>
      <c r="V543" s="320"/>
      <c r="W543" s="320"/>
      <c r="X543" s="320"/>
      <c r="Y543" s="320"/>
      <c r="Z543" s="320"/>
      <c r="AA543" s="320"/>
      <c r="AB543" s="320"/>
      <c r="AC543" s="320"/>
      <c r="AD543" s="320"/>
      <c r="AG543">
        <f t="shared" si="141"/>
        <v>0</v>
      </c>
      <c r="AH543">
        <f t="shared" si="142"/>
        <v>0</v>
      </c>
      <c r="AI543">
        <f t="shared" si="143"/>
        <v>0</v>
      </c>
      <c r="AJ543">
        <f t="shared" si="144"/>
        <v>0</v>
      </c>
      <c r="AL543">
        <f t="shared" si="145"/>
        <v>0</v>
      </c>
      <c r="AO543" s="167" t="b">
        <f t="shared" si="146"/>
        <v>0</v>
      </c>
      <c r="AP543" s="167" t="str">
        <f t="shared" si="147"/>
        <v/>
      </c>
      <c r="AQ543" s="167" t="b">
        <f t="shared" si="148"/>
        <v>0</v>
      </c>
      <c r="AR543" t="str">
        <f t="shared" si="149"/>
        <v/>
      </c>
      <c r="AS543" s="167" t="b">
        <f t="shared" si="150"/>
        <v>0</v>
      </c>
    </row>
    <row r="544" spans="1:45" ht="15" customHeight="1">
      <c r="A544" s="192"/>
      <c r="B544" s="8"/>
      <c r="C544" s="143" t="s">
        <v>183</v>
      </c>
      <c r="D544" s="425"/>
      <c r="E544" s="426"/>
      <c r="F544" s="426"/>
      <c r="G544" s="426"/>
      <c r="H544" s="426"/>
      <c r="I544" s="427"/>
      <c r="J544" s="320"/>
      <c r="K544" s="320"/>
      <c r="L544" s="320"/>
      <c r="M544" s="320"/>
      <c r="N544" s="320"/>
      <c r="O544" s="320"/>
      <c r="P544" s="320"/>
      <c r="Q544" s="320"/>
      <c r="R544" s="320"/>
      <c r="S544" s="320"/>
      <c r="T544" s="320"/>
      <c r="U544" s="320"/>
      <c r="V544" s="320"/>
      <c r="W544" s="320"/>
      <c r="X544" s="320"/>
      <c r="Y544" s="320"/>
      <c r="Z544" s="320"/>
      <c r="AA544" s="320"/>
      <c r="AB544" s="320"/>
      <c r="AC544" s="320"/>
      <c r="AD544" s="320"/>
      <c r="AG544">
        <f t="shared" si="141"/>
        <v>0</v>
      </c>
      <c r="AH544">
        <f t="shared" si="142"/>
        <v>0</v>
      </c>
      <c r="AI544">
        <f t="shared" si="143"/>
        <v>0</v>
      </c>
      <c r="AJ544">
        <f t="shared" si="144"/>
        <v>0</v>
      </c>
      <c r="AL544">
        <f t="shared" si="145"/>
        <v>0</v>
      </c>
      <c r="AO544" s="167" t="b">
        <f t="shared" si="146"/>
        <v>0</v>
      </c>
      <c r="AP544" s="167" t="str">
        <f t="shared" si="147"/>
        <v/>
      </c>
      <c r="AQ544" s="167" t="b">
        <f t="shared" si="148"/>
        <v>0</v>
      </c>
      <c r="AR544" t="str">
        <f t="shared" si="149"/>
        <v/>
      </c>
      <c r="AS544" s="167" t="b">
        <f t="shared" si="150"/>
        <v>0</v>
      </c>
    </row>
    <row r="545" spans="1:46" ht="15" customHeight="1">
      <c r="A545" s="192"/>
      <c r="B545" s="8"/>
      <c r="C545" s="143" t="s">
        <v>184</v>
      </c>
      <c r="D545" s="425"/>
      <c r="E545" s="426"/>
      <c r="F545" s="426"/>
      <c r="G545" s="426"/>
      <c r="H545" s="426"/>
      <c r="I545" s="427"/>
      <c r="J545" s="320"/>
      <c r="K545" s="320"/>
      <c r="L545" s="320"/>
      <c r="M545" s="320"/>
      <c r="N545" s="320"/>
      <c r="O545" s="320"/>
      <c r="P545" s="320"/>
      <c r="Q545" s="320"/>
      <c r="R545" s="320"/>
      <c r="S545" s="320"/>
      <c r="T545" s="320"/>
      <c r="U545" s="320"/>
      <c r="V545" s="320"/>
      <c r="W545" s="320"/>
      <c r="X545" s="320"/>
      <c r="Y545" s="320"/>
      <c r="Z545" s="320"/>
      <c r="AA545" s="320"/>
      <c r="AB545" s="320"/>
      <c r="AC545" s="320"/>
      <c r="AD545" s="320"/>
      <c r="AG545">
        <f t="shared" si="141"/>
        <v>0</v>
      </c>
      <c r="AH545">
        <f t="shared" si="142"/>
        <v>0</v>
      </c>
      <c r="AI545">
        <f t="shared" si="143"/>
        <v>0</v>
      </c>
      <c r="AJ545">
        <f t="shared" si="144"/>
        <v>0</v>
      </c>
      <c r="AL545">
        <f t="shared" si="145"/>
        <v>0</v>
      </c>
      <c r="AO545" s="167" t="b">
        <f t="shared" si="146"/>
        <v>0</v>
      </c>
      <c r="AP545" s="167" t="str">
        <f t="shared" si="147"/>
        <v/>
      </c>
      <c r="AQ545" s="167" t="b">
        <f t="shared" si="148"/>
        <v>0</v>
      </c>
      <c r="AR545" t="str">
        <f t="shared" si="149"/>
        <v/>
      </c>
      <c r="AS545" s="167" t="b">
        <f t="shared" si="150"/>
        <v>0</v>
      </c>
    </row>
    <row r="546" spans="1:46" ht="15" customHeight="1">
      <c r="A546" s="192"/>
      <c r="B546" s="8"/>
      <c r="C546" s="143" t="s">
        <v>185</v>
      </c>
      <c r="D546" s="425"/>
      <c r="E546" s="426"/>
      <c r="F546" s="426"/>
      <c r="G546" s="426"/>
      <c r="H546" s="426"/>
      <c r="I546" s="427"/>
      <c r="J546" s="320"/>
      <c r="K546" s="320"/>
      <c r="L546" s="320"/>
      <c r="M546" s="320"/>
      <c r="N546" s="320"/>
      <c r="O546" s="320"/>
      <c r="P546" s="320"/>
      <c r="Q546" s="320"/>
      <c r="R546" s="320"/>
      <c r="S546" s="320"/>
      <c r="T546" s="320"/>
      <c r="U546" s="320"/>
      <c r="V546" s="320"/>
      <c r="W546" s="320"/>
      <c r="X546" s="320"/>
      <c r="Y546" s="320"/>
      <c r="Z546" s="320"/>
      <c r="AA546" s="320"/>
      <c r="AB546" s="320"/>
      <c r="AC546" s="320"/>
      <c r="AD546" s="320"/>
      <c r="AG546">
        <f t="shared" si="141"/>
        <v>0</v>
      </c>
      <c r="AH546">
        <f t="shared" si="142"/>
        <v>0</v>
      </c>
      <c r="AI546">
        <f t="shared" si="143"/>
        <v>0</v>
      </c>
      <c r="AJ546">
        <f t="shared" si="144"/>
        <v>0</v>
      </c>
      <c r="AL546">
        <f t="shared" si="145"/>
        <v>0</v>
      </c>
      <c r="AO546" s="167" t="b">
        <f t="shared" si="146"/>
        <v>0</v>
      </c>
      <c r="AP546" s="167" t="str">
        <f t="shared" si="147"/>
        <v/>
      </c>
      <c r="AQ546" s="167" t="b">
        <f t="shared" si="148"/>
        <v>0</v>
      </c>
      <c r="AR546" t="str">
        <f t="shared" si="149"/>
        <v/>
      </c>
      <c r="AS546" s="167" t="b">
        <f t="shared" si="150"/>
        <v>0</v>
      </c>
    </row>
    <row r="547" spans="1:46" ht="15" customHeight="1">
      <c r="A547" s="192"/>
      <c r="B547" s="8"/>
      <c r="C547" s="143" t="s">
        <v>186</v>
      </c>
      <c r="D547" s="425"/>
      <c r="E547" s="426"/>
      <c r="F547" s="426"/>
      <c r="G547" s="426"/>
      <c r="H547" s="426"/>
      <c r="I547" s="427"/>
      <c r="J547" s="320"/>
      <c r="K547" s="320"/>
      <c r="L547" s="320"/>
      <c r="M547" s="320"/>
      <c r="N547" s="320"/>
      <c r="O547" s="320"/>
      <c r="P547" s="320"/>
      <c r="Q547" s="320"/>
      <c r="R547" s="320"/>
      <c r="S547" s="320"/>
      <c r="T547" s="320"/>
      <c r="U547" s="320"/>
      <c r="V547" s="320"/>
      <c r="W547" s="320"/>
      <c r="X547" s="320"/>
      <c r="Y547" s="320"/>
      <c r="Z547" s="320"/>
      <c r="AA547" s="320"/>
      <c r="AB547" s="320"/>
      <c r="AC547" s="320"/>
      <c r="AD547" s="320"/>
      <c r="AG547">
        <f t="shared" si="141"/>
        <v>0</v>
      </c>
      <c r="AH547">
        <f t="shared" si="142"/>
        <v>0</v>
      </c>
      <c r="AI547">
        <f t="shared" si="143"/>
        <v>0</v>
      </c>
      <c r="AJ547">
        <f t="shared" si="144"/>
        <v>0</v>
      </c>
      <c r="AL547">
        <f t="shared" si="145"/>
        <v>0</v>
      </c>
      <c r="AO547" s="167" t="b">
        <f t="shared" si="146"/>
        <v>0</v>
      </c>
      <c r="AP547" s="167" t="str">
        <f t="shared" si="147"/>
        <v/>
      </c>
      <c r="AQ547" s="167" t="b">
        <f t="shared" si="148"/>
        <v>0</v>
      </c>
      <c r="AR547" t="str">
        <f t="shared" si="149"/>
        <v/>
      </c>
      <c r="AS547" s="167" t="b">
        <f t="shared" si="150"/>
        <v>0</v>
      </c>
    </row>
    <row r="548" spans="1:46" ht="15" customHeight="1">
      <c r="A548" s="192"/>
      <c r="B548" s="8"/>
      <c r="C548" s="143" t="s">
        <v>187</v>
      </c>
      <c r="D548" s="425"/>
      <c r="E548" s="426"/>
      <c r="F548" s="426"/>
      <c r="G548" s="426"/>
      <c r="H548" s="426"/>
      <c r="I548" s="427"/>
      <c r="J548" s="320"/>
      <c r="K548" s="320"/>
      <c r="L548" s="320"/>
      <c r="M548" s="320"/>
      <c r="N548" s="320"/>
      <c r="O548" s="320"/>
      <c r="P548" s="320"/>
      <c r="Q548" s="320"/>
      <c r="R548" s="320"/>
      <c r="S548" s="320"/>
      <c r="T548" s="320"/>
      <c r="U548" s="320"/>
      <c r="V548" s="320"/>
      <c r="W548" s="320"/>
      <c r="X548" s="320"/>
      <c r="Y548" s="320"/>
      <c r="Z548" s="320"/>
      <c r="AA548" s="320"/>
      <c r="AB548" s="320"/>
      <c r="AC548" s="320"/>
      <c r="AD548" s="320"/>
      <c r="AG548">
        <f t="shared" si="141"/>
        <v>0</v>
      </c>
      <c r="AH548">
        <f t="shared" si="142"/>
        <v>0</v>
      </c>
      <c r="AI548">
        <f t="shared" si="143"/>
        <v>0</v>
      </c>
      <c r="AJ548">
        <f t="shared" si="144"/>
        <v>0</v>
      </c>
      <c r="AL548">
        <f t="shared" si="145"/>
        <v>0</v>
      </c>
      <c r="AO548" s="167" t="b">
        <f t="shared" si="146"/>
        <v>0</v>
      </c>
      <c r="AP548" s="167" t="str">
        <f t="shared" si="147"/>
        <v/>
      </c>
      <c r="AQ548" s="167" t="b">
        <f t="shared" si="148"/>
        <v>0</v>
      </c>
      <c r="AR548" t="str">
        <f t="shared" si="149"/>
        <v/>
      </c>
      <c r="AS548" s="167" t="b">
        <f t="shared" si="150"/>
        <v>0</v>
      </c>
    </row>
    <row r="549" spans="1:46" ht="15" customHeight="1">
      <c r="A549" s="192"/>
      <c r="B549" s="8"/>
      <c r="C549" s="143" t="s">
        <v>188</v>
      </c>
      <c r="D549" s="425"/>
      <c r="E549" s="426"/>
      <c r="F549" s="426"/>
      <c r="G549" s="426"/>
      <c r="H549" s="426"/>
      <c r="I549" s="427"/>
      <c r="J549" s="320"/>
      <c r="K549" s="320"/>
      <c r="L549" s="320"/>
      <c r="M549" s="320"/>
      <c r="N549" s="320"/>
      <c r="O549" s="320"/>
      <c r="P549" s="320"/>
      <c r="Q549" s="320"/>
      <c r="R549" s="320"/>
      <c r="S549" s="320"/>
      <c r="T549" s="320"/>
      <c r="U549" s="320"/>
      <c r="V549" s="320"/>
      <c r="W549" s="320"/>
      <c r="X549" s="320"/>
      <c r="Y549" s="320"/>
      <c r="Z549" s="320"/>
      <c r="AA549" s="320"/>
      <c r="AB549" s="320"/>
      <c r="AC549" s="320"/>
      <c r="AD549" s="320"/>
      <c r="AG549">
        <f t="shared" si="141"/>
        <v>0</v>
      </c>
      <c r="AH549">
        <f t="shared" si="142"/>
        <v>0</v>
      </c>
      <c r="AI549">
        <f t="shared" si="143"/>
        <v>0</v>
      </c>
      <c r="AJ549">
        <f t="shared" si="144"/>
        <v>0</v>
      </c>
      <c r="AL549">
        <f t="shared" si="145"/>
        <v>0</v>
      </c>
      <c r="AO549" s="167" t="b">
        <f t="shared" si="146"/>
        <v>0</v>
      </c>
      <c r="AP549" s="167" t="str">
        <f t="shared" si="147"/>
        <v/>
      </c>
      <c r="AQ549" s="167" t="b">
        <f t="shared" si="148"/>
        <v>0</v>
      </c>
      <c r="AR549" t="str">
        <f t="shared" si="149"/>
        <v/>
      </c>
      <c r="AS549" s="167" t="b">
        <f t="shared" si="150"/>
        <v>0</v>
      </c>
    </row>
    <row r="550" spans="1:46" ht="15" customHeight="1">
      <c r="A550" s="192"/>
      <c r="B550" s="8"/>
      <c r="C550" s="143" t="s">
        <v>189</v>
      </c>
      <c r="D550" s="425"/>
      <c r="E550" s="426"/>
      <c r="F550" s="426"/>
      <c r="G550" s="426"/>
      <c r="H550" s="426"/>
      <c r="I550" s="427"/>
      <c r="J550" s="320"/>
      <c r="K550" s="320"/>
      <c r="L550" s="320"/>
      <c r="M550" s="320"/>
      <c r="N550" s="320"/>
      <c r="O550" s="320"/>
      <c r="P550" s="320"/>
      <c r="Q550" s="320"/>
      <c r="R550" s="320"/>
      <c r="S550" s="320"/>
      <c r="T550" s="320"/>
      <c r="U550" s="320"/>
      <c r="V550" s="320"/>
      <c r="W550" s="320"/>
      <c r="X550" s="320"/>
      <c r="Y550" s="320"/>
      <c r="Z550" s="320"/>
      <c r="AA550" s="320"/>
      <c r="AB550" s="320"/>
      <c r="AC550" s="320"/>
      <c r="AD550" s="320"/>
      <c r="AG550">
        <f t="shared" si="141"/>
        <v>0</v>
      </c>
      <c r="AH550">
        <f t="shared" si="142"/>
        <v>0</v>
      </c>
      <c r="AI550">
        <f t="shared" si="143"/>
        <v>0</v>
      </c>
      <c r="AJ550">
        <f t="shared" si="144"/>
        <v>0</v>
      </c>
      <c r="AL550">
        <f t="shared" si="145"/>
        <v>0</v>
      </c>
      <c r="AO550" s="167" t="b">
        <f t="shared" si="146"/>
        <v>0</v>
      </c>
      <c r="AP550" s="167" t="str">
        <f t="shared" si="147"/>
        <v/>
      </c>
      <c r="AQ550" s="167" t="b">
        <f t="shared" si="148"/>
        <v>0</v>
      </c>
      <c r="AR550" t="str">
        <f t="shared" si="149"/>
        <v/>
      </c>
      <c r="AS550" s="167" t="b">
        <f t="shared" si="150"/>
        <v>0</v>
      </c>
    </row>
    <row r="551" spans="1:46" ht="15" customHeight="1">
      <c r="A551" s="192"/>
      <c r="B551" s="8"/>
      <c r="C551" s="143" t="s">
        <v>190</v>
      </c>
      <c r="D551" s="425"/>
      <c r="E551" s="426"/>
      <c r="F551" s="426"/>
      <c r="G551" s="426"/>
      <c r="H551" s="426"/>
      <c r="I551" s="427"/>
      <c r="J551" s="320"/>
      <c r="K551" s="320"/>
      <c r="L551" s="320"/>
      <c r="M551" s="320"/>
      <c r="N551" s="320"/>
      <c r="O551" s="320"/>
      <c r="P551" s="320"/>
      <c r="Q551" s="320"/>
      <c r="R551" s="320"/>
      <c r="S551" s="320"/>
      <c r="T551" s="320"/>
      <c r="U551" s="320"/>
      <c r="V551" s="320"/>
      <c r="W551" s="320"/>
      <c r="X551" s="320"/>
      <c r="Y551" s="320"/>
      <c r="Z551" s="320"/>
      <c r="AA551" s="320"/>
      <c r="AB551" s="320"/>
      <c r="AC551" s="320"/>
      <c r="AD551" s="320"/>
      <c r="AG551">
        <f t="shared" si="141"/>
        <v>0</v>
      </c>
      <c r="AH551">
        <f t="shared" si="142"/>
        <v>0</v>
      </c>
      <c r="AI551">
        <f t="shared" si="143"/>
        <v>0</v>
      </c>
      <c r="AJ551">
        <f t="shared" si="144"/>
        <v>0</v>
      </c>
      <c r="AL551">
        <f t="shared" si="145"/>
        <v>0</v>
      </c>
      <c r="AO551" s="167" t="b">
        <f t="shared" si="146"/>
        <v>0</v>
      </c>
      <c r="AP551" s="167" t="str">
        <f t="shared" si="147"/>
        <v/>
      </c>
      <c r="AQ551" s="167" t="b">
        <f t="shared" si="148"/>
        <v>0</v>
      </c>
      <c r="AR551" t="str">
        <f t="shared" si="149"/>
        <v/>
      </c>
      <c r="AS551" s="167" t="b">
        <f t="shared" si="150"/>
        <v>0</v>
      </c>
    </row>
    <row r="552" spans="1:46" ht="15" customHeight="1">
      <c r="A552" s="192"/>
      <c r="B552" s="8"/>
      <c r="C552" s="143" t="s">
        <v>191</v>
      </c>
      <c r="D552" s="425"/>
      <c r="E552" s="426"/>
      <c r="F552" s="426"/>
      <c r="G552" s="426"/>
      <c r="H552" s="426"/>
      <c r="I552" s="427"/>
      <c r="J552" s="320"/>
      <c r="K552" s="320"/>
      <c r="L552" s="320"/>
      <c r="M552" s="320"/>
      <c r="N552" s="320"/>
      <c r="O552" s="320"/>
      <c r="P552" s="320"/>
      <c r="Q552" s="320"/>
      <c r="R552" s="320"/>
      <c r="S552" s="320"/>
      <c r="T552" s="320"/>
      <c r="U552" s="320"/>
      <c r="V552" s="320"/>
      <c r="W552" s="320"/>
      <c r="X552" s="320"/>
      <c r="Y552" s="320"/>
      <c r="Z552" s="320"/>
      <c r="AA552" s="320"/>
      <c r="AB552" s="320"/>
      <c r="AC552" s="320"/>
      <c r="AD552" s="320"/>
      <c r="AG552">
        <f t="shared" si="141"/>
        <v>0</v>
      </c>
      <c r="AH552">
        <f t="shared" si="142"/>
        <v>0</v>
      </c>
      <c r="AI552">
        <f t="shared" si="143"/>
        <v>0</v>
      </c>
      <c r="AJ552">
        <f t="shared" si="144"/>
        <v>0</v>
      </c>
      <c r="AL552">
        <f t="shared" si="145"/>
        <v>0</v>
      </c>
      <c r="AM552">
        <f>IF(OR(AB554="NA",AB554="NS"),0,IF(AND(COUNTA(AB434:AD553)&gt;=1,AB554&gt;0,F556=""),1,0))</f>
        <v>0</v>
      </c>
      <c r="AO552" s="167" t="b">
        <f t="shared" si="146"/>
        <v>0</v>
      </c>
      <c r="AP552" s="167" t="str">
        <f t="shared" si="147"/>
        <v/>
      </c>
      <c r="AQ552" s="167" t="b">
        <f t="shared" si="148"/>
        <v>0</v>
      </c>
      <c r="AR552" t="str">
        <f t="shared" si="149"/>
        <v/>
      </c>
      <c r="AS552" s="167" t="b">
        <f t="shared" si="150"/>
        <v>0</v>
      </c>
    </row>
    <row r="553" spans="1:46" ht="15" customHeight="1">
      <c r="A553" s="192"/>
      <c r="B553" s="8"/>
      <c r="C553" s="143" t="s">
        <v>192</v>
      </c>
      <c r="D553" s="425"/>
      <c r="E553" s="426"/>
      <c r="F553" s="426"/>
      <c r="G553" s="426"/>
      <c r="H553" s="426"/>
      <c r="I553" s="427"/>
      <c r="J553" s="320"/>
      <c r="K553" s="320"/>
      <c r="L553" s="320"/>
      <c r="M553" s="320"/>
      <c r="N553" s="320"/>
      <c r="O553" s="320"/>
      <c r="P553" s="320"/>
      <c r="Q553" s="320"/>
      <c r="R553" s="320"/>
      <c r="S553" s="320"/>
      <c r="T553" s="320"/>
      <c r="U553" s="320"/>
      <c r="V553" s="320"/>
      <c r="W553" s="320"/>
      <c r="X553" s="320"/>
      <c r="Y553" s="320"/>
      <c r="Z553" s="320"/>
      <c r="AA553" s="320"/>
      <c r="AB553" s="320"/>
      <c r="AC553" s="320"/>
      <c r="AD553" s="320"/>
      <c r="AG553">
        <f t="shared" si="141"/>
        <v>0</v>
      </c>
      <c r="AH553">
        <f t="shared" si="142"/>
        <v>0</v>
      </c>
      <c r="AI553">
        <f t="shared" si="143"/>
        <v>0</v>
      </c>
      <c r="AJ553">
        <f t="shared" si="144"/>
        <v>0</v>
      </c>
      <c r="AL553">
        <f t="shared" si="145"/>
        <v>0</v>
      </c>
      <c r="AM553">
        <f>IF(OR(AB554="NA",AB554="NS"),0,IF(AND(COUNTA(AB434:AD553)=0,AB554&lt;=0,F556&lt;&gt;""),1,0))</f>
        <v>0</v>
      </c>
      <c r="AO553" s="167" t="b">
        <f t="shared" si="146"/>
        <v>0</v>
      </c>
      <c r="AP553" s="167" t="str">
        <f t="shared" si="147"/>
        <v/>
      </c>
      <c r="AQ553" s="167" t="b">
        <f t="shared" si="148"/>
        <v>0</v>
      </c>
      <c r="AR553" t="str">
        <f t="shared" si="149"/>
        <v/>
      </c>
      <c r="AS553" s="167" t="b">
        <f t="shared" si="150"/>
        <v>0</v>
      </c>
    </row>
    <row r="554" spans="1:46" ht="15" customHeight="1">
      <c r="A554" s="166"/>
      <c r="B554" s="7"/>
      <c r="C554" s="7"/>
      <c r="D554" s="7"/>
      <c r="E554" s="7"/>
      <c r="F554"/>
      <c r="G554" s="12"/>
      <c r="H554" s="12"/>
      <c r="I554" s="193" t="s">
        <v>193</v>
      </c>
      <c r="J554" s="263">
        <f>IF(AND(SUM(J434:L553)=0,COUNTIF(J434:L553,"NS")&gt;0),"NS",
IF(AND(SUM(J434:L553)=0,COUNTIF(J434:L553,0)&gt;0),0,
IF(AND(SUM(J434:L553)=0,COUNTIF(J434:L553,"NA")&gt;0),"NA",
SUM(J434:L553))))</f>
        <v>0</v>
      </c>
      <c r="K554" s="263"/>
      <c r="L554" s="263"/>
      <c r="M554" s="263">
        <f>IF(AND(SUM(M434:O553)=0,COUNTIF(M434:O553,"NS")&gt;0),"NS",
IF(AND(SUM(M434:O553)=0,COUNTIF(M434:O553,0)&gt;0),0,
IF(AND(SUM(M434:O553)=0,COUNTIF(M434:O553,"NA")&gt;0),"NA",
SUM(M434:O553))))</f>
        <v>0</v>
      </c>
      <c r="N554" s="263"/>
      <c r="O554" s="263"/>
      <c r="P554" s="263">
        <f>IF(AND(SUM(P434:R553)=0,COUNTIF(P434:R553,"NS")&gt;0),"NS",
IF(AND(SUM(P434:R553)=0,COUNTIF(P434:R553,0)&gt;0),0,
IF(AND(SUM(P434:R553)=0,COUNTIF(P434:R553,"NA")&gt;0),"NA",
SUM(P434:R553))))</f>
        <v>0</v>
      </c>
      <c r="Q554" s="263"/>
      <c r="R554" s="263"/>
      <c r="S554" s="263">
        <f>IF(AND(SUM(S434:U553)=0,COUNTIF(S434:U553,"NS")&gt;0),"NS",
IF(AND(SUM(S434:U553)=0,COUNTIF(S434:U553,0)&gt;0),0,
IF(AND(SUM(S434:U553)=0,COUNTIF(S434:U553,"NA")&gt;0),"NA",
SUM(S434:U553))))</f>
        <v>0</v>
      </c>
      <c r="T554" s="263"/>
      <c r="U554" s="263"/>
      <c r="V554" s="263">
        <f>IF(AND(SUM(V434:X553)=0,COUNTIF(V434:X553,"NS")&gt;0),"NS",
IF(AND(SUM(V434:X553)=0,COUNTIF(V434:X553,0)&gt;0),0,
IF(AND(SUM(V434:X553)=0,COUNTIF(V434:X553,"NA")&gt;0),"NA",
SUM(V434:X553))))</f>
        <v>0</v>
      </c>
      <c r="W554" s="263"/>
      <c r="X554" s="263"/>
      <c r="Y554" s="263">
        <f>IF(AND(SUM(Y434:AA553)=0,COUNTIF(Y434:AA553,"NS")&gt;0),"NS",
IF(AND(SUM(Y434:AA553)=0,COUNTIF(Y434:AA553,0)&gt;0),0,
IF(AND(SUM(Y434:AA553)=0,COUNTIF(Y434:AA553,"NA")&gt;0),"NA",
SUM(Y434:AA553))))</f>
        <v>0</v>
      </c>
      <c r="Z554" s="263"/>
      <c r="AA554" s="263"/>
      <c r="AB554" s="263">
        <f>IF(AND(SUM(AB434:AD553)=0,COUNTIF(AB434:AD553,"NS")&gt;0),"NS",
IF(AND(SUM(AB434:AD553)=0,COUNTIF(AB434:AD553,0)&gt;0),0,
IF(AND(SUM(AB434:AD553)=0,COUNTIF(AB434:AD553,"NA")&gt;0),"NA",
SUM(AB434:AD553))))</f>
        <v>0</v>
      </c>
      <c r="AC554" s="263"/>
      <c r="AD554" s="263"/>
      <c r="AJ554" s="96">
        <f>SUM(AJ434:AJ553)</f>
        <v>0</v>
      </c>
      <c r="AL554" s="96">
        <f>SUM(AL434:AL553)</f>
        <v>0</v>
      </c>
      <c r="AM554" s="96">
        <f>SUM(AM434:AM553)</f>
        <v>0</v>
      </c>
      <c r="AO554" s="167">
        <f>COUNTIF(AO434:AO553,"VERDADERO")</f>
        <v>0</v>
      </c>
      <c r="AP554" s="167"/>
      <c r="AQ554" s="167">
        <f>COUNTIF(AQ434:AQ553,"VERDADERO")</f>
        <v>0</v>
      </c>
      <c r="AR554" s="167"/>
      <c r="AS554" s="167">
        <f>COUNTIF(AS434:AS553,"VERDADERO")</f>
        <v>0</v>
      </c>
      <c r="AT554" s="96">
        <f>SUM(AO554:AS554)</f>
        <v>0</v>
      </c>
    </row>
    <row r="555" spans="1:46" ht="15" customHeight="1">
      <c r="A555" s="166"/>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row>
    <row r="556" spans="1:46" ht="45" customHeight="1">
      <c r="A556" s="166"/>
      <c r="B556" s="7"/>
      <c r="C556" s="366" t="s">
        <v>911</v>
      </c>
      <c r="D556" s="366"/>
      <c r="E556" s="366"/>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G556" t="str">
        <f>IF($AG$430=$AH$430,"NO",IF(OR(AB554="NS",AB554="NA",COUNTA(AB396:AD553)=0,SUM(AB396:AD495)=0),"NO",AB496))</f>
        <v>NO</v>
      </c>
    </row>
    <row r="557" spans="1:46" ht="15" customHeight="1">
      <c r="A557" s="166"/>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row>
    <row r="558" spans="1:46" ht="24" customHeight="1">
      <c r="A558" s="166"/>
      <c r="B558" s="7"/>
      <c r="C558" s="340" t="s">
        <v>194</v>
      </c>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c r="AA558" s="340"/>
      <c r="AB558" s="340"/>
      <c r="AC558" s="340"/>
      <c r="AD558" s="340"/>
    </row>
    <row r="559" spans="1:46" ht="60" customHeight="1">
      <c r="A559" s="166"/>
      <c r="B559" s="7"/>
      <c r="C559" s="367"/>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c r="AA559" s="368"/>
      <c r="AB559" s="368"/>
      <c r="AC559" s="368"/>
      <c r="AD559" s="369"/>
    </row>
    <row r="560" spans="1:46" ht="15" customHeight="1">
      <c r="A560" s="166"/>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39" ht="15" customHeight="1">
      <c r="A561" s="166"/>
      <c r="B561" s="283" t="str">
        <f>IF(AJ554=0,"","Error: verificar sumas por fila.")</f>
        <v/>
      </c>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row>
    <row r="562" spans="1:39" ht="15" customHeight="1">
      <c r="A562" s="166"/>
      <c r="B562" s="283" t="str">
        <f>IF(AM554=0,"",IF(AM552&gt;0," Error: debe especificar la opción Otro tipo de origen (especifique)."," Error: no debe presentar información en el recuadro (especifique)."))</f>
        <v/>
      </c>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row>
    <row r="563" spans="1:39" ht="15" customHeight="1">
      <c r="A563" s="166"/>
      <c r="B563" s="283" t="str">
        <f>IF(AT554=0,"","Error: los nombres deben registrarse en mayúsculas, sin comillas ni signos de acentuación, puntuación, paréntesis y abreviaturas.")</f>
        <v/>
      </c>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row>
    <row r="564" spans="1:39" ht="15" customHeight="1">
      <c r="A564" s="166"/>
      <c r="B564" s="315" t="str">
        <f>IF(AL554=0,"","Error: debe completar toda la información requerida.")</f>
        <v/>
      </c>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315"/>
      <c r="Z564" s="315"/>
      <c r="AA564" s="315"/>
      <c r="AB564" s="315"/>
      <c r="AC564" s="315"/>
      <c r="AD564" s="315"/>
    </row>
    <row r="565" spans="1:39" ht="15" customHeight="1">
      <c r="A565" s="166"/>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row>
    <row r="566" spans="1:39" ht="36" customHeight="1">
      <c r="A566" s="158" t="s">
        <v>810</v>
      </c>
      <c r="B566" s="422" t="s">
        <v>631</v>
      </c>
      <c r="C566" s="422"/>
      <c r="D566" s="422"/>
      <c r="E566" s="422"/>
      <c r="F566" s="422"/>
      <c r="G566" s="422"/>
      <c r="H566" s="422"/>
      <c r="I566" s="422"/>
      <c r="J566" s="422"/>
      <c r="K566" s="422"/>
      <c r="L566" s="422"/>
      <c r="M566" s="422"/>
      <c r="N566" s="422"/>
      <c r="O566" s="422"/>
      <c r="P566" s="422"/>
      <c r="Q566" s="422"/>
      <c r="R566" s="422"/>
      <c r="S566" s="422"/>
      <c r="T566" s="422"/>
      <c r="U566" s="422"/>
      <c r="V566" s="422"/>
      <c r="W566" s="422"/>
      <c r="X566" s="422"/>
      <c r="Y566" s="422"/>
      <c r="Z566" s="422"/>
      <c r="AA566" s="422"/>
      <c r="AB566" s="422"/>
      <c r="AC566" s="422"/>
      <c r="AD566" s="422"/>
    </row>
    <row r="567" spans="1:39" ht="24" customHeight="1">
      <c r="A567" s="158"/>
      <c r="B567" s="188"/>
      <c r="C567" s="285" t="s">
        <v>571</v>
      </c>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G567" t="s">
        <v>1507</v>
      </c>
      <c r="AH567" t="s">
        <v>1508</v>
      </c>
      <c r="AI567" t="s">
        <v>1509</v>
      </c>
    </row>
    <row r="568" spans="1:39" ht="15" customHeight="1">
      <c r="A568" s="166"/>
      <c r="B568" s="7"/>
      <c r="C568" s="194"/>
      <c r="D568" s="194"/>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G568">
        <f>COUNTBLANK(K571:AD690)</f>
        <v>2400</v>
      </c>
      <c r="AH568">
        <v>2400</v>
      </c>
      <c r="AI568">
        <v>0</v>
      </c>
    </row>
    <row r="569" spans="1:39" ht="15" customHeight="1">
      <c r="A569" s="166"/>
      <c r="B569" s="7"/>
      <c r="C569" s="355" t="s">
        <v>104</v>
      </c>
      <c r="D569" s="356"/>
      <c r="E569" s="356"/>
      <c r="F569" s="356"/>
      <c r="G569" s="356"/>
      <c r="H569" s="356"/>
      <c r="I569" s="356"/>
      <c r="J569" s="357"/>
      <c r="K569" s="381" t="s">
        <v>226</v>
      </c>
      <c r="L569" s="382"/>
      <c r="M569" s="382"/>
      <c r="N569" s="382"/>
      <c r="O569" s="382"/>
      <c r="P569" s="382"/>
      <c r="Q569" s="382"/>
      <c r="R569" s="382"/>
      <c r="S569" s="382"/>
      <c r="T569" s="382"/>
      <c r="U569" s="382"/>
      <c r="V569" s="382"/>
      <c r="W569" s="382"/>
      <c r="X569" s="382"/>
      <c r="Y569" s="382"/>
      <c r="Z569" s="382"/>
      <c r="AA569" s="382"/>
      <c r="AB569" s="382"/>
      <c r="AC569" s="382"/>
      <c r="AD569" s="383"/>
    </row>
    <row r="570" spans="1:39" ht="48" customHeight="1">
      <c r="A570" s="166"/>
      <c r="B570" s="7"/>
      <c r="C570" s="358"/>
      <c r="D570" s="359"/>
      <c r="E570" s="359"/>
      <c r="F570" s="359"/>
      <c r="G570" s="359"/>
      <c r="H570" s="359"/>
      <c r="I570" s="359"/>
      <c r="J570" s="360"/>
      <c r="K570" s="381" t="s">
        <v>105</v>
      </c>
      <c r="L570" s="382"/>
      <c r="M570" s="382"/>
      <c r="N570" s="382"/>
      <c r="O570" s="383"/>
      <c r="P570" s="385" t="s">
        <v>572</v>
      </c>
      <c r="Q570" s="386"/>
      <c r="R570" s="386"/>
      <c r="S570" s="386"/>
      <c r="T570" s="387"/>
      <c r="U570" s="385" t="s">
        <v>573</v>
      </c>
      <c r="V570" s="386"/>
      <c r="W570" s="386"/>
      <c r="X570" s="386"/>
      <c r="Y570" s="387"/>
      <c r="Z570" s="385" t="s">
        <v>227</v>
      </c>
      <c r="AA570" s="386"/>
      <c r="AB570" s="386"/>
      <c r="AC570" s="386"/>
      <c r="AD570" s="387"/>
      <c r="AG570" t="s">
        <v>105</v>
      </c>
      <c r="AH570" t="s">
        <v>1527</v>
      </c>
      <c r="AI570" t="s">
        <v>1521</v>
      </c>
      <c r="AJ570" t="s">
        <v>1528</v>
      </c>
      <c r="AL570" t="s">
        <v>1510</v>
      </c>
      <c r="AM570" t="s">
        <v>1512</v>
      </c>
    </row>
    <row r="571" spans="1:39" ht="15" customHeight="1">
      <c r="A571" s="166"/>
      <c r="B571" s="7"/>
      <c r="C571" s="64" t="s">
        <v>68</v>
      </c>
      <c r="D571" s="428" t="str">
        <f>IF(D434="","",D434)</f>
        <v/>
      </c>
      <c r="E571" s="428"/>
      <c r="F571" s="428"/>
      <c r="G571" s="428"/>
      <c r="H571" s="428"/>
      <c r="I571" s="428"/>
      <c r="J571" s="428"/>
      <c r="K571" s="320"/>
      <c r="L571" s="320"/>
      <c r="M571" s="320"/>
      <c r="N571" s="320"/>
      <c r="O571" s="320"/>
      <c r="P571" s="320"/>
      <c r="Q571" s="320"/>
      <c r="R571" s="320"/>
      <c r="S571" s="320"/>
      <c r="T571" s="320"/>
      <c r="U571" s="320"/>
      <c r="V571" s="320"/>
      <c r="W571" s="320"/>
      <c r="X571" s="320"/>
      <c r="Y571" s="320"/>
      <c r="Z571" s="320"/>
      <c r="AA571" s="320"/>
      <c r="AB571" s="320"/>
      <c r="AC571" s="320"/>
      <c r="AD571" s="320"/>
      <c r="AG571">
        <f>K571</f>
        <v>0</v>
      </c>
      <c r="AH571">
        <f>COUNTIF(P571:AD571,"NS")</f>
        <v>0</v>
      </c>
      <c r="AI571">
        <f>SUM(P571:AD571)</f>
        <v>0</v>
      </c>
      <c r="AJ571">
        <f>IF($AG$568=$AH$568,0,IF(OR(AND(AG571=0,AH571&gt;0),AND(AG571="NS",AI571&gt;0),AND(AG571="NS",AI571=0,AH571=0)),1,IF(OR(AND(AH571&gt;=2,AI571&lt;AG571),AND(AG571="NS",AI571=0,AH571&gt;0),AG571=AI571,COUNTIF(K571:AD571,"NA")=4),0,1)))</f>
        <v>0</v>
      </c>
      <c r="AL571">
        <f>IF(COUNTBLANK(K571:AD571)=20,0,IF(COUNTA(K571:AD571)&lt;&gt;COUNTA($K$570:$AD$570),1,0))</f>
        <v>0</v>
      </c>
    </row>
    <row r="572" spans="1:39" ht="15">
      <c r="A572" s="166"/>
      <c r="B572" s="7"/>
      <c r="C572" s="64" t="s">
        <v>69</v>
      </c>
      <c r="D572" s="322" t="str">
        <f t="shared" ref="D572:D635" si="151">IF(D435="","",D435)</f>
        <v/>
      </c>
      <c r="E572" s="323"/>
      <c r="F572" s="323"/>
      <c r="G572" s="323"/>
      <c r="H572" s="323"/>
      <c r="I572" s="323"/>
      <c r="J572" s="324"/>
      <c r="K572" s="320"/>
      <c r="L572" s="320"/>
      <c r="M572" s="320"/>
      <c r="N572" s="320"/>
      <c r="O572" s="320"/>
      <c r="P572" s="320"/>
      <c r="Q572" s="320"/>
      <c r="R572" s="320"/>
      <c r="S572" s="320"/>
      <c r="T572" s="320"/>
      <c r="U572" s="320"/>
      <c r="V572" s="320"/>
      <c r="W572" s="320"/>
      <c r="X572" s="320"/>
      <c r="Y572" s="320"/>
      <c r="Z572" s="320"/>
      <c r="AA572" s="320"/>
      <c r="AB572" s="320"/>
      <c r="AC572" s="320"/>
      <c r="AD572" s="320"/>
      <c r="AG572">
        <f t="shared" ref="AG572:AG635" si="152">K572</f>
        <v>0</v>
      </c>
      <c r="AH572">
        <f t="shared" ref="AH572:AH635" si="153">COUNTIF(P572:AD572,"NS")</f>
        <v>0</v>
      </c>
      <c r="AI572">
        <f t="shared" ref="AI572:AI635" si="154">SUM(P572:AD572)</f>
        <v>0</v>
      </c>
      <c r="AJ572">
        <f t="shared" ref="AJ572:AJ635" si="155">IF($AG$568=$AH$568,0,IF(OR(AND(AG572=0,AH572&gt;0),AND(AG572="NS",AI572&gt;0),AND(AG572="NS",AI572=0,AH572=0)),1,IF(OR(AND(AH572&gt;=2,AI572&lt;AG572),AND(AG572="NS",AI572=0,AH572&gt;0),AG572=AI572,COUNTIF(K572:AD572,"NA")=4),0,1)))</f>
        <v>0</v>
      </c>
      <c r="AL572">
        <f t="shared" ref="AL572:AL635" si="156">IF(COUNTBLANK(K572:AD572)=20,0,IF(COUNTA(K572:AD572)&lt;&gt;COUNTA($K$570:$AD$570),1,0))</f>
        <v>0</v>
      </c>
    </row>
    <row r="573" spans="1:39" ht="15">
      <c r="A573" s="166"/>
      <c r="B573" s="7"/>
      <c r="C573" s="64" t="s">
        <v>70</v>
      </c>
      <c r="D573" s="322" t="str">
        <f t="shared" si="151"/>
        <v/>
      </c>
      <c r="E573" s="323"/>
      <c r="F573" s="323"/>
      <c r="G573" s="323"/>
      <c r="H573" s="323"/>
      <c r="I573" s="323"/>
      <c r="J573" s="324"/>
      <c r="K573" s="320"/>
      <c r="L573" s="320"/>
      <c r="M573" s="320"/>
      <c r="N573" s="320"/>
      <c r="O573" s="320"/>
      <c r="P573" s="320"/>
      <c r="Q573" s="320"/>
      <c r="R573" s="320"/>
      <c r="S573" s="320"/>
      <c r="T573" s="320"/>
      <c r="U573" s="320"/>
      <c r="V573" s="320"/>
      <c r="W573" s="320"/>
      <c r="X573" s="320"/>
      <c r="Y573" s="320"/>
      <c r="Z573" s="320"/>
      <c r="AA573" s="320"/>
      <c r="AB573" s="320"/>
      <c r="AC573" s="320"/>
      <c r="AD573" s="320"/>
      <c r="AG573">
        <f t="shared" si="152"/>
        <v>0</v>
      </c>
      <c r="AH573">
        <f t="shared" si="153"/>
        <v>0</v>
      </c>
      <c r="AI573">
        <f t="shared" si="154"/>
        <v>0</v>
      </c>
      <c r="AJ573">
        <f t="shared" si="155"/>
        <v>0</v>
      </c>
      <c r="AL573">
        <f t="shared" si="156"/>
        <v>0</v>
      </c>
    </row>
    <row r="574" spans="1:39" ht="15">
      <c r="A574" s="166"/>
      <c r="B574" s="7"/>
      <c r="C574" s="64" t="s">
        <v>71</v>
      </c>
      <c r="D574" s="322" t="str">
        <f t="shared" si="151"/>
        <v/>
      </c>
      <c r="E574" s="323"/>
      <c r="F574" s="323"/>
      <c r="G574" s="323"/>
      <c r="H574" s="323"/>
      <c r="I574" s="323"/>
      <c r="J574" s="324"/>
      <c r="K574" s="320"/>
      <c r="L574" s="320"/>
      <c r="M574" s="320"/>
      <c r="N574" s="320"/>
      <c r="O574" s="320"/>
      <c r="P574" s="320"/>
      <c r="Q574" s="320"/>
      <c r="R574" s="320"/>
      <c r="S574" s="320"/>
      <c r="T574" s="320"/>
      <c r="U574" s="320"/>
      <c r="V574" s="320"/>
      <c r="W574" s="320"/>
      <c r="X574" s="320"/>
      <c r="Y574" s="320"/>
      <c r="Z574" s="320"/>
      <c r="AA574" s="320"/>
      <c r="AB574" s="320"/>
      <c r="AC574" s="320"/>
      <c r="AD574" s="320"/>
      <c r="AG574">
        <f t="shared" si="152"/>
        <v>0</v>
      </c>
      <c r="AH574">
        <f t="shared" si="153"/>
        <v>0</v>
      </c>
      <c r="AI574">
        <f t="shared" si="154"/>
        <v>0</v>
      </c>
      <c r="AJ574">
        <f t="shared" si="155"/>
        <v>0</v>
      </c>
      <c r="AL574">
        <f t="shared" si="156"/>
        <v>0</v>
      </c>
    </row>
    <row r="575" spans="1:39" ht="15">
      <c r="A575" s="166"/>
      <c r="B575" s="7"/>
      <c r="C575" s="64" t="s">
        <v>72</v>
      </c>
      <c r="D575" s="322" t="str">
        <f t="shared" si="151"/>
        <v/>
      </c>
      <c r="E575" s="323"/>
      <c r="F575" s="323"/>
      <c r="G575" s="323"/>
      <c r="H575" s="323"/>
      <c r="I575" s="323"/>
      <c r="J575" s="324"/>
      <c r="K575" s="320"/>
      <c r="L575" s="320"/>
      <c r="M575" s="320"/>
      <c r="N575" s="320"/>
      <c r="O575" s="320"/>
      <c r="P575" s="320"/>
      <c r="Q575" s="320"/>
      <c r="R575" s="320"/>
      <c r="S575" s="320"/>
      <c r="T575" s="320"/>
      <c r="U575" s="320"/>
      <c r="V575" s="320"/>
      <c r="W575" s="320"/>
      <c r="X575" s="320"/>
      <c r="Y575" s="320"/>
      <c r="Z575" s="320"/>
      <c r="AA575" s="320"/>
      <c r="AB575" s="320"/>
      <c r="AC575" s="320"/>
      <c r="AD575" s="320"/>
      <c r="AG575">
        <f t="shared" si="152"/>
        <v>0</v>
      </c>
      <c r="AH575">
        <f t="shared" si="153"/>
        <v>0</v>
      </c>
      <c r="AI575">
        <f t="shared" si="154"/>
        <v>0</v>
      </c>
      <c r="AJ575">
        <f t="shared" si="155"/>
        <v>0</v>
      </c>
      <c r="AL575">
        <f t="shared" si="156"/>
        <v>0</v>
      </c>
    </row>
    <row r="576" spans="1:39" ht="15">
      <c r="A576" s="166"/>
      <c r="B576" s="7"/>
      <c r="C576" s="64" t="s">
        <v>73</v>
      </c>
      <c r="D576" s="322" t="str">
        <f t="shared" si="151"/>
        <v/>
      </c>
      <c r="E576" s="323"/>
      <c r="F576" s="323"/>
      <c r="G576" s="323"/>
      <c r="H576" s="323"/>
      <c r="I576" s="323"/>
      <c r="J576" s="324"/>
      <c r="K576" s="320"/>
      <c r="L576" s="320"/>
      <c r="M576" s="320"/>
      <c r="N576" s="320"/>
      <c r="O576" s="320"/>
      <c r="P576" s="320"/>
      <c r="Q576" s="320"/>
      <c r="R576" s="320"/>
      <c r="S576" s="320"/>
      <c r="T576" s="320"/>
      <c r="U576" s="320"/>
      <c r="V576" s="320"/>
      <c r="W576" s="320"/>
      <c r="X576" s="320"/>
      <c r="Y576" s="320"/>
      <c r="Z576" s="320"/>
      <c r="AA576" s="320"/>
      <c r="AB576" s="320"/>
      <c r="AC576" s="320"/>
      <c r="AD576" s="320"/>
      <c r="AG576">
        <f t="shared" si="152"/>
        <v>0</v>
      </c>
      <c r="AH576">
        <f t="shared" si="153"/>
        <v>0</v>
      </c>
      <c r="AI576">
        <f t="shared" si="154"/>
        <v>0</v>
      </c>
      <c r="AJ576">
        <f t="shared" si="155"/>
        <v>0</v>
      </c>
      <c r="AL576">
        <f t="shared" si="156"/>
        <v>0</v>
      </c>
    </row>
    <row r="577" spans="1:38" ht="15">
      <c r="A577" s="166"/>
      <c r="B577" s="7"/>
      <c r="C577" s="64" t="s">
        <v>74</v>
      </c>
      <c r="D577" s="322" t="str">
        <f t="shared" si="151"/>
        <v/>
      </c>
      <c r="E577" s="323"/>
      <c r="F577" s="323"/>
      <c r="G577" s="323"/>
      <c r="H577" s="323"/>
      <c r="I577" s="323"/>
      <c r="J577" s="324"/>
      <c r="K577" s="320"/>
      <c r="L577" s="320"/>
      <c r="M577" s="320"/>
      <c r="N577" s="320"/>
      <c r="O577" s="320"/>
      <c r="P577" s="320"/>
      <c r="Q577" s="320"/>
      <c r="R577" s="320"/>
      <c r="S577" s="320"/>
      <c r="T577" s="320"/>
      <c r="U577" s="320"/>
      <c r="V577" s="320"/>
      <c r="W577" s="320"/>
      <c r="X577" s="320"/>
      <c r="Y577" s="320"/>
      <c r="Z577" s="320"/>
      <c r="AA577" s="320"/>
      <c r="AB577" s="320"/>
      <c r="AC577" s="320"/>
      <c r="AD577" s="320"/>
      <c r="AG577">
        <f t="shared" si="152"/>
        <v>0</v>
      </c>
      <c r="AH577">
        <f t="shared" si="153"/>
        <v>0</v>
      </c>
      <c r="AI577">
        <f t="shared" si="154"/>
        <v>0</v>
      </c>
      <c r="AJ577">
        <f t="shared" si="155"/>
        <v>0</v>
      </c>
      <c r="AL577">
        <f t="shared" si="156"/>
        <v>0</v>
      </c>
    </row>
    <row r="578" spans="1:38" ht="15">
      <c r="A578" s="166"/>
      <c r="B578" s="7"/>
      <c r="C578" s="64" t="s">
        <v>75</v>
      </c>
      <c r="D578" s="322" t="str">
        <f t="shared" si="151"/>
        <v/>
      </c>
      <c r="E578" s="323"/>
      <c r="F578" s="323"/>
      <c r="G578" s="323"/>
      <c r="H578" s="323"/>
      <c r="I578" s="323"/>
      <c r="J578" s="324"/>
      <c r="K578" s="320"/>
      <c r="L578" s="320"/>
      <c r="M578" s="320"/>
      <c r="N578" s="320"/>
      <c r="O578" s="320"/>
      <c r="P578" s="320"/>
      <c r="Q578" s="320"/>
      <c r="R578" s="320"/>
      <c r="S578" s="320"/>
      <c r="T578" s="320"/>
      <c r="U578" s="320"/>
      <c r="V578" s="320"/>
      <c r="W578" s="320"/>
      <c r="X578" s="320"/>
      <c r="Y578" s="320"/>
      <c r="Z578" s="320"/>
      <c r="AA578" s="320"/>
      <c r="AB578" s="320"/>
      <c r="AC578" s="320"/>
      <c r="AD578" s="320"/>
      <c r="AG578">
        <f t="shared" si="152"/>
        <v>0</v>
      </c>
      <c r="AH578">
        <f t="shared" si="153"/>
        <v>0</v>
      </c>
      <c r="AI578">
        <f t="shared" si="154"/>
        <v>0</v>
      </c>
      <c r="AJ578">
        <f t="shared" si="155"/>
        <v>0</v>
      </c>
      <c r="AL578">
        <f t="shared" si="156"/>
        <v>0</v>
      </c>
    </row>
    <row r="579" spans="1:38" ht="15">
      <c r="A579" s="166"/>
      <c r="B579" s="7"/>
      <c r="C579" s="64" t="s">
        <v>76</v>
      </c>
      <c r="D579" s="322" t="str">
        <f t="shared" si="151"/>
        <v/>
      </c>
      <c r="E579" s="323"/>
      <c r="F579" s="323"/>
      <c r="G579" s="323"/>
      <c r="H579" s="323"/>
      <c r="I579" s="323"/>
      <c r="J579" s="324"/>
      <c r="K579" s="320"/>
      <c r="L579" s="320"/>
      <c r="M579" s="320"/>
      <c r="N579" s="320"/>
      <c r="O579" s="320"/>
      <c r="P579" s="320"/>
      <c r="Q579" s="320"/>
      <c r="R579" s="320"/>
      <c r="S579" s="320"/>
      <c r="T579" s="320"/>
      <c r="U579" s="320"/>
      <c r="V579" s="320"/>
      <c r="W579" s="320"/>
      <c r="X579" s="320"/>
      <c r="Y579" s="320"/>
      <c r="Z579" s="320"/>
      <c r="AA579" s="320"/>
      <c r="AB579" s="320"/>
      <c r="AC579" s="320"/>
      <c r="AD579" s="320"/>
      <c r="AG579">
        <f t="shared" si="152"/>
        <v>0</v>
      </c>
      <c r="AH579">
        <f t="shared" si="153"/>
        <v>0</v>
      </c>
      <c r="AI579">
        <f t="shared" si="154"/>
        <v>0</v>
      </c>
      <c r="AJ579">
        <f t="shared" si="155"/>
        <v>0</v>
      </c>
      <c r="AL579">
        <f t="shared" si="156"/>
        <v>0</v>
      </c>
    </row>
    <row r="580" spans="1:38" ht="15">
      <c r="A580" s="166"/>
      <c r="B580" s="7"/>
      <c r="C580" s="64" t="s">
        <v>77</v>
      </c>
      <c r="D580" s="322" t="str">
        <f t="shared" si="151"/>
        <v/>
      </c>
      <c r="E580" s="323"/>
      <c r="F580" s="323"/>
      <c r="G580" s="323"/>
      <c r="H580" s="323"/>
      <c r="I580" s="323"/>
      <c r="J580" s="324"/>
      <c r="K580" s="320"/>
      <c r="L580" s="320"/>
      <c r="M580" s="320"/>
      <c r="N580" s="320"/>
      <c r="O580" s="320"/>
      <c r="P580" s="320"/>
      <c r="Q580" s="320"/>
      <c r="R580" s="320"/>
      <c r="S580" s="320"/>
      <c r="T580" s="320"/>
      <c r="U580" s="320"/>
      <c r="V580" s="320"/>
      <c r="W580" s="320"/>
      <c r="X580" s="320"/>
      <c r="Y580" s="320"/>
      <c r="Z580" s="320"/>
      <c r="AA580" s="320"/>
      <c r="AB580" s="320"/>
      <c r="AC580" s="320"/>
      <c r="AD580" s="320"/>
      <c r="AG580">
        <f t="shared" si="152"/>
        <v>0</v>
      </c>
      <c r="AH580">
        <f t="shared" si="153"/>
        <v>0</v>
      </c>
      <c r="AI580">
        <f t="shared" si="154"/>
        <v>0</v>
      </c>
      <c r="AJ580">
        <f t="shared" si="155"/>
        <v>0</v>
      </c>
      <c r="AL580">
        <f t="shared" si="156"/>
        <v>0</v>
      </c>
    </row>
    <row r="581" spans="1:38" ht="15">
      <c r="A581" s="166"/>
      <c r="B581" s="7"/>
      <c r="C581" s="64" t="s">
        <v>78</v>
      </c>
      <c r="D581" s="322" t="str">
        <f t="shared" si="151"/>
        <v/>
      </c>
      <c r="E581" s="323"/>
      <c r="F581" s="323"/>
      <c r="G581" s="323"/>
      <c r="H581" s="323"/>
      <c r="I581" s="323"/>
      <c r="J581" s="324"/>
      <c r="K581" s="320"/>
      <c r="L581" s="320"/>
      <c r="M581" s="320"/>
      <c r="N581" s="320"/>
      <c r="O581" s="320"/>
      <c r="P581" s="320"/>
      <c r="Q581" s="320"/>
      <c r="R581" s="320"/>
      <c r="S581" s="320"/>
      <c r="T581" s="320"/>
      <c r="U581" s="320"/>
      <c r="V581" s="320"/>
      <c r="W581" s="320"/>
      <c r="X581" s="320"/>
      <c r="Y581" s="320"/>
      <c r="Z581" s="320"/>
      <c r="AA581" s="320"/>
      <c r="AB581" s="320"/>
      <c r="AC581" s="320"/>
      <c r="AD581" s="320"/>
      <c r="AG581">
        <f t="shared" si="152"/>
        <v>0</v>
      </c>
      <c r="AH581">
        <f t="shared" si="153"/>
        <v>0</v>
      </c>
      <c r="AI581">
        <f t="shared" si="154"/>
        <v>0</v>
      </c>
      <c r="AJ581">
        <f t="shared" si="155"/>
        <v>0</v>
      </c>
      <c r="AL581">
        <f t="shared" si="156"/>
        <v>0</v>
      </c>
    </row>
    <row r="582" spans="1:38" ht="15">
      <c r="A582" s="166"/>
      <c r="B582" s="7"/>
      <c r="C582" s="64" t="s">
        <v>79</v>
      </c>
      <c r="D582" s="322" t="str">
        <f t="shared" si="151"/>
        <v/>
      </c>
      <c r="E582" s="323"/>
      <c r="F582" s="323"/>
      <c r="G582" s="323"/>
      <c r="H582" s="323"/>
      <c r="I582" s="323"/>
      <c r="J582" s="324"/>
      <c r="K582" s="320"/>
      <c r="L582" s="320"/>
      <c r="M582" s="320"/>
      <c r="N582" s="320"/>
      <c r="O582" s="320"/>
      <c r="P582" s="320"/>
      <c r="Q582" s="320"/>
      <c r="R582" s="320"/>
      <c r="S582" s="320"/>
      <c r="T582" s="320"/>
      <c r="U582" s="320"/>
      <c r="V582" s="320"/>
      <c r="W582" s="320"/>
      <c r="X582" s="320"/>
      <c r="Y582" s="320"/>
      <c r="Z582" s="320"/>
      <c r="AA582" s="320"/>
      <c r="AB582" s="320"/>
      <c r="AC582" s="320"/>
      <c r="AD582" s="320"/>
      <c r="AG582">
        <f t="shared" si="152"/>
        <v>0</v>
      </c>
      <c r="AH582">
        <f t="shared" si="153"/>
        <v>0</v>
      </c>
      <c r="AI582">
        <f t="shared" si="154"/>
        <v>0</v>
      </c>
      <c r="AJ582">
        <f t="shared" si="155"/>
        <v>0</v>
      </c>
      <c r="AL582">
        <f t="shared" si="156"/>
        <v>0</v>
      </c>
    </row>
    <row r="583" spans="1:38" ht="15">
      <c r="A583" s="166"/>
      <c r="B583" s="7"/>
      <c r="C583" s="64" t="s">
        <v>80</v>
      </c>
      <c r="D583" s="322" t="str">
        <f t="shared" si="151"/>
        <v/>
      </c>
      <c r="E583" s="323"/>
      <c r="F583" s="323"/>
      <c r="G583" s="323"/>
      <c r="H583" s="323"/>
      <c r="I583" s="323"/>
      <c r="J583" s="324"/>
      <c r="K583" s="320"/>
      <c r="L583" s="320"/>
      <c r="M583" s="320"/>
      <c r="N583" s="320"/>
      <c r="O583" s="320"/>
      <c r="P583" s="320"/>
      <c r="Q583" s="320"/>
      <c r="R583" s="320"/>
      <c r="S583" s="320"/>
      <c r="T583" s="320"/>
      <c r="U583" s="320"/>
      <c r="V583" s="320"/>
      <c r="W583" s="320"/>
      <c r="X583" s="320"/>
      <c r="Y583" s="320"/>
      <c r="Z583" s="320"/>
      <c r="AA583" s="320"/>
      <c r="AB583" s="320"/>
      <c r="AC583" s="320"/>
      <c r="AD583" s="320"/>
      <c r="AG583">
        <f t="shared" si="152"/>
        <v>0</v>
      </c>
      <c r="AH583">
        <f t="shared" si="153"/>
        <v>0</v>
      </c>
      <c r="AI583">
        <f t="shared" si="154"/>
        <v>0</v>
      </c>
      <c r="AJ583">
        <f t="shared" si="155"/>
        <v>0</v>
      </c>
      <c r="AL583">
        <f t="shared" si="156"/>
        <v>0</v>
      </c>
    </row>
    <row r="584" spans="1:38" ht="15">
      <c r="A584" s="166"/>
      <c r="B584" s="7"/>
      <c r="C584" s="64" t="s">
        <v>81</v>
      </c>
      <c r="D584" s="322" t="str">
        <f t="shared" si="151"/>
        <v/>
      </c>
      <c r="E584" s="323"/>
      <c r="F584" s="323"/>
      <c r="G584" s="323"/>
      <c r="H584" s="323"/>
      <c r="I584" s="323"/>
      <c r="J584" s="324"/>
      <c r="K584" s="320"/>
      <c r="L584" s="320"/>
      <c r="M584" s="320"/>
      <c r="N584" s="320"/>
      <c r="O584" s="320"/>
      <c r="P584" s="320"/>
      <c r="Q584" s="320"/>
      <c r="R584" s="320"/>
      <c r="S584" s="320"/>
      <c r="T584" s="320"/>
      <c r="U584" s="320"/>
      <c r="V584" s="320"/>
      <c r="W584" s="320"/>
      <c r="X584" s="320"/>
      <c r="Y584" s="320"/>
      <c r="Z584" s="320"/>
      <c r="AA584" s="320"/>
      <c r="AB584" s="320"/>
      <c r="AC584" s="320"/>
      <c r="AD584" s="320"/>
      <c r="AG584">
        <f t="shared" si="152"/>
        <v>0</v>
      </c>
      <c r="AH584">
        <f t="shared" si="153"/>
        <v>0</v>
      </c>
      <c r="AI584">
        <f t="shared" si="154"/>
        <v>0</v>
      </c>
      <c r="AJ584">
        <f t="shared" si="155"/>
        <v>0</v>
      </c>
      <c r="AL584">
        <f t="shared" si="156"/>
        <v>0</v>
      </c>
    </row>
    <row r="585" spans="1:38" ht="15">
      <c r="A585" s="166"/>
      <c r="B585" s="7"/>
      <c r="C585" s="64" t="s">
        <v>82</v>
      </c>
      <c r="D585" s="322" t="str">
        <f t="shared" si="151"/>
        <v/>
      </c>
      <c r="E585" s="323"/>
      <c r="F585" s="323"/>
      <c r="G585" s="323"/>
      <c r="H585" s="323"/>
      <c r="I585" s="323"/>
      <c r="J585" s="324"/>
      <c r="K585" s="320"/>
      <c r="L585" s="320"/>
      <c r="M585" s="320"/>
      <c r="N585" s="320"/>
      <c r="O585" s="320"/>
      <c r="P585" s="320"/>
      <c r="Q585" s="320"/>
      <c r="R585" s="320"/>
      <c r="S585" s="320"/>
      <c r="T585" s="320"/>
      <c r="U585" s="320"/>
      <c r="V585" s="320"/>
      <c r="W585" s="320"/>
      <c r="X585" s="320"/>
      <c r="Y585" s="320"/>
      <c r="Z585" s="320"/>
      <c r="AA585" s="320"/>
      <c r="AB585" s="320"/>
      <c r="AC585" s="320"/>
      <c r="AD585" s="320"/>
      <c r="AG585">
        <f t="shared" si="152"/>
        <v>0</v>
      </c>
      <c r="AH585">
        <f t="shared" si="153"/>
        <v>0</v>
      </c>
      <c r="AI585">
        <f t="shared" si="154"/>
        <v>0</v>
      </c>
      <c r="AJ585">
        <f t="shared" si="155"/>
        <v>0</v>
      </c>
      <c r="AL585">
        <f t="shared" si="156"/>
        <v>0</v>
      </c>
    </row>
    <row r="586" spans="1:38" ht="15">
      <c r="A586" s="166"/>
      <c r="B586" s="7"/>
      <c r="C586" s="64" t="s">
        <v>83</v>
      </c>
      <c r="D586" s="322" t="str">
        <f t="shared" si="151"/>
        <v/>
      </c>
      <c r="E586" s="323"/>
      <c r="F586" s="323"/>
      <c r="G586" s="323"/>
      <c r="H586" s="323"/>
      <c r="I586" s="323"/>
      <c r="J586" s="324"/>
      <c r="K586" s="320"/>
      <c r="L586" s="320"/>
      <c r="M586" s="320"/>
      <c r="N586" s="320"/>
      <c r="O586" s="320"/>
      <c r="P586" s="320"/>
      <c r="Q586" s="320"/>
      <c r="R586" s="320"/>
      <c r="S586" s="320"/>
      <c r="T586" s="320"/>
      <c r="U586" s="320"/>
      <c r="V586" s="320"/>
      <c r="W586" s="320"/>
      <c r="X586" s="320"/>
      <c r="Y586" s="320"/>
      <c r="Z586" s="320"/>
      <c r="AA586" s="320"/>
      <c r="AB586" s="320"/>
      <c r="AC586" s="320"/>
      <c r="AD586" s="320"/>
      <c r="AG586">
        <f t="shared" si="152"/>
        <v>0</v>
      </c>
      <c r="AH586">
        <f t="shared" si="153"/>
        <v>0</v>
      </c>
      <c r="AI586">
        <f t="shared" si="154"/>
        <v>0</v>
      </c>
      <c r="AJ586">
        <f t="shared" si="155"/>
        <v>0</v>
      </c>
      <c r="AL586">
        <f t="shared" si="156"/>
        <v>0</v>
      </c>
    </row>
    <row r="587" spans="1:38" ht="15">
      <c r="A587" s="166"/>
      <c r="B587" s="7"/>
      <c r="C587" s="64" t="s">
        <v>84</v>
      </c>
      <c r="D587" s="322" t="str">
        <f t="shared" si="151"/>
        <v/>
      </c>
      <c r="E587" s="323"/>
      <c r="F587" s="323"/>
      <c r="G587" s="323"/>
      <c r="H587" s="323"/>
      <c r="I587" s="323"/>
      <c r="J587" s="324"/>
      <c r="K587" s="320"/>
      <c r="L587" s="320"/>
      <c r="M587" s="320"/>
      <c r="N587" s="320"/>
      <c r="O587" s="320"/>
      <c r="P587" s="320"/>
      <c r="Q587" s="320"/>
      <c r="R587" s="320"/>
      <c r="S587" s="320"/>
      <c r="T587" s="320"/>
      <c r="U587" s="320"/>
      <c r="V587" s="320"/>
      <c r="W587" s="320"/>
      <c r="X587" s="320"/>
      <c r="Y587" s="320"/>
      <c r="Z587" s="320"/>
      <c r="AA587" s="320"/>
      <c r="AB587" s="320"/>
      <c r="AC587" s="320"/>
      <c r="AD587" s="320"/>
      <c r="AG587">
        <f t="shared" si="152"/>
        <v>0</v>
      </c>
      <c r="AH587">
        <f t="shared" si="153"/>
        <v>0</v>
      </c>
      <c r="AI587">
        <f t="shared" si="154"/>
        <v>0</v>
      </c>
      <c r="AJ587">
        <f t="shared" si="155"/>
        <v>0</v>
      </c>
      <c r="AL587">
        <f t="shared" si="156"/>
        <v>0</v>
      </c>
    </row>
    <row r="588" spans="1:38" ht="15">
      <c r="A588" s="166"/>
      <c r="B588" s="7"/>
      <c r="C588" s="64" t="s">
        <v>85</v>
      </c>
      <c r="D588" s="322" t="str">
        <f t="shared" si="151"/>
        <v/>
      </c>
      <c r="E588" s="323"/>
      <c r="F588" s="323"/>
      <c r="G588" s="323"/>
      <c r="H588" s="323"/>
      <c r="I588" s="323"/>
      <c r="J588" s="324"/>
      <c r="K588" s="320"/>
      <c r="L588" s="320"/>
      <c r="M588" s="320"/>
      <c r="N588" s="320"/>
      <c r="O588" s="320"/>
      <c r="P588" s="320"/>
      <c r="Q588" s="320"/>
      <c r="R588" s="320"/>
      <c r="S588" s="320"/>
      <c r="T588" s="320"/>
      <c r="U588" s="320"/>
      <c r="V588" s="320"/>
      <c r="W588" s="320"/>
      <c r="X588" s="320"/>
      <c r="Y588" s="320"/>
      <c r="Z588" s="320"/>
      <c r="AA588" s="320"/>
      <c r="AB588" s="320"/>
      <c r="AC588" s="320"/>
      <c r="AD588" s="320"/>
      <c r="AG588">
        <f t="shared" si="152"/>
        <v>0</v>
      </c>
      <c r="AH588">
        <f t="shared" si="153"/>
        <v>0</v>
      </c>
      <c r="AI588">
        <f t="shared" si="154"/>
        <v>0</v>
      </c>
      <c r="AJ588">
        <f t="shared" si="155"/>
        <v>0</v>
      </c>
      <c r="AL588">
        <f t="shared" si="156"/>
        <v>0</v>
      </c>
    </row>
    <row r="589" spans="1:38" ht="15">
      <c r="A589" s="166"/>
      <c r="B589" s="7"/>
      <c r="C589" s="64" t="s">
        <v>86</v>
      </c>
      <c r="D589" s="322" t="str">
        <f t="shared" si="151"/>
        <v/>
      </c>
      <c r="E589" s="323"/>
      <c r="F589" s="323"/>
      <c r="G589" s="323"/>
      <c r="H589" s="323"/>
      <c r="I589" s="323"/>
      <c r="J589" s="324"/>
      <c r="K589" s="320"/>
      <c r="L589" s="320"/>
      <c r="M589" s="320"/>
      <c r="N589" s="320"/>
      <c r="O589" s="320"/>
      <c r="P589" s="320"/>
      <c r="Q589" s="320"/>
      <c r="R589" s="320"/>
      <c r="S589" s="320"/>
      <c r="T589" s="320"/>
      <c r="U589" s="320"/>
      <c r="V589" s="320"/>
      <c r="W589" s="320"/>
      <c r="X589" s="320"/>
      <c r="Y589" s="320"/>
      <c r="Z589" s="320"/>
      <c r="AA589" s="320"/>
      <c r="AB589" s="320"/>
      <c r="AC589" s="320"/>
      <c r="AD589" s="320"/>
      <c r="AG589">
        <f t="shared" si="152"/>
        <v>0</v>
      </c>
      <c r="AH589">
        <f t="shared" si="153"/>
        <v>0</v>
      </c>
      <c r="AI589">
        <f t="shared" si="154"/>
        <v>0</v>
      </c>
      <c r="AJ589">
        <f t="shared" si="155"/>
        <v>0</v>
      </c>
      <c r="AL589">
        <f t="shared" si="156"/>
        <v>0</v>
      </c>
    </row>
    <row r="590" spans="1:38" ht="15">
      <c r="A590" s="166"/>
      <c r="B590" s="7"/>
      <c r="C590" s="64" t="s">
        <v>87</v>
      </c>
      <c r="D590" s="322" t="str">
        <f t="shared" si="151"/>
        <v/>
      </c>
      <c r="E590" s="323"/>
      <c r="F590" s="323"/>
      <c r="G590" s="323"/>
      <c r="H590" s="323"/>
      <c r="I590" s="323"/>
      <c r="J590" s="324"/>
      <c r="K590" s="320"/>
      <c r="L590" s="320"/>
      <c r="M590" s="320"/>
      <c r="N590" s="320"/>
      <c r="O590" s="320"/>
      <c r="P590" s="320"/>
      <c r="Q590" s="320"/>
      <c r="R590" s="320"/>
      <c r="S590" s="320"/>
      <c r="T590" s="320"/>
      <c r="U590" s="320"/>
      <c r="V590" s="320"/>
      <c r="W590" s="320"/>
      <c r="X590" s="320"/>
      <c r="Y590" s="320"/>
      <c r="Z590" s="320"/>
      <c r="AA590" s="320"/>
      <c r="AB590" s="320"/>
      <c r="AC590" s="320"/>
      <c r="AD590" s="320"/>
      <c r="AG590">
        <f t="shared" si="152"/>
        <v>0</v>
      </c>
      <c r="AH590">
        <f t="shared" si="153"/>
        <v>0</v>
      </c>
      <c r="AI590">
        <f t="shared" si="154"/>
        <v>0</v>
      </c>
      <c r="AJ590">
        <f t="shared" si="155"/>
        <v>0</v>
      </c>
      <c r="AL590">
        <f t="shared" si="156"/>
        <v>0</v>
      </c>
    </row>
    <row r="591" spans="1:38" ht="15">
      <c r="A591" s="166"/>
      <c r="B591" s="7"/>
      <c r="C591" s="64" t="s">
        <v>88</v>
      </c>
      <c r="D591" s="322" t="str">
        <f t="shared" si="151"/>
        <v/>
      </c>
      <c r="E591" s="323"/>
      <c r="F591" s="323"/>
      <c r="G591" s="323"/>
      <c r="H591" s="323"/>
      <c r="I591" s="323"/>
      <c r="J591" s="324"/>
      <c r="K591" s="320"/>
      <c r="L591" s="320"/>
      <c r="M591" s="320"/>
      <c r="N591" s="320"/>
      <c r="O591" s="320"/>
      <c r="P591" s="320"/>
      <c r="Q591" s="320"/>
      <c r="R591" s="320"/>
      <c r="S591" s="320"/>
      <c r="T591" s="320"/>
      <c r="U591" s="320"/>
      <c r="V591" s="320"/>
      <c r="W591" s="320"/>
      <c r="X591" s="320"/>
      <c r="Y591" s="320"/>
      <c r="Z591" s="320"/>
      <c r="AA591" s="320"/>
      <c r="AB591" s="320"/>
      <c r="AC591" s="320"/>
      <c r="AD591" s="320"/>
      <c r="AG591">
        <f t="shared" si="152"/>
        <v>0</v>
      </c>
      <c r="AH591">
        <f t="shared" si="153"/>
        <v>0</v>
      </c>
      <c r="AI591">
        <f t="shared" si="154"/>
        <v>0</v>
      </c>
      <c r="AJ591">
        <f t="shared" si="155"/>
        <v>0</v>
      </c>
      <c r="AL591">
        <f t="shared" si="156"/>
        <v>0</v>
      </c>
    </row>
    <row r="592" spans="1:38" ht="15">
      <c r="A592" s="166"/>
      <c r="B592" s="7"/>
      <c r="C592" s="64" t="s">
        <v>89</v>
      </c>
      <c r="D592" s="322" t="str">
        <f t="shared" si="151"/>
        <v/>
      </c>
      <c r="E592" s="323"/>
      <c r="F592" s="323"/>
      <c r="G592" s="323"/>
      <c r="H592" s="323"/>
      <c r="I592" s="323"/>
      <c r="J592" s="324"/>
      <c r="K592" s="320"/>
      <c r="L592" s="320"/>
      <c r="M592" s="320"/>
      <c r="N592" s="320"/>
      <c r="O592" s="320"/>
      <c r="P592" s="320"/>
      <c r="Q592" s="320"/>
      <c r="R592" s="320"/>
      <c r="S592" s="320"/>
      <c r="T592" s="320"/>
      <c r="U592" s="320"/>
      <c r="V592" s="320"/>
      <c r="W592" s="320"/>
      <c r="X592" s="320"/>
      <c r="Y592" s="320"/>
      <c r="Z592" s="320"/>
      <c r="AA592" s="320"/>
      <c r="AB592" s="320"/>
      <c r="AC592" s="320"/>
      <c r="AD592" s="320"/>
      <c r="AG592">
        <f t="shared" si="152"/>
        <v>0</v>
      </c>
      <c r="AH592">
        <f t="shared" si="153"/>
        <v>0</v>
      </c>
      <c r="AI592">
        <f t="shared" si="154"/>
        <v>0</v>
      </c>
      <c r="AJ592">
        <f t="shared" si="155"/>
        <v>0</v>
      </c>
      <c r="AL592">
        <f t="shared" si="156"/>
        <v>0</v>
      </c>
    </row>
    <row r="593" spans="1:38" ht="15">
      <c r="A593" s="166"/>
      <c r="B593" s="7"/>
      <c r="C593" s="64" t="s">
        <v>90</v>
      </c>
      <c r="D593" s="322" t="str">
        <f t="shared" si="151"/>
        <v/>
      </c>
      <c r="E593" s="323"/>
      <c r="F593" s="323"/>
      <c r="G593" s="323"/>
      <c r="H593" s="323"/>
      <c r="I593" s="323"/>
      <c r="J593" s="324"/>
      <c r="K593" s="320"/>
      <c r="L593" s="320"/>
      <c r="M593" s="320"/>
      <c r="N593" s="320"/>
      <c r="O593" s="320"/>
      <c r="P593" s="320"/>
      <c r="Q593" s="320"/>
      <c r="R593" s="320"/>
      <c r="S593" s="320"/>
      <c r="T593" s="320"/>
      <c r="U593" s="320"/>
      <c r="V593" s="320"/>
      <c r="W593" s="320"/>
      <c r="X593" s="320"/>
      <c r="Y593" s="320"/>
      <c r="Z593" s="320"/>
      <c r="AA593" s="320"/>
      <c r="AB593" s="320"/>
      <c r="AC593" s="320"/>
      <c r="AD593" s="320"/>
      <c r="AG593">
        <f t="shared" si="152"/>
        <v>0</v>
      </c>
      <c r="AH593">
        <f t="shared" si="153"/>
        <v>0</v>
      </c>
      <c r="AI593">
        <f t="shared" si="154"/>
        <v>0</v>
      </c>
      <c r="AJ593">
        <f t="shared" si="155"/>
        <v>0</v>
      </c>
      <c r="AL593">
        <f t="shared" si="156"/>
        <v>0</v>
      </c>
    </row>
    <row r="594" spans="1:38" ht="15">
      <c r="A594" s="166"/>
      <c r="B594" s="7"/>
      <c r="C594" s="64" t="s">
        <v>91</v>
      </c>
      <c r="D594" s="322" t="str">
        <f t="shared" si="151"/>
        <v/>
      </c>
      <c r="E594" s="323"/>
      <c r="F594" s="323"/>
      <c r="G594" s="323"/>
      <c r="H594" s="323"/>
      <c r="I594" s="323"/>
      <c r="J594" s="324"/>
      <c r="K594" s="320"/>
      <c r="L594" s="320"/>
      <c r="M594" s="320"/>
      <c r="N594" s="320"/>
      <c r="O594" s="320"/>
      <c r="P594" s="320"/>
      <c r="Q594" s="320"/>
      <c r="R594" s="320"/>
      <c r="S594" s="320"/>
      <c r="T594" s="320"/>
      <c r="U594" s="320"/>
      <c r="V594" s="320"/>
      <c r="W594" s="320"/>
      <c r="X594" s="320"/>
      <c r="Y594" s="320"/>
      <c r="Z594" s="320"/>
      <c r="AA594" s="320"/>
      <c r="AB594" s="320"/>
      <c r="AC594" s="320"/>
      <c r="AD594" s="320"/>
      <c r="AG594">
        <f t="shared" si="152"/>
        <v>0</v>
      </c>
      <c r="AH594">
        <f t="shared" si="153"/>
        <v>0</v>
      </c>
      <c r="AI594">
        <f t="shared" si="154"/>
        <v>0</v>
      </c>
      <c r="AJ594">
        <f t="shared" si="155"/>
        <v>0</v>
      </c>
      <c r="AL594">
        <f t="shared" si="156"/>
        <v>0</v>
      </c>
    </row>
    <row r="595" spans="1:38" ht="15">
      <c r="A595" s="166"/>
      <c r="B595" s="7"/>
      <c r="C595" s="64" t="s">
        <v>92</v>
      </c>
      <c r="D595" s="322" t="str">
        <f t="shared" si="151"/>
        <v/>
      </c>
      <c r="E595" s="323"/>
      <c r="F595" s="323"/>
      <c r="G595" s="323"/>
      <c r="H595" s="323"/>
      <c r="I595" s="323"/>
      <c r="J595" s="324"/>
      <c r="K595" s="320"/>
      <c r="L595" s="320"/>
      <c r="M595" s="320"/>
      <c r="N595" s="320"/>
      <c r="O595" s="320"/>
      <c r="P595" s="320"/>
      <c r="Q595" s="320"/>
      <c r="R595" s="320"/>
      <c r="S595" s="320"/>
      <c r="T595" s="320"/>
      <c r="U595" s="320"/>
      <c r="V595" s="320"/>
      <c r="W595" s="320"/>
      <c r="X595" s="320"/>
      <c r="Y595" s="320"/>
      <c r="Z595" s="320"/>
      <c r="AA595" s="320"/>
      <c r="AB595" s="320"/>
      <c r="AC595" s="320"/>
      <c r="AD595" s="320"/>
      <c r="AG595">
        <f t="shared" si="152"/>
        <v>0</v>
      </c>
      <c r="AH595">
        <f t="shared" si="153"/>
        <v>0</v>
      </c>
      <c r="AI595">
        <f t="shared" si="154"/>
        <v>0</v>
      </c>
      <c r="AJ595">
        <f t="shared" si="155"/>
        <v>0</v>
      </c>
      <c r="AL595">
        <f t="shared" si="156"/>
        <v>0</v>
      </c>
    </row>
    <row r="596" spans="1:38" ht="15">
      <c r="A596" s="166"/>
      <c r="B596" s="7"/>
      <c r="C596" s="64" t="s">
        <v>93</v>
      </c>
      <c r="D596" s="322" t="str">
        <f t="shared" si="151"/>
        <v/>
      </c>
      <c r="E596" s="323"/>
      <c r="F596" s="323"/>
      <c r="G596" s="323"/>
      <c r="H596" s="323"/>
      <c r="I596" s="323"/>
      <c r="J596" s="324"/>
      <c r="K596" s="320"/>
      <c r="L596" s="320"/>
      <c r="M596" s="320"/>
      <c r="N596" s="320"/>
      <c r="O596" s="320"/>
      <c r="P596" s="320"/>
      <c r="Q596" s="320"/>
      <c r="R596" s="320"/>
      <c r="S596" s="320"/>
      <c r="T596" s="320"/>
      <c r="U596" s="320"/>
      <c r="V596" s="320"/>
      <c r="W596" s="320"/>
      <c r="X596" s="320"/>
      <c r="Y596" s="320"/>
      <c r="Z596" s="320"/>
      <c r="AA596" s="320"/>
      <c r="AB596" s="320"/>
      <c r="AC596" s="320"/>
      <c r="AD596" s="320"/>
      <c r="AG596">
        <f t="shared" si="152"/>
        <v>0</v>
      </c>
      <c r="AH596">
        <f t="shared" si="153"/>
        <v>0</v>
      </c>
      <c r="AI596">
        <f t="shared" si="154"/>
        <v>0</v>
      </c>
      <c r="AJ596">
        <f t="shared" si="155"/>
        <v>0</v>
      </c>
      <c r="AL596">
        <f t="shared" si="156"/>
        <v>0</v>
      </c>
    </row>
    <row r="597" spans="1:38" ht="15">
      <c r="A597" s="166"/>
      <c r="B597" s="7"/>
      <c r="C597" s="64" t="s">
        <v>94</v>
      </c>
      <c r="D597" s="322" t="str">
        <f t="shared" si="151"/>
        <v/>
      </c>
      <c r="E597" s="323"/>
      <c r="F597" s="323"/>
      <c r="G597" s="323"/>
      <c r="H597" s="323"/>
      <c r="I597" s="323"/>
      <c r="J597" s="324"/>
      <c r="K597" s="320"/>
      <c r="L597" s="320"/>
      <c r="M597" s="320"/>
      <c r="N597" s="320"/>
      <c r="O597" s="320"/>
      <c r="P597" s="320"/>
      <c r="Q597" s="320"/>
      <c r="R597" s="320"/>
      <c r="S597" s="320"/>
      <c r="T597" s="320"/>
      <c r="U597" s="320"/>
      <c r="V597" s="320"/>
      <c r="W597" s="320"/>
      <c r="X597" s="320"/>
      <c r="Y597" s="320"/>
      <c r="Z597" s="320"/>
      <c r="AA597" s="320"/>
      <c r="AB597" s="320"/>
      <c r="AC597" s="320"/>
      <c r="AD597" s="320"/>
      <c r="AG597">
        <f t="shared" si="152"/>
        <v>0</v>
      </c>
      <c r="AH597">
        <f t="shared" si="153"/>
        <v>0</v>
      </c>
      <c r="AI597">
        <f t="shared" si="154"/>
        <v>0</v>
      </c>
      <c r="AJ597">
        <f t="shared" si="155"/>
        <v>0</v>
      </c>
      <c r="AL597">
        <f t="shared" si="156"/>
        <v>0</v>
      </c>
    </row>
    <row r="598" spans="1:38" ht="15">
      <c r="A598" s="166"/>
      <c r="B598" s="7"/>
      <c r="C598" s="64" t="s">
        <v>95</v>
      </c>
      <c r="D598" s="322" t="str">
        <f t="shared" si="151"/>
        <v/>
      </c>
      <c r="E598" s="323"/>
      <c r="F598" s="323"/>
      <c r="G598" s="323"/>
      <c r="H598" s="323"/>
      <c r="I598" s="323"/>
      <c r="J598" s="324"/>
      <c r="K598" s="320"/>
      <c r="L598" s="320"/>
      <c r="M598" s="320"/>
      <c r="N598" s="320"/>
      <c r="O598" s="320"/>
      <c r="P598" s="320"/>
      <c r="Q598" s="320"/>
      <c r="R598" s="320"/>
      <c r="S598" s="320"/>
      <c r="T598" s="320"/>
      <c r="U598" s="320"/>
      <c r="V598" s="320"/>
      <c r="W598" s="320"/>
      <c r="X598" s="320"/>
      <c r="Y598" s="320"/>
      <c r="Z598" s="320"/>
      <c r="AA598" s="320"/>
      <c r="AB598" s="320"/>
      <c r="AC598" s="320"/>
      <c r="AD598" s="320"/>
      <c r="AG598">
        <f t="shared" si="152"/>
        <v>0</v>
      </c>
      <c r="AH598">
        <f t="shared" si="153"/>
        <v>0</v>
      </c>
      <c r="AI598">
        <f t="shared" si="154"/>
        <v>0</v>
      </c>
      <c r="AJ598">
        <f t="shared" si="155"/>
        <v>0</v>
      </c>
      <c r="AL598">
        <f t="shared" si="156"/>
        <v>0</v>
      </c>
    </row>
    <row r="599" spans="1:38" ht="15">
      <c r="A599" s="166"/>
      <c r="B599" s="7"/>
      <c r="C599" s="64" t="s">
        <v>96</v>
      </c>
      <c r="D599" s="322" t="str">
        <f t="shared" si="151"/>
        <v/>
      </c>
      <c r="E599" s="323"/>
      <c r="F599" s="323"/>
      <c r="G599" s="323"/>
      <c r="H599" s="323"/>
      <c r="I599" s="323"/>
      <c r="J599" s="324"/>
      <c r="K599" s="320"/>
      <c r="L599" s="320"/>
      <c r="M599" s="320"/>
      <c r="N599" s="320"/>
      <c r="O599" s="320"/>
      <c r="P599" s="320"/>
      <c r="Q599" s="320"/>
      <c r="R599" s="320"/>
      <c r="S599" s="320"/>
      <c r="T599" s="320"/>
      <c r="U599" s="320"/>
      <c r="V599" s="320"/>
      <c r="W599" s="320"/>
      <c r="X599" s="320"/>
      <c r="Y599" s="320"/>
      <c r="Z599" s="320"/>
      <c r="AA599" s="320"/>
      <c r="AB599" s="320"/>
      <c r="AC599" s="320"/>
      <c r="AD599" s="320"/>
      <c r="AG599">
        <f t="shared" si="152"/>
        <v>0</v>
      </c>
      <c r="AH599">
        <f t="shared" si="153"/>
        <v>0</v>
      </c>
      <c r="AI599">
        <f t="shared" si="154"/>
        <v>0</v>
      </c>
      <c r="AJ599">
        <f t="shared" si="155"/>
        <v>0</v>
      </c>
      <c r="AL599">
        <f t="shared" si="156"/>
        <v>0</v>
      </c>
    </row>
    <row r="600" spans="1:38" ht="15">
      <c r="A600" s="166"/>
      <c r="B600" s="7"/>
      <c r="C600" s="64" t="s">
        <v>97</v>
      </c>
      <c r="D600" s="322" t="str">
        <f t="shared" si="151"/>
        <v/>
      </c>
      <c r="E600" s="323"/>
      <c r="F600" s="323"/>
      <c r="G600" s="323"/>
      <c r="H600" s="323"/>
      <c r="I600" s="323"/>
      <c r="J600" s="324"/>
      <c r="K600" s="320"/>
      <c r="L600" s="320"/>
      <c r="M600" s="320"/>
      <c r="N600" s="320"/>
      <c r="O600" s="320"/>
      <c r="P600" s="320"/>
      <c r="Q600" s="320"/>
      <c r="R600" s="320"/>
      <c r="S600" s="320"/>
      <c r="T600" s="320"/>
      <c r="U600" s="320"/>
      <c r="V600" s="320"/>
      <c r="W600" s="320"/>
      <c r="X600" s="320"/>
      <c r="Y600" s="320"/>
      <c r="Z600" s="320"/>
      <c r="AA600" s="320"/>
      <c r="AB600" s="320"/>
      <c r="AC600" s="320"/>
      <c r="AD600" s="320"/>
      <c r="AG600">
        <f t="shared" si="152"/>
        <v>0</v>
      </c>
      <c r="AH600">
        <f t="shared" si="153"/>
        <v>0</v>
      </c>
      <c r="AI600">
        <f t="shared" si="154"/>
        <v>0</v>
      </c>
      <c r="AJ600">
        <f t="shared" si="155"/>
        <v>0</v>
      </c>
      <c r="AL600">
        <f t="shared" si="156"/>
        <v>0</v>
      </c>
    </row>
    <row r="601" spans="1:38" ht="15">
      <c r="A601" s="166"/>
      <c r="B601" s="7"/>
      <c r="C601" s="64" t="s">
        <v>98</v>
      </c>
      <c r="D601" s="322" t="str">
        <f t="shared" si="151"/>
        <v/>
      </c>
      <c r="E601" s="323"/>
      <c r="F601" s="323"/>
      <c r="G601" s="323"/>
      <c r="H601" s="323"/>
      <c r="I601" s="323"/>
      <c r="J601" s="324"/>
      <c r="K601" s="320"/>
      <c r="L601" s="320"/>
      <c r="M601" s="320"/>
      <c r="N601" s="320"/>
      <c r="O601" s="320"/>
      <c r="P601" s="320"/>
      <c r="Q601" s="320"/>
      <c r="R601" s="320"/>
      <c r="S601" s="320"/>
      <c r="T601" s="320"/>
      <c r="U601" s="320"/>
      <c r="V601" s="320"/>
      <c r="W601" s="320"/>
      <c r="X601" s="320"/>
      <c r="Y601" s="320"/>
      <c r="Z601" s="320"/>
      <c r="AA601" s="320"/>
      <c r="AB601" s="320"/>
      <c r="AC601" s="320"/>
      <c r="AD601" s="320"/>
      <c r="AG601">
        <f t="shared" si="152"/>
        <v>0</v>
      </c>
      <c r="AH601">
        <f t="shared" si="153"/>
        <v>0</v>
      </c>
      <c r="AI601">
        <f t="shared" si="154"/>
        <v>0</v>
      </c>
      <c r="AJ601">
        <f t="shared" si="155"/>
        <v>0</v>
      </c>
      <c r="AL601">
        <f t="shared" si="156"/>
        <v>0</v>
      </c>
    </row>
    <row r="602" spans="1:38" ht="15">
      <c r="A602" s="166"/>
      <c r="B602" s="7"/>
      <c r="C602" s="64" t="s">
        <v>99</v>
      </c>
      <c r="D602" s="322" t="str">
        <f t="shared" si="151"/>
        <v/>
      </c>
      <c r="E602" s="323"/>
      <c r="F602" s="323"/>
      <c r="G602" s="323"/>
      <c r="H602" s="323"/>
      <c r="I602" s="323"/>
      <c r="J602" s="324"/>
      <c r="K602" s="320"/>
      <c r="L602" s="320"/>
      <c r="M602" s="320"/>
      <c r="N602" s="320"/>
      <c r="O602" s="320"/>
      <c r="P602" s="320"/>
      <c r="Q602" s="320"/>
      <c r="R602" s="320"/>
      <c r="S602" s="320"/>
      <c r="T602" s="320"/>
      <c r="U602" s="320"/>
      <c r="V602" s="320"/>
      <c r="W602" s="320"/>
      <c r="X602" s="320"/>
      <c r="Y602" s="320"/>
      <c r="Z602" s="320"/>
      <c r="AA602" s="320"/>
      <c r="AB602" s="320"/>
      <c r="AC602" s="320"/>
      <c r="AD602" s="320"/>
      <c r="AG602">
        <f t="shared" si="152"/>
        <v>0</v>
      </c>
      <c r="AH602">
        <f t="shared" si="153"/>
        <v>0</v>
      </c>
      <c r="AI602">
        <f t="shared" si="154"/>
        <v>0</v>
      </c>
      <c r="AJ602">
        <f t="shared" si="155"/>
        <v>0</v>
      </c>
      <c r="AL602">
        <f t="shared" si="156"/>
        <v>0</v>
      </c>
    </row>
    <row r="603" spans="1:38" ht="15">
      <c r="A603" s="166"/>
      <c r="B603" s="7"/>
      <c r="C603" s="64" t="s">
        <v>100</v>
      </c>
      <c r="D603" s="322" t="str">
        <f t="shared" si="151"/>
        <v/>
      </c>
      <c r="E603" s="323"/>
      <c r="F603" s="323"/>
      <c r="G603" s="323"/>
      <c r="H603" s="323"/>
      <c r="I603" s="323"/>
      <c r="J603" s="324"/>
      <c r="K603" s="320"/>
      <c r="L603" s="320"/>
      <c r="M603" s="320"/>
      <c r="N603" s="320"/>
      <c r="O603" s="320"/>
      <c r="P603" s="320"/>
      <c r="Q603" s="320"/>
      <c r="R603" s="320"/>
      <c r="S603" s="320"/>
      <c r="T603" s="320"/>
      <c r="U603" s="320"/>
      <c r="V603" s="320"/>
      <c r="W603" s="320"/>
      <c r="X603" s="320"/>
      <c r="Y603" s="320"/>
      <c r="Z603" s="320"/>
      <c r="AA603" s="320"/>
      <c r="AB603" s="320"/>
      <c r="AC603" s="320"/>
      <c r="AD603" s="320"/>
      <c r="AG603">
        <f t="shared" si="152"/>
        <v>0</v>
      </c>
      <c r="AH603">
        <f t="shared" si="153"/>
        <v>0</v>
      </c>
      <c r="AI603">
        <f t="shared" si="154"/>
        <v>0</v>
      </c>
      <c r="AJ603">
        <f t="shared" si="155"/>
        <v>0</v>
      </c>
      <c r="AL603">
        <f t="shared" si="156"/>
        <v>0</v>
      </c>
    </row>
    <row r="604" spans="1:38" ht="15">
      <c r="A604" s="166"/>
      <c r="B604" s="7"/>
      <c r="C604" s="64" t="s">
        <v>101</v>
      </c>
      <c r="D604" s="322" t="str">
        <f t="shared" si="151"/>
        <v/>
      </c>
      <c r="E604" s="323"/>
      <c r="F604" s="323"/>
      <c r="G604" s="323"/>
      <c r="H604" s="323"/>
      <c r="I604" s="323"/>
      <c r="J604" s="324"/>
      <c r="K604" s="320"/>
      <c r="L604" s="320"/>
      <c r="M604" s="320"/>
      <c r="N604" s="320"/>
      <c r="O604" s="320"/>
      <c r="P604" s="320"/>
      <c r="Q604" s="320"/>
      <c r="R604" s="320"/>
      <c r="S604" s="320"/>
      <c r="T604" s="320"/>
      <c r="U604" s="320"/>
      <c r="V604" s="320"/>
      <c r="W604" s="320"/>
      <c r="X604" s="320"/>
      <c r="Y604" s="320"/>
      <c r="Z604" s="320"/>
      <c r="AA604" s="320"/>
      <c r="AB604" s="320"/>
      <c r="AC604" s="320"/>
      <c r="AD604" s="320"/>
      <c r="AG604">
        <f t="shared" si="152"/>
        <v>0</v>
      </c>
      <c r="AH604">
        <f t="shared" si="153"/>
        <v>0</v>
      </c>
      <c r="AI604">
        <f t="shared" si="154"/>
        <v>0</v>
      </c>
      <c r="AJ604">
        <f t="shared" si="155"/>
        <v>0</v>
      </c>
      <c r="AL604">
        <f t="shared" si="156"/>
        <v>0</v>
      </c>
    </row>
    <row r="605" spans="1:38" ht="15">
      <c r="A605" s="166"/>
      <c r="B605" s="7"/>
      <c r="C605" s="64" t="s">
        <v>102</v>
      </c>
      <c r="D605" s="322" t="str">
        <f t="shared" si="151"/>
        <v/>
      </c>
      <c r="E605" s="323"/>
      <c r="F605" s="323"/>
      <c r="G605" s="323"/>
      <c r="H605" s="323"/>
      <c r="I605" s="323"/>
      <c r="J605" s="324"/>
      <c r="K605" s="320"/>
      <c r="L605" s="320"/>
      <c r="M605" s="320"/>
      <c r="N605" s="320"/>
      <c r="O605" s="320"/>
      <c r="P605" s="320"/>
      <c r="Q605" s="320"/>
      <c r="R605" s="320"/>
      <c r="S605" s="320"/>
      <c r="T605" s="320"/>
      <c r="U605" s="320"/>
      <c r="V605" s="320"/>
      <c r="W605" s="320"/>
      <c r="X605" s="320"/>
      <c r="Y605" s="320"/>
      <c r="Z605" s="320"/>
      <c r="AA605" s="320"/>
      <c r="AB605" s="320"/>
      <c r="AC605" s="320"/>
      <c r="AD605" s="320"/>
      <c r="AG605">
        <f t="shared" si="152"/>
        <v>0</v>
      </c>
      <c r="AH605">
        <f t="shared" si="153"/>
        <v>0</v>
      </c>
      <c r="AI605">
        <f t="shared" si="154"/>
        <v>0</v>
      </c>
      <c r="AJ605">
        <f t="shared" si="155"/>
        <v>0</v>
      </c>
      <c r="AL605">
        <f t="shared" si="156"/>
        <v>0</v>
      </c>
    </row>
    <row r="606" spans="1:38" ht="15">
      <c r="A606" s="166"/>
      <c r="B606" s="7"/>
      <c r="C606" s="64" t="s">
        <v>108</v>
      </c>
      <c r="D606" s="322" t="str">
        <f t="shared" si="151"/>
        <v/>
      </c>
      <c r="E606" s="323"/>
      <c r="F606" s="323"/>
      <c r="G606" s="323"/>
      <c r="H606" s="323"/>
      <c r="I606" s="323"/>
      <c r="J606" s="324"/>
      <c r="K606" s="320"/>
      <c r="L606" s="320"/>
      <c r="M606" s="320"/>
      <c r="N606" s="320"/>
      <c r="O606" s="320"/>
      <c r="P606" s="320"/>
      <c r="Q606" s="320"/>
      <c r="R606" s="320"/>
      <c r="S606" s="320"/>
      <c r="T606" s="320"/>
      <c r="U606" s="320"/>
      <c r="V606" s="320"/>
      <c r="W606" s="320"/>
      <c r="X606" s="320"/>
      <c r="Y606" s="320"/>
      <c r="Z606" s="320"/>
      <c r="AA606" s="320"/>
      <c r="AB606" s="320"/>
      <c r="AC606" s="320"/>
      <c r="AD606" s="320"/>
      <c r="AG606">
        <f t="shared" si="152"/>
        <v>0</v>
      </c>
      <c r="AH606">
        <f t="shared" si="153"/>
        <v>0</v>
      </c>
      <c r="AI606">
        <f t="shared" si="154"/>
        <v>0</v>
      </c>
      <c r="AJ606">
        <f t="shared" si="155"/>
        <v>0</v>
      </c>
      <c r="AL606">
        <f t="shared" si="156"/>
        <v>0</v>
      </c>
    </row>
    <row r="607" spans="1:38" ht="15">
      <c r="A607" s="166"/>
      <c r="B607" s="7"/>
      <c r="C607" s="64" t="s">
        <v>109</v>
      </c>
      <c r="D607" s="322" t="str">
        <f t="shared" si="151"/>
        <v/>
      </c>
      <c r="E607" s="323"/>
      <c r="F607" s="323"/>
      <c r="G607" s="323"/>
      <c r="H607" s="323"/>
      <c r="I607" s="323"/>
      <c r="J607" s="324"/>
      <c r="K607" s="320"/>
      <c r="L607" s="320"/>
      <c r="M607" s="320"/>
      <c r="N607" s="320"/>
      <c r="O607" s="320"/>
      <c r="P607" s="320"/>
      <c r="Q607" s="320"/>
      <c r="R607" s="320"/>
      <c r="S607" s="320"/>
      <c r="T607" s="320"/>
      <c r="U607" s="320"/>
      <c r="V607" s="320"/>
      <c r="W607" s="320"/>
      <c r="X607" s="320"/>
      <c r="Y607" s="320"/>
      <c r="Z607" s="320"/>
      <c r="AA607" s="320"/>
      <c r="AB607" s="320"/>
      <c r="AC607" s="320"/>
      <c r="AD607" s="320"/>
      <c r="AG607">
        <f t="shared" si="152"/>
        <v>0</v>
      </c>
      <c r="AH607">
        <f t="shared" si="153"/>
        <v>0</v>
      </c>
      <c r="AI607">
        <f t="shared" si="154"/>
        <v>0</v>
      </c>
      <c r="AJ607">
        <f t="shared" si="155"/>
        <v>0</v>
      </c>
      <c r="AL607">
        <f t="shared" si="156"/>
        <v>0</v>
      </c>
    </row>
    <row r="608" spans="1:38" ht="15">
      <c r="A608" s="166"/>
      <c r="B608" s="7"/>
      <c r="C608" s="64" t="s">
        <v>110</v>
      </c>
      <c r="D608" s="322" t="str">
        <f t="shared" si="151"/>
        <v/>
      </c>
      <c r="E608" s="323"/>
      <c r="F608" s="323"/>
      <c r="G608" s="323"/>
      <c r="H608" s="323"/>
      <c r="I608" s="323"/>
      <c r="J608" s="324"/>
      <c r="K608" s="320"/>
      <c r="L608" s="320"/>
      <c r="M608" s="320"/>
      <c r="N608" s="320"/>
      <c r="O608" s="320"/>
      <c r="P608" s="320"/>
      <c r="Q608" s="320"/>
      <c r="R608" s="320"/>
      <c r="S608" s="320"/>
      <c r="T608" s="320"/>
      <c r="U608" s="320"/>
      <c r="V608" s="320"/>
      <c r="W608" s="320"/>
      <c r="X608" s="320"/>
      <c r="Y608" s="320"/>
      <c r="Z608" s="320"/>
      <c r="AA608" s="320"/>
      <c r="AB608" s="320"/>
      <c r="AC608" s="320"/>
      <c r="AD608" s="320"/>
      <c r="AG608">
        <f t="shared" si="152"/>
        <v>0</v>
      </c>
      <c r="AH608">
        <f t="shared" si="153"/>
        <v>0</v>
      </c>
      <c r="AI608">
        <f t="shared" si="154"/>
        <v>0</v>
      </c>
      <c r="AJ608">
        <f t="shared" si="155"/>
        <v>0</v>
      </c>
      <c r="AL608">
        <f t="shared" si="156"/>
        <v>0</v>
      </c>
    </row>
    <row r="609" spans="1:38" ht="15">
      <c r="A609" s="166"/>
      <c r="B609" s="7"/>
      <c r="C609" s="64" t="s">
        <v>111</v>
      </c>
      <c r="D609" s="322" t="str">
        <f t="shared" si="151"/>
        <v/>
      </c>
      <c r="E609" s="323"/>
      <c r="F609" s="323"/>
      <c r="G609" s="323"/>
      <c r="H609" s="323"/>
      <c r="I609" s="323"/>
      <c r="J609" s="324"/>
      <c r="K609" s="320"/>
      <c r="L609" s="320"/>
      <c r="M609" s="320"/>
      <c r="N609" s="320"/>
      <c r="O609" s="320"/>
      <c r="P609" s="320"/>
      <c r="Q609" s="320"/>
      <c r="R609" s="320"/>
      <c r="S609" s="320"/>
      <c r="T609" s="320"/>
      <c r="U609" s="320"/>
      <c r="V609" s="320"/>
      <c r="W609" s="320"/>
      <c r="X609" s="320"/>
      <c r="Y609" s="320"/>
      <c r="Z609" s="320"/>
      <c r="AA609" s="320"/>
      <c r="AB609" s="320"/>
      <c r="AC609" s="320"/>
      <c r="AD609" s="320"/>
      <c r="AG609">
        <f t="shared" si="152"/>
        <v>0</v>
      </c>
      <c r="AH609">
        <f t="shared" si="153"/>
        <v>0</v>
      </c>
      <c r="AI609">
        <f t="shared" si="154"/>
        <v>0</v>
      </c>
      <c r="AJ609">
        <f t="shared" si="155"/>
        <v>0</v>
      </c>
      <c r="AL609">
        <f t="shared" si="156"/>
        <v>0</v>
      </c>
    </row>
    <row r="610" spans="1:38" ht="15">
      <c r="A610" s="166"/>
      <c r="B610" s="7"/>
      <c r="C610" s="64" t="s">
        <v>112</v>
      </c>
      <c r="D610" s="322" t="str">
        <f t="shared" si="151"/>
        <v/>
      </c>
      <c r="E610" s="323"/>
      <c r="F610" s="323"/>
      <c r="G610" s="323"/>
      <c r="H610" s="323"/>
      <c r="I610" s="323"/>
      <c r="J610" s="324"/>
      <c r="K610" s="320"/>
      <c r="L610" s="320"/>
      <c r="M610" s="320"/>
      <c r="N610" s="320"/>
      <c r="O610" s="320"/>
      <c r="P610" s="320"/>
      <c r="Q610" s="320"/>
      <c r="R610" s="320"/>
      <c r="S610" s="320"/>
      <c r="T610" s="320"/>
      <c r="U610" s="320"/>
      <c r="V610" s="320"/>
      <c r="W610" s="320"/>
      <c r="X610" s="320"/>
      <c r="Y610" s="320"/>
      <c r="Z610" s="320"/>
      <c r="AA610" s="320"/>
      <c r="AB610" s="320"/>
      <c r="AC610" s="320"/>
      <c r="AD610" s="320"/>
      <c r="AG610">
        <f t="shared" si="152"/>
        <v>0</v>
      </c>
      <c r="AH610">
        <f t="shared" si="153"/>
        <v>0</v>
      </c>
      <c r="AI610">
        <f t="shared" si="154"/>
        <v>0</v>
      </c>
      <c r="AJ610">
        <f t="shared" si="155"/>
        <v>0</v>
      </c>
      <c r="AL610">
        <f t="shared" si="156"/>
        <v>0</v>
      </c>
    </row>
    <row r="611" spans="1:38" ht="15">
      <c r="A611" s="166"/>
      <c r="B611" s="7"/>
      <c r="C611" s="64" t="s">
        <v>113</v>
      </c>
      <c r="D611" s="322" t="str">
        <f t="shared" si="151"/>
        <v/>
      </c>
      <c r="E611" s="323"/>
      <c r="F611" s="323"/>
      <c r="G611" s="323"/>
      <c r="H611" s="323"/>
      <c r="I611" s="323"/>
      <c r="J611" s="324"/>
      <c r="K611" s="320"/>
      <c r="L611" s="320"/>
      <c r="M611" s="320"/>
      <c r="N611" s="320"/>
      <c r="O611" s="320"/>
      <c r="P611" s="320"/>
      <c r="Q611" s="320"/>
      <c r="R611" s="320"/>
      <c r="S611" s="320"/>
      <c r="T611" s="320"/>
      <c r="U611" s="320"/>
      <c r="V611" s="320"/>
      <c r="W611" s="320"/>
      <c r="X611" s="320"/>
      <c r="Y611" s="320"/>
      <c r="Z611" s="320"/>
      <c r="AA611" s="320"/>
      <c r="AB611" s="320"/>
      <c r="AC611" s="320"/>
      <c r="AD611" s="320"/>
      <c r="AG611">
        <f t="shared" si="152"/>
        <v>0</v>
      </c>
      <c r="AH611">
        <f t="shared" si="153"/>
        <v>0</v>
      </c>
      <c r="AI611">
        <f t="shared" si="154"/>
        <v>0</v>
      </c>
      <c r="AJ611">
        <f t="shared" si="155"/>
        <v>0</v>
      </c>
      <c r="AL611">
        <f t="shared" si="156"/>
        <v>0</v>
      </c>
    </row>
    <row r="612" spans="1:38" ht="15">
      <c r="A612" s="166"/>
      <c r="B612" s="7"/>
      <c r="C612" s="64" t="s">
        <v>114</v>
      </c>
      <c r="D612" s="322" t="str">
        <f t="shared" si="151"/>
        <v/>
      </c>
      <c r="E612" s="323"/>
      <c r="F612" s="323"/>
      <c r="G612" s="323"/>
      <c r="H612" s="323"/>
      <c r="I612" s="323"/>
      <c r="J612" s="324"/>
      <c r="K612" s="320"/>
      <c r="L612" s="320"/>
      <c r="M612" s="320"/>
      <c r="N612" s="320"/>
      <c r="O612" s="320"/>
      <c r="P612" s="320"/>
      <c r="Q612" s="320"/>
      <c r="R612" s="320"/>
      <c r="S612" s="320"/>
      <c r="T612" s="320"/>
      <c r="U612" s="320"/>
      <c r="V612" s="320"/>
      <c r="W612" s="320"/>
      <c r="X612" s="320"/>
      <c r="Y612" s="320"/>
      <c r="Z612" s="320"/>
      <c r="AA612" s="320"/>
      <c r="AB612" s="320"/>
      <c r="AC612" s="320"/>
      <c r="AD612" s="320"/>
      <c r="AG612">
        <f t="shared" si="152"/>
        <v>0</v>
      </c>
      <c r="AH612">
        <f t="shared" si="153"/>
        <v>0</v>
      </c>
      <c r="AI612">
        <f t="shared" si="154"/>
        <v>0</v>
      </c>
      <c r="AJ612">
        <f t="shared" si="155"/>
        <v>0</v>
      </c>
      <c r="AL612">
        <f t="shared" si="156"/>
        <v>0</v>
      </c>
    </row>
    <row r="613" spans="1:38" ht="15">
      <c r="A613" s="166"/>
      <c r="B613" s="7"/>
      <c r="C613" s="64" t="s">
        <v>115</v>
      </c>
      <c r="D613" s="322" t="str">
        <f t="shared" si="151"/>
        <v/>
      </c>
      <c r="E613" s="323"/>
      <c r="F613" s="323"/>
      <c r="G613" s="323"/>
      <c r="H613" s="323"/>
      <c r="I613" s="323"/>
      <c r="J613" s="324"/>
      <c r="K613" s="320"/>
      <c r="L613" s="320"/>
      <c r="M613" s="320"/>
      <c r="N613" s="320"/>
      <c r="O613" s="320"/>
      <c r="P613" s="320"/>
      <c r="Q613" s="320"/>
      <c r="R613" s="320"/>
      <c r="S613" s="320"/>
      <c r="T613" s="320"/>
      <c r="U613" s="320"/>
      <c r="V613" s="320"/>
      <c r="W613" s="320"/>
      <c r="X613" s="320"/>
      <c r="Y613" s="320"/>
      <c r="Z613" s="320"/>
      <c r="AA613" s="320"/>
      <c r="AB613" s="320"/>
      <c r="AC613" s="320"/>
      <c r="AD613" s="320"/>
      <c r="AG613">
        <f t="shared" si="152"/>
        <v>0</v>
      </c>
      <c r="AH613">
        <f t="shared" si="153"/>
        <v>0</v>
      </c>
      <c r="AI613">
        <f t="shared" si="154"/>
        <v>0</v>
      </c>
      <c r="AJ613">
        <f t="shared" si="155"/>
        <v>0</v>
      </c>
      <c r="AL613">
        <f t="shared" si="156"/>
        <v>0</v>
      </c>
    </row>
    <row r="614" spans="1:38" ht="15">
      <c r="A614" s="166"/>
      <c r="B614" s="7"/>
      <c r="C614" s="64" t="s">
        <v>116</v>
      </c>
      <c r="D614" s="322" t="str">
        <f t="shared" si="151"/>
        <v/>
      </c>
      <c r="E614" s="323"/>
      <c r="F614" s="323"/>
      <c r="G614" s="323"/>
      <c r="H614" s="323"/>
      <c r="I614" s="323"/>
      <c r="J614" s="324"/>
      <c r="K614" s="320"/>
      <c r="L614" s="320"/>
      <c r="M614" s="320"/>
      <c r="N614" s="320"/>
      <c r="O614" s="320"/>
      <c r="P614" s="320"/>
      <c r="Q614" s="320"/>
      <c r="R614" s="320"/>
      <c r="S614" s="320"/>
      <c r="T614" s="320"/>
      <c r="U614" s="320"/>
      <c r="V614" s="320"/>
      <c r="W614" s="320"/>
      <c r="X614" s="320"/>
      <c r="Y614" s="320"/>
      <c r="Z614" s="320"/>
      <c r="AA614" s="320"/>
      <c r="AB614" s="320"/>
      <c r="AC614" s="320"/>
      <c r="AD614" s="320"/>
      <c r="AG614">
        <f t="shared" si="152"/>
        <v>0</v>
      </c>
      <c r="AH614">
        <f t="shared" si="153"/>
        <v>0</v>
      </c>
      <c r="AI614">
        <f t="shared" si="154"/>
        <v>0</v>
      </c>
      <c r="AJ614">
        <f t="shared" si="155"/>
        <v>0</v>
      </c>
      <c r="AL614">
        <f t="shared" si="156"/>
        <v>0</v>
      </c>
    </row>
    <row r="615" spans="1:38" ht="15">
      <c r="A615" s="166"/>
      <c r="B615" s="7"/>
      <c r="C615" s="64" t="s">
        <v>117</v>
      </c>
      <c r="D615" s="322" t="str">
        <f t="shared" si="151"/>
        <v/>
      </c>
      <c r="E615" s="323"/>
      <c r="F615" s="323"/>
      <c r="G615" s="323"/>
      <c r="H615" s="323"/>
      <c r="I615" s="323"/>
      <c r="J615" s="324"/>
      <c r="K615" s="320"/>
      <c r="L615" s="320"/>
      <c r="M615" s="320"/>
      <c r="N615" s="320"/>
      <c r="O615" s="320"/>
      <c r="P615" s="320"/>
      <c r="Q615" s="320"/>
      <c r="R615" s="320"/>
      <c r="S615" s="320"/>
      <c r="T615" s="320"/>
      <c r="U615" s="320"/>
      <c r="V615" s="320"/>
      <c r="W615" s="320"/>
      <c r="X615" s="320"/>
      <c r="Y615" s="320"/>
      <c r="Z615" s="320"/>
      <c r="AA615" s="320"/>
      <c r="AB615" s="320"/>
      <c r="AC615" s="320"/>
      <c r="AD615" s="320"/>
      <c r="AG615">
        <f t="shared" si="152"/>
        <v>0</v>
      </c>
      <c r="AH615">
        <f t="shared" si="153"/>
        <v>0</v>
      </c>
      <c r="AI615">
        <f t="shared" si="154"/>
        <v>0</v>
      </c>
      <c r="AJ615">
        <f t="shared" si="155"/>
        <v>0</v>
      </c>
      <c r="AL615">
        <f t="shared" si="156"/>
        <v>0</v>
      </c>
    </row>
    <row r="616" spans="1:38" ht="15">
      <c r="A616" s="166"/>
      <c r="B616" s="7"/>
      <c r="C616" s="64" t="s">
        <v>118</v>
      </c>
      <c r="D616" s="322" t="str">
        <f t="shared" si="151"/>
        <v/>
      </c>
      <c r="E616" s="323"/>
      <c r="F616" s="323"/>
      <c r="G616" s="323"/>
      <c r="H616" s="323"/>
      <c r="I616" s="323"/>
      <c r="J616" s="324"/>
      <c r="K616" s="320"/>
      <c r="L616" s="320"/>
      <c r="M616" s="320"/>
      <c r="N616" s="320"/>
      <c r="O616" s="320"/>
      <c r="P616" s="320"/>
      <c r="Q616" s="320"/>
      <c r="R616" s="320"/>
      <c r="S616" s="320"/>
      <c r="T616" s="320"/>
      <c r="U616" s="320"/>
      <c r="V616" s="320"/>
      <c r="W616" s="320"/>
      <c r="X616" s="320"/>
      <c r="Y616" s="320"/>
      <c r="Z616" s="320"/>
      <c r="AA616" s="320"/>
      <c r="AB616" s="320"/>
      <c r="AC616" s="320"/>
      <c r="AD616" s="320"/>
      <c r="AG616">
        <f t="shared" si="152"/>
        <v>0</v>
      </c>
      <c r="AH616">
        <f t="shared" si="153"/>
        <v>0</v>
      </c>
      <c r="AI616">
        <f t="shared" si="154"/>
        <v>0</v>
      </c>
      <c r="AJ616">
        <f t="shared" si="155"/>
        <v>0</v>
      </c>
      <c r="AL616">
        <f t="shared" si="156"/>
        <v>0</v>
      </c>
    </row>
    <row r="617" spans="1:38" ht="15">
      <c r="A617" s="166"/>
      <c r="B617" s="7"/>
      <c r="C617" s="64" t="s">
        <v>119</v>
      </c>
      <c r="D617" s="322" t="str">
        <f t="shared" si="151"/>
        <v/>
      </c>
      <c r="E617" s="323"/>
      <c r="F617" s="323"/>
      <c r="G617" s="323"/>
      <c r="H617" s="323"/>
      <c r="I617" s="323"/>
      <c r="J617" s="324"/>
      <c r="K617" s="320"/>
      <c r="L617" s="320"/>
      <c r="M617" s="320"/>
      <c r="N617" s="320"/>
      <c r="O617" s="320"/>
      <c r="P617" s="320"/>
      <c r="Q617" s="320"/>
      <c r="R617" s="320"/>
      <c r="S617" s="320"/>
      <c r="T617" s="320"/>
      <c r="U617" s="320"/>
      <c r="V617" s="320"/>
      <c r="W617" s="320"/>
      <c r="X617" s="320"/>
      <c r="Y617" s="320"/>
      <c r="Z617" s="320"/>
      <c r="AA617" s="320"/>
      <c r="AB617" s="320"/>
      <c r="AC617" s="320"/>
      <c r="AD617" s="320"/>
      <c r="AG617">
        <f t="shared" si="152"/>
        <v>0</v>
      </c>
      <c r="AH617">
        <f t="shared" si="153"/>
        <v>0</v>
      </c>
      <c r="AI617">
        <f t="shared" si="154"/>
        <v>0</v>
      </c>
      <c r="AJ617">
        <f t="shared" si="155"/>
        <v>0</v>
      </c>
      <c r="AL617">
        <f t="shared" si="156"/>
        <v>0</v>
      </c>
    </row>
    <row r="618" spans="1:38" ht="15">
      <c r="A618" s="166"/>
      <c r="B618" s="7"/>
      <c r="C618" s="64" t="s">
        <v>120</v>
      </c>
      <c r="D618" s="322" t="str">
        <f t="shared" si="151"/>
        <v/>
      </c>
      <c r="E618" s="323"/>
      <c r="F618" s="323"/>
      <c r="G618" s="323"/>
      <c r="H618" s="323"/>
      <c r="I618" s="323"/>
      <c r="J618" s="324"/>
      <c r="K618" s="320"/>
      <c r="L618" s="320"/>
      <c r="M618" s="320"/>
      <c r="N618" s="320"/>
      <c r="O618" s="320"/>
      <c r="P618" s="320"/>
      <c r="Q618" s="320"/>
      <c r="R618" s="320"/>
      <c r="S618" s="320"/>
      <c r="T618" s="320"/>
      <c r="U618" s="320"/>
      <c r="V618" s="320"/>
      <c r="W618" s="320"/>
      <c r="X618" s="320"/>
      <c r="Y618" s="320"/>
      <c r="Z618" s="320"/>
      <c r="AA618" s="320"/>
      <c r="AB618" s="320"/>
      <c r="AC618" s="320"/>
      <c r="AD618" s="320"/>
      <c r="AG618">
        <f t="shared" si="152"/>
        <v>0</v>
      </c>
      <c r="AH618">
        <f t="shared" si="153"/>
        <v>0</v>
      </c>
      <c r="AI618">
        <f t="shared" si="154"/>
        <v>0</v>
      </c>
      <c r="AJ618">
        <f t="shared" si="155"/>
        <v>0</v>
      </c>
      <c r="AL618">
        <f t="shared" si="156"/>
        <v>0</v>
      </c>
    </row>
    <row r="619" spans="1:38" ht="15">
      <c r="A619" s="166"/>
      <c r="B619" s="7"/>
      <c r="C619" s="64" t="s">
        <v>121</v>
      </c>
      <c r="D619" s="322" t="str">
        <f t="shared" si="151"/>
        <v/>
      </c>
      <c r="E619" s="323"/>
      <c r="F619" s="323"/>
      <c r="G619" s="323"/>
      <c r="H619" s="323"/>
      <c r="I619" s="323"/>
      <c r="J619" s="324"/>
      <c r="K619" s="320"/>
      <c r="L619" s="320"/>
      <c r="M619" s="320"/>
      <c r="N619" s="320"/>
      <c r="O619" s="320"/>
      <c r="P619" s="320"/>
      <c r="Q619" s="320"/>
      <c r="R619" s="320"/>
      <c r="S619" s="320"/>
      <c r="T619" s="320"/>
      <c r="U619" s="320"/>
      <c r="V619" s="320"/>
      <c r="W619" s="320"/>
      <c r="X619" s="320"/>
      <c r="Y619" s="320"/>
      <c r="Z619" s="320"/>
      <c r="AA619" s="320"/>
      <c r="AB619" s="320"/>
      <c r="AC619" s="320"/>
      <c r="AD619" s="320"/>
      <c r="AG619">
        <f t="shared" si="152"/>
        <v>0</v>
      </c>
      <c r="AH619">
        <f t="shared" si="153"/>
        <v>0</v>
      </c>
      <c r="AI619">
        <f t="shared" si="154"/>
        <v>0</v>
      </c>
      <c r="AJ619">
        <f t="shared" si="155"/>
        <v>0</v>
      </c>
      <c r="AL619">
        <f t="shared" si="156"/>
        <v>0</v>
      </c>
    </row>
    <row r="620" spans="1:38" ht="15">
      <c r="A620" s="166"/>
      <c r="B620" s="7"/>
      <c r="C620" s="64" t="s">
        <v>122</v>
      </c>
      <c r="D620" s="322" t="str">
        <f t="shared" si="151"/>
        <v/>
      </c>
      <c r="E620" s="323"/>
      <c r="F620" s="323"/>
      <c r="G620" s="323"/>
      <c r="H620" s="323"/>
      <c r="I620" s="323"/>
      <c r="J620" s="324"/>
      <c r="K620" s="320"/>
      <c r="L620" s="320"/>
      <c r="M620" s="320"/>
      <c r="N620" s="320"/>
      <c r="O620" s="320"/>
      <c r="P620" s="320"/>
      <c r="Q620" s="320"/>
      <c r="R620" s="320"/>
      <c r="S620" s="320"/>
      <c r="T620" s="320"/>
      <c r="U620" s="320"/>
      <c r="V620" s="320"/>
      <c r="W620" s="320"/>
      <c r="X620" s="320"/>
      <c r="Y620" s="320"/>
      <c r="Z620" s="320"/>
      <c r="AA620" s="320"/>
      <c r="AB620" s="320"/>
      <c r="AC620" s="320"/>
      <c r="AD620" s="320"/>
      <c r="AG620">
        <f t="shared" si="152"/>
        <v>0</v>
      </c>
      <c r="AH620">
        <f t="shared" si="153"/>
        <v>0</v>
      </c>
      <c r="AI620">
        <f t="shared" si="154"/>
        <v>0</v>
      </c>
      <c r="AJ620">
        <f t="shared" si="155"/>
        <v>0</v>
      </c>
      <c r="AL620">
        <f t="shared" si="156"/>
        <v>0</v>
      </c>
    </row>
    <row r="621" spans="1:38" ht="15">
      <c r="A621" s="166"/>
      <c r="B621" s="7"/>
      <c r="C621" s="64" t="s">
        <v>123</v>
      </c>
      <c r="D621" s="322" t="str">
        <f t="shared" si="151"/>
        <v/>
      </c>
      <c r="E621" s="323"/>
      <c r="F621" s="323"/>
      <c r="G621" s="323"/>
      <c r="H621" s="323"/>
      <c r="I621" s="323"/>
      <c r="J621" s="324"/>
      <c r="K621" s="320"/>
      <c r="L621" s="320"/>
      <c r="M621" s="320"/>
      <c r="N621" s="320"/>
      <c r="O621" s="320"/>
      <c r="P621" s="320"/>
      <c r="Q621" s="320"/>
      <c r="R621" s="320"/>
      <c r="S621" s="320"/>
      <c r="T621" s="320"/>
      <c r="U621" s="320"/>
      <c r="V621" s="320"/>
      <c r="W621" s="320"/>
      <c r="X621" s="320"/>
      <c r="Y621" s="320"/>
      <c r="Z621" s="320"/>
      <c r="AA621" s="320"/>
      <c r="AB621" s="320"/>
      <c r="AC621" s="320"/>
      <c r="AD621" s="320"/>
      <c r="AG621">
        <f t="shared" si="152"/>
        <v>0</v>
      </c>
      <c r="AH621">
        <f t="shared" si="153"/>
        <v>0</v>
      </c>
      <c r="AI621">
        <f t="shared" si="154"/>
        <v>0</v>
      </c>
      <c r="AJ621">
        <f t="shared" si="155"/>
        <v>0</v>
      </c>
      <c r="AL621">
        <f t="shared" si="156"/>
        <v>0</v>
      </c>
    </row>
    <row r="622" spans="1:38" ht="15">
      <c r="A622" s="166"/>
      <c r="B622" s="7"/>
      <c r="C622" s="64" t="s">
        <v>124</v>
      </c>
      <c r="D622" s="322" t="str">
        <f t="shared" si="151"/>
        <v/>
      </c>
      <c r="E622" s="323"/>
      <c r="F622" s="323"/>
      <c r="G622" s="323"/>
      <c r="H622" s="323"/>
      <c r="I622" s="323"/>
      <c r="J622" s="324"/>
      <c r="K622" s="320"/>
      <c r="L622" s="320"/>
      <c r="M622" s="320"/>
      <c r="N622" s="320"/>
      <c r="O622" s="320"/>
      <c r="P622" s="320"/>
      <c r="Q622" s="320"/>
      <c r="R622" s="320"/>
      <c r="S622" s="320"/>
      <c r="T622" s="320"/>
      <c r="U622" s="320"/>
      <c r="V622" s="320"/>
      <c r="W622" s="320"/>
      <c r="X622" s="320"/>
      <c r="Y622" s="320"/>
      <c r="Z622" s="320"/>
      <c r="AA622" s="320"/>
      <c r="AB622" s="320"/>
      <c r="AC622" s="320"/>
      <c r="AD622" s="320"/>
      <c r="AG622">
        <f t="shared" si="152"/>
        <v>0</v>
      </c>
      <c r="AH622">
        <f t="shared" si="153"/>
        <v>0</v>
      </c>
      <c r="AI622">
        <f t="shared" si="154"/>
        <v>0</v>
      </c>
      <c r="AJ622">
        <f t="shared" si="155"/>
        <v>0</v>
      </c>
      <c r="AL622">
        <f t="shared" si="156"/>
        <v>0</v>
      </c>
    </row>
    <row r="623" spans="1:38" ht="15">
      <c r="A623" s="166"/>
      <c r="B623" s="7"/>
      <c r="C623" s="64" t="s">
        <v>125</v>
      </c>
      <c r="D623" s="322" t="str">
        <f t="shared" si="151"/>
        <v/>
      </c>
      <c r="E623" s="323"/>
      <c r="F623" s="323"/>
      <c r="G623" s="323"/>
      <c r="H623" s="323"/>
      <c r="I623" s="323"/>
      <c r="J623" s="324"/>
      <c r="K623" s="320"/>
      <c r="L623" s="320"/>
      <c r="M623" s="320"/>
      <c r="N623" s="320"/>
      <c r="O623" s="320"/>
      <c r="P623" s="320"/>
      <c r="Q623" s="320"/>
      <c r="R623" s="320"/>
      <c r="S623" s="320"/>
      <c r="T623" s="320"/>
      <c r="U623" s="320"/>
      <c r="V623" s="320"/>
      <c r="W623" s="320"/>
      <c r="X623" s="320"/>
      <c r="Y623" s="320"/>
      <c r="Z623" s="320"/>
      <c r="AA623" s="320"/>
      <c r="AB623" s="320"/>
      <c r="AC623" s="320"/>
      <c r="AD623" s="320"/>
      <c r="AG623">
        <f t="shared" si="152"/>
        <v>0</v>
      </c>
      <c r="AH623">
        <f t="shared" si="153"/>
        <v>0</v>
      </c>
      <c r="AI623">
        <f t="shared" si="154"/>
        <v>0</v>
      </c>
      <c r="AJ623">
        <f t="shared" si="155"/>
        <v>0</v>
      </c>
      <c r="AL623">
        <f t="shared" si="156"/>
        <v>0</v>
      </c>
    </row>
    <row r="624" spans="1:38" ht="15">
      <c r="A624" s="166"/>
      <c r="B624" s="7"/>
      <c r="C624" s="64" t="s">
        <v>126</v>
      </c>
      <c r="D624" s="322" t="str">
        <f t="shared" si="151"/>
        <v/>
      </c>
      <c r="E624" s="323"/>
      <c r="F624" s="323"/>
      <c r="G624" s="323"/>
      <c r="H624" s="323"/>
      <c r="I624" s="323"/>
      <c r="J624" s="324"/>
      <c r="K624" s="320"/>
      <c r="L624" s="320"/>
      <c r="M624" s="320"/>
      <c r="N624" s="320"/>
      <c r="O624" s="320"/>
      <c r="P624" s="320"/>
      <c r="Q624" s="320"/>
      <c r="R624" s="320"/>
      <c r="S624" s="320"/>
      <c r="T624" s="320"/>
      <c r="U624" s="320"/>
      <c r="V624" s="320"/>
      <c r="W624" s="320"/>
      <c r="X624" s="320"/>
      <c r="Y624" s="320"/>
      <c r="Z624" s="320"/>
      <c r="AA624" s="320"/>
      <c r="AB624" s="320"/>
      <c r="AC624" s="320"/>
      <c r="AD624" s="320"/>
      <c r="AG624">
        <f t="shared" si="152"/>
        <v>0</v>
      </c>
      <c r="AH624">
        <f t="shared" si="153"/>
        <v>0</v>
      </c>
      <c r="AI624">
        <f t="shared" si="154"/>
        <v>0</v>
      </c>
      <c r="AJ624">
        <f t="shared" si="155"/>
        <v>0</v>
      </c>
      <c r="AL624">
        <f t="shared" si="156"/>
        <v>0</v>
      </c>
    </row>
    <row r="625" spans="1:38" ht="15">
      <c r="A625" s="166"/>
      <c r="B625" s="7"/>
      <c r="C625" s="64" t="s">
        <v>127</v>
      </c>
      <c r="D625" s="322" t="str">
        <f t="shared" si="151"/>
        <v/>
      </c>
      <c r="E625" s="323"/>
      <c r="F625" s="323"/>
      <c r="G625" s="323"/>
      <c r="H625" s="323"/>
      <c r="I625" s="323"/>
      <c r="J625" s="324"/>
      <c r="K625" s="320"/>
      <c r="L625" s="320"/>
      <c r="M625" s="320"/>
      <c r="N625" s="320"/>
      <c r="O625" s="320"/>
      <c r="P625" s="320"/>
      <c r="Q625" s="320"/>
      <c r="R625" s="320"/>
      <c r="S625" s="320"/>
      <c r="T625" s="320"/>
      <c r="U625" s="320"/>
      <c r="V625" s="320"/>
      <c r="W625" s="320"/>
      <c r="X625" s="320"/>
      <c r="Y625" s="320"/>
      <c r="Z625" s="320"/>
      <c r="AA625" s="320"/>
      <c r="AB625" s="320"/>
      <c r="AC625" s="320"/>
      <c r="AD625" s="320"/>
      <c r="AG625">
        <f t="shared" si="152"/>
        <v>0</v>
      </c>
      <c r="AH625">
        <f t="shared" si="153"/>
        <v>0</v>
      </c>
      <c r="AI625">
        <f t="shared" si="154"/>
        <v>0</v>
      </c>
      <c r="AJ625">
        <f t="shared" si="155"/>
        <v>0</v>
      </c>
      <c r="AL625">
        <f t="shared" si="156"/>
        <v>0</v>
      </c>
    </row>
    <row r="626" spans="1:38" ht="15">
      <c r="A626" s="166"/>
      <c r="B626" s="7"/>
      <c r="C626" s="64" t="s">
        <v>128</v>
      </c>
      <c r="D626" s="322" t="str">
        <f t="shared" si="151"/>
        <v/>
      </c>
      <c r="E626" s="323"/>
      <c r="F626" s="323"/>
      <c r="G626" s="323"/>
      <c r="H626" s="323"/>
      <c r="I626" s="323"/>
      <c r="J626" s="324"/>
      <c r="K626" s="320"/>
      <c r="L626" s="320"/>
      <c r="M626" s="320"/>
      <c r="N626" s="320"/>
      <c r="O626" s="320"/>
      <c r="P626" s="320"/>
      <c r="Q626" s="320"/>
      <c r="R626" s="320"/>
      <c r="S626" s="320"/>
      <c r="T626" s="320"/>
      <c r="U626" s="320"/>
      <c r="V626" s="320"/>
      <c r="W626" s="320"/>
      <c r="X626" s="320"/>
      <c r="Y626" s="320"/>
      <c r="Z626" s="320"/>
      <c r="AA626" s="320"/>
      <c r="AB626" s="320"/>
      <c r="AC626" s="320"/>
      <c r="AD626" s="320"/>
      <c r="AG626">
        <f t="shared" si="152"/>
        <v>0</v>
      </c>
      <c r="AH626">
        <f t="shared" si="153"/>
        <v>0</v>
      </c>
      <c r="AI626">
        <f t="shared" si="154"/>
        <v>0</v>
      </c>
      <c r="AJ626">
        <f t="shared" si="155"/>
        <v>0</v>
      </c>
      <c r="AL626">
        <f t="shared" si="156"/>
        <v>0</v>
      </c>
    </row>
    <row r="627" spans="1:38" ht="15">
      <c r="A627" s="166"/>
      <c r="B627" s="7"/>
      <c r="C627" s="64" t="s">
        <v>129</v>
      </c>
      <c r="D627" s="322" t="str">
        <f t="shared" si="151"/>
        <v/>
      </c>
      <c r="E627" s="323"/>
      <c r="F627" s="323"/>
      <c r="G627" s="323"/>
      <c r="H627" s="323"/>
      <c r="I627" s="323"/>
      <c r="J627" s="324"/>
      <c r="K627" s="320"/>
      <c r="L627" s="320"/>
      <c r="M627" s="320"/>
      <c r="N627" s="320"/>
      <c r="O627" s="320"/>
      <c r="P627" s="320"/>
      <c r="Q627" s="320"/>
      <c r="R627" s="320"/>
      <c r="S627" s="320"/>
      <c r="T627" s="320"/>
      <c r="U627" s="320"/>
      <c r="V627" s="320"/>
      <c r="W627" s="320"/>
      <c r="X627" s="320"/>
      <c r="Y627" s="320"/>
      <c r="Z627" s="320"/>
      <c r="AA627" s="320"/>
      <c r="AB627" s="320"/>
      <c r="AC627" s="320"/>
      <c r="AD627" s="320"/>
      <c r="AG627">
        <f t="shared" si="152"/>
        <v>0</v>
      </c>
      <c r="AH627">
        <f t="shared" si="153"/>
        <v>0</v>
      </c>
      <c r="AI627">
        <f t="shared" si="154"/>
        <v>0</v>
      </c>
      <c r="AJ627">
        <f t="shared" si="155"/>
        <v>0</v>
      </c>
      <c r="AL627">
        <f t="shared" si="156"/>
        <v>0</v>
      </c>
    </row>
    <row r="628" spans="1:38" ht="15">
      <c r="A628" s="166"/>
      <c r="B628" s="7"/>
      <c r="C628" s="64" t="s">
        <v>130</v>
      </c>
      <c r="D628" s="322" t="str">
        <f t="shared" si="151"/>
        <v/>
      </c>
      <c r="E628" s="323"/>
      <c r="F628" s="323"/>
      <c r="G628" s="323"/>
      <c r="H628" s="323"/>
      <c r="I628" s="323"/>
      <c r="J628" s="324"/>
      <c r="K628" s="320"/>
      <c r="L628" s="320"/>
      <c r="M628" s="320"/>
      <c r="N628" s="320"/>
      <c r="O628" s="320"/>
      <c r="P628" s="320"/>
      <c r="Q628" s="320"/>
      <c r="R628" s="320"/>
      <c r="S628" s="320"/>
      <c r="T628" s="320"/>
      <c r="U628" s="320"/>
      <c r="V628" s="320"/>
      <c r="W628" s="320"/>
      <c r="X628" s="320"/>
      <c r="Y628" s="320"/>
      <c r="Z628" s="320"/>
      <c r="AA628" s="320"/>
      <c r="AB628" s="320"/>
      <c r="AC628" s="320"/>
      <c r="AD628" s="320"/>
      <c r="AG628">
        <f t="shared" si="152"/>
        <v>0</v>
      </c>
      <c r="AH628">
        <f t="shared" si="153"/>
        <v>0</v>
      </c>
      <c r="AI628">
        <f t="shared" si="154"/>
        <v>0</v>
      </c>
      <c r="AJ628">
        <f t="shared" si="155"/>
        <v>0</v>
      </c>
      <c r="AL628">
        <f t="shared" si="156"/>
        <v>0</v>
      </c>
    </row>
    <row r="629" spans="1:38" ht="15">
      <c r="A629" s="166"/>
      <c r="B629" s="7"/>
      <c r="C629" s="64" t="s">
        <v>131</v>
      </c>
      <c r="D629" s="322" t="str">
        <f t="shared" si="151"/>
        <v/>
      </c>
      <c r="E629" s="323"/>
      <c r="F629" s="323"/>
      <c r="G629" s="323"/>
      <c r="H629" s="323"/>
      <c r="I629" s="323"/>
      <c r="J629" s="324"/>
      <c r="K629" s="320"/>
      <c r="L629" s="320"/>
      <c r="M629" s="320"/>
      <c r="N629" s="320"/>
      <c r="O629" s="320"/>
      <c r="P629" s="320"/>
      <c r="Q629" s="320"/>
      <c r="R629" s="320"/>
      <c r="S629" s="320"/>
      <c r="T629" s="320"/>
      <c r="U629" s="320"/>
      <c r="V629" s="320"/>
      <c r="W629" s="320"/>
      <c r="X629" s="320"/>
      <c r="Y629" s="320"/>
      <c r="Z629" s="320"/>
      <c r="AA629" s="320"/>
      <c r="AB629" s="320"/>
      <c r="AC629" s="320"/>
      <c r="AD629" s="320"/>
      <c r="AG629">
        <f t="shared" si="152"/>
        <v>0</v>
      </c>
      <c r="AH629">
        <f t="shared" si="153"/>
        <v>0</v>
      </c>
      <c r="AI629">
        <f t="shared" si="154"/>
        <v>0</v>
      </c>
      <c r="AJ629">
        <f t="shared" si="155"/>
        <v>0</v>
      </c>
      <c r="AL629">
        <f t="shared" si="156"/>
        <v>0</v>
      </c>
    </row>
    <row r="630" spans="1:38" ht="15">
      <c r="A630" s="166"/>
      <c r="B630" s="7"/>
      <c r="C630" s="64" t="s">
        <v>132</v>
      </c>
      <c r="D630" s="322" t="str">
        <f t="shared" si="151"/>
        <v/>
      </c>
      <c r="E630" s="323"/>
      <c r="F630" s="323"/>
      <c r="G630" s="323"/>
      <c r="H630" s="323"/>
      <c r="I630" s="323"/>
      <c r="J630" s="324"/>
      <c r="K630" s="320"/>
      <c r="L630" s="320"/>
      <c r="M630" s="320"/>
      <c r="N630" s="320"/>
      <c r="O630" s="320"/>
      <c r="P630" s="320"/>
      <c r="Q630" s="320"/>
      <c r="R630" s="320"/>
      <c r="S630" s="320"/>
      <c r="T630" s="320"/>
      <c r="U630" s="320"/>
      <c r="V630" s="320"/>
      <c r="W630" s="320"/>
      <c r="X630" s="320"/>
      <c r="Y630" s="320"/>
      <c r="Z630" s="320"/>
      <c r="AA630" s="320"/>
      <c r="AB630" s="320"/>
      <c r="AC630" s="320"/>
      <c r="AD630" s="320"/>
      <c r="AG630">
        <f t="shared" si="152"/>
        <v>0</v>
      </c>
      <c r="AH630">
        <f t="shared" si="153"/>
        <v>0</v>
      </c>
      <c r="AI630">
        <f t="shared" si="154"/>
        <v>0</v>
      </c>
      <c r="AJ630">
        <f t="shared" si="155"/>
        <v>0</v>
      </c>
      <c r="AL630">
        <f t="shared" si="156"/>
        <v>0</v>
      </c>
    </row>
    <row r="631" spans="1:38" ht="15">
      <c r="A631" s="166"/>
      <c r="B631" s="7"/>
      <c r="C631" s="64" t="s">
        <v>133</v>
      </c>
      <c r="D631" s="322" t="str">
        <f t="shared" si="151"/>
        <v/>
      </c>
      <c r="E631" s="323"/>
      <c r="F631" s="323"/>
      <c r="G631" s="323"/>
      <c r="H631" s="323"/>
      <c r="I631" s="323"/>
      <c r="J631" s="324"/>
      <c r="K631" s="320"/>
      <c r="L631" s="320"/>
      <c r="M631" s="320"/>
      <c r="N631" s="320"/>
      <c r="O631" s="320"/>
      <c r="P631" s="320"/>
      <c r="Q631" s="320"/>
      <c r="R631" s="320"/>
      <c r="S631" s="320"/>
      <c r="T631" s="320"/>
      <c r="U631" s="320"/>
      <c r="V631" s="320"/>
      <c r="W631" s="320"/>
      <c r="X631" s="320"/>
      <c r="Y631" s="320"/>
      <c r="Z631" s="320"/>
      <c r="AA631" s="320"/>
      <c r="AB631" s="320"/>
      <c r="AC631" s="320"/>
      <c r="AD631" s="320"/>
      <c r="AG631">
        <f t="shared" si="152"/>
        <v>0</v>
      </c>
      <c r="AH631">
        <f t="shared" si="153"/>
        <v>0</v>
      </c>
      <c r="AI631">
        <f t="shared" si="154"/>
        <v>0</v>
      </c>
      <c r="AJ631">
        <f t="shared" si="155"/>
        <v>0</v>
      </c>
      <c r="AL631">
        <f t="shared" si="156"/>
        <v>0</v>
      </c>
    </row>
    <row r="632" spans="1:38" ht="15">
      <c r="A632" s="166"/>
      <c r="B632" s="7"/>
      <c r="C632" s="64" t="s">
        <v>134</v>
      </c>
      <c r="D632" s="322" t="str">
        <f t="shared" si="151"/>
        <v/>
      </c>
      <c r="E632" s="323"/>
      <c r="F632" s="323"/>
      <c r="G632" s="323"/>
      <c r="H632" s="323"/>
      <c r="I632" s="323"/>
      <c r="J632" s="324"/>
      <c r="K632" s="320"/>
      <c r="L632" s="320"/>
      <c r="M632" s="320"/>
      <c r="N632" s="320"/>
      <c r="O632" s="320"/>
      <c r="P632" s="320"/>
      <c r="Q632" s="320"/>
      <c r="R632" s="320"/>
      <c r="S632" s="320"/>
      <c r="T632" s="320"/>
      <c r="U632" s="320"/>
      <c r="V632" s="320"/>
      <c r="W632" s="320"/>
      <c r="X632" s="320"/>
      <c r="Y632" s="320"/>
      <c r="Z632" s="320"/>
      <c r="AA632" s="320"/>
      <c r="AB632" s="320"/>
      <c r="AC632" s="320"/>
      <c r="AD632" s="320"/>
      <c r="AG632">
        <f t="shared" si="152"/>
        <v>0</v>
      </c>
      <c r="AH632">
        <f t="shared" si="153"/>
        <v>0</v>
      </c>
      <c r="AI632">
        <f t="shared" si="154"/>
        <v>0</v>
      </c>
      <c r="AJ632">
        <f t="shared" si="155"/>
        <v>0</v>
      </c>
      <c r="AL632">
        <f t="shared" si="156"/>
        <v>0</v>
      </c>
    </row>
    <row r="633" spans="1:38" ht="15">
      <c r="A633" s="166"/>
      <c r="B633" s="7"/>
      <c r="C633" s="64" t="s">
        <v>135</v>
      </c>
      <c r="D633" s="322" t="str">
        <f t="shared" si="151"/>
        <v/>
      </c>
      <c r="E633" s="323"/>
      <c r="F633" s="323"/>
      <c r="G633" s="323"/>
      <c r="H633" s="323"/>
      <c r="I633" s="323"/>
      <c r="J633" s="324"/>
      <c r="K633" s="320"/>
      <c r="L633" s="320"/>
      <c r="M633" s="320"/>
      <c r="N633" s="320"/>
      <c r="O633" s="320"/>
      <c r="P633" s="320"/>
      <c r="Q633" s="320"/>
      <c r="R633" s="320"/>
      <c r="S633" s="320"/>
      <c r="T633" s="320"/>
      <c r="U633" s="320"/>
      <c r="V633" s="320"/>
      <c r="W633" s="320"/>
      <c r="X633" s="320"/>
      <c r="Y633" s="320"/>
      <c r="Z633" s="320"/>
      <c r="AA633" s="320"/>
      <c r="AB633" s="320"/>
      <c r="AC633" s="320"/>
      <c r="AD633" s="320"/>
      <c r="AG633">
        <f t="shared" si="152"/>
        <v>0</v>
      </c>
      <c r="AH633">
        <f t="shared" si="153"/>
        <v>0</v>
      </c>
      <c r="AI633">
        <f t="shared" si="154"/>
        <v>0</v>
      </c>
      <c r="AJ633">
        <f t="shared" si="155"/>
        <v>0</v>
      </c>
      <c r="AL633">
        <f t="shared" si="156"/>
        <v>0</v>
      </c>
    </row>
    <row r="634" spans="1:38" ht="15">
      <c r="A634" s="166"/>
      <c r="B634" s="7"/>
      <c r="C634" s="64" t="s">
        <v>136</v>
      </c>
      <c r="D634" s="322" t="str">
        <f t="shared" si="151"/>
        <v/>
      </c>
      <c r="E634" s="323"/>
      <c r="F634" s="323"/>
      <c r="G634" s="323"/>
      <c r="H634" s="323"/>
      <c r="I634" s="323"/>
      <c r="J634" s="324"/>
      <c r="K634" s="320"/>
      <c r="L634" s="320"/>
      <c r="M634" s="320"/>
      <c r="N634" s="320"/>
      <c r="O634" s="320"/>
      <c r="P634" s="320"/>
      <c r="Q634" s="320"/>
      <c r="R634" s="320"/>
      <c r="S634" s="320"/>
      <c r="T634" s="320"/>
      <c r="U634" s="320"/>
      <c r="V634" s="320"/>
      <c r="W634" s="320"/>
      <c r="X634" s="320"/>
      <c r="Y634" s="320"/>
      <c r="Z634" s="320"/>
      <c r="AA634" s="320"/>
      <c r="AB634" s="320"/>
      <c r="AC634" s="320"/>
      <c r="AD634" s="320"/>
      <c r="AG634">
        <f t="shared" si="152"/>
        <v>0</v>
      </c>
      <c r="AH634">
        <f t="shared" si="153"/>
        <v>0</v>
      </c>
      <c r="AI634">
        <f t="shared" si="154"/>
        <v>0</v>
      </c>
      <c r="AJ634">
        <f t="shared" si="155"/>
        <v>0</v>
      </c>
      <c r="AL634">
        <f t="shared" si="156"/>
        <v>0</v>
      </c>
    </row>
    <row r="635" spans="1:38" ht="15">
      <c r="A635" s="166"/>
      <c r="B635" s="7"/>
      <c r="C635" s="64" t="s">
        <v>137</v>
      </c>
      <c r="D635" s="322" t="str">
        <f t="shared" si="151"/>
        <v/>
      </c>
      <c r="E635" s="323"/>
      <c r="F635" s="323"/>
      <c r="G635" s="323"/>
      <c r="H635" s="323"/>
      <c r="I635" s="323"/>
      <c r="J635" s="324"/>
      <c r="K635" s="320"/>
      <c r="L635" s="320"/>
      <c r="M635" s="320"/>
      <c r="N635" s="320"/>
      <c r="O635" s="320"/>
      <c r="P635" s="320"/>
      <c r="Q635" s="320"/>
      <c r="R635" s="320"/>
      <c r="S635" s="320"/>
      <c r="T635" s="320"/>
      <c r="U635" s="320"/>
      <c r="V635" s="320"/>
      <c r="W635" s="320"/>
      <c r="X635" s="320"/>
      <c r="Y635" s="320"/>
      <c r="Z635" s="320"/>
      <c r="AA635" s="320"/>
      <c r="AB635" s="320"/>
      <c r="AC635" s="320"/>
      <c r="AD635" s="320"/>
      <c r="AG635">
        <f t="shared" si="152"/>
        <v>0</v>
      </c>
      <c r="AH635">
        <f t="shared" si="153"/>
        <v>0</v>
      </c>
      <c r="AI635">
        <f t="shared" si="154"/>
        <v>0</v>
      </c>
      <c r="AJ635">
        <f t="shared" si="155"/>
        <v>0</v>
      </c>
      <c r="AL635">
        <f t="shared" si="156"/>
        <v>0</v>
      </c>
    </row>
    <row r="636" spans="1:38" ht="15">
      <c r="A636" s="166"/>
      <c r="B636" s="7"/>
      <c r="C636" s="64" t="s">
        <v>138</v>
      </c>
      <c r="D636" s="322" t="str">
        <f t="shared" ref="D636:D690" si="157">IF(D499="","",D499)</f>
        <v/>
      </c>
      <c r="E636" s="323"/>
      <c r="F636" s="323"/>
      <c r="G636" s="323"/>
      <c r="H636" s="323"/>
      <c r="I636" s="323"/>
      <c r="J636" s="324"/>
      <c r="K636" s="320"/>
      <c r="L636" s="320"/>
      <c r="M636" s="320"/>
      <c r="N636" s="320"/>
      <c r="O636" s="320"/>
      <c r="P636" s="320"/>
      <c r="Q636" s="320"/>
      <c r="R636" s="320"/>
      <c r="S636" s="320"/>
      <c r="T636" s="320"/>
      <c r="U636" s="320"/>
      <c r="V636" s="320"/>
      <c r="W636" s="320"/>
      <c r="X636" s="320"/>
      <c r="Y636" s="320"/>
      <c r="Z636" s="320"/>
      <c r="AA636" s="320"/>
      <c r="AB636" s="320"/>
      <c r="AC636" s="320"/>
      <c r="AD636" s="320"/>
      <c r="AG636">
        <f t="shared" ref="AG636:AG690" si="158">K636</f>
        <v>0</v>
      </c>
      <c r="AH636">
        <f t="shared" ref="AH636:AH690" si="159">COUNTIF(P636:AD636,"NS")</f>
        <v>0</v>
      </c>
      <c r="AI636">
        <f t="shared" ref="AI636:AI690" si="160">SUM(P636:AD636)</f>
        <v>0</v>
      </c>
      <c r="AJ636">
        <f t="shared" ref="AJ636:AJ690" si="161">IF($AG$568=$AH$568,0,IF(OR(AND(AG636=0,AH636&gt;0),AND(AG636="NS",AI636&gt;0),AND(AG636="NS",AI636=0,AH636=0)),1,IF(OR(AND(AH636&gt;=2,AI636&lt;AG636),AND(AG636="NS",AI636=0,AH636&gt;0),AG636=AI636,COUNTIF(K636:AD636,"NA")=4),0,1)))</f>
        <v>0</v>
      </c>
      <c r="AL636">
        <f t="shared" ref="AL636:AL690" si="162">IF(COUNTBLANK(K636:AD636)=20,0,IF(COUNTA(K636:AD636)&lt;&gt;COUNTA($K$570:$AD$570),1,0))</f>
        <v>0</v>
      </c>
    </row>
    <row r="637" spans="1:38" ht="15">
      <c r="A637" s="166"/>
      <c r="B637" s="7"/>
      <c r="C637" s="64" t="s">
        <v>139</v>
      </c>
      <c r="D637" s="322" t="str">
        <f t="shared" si="157"/>
        <v/>
      </c>
      <c r="E637" s="323"/>
      <c r="F637" s="323"/>
      <c r="G637" s="323"/>
      <c r="H637" s="323"/>
      <c r="I637" s="323"/>
      <c r="J637" s="324"/>
      <c r="K637" s="320"/>
      <c r="L637" s="320"/>
      <c r="M637" s="320"/>
      <c r="N637" s="320"/>
      <c r="O637" s="320"/>
      <c r="P637" s="320"/>
      <c r="Q637" s="320"/>
      <c r="R637" s="320"/>
      <c r="S637" s="320"/>
      <c r="T637" s="320"/>
      <c r="U637" s="320"/>
      <c r="V637" s="320"/>
      <c r="W637" s="320"/>
      <c r="X637" s="320"/>
      <c r="Y637" s="320"/>
      <c r="Z637" s="320"/>
      <c r="AA637" s="320"/>
      <c r="AB637" s="320"/>
      <c r="AC637" s="320"/>
      <c r="AD637" s="320"/>
      <c r="AG637">
        <f t="shared" si="158"/>
        <v>0</v>
      </c>
      <c r="AH637">
        <f t="shared" si="159"/>
        <v>0</v>
      </c>
      <c r="AI637">
        <f t="shared" si="160"/>
        <v>0</v>
      </c>
      <c r="AJ637">
        <f t="shared" si="161"/>
        <v>0</v>
      </c>
      <c r="AL637">
        <f t="shared" si="162"/>
        <v>0</v>
      </c>
    </row>
    <row r="638" spans="1:38" ht="15">
      <c r="A638" s="166"/>
      <c r="B638" s="7"/>
      <c r="C638" s="64" t="s">
        <v>140</v>
      </c>
      <c r="D638" s="322" t="str">
        <f t="shared" si="157"/>
        <v/>
      </c>
      <c r="E638" s="323"/>
      <c r="F638" s="323"/>
      <c r="G638" s="323"/>
      <c r="H638" s="323"/>
      <c r="I638" s="323"/>
      <c r="J638" s="324"/>
      <c r="K638" s="320"/>
      <c r="L638" s="320"/>
      <c r="M638" s="320"/>
      <c r="N638" s="320"/>
      <c r="O638" s="320"/>
      <c r="P638" s="320"/>
      <c r="Q638" s="320"/>
      <c r="R638" s="320"/>
      <c r="S638" s="320"/>
      <c r="T638" s="320"/>
      <c r="U638" s="320"/>
      <c r="V638" s="320"/>
      <c r="W638" s="320"/>
      <c r="X638" s="320"/>
      <c r="Y638" s="320"/>
      <c r="Z638" s="320"/>
      <c r="AA638" s="320"/>
      <c r="AB638" s="320"/>
      <c r="AC638" s="320"/>
      <c r="AD638" s="320"/>
      <c r="AG638">
        <f t="shared" si="158"/>
        <v>0</v>
      </c>
      <c r="AH638">
        <f t="shared" si="159"/>
        <v>0</v>
      </c>
      <c r="AI638">
        <f t="shared" si="160"/>
        <v>0</v>
      </c>
      <c r="AJ638">
        <f t="shared" si="161"/>
        <v>0</v>
      </c>
      <c r="AL638">
        <f t="shared" si="162"/>
        <v>0</v>
      </c>
    </row>
    <row r="639" spans="1:38" ht="15">
      <c r="A639" s="166"/>
      <c r="B639" s="7"/>
      <c r="C639" s="64" t="s">
        <v>141</v>
      </c>
      <c r="D639" s="322" t="str">
        <f t="shared" si="157"/>
        <v/>
      </c>
      <c r="E639" s="323"/>
      <c r="F639" s="323"/>
      <c r="G639" s="323"/>
      <c r="H639" s="323"/>
      <c r="I639" s="323"/>
      <c r="J639" s="324"/>
      <c r="K639" s="320"/>
      <c r="L639" s="320"/>
      <c r="M639" s="320"/>
      <c r="N639" s="320"/>
      <c r="O639" s="320"/>
      <c r="P639" s="320"/>
      <c r="Q639" s="320"/>
      <c r="R639" s="320"/>
      <c r="S639" s="320"/>
      <c r="T639" s="320"/>
      <c r="U639" s="320"/>
      <c r="V639" s="320"/>
      <c r="W639" s="320"/>
      <c r="X639" s="320"/>
      <c r="Y639" s="320"/>
      <c r="Z639" s="320"/>
      <c r="AA639" s="320"/>
      <c r="AB639" s="320"/>
      <c r="AC639" s="320"/>
      <c r="AD639" s="320"/>
      <c r="AG639">
        <f t="shared" si="158"/>
        <v>0</v>
      </c>
      <c r="AH639">
        <f t="shared" si="159"/>
        <v>0</v>
      </c>
      <c r="AI639">
        <f t="shared" si="160"/>
        <v>0</v>
      </c>
      <c r="AJ639">
        <f t="shared" si="161"/>
        <v>0</v>
      </c>
      <c r="AL639">
        <f t="shared" si="162"/>
        <v>0</v>
      </c>
    </row>
    <row r="640" spans="1:38" ht="15">
      <c r="A640" s="166"/>
      <c r="B640" s="7"/>
      <c r="C640" s="64" t="s">
        <v>142</v>
      </c>
      <c r="D640" s="322" t="str">
        <f t="shared" si="157"/>
        <v/>
      </c>
      <c r="E640" s="323"/>
      <c r="F640" s="323"/>
      <c r="G640" s="323"/>
      <c r="H640" s="323"/>
      <c r="I640" s="323"/>
      <c r="J640" s="324"/>
      <c r="K640" s="320"/>
      <c r="L640" s="320"/>
      <c r="M640" s="320"/>
      <c r="N640" s="320"/>
      <c r="O640" s="320"/>
      <c r="P640" s="320"/>
      <c r="Q640" s="320"/>
      <c r="R640" s="320"/>
      <c r="S640" s="320"/>
      <c r="T640" s="320"/>
      <c r="U640" s="320"/>
      <c r="V640" s="320"/>
      <c r="W640" s="320"/>
      <c r="X640" s="320"/>
      <c r="Y640" s="320"/>
      <c r="Z640" s="320"/>
      <c r="AA640" s="320"/>
      <c r="AB640" s="320"/>
      <c r="AC640" s="320"/>
      <c r="AD640" s="320"/>
      <c r="AG640">
        <f t="shared" si="158"/>
        <v>0</v>
      </c>
      <c r="AH640">
        <f t="shared" si="159"/>
        <v>0</v>
      </c>
      <c r="AI640">
        <f t="shared" si="160"/>
        <v>0</v>
      </c>
      <c r="AJ640">
        <f t="shared" si="161"/>
        <v>0</v>
      </c>
      <c r="AL640">
        <f t="shared" si="162"/>
        <v>0</v>
      </c>
    </row>
    <row r="641" spans="1:38" ht="15">
      <c r="A641" s="166"/>
      <c r="B641" s="7"/>
      <c r="C641" s="64" t="s">
        <v>143</v>
      </c>
      <c r="D641" s="322" t="str">
        <f t="shared" si="157"/>
        <v/>
      </c>
      <c r="E641" s="323"/>
      <c r="F641" s="323"/>
      <c r="G641" s="323"/>
      <c r="H641" s="323"/>
      <c r="I641" s="323"/>
      <c r="J641" s="324"/>
      <c r="K641" s="320"/>
      <c r="L641" s="320"/>
      <c r="M641" s="320"/>
      <c r="N641" s="320"/>
      <c r="O641" s="320"/>
      <c r="P641" s="320"/>
      <c r="Q641" s="320"/>
      <c r="R641" s="320"/>
      <c r="S641" s="320"/>
      <c r="T641" s="320"/>
      <c r="U641" s="320"/>
      <c r="V641" s="320"/>
      <c r="W641" s="320"/>
      <c r="X641" s="320"/>
      <c r="Y641" s="320"/>
      <c r="Z641" s="320"/>
      <c r="AA641" s="320"/>
      <c r="AB641" s="320"/>
      <c r="AC641" s="320"/>
      <c r="AD641" s="320"/>
      <c r="AG641">
        <f t="shared" si="158"/>
        <v>0</v>
      </c>
      <c r="AH641">
        <f t="shared" si="159"/>
        <v>0</v>
      </c>
      <c r="AI641">
        <f t="shared" si="160"/>
        <v>0</v>
      </c>
      <c r="AJ641">
        <f t="shared" si="161"/>
        <v>0</v>
      </c>
      <c r="AL641">
        <f t="shared" si="162"/>
        <v>0</v>
      </c>
    </row>
    <row r="642" spans="1:38" ht="15">
      <c r="A642" s="166"/>
      <c r="B642" s="7"/>
      <c r="C642" s="64" t="s">
        <v>144</v>
      </c>
      <c r="D642" s="322" t="str">
        <f t="shared" si="157"/>
        <v/>
      </c>
      <c r="E642" s="323"/>
      <c r="F642" s="323"/>
      <c r="G642" s="323"/>
      <c r="H642" s="323"/>
      <c r="I642" s="323"/>
      <c r="J642" s="324"/>
      <c r="K642" s="320"/>
      <c r="L642" s="320"/>
      <c r="M642" s="320"/>
      <c r="N642" s="320"/>
      <c r="O642" s="320"/>
      <c r="P642" s="320"/>
      <c r="Q642" s="320"/>
      <c r="R642" s="320"/>
      <c r="S642" s="320"/>
      <c r="T642" s="320"/>
      <c r="U642" s="320"/>
      <c r="V642" s="320"/>
      <c r="W642" s="320"/>
      <c r="X642" s="320"/>
      <c r="Y642" s="320"/>
      <c r="Z642" s="320"/>
      <c r="AA642" s="320"/>
      <c r="AB642" s="320"/>
      <c r="AC642" s="320"/>
      <c r="AD642" s="320"/>
      <c r="AG642">
        <f t="shared" si="158"/>
        <v>0</v>
      </c>
      <c r="AH642">
        <f t="shared" si="159"/>
        <v>0</v>
      </c>
      <c r="AI642">
        <f t="shared" si="160"/>
        <v>0</v>
      </c>
      <c r="AJ642">
        <f t="shared" si="161"/>
        <v>0</v>
      </c>
      <c r="AL642">
        <f t="shared" si="162"/>
        <v>0</v>
      </c>
    </row>
    <row r="643" spans="1:38" ht="15">
      <c r="A643" s="166"/>
      <c r="B643" s="7"/>
      <c r="C643" s="64" t="s">
        <v>145</v>
      </c>
      <c r="D643" s="322" t="str">
        <f t="shared" si="157"/>
        <v/>
      </c>
      <c r="E643" s="323"/>
      <c r="F643" s="323"/>
      <c r="G643" s="323"/>
      <c r="H643" s="323"/>
      <c r="I643" s="323"/>
      <c r="J643" s="324"/>
      <c r="K643" s="320"/>
      <c r="L643" s="320"/>
      <c r="M643" s="320"/>
      <c r="N643" s="320"/>
      <c r="O643" s="320"/>
      <c r="P643" s="320"/>
      <c r="Q643" s="320"/>
      <c r="R643" s="320"/>
      <c r="S643" s="320"/>
      <c r="T643" s="320"/>
      <c r="U643" s="320"/>
      <c r="V643" s="320"/>
      <c r="W643" s="320"/>
      <c r="X643" s="320"/>
      <c r="Y643" s="320"/>
      <c r="Z643" s="320"/>
      <c r="AA643" s="320"/>
      <c r="AB643" s="320"/>
      <c r="AC643" s="320"/>
      <c r="AD643" s="320"/>
      <c r="AG643">
        <f t="shared" si="158"/>
        <v>0</v>
      </c>
      <c r="AH643">
        <f t="shared" si="159"/>
        <v>0</v>
      </c>
      <c r="AI643">
        <f t="shared" si="160"/>
        <v>0</v>
      </c>
      <c r="AJ643">
        <f t="shared" si="161"/>
        <v>0</v>
      </c>
      <c r="AL643">
        <f t="shared" si="162"/>
        <v>0</v>
      </c>
    </row>
    <row r="644" spans="1:38" ht="15">
      <c r="A644" s="166"/>
      <c r="B644" s="7"/>
      <c r="C644" s="64" t="s">
        <v>146</v>
      </c>
      <c r="D644" s="322" t="str">
        <f t="shared" si="157"/>
        <v/>
      </c>
      <c r="E644" s="323"/>
      <c r="F644" s="323"/>
      <c r="G644" s="323"/>
      <c r="H644" s="323"/>
      <c r="I644" s="323"/>
      <c r="J644" s="324"/>
      <c r="K644" s="320"/>
      <c r="L644" s="320"/>
      <c r="M644" s="320"/>
      <c r="N644" s="320"/>
      <c r="O644" s="320"/>
      <c r="P644" s="320"/>
      <c r="Q644" s="320"/>
      <c r="R644" s="320"/>
      <c r="S644" s="320"/>
      <c r="T644" s="320"/>
      <c r="U644" s="320"/>
      <c r="V644" s="320"/>
      <c r="W644" s="320"/>
      <c r="X644" s="320"/>
      <c r="Y644" s="320"/>
      <c r="Z644" s="320"/>
      <c r="AA644" s="320"/>
      <c r="AB644" s="320"/>
      <c r="AC644" s="320"/>
      <c r="AD644" s="320"/>
      <c r="AG644">
        <f t="shared" si="158"/>
        <v>0</v>
      </c>
      <c r="AH644">
        <f t="shared" si="159"/>
        <v>0</v>
      </c>
      <c r="AI644">
        <f t="shared" si="160"/>
        <v>0</v>
      </c>
      <c r="AJ644">
        <f t="shared" si="161"/>
        <v>0</v>
      </c>
      <c r="AL644">
        <f t="shared" si="162"/>
        <v>0</v>
      </c>
    </row>
    <row r="645" spans="1:38" ht="15">
      <c r="A645" s="166"/>
      <c r="B645" s="7"/>
      <c r="C645" s="64" t="s">
        <v>147</v>
      </c>
      <c r="D645" s="322" t="str">
        <f t="shared" si="157"/>
        <v/>
      </c>
      <c r="E645" s="323"/>
      <c r="F645" s="323"/>
      <c r="G645" s="323"/>
      <c r="H645" s="323"/>
      <c r="I645" s="323"/>
      <c r="J645" s="324"/>
      <c r="K645" s="320"/>
      <c r="L645" s="320"/>
      <c r="M645" s="320"/>
      <c r="N645" s="320"/>
      <c r="O645" s="320"/>
      <c r="P645" s="320"/>
      <c r="Q645" s="320"/>
      <c r="R645" s="320"/>
      <c r="S645" s="320"/>
      <c r="T645" s="320"/>
      <c r="U645" s="320"/>
      <c r="V645" s="320"/>
      <c r="W645" s="320"/>
      <c r="X645" s="320"/>
      <c r="Y645" s="320"/>
      <c r="Z645" s="320"/>
      <c r="AA645" s="320"/>
      <c r="AB645" s="320"/>
      <c r="AC645" s="320"/>
      <c r="AD645" s="320"/>
      <c r="AG645">
        <f t="shared" si="158"/>
        <v>0</v>
      </c>
      <c r="AH645">
        <f t="shared" si="159"/>
        <v>0</v>
      </c>
      <c r="AI645">
        <f t="shared" si="160"/>
        <v>0</v>
      </c>
      <c r="AJ645">
        <f t="shared" si="161"/>
        <v>0</v>
      </c>
      <c r="AL645">
        <f t="shared" si="162"/>
        <v>0</v>
      </c>
    </row>
    <row r="646" spans="1:38" ht="15">
      <c r="A646" s="166"/>
      <c r="B646" s="7"/>
      <c r="C646" s="64" t="s">
        <v>148</v>
      </c>
      <c r="D646" s="322" t="str">
        <f t="shared" si="157"/>
        <v/>
      </c>
      <c r="E646" s="323"/>
      <c r="F646" s="323"/>
      <c r="G646" s="323"/>
      <c r="H646" s="323"/>
      <c r="I646" s="323"/>
      <c r="J646" s="324"/>
      <c r="K646" s="320"/>
      <c r="L646" s="320"/>
      <c r="M646" s="320"/>
      <c r="N646" s="320"/>
      <c r="O646" s="320"/>
      <c r="P646" s="320"/>
      <c r="Q646" s="320"/>
      <c r="R646" s="320"/>
      <c r="S646" s="320"/>
      <c r="T646" s="320"/>
      <c r="U646" s="320"/>
      <c r="V646" s="320"/>
      <c r="W646" s="320"/>
      <c r="X646" s="320"/>
      <c r="Y646" s="320"/>
      <c r="Z646" s="320"/>
      <c r="AA646" s="320"/>
      <c r="AB646" s="320"/>
      <c r="AC646" s="320"/>
      <c r="AD646" s="320"/>
      <c r="AG646">
        <f t="shared" si="158"/>
        <v>0</v>
      </c>
      <c r="AH646">
        <f t="shared" si="159"/>
        <v>0</v>
      </c>
      <c r="AI646">
        <f t="shared" si="160"/>
        <v>0</v>
      </c>
      <c r="AJ646">
        <f t="shared" si="161"/>
        <v>0</v>
      </c>
      <c r="AL646">
        <f t="shared" si="162"/>
        <v>0</v>
      </c>
    </row>
    <row r="647" spans="1:38" ht="15">
      <c r="A647" s="166"/>
      <c r="B647" s="7"/>
      <c r="C647" s="64" t="s">
        <v>149</v>
      </c>
      <c r="D647" s="322" t="str">
        <f t="shared" si="157"/>
        <v/>
      </c>
      <c r="E647" s="323"/>
      <c r="F647" s="323"/>
      <c r="G647" s="323"/>
      <c r="H647" s="323"/>
      <c r="I647" s="323"/>
      <c r="J647" s="324"/>
      <c r="K647" s="320"/>
      <c r="L647" s="320"/>
      <c r="M647" s="320"/>
      <c r="N647" s="320"/>
      <c r="O647" s="320"/>
      <c r="P647" s="320"/>
      <c r="Q647" s="320"/>
      <c r="R647" s="320"/>
      <c r="S647" s="320"/>
      <c r="T647" s="320"/>
      <c r="U647" s="320"/>
      <c r="V647" s="320"/>
      <c r="W647" s="320"/>
      <c r="X647" s="320"/>
      <c r="Y647" s="320"/>
      <c r="Z647" s="320"/>
      <c r="AA647" s="320"/>
      <c r="AB647" s="320"/>
      <c r="AC647" s="320"/>
      <c r="AD647" s="320"/>
      <c r="AG647">
        <f t="shared" si="158"/>
        <v>0</v>
      </c>
      <c r="AH647">
        <f t="shared" si="159"/>
        <v>0</v>
      </c>
      <c r="AI647">
        <f t="shared" si="160"/>
        <v>0</v>
      </c>
      <c r="AJ647">
        <f t="shared" si="161"/>
        <v>0</v>
      </c>
      <c r="AL647">
        <f t="shared" si="162"/>
        <v>0</v>
      </c>
    </row>
    <row r="648" spans="1:38" ht="15">
      <c r="A648" s="166"/>
      <c r="B648" s="7"/>
      <c r="C648" s="64" t="s">
        <v>150</v>
      </c>
      <c r="D648" s="322" t="str">
        <f t="shared" si="157"/>
        <v/>
      </c>
      <c r="E648" s="323"/>
      <c r="F648" s="323"/>
      <c r="G648" s="323"/>
      <c r="H648" s="323"/>
      <c r="I648" s="323"/>
      <c r="J648" s="324"/>
      <c r="K648" s="320"/>
      <c r="L648" s="320"/>
      <c r="M648" s="320"/>
      <c r="N648" s="320"/>
      <c r="O648" s="320"/>
      <c r="P648" s="320"/>
      <c r="Q648" s="320"/>
      <c r="R648" s="320"/>
      <c r="S648" s="320"/>
      <c r="T648" s="320"/>
      <c r="U648" s="320"/>
      <c r="V648" s="320"/>
      <c r="W648" s="320"/>
      <c r="X648" s="320"/>
      <c r="Y648" s="320"/>
      <c r="Z648" s="320"/>
      <c r="AA648" s="320"/>
      <c r="AB648" s="320"/>
      <c r="AC648" s="320"/>
      <c r="AD648" s="320"/>
      <c r="AG648">
        <f t="shared" si="158"/>
        <v>0</v>
      </c>
      <c r="AH648">
        <f t="shared" si="159"/>
        <v>0</v>
      </c>
      <c r="AI648">
        <f t="shared" si="160"/>
        <v>0</v>
      </c>
      <c r="AJ648">
        <f t="shared" si="161"/>
        <v>0</v>
      </c>
      <c r="AL648">
        <f t="shared" si="162"/>
        <v>0</v>
      </c>
    </row>
    <row r="649" spans="1:38" ht="15">
      <c r="A649" s="166"/>
      <c r="B649" s="7"/>
      <c r="C649" s="64" t="s">
        <v>151</v>
      </c>
      <c r="D649" s="322" t="str">
        <f t="shared" si="157"/>
        <v/>
      </c>
      <c r="E649" s="323"/>
      <c r="F649" s="323"/>
      <c r="G649" s="323"/>
      <c r="H649" s="323"/>
      <c r="I649" s="323"/>
      <c r="J649" s="324"/>
      <c r="K649" s="320"/>
      <c r="L649" s="320"/>
      <c r="M649" s="320"/>
      <c r="N649" s="320"/>
      <c r="O649" s="320"/>
      <c r="P649" s="320"/>
      <c r="Q649" s="320"/>
      <c r="R649" s="320"/>
      <c r="S649" s="320"/>
      <c r="T649" s="320"/>
      <c r="U649" s="320"/>
      <c r="V649" s="320"/>
      <c r="W649" s="320"/>
      <c r="X649" s="320"/>
      <c r="Y649" s="320"/>
      <c r="Z649" s="320"/>
      <c r="AA649" s="320"/>
      <c r="AB649" s="320"/>
      <c r="AC649" s="320"/>
      <c r="AD649" s="320"/>
      <c r="AG649">
        <f t="shared" si="158"/>
        <v>0</v>
      </c>
      <c r="AH649">
        <f t="shared" si="159"/>
        <v>0</v>
      </c>
      <c r="AI649">
        <f t="shared" si="160"/>
        <v>0</v>
      </c>
      <c r="AJ649">
        <f t="shared" si="161"/>
        <v>0</v>
      </c>
      <c r="AL649">
        <f t="shared" si="162"/>
        <v>0</v>
      </c>
    </row>
    <row r="650" spans="1:38" ht="15">
      <c r="A650" s="166"/>
      <c r="B650" s="7"/>
      <c r="C650" s="64" t="s">
        <v>152</v>
      </c>
      <c r="D650" s="322" t="str">
        <f t="shared" si="157"/>
        <v/>
      </c>
      <c r="E650" s="323"/>
      <c r="F650" s="323"/>
      <c r="G650" s="323"/>
      <c r="H650" s="323"/>
      <c r="I650" s="323"/>
      <c r="J650" s="324"/>
      <c r="K650" s="320"/>
      <c r="L650" s="320"/>
      <c r="M650" s="320"/>
      <c r="N650" s="320"/>
      <c r="O650" s="320"/>
      <c r="P650" s="320"/>
      <c r="Q650" s="320"/>
      <c r="R650" s="320"/>
      <c r="S650" s="320"/>
      <c r="T650" s="320"/>
      <c r="U650" s="320"/>
      <c r="V650" s="320"/>
      <c r="W650" s="320"/>
      <c r="X650" s="320"/>
      <c r="Y650" s="320"/>
      <c r="Z650" s="320"/>
      <c r="AA650" s="320"/>
      <c r="AB650" s="320"/>
      <c r="AC650" s="320"/>
      <c r="AD650" s="320"/>
      <c r="AG650">
        <f t="shared" si="158"/>
        <v>0</v>
      </c>
      <c r="AH650">
        <f t="shared" si="159"/>
        <v>0</v>
      </c>
      <c r="AI650">
        <f t="shared" si="160"/>
        <v>0</v>
      </c>
      <c r="AJ650">
        <f t="shared" si="161"/>
        <v>0</v>
      </c>
      <c r="AL650">
        <f t="shared" si="162"/>
        <v>0</v>
      </c>
    </row>
    <row r="651" spans="1:38" ht="15">
      <c r="A651" s="166"/>
      <c r="B651" s="7"/>
      <c r="C651" s="64" t="s">
        <v>153</v>
      </c>
      <c r="D651" s="322" t="str">
        <f t="shared" si="157"/>
        <v/>
      </c>
      <c r="E651" s="323"/>
      <c r="F651" s="323"/>
      <c r="G651" s="323"/>
      <c r="H651" s="323"/>
      <c r="I651" s="323"/>
      <c r="J651" s="324"/>
      <c r="K651" s="320"/>
      <c r="L651" s="320"/>
      <c r="M651" s="320"/>
      <c r="N651" s="320"/>
      <c r="O651" s="320"/>
      <c r="P651" s="320"/>
      <c r="Q651" s="320"/>
      <c r="R651" s="320"/>
      <c r="S651" s="320"/>
      <c r="T651" s="320"/>
      <c r="U651" s="320"/>
      <c r="V651" s="320"/>
      <c r="W651" s="320"/>
      <c r="X651" s="320"/>
      <c r="Y651" s="320"/>
      <c r="Z651" s="320"/>
      <c r="AA651" s="320"/>
      <c r="AB651" s="320"/>
      <c r="AC651" s="320"/>
      <c r="AD651" s="320"/>
      <c r="AG651">
        <f t="shared" si="158"/>
        <v>0</v>
      </c>
      <c r="AH651">
        <f t="shared" si="159"/>
        <v>0</v>
      </c>
      <c r="AI651">
        <f t="shared" si="160"/>
        <v>0</v>
      </c>
      <c r="AJ651">
        <f t="shared" si="161"/>
        <v>0</v>
      </c>
      <c r="AL651">
        <f t="shared" si="162"/>
        <v>0</v>
      </c>
    </row>
    <row r="652" spans="1:38" ht="15">
      <c r="A652" s="166"/>
      <c r="B652" s="7"/>
      <c r="C652" s="64" t="s">
        <v>154</v>
      </c>
      <c r="D652" s="322" t="str">
        <f t="shared" si="157"/>
        <v/>
      </c>
      <c r="E652" s="323"/>
      <c r="F652" s="323"/>
      <c r="G652" s="323"/>
      <c r="H652" s="323"/>
      <c r="I652" s="323"/>
      <c r="J652" s="324"/>
      <c r="K652" s="320"/>
      <c r="L652" s="320"/>
      <c r="M652" s="320"/>
      <c r="N652" s="320"/>
      <c r="O652" s="320"/>
      <c r="P652" s="320"/>
      <c r="Q652" s="320"/>
      <c r="R652" s="320"/>
      <c r="S652" s="320"/>
      <c r="T652" s="320"/>
      <c r="U652" s="320"/>
      <c r="V652" s="320"/>
      <c r="W652" s="320"/>
      <c r="X652" s="320"/>
      <c r="Y652" s="320"/>
      <c r="Z652" s="320"/>
      <c r="AA652" s="320"/>
      <c r="AB652" s="320"/>
      <c r="AC652" s="320"/>
      <c r="AD652" s="320"/>
      <c r="AG652">
        <f t="shared" si="158"/>
        <v>0</v>
      </c>
      <c r="AH652">
        <f t="shared" si="159"/>
        <v>0</v>
      </c>
      <c r="AI652">
        <f t="shared" si="160"/>
        <v>0</v>
      </c>
      <c r="AJ652">
        <f t="shared" si="161"/>
        <v>0</v>
      </c>
      <c r="AL652">
        <f t="shared" si="162"/>
        <v>0</v>
      </c>
    </row>
    <row r="653" spans="1:38" ht="15">
      <c r="A653" s="166"/>
      <c r="B653" s="7"/>
      <c r="C653" s="64" t="s">
        <v>155</v>
      </c>
      <c r="D653" s="322" t="str">
        <f t="shared" si="157"/>
        <v/>
      </c>
      <c r="E653" s="323"/>
      <c r="F653" s="323"/>
      <c r="G653" s="323"/>
      <c r="H653" s="323"/>
      <c r="I653" s="323"/>
      <c r="J653" s="324"/>
      <c r="K653" s="320"/>
      <c r="L653" s="320"/>
      <c r="M653" s="320"/>
      <c r="N653" s="320"/>
      <c r="O653" s="320"/>
      <c r="P653" s="320"/>
      <c r="Q653" s="320"/>
      <c r="R653" s="320"/>
      <c r="S653" s="320"/>
      <c r="T653" s="320"/>
      <c r="U653" s="320"/>
      <c r="V653" s="320"/>
      <c r="W653" s="320"/>
      <c r="X653" s="320"/>
      <c r="Y653" s="320"/>
      <c r="Z653" s="320"/>
      <c r="AA653" s="320"/>
      <c r="AB653" s="320"/>
      <c r="AC653" s="320"/>
      <c r="AD653" s="320"/>
      <c r="AG653">
        <f t="shared" si="158"/>
        <v>0</v>
      </c>
      <c r="AH653">
        <f t="shared" si="159"/>
        <v>0</v>
      </c>
      <c r="AI653">
        <f t="shared" si="160"/>
        <v>0</v>
      </c>
      <c r="AJ653">
        <f t="shared" si="161"/>
        <v>0</v>
      </c>
      <c r="AL653">
        <f t="shared" si="162"/>
        <v>0</v>
      </c>
    </row>
    <row r="654" spans="1:38" ht="15">
      <c r="A654" s="166"/>
      <c r="B654" s="7"/>
      <c r="C654" s="64" t="s">
        <v>156</v>
      </c>
      <c r="D654" s="322" t="str">
        <f t="shared" si="157"/>
        <v/>
      </c>
      <c r="E654" s="323"/>
      <c r="F654" s="323"/>
      <c r="G654" s="323"/>
      <c r="H654" s="323"/>
      <c r="I654" s="323"/>
      <c r="J654" s="324"/>
      <c r="K654" s="320"/>
      <c r="L654" s="320"/>
      <c r="M654" s="320"/>
      <c r="N654" s="320"/>
      <c r="O654" s="320"/>
      <c r="P654" s="320"/>
      <c r="Q654" s="320"/>
      <c r="R654" s="320"/>
      <c r="S654" s="320"/>
      <c r="T654" s="320"/>
      <c r="U654" s="320"/>
      <c r="V654" s="320"/>
      <c r="W654" s="320"/>
      <c r="X654" s="320"/>
      <c r="Y654" s="320"/>
      <c r="Z654" s="320"/>
      <c r="AA654" s="320"/>
      <c r="AB654" s="320"/>
      <c r="AC654" s="320"/>
      <c r="AD654" s="320"/>
      <c r="AG654">
        <f t="shared" si="158"/>
        <v>0</v>
      </c>
      <c r="AH654">
        <f t="shared" si="159"/>
        <v>0</v>
      </c>
      <c r="AI654">
        <f t="shared" si="160"/>
        <v>0</v>
      </c>
      <c r="AJ654">
        <f t="shared" si="161"/>
        <v>0</v>
      </c>
      <c r="AL654">
        <f t="shared" si="162"/>
        <v>0</v>
      </c>
    </row>
    <row r="655" spans="1:38" ht="15">
      <c r="A655" s="166"/>
      <c r="B655" s="7"/>
      <c r="C655" s="64" t="s">
        <v>157</v>
      </c>
      <c r="D655" s="322" t="str">
        <f t="shared" si="157"/>
        <v/>
      </c>
      <c r="E655" s="323"/>
      <c r="F655" s="323"/>
      <c r="G655" s="323"/>
      <c r="H655" s="323"/>
      <c r="I655" s="323"/>
      <c r="J655" s="324"/>
      <c r="K655" s="320"/>
      <c r="L655" s="320"/>
      <c r="M655" s="320"/>
      <c r="N655" s="320"/>
      <c r="O655" s="320"/>
      <c r="P655" s="320"/>
      <c r="Q655" s="320"/>
      <c r="R655" s="320"/>
      <c r="S655" s="320"/>
      <c r="T655" s="320"/>
      <c r="U655" s="320"/>
      <c r="V655" s="320"/>
      <c r="W655" s="320"/>
      <c r="X655" s="320"/>
      <c r="Y655" s="320"/>
      <c r="Z655" s="320"/>
      <c r="AA655" s="320"/>
      <c r="AB655" s="320"/>
      <c r="AC655" s="320"/>
      <c r="AD655" s="320"/>
      <c r="AG655">
        <f t="shared" si="158"/>
        <v>0</v>
      </c>
      <c r="AH655">
        <f t="shared" si="159"/>
        <v>0</v>
      </c>
      <c r="AI655">
        <f t="shared" si="160"/>
        <v>0</v>
      </c>
      <c r="AJ655">
        <f t="shared" si="161"/>
        <v>0</v>
      </c>
      <c r="AL655">
        <f t="shared" si="162"/>
        <v>0</v>
      </c>
    </row>
    <row r="656" spans="1:38" ht="15">
      <c r="A656" s="166"/>
      <c r="B656" s="7"/>
      <c r="C656" s="64" t="s">
        <v>158</v>
      </c>
      <c r="D656" s="322" t="str">
        <f t="shared" si="157"/>
        <v/>
      </c>
      <c r="E656" s="323"/>
      <c r="F656" s="323"/>
      <c r="G656" s="323"/>
      <c r="H656" s="323"/>
      <c r="I656" s="323"/>
      <c r="J656" s="324"/>
      <c r="K656" s="320"/>
      <c r="L656" s="320"/>
      <c r="M656" s="320"/>
      <c r="N656" s="320"/>
      <c r="O656" s="320"/>
      <c r="P656" s="320"/>
      <c r="Q656" s="320"/>
      <c r="R656" s="320"/>
      <c r="S656" s="320"/>
      <c r="T656" s="320"/>
      <c r="U656" s="320"/>
      <c r="V656" s="320"/>
      <c r="W656" s="320"/>
      <c r="X656" s="320"/>
      <c r="Y656" s="320"/>
      <c r="Z656" s="320"/>
      <c r="AA656" s="320"/>
      <c r="AB656" s="320"/>
      <c r="AC656" s="320"/>
      <c r="AD656" s="320"/>
      <c r="AG656">
        <f t="shared" si="158"/>
        <v>0</v>
      </c>
      <c r="AH656">
        <f t="shared" si="159"/>
        <v>0</v>
      </c>
      <c r="AI656">
        <f t="shared" si="160"/>
        <v>0</v>
      </c>
      <c r="AJ656">
        <f t="shared" si="161"/>
        <v>0</v>
      </c>
      <c r="AL656">
        <f t="shared" si="162"/>
        <v>0</v>
      </c>
    </row>
    <row r="657" spans="1:38" ht="15">
      <c r="A657" s="166"/>
      <c r="B657" s="7"/>
      <c r="C657" s="64" t="s">
        <v>159</v>
      </c>
      <c r="D657" s="322" t="str">
        <f t="shared" si="157"/>
        <v/>
      </c>
      <c r="E657" s="323"/>
      <c r="F657" s="323"/>
      <c r="G657" s="323"/>
      <c r="H657" s="323"/>
      <c r="I657" s="323"/>
      <c r="J657" s="324"/>
      <c r="K657" s="320"/>
      <c r="L657" s="320"/>
      <c r="M657" s="320"/>
      <c r="N657" s="320"/>
      <c r="O657" s="320"/>
      <c r="P657" s="320"/>
      <c r="Q657" s="320"/>
      <c r="R657" s="320"/>
      <c r="S657" s="320"/>
      <c r="T657" s="320"/>
      <c r="U657" s="320"/>
      <c r="V657" s="320"/>
      <c r="W657" s="320"/>
      <c r="X657" s="320"/>
      <c r="Y657" s="320"/>
      <c r="Z657" s="320"/>
      <c r="AA657" s="320"/>
      <c r="AB657" s="320"/>
      <c r="AC657" s="320"/>
      <c r="AD657" s="320"/>
      <c r="AG657">
        <f t="shared" si="158"/>
        <v>0</v>
      </c>
      <c r="AH657">
        <f t="shared" si="159"/>
        <v>0</v>
      </c>
      <c r="AI657">
        <f t="shared" si="160"/>
        <v>0</v>
      </c>
      <c r="AJ657">
        <f t="shared" si="161"/>
        <v>0</v>
      </c>
      <c r="AL657">
        <f t="shared" si="162"/>
        <v>0</v>
      </c>
    </row>
    <row r="658" spans="1:38" ht="15">
      <c r="A658" s="166"/>
      <c r="B658" s="7"/>
      <c r="C658" s="64" t="s">
        <v>160</v>
      </c>
      <c r="D658" s="322" t="str">
        <f t="shared" si="157"/>
        <v/>
      </c>
      <c r="E658" s="323"/>
      <c r="F658" s="323"/>
      <c r="G658" s="323"/>
      <c r="H658" s="323"/>
      <c r="I658" s="323"/>
      <c r="J658" s="324"/>
      <c r="K658" s="320"/>
      <c r="L658" s="320"/>
      <c r="M658" s="320"/>
      <c r="N658" s="320"/>
      <c r="O658" s="320"/>
      <c r="P658" s="320"/>
      <c r="Q658" s="320"/>
      <c r="R658" s="320"/>
      <c r="S658" s="320"/>
      <c r="T658" s="320"/>
      <c r="U658" s="320"/>
      <c r="V658" s="320"/>
      <c r="W658" s="320"/>
      <c r="X658" s="320"/>
      <c r="Y658" s="320"/>
      <c r="Z658" s="320"/>
      <c r="AA658" s="320"/>
      <c r="AB658" s="320"/>
      <c r="AC658" s="320"/>
      <c r="AD658" s="320"/>
      <c r="AG658">
        <f t="shared" si="158"/>
        <v>0</v>
      </c>
      <c r="AH658">
        <f t="shared" si="159"/>
        <v>0</v>
      </c>
      <c r="AI658">
        <f t="shared" si="160"/>
        <v>0</v>
      </c>
      <c r="AJ658">
        <f t="shared" si="161"/>
        <v>0</v>
      </c>
      <c r="AL658">
        <f t="shared" si="162"/>
        <v>0</v>
      </c>
    </row>
    <row r="659" spans="1:38" ht="15">
      <c r="A659" s="166"/>
      <c r="B659" s="7"/>
      <c r="C659" s="64" t="s">
        <v>161</v>
      </c>
      <c r="D659" s="322" t="str">
        <f t="shared" si="157"/>
        <v/>
      </c>
      <c r="E659" s="323"/>
      <c r="F659" s="323"/>
      <c r="G659" s="323"/>
      <c r="H659" s="323"/>
      <c r="I659" s="323"/>
      <c r="J659" s="324"/>
      <c r="K659" s="320"/>
      <c r="L659" s="320"/>
      <c r="M659" s="320"/>
      <c r="N659" s="320"/>
      <c r="O659" s="320"/>
      <c r="P659" s="320"/>
      <c r="Q659" s="320"/>
      <c r="R659" s="320"/>
      <c r="S659" s="320"/>
      <c r="T659" s="320"/>
      <c r="U659" s="320"/>
      <c r="V659" s="320"/>
      <c r="W659" s="320"/>
      <c r="X659" s="320"/>
      <c r="Y659" s="320"/>
      <c r="Z659" s="320"/>
      <c r="AA659" s="320"/>
      <c r="AB659" s="320"/>
      <c r="AC659" s="320"/>
      <c r="AD659" s="320"/>
      <c r="AG659">
        <f t="shared" si="158"/>
        <v>0</v>
      </c>
      <c r="AH659">
        <f t="shared" si="159"/>
        <v>0</v>
      </c>
      <c r="AI659">
        <f t="shared" si="160"/>
        <v>0</v>
      </c>
      <c r="AJ659">
        <f t="shared" si="161"/>
        <v>0</v>
      </c>
      <c r="AL659">
        <f t="shared" si="162"/>
        <v>0</v>
      </c>
    </row>
    <row r="660" spans="1:38" ht="15">
      <c r="A660" s="166"/>
      <c r="B660" s="7"/>
      <c r="C660" s="64" t="s">
        <v>162</v>
      </c>
      <c r="D660" s="322" t="str">
        <f t="shared" si="157"/>
        <v/>
      </c>
      <c r="E660" s="323"/>
      <c r="F660" s="323"/>
      <c r="G660" s="323"/>
      <c r="H660" s="323"/>
      <c r="I660" s="323"/>
      <c r="J660" s="324"/>
      <c r="K660" s="320"/>
      <c r="L660" s="320"/>
      <c r="M660" s="320"/>
      <c r="N660" s="320"/>
      <c r="O660" s="320"/>
      <c r="P660" s="320"/>
      <c r="Q660" s="320"/>
      <c r="R660" s="320"/>
      <c r="S660" s="320"/>
      <c r="T660" s="320"/>
      <c r="U660" s="320"/>
      <c r="V660" s="320"/>
      <c r="W660" s="320"/>
      <c r="X660" s="320"/>
      <c r="Y660" s="320"/>
      <c r="Z660" s="320"/>
      <c r="AA660" s="320"/>
      <c r="AB660" s="320"/>
      <c r="AC660" s="320"/>
      <c r="AD660" s="320"/>
      <c r="AG660">
        <f t="shared" si="158"/>
        <v>0</v>
      </c>
      <c r="AH660">
        <f t="shared" si="159"/>
        <v>0</v>
      </c>
      <c r="AI660">
        <f t="shared" si="160"/>
        <v>0</v>
      </c>
      <c r="AJ660">
        <f t="shared" si="161"/>
        <v>0</v>
      </c>
      <c r="AL660">
        <f t="shared" si="162"/>
        <v>0</v>
      </c>
    </row>
    <row r="661" spans="1:38" ht="15">
      <c r="A661" s="166"/>
      <c r="B661" s="7"/>
      <c r="C661" s="64" t="s">
        <v>163</v>
      </c>
      <c r="D661" s="322" t="str">
        <f t="shared" si="157"/>
        <v/>
      </c>
      <c r="E661" s="323"/>
      <c r="F661" s="323"/>
      <c r="G661" s="323"/>
      <c r="H661" s="323"/>
      <c r="I661" s="323"/>
      <c r="J661" s="324"/>
      <c r="K661" s="320"/>
      <c r="L661" s="320"/>
      <c r="M661" s="320"/>
      <c r="N661" s="320"/>
      <c r="O661" s="320"/>
      <c r="P661" s="320"/>
      <c r="Q661" s="320"/>
      <c r="R661" s="320"/>
      <c r="S661" s="320"/>
      <c r="T661" s="320"/>
      <c r="U661" s="320"/>
      <c r="V661" s="320"/>
      <c r="W661" s="320"/>
      <c r="X661" s="320"/>
      <c r="Y661" s="320"/>
      <c r="Z661" s="320"/>
      <c r="AA661" s="320"/>
      <c r="AB661" s="320"/>
      <c r="AC661" s="320"/>
      <c r="AD661" s="320"/>
      <c r="AG661">
        <f t="shared" si="158"/>
        <v>0</v>
      </c>
      <c r="AH661">
        <f t="shared" si="159"/>
        <v>0</v>
      </c>
      <c r="AI661">
        <f t="shared" si="160"/>
        <v>0</v>
      </c>
      <c r="AJ661">
        <f t="shared" si="161"/>
        <v>0</v>
      </c>
      <c r="AL661">
        <f t="shared" si="162"/>
        <v>0</v>
      </c>
    </row>
    <row r="662" spans="1:38" ht="15">
      <c r="A662" s="166"/>
      <c r="B662" s="7"/>
      <c r="C662" s="64" t="s">
        <v>164</v>
      </c>
      <c r="D662" s="322" t="str">
        <f t="shared" si="157"/>
        <v/>
      </c>
      <c r="E662" s="323"/>
      <c r="F662" s="323"/>
      <c r="G662" s="323"/>
      <c r="H662" s="323"/>
      <c r="I662" s="323"/>
      <c r="J662" s="324"/>
      <c r="K662" s="320"/>
      <c r="L662" s="320"/>
      <c r="M662" s="320"/>
      <c r="N662" s="320"/>
      <c r="O662" s="320"/>
      <c r="P662" s="320"/>
      <c r="Q662" s="320"/>
      <c r="R662" s="320"/>
      <c r="S662" s="320"/>
      <c r="T662" s="320"/>
      <c r="U662" s="320"/>
      <c r="V662" s="320"/>
      <c r="W662" s="320"/>
      <c r="X662" s="320"/>
      <c r="Y662" s="320"/>
      <c r="Z662" s="320"/>
      <c r="AA662" s="320"/>
      <c r="AB662" s="320"/>
      <c r="AC662" s="320"/>
      <c r="AD662" s="320"/>
      <c r="AG662">
        <f t="shared" si="158"/>
        <v>0</v>
      </c>
      <c r="AH662">
        <f t="shared" si="159"/>
        <v>0</v>
      </c>
      <c r="AI662">
        <f t="shared" si="160"/>
        <v>0</v>
      </c>
      <c r="AJ662">
        <f t="shared" si="161"/>
        <v>0</v>
      </c>
      <c r="AL662">
        <f t="shared" si="162"/>
        <v>0</v>
      </c>
    </row>
    <row r="663" spans="1:38" ht="15">
      <c r="A663" s="166"/>
      <c r="B663" s="7"/>
      <c r="C663" s="64" t="s">
        <v>165</v>
      </c>
      <c r="D663" s="322" t="str">
        <f t="shared" si="157"/>
        <v/>
      </c>
      <c r="E663" s="323"/>
      <c r="F663" s="323"/>
      <c r="G663" s="323"/>
      <c r="H663" s="323"/>
      <c r="I663" s="323"/>
      <c r="J663" s="324"/>
      <c r="K663" s="320"/>
      <c r="L663" s="320"/>
      <c r="M663" s="320"/>
      <c r="N663" s="320"/>
      <c r="O663" s="320"/>
      <c r="P663" s="320"/>
      <c r="Q663" s="320"/>
      <c r="R663" s="320"/>
      <c r="S663" s="320"/>
      <c r="T663" s="320"/>
      <c r="U663" s="320"/>
      <c r="V663" s="320"/>
      <c r="W663" s="320"/>
      <c r="X663" s="320"/>
      <c r="Y663" s="320"/>
      <c r="Z663" s="320"/>
      <c r="AA663" s="320"/>
      <c r="AB663" s="320"/>
      <c r="AC663" s="320"/>
      <c r="AD663" s="320"/>
      <c r="AG663">
        <f t="shared" si="158"/>
        <v>0</v>
      </c>
      <c r="AH663">
        <f t="shared" si="159"/>
        <v>0</v>
      </c>
      <c r="AI663">
        <f t="shared" si="160"/>
        <v>0</v>
      </c>
      <c r="AJ663">
        <f t="shared" si="161"/>
        <v>0</v>
      </c>
      <c r="AL663">
        <f t="shared" si="162"/>
        <v>0</v>
      </c>
    </row>
    <row r="664" spans="1:38" ht="15">
      <c r="A664" s="166"/>
      <c r="B664" s="7"/>
      <c r="C664" s="64" t="s">
        <v>166</v>
      </c>
      <c r="D664" s="322" t="str">
        <f t="shared" si="157"/>
        <v/>
      </c>
      <c r="E664" s="323"/>
      <c r="F664" s="323"/>
      <c r="G664" s="323"/>
      <c r="H664" s="323"/>
      <c r="I664" s="323"/>
      <c r="J664" s="324"/>
      <c r="K664" s="320"/>
      <c r="L664" s="320"/>
      <c r="M664" s="320"/>
      <c r="N664" s="320"/>
      <c r="O664" s="320"/>
      <c r="P664" s="320"/>
      <c r="Q664" s="320"/>
      <c r="R664" s="320"/>
      <c r="S664" s="320"/>
      <c r="T664" s="320"/>
      <c r="U664" s="320"/>
      <c r="V664" s="320"/>
      <c r="W664" s="320"/>
      <c r="X664" s="320"/>
      <c r="Y664" s="320"/>
      <c r="Z664" s="320"/>
      <c r="AA664" s="320"/>
      <c r="AB664" s="320"/>
      <c r="AC664" s="320"/>
      <c r="AD664" s="320"/>
      <c r="AG664">
        <f t="shared" si="158"/>
        <v>0</v>
      </c>
      <c r="AH664">
        <f t="shared" si="159"/>
        <v>0</v>
      </c>
      <c r="AI664">
        <f t="shared" si="160"/>
        <v>0</v>
      </c>
      <c r="AJ664">
        <f t="shared" si="161"/>
        <v>0</v>
      </c>
      <c r="AL664">
        <f t="shared" si="162"/>
        <v>0</v>
      </c>
    </row>
    <row r="665" spans="1:38" ht="15">
      <c r="A665" s="166"/>
      <c r="B665" s="7"/>
      <c r="C665" s="64" t="s">
        <v>167</v>
      </c>
      <c r="D665" s="322" t="str">
        <f t="shared" si="157"/>
        <v/>
      </c>
      <c r="E665" s="323"/>
      <c r="F665" s="323"/>
      <c r="G665" s="323"/>
      <c r="H665" s="323"/>
      <c r="I665" s="323"/>
      <c r="J665" s="324"/>
      <c r="K665" s="320"/>
      <c r="L665" s="320"/>
      <c r="M665" s="320"/>
      <c r="N665" s="320"/>
      <c r="O665" s="320"/>
      <c r="P665" s="320"/>
      <c r="Q665" s="320"/>
      <c r="R665" s="320"/>
      <c r="S665" s="320"/>
      <c r="T665" s="320"/>
      <c r="U665" s="320"/>
      <c r="V665" s="320"/>
      <c r="W665" s="320"/>
      <c r="X665" s="320"/>
      <c r="Y665" s="320"/>
      <c r="Z665" s="320"/>
      <c r="AA665" s="320"/>
      <c r="AB665" s="320"/>
      <c r="AC665" s="320"/>
      <c r="AD665" s="320"/>
      <c r="AG665">
        <f t="shared" si="158"/>
        <v>0</v>
      </c>
      <c r="AH665">
        <f t="shared" si="159"/>
        <v>0</v>
      </c>
      <c r="AI665">
        <f t="shared" si="160"/>
        <v>0</v>
      </c>
      <c r="AJ665">
        <f t="shared" si="161"/>
        <v>0</v>
      </c>
      <c r="AL665">
        <f t="shared" si="162"/>
        <v>0</v>
      </c>
    </row>
    <row r="666" spans="1:38" ht="15">
      <c r="A666" s="166"/>
      <c r="B666" s="7"/>
      <c r="C666" s="64" t="s">
        <v>168</v>
      </c>
      <c r="D666" s="322" t="str">
        <f t="shared" si="157"/>
        <v/>
      </c>
      <c r="E666" s="323"/>
      <c r="F666" s="323"/>
      <c r="G666" s="323"/>
      <c r="H666" s="323"/>
      <c r="I666" s="323"/>
      <c r="J666" s="324"/>
      <c r="K666" s="320"/>
      <c r="L666" s="320"/>
      <c r="M666" s="320"/>
      <c r="N666" s="320"/>
      <c r="O666" s="320"/>
      <c r="P666" s="320"/>
      <c r="Q666" s="320"/>
      <c r="R666" s="320"/>
      <c r="S666" s="320"/>
      <c r="T666" s="320"/>
      <c r="U666" s="320"/>
      <c r="V666" s="320"/>
      <c r="W666" s="320"/>
      <c r="X666" s="320"/>
      <c r="Y666" s="320"/>
      <c r="Z666" s="320"/>
      <c r="AA666" s="320"/>
      <c r="AB666" s="320"/>
      <c r="AC666" s="320"/>
      <c r="AD666" s="320"/>
      <c r="AG666">
        <f t="shared" si="158"/>
        <v>0</v>
      </c>
      <c r="AH666">
        <f t="shared" si="159"/>
        <v>0</v>
      </c>
      <c r="AI666">
        <f t="shared" si="160"/>
        <v>0</v>
      </c>
      <c r="AJ666">
        <f t="shared" si="161"/>
        <v>0</v>
      </c>
      <c r="AL666">
        <f t="shared" si="162"/>
        <v>0</v>
      </c>
    </row>
    <row r="667" spans="1:38" ht="15">
      <c r="A667" s="166"/>
      <c r="B667" s="7"/>
      <c r="C667" s="64" t="s">
        <v>169</v>
      </c>
      <c r="D667" s="322" t="str">
        <f t="shared" si="157"/>
        <v/>
      </c>
      <c r="E667" s="323"/>
      <c r="F667" s="323"/>
      <c r="G667" s="323"/>
      <c r="H667" s="323"/>
      <c r="I667" s="323"/>
      <c r="J667" s="324"/>
      <c r="K667" s="320"/>
      <c r="L667" s="320"/>
      <c r="M667" s="320"/>
      <c r="N667" s="320"/>
      <c r="O667" s="320"/>
      <c r="P667" s="320"/>
      <c r="Q667" s="320"/>
      <c r="R667" s="320"/>
      <c r="S667" s="320"/>
      <c r="T667" s="320"/>
      <c r="U667" s="320"/>
      <c r="V667" s="320"/>
      <c r="W667" s="320"/>
      <c r="X667" s="320"/>
      <c r="Y667" s="320"/>
      <c r="Z667" s="320"/>
      <c r="AA667" s="320"/>
      <c r="AB667" s="320"/>
      <c r="AC667" s="320"/>
      <c r="AD667" s="320"/>
      <c r="AG667">
        <f t="shared" si="158"/>
        <v>0</v>
      </c>
      <c r="AH667">
        <f t="shared" si="159"/>
        <v>0</v>
      </c>
      <c r="AI667">
        <f t="shared" si="160"/>
        <v>0</v>
      </c>
      <c r="AJ667">
        <f t="shared" si="161"/>
        <v>0</v>
      </c>
      <c r="AL667">
        <f t="shared" si="162"/>
        <v>0</v>
      </c>
    </row>
    <row r="668" spans="1:38" ht="15">
      <c r="A668" s="166"/>
      <c r="B668" s="7"/>
      <c r="C668" s="64" t="s">
        <v>170</v>
      </c>
      <c r="D668" s="322" t="str">
        <f t="shared" si="157"/>
        <v/>
      </c>
      <c r="E668" s="323"/>
      <c r="F668" s="323"/>
      <c r="G668" s="323"/>
      <c r="H668" s="323"/>
      <c r="I668" s="323"/>
      <c r="J668" s="324"/>
      <c r="K668" s="320"/>
      <c r="L668" s="320"/>
      <c r="M668" s="320"/>
      <c r="N668" s="320"/>
      <c r="O668" s="320"/>
      <c r="P668" s="320"/>
      <c r="Q668" s="320"/>
      <c r="R668" s="320"/>
      <c r="S668" s="320"/>
      <c r="T668" s="320"/>
      <c r="U668" s="320"/>
      <c r="V668" s="320"/>
      <c r="W668" s="320"/>
      <c r="X668" s="320"/>
      <c r="Y668" s="320"/>
      <c r="Z668" s="320"/>
      <c r="AA668" s="320"/>
      <c r="AB668" s="320"/>
      <c r="AC668" s="320"/>
      <c r="AD668" s="320"/>
      <c r="AG668">
        <f t="shared" si="158"/>
        <v>0</v>
      </c>
      <c r="AH668">
        <f t="shared" si="159"/>
        <v>0</v>
      </c>
      <c r="AI668">
        <f t="shared" si="160"/>
        <v>0</v>
      </c>
      <c r="AJ668">
        <f t="shared" si="161"/>
        <v>0</v>
      </c>
      <c r="AL668">
        <f t="shared" si="162"/>
        <v>0</v>
      </c>
    </row>
    <row r="669" spans="1:38" ht="15">
      <c r="A669" s="166"/>
      <c r="B669" s="7"/>
      <c r="C669" s="64" t="s">
        <v>171</v>
      </c>
      <c r="D669" s="322" t="str">
        <f t="shared" si="157"/>
        <v/>
      </c>
      <c r="E669" s="323"/>
      <c r="F669" s="323"/>
      <c r="G669" s="323"/>
      <c r="H669" s="323"/>
      <c r="I669" s="323"/>
      <c r="J669" s="324"/>
      <c r="K669" s="320"/>
      <c r="L669" s="320"/>
      <c r="M669" s="320"/>
      <c r="N669" s="320"/>
      <c r="O669" s="320"/>
      <c r="P669" s="320"/>
      <c r="Q669" s="320"/>
      <c r="R669" s="320"/>
      <c r="S669" s="320"/>
      <c r="T669" s="320"/>
      <c r="U669" s="320"/>
      <c r="V669" s="320"/>
      <c r="W669" s="320"/>
      <c r="X669" s="320"/>
      <c r="Y669" s="320"/>
      <c r="Z669" s="320"/>
      <c r="AA669" s="320"/>
      <c r="AB669" s="320"/>
      <c r="AC669" s="320"/>
      <c r="AD669" s="320"/>
      <c r="AG669">
        <f t="shared" si="158"/>
        <v>0</v>
      </c>
      <c r="AH669">
        <f t="shared" si="159"/>
        <v>0</v>
      </c>
      <c r="AI669">
        <f t="shared" si="160"/>
        <v>0</v>
      </c>
      <c r="AJ669">
        <f t="shared" si="161"/>
        <v>0</v>
      </c>
      <c r="AL669">
        <f t="shared" si="162"/>
        <v>0</v>
      </c>
    </row>
    <row r="670" spans="1:38" ht="15">
      <c r="A670" s="166"/>
      <c r="B670" s="7"/>
      <c r="C670" s="131" t="s">
        <v>172</v>
      </c>
      <c r="D670" s="322" t="str">
        <f t="shared" si="157"/>
        <v/>
      </c>
      <c r="E670" s="323"/>
      <c r="F670" s="323"/>
      <c r="G670" s="323"/>
      <c r="H670" s="323"/>
      <c r="I670" s="323"/>
      <c r="J670" s="324"/>
      <c r="K670" s="320"/>
      <c r="L670" s="320"/>
      <c r="M670" s="320"/>
      <c r="N670" s="320"/>
      <c r="O670" s="320"/>
      <c r="P670" s="320"/>
      <c r="Q670" s="320"/>
      <c r="R670" s="320"/>
      <c r="S670" s="320"/>
      <c r="T670" s="320"/>
      <c r="U670" s="320"/>
      <c r="V670" s="320"/>
      <c r="W670" s="320"/>
      <c r="X670" s="320"/>
      <c r="Y670" s="320"/>
      <c r="Z670" s="320"/>
      <c r="AA670" s="320"/>
      <c r="AB670" s="320"/>
      <c r="AC670" s="320"/>
      <c r="AD670" s="320"/>
      <c r="AG670">
        <f t="shared" si="158"/>
        <v>0</v>
      </c>
      <c r="AH670">
        <f t="shared" si="159"/>
        <v>0</v>
      </c>
      <c r="AI670">
        <f t="shared" si="160"/>
        <v>0</v>
      </c>
      <c r="AJ670">
        <f t="shared" si="161"/>
        <v>0</v>
      </c>
      <c r="AL670">
        <f t="shared" si="162"/>
        <v>0</v>
      </c>
    </row>
    <row r="671" spans="1:38" ht="15">
      <c r="A671" s="192"/>
      <c r="B671" s="8"/>
      <c r="C671" s="143" t="s">
        <v>173</v>
      </c>
      <c r="D671" s="322" t="str">
        <f t="shared" si="157"/>
        <v/>
      </c>
      <c r="E671" s="323"/>
      <c r="F671" s="323"/>
      <c r="G671" s="323"/>
      <c r="H671" s="323"/>
      <c r="I671" s="323"/>
      <c r="J671" s="324"/>
      <c r="K671" s="320"/>
      <c r="L671" s="320"/>
      <c r="M671" s="320"/>
      <c r="N671" s="320"/>
      <c r="O671" s="320"/>
      <c r="P671" s="320"/>
      <c r="Q671" s="320"/>
      <c r="R671" s="320"/>
      <c r="S671" s="320"/>
      <c r="T671" s="320"/>
      <c r="U671" s="320"/>
      <c r="V671" s="320"/>
      <c r="W671" s="320"/>
      <c r="X671" s="320"/>
      <c r="Y671" s="320"/>
      <c r="Z671" s="320"/>
      <c r="AA671" s="320"/>
      <c r="AB671" s="320"/>
      <c r="AC671" s="320"/>
      <c r="AD671" s="320"/>
      <c r="AG671">
        <f t="shared" si="158"/>
        <v>0</v>
      </c>
      <c r="AH671">
        <f t="shared" si="159"/>
        <v>0</v>
      </c>
      <c r="AI671">
        <f t="shared" si="160"/>
        <v>0</v>
      </c>
      <c r="AJ671">
        <f t="shared" si="161"/>
        <v>0</v>
      </c>
      <c r="AL671">
        <f t="shared" si="162"/>
        <v>0</v>
      </c>
    </row>
    <row r="672" spans="1:38" ht="15">
      <c r="A672" s="192"/>
      <c r="B672" s="8"/>
      <c r="C672" s="143" t="s">
        <v>174</v>
      </c>
      <c r="D672" s="322" t="str">
        <f t="shared" si="157"/>
        <v/>
      </c>
      <c r="E672" s="323"/>
      <c r="F672" s="323"/>
      <c r="G672" s="323"/>
      <c r="H672" s="323"/>
      <c r="I672" s="323"/>
      <c r="J672" s="324"/>
      <c r="K672" s="320"/>
      <c r="L672" s="320"/>
      <c r="M672" s="320"/>
      <c r="N672" s="320"/>
      <c r="O672" s="320"/>
      <c r="P672" s="320"/>
      <c r="Q672" s="320"/>
      <c r="R672" s="320"/>
      <c r="S672" s="320"/>
      <c r="T672" s="320"/>
      <c r="U672" s="320"/>
      <c r="V672" s="320"/>
      <c r="W672" s="320"/>
      <c r="X672" s="320"/>
      <c r="Y672" s="320"/>
      <c r="Z672" s="320"/>
      <c r="AA672" s="320"/>
      <c r="AB672" s="320"/>
      <c r="AC672" s="320"/>
      <c r="AD672" s="320"/>
      <c r="AG672">
        <f t="shared" si="158"/>
        <v>0</v>
      </c>
      <c r="AH672">
        <f t="shared" si="159"/>
        <v>0</v>
      </c>
      <c r="AI672">
        <f t="shared" si="160"/>
        <v>0</v>
      </c>
      <c r="AJ672">
        <f t="shared" si="161"/>
        <v>0</v>
      </c>
      <c r="AL672">
        <f t="shared" si="162"/>
        <v>0</v>
      </c>
    </row>
    <row r="673" spans="1:38" ht="15">
      <c r="A673" s="192"/>
      <c r="B673" s="8"/>
      <c r="C673" s="143" t="s">
        <v>175</v>
      </c>
      <c r="D673" s="322" t="str">
        <f t="shared" si="157"/>
        <v/>
      </c>
      <c r="E673" s="323"/>
      <c r="F673" s="323"/>
      <c r="G673" s="323"/>
      <c r="H673" s="323"/>
      <c r="I673" s="323"/>
      <c r="J673" s="324"/>
      <c r="K673" s="320"/>
      <c r="L673" s="320"/>
      <c r="M673" s="320"/>
      <c r="N673" s="320"/>
      <c r="O673" s="320"/>
      <c r="P673" s="320"/>
      <c r="Q673" s="320"/>
      <c r="R673" s="320"/>
      <c r="S673" s="320"/>
      <c r="T673" s="320"/>
      <c r="U673" s="320"/>
      <c r="V673" s="320"/>
      <c r="W673" s="320"/>
      <c r="X673" s="320"/>
      <c r="Y673" s="320"/>
      <c r="Z673" s="320"/>
      <c r="AA673" s="320"/>
      <c r="AB673" s="320"/>
      <c r="AC673" s="320"/>
      <c r="AD673" s="320"/>
      <c r="AG673">
        <f t="shared" si="158"/>
        <v>0</v>
      </c>
      <c r="AH673">
        <f t="shared" si="159"/>
        <v>0</v>
      </c>
      <c r="AI673">
        <f t="shared" si="160"/>
        <v>0</v>
      </c>
      <c r="AJ673">
        <f t="shared" si="161"/>
        <v>0</v>
      </c>
      <c r="AL673">
        <f t="shared" si="162"/>
        <v>0</v>
      </c>
    </row>
    <row r="674" spans="1:38" ht="15">
      <c r="A674" s="192"/>
      <c r="B674" s="8"/>
      <c r="C674" s="143" t="s">
        <v>176</v>
      </c>
      <c r="D674" s="322" t="str">
        <f t="shared" si="157"/>
        <v/>
      </c>
      <c r="E674" s="323"/>
      <c r="F674" s="323"/>
      <c r="G674" s="323"/>
      <c r="H674" s="323"/>
      <c r="I674" s="323"/>
      <c r="J674" s="324"/>
      <c r="K674" s="320"/>
      <c r="L674" s="320"/>
      <c r="M674" s="320"/>
      <c r="N674" s="320"/>
      <c r="O674" s="320"/>
      <c r="P674" s="320"/>
      <c r="Q674" s="320"/>
      <c r="R674" s="320"/>
      <c r="S674" s="320"/>
      <c r="T674" s="320"/>
      <c r="U674" s="320"/>
      <c r="V674" s="320"/>
      <c r="W674" s="320"/>
      <c r="X674" s="320"/>
      <c r="Y674" s="320"/>
      <c r="Z674" s="320"/>
      <c r="AA674" s="320"/>
      <c r="AB674" s="320"/>
      <c r="AC674" s="320"/>
      <c r="AD674" s="320"/>
      <c r="AG674">
        <f t="shared" si="158"/>
        <v>0</v>
      </c>
      <c r="AH674">
        <f t="shared" si="159"/>
        <v>0</v>
      </c>
      <c r="AI674">
        <f t="shared" si="160"/>
        <v>0</v>
      </c>
      <c r="AJ674">
        <f t="shared" si="161"/>
        <v>0</v>
      </c>
      <c r="AL674">
        <f t="shared" si="162"/>
        <v>0</v>
      </c>
    </row>
    <row r="675" spans="1:38" ht="15">
      <c r="A675" s="192"/>
      <c r="B675" s="8"/>
      <c r="C675" s="143" t="s">
        <v>177</v>
      </c>
      <c r="D675" s="322" t="str">
        <f t="shared" si="157"/>
        <v/>
      </c>
      <c r="E675" s="323"/>
      <c r="F675" s="323"/>
      <c r="G675" s="323"/>
      <c r="H675" s="323"/>
      <c r="I675" s="323"/>
      <c r="J675" s="324"/>
      <c r="K675" s="320"/>
      <c r="L675" s="320"/>
      <c r="M675" s="320"/>
      <c r="N675" s="320"/>
      <c r="O675" s="320"/>
      <c r="P675" s="320"/>
      <c r="Q675" s="320"/>
      <c r="R675" s="320"/>
      <c r="S675" s="320"/>
      <c r="T675" s="320"/>
      <c r="U675" s="320"/>
      <c r="V675" s="320"/>
      <c r="W675" s="320"/>
      <c r="X675" s="320"/>
      <c r="Y675" s="320"/>
      <c r="Z675" s="320"/>
      <c r="AA675" s="320"/>
      <c r="AB675" s="320"/>
      <c r="AC675" s="320"/>
      <c r="AD675" s="320"/>
      <c r="AG675">
        <f t="shared" si="158"/>
        <v>0</v>
      </c>
      <c r="AH675">
        <f t="shared" si="159"/>
        <v>0</v>
      </c>
      <c r="AI675">
        <f t="shared" si="160"/>
        <v>0</v>
      </c>
      <c r="AJ675">
        <f t="shared" si="161"/>
        <v>0</v>
      </c>
      <c r="AL675">
        <f t="shared" si="162"/>
        <v>0</v>
      </c>
    </row>
    <row r="676" spans="1:38" ht="15">
      <c r="A676" s="192"/>
      <c r="B676" s="8"/>
      <c r="C676" s="143" t="s">
        <v>178</v>
      </c>
      <c r="D676" s="322" t="str">
        <f t="shared" si="157"/>
        <v/>
      </c>
      <c r="E676" s="323"/>
      <c r="F676" s="323"/>
      <c r="G676" s="323"/>
      <c r="H676" s="323"/>
      <c r="I676" s="323"/>
      <c r="J676" s="324"/>
      <c r="K676" s="320"/>
      <c r="L676" s="320"/>
      <c r="M676" s="320"/>
      <c r="N676" s="320"/>
      <c r="O676" s="320"/>
      <c r="P676" s="320"/>
      <c r="Q676" s="320"/>
      <c r="R676" s="320"/>
      <c r="S676" s="320"/>
      <c r="T676" s="320"/>
      <c r="U676" s="320"/>
      <c r="V676" s="320"/>
      <c r="W676" s="320"/>
      <c r="X676" s="320"/>
      <c r="Y676" s="320"/>
      <c r="Z676" s="320"/>
      <c r="AA676" s="320"/>
      <c r="AB676" s="320"/>
      <c r="AC676" s="320"/>
      <c r="AD676" s="320"/>
      <c r="AG676">
        <f t="shared" si="158"/>
        <v>0</v>
      </c>
      <c r="AH676">
        <f t="shared" si="159"/>
        <v>0</v>
      </c>
      <c r="AI676">
        <f t="shared" si="160"/>
        <v>0</v>
      </c>
      <c r="AJ676">
        <f t="shared" si="161"/>
        <v>0</v>
      </c>
      <c r="AL676">
        <f t="shared" si="162"/>
        <v>0</v>
      </c>
    </row>
    <row r="677" spans="1:38" ht="15">
      <c r="A677" s="192"/>
      <c r="B677" s="8"/>
      <c r="C677" s="143" t="s">
        <v>179</v>
      </c>
      <c r="D677" s="322" t="str">
        <f t="shared" si="157"/>
        <v/>
      </c>
      <c r="E677" s="323"/>
      <c r="F677" s="323"/>
      <c r="G677" s="323"/>
      <c r="H677" s="323"/>
      <c r="I677" s="323"/>
      <c r="J677" s="324"/>
      <c r="K677" s="320"/>
      <c r="L677" s="320"/>
      <c r="M677" s="320"/>
      <c r="N677" s="320"/>
      <c r="O677" s="320"/>
      <c r="P677" s="320"/>
      <c r="Q677" s="320"/>
      <c r="R677" s="320"/>
      <c r="S677" s="320"/>
      <c r="T677" s="320"/>
      <c r="U677" s="320"/>
      <c r="V677" s="320"/>
      <c r="W677" s="320"/>
      <c r="X677" s="320"/>
      <c r="Y677" s="320"/>
      <c r="Z677" s="320"/>
      <c r="AA677" s="320"/>
      <c r="AB677" s="320"/>
      <c r="AC677" s="320"/>
      <c r="AD677" s="320"/>
      <c r="AG677">
        <f t="shared" si="158"/>
        <v>0</v>
      </c>
      <c r="AH677">
        <f t="shared" si="159"/>
        <v>0</v>
      </c>
      <c r="AI677">
        <f t="shared" si="160"/>
        <v>0</v>
      </c>
      <c r="AJ677">
        <f t="shared" si="161"/>
        <v>0</v>
      </c>
      <c r="AL677">
        <f t="shared" si="162"/>
        <v>0</v>
      </c>
    </row>
    <row r="678" spans="1:38" ht="15">
      <c r="A678" s="192"/>
      <c r="B678" s="8"/>
      <c r="C678" s="143" t="s">
        <v>180</v>
      </c>
      <c r="D678" s="322" t="str">
        <f t="shared" si="157"/>
        <v/>
      </c>
      <c r="E678" s="323"/>
      <c r="F678" s="323"/>
      <c r="G678" s="323"/>
      <c r="H678" s="323"/>
      <c r="I678" s="323"/>
      <c r="J678" s="324"/>
      <c r="K678" s="320"/>
      <c r="L678" s="320"/>
      <c r="M678" s="320"/>
      <c r="N678" s="320"/>
      <c r="O678" s="320"/>
      <c r="P678" s="320"/>
      <c r="Q678" s="320"/>
      <c r="R678" s="320"/>
      <c r="S678" s="320"/>
      <c r="T678" s="320"/>
      <c r="U678" s="320"/>
      <c r="V678" s="320"/>
      <c r="W678" s="320"/>
      <c r="X678" s="320"/>
      <c r="Y678" s="320"/>
      <c r="Z678" s="320"/>
      <c r="AA678" s="320"/>
      <c r="AB678" s="320"/>
      <c r="AC678" s="320"/>
      <c r="AD678" s="320"/>
      <c r="AG678">
        <f t="shared" si="158"/>
        <v>0</v>
      </c>
      <c r="AH678">
        <f t="shared" si="159"/>
        <v>0</v>
      </c>
      <c r="AI678">
        <f t="shared" si="160"/>
        <v>0</v>
      </c>
      <c r="AJ678">
        <f t="shared" si="161"/>
        <v>0</v>
      </c>
      <c r="AL678">
        <f t="shared" si="162"/>
        <v>0</v>
      </c>
    </row>
    <row r="679" spans="1:38" ht="15">
      <c r="A679" s="192"/>
      <c r="B679" s="8"/>
      <c r="C679" s="143" t="s">
        <v>181</v>
      </c>
      <c r="D679" s="322" t="str">
        <f t="shared" si="157"/>
        <v/>
      </c>
      <c r="E679" s="323"/>
      <c r="F679" s="323"/>
      <c r="G679" s="323"/>
      <c r="H679" s="323"/>
      <c r="I679" s="323"/>
      <c r="J679" s="324"/>
      <c r="K679" s="320"/>
      <c r="L679" s="320"/>
      <c r="M679" s="320"/>
      <c r="N679" s="320"/>
      <c r="O679" s="320"/>
      <c r="P679" s="320"/>
      <c r="Q679" s="320"/>
      <c r="R679" s="320"/>
      <c r="S679" s="320"/>
      <c r="T679" s="320"/>
      <c r="U679" s="320"/>
      <c r="V679" s="320"/>
      <c r="W679" s="320"/>
      <c r="X679" s="320"/>
      <c r="Y679" s="320"/>
      <c r="Z679" s="320"/>
      <c r="AA679" s="320"/>
      <c r="AB679" s="320"/>
      <c r="AC679" s="320"/>
      <c r="AD679" s="320"/>
      <c r="AG679">
        <f t="shared" si="158"/>
        <v>0</v>
      </c>
      <c r="AH679">
        <f t="shared" si="159"/>
        <v>0</v>
      </c>
      <c r="AI679">
        <f t="shared" si="160"/>
        <v>0</v>
      </c>
      <c r="AJ679">
        <f t="shared" si="161"/>
        <v>0</v>
      </c>
      <c r="AL679">
        <f t="shared" si="162"/>
        <v>0</v>
      </c>
    </row>
    <row r="680" spans="1:38" ht="15">
      <c r="A680" s="192"/>
      <c r="B680" s="8"/>
      <c r="C680" s="143" t="s">
        <v>182</v>
      </c>
      <c r="D680" s="322" t="str">
        <f t="shared" si="157"/>
        <v/>
      </c>
      <c r="E680" s="323"/>
      <c r="F680" s="323"/>
      <c r="G680" s="323"/>
      <c r="H680" s="323"/>
      <c r="I680" s="323"/>
      <c r="J680" s="324"/>
      <c r="K680" s="320"/>
      <c r="L680" s="320"/>
      <c r="M680" s="320"/>
      <c r="N680" s="320"/>
      <c r="O680" s="320"/>
      <c r="P680" s="320"/>
      <c r="Q680" s="320"/>
      <c r="R680" s="320"/>
      <c r="S680" s="320"/>
      <c r="T680" s="320"/>
      <c r="U680" s="320"/>
      <c r="V680" s="320"/>
      <c r="W680" s="320"/>
      <c r="X680" s="320"/>
      <c r="Y680" s="320"/>
      <c r="Z680" s="320"/>
      <c r="AA680" s="320"/>
      <c r="AB680" s="320"/>
      <c r="AC680" s="320"/>
      <c r="AD680" s="320"/>
      <c r="AG680">
        <f t="shared" si="158"/>
        <v>0</v>
      </c>
      <c r="AH680">
        <f t="shared" si="159"/>
        <v>0</v>
      </c>
      <c r="AI680">
        <f t="shared" si="160"/>
        <v>0</v>
      </c>
      <c r="AJ680">
        <f t="shared" si="161"/>
        <v>0</v>
      </c>
      <c r="AL680">
        <f t="shared" si="162"/>
        <v>0</v>
      </c>
    </row>
    <row r="681" spans="1:38" ht="15">
      <c r="A681" s="192"/>
      <c r="B681" s="8"/>
      <c r="C681" s="143" t="s">
        <v>183</v>
      </c>
      <c r="D681" s="322" t="str">
        <f t="shared" si="157"/>
        <v/>
      </c>
      <c r="E681" s="323"/>
      <c r="F681" s="323"/>
      <c r="G681" s="323"/>
      <c r="H681" s="323"/>
      <c r="I681" s="323"/>
      <c r="J681" s="324"/>
      <c r="K681" s="320"/>
      <c r="L681" s="320"/>
      <c r="M681" s="320"/>
      <c r="N681" s="320"/>
      <c r="O681" s="320"/>
      <c r="P681" s="320"/>
      <c r="Q681" s="320"/>
      <c r="R681" s="320"/>
      <c r="S681" s="320"/>
      <c r="T681" s="320"/>
      <c r="U681" s="320"/>
      <c r="V681" s="320"/>
      <c r="W681" s="320"/>
      <c r="X681" s="320"/>
      <c r="Y681" s="320"/>
      <c r="Z681" s="320"/>
      <c r="AA681" s="320"/>
      <c r="AB681" s="320"/>
      <c r="AC681" s="320"/>
      <c r="AD681" s="320"/>
      <c r="AG681">
        <f t="shared" si="158"/>
        <v>0</v>
      </c>
      <c r="AH681">
        <f t="shared" si="159"/>
        <v>0</v>
      </c>
      <c r="AI681">
        <f t="shared" si="160"/>
        <v>0</v>
      </c>
      <c r="AJ681">
        <f t="shared" si="161"/>
        <v>0</v>
      </c>
      <c r="AL681">
        <f t="shared" si="162"/>
        <v>0</v>
      </c>
    </row>
    <row r="682" spans="1:38" ht="15">
      <c r="A682" s="192"/>
      <c r="B682" s="8"/>
      <c r="C682" s="143" t="s">
        <v>184</v>
      </c>
      <c r="D682" s="322" t="str">
        <f t="shared" si="157"/>
        <v/>
      </c>
      <c r="E682" s="323"/>
      <c r="F682" s="323"/>
      <c r="G682" s="323"/>
      <c r="H682" s="323"/>
      <c r="I682" s="323"/>
      <c r="J682" s="324"/>
      <c r="K682" s="320"/>
      <c r="L682" s="320"/>
      <c r="M682" s="320"/>
      <c r="N682" s="320"/>
      <c r="O682" s="320"/>
      <c r="P682" s="320"/>
      <c r="Q682" s="320"/>
      <c r="R682" s="320"/>
      <c r="S682" s="320"/>
      <c r="T682" s="320"/>
      <c r="U682" s="320"/>
      <c r="V682" s="320"/>
      <c r="W682" s="320"/>
      <c r="X682" s="320"/>
      <c r="Y682" s="320"/>
      <c r="Z682" s="320"/>
      <c r="AA682" s="320"/>
      <c r="AB682" s="320"/>
      <c r="AC682" s="320"/>
      <c r="AD682" s="320"/>
      <c r="AG682">
        <f t="shared" si="158"/>
        <v>0</v>
      </c>
      <c r="AH682">
        <f t="shared" si="159"/>
        <v>0</v>
      </c>
      <c r="AI682">
        <f t="shared" si="160"/>
        <v>0</v>
      </c>
      <c r="AJ682">
        <f t="shared" si="161"/>
        <v>0</v>
      </c>
      <c r="AL682">
        <f t="shared" si="162"/>
        <v>0</v>
      </c>
    </row>
    <row r="683" spans="1:38" ht="15">
      <c r="A683" s="192"/>
      <c r="B683" s="8"/>
      <c r="C683" s="143" t="s">
        <v>185</v>
      </c>
      <c r="D683" s="322" t="str">
        <f t="shared" si="157"/>
        <v/>
      </c>
      <c r="E683" s="323"/>
      <c r="F683" s="323"/>
      <c r="G683" s="323"/>
      <c r="H683" s="323"/>
      <c r="I683" s="323"/>
      <c r="J683" s="324"/>
      <c r="K683" s="320"/>
      <c r="L683" s="320"/>
      <c r="M683" s="320"/>
      <c r="N683" s="320"/>
      <c r="O683" s="320"/>
      <c r="P683" s="320"/>
      <c r="Q683" s="320"/>
      <c r="R683" s="320"/>
      <c r="S683" s="320"/>
      <c r="T683" s="320"/>
      <c r="U683" s="320"/>
      <c r="V683" s="320"/>
      <c r="W683" s="320"/>
      <c r="X683" s="320"/>
      <c r="Y683" s="320"/>
      <c r="Z683" s="320"/>
      <c r="AA683" s="320"/>
      <c r="AB683" s="320"/>
      <c r="AC683" s="320"/>
      <c r="AD683" s="320"/>
      <c r="AG683">
        <f t="shared" si="158"/>
        <v>0</v>
      </c>
      <c r="AH683">
        <f t="shared" si="159"/>
        <v>0</v>
      </c>
      <c r="AI683">
        <f t="shared" si="160"/>
        <v>0</v>
      </c>
      <c r="AJ683">
        <f t="shared" si="161"/>
        <v>0</v>
      </c>
      <c r="AL683">
        <f t="shared" si="162"/>
        <v>0</v>
      </c>
    </row>
    <row r="684" spans="1:38" ht="15">
      <c r="A684" s="192"/>
      <c r="B684" s="8"/>
      <c r="C684" s="143" t="s">
        <v>186</v>
      </c>
      <c r="D684" s="322" t="str">
        <f t="shared" si="157"/>
        <v/>
      </c>
      <c r="E684" s="323"/>
      <c r="F684" s="323"/>
      <c r="G684" s="323"/>
      <c r="H684" s="323"/>
      <c r="I684" s="323"/>
      <c r="J684" s="324"/>
      <c r="K684" s="320"/>
      <c r="L684" s="320"/>
      <c r="M684" s="320"/>
      <c r="N684" s="320"/>
      <c r="O684" s="320"/>
      <c r="P684" s="320"/>
      <c r="Q684" s="320"/>
      <c r="R684" s="320"/>
      <c r="S684" s="320"/>
      <c r="T684" s="320"/>
      <c r="U684" s="320"/>
      <c r="V684" s="320"/>
      <c r="W684" s="320"/>
      <c r="X684" s="320"/>
      <c r="Y684" s="320"/>
      <c r="Z684" s="320"/>
      <c r="AA684" s="320"/>
      <c r="AB684" s="320"/>
      <c r="AC684" s="320"/>
      <c r="AD684" s="320"/>
      <c r="AG684">
        <f t="shared" si="158"/>
        <v>0</v>
      </c>
      <c r="AH684">
        <f t="shared" si="159"/>
        <v>0</v>
      </c>
      <c r="AI684">
        <f t="shared" si="160"/>
        <v>0</v>
      </c>
      <c r="AJ684">
        <f t="shared" si="161"/>
        <v>0</v>
      </c>
      <c r="AL684">
        <f t="shared" si="162"/>
        <v>0</v>
      </c>
    </row>
    <row r="685" spans="1:38" ht="15">
      <c r="A685" s="192"/>
      <c r="B685" s="8"/>
      <c r="C685" s="143" t="s">
        <v>187</v>
      </c>
      <c r="D685" s="322" t="str">
        <f t="shared" si="157"/>
        <v/>
      </c>
      <c r="E685" s="323"/>
      <c r="F685" s="323"/>
      <c r="G685" s="323"/>
      <c r="H685" s="323"/>
      <c r="I685" s="323"/>
      <c r="J685" s="324"/>
      <c r="K685" s="320"/>
      <c r="L685" s="320"/>
      <c r="M685" s="320"/>
      <c r="N685" s="320"/>
      <c r="O685" s="320"/>
      <c r="P685" s="320"/>
      <c r="Q685" s="320"/>
      <c r="R685" s="320"/>
      <c r="S685" s="320"/>
      <c r="T685" s="320"/>
      <c r="U685" s="320"/>
      <c r="V685" s="320"/>
      <c r="W685" s="320"/>
      <c r="X685" s="320"/>
      <c r="Y685" s="320"/>
      <c r="Z685" s="320"/>
      <c r="AA685" s="320"/>
      <c r="AB685" s="320"/>
      <c r="AC685" s="320"/>
      <c r="AD685" s="320"/>
      <c r="AG685">
        <f t="shared" si="158"/>
        <v>0</v>
      </c>
      <c r="AH685">
        <f t="shared" si="159"/>
        <v>0</v>
      </c>
      <c r="AI685">
        <f t="shared" si="160"/>
        <v>0</v>
      </c>
      <c r="AJ685">
        <f t="shared" si="161"/>
        <v>0</v>
      </c>
      <c r="AL685">
        <f t="shared" si="162"/>
        <v>0</v>
      </c>
    </row>
    <row r="686" spans="1:38" ht="15">
      <c r="A686" s="192"/>
      <c r="B686" s="8"/>
      <c r="C686" s="143" t="s">
        <v>188</v>
      </c>
      <c r="D686" s="322" t="str">
        <f t="shared" si="157"/>
        <v/>
      </c>
      <c r="E686" s="323"/>
      <c r="F686" s="323"/>
      <c r="G686" s="323"/>
      <c r="H686" s="323"/>
      <c r="I686" s="323"/>
      <c r="J686" s="324"/>
      <c r="K686" s="320"/>
      <c r="L686" s="320"/>
      <c r="M686" s="320"/>
      <c r="N686" s="320"/>
      <c r="O686" s="320"/>
      <c r="P686" s="320"/>
      <c r="Q686" s="320"/>
      <c r="R686" s="320"/>
      <c r="S686" s="320"/>
      <c r="T686" s="320"/>
      <c r="U686" s="320"/>
      <c r="V686" s="320"/>
      <c r="W686" s="320"/>
      <c r="X686" s="320"/>
      <c r="Y686" s="320"/>
      <c r="Z686" s="320"/>
      <c r="AA686" s="320"/>
      <c r="AB686" s="320"/>
      <c r="AC686" s="320"/>
      <c r="AD686" s="320"/>
      <c r="AG686">
        <f t="shared" si="158"/>
        <v>0</v>
      </c>
      <c r="AH686">
        <f t="shared" si="159"/>
        <v>0</v>
      </c>
      <c r="AI686">
        <f t="shared" si="160"/>
        <v>0</v>
      </c>
      <c r="AJ686">
        <f t="shared" si="161"/>
        <v>0</v>
      </c>
      <c r="AL686">
        <f t="shared" si="162"/>
        <v>0</v>
      </c>
    </row>
    <row r="687" spans="1:38" ht="15">
      <c r="A687" s="192"/>
      <c r="B687" s="8"/>
      <c r="C687" s="143" t="s">
        <v>189</v>
      </c>
      <c r="D687" s="322" t="str">
        <f t="shared" si="157"/>
        <v/>
      </c>
      <c r="E687" s="323"/>
      <c r="F687" s="323"/>
      <c r="G687" s="323"/>
      <c r="H687" s="323"/>
      <c r="I687" s="323"/>
      <c r="J687" s="324"/>
      <c r="K687" s="320"/>
      <c r="L687" s="320"/>
      <c r="M687" s="320"/>
      <c r="N687" s="320"/>
      <c r="O687" s="320"/>
      <c r="P687" s="320"/>
      <c r="Q687" s="320"/>
      <c r="R687" s="320"/>
      <c r="S687" s="320"/>
      <c r="T687" s="320"/>
      <c r="U687" s="320"/>
      <c r="V687" s="320"/>
      <c r="W687" s="320"/>
      <c r="X687" s="320"/>
      <c r="Y687" s="320"/>
      <c r="Z687" s="320"/>
      <c r="AA687" s="320"/>
      <c r="AB687" s="320"/>
      <c r="AC687" s="320"/>
      <c r="AD687" s="320"/>
      <c r="AG687">
        <f t="shared" si="158"/>
        <v>0</v>
      </c>
      <c r="AH687">
        <f t="shared" si="159"/>
        <v>0</v>
      </c>
      <c r="AI687">
        <f t="shared" si="160"/>
        <v>0</v>
      </c>
      <c r="AJ687">
        <f t="shared" si="161"/>
        <v>0</v>
      </c>
      <c r="AL687">
        <f t="shared" si="162"/>
        <v>0</v>
      </c>
    </row>
    <row r="688" spans="1:38" ht="15">
      <c r="A688" s="192"/>
      <c r="B688" s="8"/>
      <c r="C688" s="143" t="s">
        <v>190</v>
      </c>
      <c r="D688" s="322" t="str">
        <f t="shared" si="157"/>
        <v/>
      </c>
      <c r="E688" s="323"/>
      <c r="F688" s="323"/>
      <c r="G688" s="323"/>
      <c r="H688" s="323"/>
      <c r="I688" s="323"/>
      <c r="J688" s="324"/>
      <c r="K688" s="320"/>
      <c r="L688" s="320"/>
      <c r="M688" s="320"/>
      <c r="N688" s="320"/>
      <c r="O688" s="320"/>
      <c r="P688" s="320"/>
      <c r="Q688" s="320"/>
      <c r="R688" s="320"/>
      <c r="S688" s="320"/>
      <c r="T688" s="320"/>
      <c r="U688" s="320"/>
      <c r="V688" s="320"/>
      <c r="W688" s="320"/>
      <c r="X688" s="320"/>
      <c r="Y688" s="320"/>
      <c r="Z688" s="320"/>
      <c r="AA688" s="320"/>
      <c r="AB688" s="320"/>
      <c r="AC688" s="320"/>
      <c r="AD688" s="320"/>
      <c r="AG688">
        <f t="shared" si="158"/>
        <v>0</v>
      </c>
      <c r="AH688">
        <f t="shared" si="159"/>
        <v>0</v>
      </c>
      <c r="AI688">
        <f t="shared" si="160"/>
        <v>0</v>
      </c>
      <c r="AJ688">
        <f t="shared" si="161"/>
        <v>0</v>
      </c>
      <c r="AL688">
        <f t="shared" si="162"/>
        <v>0</v>
      </c>
    </row>
    <row r="689" spans="1:39" ht="15">
      <c r="A689" s="192"/>
      <c r="B689" s="8"/>
      <c r="C689" s="143" t="s">
        <v>191</v>
      </c>
      <c r="D689" s="322" t="str">
        <f t="shared" si="157"/>
        <v/>
      </c>
      <c r="E689" s="323"/>
      <c r="F689" s="323"/>
      <c r="G689" s="323"/>
      <c r="H689" s="323"/>
      <c r="I689" s="323"/>
      <c r="J689" s="324"/>
      <c r="K689" s="320"/>
      <c r="L689" s="320"/>
      <c r="M689" s="320"/>
      <c r="N689" s="320"/>
      <c r="O689" s="320"/>
      <c r="P689" s="320"/>
      <c r="Q689" s="320"/>
      <c r="R689" s="320"/>
      <c r="S689" s="320"/>
      <c r="T689" s="320"/>
      <c r="U689" s="320"/>
      <c r="V689" s="320"/>
      <c r="W689" s="320"/>
      <c r="X689" s="320"/>
      <c r="Y689" s="320"/>
      <c r="Z689" s="320"/>
      <c r="AA689" s="320"/>
      <c r="AB689" s="320"/>
      <c r="AC689" s="320"/>
      <c r="AD689" s="320"/>
      <c r="AG689">
        <f t="shared" si="158"/>
        <v>0</v>
      </c>
      <c r="AH689">
        <f t="shared" si="159"/>
        <v>0</v>
      </c>
      <c r="AI689">
        <f t="shared" si="160"/>
        <v>0</v>
      </c>
      <c r="AJ689">
        <f t="shared" si="161"/>
        <v>0</v>
      </c>
      <c r="AL689">
        <f t="shared" si="162"/>
        <v>0</v>
      </c>
      <c r="AM689">
        <f>IF(OR(Z691="NA",Z691="NS"),0,IF(AND(COUNTA(Z571:AD690)&gt;=1,Z691&gt;0,F693=""),1,0))</f>
        <v>0</v>
      </c>
    </row>
    <row r="690" spans="1:39" ht="15">
      <c r="A690" s="192"/>
      <c r="B690" s="8"/>
      <c r="C690" s="143" t="s">
        <v>192</v>
      </c>
      <c r="D690" s="322" t="str">
        <f t="shared" si="157"/>
        <v/>
      </c>
      <c r="E690" s="323"/>
      <c r="F690" s="323"/>
      <c r="G690" s="323"/>
      <c r="H690" s="323"/>
      <c r="I690" s="323"/>
      <c r="J690" s="324"/>
      <c r="K690" s="320"/>
      <c r="L690" s="320"/>
      <c r="M690" s="320"/>
      <c r="N690" s="320"/>
      <c r="O690" s="320"/>
      <c r="P690" s="320"/>
      <c r="Q690" s="320"/>
      <c r="R690" s="320"/>
      <c r="S690" s="320"/>
      <c r="T690" s="320"/>
      <c r="U690" s="320"/>
      <c r="V690" s="320"/>
      <c r="W690" s="320"/>
      <c r="X690" s="320"/>
      <c r="Y690" s="320"/>
      <c r="Z690" s="320"/>
      <c r="AA690" s="320"/>
      <c r="AB690" s="320"/>
      <c r="AC690" s="320"/>
      <c r="AD690" s="320"/>
      <c r="AG690">
        <f t="shared" si="158"/>
        <v>0</v>
      </c>
      <c r="AH690">
        <f t="shared" si="159"/>
        <v>0</v>
      </c>
      <c r="AI690">
        <f t="shared" si="160"/>
        <v>0</v>
      </c>
      <c r="AJ690">
        <f t="shared" si="161"/>
        <v>0</v>
      </c>
      <c r="AL690">
        <f t="shared" si="162"/>
        <v>0</v>
      </c>
      <c r="AM690">
        <f>IF(OR(Z691="NA",Z691="NS"),0,IF(AND(COUNTA(Z571:AD690)=0,Z691&lt;=0,F693&lt;&gt;""),1,0))</f>
        <v>0</v>
      </c>
    </row>
    <row r="691" spans="1:39" ht="15" customHeight="1">
      <c r="A691" s="166"/>
      <c r="B691" s="7"/>
      <c r="C691" s="6"/>
      <c r="D691" s="6"/>
      <c r="E691" s="6"/>
      <c r="F691" s="6"/>
      <c r="G691" s="6"/>
      <c r="H691" s="6"/>
      <c r="I691" s="6"/>
      <c r="J691" s="145" t="s">
        <v>193</v>
      </c>
      <c r="K691" s="263">
        <f>IF(AND(SUM(K571:O690)=0,COUNTIF(K571:O690,"NS")&gt;0),"NS",
IF(AND(SUM(K571:O690)=0,COUNTIF(K571:O690,0)&gt;0),0,
IF(AND(SUM(K571:O690)=0,COUNTIF(K571:O690,"NA")&gt;0),"NA",
SUM(K571:O690))))</f>
        <v>0</v>
      </c>
      <c r="L691" s="263"/>
      <c r="M691" s="263"/>
      <c r="N691" s="263"/>
      <c r="O691" s="263"/>
      <c r="P691" s="263">
        <f>IF(AND(SUM(P571:T690)=0,COUNTIF(P571:T690,"NS")&gt;0),"NS",
IF(AND(SUM(P571:T690)=0,COUNTIF(P571:T690,0)&gt;0),0,
IF(AND(SUM(P571:T690)=0,COUNTIF(P571:T690,"NA")&gt;0),"NA",
SUM(P571:T690))))</f>
        <v>0</v>
      </c>
      <c r="Q691" s="263"/>
      <c r="R691" s="263"/>
      <c r="S691" s="263"/>
      <c r="T691" s="263"/>
      <c r="U691" s="263">
        <f>IF(AND(SUM(U571:Y690)=0,COUNTIF(U571:Y690,"NS")&gt;0),"NS",
IF(AND(SUM(U571:Y690)=0,COUNTIF(U571:Y690,0)&gt;0),0,
IF(AND(SUM(U571:Y690)=0,COUNTIF(U571:Y690,"NA")&gt;0),"NA",
SUM(U571:Y690))))</f>
        <v>0</v>
      </c>
      <c r="V691" s="263"/>
      <c r="W691" s="263"/>
      <c r="X691" s="263"/>
      <c r="Y691" s="263"/>
      <c r="Z691" s="263">
        <f>IF(AND(SUM(Z571:AD690)=0,COUNTIF(Z571:AD690,"NS")&gt;0),"NS",
IF(AND(SUM(Z571:AD690)=0,COUNTIF(Z571:AD690,0)&gt;0),0,
IF(AND(SUM(Z571:AD690)=0,COUNTIF(Z571:AD690,"NA")&gt;0),"NA",
SUM(Z571:AD690))))</f>
        <v>0</v>
      </c>
      <c r="AA691" s="263"/>
      <c r="AB691" s="263"/>
      <c r="AC691" s="263"/>
      <c r="AD691" s="263"/>
      <c r="AJ691" s="96">
        <f>SUM(AJ571:AJ690)</f>
        <v>0</v>
      </c>
      <c r="AL691" s="96">
        <f>SUM(AL571:AL690)+IF(COUNTA(K571:O690)=$AL$429,0,1)</f>
        <v>0</v>
      </c>
      <c r="AM691" s="96">
        <f>SUM(AM571:AM690)</f>
        <v>0</v>
      </c>
    </row>
    <row r="692" spans="1:39" ht="15" customHeight="1">
      <c r="A692" s="166"/>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row>
    <row r="693" spans="1:39" ht="45" customHeight="1">
      <c r="A693" s="166"/>
      <c r="B693" s="7"/>
      <c r="C693" s="366" t="s">
        <v>912</v>
      </c>
      <c r="D693" s="366"/>
      <c r="E693" s="366"/>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G693" t="str">
        <f>IF($AG$568=$AH$568,"NO",IF(OR(Z691="NS",Z691="NA",COUNTA(Z571:AD690)=0,SUM(Z571:AD690)=0),"NO",Z691))</f>
        <v>NO</v>
      </c>
    </row>
    <row r="694" spans="1:39" ht="15" customHeight="1">
      <c r="A694" s="166"/>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row>
    <row r="695" spans="1:39" ht="24" customHeight="1">
      <c r="A695" s="166"/>
      <c r="B695" s="7"/>
      <c r="C695" s="340" t="s">
        <v>194</v>
      </c>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c r="AA695" s="340"/>
      <c r="AB695" s="340"/>
      <c r="AC695" s="340"/>
      <c r="AD695" s="340"/>
    </row>
    <row r="696" spans="1:39" ht="60" customHeight="1">
      <c r="A696" s="166"/>
      <c r="B696" s="7"/>
      <c r="C696" s="367"/>
      <c r="D696" s="368"/>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c r="AA696" s="368"/>
      <c r="AB696" s="368"/>
      <c r="AC696" s="368"/>
      <c r="AD696" s="369"/>
    </row>
    <row r="697" spans="1:39" ht="15" customHeight="1">
      <c r="A697" s="166"/>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row>
    <row r="698" spans="1:39" ht="15" customHeight="1">
      <c r="A698" s="166"/>
      <c r="B698" s="283" t="str">
        <f>IF(AJ691=0,"","Error: verificar sumas por fila.")</f>
        <v/>
      </c>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row>
    <row r="699" spans="1:39" ht="15" customHeight="1">
      <c r="A699" s="166"/>
      <c r="B699" s="283" t="str">
        <f>IF(AM691=0,"",IF(AM689&gt;0,"Error: debe especificar la opción Otro tipo de conclusión (especifique).","Error: no debe presentar información en el recuadro (especifique)."))</f>
        <v/>
      </c>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row>
    <row r="700" spans="1:39" ht="15" customHeight="1">
      <c r="A700" s="166"/>
      <c r="B700" s="315" t="str">
        <f>IF(AL691=0,"","Error: debe completar toda la información requerida.")</f>
        <v/>
      </c>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row>
    <row r="701" spans="1:39" ht="15" customHeight="1">
      <c r="A701" s="166"/>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row>
    <row r="702" spans="1:39" ht="15" customHeight="1">
      <c r="A702" s="166"/>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row>
    <row r="703" spans="1:39" ht="36" customHeight="1">
      <c r="A703" s="158" t="s">
        <v>811</v>
      </c>
      <c r="B703" s="422" t="s">
        <v>632</v>
      </c>
      <c r="C703" s="422"/>
      <c r="D703" s="422"/>
      <c r="E703" s="422"/>
      <c r="F703" s="422"/>
      <c r="G703" s="422"/>
      <c r="H703" s="422"/>
      <c r="I703" s="422"/>
      <c r="J703" s="422"/>
      <c r="K703" s="422"/>
      <c r="L703" s="422"/>
      <c r="M703" s="422"/>
      <c r="N703" s="422"/>
      <c r="O703" s="422"/>
      <c r="P703" s="422"/>
      <c r="Q703" s="422"/>
      <c r="R703" s="422"/>
      <c r="S703" s="422"/>
      <c r="T703" s="422"/>
      <c r="U703" s="422"/>
      <c r="V703" s="422"/>
      <c r="W703" s="422"/>
      <c r="X703" s="422"/>
      <c r="Y703" s="422"/>
      <c r="Z703" s="422"/>
      <c r="AA703" s="422"/>
      <c r="AB703" s="422"/>
      <c r="AC703" s="422"/>
      <c r="AD703" s="422"/>
    </row>
    <row r="704" spans="1:39" ht="36" customHeight="1">
      <c r="A704" s="158"/>
      <c r="B704" s="188"/>
      <c r="C704" s="340" t="s">
        <v>913</v>
      </c>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c r="AA704" s="340"/>
      <c r="AB704" s="340"/>
      <c r="AC704" s="340"/>
      <c r="AD704" s="340"/>
    </row>
    <row r="705" spans="1:39" ht="24" customHeight="1">
      <c r="A705" s="158"/>
      <c r="B705" s="188"/>
      <c r="C705" s="340" t="s">
        <v>574</v>
      </c>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c r="AA705" s="340"/>
      <c r="AB705" s="340"/>
      <c r="AC705" s="340"/>
      <c r="AD705" s="340"/>
      <c r="AG705" t="s">
        <v>1507</v>
      </c>
      <c r="AH705" t="s">
        <v>1508</v>
      </c>
      <c r="AI705" t="s">
        <v>1509</v>
      </c>
    </row>
    <row r="706" spans="1:39" ht="15" customHeight="1">
      <c r="A706" s="166"/>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G706">
        <f>COUNTBLANK(J709:AD828)</f>
        <v>2520</v>
      </c>
      <c r="AH706">
        <v>2520</v>
      </c>
      <c r="AI706">
        <v>0</v>
      </c>
    </row>
    <row r="707" spans="1:39" ht="24" customHeight="1">
      <c r="A707" s="166"/>
      <c r="B707" s="7"/>
      <c r="C707" s="259" t="s">
        <v>104</v>
      </c>
      <c r="D707" s="259"/>
      <c r="E707" s="259"/>
      <c r="F707" s="259"/>
      <c r="G707" s="259"/>
      <c r="H707" s="259"/>
      <c r="I707" s="259"/>
      <c r="J707" s="325" t="s">
        <v>575</v>
      </c>
      <c r="K707" s="325"/>
      <c r="L707" s="325"/>
      <c r="M707" s="325"/>
      <c r="N707" s="325"/>
      <c r="O707" s="325"/>
      <c r="P707" s="325"/>
      <c r="Q707" s="325"/>
      <c r="R707" s="325"/>
      <c r="S707" s="325"/>
      <c r="T707" s="325"/>
      <c r="U707" s="325"/>
      <c r="V707" s="325"/>
      <c r="W707" s="325"/>
      <c r="X707" s="325"/>
      <c r="Y707" s="325"/>
      <c r="Z707" s="325"/>
      <c r="AA707" s="325"/>
      <c r="AB707" s="325"/>
      <c r="AC707" s="325"/>
      <c r="AD707" s="325"/>
    </row>
    <row r="708" spans="1:39" ht="84" customHeight="1">
      <c r="A708" s="195"/>
      <c r="B708" s="196"/>
      <c r="C708" s="259"/>
      <c r="D708" s="259"/>
      <c r="E708" s="259"/>
      <c r="F708" s="259"/>
      <c r="G708" s="259"/>
      <c r="H708" s="259"/>
      <c r="I708" s="259"/>
      <c r="J708" s="325" t="s">
        <v>105</v>
      </c>
      <c r="K708" s="325"/>
      <c r="L708" s="325"/>
      <c r="M708" s="388" t="s">
        <v>228</v>
      </c>
      <c r="N708" s="388"/>
      <c r="O708" s="388"/>
      <c r="P708" s="388" t="s">
        <v>229</v>
      </c>
      <c r="Q708" s="388"/>
      <c r="R708" s="388"/>
      <c r="S708" s="388" t="s">
        <v>230</v>
      </c>
      <c r="T708" s="388"/>
      <c r="U708" s="388"/>
      <c r="V708" s="388" t="s">
        <v>231</v>
      </c>
      <c r="W708" s="388"/>
      <c r="X708" s="388"/>
      <c r="Y708" s="388" t="s">
        <v>232</v>
      </c>
      <c r="Z708" s="388"/>
      <c r="AA708" s="388"/>
      <c r="AB708" s="388" t="s">
        <v>233</v>
      </c>
      <c r="AC708" s="388"/>
      <c r="AD708" s="388"/>
      <c r="AG708" t="s">
        <v>105</v>
      </c>
      <c r="AH708" t="s">
        <v>1527</v>
      </c>
      <c r="AI708" t="s">
        <v>1521</v>
      </c>
      <c r="AJ708" t="s">
        <v>1528</v>
      </c>
      <c r="AL708" t="s">
        <v>1510</v>
      </c>
      <c r="AM708" t="s">
        <v>1512</v>
      </c>
    </row>
    <row r="709" spans="1:39" ht="15" customHeight="1">
      <c r="A709" s="166"/>
      <c r="B709" s="7"/>
      <c r="C709" s="64" t="s">
        <v>68</v>
      </c>
      <c r="D709" s="322" t="str">
        <f>IF(D434="","",D434)</f>
        <v/>
      </c>
      <c r="E709" s="323"/>
      <c r="F709" s="323"/>
      <c r="G709" s="323"/>
      <c r="H709" s="323"/>
      <c r="I709" s="324"/>
      <c r="J709" s="317"/>
      <c r="K709" s="280"/>
      <c r="L709" s="318"/>
      <c r="M709" s="317"/>
      <c r="N709" s="280"/>
      <c r="O709" s="318"/>
      <c r="P709" s="317"/>
      <c r="Q709" s="280"/>
      <c r="R709" s="318"/>
      <c r="S709" s="317"/>
      <c r="T709" s="280"/>
      <c r="U709" s="318"/>
      <c r="V709" s="317"/>
      <c r="W709" s="280"/>
      <c r="X709" s="318"/>
      <c r="Y709" s="317"/>
      <c r="Z709" s="280"/>
      <c r="AA709" s="318"/>
      <c r="AB709" s="317"/>
      <c r="AC709" s="280"/>
      <c r="AD709" s="318"/>
      <c r="AG709">
        <f>J709</f>
        <v>0</v>
      </c>
      <c r="AH709">
        <f>COUNTIF(M709:AD709,"NS")</f>
        <v>0</v>
      </c>
      <c r="AI709">
        <f>SUM(M709:AD709)</f>
        <v>0</v>
      </c>
      <c r="AJ709">
        <f>IF($AG$706=$AH$706,0,IF(OR(AND(AG709=0,AH709&gt;0),AND(AG709="NS",AI709&gt;0),AND(AG709="NS",AI709=0,AH709=0)),1,IF(OR(AND(AH709&gt;=2,AI709&lt;AG709),AND(AG709="NS",AI709=0,AH709&gt;0),AG709=AI709,COUNTIF(J709:AD709,"NA")=7),0,1)))</f>
        <v>0</v>
      </c>
      <c r="AL709">
        <f>IF(COUNTBLANK(J709:AD709)=21,0,IF(COUNTA(J709:AD709)&lt;&gt;COUNTA($J$708:$AD$708),1,0))</f>
        <v>0</v>
      </c>
    </row>
    <row r="710" spans="1:39" ht="15" customHeight="1">
      <c r="A710" s="166"/>
      <c r="B710" s="7"/>
      <c r="C710" s="64" t="s">
        <v>69</v>
      </c>
      <c r="D710" s="322" t="str">
        <f t="shared" ref="D710:D773" si="163">IF(D435="","",D435)</f>
        <v/>
      </c>
      <c r="E710" s="323"/>
      <c r="F710" s="323"/>
      <c r="G710" s="323"/>
      <c r="H710" s="323"/>
      <c r="I710" s="324"/>
      <c r="J710" s="317"/>
      <c r="K710" s="280"/>
      <c r="L710" s="318"/>
      <c r="M710" s="317"/>
      <c r="N710" s="280"/>
      <c r="O710" s="318"/>
      <c r="P710" s="317"/>
      <c r="Q710" s="280"/>
      <c r="R710" s="318"/>
      <c r="S710" s="317"/>
      <c r="T710" s="280"/>
      <c r="U710" s="318"/>
      <c r="V710" s="317"/>
      <c r="W710" s="280"/>
      <c r="X710" s="318"/>
      <c r="Y710" s="317"/>
      <c r="Z710" s="280"/>
      <c r="AA710" s="318"/>
      <c r="AB710" s="317"/>
      <c r="AC710" s="280"/>
      <c r="AD710" s="318"/>
      <c r="AG710">
        <f t="shared" ref="AG710:AG773" si="164">J710</f>
        <v>0</v>
      </c>
      <c r="AH710">
        <f t="shared" ref="AH710:AH773" si="165">COUNTIF(M710:AD710,"NS")</f>
        <v>0</v>
      </c>
      <c r="AI710">
        <f t="shared" ref="AI710:AI773" si="166">SUM(M710:AD710)</f>
        <v>0</v>
      </c>
      <c r="AJ710">
        <f t="shared" ref="AJ710:AJ773" si="167">IF($AG$706=$AH$706,0,IF(OR(AND(AG710=0,AH710&gt;0),AND(AG710="NS",AI710&gt;0),AND(AG710="NS",AI710=0,AH710=0)),1,IF(OR(AND(AH710&gt;=2,AI710&lt;AG710),AND(AG710="NS",AI710=0,AH710&gt;0),AG710=AI710,COUNTIF(J710:AD710,"NA")=7),0,1)))</f>
        <v>0</v>
      </c>
      <c r="AL710">
        <f t="shared" ref="AL710:AL773" si="168">IF(COUNTBLANK(J710:AD710)=21,0,IF(COUNTA(J710:AD710)&lt;&gt;COUNTA($J$708:$AD$708),1,0))</f>
        <v>0</v>
      </c>
    </row>
    <row r="711" spans="1:39" ht="15" customHeight="1">
      <c r="A711" s="166"/>
      <c r="B711" s="7"/>
      <c r="C711" s="64" t="s">
        <v>70</v>
      </c>
      <c r="D711" s="322" t="str">
        <f t="shared" si="163"/>
        <v/>
      </c>
      <c r="E711" s="323"/>
      <c r="F711" s="323"/>
      <c r="G711" s="323"/>
      <c r="H711" s="323"/>
      <c r="I711" s="324"/>
      <c r="J711" s="317"/>
      <c r="K711" s="280"/>
      <c r="L711" s="318"/>
      <c r="M711" s="317"/>
      <c r="N711" s="280"/>
      <c r="O711" s="318"/>
      <c r="P711" s="317"/>
      <c r="Q711" s="280"/>
      <c r="R711" s="318"/>
      <c r="S711" s="317"/>
      <c r="T711" s="280"/>
      <c r="U711" s="318"/>
      <c r="V711" s="317"/>
      <c r="W711" s="280"/>
      <c r="X711" s="318"/>
      <c r="Y711" s="317"/>
      <c r="Z711" s="280"/>
      <c r="AA711" s="318"/>
      <c r="AB711" s="317"/>
      <c r="AC711" s="280"/>
      <c r="AD711" s="318"/>
      <c r="AG711">
        <f t="shared" si="164"/>
        <v>0</v>
      </c>
      <c r="AH711">
        <f t="shared" si="165"/>
        <v>0</v>
      </c>
      <c r="AI711">
        <f t="shared" si="166"/>
        <v>0</v>
      </c>
      <c r="AJ711">
        <f t="shared" si="167"/>
        <v>0</v>
      </c>
      <c r="AL711">
        <f t="shared" si="168"/>
        <v>0</v>
      </c>
    </row>
    <row r="712" spans="1:39" ht="15" customHeight="1">
      <c r="A712" s="166"/>
      <c r="B712" s="7"/>
      <c r="C712" s="64" t="s">
        <v>71</v>
      </c>
      <c r="D712" s="322" t="str">
        <f t="shared" si="163"/>
        <v/>
      </c>
      <c r="E712" s="323"/>
      <c r="F712" s="323"/>
      <c r="G712" s="323"/>
      <c r="H712" s="323"/>
      <c r="I712" s="324"/>
      <c r="J712" s="317"/>
      <c r="K712" s="280"/>
      <c r="L712" s="318"/>
      <c r="M712" s="317"/>
      <c r="N712" s="280"/>
      <c r="O712" s="318"/>
      <c r="P712" s="317"/>
      <c r="Q712" s="280"/>
      <c r="R712" s="318"/>
      <c r="S712" s="317"/>
      <c r="T712" s="280"/>
      <c r="U712" s="318"/>
      <c r="V712" s="317"/>
      <c r="W712" s="280"/>
      <c r="X712" s="318"/>
      <c r="Y712" s="317"/>
      <c r="Z712" s="280"/>
      <c r="AA712" s="318"/>
      <c r="AB712" s="317"/>
      <c r="AC712" s="280"/>
      <c r="AD712" s="318"/>
      <c r="AG712">
        <f t="shared" si="164"/>
        <v>0</v>
      </c>
      <c r="AH712">
        <f t="shared" si="165"/>
        <v>0</v>
      </c>
      <c r="AI712">
        <f t="shared" si="166"/>
        <v>0</v>
      </c>
      <c r="AJ712">
        <f t="shared" si="167"/>
        <v>0</v>
      </c>
      <c r="AL712">
        <f t="shared" si="168"/>
        <v>0</v>
      </c>
    </row>
    <row r="713" spans="1:39" ht="15" customHeight="1">
      <c r="A713" s="166"/>
      <c r="B713" s="7"/>
      <c r="C713" s="64" t="s">
        <v>72</v>
      </c>
      <c r="D713" s="322" t="str">
        <f t="shared" si="163"/>
        <v/>
      </c>
      <c r="E713" s="323"/>
      <c r="F713" s="323"/>
      <c r="G713" s="323"/>
      <c r="H713" s="323"/>
      <c r="I713" s="324"/>
      <c r="J713" s="317"/>
      <c r="K713" s="280"/>
      <c r="L713" s="318"/>
      <c r="M713" s="317"/>
      <c r="N713" s="280"/>
      <c r="O713" s="318"/>
      <c r="P713" s="317"/>
      <c r="Q713" s="280"/>
      <c r="R713" s="318"/>
      <c r="S713" s="317"/>
      <c r="T713" s="280"/>
      <c r="U713" s="318"/>
      <c r="V713" s="317"/>
      <c r="W713" s="280"/>
      <c r="X713" s="318"/>
      <c r="Y713" s="317"/>
      <c r="Z713" s="280"/>
      <c r="AA713" s="318"/>
      <c r="AB713" s="317"/>
      <c r="AC713" s="280"/>
      <c r="AD713" s="318"/>
      <c r="AG713">
        <f t="shared" si="164"/>
        <v>0</v>
      </c>
      <c r="AH713">
        <f t="shared" si="165"/>
        <v>0</v>
      </c>
      <c r="AI713">
        <f t="shared" si="166"/>
        <v>0</v>
      </c>
      <c r="AJ713">
        <f t="shared" si="167"/>
        <v>0</v>
      </c>
      <c r="AL713">
        <f t="shared" si="168"/>
        <v>0</v>
      </c>
    </row>
    <row r="714" spans="1:39" ht="15" customHeight="1">
      <c r="A714" s="166"/>
      <c r="B714" s="7"/>
      <c r="C714" s="64" t="s">
        <v>73</v>
      </c>
      <c r="D714" s="322" t="str">
        <f t="shared" si="163"/>
        <v/>
      </c>
      <c r="E714" s="323"/>
      <c r="F714" s="323"/>
      <c r="G714" s="323"/>
      <c r="H714" s="323"/>
      <c r="I714" s="324"/>
      <c r="J714" s="317"/>
      <c r="K714" s="280"/>
      <c r="L714" s="318"/>
      <c r="M714" s="317"/>
      <c r="N714" s="280"/>
      <c r="O714" s="318"/>
      <c r="P714" s="317"/>
      <c r="Q714" s="280"/>
      <c r="R714" s="318"/>
      <c r="S714" s="317"/>
      <c r="T714" s="280"/>
      <c r="U714" s="318"/>
      <c r="V714" s="317"/>
      <c r="W714" s="280"/>
      <c r="X714" s="318"/>
      <c r="Y714" s="317"/>
      <c r="Z714" s="280"/>
      <c r="AA714" s="318"/>
      <c r="AB714" s="317"/>
      <c r="AC714" s="280"/>
      <c r="AD714" s="318"/>
      <c r="AG714">
        <f t="shared" si="164"/>
        <v>0</v>
      </c>
      <c r="AH714">
        <f t="shared" si="165"/>
        <v>0</v>
      </c>
      <c r="AI714">
        <f t="shared" si="166"/>
        <v>0</v>
      </c>
      <c r="AJ714">
        <f t="shared" si="167"/>
        <v>0</v>
      </c>
      <c r="AL714">
        <f t="shared" si="168"/>
        <v>0</v>
      </c>
    </row>
    <row r="715" spans="1:39" ht="15" customHeight="1">
      <c r="A715" s="166"/>
      <c r="B715" s="7"/>
      <c r="C715" s="64" t="s">
        <v>74</v>
      </c>
      <c r="D715" s="322" t="str">
        <f t="shared" si="163"/>
        <v/>
      </c>
      <c r="E715" s="323"/>
      <c r="F715" s="323"/>
      <c r="G715" s="323"/>
      <c r="H715" s="323"/>
      <c r="I715" s="324"/>
      <c r="J715" s="317"/>
      <c r="K715" s="280"/>
      <c r="L715" s="318"/>
      <c r="M715" s="317"/>
      <c r="N715" s="280"/>
      <c r="O715" s="318"/>
      <c r="P715" s="317"/>
      <c r="Q715" s="280"/>
      <c r="R715" s="318"/>
      <c r="S715" s="317"/>
      <c r="T715" s="280"/>
      <c r="U715" s="318"/>
      <c r="V715" s="317"/>
      <c r="W715" s="280"/>
      <c r="X715" s="318"/>
      <c r="Y715" s="317"/>
      <c r="Z715" s="280"/>
      <c r="AA715" s="318"/>
      <c r="AB715" s="317"/>
      <c r="AC715" s="280"/>
      <c r="AD715" s="318"/>
      <c r="AG715">
        <f t="shared" si="164"/>
        <v>0</v>
      </c>
      <c r="AH715">
        <f t="shared" si="165"/>
        <v>0</v>
      </c>
      <c r="AI715">
        <f t="shared" si="166"/>
        <v>0</v>
      </c>
      <c r="AJ715">
        <f t="shared" si="167"/>
        <v>0</v>
      </c>
      <c r="AL715">
        <f t="shared" si="168"/>
        <v>0</v>
      </c>
    </row>
    <row r="716" spans="1:39" ht="15" customHeight="1">
      <c r="A716" s="166"/>
      <c r="B716" s="7"/>
      <c r="C716" s="64" t="s">
        <v>75</v>
      </c>
      <c r="D716" s="322" t="str">
        <f t="shared" si="163"/>
        <v/>
      </c>
      <c r="E716" s="323"/>
      <c r="F716" s="323"/>
      <c r="G716" s="323"/>
      <c r="H716" s="323"/>
      <c r="I716" s="324"/>
      <c r="J716" s="317"/>
      <c r="K716" s="280"/>
      <c r="L716" s="318"/>
      <c r="M716" s="317"/>
      <c r="N716" s="280"/>
      <c r="O716" s="318"/>
      <c r="P716" s="317"/>
      <c r="Q716" s="280"/>
      <c r="R716" s="318"/>
      <c r="S716" s="317"/>
      <c r="T716" s="280"/>
      <c r="U716" s="318"/>
      <c r="V716" s="317"/>
      <c r="W716" s="280"/>
      <c r="X716" s="318"/>
      <c r="Y716" s="317"/>
      <c r="Z716" s="280"/>
      <c r="AA716" s="318"/>
      <c r="AB716" s="317"/>
      <c r="AC716" s="280"/>
      <c r="AD716" s="318"/>
      <c r="AG716">
        <f t="shared" si="164"/>
        <v>0</v>
      </c>
      <c r="AH716">
        <f t="shared" si="165"/>
        <v>0</v>
      </c>
      <c r="AI716">
        <f t="shared" si="166"/>
        <v>0</v>
      </c>
      <c r="AJ716">
        <f t="shared" si="167"/>
        <v>0</v>
      </c>
      <c r="AL716">
        <f t="shared" si="168"/>
        <v>0</v>
      </c>
    </row>
    <row r="717" spans="1:39" ht="15" customHeight="1">
      <c r="A717" s="166"/>
      <c r="B717" s="7"/>
      <c r="C717" s="64" t="s">
        <v>76</v>
      </c>
      <c r="D717" s="322" t="str">
        <f t="shared" si="163"/>
        <v/>
      </c>
      <c r="E717" s="323"/>
      <c r="F717" s="323"/>
      <c r="G717" s="323"/>
      <c r="H717" s="323"/>
      <c r="I717" s="324"/>
      <c r="J717" s="317"/>
      <c r="K717" s="280"/>
      <c r="L717" s="318"/>
      <c r="M717" s="317"/>
      <c r="N717" s="280"/>
      <c r="O717" s="318"/>
      <c r="P717" s="317"/>
      <c r="Q717" s="280"/>
      <c r="R717" s="318"/>
      <c r="S717" s="317"/>
      <c r="T717" s="280"/>
      <c r="U717" s="318"/>
      <c r="V717" s="317"/>
      <c r="W717" s="280"/>
      <c r="X717" s="318"/>
      <c r="Y717" s="317"/>
      <c r="Z717" s="280"/>
      <c r="AA717" s="318"/>
      <c r="AB717" s="317"/>
      <c r="AC717" s="280"/>
      <c r="AD717" s="318"/>
      <c r="AG717">
        <f t="shared" si="164"/>
        <v>0</v>
      </c>
      <c r="AH717">
        <f t="shared" si="165"/>
        <v>0</v>
      </c>
      <c r="AI717">
        <f t="shared" si="166"/>
        <v>0</v>
      </c>
      <c r="AJ717">
        <f t="shared" si="167"/>
        <v>0</v>
      </c>
      <c r="AL717">
        <f t="shared" si="168"/>
        <v>0</v>
      </c>
    </row>
    <row r="718" spans="1:39" ht="15" customHeight="1">
      <c r="A718" s="166"/>
      <c r="B718" s="7"/>
      <c r="C718" s="64" t="s">
        <v>77</v>
      </c>
      <c r="D718" s="322" t="str">
        <f t="shared" si="163"/>
        <v/>
      </c>
      <c r="E718" s="323"/>
      <c r="F718" s="323"/>
      <c r="G718" s="323"/>
      <c r="H718" s="323"/>
      <c r="I718" s="324"/>
      <c r="J718" s="317"/>
      <c r="K718" s="280"/>
      <c r="L718" s="318"/>
      <c r="M718" s="317"/>
      <c r="N718" s="280"/>
      <c r="O718" s="318"/>
      <c r="P718" s="317"/>
      <c r="Q718" s="280"/>
      <c r="R718" s="318"/>
      <c r="S718" s="317"/>
      <c r="T718" s="280"/>
      <c r="U718" s="318"/>
      <c r="V718" s="317"/>
      <c r="W718" s="280"/>
      <c r="X718" s="318"/>
      <c r="Y718" s="317"/>
      <c r="Z718" s="280"/>
      <c r="AA718" s="318"/>
      <c r="AB718" s="317"/>
      <c r="AC718" s="280"/>
      <c r="AD718" s="318"/>
      <c r="AG718">
        <f t="shared" si="164"/>
        <v>0</v>
      </c>
      <c r="AH718">
        <f t="shared" si="165"/>
        <v>0</v>
      </c>
      <c r="AI718">
        <f t="shared" si="166"/>
        <v>0</v>
      </c>
      <c r="AJ718">
        <f t="shared" si="167"/>
        <v>0</v>
      </c>
      <c r="AL718">
        <f t="shared" si="168"/>
        <v>0</v>
      </c>
    </row>
    <row r="719" spans="1:39" ht="15" customHeight="1">
      <c r="A719" s="166"/>
      <c r="B719" s="7"/>
      <c r="C719" s="64" t="s">
        <v>78</v>
      </c>
      <c r="D719" s="322" t="str">
        <f t="shared" si="163"/>
        <v/>
      </c>
      <c r="E719" s="323"/>
      <c r="F719" s="323"/>
      <c r="G719" s="323"/>
      <c r="H719" s="323"/>
      <c r="I719" s="324"/>
      <c r="J719" s="317"/>
      <c r="K719" s="280"/>
      <c r="L719" s="318"/>
      <c r="M719" s="317"/>
      <c r="N719" s="280"/>
      <c r="O719" s="318"/>
      <c r="P719" s="317"/>
      <c r="Q719" s="280"/>
      <c r="R719" s="318"/>
      <c r="S719" s="317"/>
      <c r="T719" s="280"/>
      <c r="U719" s="318"/>
      <c r="V719" s="317"/>
      <c r="W719" s="280"/>
      <c r="X719" s="318"/>
      <c r="Y719" s="317"/>
      <c r="Z719" s="280"/>
      <c r="AA719" s="318"/>
      <c r="AB719" s="317"/>
      <c r="AC719" s="280"/>
      <c r="AD719" s="318"/>
      <c r="AG719">
        <f t="shared" si="164"/>
        <v>0</v>
      </c>
      <c r="AH719">
        <f t="shared" si="165"/>
        <v>0</v>
      </c>
      <c r="AI719">
        <f t="shared" si="166"/>
        <v>0</v>
      </c>
      <c r="AJ719">
        <f t="shared" si="167"/>
        <v>0</v>
      </c>
      <c r="AL719">
        <f t="shared" si="168"/>
        <v>0</v>
      </c>
    </row>
    <row r="720" spans="1:39" ht="15" customHeight="1">
      <c r="A720" s="166"/>
      <c r="B720" s="7"/>
      <c r="C720" s="64" t="s">
        <v>79</v>
      </c>
      <c r="D720" s="322" t="str">
        <f t="shared" si="163"/>
        <v/>
      </c>
      <c r="E720" s="323"/>
      <c r="F720" s="323"/>
      <c r="G720" s="323"/>
      <c r="H720" s="323"/>
      <c r="I720" s="324"/>
      <c r="J720" s="317"/>
      <c r="K720" s="280"/>
      <c r="L720" s="318"/>
      <c r="M720" s="317"/>
      <c r="N720" s="280"/>
      <c r="O720" s="318"/>
      <c r="P720" s="317"/>
      <c r="Q720" s="280"/>
      <c r="R720" s="318"/>
      <c r="S720" s="317"/>
      <c r="T720" s="280"/>
      <c r="U720" s="318"/>
      <c r="V720" s="317"/>
      <c r="W720" s="280"/>
      <c r="X720" s="318"/>
      <c r="Y720" s="317"/>
      <c r="Z720" s="280"/>
      <c r="AA720" s="318"/>
      <c r="AB720" s="317"/>
      <c r="AC720" s="280"/>
      <c r="AD720" s="318"/>
      <c r="AG720">
        <f t="shared" si="164"/>
        <v>0</v>
      </c>
      <c r="AH720">
        <f t="shared" si="165"/>
        <v>0</v>
      </c>
      <c r="AI720">
        <f t="shared" si="166"/>
        <v>0</v>
      </c>
      <c r="AJ720">
        <f t="shared" si="167"/>
        <v>0</v>
      </c>
      <c r="AL720">
        <f t="shared" si="168"/>
        <v>0</v>
      </c>
    </row>
    <row r="721" spans="1:38" ht="15" customHeight="1">
      <c r="A721" s="166"/>
      <c r="B721" s="7"/>
      <c r="C721" s="64" t="s">
        <v>80</v>
      </c>
      <c r="D721" s="322" t="str">
        <f t="shared" si="163"/>
        <v/>
      </c>
      <c r="E721" s="323"/>
      <c r="F721" s="323"/>
      <c r="G721" s="323"/>
      <c r="H721" s="323"/>
      <c r="I721" s="324"/>
      <c r="J721" s="317"/>
      <c r="K721" s="280"/>
      <c r="L721" s="318"/>
      <c r="M721" s="317"/>
      <c r="N721" s="280"/>
      <c r="O721" s="318"/>
      <c r="P721" s="317"/>
      <c r="Q721" s="280"/>
      <c r="R721" s="318"/>
      <c r="S721" s="317"/>
      <c r="T721" s="280"/>
      <c r="U721" s="318"/>
      <c r="V721" s="317"/>
      <c r="W721" s="280"/>
      <c r="X721" s="318"/>
      <c r="Y721" s="317"/>
      <c r="Z721" s="280"/>
      <c r="AA721" s="318"/>
      <c r="AB721" s="317"/>
      <c r="AC721" s="280"/>
      <c r="AD721" s="318"/>
      <c r="AG721">
        <f t="shared" si="164"/>
        <v>0</v>
      </c>
      <c r="AH721">
        <f t="shared" si="165"/>
        <v>0</v>
      </c>
      <c r="AI721">
        <f t="shared" si="166"/>
        <v>0</v>
      </c>
      <c r="AJ721">
        <f t="shared" si="167"/>
        <v>0</v>
      </c>
      <c r="AL721">
        <f t="shared" si="168"/>
        <v>0</v>
      </c>
    </row>
    <row r="722" spans="1:38" ht="15" customHeight="1">
      <c r="A722" s="166"/>
      <c r="B722" s="7"/>
      <c r="C722" s="64" t="s">
        <v>81</v>
      </c>
      <c r="D722" s="322" t="str">
        <f t="shared" si="163"/>
        <v/>
      </c>
      <c r="E722" s="323"/>
      <c r="F722" s="323"/>
      <c r="G722" s="323"/>
      <c r="H722" s="323"/>
      <c r="I722" s="324"/>
      <c r="J722" s="317"/>
      <c r="K722" s="280"/>
      <c r="L722" s="318"/>
      <c r="M722" s="317"/>
      <c r="N722" s="280"/>
      <c r="O722" s="318"/>
      <c r="P722" s="317"/>
      <c r="Q722" s="280"/>
      <c r="R722" s="318"/>
      <c r="S722" s="317"/>
      <c r="T722" s="280"/>
      <c r="U722" s="318"/>
      <c r="V722" s="317"/>
      <c r="W722" s="280"/>
      <c r="X722" s="318"/>
      <c r="Y722" s="317"/>
      <c r="Z722" s="280"/>
      <c r="AA722" s="318"/>
      <c r="AB722" s="317"/>
      <c r="AC722" s="280"/>
      <c r="AD722" s="318"/>
      <c r="AG722">
        <f t="shared" si="164"/>
        <v>0</v>
      </c>
      <c r="AH722">
        <f t="shared" si="165"/>
        <v>0</v>
      </c>
      <c r="AI722">
        <f t="shared" si="166"/>
        <v>0</v>
      </c>
      <c r="AJ722">
        <f t="shared" si="167"/>
        <v>0</v>
      </c>
      <c r="AL722">
        <f t="shared" si="168"/>
        <v>0</v>
      </c>
    </row>
    <row r="723" spans="1:38" ht="15" customHeight="1">
      <c r="A723" s="166"/>
      <c r="B723" s="7"/>
      <c r="C723" s="64" t="s">
        <v>82</v>
      </c>
      <c r="D723" s="322" t="str">
        <f t="shared" si="163"/>
        <v/>
      </c>
      <c r="E723" s="323"/>
      <c r="F723" s="323"/>
      <c r="G723" s="323"/>
      <c r="H723" s="323"/>
      <c r="I723" s="324"/>
      <c r="J723" s="317"/>
      <c r="K723" s="280"/>
      <c r="L723" s="318"/>
      <c r="M723" s="317"/>
      <c r="N723" s="280"/>
      <c r="O723" s="318"/>
      <c r="P723" s="317"/>
      <c r="Q723" s="280"/>
      <c r="R723" s="318"/>
      <c r="S723" s="317"/>
      <c r="T723" s="280"/>
      <c r="U723" s="318"/>
      <c r="V723" s="317"/>
      <c r="W723" s="280"/>
      <c r="X723" s="318"/>
      <c r="Y723" s="317"/>
      <c r="Z723" s="280"/>
      <c r="AA723" s="318"/>
      <c r="AB723" s="317"/>
      <c r="AC723" s="280"/>
      <c r="AD723" s="318"/>
      <c r="AG723">
        <f t="shared" si="164"/>
        <v>0</v>
      </c>
      <c r="AH723">
        <f t="shared" si="165"/>
        <v>0</v>
      </c>
      <c r="AI723">
        <f t="shared" si="166"/>
        <v>0</v>
      </c>
      <c r="AJ723">
        <f t="shared" si="167"/>
        <v>0</v>
      </c>
      <c r="AL723">
        <f t="shared" si="168"/>
        <v>0</v>
      </c>
    </row>
    <row r="724" spans="1:38" ht="15" customHeight="1">
      <c r="A724" s="166"/>
      <c r="B724" s="7"/>
      <c r="C724" s="64" t="s">
        <v>83</v>
      </c>
      <c r="D724" s="322" t="str">
        <f t="shared" si="163"/>
        <v/>
      </c>
      <c r="E724" s="323"/>
      <c r="F724" s="323"/>
      <c r="G724" s="323"/>
      <c r="H724" s="323"/>
      <c r="I724" s="324"/>
      <c r="J724" s="317"/>
      <c r="K724" s="280"/>
      <c r="L724" s="318"/>
      <c r="M724" s="317"/>
      <c r="N724" s="280"/>
      <c r="O724" s="318"/>
      <c r="P724" s="317"/>
      <c r="Q724" s="280"/>
      <c r="R724" s="318"/>
      <c r="S724" s="317"/>
      <c r="T724" s="280"/>
      <c r="U724" s="318"/>
      <c r="V724" s="317"/>
      <c r="W724" s="280"/>
      <c r="X724" s="318"/>
      <c r="Y724" s="317"/>
      <c r="Z724" s="280"/>
      <c r="AA724" s="318"/>
      <c r="AB724" s="317"/>
      <c r="AC724" s="280"/>
      <c r="AD724" s="318"/>
      <c r="AG724">
        <f t="shared" si="164"/>
        <v>0</v>
      </c>
      <c r="AH724">
        <f t="shared" si="165"/>
        <v>0</v>
      </c>
      <c r="AI724">
        <f t="shared" si="166"/>
        <v>0</v>
      </c>
      <c r="AJ724">
        <f t="shared" si="167"/>
        <v>0</v>
      </c>
      <c r="AL724">
        <f t="shared" si="168"/>
        <v>0</v>
      </c>
    </row>
    <row r="725" spans="1:38" ht="15" customHeight="1">
      <c r="A725" s="166"/>
      <c r="B725" s="7"/>
      <c r="C725" s="64" t="s">
        <v>84</v>
      </c>
      <c r="D725" s="322" t="str">
        <f t="shared" si="163"/>
        <v/>
      </c>
      <c r="E725" s="323"/>
      <c r="F725" s="323"/>
      <c r="G725" s="323"/>
      <c r="H725" s="323"/>
      <c r="I725" s="324"/>
      <c r="J725" s="317"/>
      <c r="K725" s="280"/>
      <c r="L725" s="318"/>
      <c r="M725" s="317"/>
      <c r="N725" s="280"/>
      <c r="O725" s="318"/>
      <c r="P725" s="317"/>
      <c r="Q725" s="280"/>
      <c r="R725" s="318"/>
      <c r="S725" s="317"/>
      <c r="T725" s="280"/>
      <c r="U725" s="318"/>
      <c r="V725" s="317"/>
      <c r="W725" s="280"/>
      <c r="X725" s="318"/>
      <c r="Y725" s="317"/>
      <c r="Z725" s="280"/>
      <c r="AA725" s="318"/>
      <c r="AB725" s="317"/>
      <c r="AC725" s="280"/>
      <c r="AD725" s="318"/>
      <c r="AG725">
        <f t="shared" si="164"/>
        <v>0</v>
      </c>
      <c r="AH725">
        <f t="shared" si="165"/>
        <v>0</v>
      </c>
      <c r="AI725">
        <f t="shared" si="166"/>
        <v>0</v>
      </c>
      <c r="AJ725">
        <f t="shared" si="167"/>
        <v>0</v>
      </c>
      <c r="AL725">
        <f t="shared" si="168"/>
        <v>0</v>
      </c>
    </row>
    <row r="726" spans="1:38" ht="15" customHeight="1">
      <c r="A726" s="166"/>
      <c r="B726" s="7"/>
      <c r="C726" s="64" t="s">
        <v>85</v>
      </c>
      <c r="D726" s="322" t="str">
        <f t="shared" si="163"/>
        <v/>
      </c>
      <c r="E726" s="323"/>
      <c r="F726" s="323"/>
      <c r="G726" s="323"/>
      <c r="H726" s="323"/>
      <c r="I726" s="324"/>
      <c r="J726" s="317"/>
      <c r="K726" s="280"/>
      <c r="L726" s="318"/>
      <c r="M726" s="317"/>
      <c r="N726" s="280"/>
      <c r="O726" s="318"/>
      <c r="P726" s="317"/>
      <c r="Q726" s="280"/>
      <c r="R726" s="318"/>
      <c r="S726" s="317"/>
      <c r="T726" s="280"/>
      <c r="U726" s="318"/>
      <c r="V726" s="317"/>
      <c r="W726" s="280"/>
      <c r="X726" s="318"/>
      <c r="Y726" s="317"/>
      <c r="Z726" s="280"/>
      <c r="AA726" s="318"/>
      <c r="AB726" s="317"/>
      <c r="AC726" s="280"/>
      <c r="AD726" s="318"/>
      <c r="AG726">
        <f t="shared" si="164"/>
        <v>0</v>
      </c>
      <c r="AH726">
        <f t="shared" si="165"/>
        <v>0</v>
      </c>
      <c r="AI726">
        <f t="shared" si="166"/>
        <v>0</v>
      </c>
      <c r="AJ726">
        <f t="shared" si="167"/>
        <v>0</v>
      </c>
      <c r="AL726">
        <f t="shared" si="168"/>
        <v>0</v>
      </c>
    </row>
    <row r="727" spans="1:38" ht="15" customHeight="1">
      <c r="A727" s="166"/>
      <c r="B727" s="7"/>
      <c r="C727" s="64" t="s">
        <v>86</v>
      </c>
      <c r="D727" s="322" t="str">
        <f t="shared" si="163"/>
        <v/>
      </c>
      <c r="E727" s="323"/>
      <c r="F727" s="323"/>
      <c r="G727" s="323"/>
      <c r="H727" s="323"/>
      <c r="I727" s="324"/>
      <c r="J727" s="317"/>
      <c r="K727" s="280"/>
      <c r="L727" s="318"/>
      <c r="M727" s="317"/>
      <c r="N727" s="280"/>
      <c r="O727" s="318"/>
      <c r="P727" s="317"/>
      <c r="Q727" s="280"/>
      <c r="R727" s="318"/>
      <c r="S727" s="317"/>
      <c r="T727" s="280"/>
      <c r="U727" s="318"/>
      <c r="V727" s="317"/>
      <c r="W727" s="280"/>
      <c r="X727" s="318"/>
      <c r="Y727" s="317"/>
      <c r="Z727" s="280"/>
      <c r="AA727" s="318"/>
      <c r="AB727" s="317"/>
      <c r="AC727" s="280"/>
      <c r="AD727" s="318"/>
      <c r="AG727">
        <f t="shared" si="164"/>
        <v>0</v>
      </c>
      <c r="AH727">
        <f t="shared" si="165"/>
        <v>0</v>
      </c>
      <c r="AI727">
        <f t="shared" si="166"/>
        <v>0</v>
      </c>
      <c r="AJ727">
        <f t="shared" si="167"/>
        <v>0</v>
      </c>
      <c r="AL727">
        <f t="shared" si="168"/>
        <v>0</v>
      </c>
    </row>
    <row r="728" spans="1:38" ht="15" customHeight="1">
      <c r="A728" s="166"/>
      <c r="B728" s="7"/>
      <c r="C728" s="64" t="s">
        <v>87</v>
      </c>
      <c r="D728" s="322" t="str">
        <f t="shared" si="163"/>
        <v/>
      </c>
      <c r="E728" s="323"/>
      <c r="F728" s="323"/>
      <c r="G728" s="323"/>
      <c r="H728" s="323"/>
      <c r="I728" s="324"/>
      <c r="J728" s="317"/>
      <c r="K728" s="280"/>
      <c r="L728" s="318"/>
      <c r="M728" s="317"/>
      <c r="N728" s="280"/>
      <c r="O728" s="318"/>
      <c r="P728" s="317"/>
      <c r="Q728" s="280"/>
      <c r="R728" s="318"/>
      <c r="S728" s="317"/>
      <c r="T728" s="280"/>
      <c r="U728" s="318"/>
      <c r="V728" s="317"/>
      <c r="W728" s="280"/>
      <c r="X728" s="318"/>
      <c r="Y728" s="317"/>
      <c r="Z728" s="280"/>
      <c r="AA728" s="318"/>
      <c r="AB728" s="317"/>
      <c r="AC728" s="280"/>
      <c r="AD728" s="318"/>
      <c r="AG728">
        <f t="shared" si="164"/>
        <v>0</v>
      </c>
      <c r="AH728">
        <f t="shared" si="165"/>
        <v>0</v>
      </c>
      <c r="AI728">
        <f t="shared" si="166"/>
        <v>0</v>
      </c>
      <c r="AJ728">
        <f t="shared" si="167"/>
        <v>0</v>
      </c>
      <c r="AL728">
        <f t="shared" si="168"/>
        <v>0</v>
      </c>
    </row>
    <row r="729" spans="1:38" ht="15" customHeight="1">
      <c r="A729" s="166"/>
      <c r="B729" s="7"/>
      <c r="C729" s="64" t="s">
        <v>88</v>
      </c>
      <c r="D729" s="322" t="str">
        <f t="shared" si="163"/>
        <v/>
      </c>
      <c r="E729" s="323"/>
      <c r="F729" s="323"/>
      <c r="G729" s="323"/>
      <c r="H729" s="323"/>
      <c r="I729" s="324"/>
      <c r="J729" s="317"/>
      <c r="K729" s="280"/>
      <c r="L729" s="318"/>
      <c r="M729" s="317"/>
      <c r="N729" s="280"/>
      <c r="O729" s="318"/>
      <c r="P729" s="317"/>
      <c r="Q729" s="280"/>
      <c r="R729" s="318"/>
      <c r="S729" s="317"/>
      <c r="T729" s="280"/>
      <c r="U729" s="318"/>
      <c r="V729" s="317"/>
      <c r="W729" s="280"/>
      <c r="X729" s="318"/>
      <c r="Y729" s="317"/>
      <c r="Z729" s="280"/>
      <c r="AA729" s="318"/>
      <c r="AB729" s="317"/>
      <c r="AC729" s="280"/>
      <c r="AD729" s="318"/>
      <c r="AG729">
        <f t="shared" si="164"/>
        <v>0</v>
      </c>
      <c r="AH729">
        <f t="shared" si="165"/>
        <v>0</v>
      </c>
      <c r="AI729">
        <f t="shared" si="166"/>
        <v>0</v>
      </c>
      <c r="AJ729">
        <f t="shared" si="167"/>
        <v>0</v>
      </c>
      <c r="AL729">
        <f t="shared" si="168"/>
        <v>0</v>
      </c>
    </row>
    <row r="730" spans="1:38" ht="15" customHeight="1">
      <c r="A730" s="166"/>
      <c r="B730" s="7"/>
      <c r="C730" s="64" t="s">
        <v>89</v>
      </c>
      <c r="D730" s="322" t="str">
        <f t="shared" si="163"/>
        <v/>
      </c>
      <c r="E730" s="323"/>
      <c r="F730" s="323"/>
      <c r="G730" s="323"/>
      <c r="H730" s="323"/>
      <c r="I730" s="324"/>
      <c r="J730" s="317"/>
      <c r="K730" s="280"/>
      <c r="L730" s="318"/>
      <c r="M730" s="317"/>
      <c r="N730" s="280"/>
      <c r="O730" s="318"/>
      <c r="P730" s="317"/>
      <c r="Q730" s="280"/>
      <c r="R730" s="318"/>
      <c r="S730" s="317"/>
      <c r="T730" s="280"/>
      <c r="U730" s="318"/>
      <c r="V730" s="317"/>
      <c r="W730" s="280"/>
      <c r="X730" s="318"/>
      <c r="Y730" s="317"/>
      <c r="Z730" s="280"/>
      <c r="AA730" s="318"/>
      <c r="AB730" s="317"/>
      <c r="AC730" s="280"/>
      <c r="AD730" s="318"/>
      <c r="AG730">
        <f t="shared" si="164"/>
        <v>0</v>
      </c>
      <c r="AH730">
        <f t="shared" si="165"/>
        <v>0</v>
      </c>
      <c r="AI730">
        <f t="shared" si="166"/>
        <v>0</v>
      </c>
      <c r="AJ730">
        <f t="shared" si="167"/>
        <v>0</v>
      </c>
      <c r="AL730">
        <f t="shared" si="168"/>
        <v>0</v>
      </c>
    </row>
    <row r="731" spans="1:38" ht="15" customHeight="1">
      <c r="A731" s="166"/>
      <c r="B731" s="7"/>
      <c r="C731" s="64" t="s">
        <v>90</v>
      </c>
      <c r="D731" s="322" t="str">
        <f t="shared" si="163"/>
        <v/>
      </c>
      <c r="E731" s="323"/>
      <c r="F731" s="323"/>
      <c r="G731" s="323"/>
      <c r="H731" s="323"/>
      <c r="I731" s="324"/>
      <c r="J731" s="317"/>
      <c r="K731" s="280"/>
      <c r="L731" s="318"/>
      <c r="M731" s="317"/>
      <c r="N731" s="280"/>
      <c r="O731" s="318"/>
      <c r="P731" s="317"/>
      <c r="Q731" s="280"/>
      <c r="R731" s="318"/>
      <c r="S731" s="317"/>
      <c r="T731" s="280"/>
      <c r="U731" s="318"/>
      <c r="V731" s="317"/>
      <c r="W731" s="280"/>
      <c r="X731" s="318"/>
      <c r="Y731" s="317"/>
      <c r="Z731" s="280"/>
      <c r="AA731" s="318"/>
      <c r="AB731" s="317"/>
      <c r="AC731" s="280"/>
      <c r="AD731" s="318"/>
      <c r="AG731">
        <f t="shared" si="164"/>
        <v>0</v>
      </c>
      <c r="AH731">
        <f t="shared" si="165"/>
        <v>0</v>
      </c>
      <c r="AI731">
        <f t="shared" si="166"/>
        <v>0</v>
      </c>
      <c r="AJ731">
        <f t="shared" si="167"/>
        <v>0</v>
      </c>
      <c r="AL731">
        <f t="shared" si="168"/>
        <v>0</v>
      </c>
    </row>
    <row r="732" spans="1:38" ht="15" customHeight="1">
      <c r="A732" s="166"/>
      <c r="B732" s="7"/>
      <c r="C732" s="64" t="s">
        <v>91</v>
      </c>
      <c r="D732" s="322" t="str">
        <f t="shared" si="163"/>
        <v/>
      </c>
      <c r="E732" s="323"/>
      <c r="F732" s="323"/>
      <c r="G732" s="323"/>
      <c r="H732" s="323"/>
      <c r="I732" s="324"/>
      <c r="J732" s="317"/>
      <c r="K732" s="280"/>
      <c r="L732" s="318"/>
      <c r="M732" s="317"/>
      <c r="N732" s="280"/>
      <c r="O732" s="318"/>
      <c r="P732" s="317"/>
      <c r="Q732" s="280"/>
      <c r="R732" s="318"/>
      <c r="S732" s="317"/>
      <c r="T732" s="280"/>
      <c r="U732" s="318"/>
      <c r="V732" s="317"/>
      <c r="W732" s="280"/>
      <c r="X732" s="318"/>
      <c r="Y732" s="317"/>
      <c r="Z732" s="280"/>
      <c r="AA732" s="318"/>
      <c r="AB732" s="317"/>
      <c r="AC732" s="280"/>
      <c r="AD732" s="318"/>
      <c r="AG732">
        <f t="shared" si="164"/>
        <v>0</v>
      </c>
      <c r="AH732">
        <f t="shared" si="165"/>
        <v>0</v>
      </c>
      <c r="AI732">
        <f t="shared" si="166"/>
        <v>0</v>
      </c>
      <c r="AJ732">
        <f t="shared" si="167"/>
        <v>0</v>
      </c>
      <c r="AL732">
        <f t="shared" si="168"/>
        <v>0</v>
      </c>
    </row>
    <row r="733" spans="1:38" ht="15" customHeight="1">
      <c r="A733" s="166"/>
      <c r="B733" s="7"/>
      <c r="C733" s="64" t="s">
        <v>92</v>
      </c>
      <c r="D733" s="322" t="str">
        <f t="shared" si="163"/>
        <v/>
      </c>
      <c r="E733" s="323"/>
      <c r="F733" s="323"/>
      <c r="G733" s="323"/>
      <c r="H733" s="323"/>
      <c r="I733" s="324"/>
      <c r="J733" s="317"/>
      <c r="K733" s="280"/>
      <c r="L733" s="318"/>
      <c r="M733" s="317"/>
      <c r="N733" s="280"/>
      <c r="O733" s="318"/>
      <c r="P733" s="317"/>
      <c r="Q733" s="280"/>
      <c r="R733" s="318"/>
      <c r="S733" s="317"/>
      <c r="T733" s="280"/>
      <c r="U733" s="318"/>
      <c r="V733" s="317"/>
      <c r="W733" s="280"/>
      <c r="X733" s="318"/>
      <c r="Y733" s="317"/>
      <c r="Z733" s="280"/>
      <c r="AA733" s="318"/>
      <c r="AB733" s="317"/>
      <c r="AC733" s="280"/>
      <c r="AD733" s="318"/>
      <c r="AG733">
        <f t="shared" si="164"/>
        <v>0</v>
      </c>
      <c r="AH733">
        <f t="shared" si="165"/>
        <v>0</v>
      </c>
      <c r="AI733">
        <f t="shared" si="166"/>
        <v>0</v>
      </c>
      <c r="AJ733">
        <f t="shared" si="167"/>
        <v>0</v>
      </c>
      <c r="AL733">
        <f t="shared" si="168"/>
        <v>0</v>
      </c>
    </row>
    <row r="734" spans="1:38" ht="15" customHeight="1">
      <c r="A734" s="166"/>
      <c r="B734" s="7"/>
      <c r="C734" s="64" t="s">
        <v>93</v>
      </c>
      <c r="D734" s="322" t="str">
        <f t="shared" si="163"/>
        <v/>
      </c>
      <c r="E734" s="323"/>
      <c r="F734" s="323"/>
      <c r="G734" s="323"/>
      <c r="H734" s="323"/>
      <c r="I734" s="324"/>
      <c r="J734" s="317"/>
      <c r="K734" s="280"/>
      <c r="L734" s="318"/>
      <c r="M734" s="317"/>
      <c r="N734" s="280"/>
      <c r="O734" s="318"/>
      <c r="P734" s="317"/>
      <c r="Q734" s="280"/>
      <c r="R734" s="318"/>
      <c r="S734" s="317"/>
      <c r="T734" s="280"/>
      <c r="U734" s="318"/>
      <c r="V734" s="317"/>
      <c r="W734" s="280"/>
      <c r="X734" s="318"/>
      <c r="Y734" s="317"/>
      <c r="Z734" s="280"/>
      <c r="AA734" s="318"/>
      <c r="AB734" s="317"/>
      <c r="AC734" s="280"/>
      <c r="AD734" s="318"/>
      <c r="AG734">
        <f t="shared" si="164"/>
        <v>0</v>
      </c>
      <c r="AH734">
        <f t="shared" si="165"/>
        <v>0</v>
      </c>
      <c r="AI734">
        <f t="shared" si="166"/>
        <v>0</v>
      </c>
      <c r="AJ734">
        <f t="shared" si="167"/>
        <v>0</v>
      </c>
      <c r="AL734">
        <f t="shared" si="168"/>
        <v>0</v>
      </c>
    </row>
    <row r="735" spans="1:38" ht="15" customHeight="1">
      <c r="A735" s="166"/>
      <c r="B735" s="7"/>
      <c r="C735" s="64" t="s">
        <v>94</v>
      </c>
      <c r="D735" s="322" t="str">
        <f t="shared" si="163"/>
        <v/>
      </c>
      <c r="E735" s="323"/>
      <c r="F735" s="323"/>
      <c r="G735" s="323"/>
      <c r="H735" s="323"/>
      <c r="I735" s="324"/>
      <c r="J735" s="317"/>
      <c r="K735" s="280"/>
      <c r="L735" s="318"/>
      <c r="M735" s="317"/>
      <c r="N735" s="280"/>
      <c r="O735" s="318"/>
      <c r="P735" s="317"/>
      <c r="Q735" s="280"/>
      <c r="R735" s="318"/>
      <c r="S735" s="317"/>
      <c r="T735" s="280"/>
      <c r="U735" s="318"/>
      <c r="V735" s="317"/>
      <c r="W735" s="280"/>
      <c r="X735" s="318"/>
      <c r="Y735" s="317"/>
      <c r="Z735" s="280"/>
      <c r="AA735" s="318"/>
      <c r="AB735" s="317"/>
      <c r="AC735" s="280"/>
      <c r="AD735" s="318"/>
      <c r="AG735">
        <f t="shared" si="164"/>
        <v>0</v>
      </c>
      <c r="AH735">
        <f t="shared" si="165"/>
        <v>0</v>
      </c>
      <c r="AI735">
        <f t="shared" si="166"/>
        <v>0</v>
      </c>
      <c r="AJ735">
        <f t="shared" si="167"/>
        <v>0</v>
      </c>
      <c r="AL735">
        <f t="shared" si="168"/>
        <v>0</v>
      </c>
    </row>
    <row r="736" spans="1:38" ht="15" customHeight="1">
      <c r="A736" s="166"/>
      <c r="B736" s="7"/>
      <c r="C736" s="64" t="s">
        <v>95</v>
      </c>
      <c r="D736" s="322" t="str">
        <f t="shared" si="163"/>
        <v/>
      </c>
      <c r="E736" s="323"/>
      <c r="F736" s="323"/>
      <c r="G736" s="323"/>
      <c r="H736" s="323"/>
      <c r="I736" s="324"/>
      <c r="J736" s="317"/>
      <c r="K736" s="280"/>
      <c r="L736" s="318"/>
      <c r="M736" s="317"/>
      <c r="N736" s="280"/>
      <c r="O736" s="318"/>
      <c r="P736" s="317"/>
      <c r="Q736" s="280"/>
      <c r="R736" s="318"/>
      <c r="S736" s="317"/>
      <c r="T736" s="280"/>
      <c r="U736" s="318"/>
      <c r="V736" s="317"/>
      <c r="W736" s="280"/>
      <c r="X736" s="318"/>
      <c r="Y736" s="317"/>
      <c r="Z736" s="280"/>
      <c r="AA736" s="318"/>
      <c r="AB736" s="317"/>
      <c r="AC736" s="280"/>
      <c r="AD736" s="318"/>
      <c r="AG736">
        <f t="shared" si="164"/>
        <v>0</v>
      </c>
      <c r="AH736">
        <f t="shared" si="165"/>
        <v>0</v>
      </c>
      <c r="AI736">
        <f t="shared" si="166"/>
        <v>0</v>
      </c>
      <c r="AJ736">
        <f t="shared" si="167"/>
        <v>0</v>
      </c>
      <c r="AL736">
        <f t="shared" si="168"/>
        <v>0</v>
      </c>
    </row>
    <row r="737" spans="1:38" ht="15" customHeight="1">
      <c r="A737" s="166"/>
      <c r="B737" s="7"/>
      <c r="C737" s="64" t="s">
        <v>96</v>
      </c>
      <c r="D737" s="322" t="str">
        <f t="shared" si="163"/>
        <v/>
      </c>
      <c r="E737" s="323"/>
      <c r="F737" s="323"/>
      <c r="G737" s="323"/>
      <c r="H737" s="323"/>
      <c r="I737" s="324"/>
      <c r="J737" s="317"/>
      <c r="K737" s="280"/>
      <c r="L737" s="318"/>
      <c r="M737" s="317"/>
      <c r="N737" s="280"/>
      <c r="O737" s="318"/>
      <c r="P737" s="317"/>
      <c r="Q737" s="280"/>
      <c r="R737" s="318"/>
      <c r="S737" s="317"/>
      <c r="T737" s="280"/>
      <c r="U737" s="318"/>
      <c r="V737" s="317"/>
      <c r="W737" s="280"/>
      <c r="X737" s="318"/>
      <c r="Y737" s="317"/>
      <c r="Z737" s="280"/>
      <c r="AA737" s="318"/>
      <c r="AB737" s="317"/>
      <c r="AC737" s="280"/>
      <c r="AD737" s="318"/>
      <c r="AG737">
        <f t="shared" si="164"/>
        <v>0</v>
      </c>
      <c r="AH737">
        <f t="shared" si="165"/>
        <v>0</v>
      </c>
      <c r="AI737">
        <f t="shared" si="166"/>
        <v>0</v>
      </c>
      <c r="AJ737">
        <f t="shared" si="167"/>
        <v>0</v>
      </c>
      <c r="AL737">
        <f t="shared" si="168"/>
        <v>0</v>
      </c>
    </row>
    <row r="738" spans="1:38" ht="15" customHeight="1">
      <c r="A738" s="166"/>
      <c r="B738" s="7"/>
      <c r="C738" s="64" t="s">
        <v>97</v>
      </c>
      <c r="D738" s="322" t="str">
        <f t="shared" si="163"/>
        <v/>
      </c>
      <c r="E738" s="323"/>
      <c r="F738" s="323"/>
      <c r="G738" s="323"/>
      <c r="H738" s="323"/>
      <c r="I738" s="324"/>
      <c r="J738" s="317"/>
      <c r="K738" s="280"/>
      <c r="L738" s="318"/>
      <c r="M738" s="317"/>
      <c r="N738" s="280"/>
      <c r="O738" s="318"/>
      <c r="P738" s="317"/>
      <c r="Q738" s="280"/>
      <c r="R738" s="318"/>
      <c r="S738" s="317"/>
      <c r="T738" s="280"/>
      <c r="U738" s="318"/>
      <c r="V738" s="317"/>
      <c r="W738" s="280"/>
      <c r="X738" s="318"/>
      <c r="Y738" s="317"/>
      <c r="Z738" s="280"/>
      <c r="AA738" s="318"/>
      <c r="AB738" s="317"/>
      <c r="AC738" s="280"/>
      <c r="AD738" s="318"/>
      <c r="AG738">
        <f t="shared" si="164"/>
        <v>0</v>
      </c>
      <c r="AH738">
        <f t="shared" si="165"/>
        <v>0</v>
      </c>
      <c r="AI738">
        <f t="shared" si="166"/>
        <v>0</v>
      </c>
      <c r="AJ738">
        <f t="shared" si="167"/>
        <v>0</v>
      </c>
      <c r="AL738">
        <f t="shared" si="168"/>
        <v>0</v>
      </c>
    </row>
    <row r="739" spans="1:38" ht="15" customHeight="1">
      <c r="A739" s="166"/>
      <c r="B739" s="7"/>
      <c r="C739" s="64" t="s">
        <v>98</v>
      </c>
      <c r="D739" s="322" t="str">
        <f t="shared" si="163"/>
        <v/>
      </c>
      <c r="E739" s="323"/>
      <c r="F739" s="323"/>
      <c r="G739" s="323"/>
      <c r="H739" s="323"/>
      <c r="I739" s="324"/>
      <c r="J739" s="317"/>
      <c r="K739" s="280"/>
      <c r="L739" s="318"/>
      <c r="M739" s="317"/>
      <c r="N739" s="280"/>
      <c r="O739" s="318"/>
      <c r="P739" s="317"/>
      <c r="Q739" s="280"/>
      <c r="R739" s="318"/>
      <c r="S739" s="317"/>
      <c r="T739" s="280"/>
      <c r="U739" s="318"/>
      <c r="V739" s="317"/>
      <c r="W739" s="280"/>
      <c r="X739" s="318"/>
      <c r="Y739" s="317"/>
      <c r="Z739" s="280"/>
      <c r="AA739" s="318"/>
      <c r="AB739" s="317"/>
      <c r="AC739" s="280"/>
      <c r="AD739" s="318"/>
      <c r="AG739">
        <f t="shared" si="164"/>
        <v>0</v>
      </c>
      <c r="AH739">
        <f t="shared" si="165"/>
        <v>0</v>
      </c>
      <c r="AI739">
        <f t="shared" si="166"/>
        <v>0</v>
      </c>
      <c r="AJ739">
        <f t="shared" si="167"/>
        <v>0</v>
      </c>
      <c r="AL739">
        <f t="shared" si="168"/>
        <v>0</v>
      </c>
    </row>
    <row r="740" spans="1:38" ht="15" customHeight="1">
      <c r="A740" s="166"/>
      <c r="B740" s="7"/>
      <c r="C740" s="64" t="s">
        <v>99</v>
      </c>
      <c r="D740" s="322" t="str">
        <f t="shared" si="163"/>
        <v/>
      </c>
      <c r="E740" s="323"/>
      <c r="F740" s="323"/>
      <c r="G740" s="323"/>
      <c r="H740" s="323"/>
      <c r="I740" s="324"/>
      <c r="J740" s="317"/>
      <c r="K740" s="280"/>
      <c r="L740" s="318"/>
      <c r="M740" s="317"/>
      <c r="N740" s="280"/>
      <c r="O740" s="318"/>
      <c r="P740" s="317"/>
      <c r="Q740" s="280"/>
      <c r="R740" s="318"/>
      <c r="S740" s="317"/>
      <c r="T740" s="280"/>
      <c r="U740" s="318"/>
      <c r="V740" s="317"/>
      <c r="W740" s="280"/>
      <c r="X740" s="318"/>
      <c r="Y740" s="317"/>
      <c r="Z740" s="280"/>
      <c r="AA740" s="318"/>
      <c r="AB740" s="317"/>
      <c r="AC740" s="280"/>
      <c r="AD740" s="318"/>
      <c r="AG740">
        <f t="shared" si="164"/>
        <v>0</v>
      </c>
      <c r="AH740">
        <f t="shared" si="165"/>
        <v>0</v>
      </c>
      <c r="AI740">
        <f t="shared" si="166"/>
        <v>0</v>
      </c>
      <c r="AJ740">
        <f t="shared" si="167"/>
        <v>0</v>
      </c>
      <c r="AL740">
        <f t="shared" si="168"/>
        <v>0</v>
      </c>
    </row>
    <row r="741" spans="1:38" ht="15" customHeight="1">
      <c r="A741" s="166"/>
      <c r="B741" s="7"/>
      <c r="C741" s="64" t="s">
        <v>100</v>
      </c>
      <c r="D741" s="322" t="str">
        <f t="shared" si="163"/>
        <v/>
      </c>
      <c r="E741" s="323"/>
      <c r="F741" s="323"/>
      <c r="G741" s="323"/>
      <c r="H741" s="323"/>
      <c r="I741" s="324"/>
      <c r="J741" s="317"/>
      <c r="K741" s="280"/>
      <c r="L741" s="318"/>
      <c r="M741" s="317"/>
      <c r="N741" s="280"/>
      <c r="O741" s="318"/>
      <c r="P741" s="317"/>
      <c r="Q741" s="280"/>
      <c r="R741" s="318"/>
      <c r="S741" s="317"/>
      <c r="T741" s="280"/>
      <c r="U741" s="318"/>
      <c r="V741" s="317"/>
      <c r="W741" s="280"/>
      <c r="X741" s="318"/>
      <c r="Y741" s="317"/>
      <c r="Z741" s="280"/>
      <c r="AA741" s="318"/>
      <c r="AB741" s="317"/>
      <c r="AC741" s="280"/>
      <c r="AD741" s="318"/>
      <c r="AG741">
        <f t="shared" si="164"/>
        <v>0</v>
      </c>
      <c r="AH741">
        <f t="shared" si="165"/>
        <v>0</v>
      </c>
      <c r="AI741">
        <f t="shared" si="166"/>
        <v>0</v>
      </c>
      <c r="AJ741">
        <f t="shared" si="167"/>
        <v>0</v>
      </c>
      <c r="AL741">
        <f t="shared" si="168"/>
        <v>0</v>
      </c>
    </row>
    <row r="742" spans="1:38" ht="15" customHeight="1">
      <c r="A742" s="166"/>
      <c r="B742" s="7"/>
      <c r="C742" s="64" t="s">
        <v>101</v>
      </c>
      <c r="D742" s="322" t="str">
        <f t="shared" si="163"/>
        <v/>
      </c>
      <c r="E742" s="323"/>
      <c r="F742" s="323"/>
      <c r="G742" s="323"/>
      <c r="H742" s="323"/>
      <c r="I742" s="324"/>
      <c r="J742" s="317"/>
      <c r="K742" s="280"/>
      <c r="L742" s="318"/>
      <c r="M742" s="317"/>
      <c r="N742" s="280"/>
      <c r="O742" s="318"/>
      <c r="P742" s="317"/>
      <c r="Q742" s="280"/>
      <c r="R742" s="318"/>
      <c r="S742" s="317"/>
      <c r="T742" s="280"/>
      <c r="U742" s="318"/>
      <c r="V742" s="317"/>
      <c r="W742" s="280"/>
      <c r="X742" s="318"/>
      <c r="Y742" s="317"/>
      <c r="Z742" s="280"/>
      <c r="AA742" s="318"/>
      <c r="AB742" s="317"/>
      <c r="AC742" s="280"/>
      <c r="AD742" s="318"/>
      <c r="AG742">
        <f t="shared" si="164"/>
        <v>0</v>
      </c>
      <c r="AH742">
        <f t="shared" si="165"/>
        <v>0</v>
      </c>
      <c r="AI742">
        <f t="shared" si="166"/>
        <v>0</v>
      </c>
      <c r="AJ742">
        <f t="shared" si="167"/>
        <v>0</v>
      </c>
      <c r="AL742">
        <f t="shared" si="168"/>
        <v>0</v>
      </c>
    </row>
    <row r="743" spans="1:38" ht="15" customHeight="1">
      <c r="A743" s="166"/>
      <c r="B743" s="7"/>
      <c r="C743" s="64" t="s">
        <v>102</v>
      </c>
      <c r="D743" s="322" t="str">
        <f t="shared" si="163"/>
        <v/>
      </c>
      <c r="E743" s="323"/>
      <c r="F743" s="323"/>
      <c r="G743" s="323"/>
      <c r="H743" s="323"/>
      <c r="I743" s="324"/>
      <c r="J743" s="317"/>
      <c r="K743" s="280"/>
      <c r="L743" s="318"/>
      <c r="M743" s="317"/>
      <c r="N743" s="280"/>
      <c r="O743" s="318"/>
      <c r="P743" s="317"/>
      <c r="Q743" s="280"/>
      <c r="R743" s="318"/>
      <c r="S743" s="317"/>
      <c r="T743" s="280"/>
      <c r="U743" s="318"/>
      <c r="V743" s="317"/>
      <c r="W743" s="280"/>
      <c r="X743" s="318"/>
      <c r="Y743" s="317"/>
      <c r="Z743" s="280"/>
      <c r="AA743" s="318"/>
      <c r="AB743" s="317"/>
      <c r="AC743" s="280"/>
      <c r="AD743" s="318"/>
      <c r="AG743">
        <f t="shared" si="164"/>
        <v>0</v>
      </c>
      <c r="AH743">
        <f t="shared" si="165"/>
        <v>0</v>
      </c>
      <c r="AI743">
        <f t="shared" si="166"/>
        <v>0</v>
      </c>
      <c r="AJ743">
        <f t="shared" si="167"/>
        <v>0</v>
      </c>
      <c r="AL743">
        <f t="shared" si="168"/>
        <v>0</v>
      </c>
    </row>
    <row r="744" spans="1:38" ht="15" customHeight="1">
      <c r="A744" s="166"/>
      <c r="B744" s="7"/>
      <c r="C744" s="64" t="s">
        <v>108</v>
      </c>
      <c r="D744" s="322" t="str">
        <f t="shared" si="163"/>
        <v/>
      </c>
      <c r="E744" s="323"/>
      <c r="F744" s="323"/>
      <c r="G744" s="323"/>
      <c r="H744" s="323"/>
      <c r="I744" s="324"/>
      <c r="J744" s="317"/>
      <c r="K744" s="280"/>
      <c r="L744" s="318"/>
      <c r="M744" s="317"/>
      <c r="N744" s="280"/>
      <c r="O744" s="318"/>
      <c r="P744" s="317"/>
      <c r="Q744" s="280"/>
      <c r="R744" s="318"/>
      <c r="S744" s="317"/>
      <c r="T744" s="280"/>
      <c r="U744" s="318"/>
      <c r="V744" s="317"/>
      <c r="W744" s="280"/>
      <c r="X744" s="318"/>
      <c r="Y744" s="317"/>
      <c r="Z744" s="280"/>
      <c r="AA744" s="318"/>
      <c r="AB744" s="317"/>
      <c r="AC744" s="280"/>
      <c r="AD744" s="318"/>
      <c r="AG744">
        <f t="shared" si="164"/>
        <v>0</v>
      </c>
      <c r="AH744">
        <f t="shared" si="165"/>
        <v>0</v>
      </c>
      <c r="AI744">
        <f t="shared" si="166"/>
        <v>0</v>
      </c>
      <c r="AJ744">
        <f t="shared" si="167"/>
        <v>0</v>
      </c>
      <c r="AL744">
        <f t="shared" si="168"/>
        <v>0</v>
      </c>
    </row>
    <row r="745" spans="1:38" ht="15" customHeight="1">
      <c r="A745" s="166"/>
      <c r="B745" s="7"/>
      <c r="C745" s="64" t="s">
        <v>109</v>
      </c>
      <c r="D745" s="322" t="str">
        <f t="shared" si="163"/>
        <v/>
      </c>
      <c r="E745" s="323"/>
      <c r="F745" s="323"/>
      <c r="G745" s="323"/>
      <c r="H745" s="323"/>
      <c r="I745" s="324"/>
      <c r="J745" s="317"/>
      <c r="K745" s="280"/>
      <c r="L745" s="318"/>
      <c r="M745" s="317"/>
      <c r="N745" s="280"/>
      <c r="O745" s="318"/>
      <c r="P745" s="317"/>
      <c r="Q745" s="280"/>
      <c r="R745" s="318"/>
      <c r="S745" s="317"/>
      <c r="T745" s="280"/>
      <c r="U745" s="318"/>
      <c r="V745" s="317"/>
      <c r="W745" s="280"/>
      <c r="X745" s="318"/>
      <c r="Y745" s="317"/>
      <c r="Z745" s="280"/>
      <c r="AA745" s="318"/>
      <c r="AB745" s="317"/>
      <c r="AC745" s="280"/>
      <c r="AD745" s="318"/>
      <c r="AG745">
        <f t="shared" si="164"/>
        <v>0</v>
      </c>
      <c r="AH745">
        <f t="shared" si="165"/>
        <v>0</v>
      </c>
      <c r="AI745">
        <f t="shared" si="166"/>
        <v>0</v>
      </c>
      <c r="AJ745">
        <f t="shared" si="167"/>
        <v>0</v>
      </c>
      <c r="AL745">
        <f t="shared" si="168"/>
        <v>0</v>
      </c>
    </row>
    <row r="746" spans="1:38" ht="15" customHeight="1">
      <c r="A746" s="166"/>
      <c r="B746" s="7"/>
      <c r="C746" s="64" t="s">
        <v>110</v>
      </c>
      <c r="D746" s="322" t="str">
        <f t="shared" si="163"/>
        <v/>
      </c>
      <c r="E746" s="323"/>
      <c r="F746" s="323"/>
      <c r="G746" s="323"/>
      <c r="H746" s="323"/>
      <c r="I746" s="324"/>
      <c r="J746" s="317"/>
      <c r="K746" s="280"/>
      <c r="L746" s="318"/>
      <c r="M746" s="317"/>
      <c r="N746" s="280"/>
      <c r="O746" s="318"/>
      <c r="P746" s="317"/>
      <c r="Q746" s="280"/>
      <c r="R746" s="318"/>
      <c r="S746" s="317"/>
      <c r="T746" s="280"/>
      <c r="U746" s="318"/>
      <c r="V746" s="317"/>
      <c r="W746" s="280"/>
      <c r="X746" s="318"/>
      <c r="Y746" s="317"/>
      <c r="Z746" s="280"/>
      <c r="AA746" s="318"/>
      <c r="AB746" s="317"/>
      <c r="AC746" s="280"/>
      <c r="AD746" s="318"/>
      <c r="AG746">
        <f t="shared" si="164"/>
        <v>0</v>
      </c>
      <c r="AH746">
        <f t="shared" si="165"/>
        <v>0</v>
      </c>
      <c r="AI746">
        <f t="shared" si="166"/>
        <v>0</v>
      </c>
      <c r="AJ746">
        <f t="shared" si="167"/>
        <v>0</v>
      </c>
      <c r="AL746">
        <f t="shared" si="168"/>
        <v>0</v>
      </c>
    </row>
    <row r="747" spans="1:38" ht="15" customHeight="1">
      <c r="A747" s="166"/>
      <c r="B747" s="7"/>
      <c r="C747" s="64" t="s">
        <v>111</v>
      </c>
      <c r="D747" s="322" t="str">
        <f t="shared" si="163"/>
        <v/>
      </c>
      <c r="E747" s="323"/>
      <c r="F747" s="323"/>
      <c r="G747" s="323"/>
      <c r="H747" s="323"/>
      <c r="I747" s="324"/>
      <c r="J747" s="317"/>
      <c r="K747" s="280"/>
      <c r="L747" s="318"/>
      <c r="M747" s="317"/>
      <c r="N747" s="280"/>
      <c r="O747" s="318"/>
      <c r="P747" s="317"/>
      <c r="Q747" s="280"/>
      <c r="R747" s="318"/>
      <c r="S747" s="317"/>
      <c r="T747" s="280"/>
      <c r="U747" s="318"/>
      <c r="V747" s="317"/>
      <c r="W747" s="280"/>
      <c r="X747" s="318"/>
      <c r="Y747" s="317"/>
      <c r="Z747" s="280"/>
      <c r="AA747" s="318"/>
      <c r="AB747" s="317"/>
      <c r="AC747" s="280"/>
      <c r="AD747" s="318"/>
      <c r="AG747">
        <f t="shared" si="164"/>
        <v>0</v>
      </c>
      <c r="AH747">
        <f t="shared" si="165"/>
        <v>0</v>
      </c>
      <c r="AI747">
        <f t="shared" si="166"/>
        <v>0</v>
      </c>
      <c r="AJ747">
        <f t="shared" si="167"/>
        <v>0</v>
      </c>
      <c r="AL747">
        <f t="shared" si="168"/>
        <v>0</v>
      </c>
    </row>
    <row r="748" spans="1:38" ht="15" customHeight="1">
      <c r="A748" s="166"/>
      <c r="B748" s="7"/>
      <c r="C748" s="64" t="s">
        <v>112</v>
      </c>
      <c r="D748" s="322" t="str">
        <f t="shared" si="163"/>
        <v/>
      </c>
      <c r="E748" s="323"/>
      <c r="F748" s="323"/>
      <c r="G748" s="323"/>
      <c r="H748" s="323"/>
      <c r="I748" s="324"/>
      <c r="J748" s="317"/>
      <c r="K748" s="280"/>
      <c r="L748" s="318"/>
      <c r="M748" s="317"/>
      <c r="N748" s="280"/>
      <c r="O748" s="318"/>
      <c r="P748" s="317"/>
      <c r="Q748" s="280"/>
      <c r="R748" s="318"/>
      <c r="S748" s="317"/>
      <c r="T748" s="280"/>
      <c r="U748" s="318"/>
      <c r="V748" s="317"/>
      <c r="W748" s="280"/>
      <c r="X748" s="318"/>
      <c r="Y748" s="317"/>
      <c r="Z748" s="280"/>
      <c r="AA748" s="318"/>
      <c r="AB748" s="317"/>
      <c r="AC748" s="280"/>
      <c r="AD748" s="318"/>
      <c r="AG748">
        <f t="shared" si="164"/>
        <v>0</v>
      </c>
      <c r="AH748">
        <f t="shared" si="165"/>
        <v>0</v>
      </c>
      <c r="AI748">
        <f t="shared" si="166"/>
        <v>0</v>
      </c>
      <c r="AJ748">
        <f t="shared" si="167"/>
        <v>0</v>
      </c>
      <c r="AL748">
        <f t="shared" si="168"/>
        <v>0</v>
      </c>
    </row>
    <row r="749" spans="1:38" ht="15" customHeight="1">
      <c r="A749" s="166"/>
      <c r="B749" s="7"/>
      <c r="C749" s="64" t="s">
        <v>113</v>
      </c>
      <c r="D749" s="322" t="str">
        <f t="shared" si="163"/>
        <v/>
      </c>
      <c r="E749" s="323"/>
      <c r="F749" s="323"/>
      <c r="G749" s="323"/>
      <c r="H749" s="323"/>
      <c r="I749" s="324"/>
      <c r="J749" s="317"/>
      <c r="K749" s="280"/>
      <c r="L749" s="318"/>
      <c r="M749" s="317"/>
      <c r="N749" s="280"/>
      <c r="O749" s="318"/>
      <c r="P749" s="317"/>
      <c r="Q749" s="280"/>
      <c r="R749" s="318"/>
      <c r="S749" s="317"/>
      <c r="T749" s="280"/>
      <c r="U749" s="318"/>
      <c r="V749" s="317"/>
      <c r="W749" s="280"/>
      <c r="X749" s="318"/>
      <c r="Y749" s="317"/>
      <c r="Z749" s="280"/>
      <c r="AA749" s="318"/>
      <c r="AB749" s="317"/>
      <c r="AC749" s="280"/>
      <c r="AD749" s="318"/>
      <c r="AG749">
        <f t="shared" si="164"/>
        <v>0</v>
      </c>
      <c r="AH749">
        <f t="shared" si="165"/>
        <v>0</v>
      </c>
      <c r="AI749">
        <f t="shared" si="166"/>
        <v>0</v>
      </c>
      <c r="AJ749">
        <f t="shared" si="167"/>
        <v>0</v>
      </c>
      <c r="AL749">
        <f t="shared" si="168"/>
        <v>0</v>
      </c>
    </row>
    <row r="750" spans="1:38" ht="15" customHeight="1">
      <c r="A750" s="166"/>
      <c r="B750" s="7"/>
      <c r="C750" s="64" t="s">
        <v>114</v>
      </c>
      <c r="D750" s="322" t="str">
        <f t="shared" si="163"/>
        <v/>
      </c>
      <c r="E750" s="323"/>
      <c r="F750" s="323"/>
      <c r="G750" s="323"/>
      <c r="H750" s="323"/>
      <c r="I750" s="324"/>
      <c r="J750" s="317"/>
      <c r="K750" s="280"/>
      <c r="L750" s="318"/>
      <c r="M750" s="317"/>
      <c r="N750" s="280"/>
      <c r="O750" s="318"/>
      <c r="P750" s="317"/>
      <c r="Q750" s="280"/>
      <c r="R750" s="318"/>
      <c r="S750" s="317"/>
      <c r="T750" s="280"/>
      <c r="U750" s="318"/>
      <c r="V750" s="317"/>
      <c r="W750" s="280"/>
      <c r="X750" s="318"/>
      <c r="Y750" s="317"/>
      <c r="Z750" s="280"/>
      <c r="AA750" s="318"/>
      <c r="AB750" s="317"/>
      <c r="AC750" s="280"/>
      <c r="AD750" s="318"/>
      <c r="AG750">
        <f t="shared" si="164"/>
        <v>0</v>
      </c>
      <c r="AH750">
        <f t="shared" si="165"/>
        <v>0</v>
      </c>
      <c r="AI750">
        <f t="shared" si="166"/>
        <v>0</v>
      </c>
      <c r="AJ750">
        <f t="shared" si="167"/>
        <v>0</v>
      </c>
      <c r="AL750">
        <f t="shared" si="168"/>
        <v>0</v>
      </c>
    </row>
    <row r="751" spans="1:38" ht="15" customHeight="1">
      <c r="A751" s="166"/>
      <c r="B751" s="7"/>
      <c r="C751" s="64" t="s">
        <v>115</v>
      </c>
      <c r="D751" s="322" t="str">
        <f t="shared" si="163"/>
        <v/>
      </c>
      <c r="E751" s="323"/>
      <c r="F751" s="323"/>
      <c r="G751" s="323"/>
      <c r="H751" s="323"/>
      <c r="I751" s="324"/>
      <c r="J751" s="317"/>
      <c r="K751" s="280"/>
      <c r="L751" s="318"/>
      <c r="M751" s="317"/>
      <c r="N751" s="280"/>
      <c r="O751" s="318"/>
      <c r="P751" s="317"/>
      <c r="Q751" s="280"/>
      <c r="R751" s="318"/>
      <c r="S751" s="317"/>
      <c r="T751" s="280"/>
      <c r="U751" s="318"/>
      <c r="V751" s="317"/>
      <c r="W751" s="280"/>
      <c r="X751" s="318"/>
      <c r="Y751" s="317"/>
      <c r="Z751" s="280"/>
      <c r="AA751" s="318"/>
      <c r="AB751" s="317"/>
      <c r="AC751" s="280"/>
      <c r="AD751" s="318"/>
      <c r="AG751">
        <f t="shared" si="164"/>
        <v>0</v>
      </c>
      <c r="AH751">
        <f t="shared" si="165"/>
        <v>0</v>
      </c>
      <c r="AI751">
        <f t="shared" si="166"/>
        <v>0</v>
      </c>
      <c r="AJ751">
        <f t="shared" si="167"/>
        <v>0</v>
      </c>
      <c r="AL751">
        <f t="shared" si="168"/>
        <v>0</v>
      </c>
    </row>
    <row r="752" spans="1:38" ht="15" customHeight="1">
      <c r="A752" s="166"/>
      <c r="B752" s="7"/>
      <c r="C752" s="64" t="s">
        <v>116</v>
      </c>
      <c r="D752" s="322" t="str">
        <f t="shared" si="163"/>
        <v/>
      </c>
      <c r="E752" s="323"/>
      <c r="F752" s="323"/>
      <c r="G752" s="323"/>
      <c r="H752" s="323"/>
      <c r="I752" s="324"/>
      <c r="J752" s="317"/>
      <c r="K752" s="280"/>
      <c r="L752" s="318"/>
      <c r="M752" s="317"/>
      <c r="N752" s="280"/>
      <c r="O752" s="318"/>
      <c r="P752" s="317"/>
      <c r="Q752" s="280"/>
      <c r="R752" s="318"/>
      <c r="S752" s="317"/>
      <c r="T752" s="280"/>
      <c r="U752" s="318"/>
      <c r="V752" s="317"/>
      <c r="W752" s="280"/>
      <c r="X752" s="318"/>
      <c r="Y752" s="317"/>
      <c r="Z752" s="280"/>
      <c r="AA752" s="318"/>
      <c r="AB752" s="317"/>
      <c r="AC752" s="280"/>
      <c r="AD752" s="318"/>
      <c r="AG752">
        <f t="shared" si="164"/>
        <v>0</v>
      </c>
      <c r="AH752">
        <f t="shared" si="165"/>
        <v>0</v>
      </c>
      <c r="AI752">
        <f t="shared" si="166"/>
        <v>0</v>
      </c>
      <c r="AJ752">
        <f t="shared" si="167"/>
        <v>0</v>
      </c>
      <c r="AL752">
        <f t="shared" si="168"/>
        <v>0</v>
      </c>
    </row>
    <row r="753" spans="1:38" ht="15" customHeight="1">
      <c r="A753" s="166"/>
      <c r="B753" s="7"/>
      <c r="C753" s="64" t="s">
        <v>117</v>
      </c>
      <c r="D753" s="322" t="str">
        <f t="shared" si="163"/>
        <v/>
      </c>
      <c r="E753" s="323"/>
      <c r="F753" s="323"/>
      <c r="G753" s="323"/>
      <c r="H753" s="323"/>
      <c r="I753" s="324"/>
      <c r="J753" s="317"/>
      <c r="K753" s="280"/>
      <c r="L753" s="318"/>
      <c r="M753" s="317"/>
      <c r="N753" s="280"/>
      <c r="O753" s="318"/>
      <c r="P753" s="317"/>
      <c r="Q753" s="280"/>
      <c r="R753" s="318"/>
      <c r="S753" s="317"/>
      <c r="T753" s="280"/>
      <c r="U753" s="318"/>
      <c r="V753" s="317"/>
      <c r="W753" s="280"/>
      <c r="X753" s="318"/>
      <c r="Y753" s="317"/>
      <c r="Z753" s="280"/>
      <c r="AA753" s="318"/>
      <c r="AB753" s="317"/>
      <c r="AC753" s="280"/>
      <c r="AD753" s="318"/>
      <c r="AG753">
        <f t="shared" si="164"/>
        <v>0</v>
      </c>
      <c r="AH753">
        <f t="shared" si="165"/>
        <v>0</v>
      </c>
      <c r="AI753">
        <f t="shared" si="166"/>
        <v>0</v>
      </c>
      <c r="AJ753">
        <f t="shared" si="167"/>
        <v>0</v>
      </c>
      <c r="AL753">
        <f t="shared" si="168"/>
        <v>0</v>
      </c>
    </row>
    <row r="754" spans="1:38" ht="15" customHeight="1">
      <c r="A754" s="166"/>
      <c r="B754" s="7"/>
      <c r="C754" s="64" t="s">
        <v>118</v>
      </c>
      <c r="D754" s="322" t="str">
        <f t="shared" si="163"/>
        <v/>
      </c>
      <c r="E754" s="323"/>
      <c r="F754" s="323"/>
      <c r="G754" s="323"/>
      <c r="H754" s="323"/>
      <c r="I754" s="324"/>
      <c r="J754" s="317"/>
      <c r="K754" s="280"/>
      <c r="L754" s="318"/>
      <c r="M754" s="317"/>
      <c r="N754" s="280"/>
      <c r="O754" s="318"/>
      <c r="P754" s="317"/>
      <c r="Q754" s="280"/>
      <c r="R754" s="318"/>
      <c r="S754" s="317"/>
      <c r="T754" s="280"/>
      <c r="U754" s="318"/>
      <c r="V754" s="317"/>
      <c r="W754" s="280"/>
      <c r="X754" s="318"/>
      <c r="Y754" s="317"/>
      <c r="Z754" s="280"/>
      <c r="AA754" s="318"/>
      <c r="AB754" s="317"/>
      <c r="AC754" s="280"/>
      <c r="AD754" s="318"/>
      <c r="AG754">
        <f t="shared" si="164"/>
        <v>0</v>
      </c>
      <c r="AH754">
        <f t="shared" si="165"/>
        <v>0</v>
      </c>
      <c r="AI754">
        <f t="shared" si="166"/>
        <v>0</v>
      </c>
      <c r="AJ754">
        <f t="shared" si="167"/>
        <v>0</v>
      </c>
      <c r="AL754">
        <f t="shared" si="168"/>
        <v>0</v>
      </c>
    </row>
    <row r="755" spans="1:38" ht="15" customHeight="1">
      <c r="A755" s="166"/>
      <c r="B755" s="7"/>
      <c r="C755" s="64" t="s">
        <v>119</v>
      </c>
      <c r="D755" s="322" t="str">
        <f t="shared" si="163"/>
        <v/>
      </c>
      <c r="E755" s="323"/>
      <c r="F755" s="323"/>
      <c r="G755" s="323"/>
      <c r="H755" s="323"/>
      <c r="I755" s="324"/>
      <c r="J755" s="317"/>
      <c r="K755" s="280"/>
      <c r="L755" s="318"/>
      <c r="M755" s="317"/>
      <c r="N755" s="280"/>
      <c r="O755" s="318"/>
      <c r="P755" s="317"/>
      <c r="Q755" s="280"/>
      <c r="R755" s="318"/>
      <c r="S755" s="317"/>
      <c r="T755" s="280"/>
      <c r="U755" s="318"/>
      <c r="V755" s="317"/>
      <c r="W755" s="280"/>
      <c r="X755" s="318"/>
      <c r="Y755" s="317"/>
      <c r="Z755" s="280"/>
      <c r="AA755" s="318"/>
      <c r="AB755" s="317"/>
      <c r="AC755" s="280"/>
      <c r="AD755" s="318"/>
      <c r="AG755">
        <f t="shared" si="164"/>
        <v>0</v>
      </c>
      <c r="AH755">
        <f t="shared" si="165"/>
        <v>0</v>
      </c>
      <c r="AI755">
        <f t="shared" si="166"/>
        <v>0</v>
      </c>
      <c r="AJ755">
        <f t="shared" si="167"/>
        <v>0</v>
      </c>
      <c r="AL755">
        <f t="shared" si="168"/>
        <v>0</v>
      </c>
    </row>
    <row r="756" spans="1:38" ht="15" customHeight="1">
      <c r="A756" s="166"/>
      <c r="B756" s="7"/>
      <c r="C756" s="64" t="s">
        <v>120</v>
      </c>
      <c r="D756" s="322" t="str">
        <f t="shared" si="163"/>
        <v/>
      </c>
      <c r="E756" s="323"/>
      <c r="F756" s="323"/>
      <c r="G756" s="323"/>
      <c r="H756" s="323"/>
      <c r="I756" s="324"/>
      <c r="J756" s="317"/>
      <c r="K756" s="280"/>
      <c r="L756" s="318"/>
      <c r="M756" s="317"/>
      <c r="N756" s="280"/>
      <c r="O756" s="318"/>
      <c r="P756" s="317"/>
      <c r="Q756" s="280"/>
      <c r="R756" s="318"/>
      <c r="S756" s="317"/>
      <c r="T756" s="280"/>
      <c r="U756" s="318"/>
      <c r="V756" s="317"/>
      <c r="W756" s="280"/>
      <c r="X756" s="318"/>
      <c r="Y756" s="317"/>
      <c r="Z756" s="280"/>
      <c r="AA756" s="318"/>
      <c r="AB756" s="317"/>
      <c r="AC756" s="280"/>
      <c r="AD756" s="318"/>
      <c r="AG756">
        <f t="shared" si="164"/>
        <v>0</v>
      </c>
      <c r="AH756">
        <f t="shared" si="165"/>
        <v>0</v>
      </c>
      <c r="AI756">
        <f t="shared" si="166"/>
        <v>0</v>
      </c>
      <c r="AJ756">
        <f t="shared" si="167"/>
        <v>0</v>
      </c>
      <c r="AL756">
        <f t="shared" si="168"/>
        <v>0</v>
      </c>
    </row>
    <row r="757" spans="1:38" ht="15" customHeight="1">
      <c r="A757" s="166"/>
      <c r="B757" s="7"/>
      <c r="C757" s="64" t="s">
        <v>121</v>
      </c>
      <c r="D757" s="322" t="str">
        <f t="shared" si="163"/>
        <v/>
      </c>
      <c r="E757" s="323"/>
      <c r="F757" s="323"/>
      <c r="G757" s="323"/>
      <c r="H757" s="323"/>
      <c r="I757" s="324"/>
      <c r="J757" s="317"/>
      <c r="K757" s="280"/>
      <c r="L757" s="318"/>
      <c r="M757" s="317"/>
      <c r="N757" s="280"/>
      <c r="O757" s="318"/>
      <c r="P757" s="317"/>
      <c r="Q757" s="280"/>
      <c r="R757" s="318"/>
      <c r="S757" s="317"/>
      <c r="T757" s="280"/>
      <c r="U757" s="318"/>
      <c r="V757" s="317"/>
      <c r="W757" s="280"/>
      <c r="X757" s="318"/>
      <c r="Y757" s="317"/>
      <c r="Z757" s="280"/>
      <c r="AA757" s="318"/>
      <c r="AB757" s="317"/>
      <c r="AC757" s="280"/>
      <c r="AD757" s="318"/>
      <c r="AG757">
        <f t="shared" si="164"/>
        <v>0</v>
      </c>
      <c r="AH757">
        <f t="shared" si="165"/>
        <v>0</v>
      </c>
      <c r="AI757">
        <f t="shared" si="166"/>
        <v>0</v>
      </c>
      <c r="AJ757">
        <f t="shared" si="167"/>
        <v>0</v>
      </c>
      <c r="AL757">
        <f t="shared" si="168"/>
        <v>0</v>
      </c>
    </row>
    <row r="758" spans="1:38" ht="15" customHeight="1">
      <c r="A758" s="166"/>
      <c r="B758" s="7"/>
      <c r="C758" s="64" t="s">
        <v>122</v>
      </c>
      <c r="D758" s="322" t="str">
        <f t="shared" si="163"/>
        <v/>
      </c>
      <c r="E758" s="323"/>
      <c r="F758" s="323"/>
      <c r="G758" s="323"/>
      <c r="H758" s="323"/>
      <c r="I758" s="324"/>
      <c r="J758" s="317"/>
      <c r="K758" s="280"/>
      <c r="L758" s="318"/>
      <c r="M758" s="317"/>
      <c r="N758" s="280"/>
      <c r="O758" s="318"/>
      <c r="P758" s="317"/>
      <c r="Q758" s="280"/>
      <c r="R758" s="318"/>
      <c r="S758" s="317"/>
      <c r="T758" s="280"/>
      <c r="U758" s="318"/>
      <c r="V758" s="317"/>
      <c r="W758" s="280"/>
      <c r="X758" s="318"/>
      <c r="Y758" s="317"/>
      <c r="Z758" s="280"/>
      <c r="AA758" s="318"/>
      <c r="AB758" s="317"/>
      <c r="AC758" s="280"/>
      <c r="AD758" s="318"/>
      <c r="AG758">
        <f t="shared" si="164"/>
        <v>0</v>
      </c>
      <c r="AH758">
        <f t="shared" si="165"/>
        <v>0</v>
      </c>
      <c r="AI758">
        <f t="shared" si="166"/>
        <v>0</v>
      </c>
      <c r="AJ758">
        <f t="shared" si="167"/>
        <v>0</v>
      </c>
      <c r="AL758">
        <f t="shared" si="168"/>
        <v>0</v>
      </c>
    </row>
    <row r="759" spans="1:38" ht="15" customHeight="1">
      <c r="A759" s="166"/>
      <c r="B759" s="7"/>
      <c r="C759" s="64" t="s">
        <v>123</v>
      </c>
      <c r="D759" s="322" t="str">
        <f t="shared" si="163"/>
        <v/>
      </c>
      <c r="E759" s="323"/>
      <c r="F759" s="323"/>
      <c r="G759" s="323"/>
      <c r="H759" s="323"/>
      <c r="I759" s="324"/>
      <c r="J759" s="317"/>
      <c r="K759" s="280"/>
      <c r="L759" s="318"/>
      <c r="M759" s="317"/>
      <c r="N759" s="280"/>
      <c r="O759" s="318"/>
      <c r="P759" s="317"/>
      <c r="Q759" s="280"/>
      <c r="R759" s="318"/>
      <c r="S759" s="317"/>
      <c r="T759" s="280"/>
      <c r="U759" s="318"/>
      <c r="V759" s="317"/>
      <c r="W759" s="280"/>
      <c r="X759" s="318"/>
      <c r="Y759" s="317"/>
      <c r="Z759" s="280"/>
      <c r="AA759" s="318"/>
      <c r="AB759" s="317"/>
      <c r="AC759" s="280"/>
      <c r="AD759" s="318"/>
      <c r="AG759">
        <f t="shared" si="164"/>
        <v>0</v>
      </c>
      <c r="AH759">
        <f t="shared" si="165"/>
        <v>0</v>
      </c>
      <c r="AI759">
        <f t="shared" si="166"/>
        <v>0</v>
      </c>
      <c r="AJ759">
        <f t="shared" si="167"/>
        <v>0</v>
      </c>
      <c r="AL759">
        <f t="shared" si="168"/>
        <v>0</v>
      </c>
    </row>
    <row r="760" spans="1:38" ht="15" customHeight="1">
      <c r="A760" s="166"/>
      <c r="B760" s="7"/>
      <c r="C760" s="64" t="s">
        <v>124</v>
      </c>
      <c r="D760" s="322" t="str">
        <f t="shared" si="163"/>
        <v/>
      </c>
      <c r="E760" s="323"/>
      <c r="F760" s="323"/>
      <c r="G760" s="323"/>
      <c r="H760" s="323"/>
      <c r="I760" s="324"/>
      <c r="J760" s="317"/>
      <c r="K760" s="280"/>
      <c r="L760" s="318"/>
      <c r="M760" s="317"/>
      <c r="N760" s="280"/>
      <c r="O760" s="318"/>
      <c r="P760" s="317"/>
      <c r="Q760" s="280"/>
      <c r="R760" s="318"/>
      <c r="S760" s="317"/>
      <c r="T760" s="280"/>
      <c r="U760" s="318"/>
      <c r="V760" s="317"/>
      <c r="W760" s="280"/>
      <c r="X760" s="318"/>
      <c r="Y760" s="317"/>
      <c r="Z760" s="280"/>
      <c r="AA760" s="318"/>
      <c r="AB760" s="317"/>
      <c r="AC760" s="280"/>
      <c r="AD760" s="318"/>
      <c r="AG760">
        <f t="shared" si="164"/>
        <v>0</v>
      </c>
      <c r="AH760">
        <f t="shared" si="165"/>
        <v>0</v>
      </c>
      <c r="AI760">
        <f t="shared" si="166"/>
        <v>0</v>
      </c>
      <c r="AJ760">
        <f t="shared" si="167"/>
        <v>0</v>
      </c>
      <c r="AL760">
        <f t="shared" si="168"/>
        <v>0</v>
      </c>
    </row>
    <row r="761" spans="1:38" ht="15" customHeight="1">
      <c r="A761" s="166"/>
      <c r="B761" s="7"/>
      <c r="C761" s="64" t="s">
        <v>125</v>
      </c>
      <c r="D761" s="322" t="str">
        <f t="shared" si="163"/>
        <v/>
      </c>
      <c r="E761" s="323"/>
      <c r="F761" s="323"/>
      <c r="G761" s="323"/>
      <c r="H761" s="323"/>
      <c r="I761" s="324"/>
      <c r="J761" s="317"/>
      <c r="K761" s="280"/>
      <c r="L761" s="318"/>
      <c r="M761" s="317"/>
      <c r="N761" s="280"/>
      <c r="O761" s="318"/>
      <c r="P761" s="317"/>
      <c r="Q761" s="280"/>
      <c r="R761" s="318"/>
      <c r="S761" s="317"/>
      <c r="T761" s="280"/>
      <c r="U761" s="318"/>
      <c r="V761" s="317"/>
      <c r="W761" s="280"/>
      <c r="X761" s="318"/>
      <c r="Y761" s="317"/>
      <c r="Z761" s="280"/>
      <c r="AA761" s="318"/>
      <c r="AB761" s="317"/>
      <c r="AC761" s="280"/>
      <c r="AD761" s="318"/>
      <c r="AG761">
        <f t="shared" si="164"/>
        <v>0</v>
      </c>
      <c r="AH761">
        <f t="shared" si="165"/>
        <v>0</v>
      </c>
      <c r="AI761">
        <f t="shared" si="166"/>
        <v>0</v>
      </c>
      <c r="AJ761">
        <f t="shared" si="167"/>
        <v>0</v>
      </c>
      <c r="AL761">
        <f t="shared" si="168"/>
        <v>0</v>
      </c>
    </row>
    <row r="762" spans="1:38" ht="15" customHeight="1">
      <c r="A762" s="166"/>
      <c r="B762" s="7"/>
      <c r="C762" s="64" t="s">
        <v>126</v>
      </c>
      <c r="D762" s="322" t="str">
        <f t="shared" si="163"/>
        <v/>
      </c>
      <c r="E762" s="323"/>
      <c r="F762" s="323"/>
      <c r="G762" s="323"/>
      <c r="H762" s="323"/>
      <c r="I762" s="324"/>
      <c r="J762" s="317"/>
      <c r="K762" s="280"/>
      <c r="L762" s="318"/>
      <c r="M762" s="317"/>
      <c r="N762" s="280"/>
      <c r="O762" s="318"/>
      <c r="P762" s="317"/>
      <c r="Q762" s="280"/>
      <c r="R762" s="318"/>
      <c r="S762" s="317"/>
      <c r="T762" s="280"/>
      <c r="U762" s="318"/>
      <c r="V762" s="317"/>
      <c r="W762" s="280"/>
      <c r="X762" s="318"/>
      <c r="Y762" s="317"/>
      <c r="Z762" s="280"/>
      <c r="AA762" s="318"/>
      <c r="AB762" s="317"/>
      <c r="AC762" s="280"/>
      <c r="AD762" s="318"/>
      <c r="AG762">
        <f t="shared" si="164"/>
        <v>0</v>
      </c>
      <c r="AH762">
        <f t="shared" si="165"/>
        <v>0</v>
      </c>
      <c r="AI762">
        <f t="shared" si="166"/>
        <v>0</v>
      </c>
      <c r="AJ762">
        <f t="shared" si="167"/>
        <v>0</v>
      </c>
      <c r="AL762">
        <f t="shared" si="168"/>
        <v>0</v>
      </c>
    </row>
    <row r="763" spans="1:38" ht="15" customHeight="1">
      <c r="A763" s="166"/>
      <c r="B763" s="7"/>
      <c r="C763" s="64" t="s">
        <v>127</v>
      </c>
      <c r="D763" s="322" t="str">
        <f t="shared" si="163"/>
        <v/>
      </c>
      <c r="E763" s="323"/>
      <c r="F763" s="323"/>
      <c r="G763" s="323"/>
      <c r="H763" s="323"/>
      <c r="I763" s="324"/>
      <c r="J763" s="317"/>
      <c r="K763" s="280"/>
      <c r="L763" s="318"/>
      <c r="M763" s="317"/>
      <c r="N763" s="280"/>
      <c r="O763" s="318"/>
      <c r="P763" s="317"/>
      <c r="Q763" s="280"/>
      <c r="R763" s="318"/>
      <c r="S763" s="317"/>
      <c r="T763" s="280"/>
      <c r="U763" s="318"/>
      <c r="V763" s="317"/>
      <c r="W763" s="280"/>
      <c r="X763" s="318"/>
      <c r="Y763" s="317"/>
      <c r="Z763" s="280"/>
      <c r="AA763" s="318"/>
      <c r="AB763" s="317"/>
      <c r="AC763" s="280"/>
      <c r="AD763" s="318"/>
      <c r="AG763">
        <f t="shared" si="164"/>
        <v>0</v>
      </c>
      <c r="AH763">
        <f t="shared" si="165"/>
        <v>0</v>
      </c>
      <c r="AI763">
        <f t="shared" si="166"/>
        <v>0</v>
      </c>
      <c r="AJ763">
        <f t="shared" si="167"/>
        <v>0</v>
      </c>
      <c r="AL763">
        <f t="shared" si="168"/>
        <v>0</v>
      </c>
    </row>
    <row r="764" spans="1:38" ht="15" customHeight="1">
      <c r="A764" s="166"/>
      <c r="B764" s="7"/>
      <c r="C764" s="64" t="s">
        <v>128</v>
      </c>
      <c r="D764" s="322" t="str">
        <f t="shared" si="163"/>
        <v/>
      </c>
      <c r="E764" s="323"/>
      <c r="F764" s="323"/>
      <c r="G764" s="323"/>
      <c r="H764" s="323"/>
      <c r="I764" s="324"/>
      <c r="J764" s="317"/>
      <c r="K764" s="280"/>
      <c r="L764" s="318"/>
      <c r="M764" s="317"/>
      <c r="N764" s="280"/>
      <c r="O764" s="318"/>
      <c r="P764" s="317"/>
      <c r="Q764" s="280"/>
      <c r="R764" s="318"/>
      <c r="S764" s="317"/>
      <c r="T764" s="280"/>
      <c r="U764" s="318"/>
      <c r="V764" s="317"/>
      <c r="W764" s="280"/>
      <c r="X764" s="318"/>
      <c r="Y764" s="317"/>
      <c r="Z764" s="280"/>
      <c r="AA764" s="318"/>
      <c r="AB764" s="317"/>
      <c r="AC764" s="280"/>
      <c r="AD764" s="318"/>
      <c r="AG764">
        <f t="shared" si="164"/>
        <v>0</v>
      </c>
      <c r="AH764">
        <f t="shared" si="165"/>
        <v>0</v>
      </c>
      <c r="AI764">
        <f t="shared" si="166"/>
        <v>0</v>
      </c>
      <c r="AJ764">
        <f t="shared" si="167"/>
        <v>0</v>
      </c>
      <c r="AL764">
        <f t="shared" si="168"/>
        <v>0</v>
      </c>
    </row>
    <row r="765" spans="1:38" ht="15" customHeight="1">
      <c r="A765" s="166"/>
      <c r="B765" s="7"/>
      <c r="C765" s="64" t="s">
        <v>129</v>
      </c>
      <c r="D765" s="322" t="str">
        <f t="shared" si="163"/>
        <v/>
      </c>
      <c r="E765" s="323"/>
      <c r="F765" s="323"/>
      <c r="G765" s="323"/>
      <c r="H765" s="323"/>
      <c r="I765" s="324"/>
      <c r="J765" s="317"/>
      <c r="K765" s="280"/>
      <c r="L765" s="318"/>
      <c r="M765" s="317"/>
      <c r="N765" s="280"/>
      <c r="O765" s="318"/>
      <c r="P765" s="317"/>
      <c r="Q765" s="280"/>
      <c r="R765" s="318"/>
      <c r="S765" s="317"/>
      <c r="T765" s="280"/>
      <c r="U765" s="318"/>
      <c r="V765" s="317"/>
      <c r="W765" s="280"/>
      <c r="X765" s="318"/>
      <c r="Y765" s="317"/>
      <c r="Z765" s="280"/>
      <c r="AA765" s="318"/>
      <c r="AB765" s="317"/>
      <c r="AC765" s="280"/>
      <c r="AD765" s="318"/>
      <c r="AG765">
        <f t="shared" si="164"/>
        <v>0</v>
      </c>
      <c r="AH765">
        <f t="shared" si="165"/>
        <v>0</v>
      </c>
      <c r="AI765">
        <f t="shared" si="166"/>
        <v>0</v>
      </c>
      <c r="AJ765">
        <f t="shared" si="167"/>
        <v>0</v>
      </c>
      <c r="AL765">
        <f t="shared" si="168"/>
        <v>0</v>
      </c>
    </row>
    <row r="766" spans="1:38" ht="15" customHeight="1">
      <c r="A766" s="166"/>
      <c r="B766" s="7"/>
      <c r="C766" s="64" t="s">
        <v>130</v>
      </c>
      <c r="D766" s="322" t="str">
        <f t="shared" si="163"/>
        <v/>
      </c>
      <c r="E766" s="323"/>
      <c r="F766" s="323"/>
      <c r="G766" s="323"/>
      <c r="H766" s="323"/>
      <c r="I766" s="324"/>
      <c r="J766" s="317"/>
      <c r="K766" s="280"/>
      <c r="L766" s="318"/>
      <c r="M766" s="317"/>
      <c r="N766" s="280"/>
      <c r="O766" s="318"/>
      <c r="P766" s="317"/>
      <c r="Q766" s="280"/>
      <c r="R766" s="318"/>
      <c r="S766" s="317"/>
      <c r="T766" s="280"/>
      <c r="U766" s="318"/>
      <c r="V766" s="317"/>
      <c r="W766" s="280"/>
      <c r="X766" s="318"/>
      <c r="Y766" s="317"/>
      <c r="Z766" s="280"/>
      <c r="AA766" s="318"/>
      <c r="AB766" s="317"/>
      <c r="AC766" s="280"/>
      <c r="AD766" s="318"/>
      <c r="AG766">
        <f t="shared" si="164"/>
        <v>0</v>
      </c>
      <c r="AH766">
        <f t="shared" si="165"/>
        <v>0</v>
      </c>
      <c r="AI766">
        <f t="shared" si="166"/>
        <v>0</v>
      </c>
      <c r="AJ766">
        <f t="shared" si="167"/>
        <v>0</v>
      </c>
      <c r="AL766">
        <f t="shared" si="168"/>
        <v>0</v>
      </c>
    </row>
    <row r="767" spans="1:38" ht="15" customHeight="1">
      <c r="A767" s="166"/>
      <c r="B767" s="7"/>
      <c r="C767" s="64" t="s">
        <v>131</v>
      </c>
      <c r="D767" s="322" t="str">
        <f t="shared" si="163"/>
        <v/>
      </c>
      <c r="E767" s="323"/>
      <c r="F767" s="323"/>
      <c r="G767" s="323"/>
      <c r="H767" s="323"/>
      <c r="I767" s="324"/>
      <c r="J767" s="317"/>
      <c r="K767" s="280"/>
      <c r="L767" s="318"/>
      <c r="M767" s="317"/>
      <c r="N767" s="280"/>
      <c r="O767" s="318"/>
      <c r="P767" s="317"/>
      <c r="Q767" s="280"/>
      <c r="R767" s="318"/>
      <c r="S767" s="317"/>
      <c r="T767" s="280"/>
      <c r="U767" s="318"/>
      <c r="V767" s="317"/>
      <c r="W767" s="280"/>
      <c r="X767" s="318"/>
      <c r="Y767" s="317"/>
      <c r="Z767" s="280"/>
      <c r="AA767" s="318"/>
      <c r="AB767" s="317"/>
      <c r="AC767" s="280"/>
      <c r="AD767" s="318"/>
      <c r="AG767">
        <f t="shared" si="164"/>
        <v>0</v>
      </c>
      <c r="AH767">
        <f t="shared" si="165"/>
        <v>0</v>
      </c>
      <c r="AI767">
        <f t="shared" si="166"/>
        <v>0</v>
      </c>
      <c r="AJ767">
        <f t="shared" si="167"/>
        <v>0</v>
      </c>
      <c r="AL767">
        <f t="shared" si="168"/>
        <v>0</v>
      </c>
    </row>
    <row r="768" spans="1:38" ht="15" customHeight="1">
      <c r="A768" s="166"/>
      <c r="B768" s="7"/>
      <c r="C768" s="64" t="s">
        <v>132</v>
      </c>
      <c r="D768" s="322" t="str">
        <f t="shared" si="163"/>
        <v/>
      </c>
      <c r="E768" s="323"/>
      <c r="F768" s="323"/>
      <c r="G768" s="323"/>
      <c r="H768" s="323"/>
      <c r="I768" s="324"/>
      <c r="J768" s="317"/>
      <c r="K768" s="280"/>
      <c r="L768" s="318"/>
      <c r="M768" s="317"/>
      <c r="N768" s="280"/>
      <c r="O768" s="318"/>
      <c r="P768" s="317"/>
      <c r="Q768" s="280"/>
      <c r="R768" s="318"/>
      <c r="S768" s="317"/>
      <c r="T768" s="280"/>
      <c r="U768" s="318"/>
      <c r="V768" s="317"/>
      <c r="W768" s="280"/>
      <c r="X768" s="318"/>
      <c r="Y768" s="317"/>
      <c r="Z768" s="280"/>
      <c r="AA768" s="318"/>
      <c r="AB768" s="317"/>
      <c r="AC768" s="280"/>
      <c r="AD768" s="318"/>
      <c r="AG768">
        <f t="shared" si="164"/>
        <v>0</v>
      </c>
      <c r="AH768">
        <f t="shared" si="165"/>
        <v>0</v>
      </c>
      <c r="AI768">
        <f t="shared" si="166"/>
        <v>0</v>
      </c>
      <c r="AJ768">
        <f t="shared" si="167"/>
        <v>0</v>
      </c>
      <c r="AL768">
        <f t="shared" si="168"/>
        <v>0</v>
      </c>
    </row>
    <row r="769" spans="1:38" ht="15" customHeight="1">
      <c r="A769" s="166"/>
      <c r="B769" s="7"/>
      <c r="C769" s="64" t="s">
        <v>133</v>
      </c>
      <c r="D769" s="322" t="str">
        <f t="shared" si="163"/>
        <v/>
      </c>
      <c r="E769" s="323"/>
      <c r="F769" s="323"/>
      <c r="G769" s="323"/>
      <c r="H769" s="323"/>
      <c r="I769" s="324"/>
      <c r="J769" s="317"/>
      <c r="K769" s="280"/>
      <c r="L769" s="318"/>
      <c r="M769" s="317"/>
      <c r="N769" s="280"/>
      <c r="O769" s="318"/>
      <c r="P769" s="317"/>
      <c r="Q769" s="280"/>
      <c r="R769" s="318"/>
      <c r="S769" s="317"/>
      <c r="T769" s="280"/>
      <c r="U769" s="318"/>
      <c r="V769" s="317"/>
      <c r="W769" s="280"/>
      <c r="X769" s="318"/>
      <c r="Y769" s="317"/>
      <c r="Z769" s="280"/>
      <c r="AA769" s="318"/>
      <c r="AB769" s="317"/>
      <c r="AC769" s="280"/>
      <c r="AD769" s="318"/>
      <c r="AG769">
        <f t="shared" si="164"/>
        <v>0</v>
      </c>
      <c r="AH769">
        <f t="shared" si="165"/>
        <v>0</v>
      </c>
      <c r="AI769">
        <f t="shared" si="166"/>
        <v>0</v>
      </c>
      <c r="AJ769">
        <f t="shared" si="167"/>
        <v>0</v>
      </c>
      <c r="AL769">
        <f t="shared" si="168"/>
        <v>0</v>
      </c>
    </row>
    <row r="770" spans="1:38" ht="15" customHeight="1">
      <c r="A770" s="166"/>
      <c r="B770" s="7"/>
      <c r="C770" s="64" t="s">
        <v>134</v>
      </c>
      <c r="D770" s="322" t="str">
        <f t="shared" si="163"/>
        <v/>
      </c>
      <c r="E770" s="323"/>
      <c r="F770" s="323"/>
      <c r="G770" s="323"/>
      <c r="H770" s="323"/>
      <c r="I770" s="324"/>
      <c r="J770" s="317"/>
      <c r="K770" s="280"/>
      <c r="L770" s="318"/>
      <c r="M770" s="317"/>
      <c r="N770" s="280"/>
      <c r="O770" s="318"/>
      <c r="P770" s="317"/>
      <c r="Q770" s="280"/>
      <c r="R770" s="318"/>
      <c r="S770" s="317"/>
      <c r="T770" s="280"/>
      <c r="U770" s="318"/>
      <c r="V770" s="317"/>
      <c r="W770" s="280"/>
      <c r="X770" s="318"/>
      <c r="Y770" s="317"/>
      <c r="Z770" s="280"/>
      <c r="AA770" s="318"/>
      <c r="AB770" s="317"/>
      <c r="AC770" s="280"/>
      <c r="AD770" s="318"/>
      <c r="AG770">
        <f t="shared" si="164"/>
        <v>0</v>
      </c>
      <c r="AH770">
        <f t="shared" si="165"/>
        <v>0</v>
      </c>
      <c r="AI770">
        <f t="shared" si="166"/>
        <v>0</v>
      </c>
      <c r="AJ770">
        <f t="shared" si="167"/>
        <v>0</v>
      </c>
      <c r="AL770">
        <f t="shared" si="168"/>
        <v>0</v>
      </c>
    </row>
    <row r="771" spans="1:38" ht="15" customHeight="1">
      <c r="A771" s="166"/>
      <c r="B771" s="7"/>
      <c r="C771" s="64" t="s">
        <v>135</v>
      </c>
      <c r="D771" s="322" t="str">
        <f t="shared" si="163"/>
        <v/>
      </c>
      <c r="E771" s="323"/>
      <c r="F771" s="323"/>
      <c r="G771" s="323"/>
      <c r="H771" s="323"/>
      <c r="I771" s="324"/>
      <c r="J771" s="317"/>
      <c r="K771" s="280"/>
      <c r="L771" s="318"/>
      <c r="M771" s="317"/>
      <c r="N771" s="280"/>
      <c r="O771" s="318"/>
      <c r="P771" s="317"/>
      <c r="Q771" s="280"/>
      <c r="R771" s="318"/>
      <c r="S771" s="317"/>
      <c r="T771" s="280"/>
      <c r="U771" s="318"/>
      <c r="V771" s="317"/>
      <c r="W771" s="280"/>
      <c r="X771" s="318"/>
      <c r="Y771" s="317"/>
      <c r="Z771" s="280"/>
      <c r="AA771" s="318"/>
      <c r="AB771" s="317"/>
      <c r="AC771" s="280"/>
      <c r="AD771" s="318"/>
      <c r="AG771">
        <f t="shared" si="164"/>
        <v>0</v>
      </c>
      <c r="AH771">
        <f t="shared" si="165"/>
        <v>0</v>
      </c>
      <c r="AI771">
        <f t="shared" si="166"/>
        <v>0</v>
      </c>
      <c r="AJ771">
        <f t="shared" si="167"/>
        <v>0</v>
      </c>
      <c r="AL771">
        <f t="shared" si="168"/>
        <v>0</v>
      </c>
    </row>
    <row r="772" spans="1:38" ht="15" customHeight="1">
      <c r="A772" s="166"/>
      <c r="B772" s="7"/>
      <c r="C772" s="64" t="s">
        <v>136</v>
      </c>
      <c r="D772" s="322" t="str">
        <f t="shared" si="163"/>
        <v/>
      </c>
      <c r="E772" s="323"/>
      <c r="F772" s="323"/>
      <c r="G772" s="323"/>
      <c r="H772" s="323"/>
      <c r="I772" s="324"/>
      <c r="J772" s="317"/>
      <c r="K772" s="280"/>
      <c r="L772" s="318"/>
      <c r="M772" s="317"/>
      <c r="N772" s="280"/>
      <c r="O772" s="318"/>
      <c r="P772" s="317"/>
      <c r="Q772" s="280"/>
      <c r="R772" s="318"/>
      <c r="S772" s="317"/>
      <c r="T772" s="280"/>
      <c r="U772" s="318"/>
      <c r="V772" s="317"/>
      <c r="W772" s="280"/>
      <c r="X772" s="318"/>
      <c r="Y772" s="317"/>
      <c r="Z772" s="280"/>
      <c r="AA772" s="318"/>
      <c r="AB772" s="317"/>
      <c r="AC772" s="280"/>
      <c r="AD772" s="318"/>
      <c r="AG772">
        <f t="shared" si="164"/>
        <v>0</v>
      </c>
      <c r="AH772">
        <f t="shared" si="165"/>
        <v>0</v>
      </c>
      <c r="AI772">
        <f t="shared" si="166"/>
        <v>0</v>
      </c>
      <c r="AJ772">
        <f t="shared" si="167"/>
        <v>0</v>
      </c>
      <c r="AL772">
        <f t="shared" si="168"/>
        <v>0</v>
      </c>
    </row>
    <row r="773" spans="1:38" ht="15" customHeight="1">
      <c r="A773" s="166"/>
      <c r="B773" s="7"/>
      <c r="C773" s="64" t="s">
        <v>137</v>
      </c>
      <c r="D773" s="322" t="str">
        <f t="shared" si="163"/>
        <v/>
      </c>
      <c r="E773" s="323"/>
      <c r="F773" s="323"/>
      <c r="G773" s="323"/>
      <c r="H773" s="323"/>
      <c r="I773" s="324"/>
      <c r="J773" s="317"/>
      <c r="K773" s="280"/>
      <c r="L773" s="318"/>
      <c r="M773" s="317"/>
      <c r="N773" s="280"/>
      <c r="O773" s="318"/>
      <c r="P773" s="317"/>
      <c r="Q773" s="280"/>
      <c r="R773" s="318"/>
      <c r="S773" s="317"/>
      <c r="T773" s="280"/>
      <c r="U773" s="318"/>
      <c r="V773" s="317"/>
      <c r="W773" s="280"/>
      <c r="X773" s="318"/>
      <c r="Y773" s="317"/>
      <c r="Z773" s="280"/>
      <c r="AA773" s="318"/>
      <c r="AB773" s="317"/>
      <c r="AC773" s="280"/>
      <c r="AD773" s="318"/>
      <c r="AG773">
        <f t="shared" si="164"/>
        <v>0</v>
      </c>
      <c r="AH773">
        <f t="shared" si="165"/>
        <v>0</v>
      </c>
      <c r="AI773">
        <f t="shared" si="166"/>
        <v>0</v>
      </c>
      <c r="AJ773">
        <f t="shared" si="167"/>
        <v>0</v>
      </c>
      <c r="AL773">
        <f t="shared" si="168"/>
        <v>0</v>
      </c>
    </row>
    <row r="774" spans="1:38" ht="15" customHeight="1">
      <c r="A774" s="166"/>
      <c r="B774" s="7"/>
      <c r="C774" s="64" t="s">
        <v>138</v>
      </c>
      <c r="D774" s="322" t="str">
        <f t="shared" ref="D774:D828" si="169">IF(D499="","",D499)</f>
        <v/>
      </c>
      <c r="E774" s="323"/>
      <c r="F774" s="323"/>
      <c r="G774" s="323"/>
      <c r="H774" s="323"/>
      <c r="I774" s="324"/>
      <c r="J774" s="317"/>
      <c r="K774" s="280"/>
      <c r="L774" s="318"/>
      <c r="M774" s="317"/>
      <c r="N774" s="280"/>
      <c r="O774" s="318"/>
      <c r="P774" s="317"/>
      <c r="Q774" s="280"/>
      <c r="R774" s="318"/>
      <c r="S774" s="317"/>
      <c r="T774" s="280"/>
      <c r="U774" s="318"/>
      <c r="V774" s="317"/>
      <c r="W774" s="280"/>
      <c r="X774" s="318"/>
      <c r="Y774" s="317"/>
      <c r="Z774" s="280"/>
      <c r="AA774" s="318"/>
      <c r="AB774" s="317"/>
      <c r="AC774" s="280"/>
      <c r="AD774" s="318"/>
      <c r="AG774">
        <f t="shared" ref="AG774:AG828" si="170">J774</f>
        <v>0</v>
      </c>
      <c r="AH774">
        <f t="shared" ref="AH774:AH828" si="171">COUNTIF(M774:AD774,"NS")</f>
        <v>0</v>
      </c>
      <c r="AI774">
        <f t="shared" ref="AI774:AI828" si="172">SUM(M774:AD774)</f>
        <v>0</v>
      </c>
      <c r="AJ774">
        <f t="shared" ref="AJ774:AJ828" si="173">IF($AG$706=$AH$706,0,IF(OR(AND(AG774=0,AH774&gt;0),AND(AG774="NS",AI774&gt;0),AND(AG774="NS",AI774=0,AH774=0)),1,IF(OR(AND(AH774&gt;=2,AI774&lt;AG774),AND(AG774="NS",AI774=0,AH774&gt;0),AG774=AI774,COUNTIF(J774:AD774,"NA")=7),0,1)))</f>
        <v>0</v>
      </c>
      <c r="AL774">
        <f t="shared" ref="AL774:AL828" si="174">IF(COUNTBLANK(J774:AD774)=21,0,IF(COUNTA(J774:AD774)&lt;&gt;COUNTA($J$708:$AD$708),1,0))</f>
        <v>0</v>
      </c>
    </row>
    <row r="775" spans="1:38" ht="15" customHeight="1">
      <c r="A775" s="166"/>
      <c r="B775" s="7"/>
      <c r="C775" s="64" t="s">
        <v>139</v>
      </c>
      <c r="D775" s="322" t="str">
        <f t="shared" si="169"/>
        <v/>
      </c>
      <c r="E775" s="323"/>
      <c r="F775" s="323"/>
      <c r="G775" s="323"/>
      <c r="H775" s="323"/>
      <c r="I775" s="324"/>
      <c r="J775" s="317"/>
      <c r="K775" s="280"/>
      <c r="L775" s="318"/>
      <c r="M775" s="317"/>
      <c r="N775" s="280"/>
      <c r="O775" s="318"/>
      <c r="P775" s="317"/>
      <c r="Q775" s="280"/>
      <c r="R775" s="318"/>
      <c r="S775" s="317"/>
      <c r="T775" s="280"/>
      <c r="U775" s="318"/>
      <c r="V775" s="317"/>
      <c r="W775" s="280"/>
      <c r="X775" s="318"/>
      <c r="Y775" s="317"/>
      <c r="Z775" s="280"/>
      <c r="AA775" s="318"/>
      <c r="AB775" s="317"/>
      <c r="AC775" s="280"/>
      <c r="AD775" s="318"/>
      <c r="AG775">
        <f t="shared" si="170"/>
        <v>0</v>
      </c>
      <c r="AH775">
        <f t="shared" si="171"/>
        <v>0</v>
      </c>
      <c r="AI775">
        <f t="shared" si="172"/>
        <v>0</v>
      </c>
      <c r="AJ775">
        <f t="shared" si="173"/>
        <v>0</v>
      </c>
      <c r="AL775">
        <f t="shared" si="174"/>
        <v>0</v>
      </c>
    </row>
    <row r="776" spans="1:38" ht="15" customHeight="1">
      <c r="A776" s="166"/>
      <c r="B776" s="7"/>
      <c r="C776" s="64" t="s">
        <v>140</v>
      </c>
      <c r="D776" s="322" t="str">
        <f t="shared" si="169"/>
        <v/>
      </c>
      <c r="E776" s="323"/>
      <c r="F776" s="323"/>
      <c r="G776" s="323"/>
      <c r="H776" s="323"/>
      <c r="I776" s="324"/>
      <c r="J776" s="317"/>
      <c r="K776" s="280"/>
      <c r="L776" s="318"/>
      <c r="M776" s="317"/>
      <c r="N776" s="280"/>
      <c r="O776" s="318"/>
      <c r="P776" s="317"/>
      <c r="Q776" s="280"/>
      <c r="R776" s="318"/>
      <c r="S776" s="317"/>
      <c r="T776" s="280"/>
      <c r="U776" s="318"/>
      <c r="V776" s="317"/>
      <c r="W776" s="280"/>
      <c r="X776" s="318"/>
      <c r="Y776" s="317"/>
      <c r="Z776" s="280"/>
      <c r="AA776" s="318"/>
      <c r="AB776" s="317"/>
      <c r="AC776" s="280"/>
      <c r="AD776" s="318"/>
      <c r="AG776">
        <f t="shared" si="170"/>
        <v>0</v>
      </c>
      <c r="AH776">
        <f t="shared" si="171"/>
        <v>0</v>
      </c>
      <c r="AI776">
        <f t="shared" si="172"/>
        <v>0</v>
      </c>
      <c r="AJ776">
        <f t="shared" si="173"/>
        <v>0</v>
      </c>
      <c r="AL776">
        <f t="shared" si="174"/>
        <v>0</v>
      </c>
    </row>
    <row r="777" spans="1:38" ht="15" customHeight="1">
      <c r="A777" s="166"/>
      <c r="B777" s="7"/>
      <c r="C777" s="64" t="s">
        <v>141</v>
      </c>
      <c r="D777" s="322" t="str">
        <f t="shared" si="169"/>
        <v/>
      </c>
      <c r="E777" s="323"/>
      <c r="F777" s="323"/>
      <c r="G777" s="323"/>
      <c r="H777" s="323"/>
      <c r="I777" s="324"/>
      <c r="J777" s="317"/>
      <c r="K777" s="280"/>
      <c r="L777" s="318"/>
      <c r="M777" s="317"/>
      <c r="N777" s="280"/>
      <c r="O777" s="318"/>
      <c r="P777" s="317"/>
      <c r="Q777" s="280"/>
      <c r="R777" s="318"/>
      <c r="S777" s="317"/>
      <c r="T777" s="280"/>
      <c r="U777" s="318"/>
      <c r="V777" s="317"/>
      <c r="W777" s="280"/>
      <c r="X777" s="318"/>
      <c r="Y777" s="317"/>
      <c r="Z777" s="280"/>
      <c r="AA777" s="318"/>
      <c r="AB777" s="317"/>
      <c r="AC777" s="280"/>
      <c r="AD777" s="318"/>
      <c r="AG777">
        <f t="shared" si="170"/>
        <v>0</v>
      </c>
      <c r="AH777">
        <f t="shared" si="171"/>
        <v>0</v>
      </c>
      <c r="AI777">
        <f t="shared" si="172"/>
        <v>0</v>
      </c>
      <c r="AJ777">
        <f t="shared" si="173"/>
        <v>0</v>
      </c>
      <c r="AL777">
        <f t="shared" si="174"/>
        <v>0</v>
      </c>
    </row>
    <row r="778" spans="1:38" ht="15" customHeight="1">
      <c r="A778" s="166"/>
      <c r="B778" s="7"/>
      <c r="C778" s="64" t="s">
        <v>142</v>
      </c>
      <c r="D778" s="322" t="str">
        <f t="shared" si="169"/>
        <v/>
      </c>
      <c r="E778" s="323"/>
      <c r="F778" s="323"/>
      <c r="G778" s="323"/>
      <c r="H778" s="323"/>
      <c r="I778" s="324"/>
      <c r="J778" s="317"/>
      <c r="K778" s="280"/>
      <c r="L778" s="318"/>
      <c r="M778" s="317"/>
      <c r="N778" s="280"/>
      <c r="O778" s="318"/>
      <c r="P778" s="317"/>
      <c r="Q778" s="280"/>
      <c r="R778" s="318"/>
      <c r="S778" s="317"/>
      <c r="T778" s="280"/>
      <c r="U778" s="318"/>
      <c r="V778" s="317"/>
      <c r="W778" s="280"/>
      <c r="X778" s="318"/>
      <c r="Y778" s="317"/>
      <c r="Z778" s="280"/>
      <c r="AA778" s="318"/>
      <c r="AB778" s="317"/>
      <c r="AC778" s="280"/>
      <c r="AD778" s="318"/>
      <c r="AG778">
        <f t="shared" si="170"/>
        <v>0</v>
      </c>
      <c r="AH778">
        <f t="shared" si="171"/>
        <v>0</v>
      </c>
      <c r="AI778">
        <f t="shared" si="172"/>
        <v>0</v>
      </c>
      <c r="AJ778">
        <f t="shared" si="173"/>
        <v>0</v>
      </c>
      <c r="AL778">
        <f t="shared" si="174"/>
        <v>0</v>
      </c>
    </row>
    <row r="779" spans="1:38" ht="15" customHeight="1">
      <c r="A779" s="166"/>
      <c r="B779" s="7"/>
      <c r="C779" s="64" t="s">
        <v>143</v>
      </c>
      <c r="D779" s="322" t="str">
        <f t="shared" si="169"/>
        <v/>
      </c>
      <c r="E779" s="323"/>
      <c r="F779" s="323"/>
      <c r="G779" s="323"/>
      <c r="H779" s="323"/>
      <c r="I779" s="324"/>
      <c r="J779" s="317"/>
      <c r="K779" s="280"/>
      <c r="L779" s="318"/>
      <c r="M779" s="317"/>
      <c r="N779" s="280"/>
      <c r="O779" s="318"/>
      <c r="P779" s="317"/>
      <c r="Q779" s="280"/>
      <c r="R779" s="318"/>
      <c r="S779" s="317"/>
      <c r="T779" s="280"/>
      <c r="U779" s="318"/>
      <c r="V779" s="317"/>
      <c r="W779" s="280"/>
      <c r="X779" s="318"/>
      <c r="Y779" s="317"/>
      <c r="Z779" s="280"/>
      <c r="AA779" s="318"/>
      <c r="AB779" s="317"/>
      <c r="AC779" s="280"/>
      <c r="AD779" s="318"/>
      <c r="AG779">
        <f t="shared" si="170"/>
        <v>0</v>
      </c>
      <c r="AH779">
        <f t="shared" si="171"/>
        <v>0</v>
      </c>
      <c r="AI779">
        <f t="shared" si="172"/>
        <v>0</v>
      </c>
      <c r="AJ779">
        <f t="shared" si="173"/>
        <v>0</v>
      </c>
      <c r="AL779">
        <f t="shared" si="174"/>
        <v>0</v>
      </c>
    </row>
    <row r="780" spans="1:38" ht="15" customHeight="1">
      <c r="A780" s="166"/>
      <c r="B780" s="7"/>
      <c r="C780" s="64" t="s">
        <v>144</v>
      </c>
      <c r="D780" s="322" t="str">
        <f t="shared" si="169"/>
        <v/>
      </c>
      <c r="E780" s="323"/>
      <c r="F780" s="323"/>
      <c r="G780" s="323"/>
      <c r="H780" s="323"/>
      <c r="I780" s="324"/>
      <c r="J780" s="317"/>
      <c r="K780" s="280"/>
      <c r="L780" s="318"/>
      <c r="M780" s="317"/>
      <c r="N780" s="280"/>
      <c r="O780" s="318"/>
      <c r="P780" s="317"/>
      <c r="Q780" s="280"/>
      <c r="R780" s="318"/>
      <c r="S780" s="317"/>
      <c r="T780" s="280"/>
      <c r="U780" s="318"/>
      <c r="V780" s="317"/>
      <c r="W780" s="280"/>
      <c r="X780" s="318"/>
      <c r="Y780" s="317"/>
      <c r="Z780" s="280"/>
      <c r="AA780" s="318"/>
      <c r="AB780" s="317"/>
      <c r="AC780" s="280"/>
      <c r="AD780" s="318"/>
      <c r="AG780">
        <f t="shared" si="170"/>
        <v>0</v>
      </c>
      <c r="AH780">
        <f t="shared" si="171"/>
        <v>0</v>
      </c>
      <c r="AI780">
        <f t="shared" si="172"/>
        <v>0</v>
      </c>
      <c r="AJ780">
        <f t="shared" si="173"/>
        <v>0</v>
      </c>
      <c r="AL780">
        <f t="shared" si="174"/>
        <v>0</v>
      </c>
    </row>
    <row r="781" spans="1:38" ht="15" customHeight="1">
      <c r="A781" s="166"/>
      <c r="B781" s="7"/>
      <c r="C781" s="64" t="s">
        <v>145</v>
      </c>
      <c r="D781" s="322" t="str">
        <f t="shared" si="169"/>
        <v/>
      </c>
      <c r="E781" s="323"/>
      <c r="F781" s="323"/>
      <c r="G781" s="323"/>
      <c r="H781" s="323"/>
      <c r="I781" s="324"/>
      <c r="J781" s="317"/>
      <c r="K781" s="280"/>
      <c r="L781" s="318"/>
      <c r="M781" s="317"/>
      <c r="N781" s="280"/>
      <c r="O781" s="318"/>
      <c r="P781" s="317"/>
      <c r="Q781" s="280"/>
      <c r="R781" s="318"/>
      <c r="S781" s="317"/>
      <c r="T781" s="280"/>
      <c r="U781" s="318"/>
      <c r="V781" s="317"/>
      <c r="W781" s="280"/>
      <c r="X781" s="318"/>
      <c r="Y781" s="317"/>
      <c r="Z781" s="280"/>
      <c r="AA781" s="318"/>
      <c r="AB781" s="317"/>
      <c r="AC781" s="280"/>
      <c r="AD781" s="318"/>
      <c r="AG781">
        <f t="shared" si="170"/>
        <v>0</v>
      </c>
      <c r="AH781">
        <f t="shared" si="171"/>
        <v>0</v>
      </c>
      <c r="AI781">
        <f t="shared" si="172"/>
        <v>0</v>
      </c>
      <c r="AJ781">
        <f t="shared" si="173"/>
        <v>0</v>
      </c>
      <c r="AL781">
        <f t="shared" si="174"/>
        <v>0</v>
      </c>
    </row>
    <row r="782" spans="1:38" ht="15" customHeight="1">
      <c r="A782" s="166"/>
      <c r="B782" s="7"/>
      <c r="C782" s="64" t="s">
        <v>146</v>
      </c>
      <c r="D782" s="322" t="str">
        <f t="shared" si="169"/>
        <v/>
      </c>
      <c r="E782" s="323"/>
      <c r="F782" s="323"/>
      <c r="G782" s="323"/>
      <c r="H782" s="323"/>
      <c r="I782" s="324"/>
      <c r="J782" s="317"/>
      <c r="K782" s="280"/>
      <c r="L782" s="318"/>
      <c r="M782" s="317"/>
      <c r="N782" s="280"/>
      <c r="O782" s="318"/>
      <c r="P782" s="317"/>
      <c r="Q782" s="280"/>
      <c r="R782" s="318"/>
      <c r="S782" s="317"/>
      <c r="T782" s="280"/>
      <c r="U782" s="318"/>
      <c r="V782" s="317"/>
      <c r="W782" s="280"/>
      <c r="X782" s="318"/>
      <c r="Y782" s="317"/>
      <c r="Z782" s="280"/>
      <c r="AA782" s="318"/>
      <c r="AB782" s="317"/>
      <c r="AC782" s="280"/>
      <c r="AD782" s="318"/>
      <c r="AG782">
        <f t="shared" si="170"/>
        <v>0</v>
      </c>
      <c r="AH782">
        <f t="shared" si="171"/>
        <v>0</v>
      </c>
      <c r="AI782">
        <f t="shared" si="172"/>
        <v>0</v>
      </c>
      <c r="AJ782">
        <f t="shared" si="173"/>
        <v>0</v>
      </c>
      <c r="AL782">
        <f t="shared" si="174"/>
        <v>0</v>
      </c>
    </row>
    <row r="783" spans="1:38" ht="15" customHeight="1">
      <c r="A783" s="166"/>
      <c r="B783" s="7"/>
      <c r="C783" s="64" t="s">
        <v>147</v>
      </c>
      <c r="D783" s="322" t="str">
        <f t="shared" si="169"/>
        <v/>
      </c>
      <c r="E783" s="323"/>
      <c r="F783" s="323"/>
      <c r="G783" s="323"/>
      <c r="H783" s="323"/>
      <c r="I783" s="324"/>
      <c r="J783" s="317"/>
      <c r="K783" s="280"/>
      <c r="L783" s="318"/>
      <c r="M783" s="317"/>
      <c r="N783" s="280"/>
      <c r="O783" s="318"/>
      <c r="P783" s="317"/>
      <c r="Q783" s="280"/>
      <c r="R783" s="318"/>
      <c r="S783" s="317"/>
      <c r="T783" s="280"/>
      <c r="U783" s="318"/>
      <c r="V783" s="317"/>
      <c r="W783" s="280"/>
      <c r="X783" s="318"/>
      <c r="Y783" s="317"/>
      <c r="Z783" s="280"/>
      <c r="AA783" s="318"/>
      <c r="AB783" s="317"/>
      <c r="AC783" s="280"/>
      <c r="AD783" s="318"/>
      <c r="AG783">
        <f t="shared" si="170"/>
        <v>0</v>
      </c>
      <c r="AH783">
        <f t="shared" si="171"/>
        <v>0</v>
      </c>
      <c r="AI783">
        <f t="shared" si="172"/>
        <v>0</v>
      </c>
      <c r="AJ783">
        <f t="shared" si="173"/>
        <v>0</v>
      </c>
      <c r="AL783">
        <f t="shared" si="174"/>
        <v>0</v>
      </c>
    </row>
    <row r="784" spans="1:38" ht="15" customHeight="1">
      <c r="A784" s="166"/>
      <c r="B784" s="7"/>
      <c r="C784" s="64" t="s">
        <v>148</v>
      </c>
      <c r="D784" s="322" t="str">
        <f t="shared" si="169"/>
        <v/>
      </c>
      <c r="E784" s="323"/>
      <c r="F784" s="323"/>
      <c r="G784" s="323"/>
      <c r="H784" s="323"/>
      <c r="I784" s="324"/>
      <c r="J784" s="317"/>
      <c r="K784" s="280"/>
      <c r="L784" s="318"/>
      <c r="M784" s="317"/>
      <c r="N784" s="280"/>
      <c r="O784" s="318"/>
      <c r="P784" s="317"/>
      <c r="Q784" s="280"/>
      <c r="R784" s="318"/>
      <c r="S784" s="317"/>
      <c r="T784" s="280"/>
      <c r="U784" s="318"/>
      <c r="V784" s="317"/>
      <c r="W784" s="280"/>
      <c r="X784" s="318"/>
      <c r="Y784" s="317"/>
      <c r="Z784" s="280"/>
      <c r="AA784" s="318"/>
      <c r="AB784" s="317"/>
      <c r="AC784" s="280"/>
      <c r="AD784" s="318"/>
      <c r="AG784">
        <f t="shared" si="170"/>
        <v>0</v>
      </c>
      <c r="AH784">
        <f t="shared" si="171"/>
        <v>0</v>
      </c>
      <c r="AI784">
        <f t="shared" si="172"/>
        <v>0</v>
      </c>
      <c r="AJ784">
        <f t="shared" si="173"/>
        <v>0</v>
      </c>
      <c r="AL784">
        <f t="shared" si="174"/>
        <v>0</v>
      </c>
    </row>
    <row r="785" spans="1:38" ht="15" customHeight="1">
      <c r="A785" s="166"/>
      <c r="B785" s="7"/>
      <c r="C785" s="64" t="s">
        <v>149</v>
      </c>
      <c r="D785" s="322" t="str">
        <f t="shared" si="169"/>
        <v/>
      </c>
      <c r="E785" s="323"/>
      <c r="F785" s="323"/>
      <c r="G785" s="323"/>
      <c r="H785" s="323"/>
      <c r="I785" s="324"/>
      <c r="J785" s="317"/>
      <c r="K785" s="280"/>
      <c r="L785" s="318"/>
      <c r="M785" s="317"/>
      <c r="N785" s="280"/>
      <c r="O785" s="318"/>
      <c r="P785" s="317"/>
      <c r="Q785" s="280"/>
      <c r="R785" s="318"/>
      <c r="S785" s="317"/>
      <c r="T785" s="280"/>
      <c r="U785" s="318"/>
      <c r="V785" s="317"/>
      <c r="W785" s="280"/>
      <c r="X785" s="318"/>
      <c r="Y785" s="317"/>
      <c r="Z785" s="280"/>
      <c r="AA785" s="318"/>
      <c r="AB785" s="317"/>
      <c r="AC785" s="280"/>
      <c r="AD785" s="318"/>
      <c r="AG785">
        <f t="shared" si="170"/>
        <v>0</v>
      </c>
      <c r="AH785">
        <f t="shared" si="171"/>
        <v>0</v>
      </c>
      <c r="AI785">
        <f t="shared" si="172"/>
        <v>0</v>
      </c>
      <c r="AJ785">
        <f t="shared" si="173"/>
        <v>0</v>
      </c>
      <c r="AL785">
        <f t="shared" si="174"/>
        <v>0</v>
      </c>
    </row>
    <row r="786" spans="1:38" ht="15" customHeight="1">
      <c r="A786" s="166"/>
      <c r="B786" s="7"/>
      <c r="C786" s="64" t="s">
        <v>150</v>
      </c>
      <c r="D786" s="322" t="str">
        <f t="shared" si="169"/>
        <v/>
      </c>
      <c r="E786" s="323"/>
      <c r="F786" s="323"/>
      <c r="G786" s="323"/>
      <c r="H786" s="323"/>
      <c r="I786" s="324"/>
      <c r="J786" s="317"/>
      <c r="K786" s="280"/>
      <c r="L786" s="318"/>
      <c r="M786" s="317"/>
      <c r="N786" s="280"/>
      <c r="O786" s="318"/>
      <c r="P786" s="317"/>
      <c r="Q786" s="280"/>
      <c r="R786" s="318"/>
      <c r="S786" s="317"/>
      <c r="T786" s="280"/>
      <c r="U786" s="318"/>
      <c r="V786" s="317"/>
      <c r="W786" s="280"/>
      <c r="X786" s="318"/>
      <c r="Y786" s="317"/>
      <c r="Z786" s="280"/>
      <c r="AA786" s="318"/>
      <c r="AB786" s="317"/>
      <c r="AC786" s="280"/>
      <c r="AD786" s="318"/>
      <c r="AG786">
        <f t="shared" si="170"/>
        <v>0</v>
      </c>
      <c r="AH786">
        <f t="shared" si="171"/>
        <v>0</v>
      </c>
      <c r="AI786">
        <f t="shared" si="172"/>
        <v>0</v>
      </c>
      <c r="AJ786">
        <f t="shared" si="173"/>
        <v>0</v>
      </c>
      <c r="AL786">
        <f t="shared" si="174"/>
        <v>0</v>
      </c>
    </row>
    <row r="787" spans="1:38" ht="15" customHeight="1">
      <c r="A787" s="166"/>
      <c r="B787" s="7"/>
      <c r="C787" s="64" t="s">
        <v>151</v>
      </c>
      <c r="D787" s="322" t="str">
        <f t="shared" si="169"/>
        <v/>
      </c>
      <c r="E787" s="323"/>
      <c r="F787" s="323"/>
      <c r="G787" s="323"/>
      <c r="H787" s="323"/>
      <c r="I787" s="324"/>
      <c r="J787" s="317"/>
      <c r="K787" s="280"/>
      <c r="L787" s="318"/>
      <c r="M787" s="317"/>
      <c r="N787" s="280"/>
      <c r="O787" s="318"/>
      <c r="P787" s="317"/>
      <c r="Q787" s="280"/>
      <c r="R787" s="318"/>
      <c r="S787" s="317"/>
      <c r="T787" s="280"/>
      <c r="U787" s="318"/>
      <c r="V787" s="317"/>
      <c r="W787" s="280"/>
      <c r="X787" s="318"/>
      <c r="Y787" s="317"/>
      <c r="Z787" s="280"/>
      <c r="AA787" s="318"/>
      <c r="AB787" s="317"/>
      <c r="AC787" s="280"/>
      <c r="AD787" s="318"/>
      <c r="AG787">
        <f t="shared" si="170"/>
        <v>0</v>
      </c>
      <c r="AH787">
        <f t="shared" si="171"/>
        <v>0</v>
      </c>
      <c r="AI787">
        <f t="shared" si="172"/>
        <v>0</v>
      </c>
      <c r="AJ787">
        <f t="shared" si="173"/>
        <v>0</v>
      </c>
      <c r="AL787">
        <f t="shared" si="174"/>
        <v>0</v>
      </c>
    </row>
    <row r="788" spans="1:38" ht="15" customHeight="1">
      <c r="A788" s="166"/>
      <c r="B788" s="7"/>
      <c r="C788" s="64" t="s">
        <v>152</v>
      </c>
      <c r="D788" s="322" t="str">
        <f t="shared" si="169"/>
        <v/>
      </c>
      <c r="E788" s="323"/>
      <c r="F788" s="323"/>
      <c r="G788" s="323"/>
      <c r="H788" s="323"/>
      <c r="I788" s="324"/>
      <c r="J788" s="317"/>
      <c r="K788" s="280"/>
      <c r="L788" s="318"/>
      <c r="M788" s="317"/>
      <c r="N788" s="280"/>
      <c r="O788" s="318"/>
      <c r="P788" s="317"/>
      <c r="Q788" s="280"/>
      <c r="R788" s="318"/>
      <c r="S788" s="317"/>
      <c r="T788" s="280"/>
      <c r="U788" s="318"/>
      <c r="V788" s="317"/>
      <c r="W788" s="280"/>
      <c r="X788" s="318"/>
      <c r="Y788" s="317"/>
      <c r="Z788" s="280"/>
      <c r="AA788" s="318"/>
      <c r="AB788" s="317"/>
      <c r="AC788" s="280"/>
      <c r="AD788" s="318"/>
      <c r="AG788">
        <f t="shared" si="170"/>
        <v>0</v>
      </c>
      <c r="AH788">
        <f t="shared" si="171"/>
        <v>0</v>
      </c>
      <c r="AI788">
        <f t="shared" si="172"/>
        <v>0</v>
      </c>
      <c r="AJ788">
        <f t="shared" si="173"/>
        <v>0</v>
      </c>
      <c r="AL788">
        <f t="shared" si="174"/>
        <v>0</v>
      </c>
    </row>
    <row r="789" spans="1:38" ht="15" customHeight="1">
      <c r="A789" s="166"/>
      <c r="B789" s="7"/>
      <c r="C789" s="64" t="s">
        <v>153</v>
      </c>
      <c r="D789" s="322" t="str">
        <f t="shared" si="169"/>
        <v/>
      </c>
      <c r="E789" s="323"/>
      <c r="F789" s="323"/>
      <c r="G789" s="323"/>
      <c r="H789" s="323"/>
      <c r="I789" s="324"/>
      <c r="J789" s="317"/>
      <c r="K789" s="280"/>
      <c r="L789" s="318"/>
      <c r="M789" s="317"/>
      <c r="N789" s="280"/>
      <c r="O789" s="318"/>
      <c r="P789" s="317"/>
      <c r="Q789" s="280"/>
      <c r="R789" s="318"/>
      <c r="S789" s="317"/>
      <c r="T789" s="280"/>
      <c r="U789" s="318"/>
      <c r="V789" s="317"/>
      <c r="W789" s="280"/>
      <c r="X789" s="318"/>
      <c r="Y789" s="317"/>
      <c r="Z789" s="280"/>
      <c r="AA789" s="318"/>
      <c r="AB789" s="317"/>
      <c r="AC789" s="280"/>
      <c r="AD789" s="318"/>
      <c r="AG789">
        <f t="shared" si="170"/>
        <v>0</v>
      </c>
      <c r="AH789">
        <f t="shared" si="171"/>
        <v>0</v>
      </c>
      <c r="AI789">
        <f t="shared" si="172"/>
        <v>0</v>
      </c>
      <c r="AJ789">
        <f t="shared" si="173"/>
        <v>0</v>
      </c>
      <c r="AL789">
        <f t="shared" si="174"/>
        <v>0</v>
      </c>
    </row>
    <row r="790" spans="1:38" ht="15" customHeight="1">
      <c r="A790" s="166"/>
      <c r="B790" s="7"/>
      <c r="C790" s="64" t="s">
        <v>154</v>
      </c>
      <c r="D790" s="322" t="str">
        <f t="shared" si="169"/>
        <v/>
      </c>
      <c r="E790" s="323"/>
      <c r="F790" s="323"/>
      <c r="G790" s="323"/>
      <c r="H790" s="323"/>
      <c r="I790" s="324"/>
      <c r="J790" s="317"/>
      <c r="K790" s="280"/>
      <c r="L790" s="318"/>
      <c r="M790" s="317"/>
      <c r="N790" s="280"/>
      <c r="O790" s="318"/>
      <c r="P790" s="317"/>
      <c r="Q790" s="280"/>
      <c r="R790" s="318"/>
      <c r="S790" s="317"/>
      <c r="T790" s="280"/>
      <c r="U790" s="318"/>
      <c r="V790" s="317"/>
      <c r="W790" s="280"/>
      <c r="X790" s="318"/>
      <c r="Y790" s="317"/>
      <c r="Z790" s="280"/>
      <c r="AA790" s="318"/>
      <c r="AB790" s="317"/>
      <c r="AC790" s="280"/>
      <c r="AD790" s="318"/>
      <c r="AG790">
        <f t="shared" si="170"/>
        <v>0</v>
      </c>
      <c r="AH790">
        <f t="shared" si="171"/>
        <v>0</v>
      </c>
      <c r="AI790">
        <f t="shared" si="172"/>
        <v>0</v>
      </c>
      <c r="AJ790">
        <f t="shared" si="173"/>
        <v>0</v>
      </c>
      <c r="AL790">
        <f t="shared" si="174"/>
        <v>0</v>
      </c>
    </row>
    <row r="791" spans="1:38" ht="15" customHeight="1">
      <c r="A791" s="166"/>
      <c r="B791" s="7"/>
      <c r="C791" s="64" t="s">
        <v>155</v>
      </c>
      <c r="D791" s="322" t="str">
        <f t="shared" si="169"/>
        <v/>
      </c>
      <c r="E791" s="323"/>
      <c r="F791" s="323"/>
      <c r="G791" s="323"/>
      <c r="H791" s="323"/>
      <c r="I791" s="324"/>
      <c r="J791" s="317"/>
      <c r="K791" s="280"/>
      <c r="L791" s="318"/>
      <c r="M791" s="317"/>
      <c r="N791" s="280"/>
      <c r="O791" s="318"/>
      <c r="P791" s="317"/>
      <c r="Q791" s="280"/>
      <c r="R791" s="318"/>
      <c r="S791" s="317"/>
      <c r="T791" s="280"/>
      <c r="U791" s="318"/>
      <c r="V791" s="317"/>
      <c r="W791" s="280"/>
      <c r="X791" s="318"/>
      <c r="Y791" s="317"/>
      <c r="Z791" s="280"/>
      <c r="AA791" s="318"/>
      <c r="AB791" s="317"/>
      <c r="AC791" s="280"/>
      <c r="AD791" s="318"/>
      <c r="AG791">
        <f t="shared" si="170"/>
        <v>0</v>
      </c>
      <c r="AH791">
        <f t="shared" si="171"/>
        <v>0</v>
      </c>
      <c r="AI791">
        <f t="shared" si="172"/>
        <v>0</v>
      </c>
      <c r="AJ791">
        <f t="shared" si="173"/>
        <v>0</v>
      </c>
      <c r="AL791">
        <f t="shared" si="174"/>
        <v>0</v>
      </c>
    </row>
    <row r="792" spans="1:38" ht="15" customHeight="1">
      <c r="A792" s="166"/>
      <c r="B792" s="7"/>
      <c r="C792" s="64" t="s">
        <v>156</v>
      </c>
      <c r="D792" s="322" t="str">
        <f t="shared" si="169"/>
        <v/>
      </c>
      <c r="E792" s="323"/>
      <c r="F792" s="323"/>
      <c r="G792" s="323"/>
      <c r="H792" s="323"/>
      <c r="I792" s="324"/>
      <c r="J792" s="317"/>
      <c r="K792" s="280"/>
      <c r="L792" s="318"/>
      <c r="M792" s="317"/>
      <c r="N792" s="280"/>
      <c r="O792" s="318"/>
      <c r="P792" s="317"/>
      <c r="Q792" s="280"/>
      <c r="R792" s="318"/>
      <c r="S792" s="317"/>
      <c r="T792" s="280"/>
      <c r="U792" s="318"/>
      <c r="V792" s="317"/>
      <c r="W792" s="280"/>
      <c r="X792" s="318"/>
      <c r="Y792" s="317"/>
      <c r="Z792" s="280"/>
      <c r="AA792" s="318"/>
      <c r="AB792" s="317"/>
      <c r="AC792" s="280"/>
      <c r="AD792" s="318"/>
      <c r="AG792">
        <f t="shared" si="170"/>
        <v>0</v>
      </c>
      <c r="AH792">
        <f t="shared" si="171"/>
        <v>0</v>
      </c>
      <c r="AI792">
        <f t="shared" si="172"/>
        <v>0</v>
      </c>
      <c r="AJ792">
        <f t="shared" si="173"/>
        <v>0</v>
      </c>
      <c r="AL792">
        <f t="shared" si="174"/>
        <v>0</v>
      </c>
    </row>
    <row r="793" spans="1:38" ht="15" customHeight="1">
      <c r="A793" s="166"/>
      <c r="B793" s="7"/>
      <c r="C793" s="64" t="s">
        <v>157</v>
      </c>
      <c r="D793" s="322" t="str">
        <f t="shared" si="169"/>
        <v/>
      </c>
      <c r="E793" s="323"/>
      <c r="F793" s="323"/>
      <c r="G793" s="323"/>
      <c r="H793" s="323"/>
      <c r="I793" s="324"/>
      <c r="J793" s="317"/>
      <c r="K793" s="280"/>
      <c r="L793" s="318"/>
      <c r="M793" s="317"/>
      <c r="N793" s="280"/>
      <c r="O793" s="318"/>
      <c r="P793" s="317"/>
      <c r="Q793" s="280"/>
      <c r="R793" s="318"/>
      <c r="S793" s="317"/>
      <c r="T793" s="280"/>
      <c r="U793" s="318"/>
      <c r="V793" s="317"/>
      <c r="W793" s="280"/>
      <c r="X793" s="318"/>
      <c r="Y793" s="317"/>
      <c r="Z793" s="280"/>
      <c r="AA793" s="318"/>
      <c r="AB793" s="317"/>
      <c r="AC793" s="280"/>
      <c r="AD793" s="318"/>
      <c r="AG793">
        <f t="shared" si="170"/>
        <v>0</v>
      </c>
      <c r="AH793">
        <f t="shared" si="171"/>
        <v>0</v>
      </c>
      <c r="AI793">
        <f t="shared" si="172"/>
        <v>0</v>
      </c>
      <c r="AJ793">
        <f t="shared" si="173"/>
        <v>0</v>
      </c>
      <c r="AL793">
        <f t="shared" si="174"/>
        <v>0</v>
      </c>
    </row>
    <row r="794" spans="1:38" ht="15" customHeight="1">
      <c r="A794" s="166"/>
      <c r="B794" s="7"/>
      <c r="C794" s="64" t="s">
        <v>158</v>
      </c>
      <c r="D794" s="322" t="str">
        <f t="shared" si="169"/>
        <v/>
      </c>
      <c r="E794" s="323"/>
      <c r="F794" s="323"/>
      <c r="G794" s="323"/>
      <c r="H794" s="323"/>
      <c r="I794" s="324"/>
      <c r="J794" s="317"/>
      <c r="K794" s="280"/>
      <c r="L794" s="318"/>
      <c r="M794" s="317"/>
      <c r="N794" s="280"/>
      <c r="O794" s="318"/>
      <c r="P794" s="317"/>
      <c r="Q794" s="280"/>
      <c r="R794" s="318"/>
      <c r="S794" s="317"/>
      <c r="T794" s="280"/>
      <c r="U794" s="318"/>
      <c r="V794" s="317"/>
      <c r="W794" s="280"/>
      <c r="X794" s="318"/>
      <c r="Y794" s="317"/>
      <c r="Z794" s="280"/>
      <c r="AA794" s="318"/>
      <c r="AB794" s="317"/>
      <c r="AC794" s="280"/>
      <c r="AD794" s="318"/>
      <c r="AG794">
        <f t="shared" si="170"/>
        <v>0</v>
      </c>
      <c r="AH794">
        <f t="shared" si="171"/>
        <v>0</v>
      </c>
      <c r="AI794">
        <f t="shared" si="172"/>
        <v>0</v>
      </c>
      <c r="AJ794">
        <f t="shared" si="173"/>
        <v>0</v>
      </c>
      <c r="AL794">
        <f t="shared" si="174"/>
        <v>0</v>
      </c>
    </row>
    <row r="795" spans="1:38" ht="15" customHeight="1">
      <c r="A795" s="166"/>
      <c r="B795" s="7"/>
      <c r="C795" s="64" t="s">
        <v>159</v>
      </c>
      <c r="D795" s="322" t="str">
        <f t="shared" si="169"/>
        <v/>
      </c>
      <c r="E795" s="323"/>
      <c r="F795" s="323"/>
      <c r="G795" s="323"/>
      <c r="H795" s="323"/>
      <c r="I795" s="324"/>
      <c r="J795" s="317"/>
      <c r="K795" s="280"/>
      <c r="L795" s="318"/>
      <c r="M795" s="317"/>
      <c r="N795" s="280"/>
      <c r="O795" s="318"/>
      <c r="P795" s="317"/>
      <c r="Q795" s="280"/>
      <c r="R795" s="318"/>
      <c r="S795" s="317"/>
      <c r="T795" s="280"/>
      <c r="U795" s="318"/>
      <c r="V795" s="317"/>
      <c r="W795" s="280"/>
      <c r="X795" s="318"/>
      <c r="Y795" s="317"/>
      <c r="Z795" s="280"/>
      <c r="AA795" s="318"/>
      <c r="AB795" s="317"/>
      <c r="AC795" s="280"/>
      <c r="AD795" s="318"/>
      <c r="AG795">
        <f t="shared" si="170"/>
        <v>0</v>
      </c>
      <c r="AH795">
        <f t="shared" si="171"/>
        <v>0</v>
      </c>
      <c r="AI795">
        <f t="shared" si="172"/>
        <v>0</v>
      </c>
      <c r="AJ795">
        <f t="shared" si="173"/>
        <v>0</v>
      </c>
      <c r="AL795">
        <f t="shared" si="174"/>
        <v>0</v>
      </c>
    </row>
    <row r="796" spans="1:38" ht="15" customHeight="1">
      <c r="A796" s="166"/>
      <c r="B796" s="7"/>
      <c r="C796" s="64" t="s">
        <v>160</v>
      </c>
      <c r="D796" s="322" t="str">
        <f t="shared" si="169"/>
        <v/>
      </c>
      <c r="E796" s="323"/>
      <c r="F796" s="323"/>
      <c r="G796" s="323"/>
      <c r="H796" s="323"/>
      <c r="I796" s="324"/>
      <c r="J796" s="317"/>
      <c r="K796" s="280"/>
      <c r="L796" s="318"/>
      <c r="M796" s="317"/>
      <c r="N796" s="280"/>
      <c r="O796" s="318"/>
      <c r="P796" s="317"/>
      <c r="Q796" s="280"/>
      <c r="R796" s="318"/>
      <c r="S796" s="317"/>
      <c r="T796" s="280"/>
      <c r="U796" s="318"/>
      <c r="V796" s="317"/>
      <c r="W796" s="280"/>
      <c r="X796" s="318"/>
      <c r="Y796" s="317"/>
      <c r="Z796" s="280"/>
      <c r="AA796" s="318"/>
      <c r="AB796" s="317"/>
      <c r="AC796" s="280"/>
      <c r="AD796" s="318"/>
      <c r="AG796">
        <f t="shared" si="170"/>
        <v>0</v>
      </c>
      <c r="AH796">
        <f t="shared" si="171"/>
        <v>0</v>
      </c>
      <c r="AI796">
        <f t="shared" si="172"/>
        <v>0</v>
      </c>
      <c r="AJ796">
        <f t="shared" si="173"/>
        <v>0</v>
      </c>
      <c r="AL796">
        <f t="shared" si="174"/>
        <v>0</v>
      </c>
    </row>
    <row r="797" spans="1:38" ht="15" customHeight="1">
      <c r="A797" s="166"/>
      <c r="B797" s="7"/>
      <c r="C797" s="64" t="s">
        <v>161</v>
      </c>
      <c r="D797" s="322" t="str">
        <f t="shared" si="169"/>
        <v/>
      </c>
      <c r="E797" s="323"/>
      <c r="F797" s="323"/>
      <c r="G797" s="323"/>
      <c r="H797" s="323"/>
      <c r="I797" s="324"/>
      <c r="J797" s="317"/>
      <c r="K797" s="280"/>
      <c r="L797" s="318"/>
      <c r="M797" s="317"/>
      <c r="N797" s="280"/>
      <c r="O797" s="318"/>
      <c r="P797" s="317"/>
      <c r="Q797" s="280"/>
      <c r="R797" s="318"/>
      <c r="S797" s="317"/>
      <c r="T797" s="280"/>
      <c r="U797" s="318"/>
      <c r="V797" s="317"/>
      <c r="W797" s="280"/>
      <c r="X797" s="318"/>
      <c r="Y797" s="317"/>
      <c r="Z797" s="280"/>
      <c r="AA797" s="318"/>
      <c r="AB797" s="317"/>
      <c r="AC797" s="280"/>
      <c r="AD797" s="318"/>
      <c r="AG797">
        <f t="shared" si="170"/>
        <v>0</v>
      </c>
      <c r="AH797">
        <f t="shared" si="171"/>
        <v>0</v>
      </c>
      <c r="AI797">
        <f t="shared" si="172"/>
        <v>0</v>
      </c>
      <c r="AJ797">
        <f t="shared" si="173"/>
        <v>0</v>
      </c>
      <c r="AL797">
        <f t="shared" si="174"/>
        <v>0</v>
      </c>
    </row>
    <row r="798" spans="1:38" ht="15" customHeight="1">
      <c r="A798" s="166"/>
      <c r="B798" s="7"/>
      <c r="C798" s="64" t="s">
        <v>162</v>
      </c>
      <c r="D798" s="322" t="str">
        <f t="shared" si="169"/>
        <v/>
      </c>
      <c r="E798" s="323"/>
      <c r="F798" s="323"/>
      <c r="G798" s="323"/>
      <c r="H798" s="323"/>
      <c r="I798" s="324"/>
      <c r="J798" s="317"/>
      <c r="K798" s="280"/>
      <c r="L798" s="318"/>
      <c r="M798" s="317"/>
      <c r="N798" s="280"/>
      <c r="O798" s="318"/>
      <c r="P798" s="317"/>
      <c r="Q798" s="280"/>
      <c r="R798" s="318"/>
      <c r="S798" s="317"/>
      <c r="T798" s="280"/>
      <c r="U798" s="318"/>
      <c r="V798" s="317"/>
      <c r="W798" s="280"/>
      <c r="X798" s="318"/>
      <c r="Y798" s="317"/>
      <c r="Z798" s="280"/>
      <c r="AA798" s="318"/>
      <c r="AB798" s="317"/>
      <c r="AC798" s="280"/>
      <c r="AD798" s="318"/>
      <c r="AG798">
        <f t="shared" si="170"/>
        <v>0</v>
      </c>
      <c r="AH798">
        <f t="shared" si="171"/>
        <v>0</v>
      </c>
      <c r="AI798">
        <f t="shared" si="172"/>
        <v>0</v>
      </c>
      <c r="AJ798">
        <f t="shared" si="173"/>
        <v>0</v>
      </c>
      <c r="AL798">
        <f t="shared" si="174"/>
        <v>0</v>
      </c>
    </row>
    <row r="799" spans="1:38" ht="15" customHeight="1">
      <c r="A799" s="166"/>
      <c r="B799" s="7"/>
      <c r="C799" s="64" t="s">
        <v>163</v>
      </c>
      <c r="D799" s="322" t="str">
        <f t="shared" si="169"/>
        <v/>
      </c>
      <c r="E799" s="323"/>
      <c r="F799" s="323"/>
      <c r="G799" s="323"/>
      <c r="H799" s="323"/>
      <c r="I799" s="324"/>
      <c r="J799" s="317"/>
      <c r="K799" s="280"/>
      <c r="L799" s="318"/>
      <c r="M799" s="317"/>
      <c r="N799" s="280"/>
      <c r="O799" s="318"/>
      <c r="P799" s="317"/>
      <c r="Q799" s="280"/>
      <c r="R799" s="318"/>
      <c r="S799" s="317"/>
      <c r="T799" s="280"/>
      <c r="U799" s="318"/>
      <c r="V799" s="317"/>
      <c r="W799" s="280"/>
      <c r="X799" s="318"/>
      <c r="Y799" s="317"/>
      <c r="Z799" s="280"/>
      <c r="AA799" s="318"/>
      <c r="AB799" s="317"/>
      <c r="AC799" s="280"/>
      <c r="AD799" s="318"/>
      <c r="AG799">
        <f t="shared" si="170"/>
        <v>0</v>
      </c>
      <c r="AH799">
        <f t="shared" si="171"/>
        <v>0</v>
      </c>
      <c r="AI799">
        <f t="shared" si="172"/>
        <v>0</v>
      </c>
      <c r="AJ799">
        <f t="shared" si="173"/>
        <v>0</v>
      </c>
      <c r="AL799">
        <f t="shared" si="174"/>
        <v>0</v>
      </c>
    </row>
    <row r="800" spans="1:38" ht="15" customHeight="1">
      <c r="A800" s="166"/>
      <c r="B800" s="7"/>
      <c r="C800" s="64" t="s">
        <v>164</v>
      </c>
      <c r="D800" s="322" t="str">
        <f t="shared" si="169"/>
        <v/>
      </c>
      <c r="E800" s="323"/>
      <c r="F800" s="323"/>
      <c r="G800" s="323"/>
      <c r="H800" s="323"/>
      <c r="I800" s="324"/>
      <c r="J800" s="317"/>
      <c r="K800" s="280"/>
      <c r="L800" s="318"/>
      <c r="M800" s="317"/>
      <c r="N800" s="280"/>
      <c r="O800" s="318"/>
      <c r="P800" s="317"/>
      <c r="Q800" s="280"/>
      <c r="R800" s="318"/>
      <c r="S800" s="317"/>
      <c r="T800" s="280"/>
      <c r="U800" s="318"/>
      <c r="V800" s="317"/>
      <c r="W800" s="280"/>
      <c r="X800" s="318"/>
      <c r="Y800" s="317"/>
      <c r="Z800" s="280"/>
      <c r="AA800" s="318"/>
      <c r="AB800" s="317"/>
      <c r="AC800" s="280"/>
      <c r="AD800" s="318"/>
      <c r="AG800">
        <f t="shared" si="170"/>
        <v>0</v>
      </c>
      <c r="AH800">
        <f t="shared" si="171"/>
        <v>0</v>
      </c>
      <c r="AI800">
        <f t="shared" si="172"/>
        <v>0</v>
      </c>
      <c r="AJ800">
        <f t="shared" si="173"/>
        <v>0</v>
      </c>
      <c r="AL800">
        <f t="shared" si="174"/>
        <v>0</v>
      </c>
    </row>
    <row r="801" spans="1:38" ht="15" customHeight="1">
      <c r="A801" s="166"/>
      <c r="B801" s="7"/>
      <c r="C801" s="64" t="s">
        <v>165</v>
      </c>
      <c r="D801" s="322" t="str">
        <f t="shared" si="169"/>
        <v/>
      </c>
      <c r="E801" s="323"/>
      <c r="F801" s="323"/>
      <c r="G801" s="323"/>
      <c r="H801" s="323"/>
      <c r="I801" s="324"/>
      <c r="J801" s="317"/>
      <c r="K801" s="280"/>
      <c r="L801" s="318"/>
      <c r="M801" s="317"/>
      <c r="N801" s="280"/>
      <c r="O801" s="318"/>
      <c r="P801" s="317"/>
      <c r="Q801" s="280"/>
      <c r="R801" s="318"/>
      <c r="S801" s="317"/>
      <c r="T801" s="280"/>
      <c r="U801" s="318"/>
      <c r="V801" s="317"/>
      <c r="W801" s="280"/>
      <c r="X801" s="318"/>
      <c r="Y801" s="317"/>
      <c r="Z801" s="280"/>
      <c r="AA801" s="318"/>
      <c r="AB801" s="317"/>
      <c r="AC801" s="280"/>
      <c r="AD801" s="318"/>
      <c r="AG801">
        <f t="shared" si="170"/>
        <v>0</v>
      </c>
      <c r="AH801">
        <f t="shared" si="171"/>
        <v>0</v>
      </c>
      <c r="AI801">
        <f t="shared" si="172"/>
        <v>0</v>
      </c>
      <c r="AJ801">
        <f t="shared" si="173"/>
        <v>0</v>
      </c>
      <c r="AL801">
        <f t="shared" si="174"/>
        <v>0</v>
      </c>
    </row>
    <row r="802" spans="1:38" ht="15" customHeight="1">
      <c r="A802" s="166"/>
      <c r="B802" s="7"/>
      <c r="C802" s="64" t="s">
        <v>166</v>
      </c>
      <c r="D802" s="322" t="str">
        <f t="shared" si="169"/>
        <v/>
      </c>
      <c r="E802" s="323"/>
      <c r="F802" s="323"/>
      <c r="G802" s="323"/>
      <c r="H802" s="323"/>
      <c r="I802" s="324"/>
      <c r="J802" s="317"/>
      <c r="K802" s="280"/>
      <c r="L802" s="318"/>
      <c r="M802" s="317"/>
      <c r="N802" s="280"/>
      <c r="O802" s="318"/>
      <c r="P802" s="317"/>
      <c r="Q802" s="280"/>
      <c r="R802" s="318"/>
      <c r="S802" s="317"/>
      <c r="T802" s="280"/>
      <c r="U802" s="318"/>
      <c r="V802" s="317"/>
      <c r="W802" s="280"/>
      <c r="X802" s="318"/>
      <c r="Y802" s="317"/>
      <c r="Z802" s="280"/>
      <c r="AA802" s="318"/>
      <c r="AB802" s="317"/>
      <c r="AC802" s="280"/>
      <c r="AD802" s="318"/>
      <c r="AG802">
        <f t="shared" si="170"/>
        <v>0</v>
      </c>
      <c r="AH802">
        <f t="shared" si="171"/>
        <v>0</v>
      </c>
      <c r="AI802">
        <f t="shared" si="172"/>
        <v>0</v>
      </c>
      <c r="AJ802">
        <f t="shared" si="173"/>
        <v>0</v>
      </c>
      <c r="AL802">
        <f t="shared" si="174"/>
        <v>0</v>
      </c>
    </row>
    <row r="803" spans="1:38" ht="15" customHeight="1">
      <c r="A803" s="166"/>
      <c r="B803" s="7"/>
      <c r="C803" s="64" t="s">
        <v>167</v>
      </c>
      <c r="D803" s="322" t="str">
        <f t="shared" si="169"/>
        <v/>
      </c>
      <c r="E803" s="323"/>
      <c r="F803" s="323"/>
      <c r="G803" s="323"/>
      <c r="H803" s="323"/>
      <c r="I803" s="324"/>
      <c r="J803" s="317"/>
      <c r="K803" s="280"/>
      <c r="L803" s="318"/>
      <c r="M803" s="317"/>
      <c r="N803" s="280"/>
      <c r="O803" s="318"/>
      <c r="P803" s="317"/>
      <c r="Q803" s="280"/>
      <c r="R803" s="318"/>
      <c r="S803" s="317"/>
      <c r="T803" s="280"/>
      <c r="U803" s="318"/>
      <c r="V803" s="317"/>
      <c r="W803" s="280"/>
      <c r="X803" s="318"/>
      <c r="Y803" s="317"/>
      <c r="Z803" s="280"/>
      <c r="AA803" s="318"/>
      <c r="AB803" s="317"/>
      <c r="AC803" s="280"/>
      <c r="AD803" s="318"/>
      <c r="AG803">
        <f t="shared" si="170"/>
        <v>0</v>
      </c>
      <c r="AH803">
        <f t="shared" si="171"/>
        <v>0</v>
      </c>
      <c r="AI803">
        <f t="shared" si="172"/>
        <v>0</v>
      </c>
      <c r="AJ803">
        <f t="shared" si="173"/>
        <v>0</v>
      </c>
      <c r="AL803">
        <f t="shared" si="174"/>
        <v>0</v>
      </c>
    </row>
    <row r="804" spans="1:38" ht="15" customHeight="1">
      <c r="A804" s="166"/>
      <c r="B804" s="7"/>
      <c r="C804" s="64" t="s">
        <v>168</v>
      </c>
      <c r="D804" s="322" t="str">
        <f t="shared" si="169"/>
        <v/>
      </c>
      <c r="E804" s="323"/>
      <c r="F804" s="323"/>
      <c r="G804" s="323"/>
      <c r="H804" s="323"/>
      <c r="I804" s="324"/>
      <c r="J804" s="317"/>
      <c r="K804" s="280"/>
      <c r="L804" s="318"/>
      <c r="M804" s="317"/>
      <c r="N804" s="280"/>
      <c r="O804" s="318"/>
      <c r="P804" s="317"/>
      <c r="Q804" s="280"/>
      <c r="R804" s="318"/>
      <c r="S804" s="317"/>
      <c r="T804" s="280"/>
      <c r="U804" s="318"/>
      <c r="V804" s="317"/>
      <c r="W804" s="280"/>
      <c r="X804" s="318"/>
      <c r="Y804" s="317"/>
      <c r="Z804" s="280"/>
      <c r="AA804" s="318"/>
      <c r="AB804" s="317"/>
      <c r="AC804" s="280"/>
      <c r="AD804" s="318"/>
      <c r="AG804">
        <f t="shared" si="170"/>
        <v>0</v>
      </c>
      <c r="AH804">
        <f t="shared" si="171"/>
        <v>0</v>
      </c>
      <c r="AI804">
        <f t="shared" si="172"/>
        <v>0</v>
      </c>
      <c r="AJ804">
        <f t="shared" si="173"/>
        <v>0</v>
      </c>
      <c r="AL804">
        <f t="shared" si="174"/>
        <v>0</v>
      </c>
    </row>
    <row r="805" spans="1:38" ht="15" customHeight="1">
      <c r="A805" s="166"/>
      <c r="B805" s="7"/>
      <c r="C805" s="64" t="s">
        <v>169</v>
      </c>
      <c r="D805" s="322" t="str">
        <f t="shared" si="169"/>
        <v/>
      </c>
      <c r="E805" s="323"/>
      <c r="F805" s="323"/>
      <c r="G805" s="323"/>
      <c r="H805" s="323"/>
      <c r="I805" s="324"/>
      <c r="J805" s="317"/>
      <c r="K805" s="280"/>
      <c r="L805" s="318"/>
      <c r="M805" s="317"/>
      <c r="N805" s="280"/>
      <c r="O805" s="318"/>
      <c r="P805" s="317"/>
      <c r="Q805" s="280"/>
      <c r="R805" s="318"/>
      <c r="S805" s="317"/>
      <c r="T805" s="280"/>
      <c r="U805" s="318"/>
      <c r="V805" s="317"/>
      <c r="W805" s="280"/>
      <c r="X805" s="318"/>
      <c r="Y805" s="317"/>
      <c r="Z805" s="280"/>
      <c r="AA805" s="318"/>
      <c r="AB805" s="317"/>
      <c r="AC805" s="280"/>
      <c r="AD805" s="318"/>
      <c r="AG805">
        <f t="shared" si="170"/>
        <v>0</v>
      </c>
      <c r="AH805">
        <f t="shared" si="171"/>
        <v>0</v>
      </c>
      <c r="AI805">
        <f t="shared" si="172"/>
        <v>0</v>
      </c>
      <c r="AJ805">
        <f t="shared" si="173"/>
        <v>0</v>
      </c>
      <c r="AL805">
        <f t="shared" si="174"/>
        <v>0</v>
      </c>
    </row>
    <row r="806" spans="1:38" ht="15" customHeight="1">
      <c r="A806" s="166"/>
      <c r="B806" s="7"/>
      <c r="C806" s="64" t="s">
        <v>170</v>
      </c>
      <c r="D806" s="322" t="str">
        <f t="shared" si="169"/>
        <v/>
      </c>
      <c r="E806" s="323"/>
      <c r="F806" s="323"/>
      <c r="G806" s="323"/>
      <c r="H806" s="323"/>
      <c r="I806" s="324"/>
      <c r="J806" s="317"/>
      <c r="K806" s="280"/>
      <c r="L806" s="318"/>
      <c r="M806" s="317"/>
      <c r="N806" s="280"/>
      <c r="O806" s="318"/>
      <c r="P806" s="317"/>
      <c r="Q806" s="280"/>
      <c r="R806" s="318"/>
      <c r="S806" s="317"/>
      <c r="T806" s="280"/>
      <c r="U806" s="318"/>
      <c r="V806" s="317"/>
      <c r="W806" s="280"/>
      <c r="X806" s="318"/>
      <c r="Y806" s="317"/>
      <c r="Z806" s="280"/>
      <c r="AA806" s="318"/>
      <c r="AB806" s="317"/>
      <c r="AC806" s="280"/>
      <c r="AD806" s="318"/>
      <c r="AG806">
        <f t="shared" si="170"/>
        <v>0</v>
      </c>
      <c r="AH806">
        <f t="shared" si="171"/>
        <v>0</v>
      </c>
      <c r="AI806">
        <f t="shared" si="172"/>
        <v>0</v>
      </c>
      <c r="AJ806">
        <f t="shared" si="173"/>
        <v>0</v>
      </c>
      <c r="AL806">
        <f t="shared" si="174"/>
        <v>0</v>
      </c>
    </row>
    <row r="807" spans="1:38" ht="15" customHeight="1">
      <c r="A807" s="166"/>
      <c r="B807" s="7"/>
      <c r="C807" s="64" t="s">
        <v>171</v>
      </c>
      <c r="D807" s="322" t="str">
        <f t="shared" si="169"/>
        <v/>
      </c>
      <c r="E807" s="323"/>
      <c r="F807" s="323"/>
      <c r="G807" s="323"/>
      <c r="H807" s="323"/>
      <c r="I807" s="324"/>
      <c r="J807" s="317"/>
      <c r="K807" s="280"/>
      <c r="L807" s="318"/>
      <c r="M807" s="317"/>
      <c r="N807" s="280"/>
      <c r="O807" s="318"/>
      <c r="P807" s="317"/>
      <c r="Q807" s="280"/>
      <c r="R807" s="318"/>
      <c r="S807" s="317"/>
      <c r="T807" s="280"/>
      <c r="U807" s="318"/>
      <c r="V807" s="317"/>
      <c r="W807" s="280"/>
      <c r="X807" s="318"/>
      <c r="Y807" s="317"/>
      <c r="Z807" s="280"/>
      <c r="AA807" s="318"/>
      <c r="AB807" s="317"/>
      <c r="AC807" s="280"/>
      <c r="AD807" s="318"/>
      <c r="AG807">
        <f t="shared" si="170"/>
        <v>0</v>
      </c>
      <c r="AH807">
        <f t="shared" si="171"/>
        <v>0</v>
      </c>
      <c r="AI807">
        <f t="shared" si="172"/>
        <v>0</v>
      </c>
      <c r="AJ807">
        <f t="shared" si="173"/>
        <v>0</v>
      </c>
      <c r="AL807">
        <f t="shared" si="174"/>
        <v>0</v>
      </c>
    </row>
    <row r="808" spans="1:38" ht="15" customHeight="1">
      <c r="A808" s="166"/>
      <c r="B808" s="7"/>
      <c r="C808" s="131" t="s">
        <v>172</v>
      </c>
      <c r="D808" s="322" t="str">
        <f t="shared" si="169"/>
        <v/>
      </c>
      <c r="E808" s="323"/>
      <c r="F808" s="323"/>
      <c r="G808" s="323"/>
      <c r="H808" s="323"/>
      <c r="I808" s="324"/>
      <c r="J808" s="317"/>
      <c r="K808" s="280"/>
      <c r="L808" s="318"/>
      <c r="M808" s="317"/>
      <c r="N808" s="280"/>
      <c r="O808" s="318"/>
      <c r="P808" s="317"/>
      <c r="Q808" s="280"/>
      <c r="R808" s="318"/>
      <c r="S808" s="317"/>
      <c r="T808" s="280"/>
      <c r="U808" s="318"/>
      <c r="V808" s="317"/>
      <c r="W808" s="280"/>
      <c r="X808" s="318"/>
      <c r="Y808" s="317"/>
      <c r="Z808" s="280"/>
      <c r="AA808" s="318"/>
      <c r="AB808" s="317"/>
      <c r="AC808" s="280"/>
      <c r="AD808" s="318"/>
      <c r="AG808">
        <f t="shared" si="170"/>
        <v>0</v>
      </c>
      <c r="AH808">
        <f t="shared" si="171"/>
        <v>0</v>
      </c>
      <c r="AI808">
        <f t="shared" si="172"/>
        <v>0</v>
      </c>
      <c r="AJ808">
        <f t="shared" si="173"/>
        <v>0</v>
      </c>
      <c r="AL808">
        <f t="shared" si="174"/>
        <v>0</v>
      </c>
    </row>
    <row r="809" spans="1:38" ht="15" customHeight="1">
      <c r="A809" s="192"/>
      <c r="B809" s="8"/>
      <c r="C809" s="143" t="s">
        <v>173</v>
      </c>
      <c r="D809" s="322" t="str">
        <f t="shared" si="169"/>
        <v/>
      </c>
      <c r="E809" s="323"/>
      <c r="F809" s="323"/>
      <c r="G809" s="323"/>
      <c r="H809" s="323"/>
      <c r="I809" s="324"/>
      <c r="J809" s="317"/>
      <c r="K809" s="280"/>
      <c r="L809" s="318"/>
      <c r="M809" s="317"/>
      <c r="N809" s="280"/>
      <c r="O809" s="318"/>
      <c r="P809" s="317"/>
      <c r="Q809" s="280"/>
      <c r="R809" s="318"/>
      <c r="S809" s="317"/>
      <c r="T809" s="280"/>
      <c r="U809" s="318"/>
      <c r="V809" s="317"/>
      <c r="W809" s="280"/>
      <c r="X809" s="318"/>
      <c r="Y809" s="317"/>
      <c r="Z809" s="280"/>
      <c r="AA809" s="318"/>
      <c r="AB809" s="317"/>
      <c r="AC809" s="280"/>
      <c r="AD809" s="318"/>
      <c r="AG809">
        <f t="shared" si="170"/>
        <v>0</v>
      </c>
      <c r="AH809">
        <f t="shared" si="171"/>
        <v>0</v>
      </c>
      <c r="AI809">
        <f t="shared" si="172"/>
        <v>0</v>
      </c>
      <c r="AJ809">
        <f t="shared" si="173"/>
        <v>0</v>
      </c>
      <c r="AL809">
        <f t="shared" si="174"/>
        <v>0</v>
      </c>
    </row>
    <row r="810" spans="1:38" ht="15" customHeight="1">
      <c r="A810" s="192"/>
      <c r="B810" s="8"/>
      <c r="C810" s="143" t="s">
        <v>174</v>
      </c>
      <c r="D810" s="322" t="str">
        <f t="shared" si="169"/>
        <v/>
      </c>
      <c r="E810" s="323"/>
      <c r="F810" s="323"/>
      <c r="G810" s="323"/>
      <c r="H810" s="323"/>
      <c r="I810" s="324"/>
      <c r="J810" s="317"/>
      <c r="K810" s="280"/>
      <c r="L810" s="318"/>
      <c r="M810" s="317"/>
      <c r="N810" s="280"/>
      <c r="O810" s="318"/>
      <c r="P810" s="317"/>
      <c r="Q810" s="280"/>
      <c r="R810" s="318"/>
      <c r="S810" s="317"/>
      <c r="T810" s="280"/>
      <c r="U810" s="318"/>
      <c r="V810" s="317"/>
      <c r="W810" s="280"/>
      <c r="X810" s="318"/>
      <c r="Y810" s="317"/>
      <c r="Z810" s="280"/>
      <c r="AA810" s="318"/>
      <c r="AB810" s="317"/>
      <c r="AC810" s="280"/>
      <c r="AD810" s="318"/>
      <c r="AG810">
        <f t="shared" si="170"/>
        <v>0</v>
      </c>
      <c r="AH810">
        <f t="shared" si="171"/>
        <v>0</v>
      </c>
      <c r="AI810">
        <f t="shared" si="172"/>
        <v>0</v>
      </c>
      <c r="AJ810">
        <f t="shared" si="173"/>
        <v>0</v>
      </c>
      <c r="AL810">
        <f t="shared" si="174"/>
        <v>0</v>
      </c>
    </row>
    <row r="811" spans="1:38" ht="15" customHeight="1">
      <c r="A811" s="192"/>
      <c r="B811" s="8"/>
      <c r="C811" s="143" t="s">
        <v>175</v>
      </c>
      <c r="D811" s="322" t="str">
        <f t="shared" si="169"/>
        <v/>
      </c>
      <c r="E811" s="323"/>
      <c r="F811" s="323"/>
      <c r="G811" s="323"/>
      <c r="H811" s="323"/>
      <c r="I811" s="324"/>
      <c r="J811" s="317"/>
      <c r="K811" s="280"/>
      <c r="L811" s="318"/>
      <c r="M811" s="317"/>
      <c r="N811" s="280"/>
      <c r="O811" s="318"/>
      <c r="P811" s="317"/>
      <c r="Q811" s="280"/>
      <c r="R811" s="318"/>
      <c r="S811" s="317"/>
      <c r="T811" s="280"/>
      <c r="U811" s="318"/>
      <c r="V811" s="317"/>
      <c r="W811" s="280"/>
      <c r="X811" s="318"/>
      <c r="Y811" s="317"/>
      <c r="Z811" s="280"/>
      <c r="AA811" s="318"/>
      <c r="AB811" s="317"/>
      <c r="AC811" s="280"/>
      <c r="AD811" s="318"/>
      <c r="AG811">
        <f t="shared" si="170"/>
        <v>0</v>
      </c>
      <c r="AH811">
        <f t="shared" si="171"/>
        <v>0</v>
      </c>
      <c r="AI811">
        <f t="shared" si="172"/>
        <v>0</v>
      </c>
      <c r="AJ811">
        <f t="shared" si="173"/>
        <v>0</v>
      </c>
      <c r="AL811">
        <f t="shared" si="174"/>
        <v>0</v>
      </c>
    </row>
    <row r="812" spans="1:38" ht="15" customHeight="1">
      <c r="A812" s="192"/>
      <c r="B812" s="8"/>
      <c r="C812" s="143" t="s">
        <v>176</v>
      </c>
      <c r="D812" s="322" t="str">
        <f t="shared" si="169"/>
        <v/>
      </c>
      <c r="E812" s="323"/>
      <c r="F812" s="323"/>
      <c r="G812" s="323"/>
      <c r="H812" s="323"/>
      <c r="I812" s="324"/>
      <c r="J812" s="317"/>
      <c r="K812" s="280"/>
      <c r="L812" s="318"/>
      <c r="M812" s="317"/>
      <c r="N812" s="280"/>
      <c r="O812" s="318"/>
      <c r="P812" s="317"/>
      <c r="Q812" s="280"/>
      <c r="R812" s="318"/>
      <c r="S812" s="317"/>
      <c r="T812" s="280"/>
      <c r="U812" s="318"/>
      <c r="V812" s="317"/>
      <c r="W812" s="280"/>
      <c r="X812" s="318"/>
      <c r="Y812" s="317"/>
      <c r="Z812" s="280"/>
      <c r="AA812" s="318"/>
      <c r="AB812" s="317"/>
      <c r="AC812" s="280"/>
      <c r="AD812" s="318"/>
      <c r="AG812">
        <f t="shared" si="170"/>
        <v>0</v>
      </c>
      <c r="AH812">
        <f t="shared" si="171"/>
        <v>0</v>
      </c>
      <c r="AI812">
        <f t="shared" si="172"/>
        <v>0</v>
      </c>
      <c r="AJ812">
        <f t="shared" si="173"/>
        <v>0</v>
      </c>
      <c r="AL812">
        <f t="shared" si="174"/>
        <v>0</v>
      </c>
    </row>
    <row r="813" spans="1:38" ht="15" customHeight="1">
      <c r="A813" s="192"/>
      <c r="B813" s="8"/>
      <c r="C813" s="143" t="s">
        <v>177</v>
      </c>
      <c r="D813" s="322" t="str">
        <f t="shared" si="169"/>
        <v/>
      </c>
      <c r="E813" s="323"/>
      <c r="F813" s="323"/>
      <c r="G813" s="323"/>
      <c r="H813" s="323"/>
      <c r="I813" s="324"/>
      <c r="J813" s="317"/>
      <c r="K813" s="280"/>
      <c r="L813" s="318"/>
      <c r="M813" s="317"/>
      <c r="N813" s="280"/>
      <c r="O813" s="318"/>
      <c r="P813" s="317"/>
      <c r="Q813" s="280"/>
      <c r="R813" s="318"/>
      <c r="S813" s="317"/>
      <c r="T813" s="280"/>
      <c r="U813" s="318"/>
      <c r="V813" s="317"/>
      <c r="W813" s="280"/>
      <c r="X813" s="318"/>
      <c r="Y813" s="317"/>
      <c r="Z813" s="280"/>
      <c r="AA813" s="318"/>
      <c r="AB813" s="317"/>
      <c r="AC813" s="280"/>
      <c r="AD813" s="318"/>
      <c r="AG813">
        <f t="shared" si="170"/>
        <v>0</v>
      </c>
      <c r="AH813">
        <f t="shared" si="171"/>
        <v>0</v>
      </c>
      <c r="AI813">
        <f t="shared" si="172"/>
        <v>0</v>
      </c>
      <c r="AJ813">
        <f t="shared" si="173"/>
        <v>0</v>
      </c>
      <c r="AL813">
        <f t="shared" si="174"/>
        <v>0</v>
      </c>
    </row>
    <row r="814" spans="1:38" ht="15" customHeight="1">
      <c r="A814" s="192"/>
      <c r="B814" s="8"/>
      <c r="C814" s="143" t="s">
        <v>178</v>
      </c>
      <c r="D814" s="322" t="str">
        <f t="shared" si="169"/>
        <v/>
      </c>
      <c r="E814" s="323"/>
      <c r="F814" s="323"/>
      <c r="G814" s="323"/>
      <c r="H814" s="323"/>
      <c r="I814" s="324"/>
      <c r="J814" s="317"/>
      <c r="K814" s="280"/>
      <c r="L814" s="318"/>
      <c r="M814" s="317"/>
      <c r="N814" s="280"/>
      <c r="O814" s="318"/>
      <c r="P814" s="317"/>
      <c r="Q814" s="280"/>
      <c r="R814" s="318"/>
      <c r="S814" s="317"/>
      <c r="T814" s="280"/>
      <c r="U814" s="318"/>
      <c r="V814" s="317"/>
      <c r="W814" s="280"/>
      <c r="X814" s="318"/>
      <c r="Y814" s="317"/>
      <c r="Z814" s="280"/>
      <c r="AA814" s="318"/>
      <c r="AB814" s="317"/>
      <c r="AC814" s="280"/>
      <c r="AD814" s="318"/>
      <c r="AG814">
        <f t="shared" si="170"/>
        <v>0</v>
      </c>
      <c r="AH814">
        <f t="shared" si="171"/>
        <v>0</v>
      </c>
      <c r="AI814">
        <f t="shared" si="172"/>
        <v>0</v>
      </c>
      <c r="AJ814">
        <f t="shared" si="173"/>
        <v>0</v>
      </c>
      <c r="AL814">
        <f t="shared" si="174"/>
        <v>0</v>
      </c>
    </row>
    <row r="815" spans="1:38" ht="15" customHeight="1">
      <c r="A815" s="192"/>
      <c r="B815" s="8"/>
      <c r="C815" s="143" t="s">
        <v>179</v>
      </c>
      <c r="D815" s="322" t="str">
        <f t="shared" si="169"/>
        <v/>
      </c>
      <c r="E815" s="323"/>
      <c r="F815" s="323"/>
      <c r="G815" s="323"/>
      <c r="H815" s="323"/>
      <c r="I815" s="324"/>
      <c r="J815" s="317"/>
      <c r="K815" s="280"/>
      <c r="L815" s="318"/>
      <c r="M815" s="317"/>
      <c r="N815" s="280"/>
      <c r="O815" s="318"/>
      <c r="P815" s="317"/>
      <c r="Q815" s="280"/>
      <c r="R815" s="318"/>
      <c r="S815" s="317"/>
      <c r="T815" s="280"/>
      <c r="U815" s="318"/>
      <c r="V815" s="317"/>
      <c r="W815" s="280"/>
      <c r="X815" s="318"/>
      <c r="Y815" s="317"/>
      <c r="Z815" s="280"/>
      <c r="AA815" s="318"/>
      <c r="AB815" s="317"/>
      <c r="AC815" s="280"/>
      <c r="AD815" s="318"/>
      <c r="AG815">
        <f t="shared" si="170"/>
        <v>0</v>
      </c>
      <c r="AH815">
        <f t="shared" si="171"/>
        <v>0</v>
      </c>
      <c r="AI815">
        <f t="shared" si="172"/>
        <v>0</v>
      </c>
      <c r="AJ815">
        <f t="shared" si="173"/>
        <v>0</v>
      </c>
      <c r="AL815">
        <f t="shared" si="174"/>
        <v>0</v>
      </c>
    </row>
    <row r="816" spans="1:38" ht="15" customHeight="1">
      <c r="A816" s="192"/>
      <c r="B816" s="8"/>
      <c r="C816" s="143" t="s">
        <v>180</v>
      </c>
      <c r="D816" s="322" t="str">
        <f t="shared" si="169"/>
        <v/>
      </c>
      <c r="E816" s="323"/>
      <c r="F816" s="323"/>
      <c r="G816" s="323"/>
      <c r="H816" s="323"/>
      <c r="I816" s="324"/>
      <c r="J816" s="317"/>
      <c r="K816" s="280"/>
      <c r="L816" s="318"/>
      <c r="M816" s="317"/>
      <c r="N816" s="280"/>
      <c r="O816" s="318"/>
      <c r="P816" s="317"/>
      <c r="Q816" s="280"/>
      <c r="R816" s="318"/>
      <c r="S816" s="317"/>
      <c r="T816" s="280"/>
      <c r="U816" s="318"/>
      <c r="V816" s="317"/>
      <c r="W816" s="280"/>
      <c r="X816" s="318"/>
      <c r="Y816" s="317"/>
      <c r="Z816" s="280"/>
      <c r="AA816" s="318"/>
      <c r="AB816" s="317"/>
      <c r="AC816" s="280"/>
      <c r="AD816" s="318"/>
      <c r="AG816">
        <f t="shared" si="170"/>
        <v>0</v>
      </c>
      <c r="AH816">
        <f t="shared" si="171"/>
        <v>0</v>
      </c>
      <c r="AI816">
        <f t="shared" si="172"/>
        <v>0</v>
      </c>
      <c r="AJ816">
        <f t="shared" si="173"/>
        <v>0</v>
      </c>
      <c r="AL816">
        <f t="shared" si="174"/>
        <v>0</v>
      </c>
    </row>
    <row r="817" spans="1:39" ht="15" customHeight="1">
      <c r="A817" s="192"/>
      <c r="B817" s="8"/>
      <c r="C817" s="143" t="s">
        <v>181</v>
      </c>
      <c r="D817" s="322" t="str">
        <f t="shared" si="169"/>
        <v/>
      </c>
      <c r="E817" s="323"/>
      <c r="F817" s="323"/>
      <c r="G817" s="323"/>
      <c r="H817" s="323"/>
      <c r="I817" s="324"/>
      <c r="J817" s="317"/>
      <c r="K817" s="280"/>
      <c r="L817" s="318"/>
      <c r="M817" s="317"/>
      <c r="N817" s="280"/>
      <c r="O817" s="318"/>
      <c r="P817" s="317"/>
      <c r="Q817" s="280"/>
      <c r="R817" s="318"/>
      <c r="S817" s="317"/>
      <c r="T817" s="280"/>
      <c r="U817" s="318"/>
      <c r="V817" s="317"/>
      <c r="W817" s="280"/>
      <c r="X817" s="318"/>
      <c r="Y817" s="317"/>
      <c r="Z817" s="280"/>
      <c r="AA817" s="318"/>
      <c r="AB817" s="317"/>
      <c r="AC817" s="280"/>
      <c r="AD817" s="318"/>
      <c r="AG817">
        <f t="shared" si="170"/>
        <v>0</v>
      </c>
      <c r="AH817">
        <f t="shared" si="171"/>
        <v>0</v>
      </c>
      <c r="AI817">
        <f t="shared" si="172"/>
        <v>0</v>
      </c>
      <c r="AJ817">
        <f t="shared" si="173"/>
        <v>0</v>
      </c>
      <c r="AL817">
        <f t="shared" si="174"/>
        <v>0</v>
      </c>
    </row>
    <row r="818" spans="1:39" ht="15" customHeight="1">
      <c r="A818" s="192"/>
      <c r="B818" s="8"/>
      <c r="C818" s="143" t="s">
        <v>182</v>
      </c>
      <c r="D818" s="322" t="str">
        <f t="shared" si="169"/>
        <v/>
      </c>
      <c r="E818" s="323"/>
      <c r="F818" s="323"/>
      <c r="G818" s="323"/>
      <c r="H818" s="323"/>
      <c r="I818" s="324"/>
      <c r="J818" s="317"/>
      <c r="K818" s="280"/>
      <c r="L818" s="318"/>
      <c r="M818" s="317"/>
      <c r="N818" s="280"/>
      <c r="O818" s="318"/>
      <c r="P818" s="317"/>
      <c r="Q818" s="280"/>
      <c r="R818" s="318"/>
      <c r="S818" s="317"/>
      <c r="T818" s="280"/>
      <c r="U818" s="318"/>
      <c r="V818" s="317"/>
      <c r="W818" s="280"/>
      <c r="X818" s="318"/>
      <c r="Y818" s="317"/>
      <c r="Z818" s="280"/>
      <c r="AA818" s="318"/>
      <c r="AB818" s="317"/>
      <c r="AC818" s="280"/>
      <c r="AD818" s="318"/>
      <c r="AG818">
        <f t="shared" si="170"/>
        <v>0</v>
      </c>
      <c r="AH818">
        <f t="shared" si="171"/>
        <v>0</v>
      </c>
      <c r="AI818">
        <f t="shared" si="172"/>
        <v>0</v>
      </c>
      <c r="AJ818">
        <f t="shared" si="173"/>
        <v>0</v>
      </c>
      <c r="AL818">
        <f t="shared" si="174"/>
        <v>0</v>
      </c>
    </row>
    <row r="819" spans="1:39" ht="15" customHeight="1">
      <c r="A819" s="192"/>
      <c r="B819" s="8"/>
      <c r="C819" s="143" t="s">
        <v>183</v>
      </c>
      <c r="D819" s="322" t="str">
        <f t="shared" si="169"/>
        <v/>
      </c>
      <c r="E819" s="323"/>
      <c r="F819" s="323"/>
      <c r="G819" s="323"/>
      <c r="H819" s="323"/>
      <c r="I819" s="324"/>
      <c r="J819" s="317"/>
      <c r="K819" s="280"/>
      <c r="L819" s="318"/>
      <c r="M819" s="317"/>
      <c r="N819" s="280"/>
      <c r="O819" s="318"/>
      <c r="P819" s="317"/>
      <c r="Q819" s="280"/>
      <c r="R819" s="318"/>
      <c r="S819" s="317"/>
      <c r="T819" s="280"/>
      <c r="U819" s="318"/>
      <c r="V819" s="317"/>
      <c r="W819" s="280"/>
      <c r="X819" s="318"/>
      <c r="Y819" s="317"/>
      <c r="Z819" s="280"/>
      <c r="AA819" s="318"/>
      <c r="AB819" s="317"/>
      <c r="AC819" s="280"/>
      <c r="AD819" s="318"/>
      <c r="AG819">
        <f t="shared" si="170"/>
        <v>0</v>
      </c>
      <c r="AH819">
        <f t="shared" si="171"/>
        <v>0</v>
      </c>
      <c r="AI819">
        <f t="shared" si="172"/>
        <v>0</v>
      </c>
      <c r="AJ819">
        <f t="shared" si="173"/>
        <v>0</v>
      </c>
      <c r="AL819">
        <f t="shared" si="174"/>
        <v>0</v>
      </c>
    </row>
    <row r="820" spans="1:39" ht="15" customHeight="1">
      <c r="A820" s="192"/>
      <c r="B820" s="8"/>
      <c r="C820" s="143" t="s">
        <v>184</v>
      </c>
      <c r="D820" s="322" t="str">
        <f t="shared" si="169"/>
        <v/>
      </c>
      <c r="E820" s="323"/>
      <c r="F820" s="323"/>
      <c r="G820" s="323"/>
      <c r="H820" s="323"/>
      <c r="I820" s="324"/>
      <c r="J820" s="317"/>
      <c r="K820" s="280"/>
      <c r="L820" s="318"/>
      <c r="M820" s="317"/>
      <c r="N820" s="280"/>
      <c r="O820" s="318"/>
      <c r="P820" s="317"/>
      <c r="Q820" s="280"/>
      <c r="R820" s="318"/>
      <c r="S820" s="317"/>
      <c r="T820" s="280"/>
      <c r="U820" s="318"/>
      <c r="V820" s="317"/>
      <c r="W820" s="280"/>
      <c r="X820" s="318"/>
      <c r="Y820" s="317"/>
      <c r="Z820" s="280"/>
      <c r="AA820" s="318"/>
      <c r="AB820" s="317"/>
      <c r="AC820" s="280"/>
      <c r="AD820" s="318"/>
      <c r="AG820">
        <f t="shared" si="170"/>
        <v>0</v>
      </c>
      <c r="AH820">
        <f t="shared" si="171"/>
        <v>0</v>
      </c>
      <c r="AI820">
        <f t="shared" si="172"/>
        <v>0</v>
      </c>
      <c r="AJ820">
        <f t="shared" si="173"/>
        <v>0</v>
      </c>
      <c r="AL820">
        <f t="shared" si="174"/>
        <v>0</v>
      </c>
    </row>
    <row r="821" spans="1:39" ht="15" customHeight="1">
      <c r="A821" s="192"/>
      <c r="B821" s="8"/>
      <c r="C821" s="143" t="s">
        <v>185</v>
      </c>
      <c r="D821" s="322" t="str">
        <f t="shared" si="169"/>
        <v/>
      </c>
      <c r="E821" s="323"/>
      <c r="F821" s="323"/>
      <c r="G821" s="323"/>
      <c r="H821" s="323"/>
      <c r="I821" s="324"/>
      <c r="J821" s="317"/>
      <c r="K821" s="280"/>
      <c r="L821" s="318"/>
      <c r="M821" s="317"/>
      <c r="N821" s="280"/>
      <c r="O821" s="318"/>
      <c r="P821" s="317"/>
      <c r="Q821" s="280"/>
      <c r="R821" s="318"/>
      <c r="S821" s="317"/>
      <c r="T821" s="280"/>
      <c r="U821" s="318"/>
      <c r="V821" s="317"/>
      <c r="W821" s="280"/>
      <c r="X821" s="318"/>
      <c r="Y821" s="317"/>
      <c r="Z821" s="280"/>
      <c r="AA821" s="318"/>
      <c r="AB821" s="317"/>
      <c r="AC821" s="280"/>
      <c r="AD821" s="318"/>
      <c r="AG821">
        <f t="shared" si="170"/>
        <v>0</v>
      </c>
      <c r="AH821">
        <f t="shared" si="171"/>
        <v>0</v>
      </c>
      <c r="AI821">
        <f t="shared" si="172"/>
        <v>0</v>
      </c>
      <c r="AJ821">
        <f t="shared" si="173"/>
        <v>0</v>
      </c>
      <c r="AL821">
        <f t="shared" si="174"/>
        <v>0</v>
      </c>
    </row>
    <row r="822" spans="1:39" ht="15" customHeight="1">
      <c r="A822" s="192"/>
      <c r="B822" s="8"/>
      <c r="C822" s="143" t="s">
        <v>186</v>
      </c>
      <c r="D822" s="322" t="str">
        <f t="shared" si="169"/>
        <v/>
      </c>
      <c r="E822" s="323"/>
      <c r="F822" s="323"/>
      <c r="G822" s="323"/>
      <c r="H822" s="323"/>
      <c r="I822" s="324"/>
      <c r="J822" s="317"/>
      <c r="K822" s="280"/>
      <c r="L822" s="318"/>
      <c r="M822" s="317"/>
      <c r="N822" s="280"/>
      <c r="O822" s="318"/>
      <c r="P822" s="317"/>
      <c r="Q822" s="280"/>
      <c r="R822" s="318"/>
      <c r="S822" s="317"/>
      <c r="T822" s="280"/>
      <c r="U822" s="318"/>
      <c r="V822" s="317"/>
      <c r="W822" s="280"/>
      <c r="X822" s="318"/>
      <c r="Y822" s="317"/>
      <c r="Z822" s="280"/>
      <c r="AA822" s="318"/>
      <c r="AB822" s="317"/>
      <c r="AC822" s="280"/>
      <c r="AD822" s="318"/>
      <c r="AG822">
        <f t="shared" si="170"/>
        <v>0</v>
      </c>
      <c r="AH822">
        <f t="shared" si="171"/>
        <v>0</v>
      </c>
      <c r="AI822">
        <f t="shared" si="172"/>
        <v>0</v>
      </c>
      <c r="AJ822">
        <f t="shared" si="173"/>
        <v>0</v>
      </c>
      <c r="AL822">
        <f t="shared" si="174"/>
        <v>0</v>
      </c>
    </row>
    <row r="823" spans="1:39" ht="15" customHeight="1">
      <c r="A823" s="192"/>
      <c r="B823" s="8"/>
      <c r="C823" s="143" t="s">
        <v>187</v>
      </c>
      <c r="D823" s="322" t="str">
        <f t="shared" si="169"/>
        <v/>
      </c>
      <c r="E823" s="323"/>
      <c r="F823" s="323"/>
      <c r="G823" s="323"/>
      <c r="H823" s="323"/>
      <c r="I823" s="324"/>
      <c r="J823" s="317"/>
      <c r="K823" s="280"/>
      <c r="L823" s="318"/>
      <c r="M823" s="317"/>
      <c r="N823" s="280"/>
      <c r="O823" s="318"/>
      <c r="P823" s="317"/>
      <c r="Q823" s="280"/>
      <c r="R823" s="318"/>
      <c r="S823" s="317"/>
      <c r="T823" s="280"/>
      <c r="U823" s="318"/>
      <c r="V823" s="317"/>
      <c r="W823" s="280"/>
      <c r="X823" s="318"/>
      <c r="Y823" s="317"/>
      <c r="Z823" s="280"/>
      <c r="AA823" s="318"/>
      <c r="AB823" s="317"/>
      <c r="AC823" s="280"/>
      <c r="AD823" s="318"/>
      <c r="AG823">
        <f t="shared" si="170"/>
        <v>0</v>
      </c>
      <c r="AH823">
        <f t="shared" si="171"/>
        <v>0</v>
      </c>
      <c r="AI823">
        <f t="shared" si="172"/>
        <v>0</v>
      </c>
      <c r="AJ823">
        <f t="shared" si="173"/>
        <v>0</v>
      </c>
      <c r="AL823">
        <f t="shared" si="174"/>
        <v>0</v>
      </c>
    </row>
    <row r="824" spans="1:39" ht="15" customHeight="1">
      <c r="A824" s="192"/>
      <c r="B824" s="8"/>
      <c r="C824" s="143" t="s">
        <v>188</v>
      </c>
      <c r="D824" s="322" t="str">
        <f t="shared" si="169"/>
        <v/>
      </c>
      <c r="E824" s="323"/>
      <c r="F824" s="323"/>
      <c r="G824" s="323"/>
      <c r="H824" s="323"/>
      <c r="I824" s="324"/>
      <c r="J824" s="317"/>
      <c r="K824" s="280"/>
      <c r="L824" s="318"/>
      <c r="M824" s="317"/>
      <c r="N824" s="280"/>
      <c r="O824" s="318"/>
      <c r="P824" s="317"/>
      <c r="Q824" s="280"/>
      <c r="R824" s="318"/>
      <c r="S824" s="317"/>
      <c r="T824" s="280"/>
      <c r="U824" s="318"/>
      <c r="V824" s="317"/>
      <c r="W824" s="280"/>
      <c r="X824" s="318"/>
      <c r="Y824" s="317"/>
      <c r="Z824" s="280"/>
      <c r="AA824" s="318"/>
      <c r="AB824" s="317"/>
      <c r="AC824" s="280"/>
      <c r="AD824" s="318"/>
      <c r="AG824">
        <f t="shared" si="170"/>
        <v>0</v>
      </c>
      <c r="AH824">
        <f t="shared" si="171"/>
        <v>0</v>
      </c>
      <c r="AI824">
        <f t="shared" si="172"/>
        <v>0</v>
      </c>
      <c r="AJ824">
        <f t="shared" si="173"/>
        <v>0</v>
      </c>
      <c r="AL824">
        <f t="shared" si="174"/>
        <v>0</v>
      </c>
    </row>
    <row r="825" spans="1:39" ht="15" customHeight="1">
      <c r="A825" s="192"/>
      <c r="B825" s="8"/>
      <c r="C825" s="143" t="s">
        <v>189</v>
      </c>
      <c r="D825" s="322" t="str">
        <f t="shared" si="169"/>
        <v/>
      </c>
      <c r="E825" s="323"/>
      <c r="F825" s="323"/>
      <c r="G825" s="323"/>
      <c r="H825" s="323"/>
      <c r="I825" s="324"/>
      <c r="J825" s="317"/>
      <c r="K825" s="280"/>
      <c r="L825" s="318"/>
      <c r="M825" s="317"/>
      <c r="N825" s="280"/>
      <c r="O825" s="318"/>
      <c r="P825" s="317"/>
      <c r="Q825" s="280"/>
      <c r="R825" s="318"/>
      <c r="S825" s="317"/>
      <c r="T825" s="280"/>
      <c r="U825" s="318"/>
      <c r="V825" s="317"/>
      <c r="W825" s="280"/>
      <c r="X825" s="318"/>
      <c r="Y825" s="317"/>
      <c r="Z825" s="280"/>
      <c r="AA825" s="318"/>
      <c r="AB825" s="317"/>
      <c r="AC825" s="280"/>
      <c r="AD825" s="318"/>
      <c r="AG825">
        <f t="shared" si="170"/>
        <v>0</v>
      </c>
      <c r="AH825">
        <f t="shared" si="171"/>
        <v>0</v>
      </c>
      <c r="AI825">
        <f t="shared" si="172"/>
        <v>0</v>
      </c>
      <c r="AJ825">
        <f t="shared" si="173"/>
        <v>0</v>
      </c>
      <c r="AL825">
        <f t="shared" si="174"/>
        <v>0</v>
      </c>
    </row>
    <row r="826" spans="1:39" ht="15" customHeight="1">
      <c r="A826" s="192"/>
      <c r="B826" s="8"/>
      <c r="C826" s="143" t="s">
        <v>190</v>
      </c>
      <c r="D826" s="322" t="str">
        <f t="shared" si="169"/>
        <v/>
      </c>
      <c r="E826" s="323"/>
      <c r="F826" s="323"/>
      <c r="G826" s="323"/>
      <c r="H826" s="323"/>
      <c r="I826" s="324"/>
      <c r="J826" s="317"/>
      <c r="K826" s="280"/>
      <c r="L826" s="318"/>
      <c r="M826" s="317"/>
      <c r="N826" s="280"/>
      <c r="O826" s="318"/>
      <c r="P826" s="317"/>
      <c r="Q826" s="280"/>
      <c r="R826" s="318"/>
      <c r="S826" s="317"/>
      <c r="T826" s="280"/>
      <c r="U826" s="318"/>
      <c r="V826" s="317"/>
      <c r="W826" s="280"/>
      <c r="X826" s="318"/>
      <c r="Y826" s="317"/>
      <c r="Z826" s="280"/>
      <c r="AA826" s="318"/>
      <c r="AB826" s="317"/>
      <c r="AC826" s="280"/>
      <c r="AD826" s="318"/>
      <c r="AG826">
        <f t="shared" si="170"/>
        <v>0</v>
      </c>
      <c r="AH826">
        <f t="shared" si="171"/>
        <v>0</v>
      </c>
      <c r="AI826">
        <f t="shared" si="172"/>
        <v>0</v>
      </c>
      <c r="AJ826">
        <f t="shared" si="173"/>
        <v>0</v>
      </c>
      <c r="AL826">
        <f t="shared" si="174"/>
        <v>0</v>
      </c>
    </row>
    <row r="827" spans="1:39" ht="15" customHeight="1">
      <c r="A827" s="192"/>
      <c r="B827" s="8"/>
      <c r="C827" s="143" t="s">
        <v>191</v>
      </c>
      <c r="D827" s="322" t="str">
        <f t="shared" si="169"/>
        <v/>
      </c>
      <c r="E827" s="323"/>
      <c r="F827" s="323"/>
      <c r="G827" s="323"/>
      <c r="H827" s="323"/>
      <c r="I827" s="324"/>
      <c r="J827" s="317"/>
      <c r="K827" s="280"/>
      <c r="L827" s="318"/>
      <c r="M827" s="317"/>
      <c r="N827" s="280"/>
      <c r="O827" s="318"/>
      <c r="P827" s="317"/>
      <c r="Q827" s="280"/>
      <c r="R827" s="318"/>
      <c r="S827" s="317"/>
      <c r="T827" s="280"/>
      <c r="U827" s="318"/>
      <c r="V827" s="317"/>
      <c r="W827" s="280"/>
      <c r="X827" s="318"/>
      <c r="Y827" s="317"/>
      <c r="Z827" s="280"/>
      <c r="AA827" s="318"/>
      <c r="AB827" s="317"/>
      <c r="AC827" s="280"/>
      <c r="AD827" s="318"/>
      <c r="AG827">
        <f t="shared" si="170"/>
        <v>0</v>
      </c>
      <c r="AH827">
        <f t="shared" si="171"/>
        <v>0</v>
      </c>
      <c r="AI827">
        <f t="shared" si="172"/>
        <v>0</v>
      </c>
      <c r="AJ827">
        <f t="shared" si="173"/>
        <v>0</v>
      </c>
      <c r="AL827">
        <f t="shared" si="174"/>
        <v>0</v>
      </c>
      <c r="AM827" s="96">
        <f>IF(OR(AB829="NA",AB829="NS"),0,IF(AND(COUNTA(AB709:AD828)&gt;=1,AB829&gt;0,F831=""),1,0))</f>
        <v>0</v>
      </c>
    </row>
    <row r="828" spans="1:39" ht="15" customHeight="1">
      <c r="A828" s="192"/>
      <c r="B828" s="8"/>
      <c r="C828" s="143" t="s">
        <v>192</v>
      </c>
      <c r="D828" s="322" t="str">
        <f t="shared" si="169"/>
        <v/>
      </c>
      <c r="E828" s="323"/>
      <c r="F828" s="323"/>
      <c r="G828" s="323"/>
      <c r="H828" s="323"/>
      <c r="I828" s="324"/>
      <c r="J828" s="317"/>
      <c r="K828" s="280"/>
      <c r="L828" s="318"/>
      <c r="M828" s="317"/>
      <c r="N828" s="280"/>
      <c r="O828" s="318"/>
      <c r="P828" s="317"/>
      <c r="Q828" s="280"/>
      <c r="R828" s="318"/>
      <c r="S828" s="317"/>
      <c r="T828" s="280"/>
      <c r="U828" s="318"/>
      <c r="V828" s="317"/>
      <c r="W828" s="280"/>
      <c r="X828" s="318"/>
      <c r="Y828" s="317"/>
      <c r="Z828" s="280"/>
      <c r="AA828" s="318"/>
      <c r="AB828" s="317"/>
      <c r="AC828" s="280"/>
      <c r="AD828" s="318"/>
      <c r="AG828">
        <f t="shared" si="170"/>
        <v>0</v>
      </c>
      <c r="AH828">
        <f t="shared" si="171"/>
        <v>0</v>
      </c>
      <c r="AI828">
        <f t="shared" si="172"/>
        <v>0</v>
      </c>
      <c r="AJ828">
        <f t="shared" si="173"/>
        <v>0</v>
      </c>
      <c r="AL828">
        <f t="shared" si="174"/>
        <v>0</v>
      </c>
      <c r="AM828" s="96">
        <f>IF(OR(AB829="NA",AB829="NS"),0,IF(AND(COUNTA(AB709:AD828)=0,AB829&lt;=0,F831&lt;&gt;""),1,0))</f>
        <v>0</v>
      </c>
    </row>
    <row r="829" spans="1:39" ht="15" customHeight="1">
      <c r="A829" s="166"/>
      <c r="B829" s="7"/>
      <c r="C829" s="7"/>
      <c r="D829" s="7"/>
      <c r="E829" s="7"/>
      <c r="F829"/>
      <c r="G829" s="12"/>
      <c r="H829" s="12"/>
      <c r="I829" s="145" t="s">
        <v>193</v>
      </c>
      <c r="J829" s="385">
        <f>IF(AND(SUM(J709:L828)=0,COUNTIF(J709:L828,"NS")&gt;0),"NS",
IF(AND(SUM(J709:L828)=0,COUNTIF(J709:L828,0)&gt;0),0,
IF(AND(SUM(J709:L828)=0,COUNTIF(J709:L828,"NA")&gt;0),"NA",
SUM(J709:L828))))</f>
        <v>0</v>
      </c>
      <c r="K829" s="386"/>
      <c r="L829" s="387"/>
      <c r="M829" s="385">
        <f>IF(AND(SUM(M709:O828)=0,COUNTIF(M709:O828,"NS")&gt;0),"NS",
IF(AND(SUM(M709:O828)=0,COUNTIF(M709:O828,0)&gt;0),0,
IF(AND(SUM(M709:O828)=0,COUNTIF(M709:O828,"NA")&gt;0),"NA",
SUM(M709:O828))))</f>
        <v>0</v>
      </c>
      <c r="N829" s="386"/>
      <c r="O829" s="387"/>
      <c r="P829" s="385">
        <f>IF(AND(SUM(P709:R828)=0,COUNTIF(P709:R828,"NS")&gt;0),"NS",
IF(AND(SUM(P709:R828)=0,COUNTIF(P709:R828,0)&gt;0),0,
IF(AND(SUM(P709:R828)=0,COUNTIF(P709:R828,"NA")&gt;0),"NA",
SUM(P709:R828))))</f>
        <v>0</v>
      </c>
      <c r="Q829" s="386"/>
      <c r="R829" s="387"/>
      <c r="S829" s="385">
        <f>IF(AND(SUM(S709:U828)=0,COUNTIF(S709:U828,"NS")&gt;0),"NS",
IF(AND(SUM(S709:U828)=0,COUNTIF(S709:U828,0)&gt;0),0,
IF(AND(SUM(S709:U828)=0,COUNTIF(S709:U828,"NA")&gt;0),"NA",
SUM(S709:U828))))</f>
        <v>0</v>
      </c>
      <c r="T829" s="386"/>
      <c r="U829" s="387"/>
      <c r="V829" s="385">
        <f>IF(AND(SUM(V709:X828)=0,COUNTIF(V709:X828,"NS")&gt;0),"NS",
IF(AND(SUM(V709:X828)=0,COUNTIF(V709:X828,0)&gt;0),0,
IF(AND(SUM(V709:X828)=0,COUNTIF(V709:X828,"NA")&gt;0),"NA",
SUM(V709:X828))))</f>
        <v>0</v>
      </c>
      <c r="W829" s="386"/>
      <c r="X829" s="387"/>
      <c r="Y829" s="385">
        <f>IF(AND(SUM(Y709:AA828)=0,COUNTIF(Y709:AA828,"NS")&gt;0),"NS",
IF(AND(SUM(Y709:AA828)=0,COUNTIF(Y709:AA828,0)&gt;0),0,
IF(AND(SUM(Y709:AA828)=0,COUNTIF(Y709:AA828,"NA")&gt;0),"NA",
SUM(Y709:AA828))))</f>
        <v>0</v>
      </c>
      <c r="Z829" s="386"/>
      <c r="AA829" s="387"/>
      <c r="AB829" s="385">
        <f>IF(AND(SUM(AB709:AD828)=0,COUNTIF(AB709:AD828,"NS")&gt;0),"NS",
IF(AND(SUM(AB709:AD828)=0,COUNTIF(AB709:AD828,0)&gt;0),0,
IF(AND(SUM(AB709:AD828)=0,COUNTIF(AB709:AD828,"NA")&gt;0),"NA",
SUM(AB709:AD828))))</f>
        <v>0</v>
      </c>
      <c r="AC829" s="386"/>
      <c r="AD829" s="387"/>
      <c r="AJ829" s="96">
        <f>SUM(AJ709:AJ828)</f>
        <v>0</v>
      </c>
      <c r="AL829" s="96">
        <f>SUM(AL709:AL828)+IF(COUNTA(J709:L828)=AL429,0,1)</f>
        <v>0</v>
      </c>
      <c r="AM829" s="96">
        <f>AM827+AM828</f>
        <v>0</v>
      </c>
    </row>
    <row r="830" spans="1:39" ht="15" customHeight="1">
      <c r="A830" s="166"/>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row>
    <row r="831" spans="1:39" ht="45" customHeight="1">
      <c r="A831" s="166"/>
      <c r="B831" s="7"/>
      <c r="C831" s="366" t="s">
        <v>914</v>
      </c>
      <c r="D831" s="366"/>
      <c r="E831" s="400"/>
      <c r="F831" s="317"/>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318"/>
      <c r="AG831" t="str">
        <f>IF($AG$706=$AH$706,"NO",IF(OR(AB829="NS",AB829="NA",COUNTA(AB709:AD828)=0,SUM(AB709:AD828)=0),"NO",AB829))</f>
        <v>NO</v>
      </c>
    </row>
    <row r="832" spans="1:39" ht="15" customHeight="1">
      <c r="A832" s="166"/>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row>
    <row r="833" spans="1:35" ht="24" customHeight="1">
      <c r="A833" s="166"/>
      <c r="B833" s="7"/>
      <c r="C833" s="340" t="s">
        <v>194</v>
      </c>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c r="AA833" s="340"/>
      <c r="AB833" s="340"/>
      <c r="AC833" s="340"/>
      <c r="AD833" s="340"/>
    </row>
    <row r="834" spans="1:35" ht="60" customHeight="1">
      <c r="A834" s="166"/>
      <c r="B834" s="7"/>
      <c r="C834" s="367"/>
      <c r="D834" s="368"/>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c r="AA834" s="368"/>
      <c r="AB834" s="368"/>
      <c r="AC834" s="368"/>
      <c r="AD834" s="369"/>
    </row>
    <row r="835" spans="1:35" ht="15" customHeight="1">
      <c r="A835" s="166"/>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row>
    <row r="836" spans="1:35" ht="15" customHeight="1">
      <c r="A836" s="166"/>
      <c r="B836" s="283" t="str">
        <f>IF(AJ829=0,"","Error: verificar sumas por fila.")</f>
        <v/>
      </c>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row>
    <row r="837" spans="1:35" ht="15" customHeight="1">
      <c r="A837" s="166"/>
      <c r="B837" s="283" t="str">
        <f>IF(AM829=0,"",IF(AM827&gt;0," Error: debe especificar la opción Otro tipo de atención (especifique).", " Error: no debe presentar información en el recuadro (especifique)."))</f>
        <v/>
      </c>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row>
    <row r="838" spans="1:35" ht="15" customHeight="1">
      <c r="A838" s="166"/>
      <c r="B838" s="315" t="str">
        <f>IF(AL829=0,"","Error: debe completar toda la información requerida.")</f>
        <v/>
      </c>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315"/>
      <c r="Z838" s="315"/>
      <c r="AA838" s="315"/>
      <c r="AB838" s="315"/>
      <c r="AC838" s="315"/>
      <c r="AD838" s="315"/>
    </row>
    <row r="839" spans="1:35" ht="15" customHeight="1">
      <c r="A839" s="166"/>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row>
    <row r="840" spans="1:35" ht="15" customHeight="1">
      <c r="A840" s="166"/>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row>
    <row r="841" spans="1:35" ht="48" customHeight="1">
      <c r="A841" s="158" t="s">
        <v>812</v>
      </c>
      <c r="B841" s="354" t="s">
        <v>633</v>
      </c>
      <c r="C841" s="422"/>
      <c r="D841" s="422"/>
      <c r="E841" s="422"/>
      <c r="F841" s="422"/>
      <c r="G841" s="422"/>
      <c r="H841" s="422"/>
      <c r="I841" s="422"/>
      <c r="J841" s="422"/>
      <c r="K841" s="422"/>
      <c r="L841" s="422"/>
      <c r="M841" s="422"/>
      <c r="N841" s="422"/>
      <c r="O841" s="422"/>
      <c r="P841" s="422"/>
      <c r="Q841" s="422"/>
      <c r="R841" s="422"/>
      <c r="S841" s="422"/>
      <c r="T841" s="422"/>
      <c r="U841" s="422"/>
      <c r="V841" s="422"/>
      <c r="W841" s="422"/>
      <c r="X841" s="422"/>
      <c r="Y841" s="422"/>
      <c r="Z841" s="422"/>
      <c r="AA841" s="422"/>
      <c r="AB841" s="422"/>
      <c r="AC841" s="422"/>
      <c r="AD841" s="422"/>
      <c r="AG841" t="s">
        <v>1507</v>
      </c>
      <c r="AH841" t="s">
        <v>1508</v>
      </c>
      <c r="AI841" t="s">
        <v>1509</v>
      </c>
    </row>
    <row r="842" spans="1:35" ht="15" customHeight="1">
      <c r="A842" s="166"/>
      <c r="B842" s="160"/>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G842">
        <f>COUNTBLANK(S844:AD963)</f>
        <v>1440</v>
      </c>
      <c r="AH842">
        <v>1440</v>
      </c>
      <c r="AI842">
        <v>0</v>
      </c>
    </row>
    <row r="843" spans="1:35" ht="48" customHeight="1">
      <c r="A843" s="166"/>
      <c r="B843" s="7"/>
      <c r="C843" s="259" t="s">
        <v>104</v>
      </c>
      <c r="D843" s="259"/>
      <c r="E843" s="259"/>
      <c r="F843" s="259"/>
      <c r="G843" s="259"/>
      <c r="H843" s="259"/>
      <c r="I843" s="259"/>
      <c r="J843" s="259"/>
      <c r="K843" s="259"/>
      <c r="L843" s="259"/>
      <c r="M843" s="259"/>
      <c r="N843" s="259"/>
      <c r="O843" s="259"/>
      <c r="P843" s="259"/>
      <c r="Q843" s="259"/>
      <c r="R843" s="259"/>
      <c r="S843" s="259" t="s">
        <v>576</v>
      </c>
      <c r="T843" s="259"/>
      <c r="U843" s="259"/>
      <c r="V843" s="259"/>
      <c r="W843" s="259"/>
      <c r="X843" s="259"/>
      <c r="Y843" s="381" t="s">
        <v>577</v>
      </c>
      <c r="Z843" s="382"/>
      <c r="AA843" s="382"/>
      <c r="AB843" s="382"/>
      <c r="AC843" s="382"/>
      <c r="AD843" s="383"/>
      <c r="AG843" t="s">
        <v>1561</v>
      </c>
      <c r="AH843" t="s">
        <v>1562</v>
      </c>
    </row>
    <row r="844" spans="1:35" ht="15" customHeight="1">
      <c r="A844" s="166"/>
      <c r="B844" s="7"/>
      <c r="C844" s="64" t="s">
        <v>68</v>
      </c>
      <c r="D844" s="410" t="str">
        <f>IF(D434="","",D434)</f>
        <v/>
      </c>
      <c r="E844" s="411"/>
      <c r="F844" s="411"/>
      <c r="G844" s="411"/>
      <c r="H844" s="411"/>
      <c r="I844" s="411"/>
      <c r="J844" s="411"/>
      <c r="K844" s="411"/>
      <c r="L844" s="411"/>
      <c r="M844" s="411"/>
      <c r="N844" s="411"/>
      <c r="O844" s="411"/>
      <c r="P844" s="411"/>
      <c r="Q844" s="411"/>
      <c r="R844" s="412"/>
      <c r="S844" s="317"/>
      <c r="T844" s="280"/>
      <c r="U844" s="280"/>
      <c r="V844" s="280"/>
      <c r="W844" s="280"/>
      <c r="X844" s="318"/>
      <c r="Y844" s="317"/>
      <c r="Z844" s="280"/>
      <c r="AA844" s="280"/>
      <c r="AB844" s="280"/>
      <c r="AC844" s="280"/>
      <c r="AD844" s="318"/>
      <c r="AG844">
        <f>IF(COUNTBLANK(S844:AD844)=12,0,IF(COUNTA(S844:AD844)&lt;&gt;COUNTA($S$843:$AD$843),1,0))</f>
        <v>0</v>
      </c>
      <c r="AH844">
        <f>IF(OR(COUNTIF(S844:AD844,"NA")=2,COUNTIF(S844:AD844,"NS")=2),0,IF(OR(AND(S844&gt;0,Y844&gt;0),AND(S844=0,Y844=0)),0,1))</f>
        <v>0</v>
      </c>
    </row>
    <row r="845" spans="1:35" ht="15" customHeight="1">
      <c r="A845" s="166"/>
      <c r="B845" s="7"/>
      <c r="C845" s="64" t="s">
        <v>69</v>
      </c>
      <c r="D845" s="410" t="str">
        <f t="shared" ref="D845:D908" si="175">IF(D435="","",D435)</f>
        <v/>
      </c>
      <c r="E845" s="411"/>
      <c r="F845" s="411"/>
      <c r="G845" s="411"/>
      <c r="H845" s="411"/>
      <c r="I845" s="411"/>
      <c r="J845" s="411"/>
      <c r="K845" s="411"/>
      <c r="L845" s="411"/>
      <c r="M845" s="411"/>
      <c r="N845" s="411"/>
      <c r="O845" s="411"/>
      <c r="P845" s="411"/>
      <c r="Q845" s="411"/>
      <c r="R845" s="412"/>
      <c r="S845" s="317"/>
      <c r="T845" s="280"/>
      <c r="U845" s="280"/>
      <c r="V845" s="280"/>
      <c r="W845" s="280"/>
      <c r="X845" s="318"/>
      <c r="Y845" s="317"/>
      <c r="Z845" s="280"/>
      <c r="AA845" s="280"/>
      <c r="AB845" s="280"/>
      <c r="AC845" s="280"/>
      <c r="AD845" s="318"/>
      <c r="AG845">
        <f t="shared" ref="AG845:AG908" si="176">IF(COUNTBLANK(S845:AD845)=12,0,IF(COUNTA(S845:AD845)&lt;&gt;COUNTA($S$843:$AD$843),1,0))</f>
        <v>0</v>
      </c>
      <c r="AH845">
        <f t="shared" ref="AH845:AH908" si="177">IF(OR(COUNTIF(S845:AD845,"NA")=2,COUNTIF(S845:AD845,"NS")=2),0,IF(OR(AND(S845&gt;0,Y845&gt;0),AND(S845=0,Y845=0)),0,1))</f>
        <v>0</v>
      </c>
    </row>
    <row r="846" spans="1:35" ht="15" customHeight="1">
      <c r="A846" s="166"/>
      <c r="B846" s="7"/>
      <c r="C846" s="64" t="s">
        <v>70</v>
      </c>
      <c r="D846" s="410" t="str">
        <f t="shared" si="175"/>
        <v/>
      </c>
      <c r="E846" s="411"/>
      <c r="F846" s="411"/>
      <c r="G846" s="411"/>
      <c r="H846" s="411"/>
      <c r="I846" s="411"/>
      <c r="J846" s="411"/>
      <c r="K846" s="411"/>
      <c r="L846" s="411"/>
      <c r="M846" s="411"/>
      <c r="N846" s="411"/>
      <c r="O846" s="411"/>
      <c r="P846" s="411"/>
      <c r="Q846" s="411"/>
      <c r="R846" s="412"/>
      <c r="S846" s="317"/>
      <c r="T846" s="280"/>
      <c r="U846" s="280"/>
      <c r="V846" s="280"/>
      <c r="W846" s="280"/>
      <c r="X846" s="318"/>
      <c r="Y846" s="317"/>
      <c r="Z846" s="280"/>
      <c r="AA846" s="280"/>
      <c r="AB846" s="280"/>
      <c r="AC846" s="280"/>
      <c r="AD846" s="318"/>
      <c r="AG846">
        <f t="shared" si="176"/>
        <v>0</v>
      </c>
      <c r="AH846">
        <f t="shared" si="177"/>
        <v>0</v>
      </c>
    </row>
    <row r="847" spans="1:35" ht="15" customHeight="1">
      <c r="A847" s="166"/>
      <c r="B847" s="7"/>
      <c r="C847" s="64" t="s">
        <v>71</v>
      </c>
      <c r="D847" s="410" t="str">
        <f t="shared" si="175"/>
        <v/>
      </c>
      <c r="E847" s="411"/>
      <c r="F847" s="411"/>
      <c r="G847" s="411"/>
      <c r="H847" s="411"/>
      <c r="I847" s="411"/>
      <c r="J847" s="411"/>
      <c r="K847" s="411"/>
      <c r="L847" s="411"/>
      <c r="M847" s="411"/>
      <c r="N847" s="411"/>
      <c r="O847" s="411"/>
      <c r="P847" s="411"/>
      <c r="Q847" s="411"/>
      <c r="R847" s="412"/>
      <c r="S847" s="317"/>
      <c r="T847" s="280"/>
      <c r="U847" s="280"/>
      <c r="V847" s="280"/>
      <c r="W847" s="280"/>
      <c r="X847" s="318"/>
      <c r="Y847" s="317"/>
      <c r="Z847" s="280"/>
      <c r="AA847" s="280"/>
      <c r="AB847" s="280"/>
      <c r="AC847" s="280"/>
      <c r="AD847" s="318"/>
      <c r="AG847">
        <f t="shared" si="176"/>
        <v>0</v>
      </c>
      <c r="AH847">
        <f t="shared" si="177"/>
        <v>0</v>
      </c>
    </row>
    <row r="848" spans="1:35" ht="15" customHeight="1">
      <c r="A848" s="166"/>
      <c r="B848" s="7"/>
      <c r="C848" s="64" t="s">
        <v>72</v>
      </c>
      <c r="D848" s="410" t="str">
        <f t="shared" si="175"/>
        <v/>
      </c>
      <c r="E848" s="411"/>
      <c r="F848" s="411"/>
      <c r="G848" s="411"/>
      <c r="H848" s="411"/>
      <c r="I848" s="411"/>
      <c r="J848" s="411"/>
      <c r="K848" s="411"/>
      <c r="L848" s="411"/>
      <c r="M848" s="411"/>
      <c r="N848" s="411"/>
      <c r="O848" s="411"/>
      <c r="P848" s="411"/>
      <c r="Q848" s="411"/>
      <c r="R848" s="412"/>
      <c r="S848" s="317"/>
      <c r="T848" s="280"/>
      <c r="U848" s="280"/>
      <c r="V848" s="280"/>
      <c r="W848" s="280"/>
      <c r="X848" s="318"/>
      <c r="Y848" s="317"/>
      <c r="Z848" s="280"/>
      <c r="AA848" s="280"/>
      <c r="AB848" s="280"/>
      <c r="AC848" s="280"/>
      <c r="AD848" s="318"/>
      <c r="AG848">
        <f t="shared" si="176"/>
        <v>0</v>
      </c>
      <c r="AH848">
        <f t="shared" si="177"/>
        <v>0</v>
      </c>
    </row>
    <row r="849" spans="1:34" ht="15" customHeight="1">
      <c r="A849" s="166"/>
      <c r="B849" s="7"/>
      <c r="C849" s="64" t="s">
        <v>73</v>
      </c>
      <c r="D849" s="410" t="str">
        <f t="shared" si="175"/>
        <v/>
      </c>
      <c r="E849" s="411"/>
      <c r="F849" s="411"/>
      <c r="G849" s="411"/>
      <c r="H849" s="411"/>
      <c r="I849" s="411"/>
      <c r="J849" s="411"/>
      <c r="K849" s="411"/>
      <c r="L849" s="411"/>
      <c r="M849" s="411"/>
      <c r="N849" s="411"/>
      <c r="O849" s="411"/>
      <c r="P849" s="411"/>
      <c r="Q849" s="411"/>
      <c r="R849" s="412"/>
      <c r="S849" s="317"/>
      <c r="T849" s="280"/>
      <c r="U849" s="280"/>
      <c r="V849" s="280"/>
      <c r="W849" s="280"/>
      <c r="X849" s="318"/>
      <c r="Y849" s="317"/>
      <c r="Z849" s="280"/>
      <c r="AA849" s="280"/>
      <c r="AB849" s="280"/>
      <c r="AC849" s="280"/>
      <c r="AD849" s="318"/>
      <c r="AG849">
        <f t="shared" si="176"/>
        <v>0</v>
      </c>
      <c r="AH849">
        <f t="shared" si="177"/>
        <v>0</v>
      </c>
    </row>
    <row r="850" spans="1:34" ht="15" customHeight="1">
      <c r="A850" s="166"/>
      <c r="B850" s="7"/>
      <c r="C850" s="64" t="s">
        <v>74</v>
      </c>
      <c r="D850" s="410" t="str">
        <f t="shared" si="175"/>
        <v/>
      </c>
      <c r="E850" s="411"/>
      <c r="F850" s="411"/>
      <c r="G850" s="411"/>
      <c r="H850" s="411"/>
      <c r="I850" s="411"/>
      <c r="J850" s="411"/>
      <c r="K850" s="411"/>
      <c r="L850" s="411"/>
      <c r="M850" s="411"/>
      <c r="N850" s="411"/>
      <c r="O850" s="411"/>
      <c r="P850" s="411"/>
      <c r="Q850" s="411"/>
      <c r="R850" s="412"/>
      <c r="S850" s="317"/>
      <c r="T850" s="280"/>
      <c r="U850" s="280"/>
      <c r="V850" s="280"/>
      <c r="W850" s="280"/>
      <c r="X850" s="318"/>
      <c r="Y850" s="317"/>
      <c r="Z850" s="280"/>
      <c r="AA850" s="280"/>
      <c r="AB850" s="280"/>
      <c r="AC850" s="280"/>
      <c r="AD850" s="318"/>
      <c r="AG850">
        <f t="shared" si="176"/>
        <v>0</v>
      </c>
      <c r="AH850">
        <f t="shared" si="177"/>
        <v>0</v>
      </c>
    </row>
    <row r="851" spans="1:34" ht="15" customHeight="1">
      <c r="A851" s="166"/>
      <c r="B851" s="7"/>
      <c r="C851" s="64" t="s">
        <v>75</v>
      </c>
      <c r="D851" s="410" t="str">
        <f t="shared" si="175"/>
        <v/>
      </c>
      <c r="E851" s="411"/>
      <c r="F851" s="411"/>
      <c r="G851" s="411"/>
      <c r="H851" s="411"/>
      <c r="I851" s="411"/>
      <c r="J851" s="411"/>
      <c r="K851" s="411"/>
      <c r="L851" s="411"/>
      <c r="M851" s="411"/>
      <c r="N851" s="411"/>
      <c r="O851" s="411"/>
      <c r="P851" s="411"/>
      <c r="Q851" s="411"/>
      <c r="R851" s="412"/>
      <c r="S851" s="317"/>
      <c r="T851" s="280"/>
      <c r="U851" s="280"/>
      <c r="V851" s="280"/>
      <c r="W851" s="280"/>
      <c r="X851" s="318"/>
      <c r="Y851" s="317"/>
      <c r="Z851" s="280"/>
      <c r="AA851" s="280"/>
      <c r="AB851" s="280"/>
      <c r="AC851" s="280"/>
      <c r="AD851" s="318"/>
      <c r="AG851">
        <f t="shared" si="176"/>
        <v>0</v>
      </c>
      <c r="AH851">
        <f t="shared" si="177"/>
        <v>0</v>
      </c>
    </row>
    <row r="852" spans="1:34" ht="15" customHeight="1">
      <c r="A852" s="166"/>
      <c r="B852" s="7"/>
      <c r="C852" s="64" t="s">
        <v>76</v>
      </c>
      <c r="D852" s="410" t="str">
        <f t="shared" si="175"/>
        <v/>
      </c>
      <c r="E852" s="411"/>
      <c r="F852" s="411"/>
      <c r="G852" s="411"/>
      <c r="H852" s="411"/>
      <c r="I852" s="411"/>
      <c r="J852" s="411"/>
      <c r="K852" s="411"/>
      <c r="L852" s="411"/>
      <c r="M852" s="411"/>
      <c r="N852" s="411"/>
      <c r="O852" s="411"/>
      <c r="P852" s="411"/>
      <c r="Q852" s="411"/>
      <c r="R852" s="412"/>
      <c r="S852" s="317"/>
      <c r="T852" s="280"/>
      <c r="U852" s="280"/>
      <c r="V852" s="280"/>
      <c r="W852" s="280"/>
      <c r="X852" s="318"/>
      <c r="Y852" s="317"/>
      <c r="Z852" s="280"/>
      <c r="AA852" s="280"/>
      <c r="AB852" s="280"/>
      <c r="AC852" s="280"/>
      <c r="AD852" s="318"/>
      <c r="AG852">
        <f t="shared" si="176"/>
        <v>0</v>
      </c>
      <c r="AH852">
        <f t="shared" si="177"/>
        <v>0</v>
      </c>
    </row>
    <row r="853" spans="1:34" ht="15" customHeight="1">
      <c r="A853" s="166"/>
      <c r="B853" s="7"/>
      <c r="C853" s="64" t="s">
        <v>77</v>
      </c>
      <c r="D853" s="410" t="str">
        <f t="shared" si="175"/>
        <v/>
      </c>
      <c r="E853" s="411"/>
      <c r="F853" s="411"/>
      <c r="G853" s="411"/>
      <c r="H853" s="411"/>
      <c r="I853" s="411"/>
      <c r="J853" s="411"/>
      <c r="K853" s="411"/>
      <c r="L853" s="411"/>
      <c r="M853" s="411"/>
      <c r="N853" s="411"/>
      <c r="O853" s="411"/>
      <c r="P853" s="411"/>
      <c r="Q853" s="411"/>
      <c r="R853" s="412"/>
      <c r="S853" s="317"/>
      <c r="T853" s="280"/>
      <c r="U853" s="280"/>
      <c r="V853" s="280"/>
      <c r="W853" s="280"/>
      <c r="X853" s="318"/>
      <c r="Y853" s="317"/>
      <c r="Z853" s="280"/>
      <c r="AA853" s="280"/>
      <c r="AB853" s="280"/>
      <c r="AC853" s="280"/>
      <c r="AD853" s="318"/>
      <c r="AG853">
        <f t="shared" si="176"/>
        <v>0</v>
      </c>
      <c r="AH853">
        <f t="shared" si="177"/>
        <v>0</v>
      </c>
    </row>
    <row r="854" spans="1:34" ht="15" customHeight="1">
      <c r="A854" s="166"/>
      <c r="B854" s="7"/>
      <c r="C854" s="64" t="s">
        <v>78</v>
      </c>
      <c r="D854" s="410" t="str">
        <f t="shared" si="175"/>
        <v/>
      </c>
      <c r="E854" s="411"/>
      <c r="F854" s="411"/>
      <c r="G854" s="411"/>
      <c r="H854" s="411"/>
      <c r="I854" s="411"/>
      <c r="J854" s="411"/>
      <c r="K854" s="411"/>
      <c r="L854" s="411"/>
      <c r="M854" s="411"/>
      <c r="N854" s="411"/>
      <c r="O854" s="411"/>
      <c r="P854" s="411"/>
      <c r="Q854" s="411"/>
      <c r="R854" s="412"/>
      <c r="S854" s="317"/>
      <c r="T854" s="280"/>
      <c r="U854" s="280"/>
      <c r="V854" s="280"/>
      <c r="W854" s="280"/>
      <c r="X854" s="318"/>
      <c r="Y854" s="317"/>
      <c r="Z854" s="280"/>
      <c r="AA854" s="280"/>
      <c r="AB854" s="280"/>
      <c r="AC854" s="280"/>
      <c r="AD854" s="318"/>
      <c r="AG854">
        <f t="shared" si="176"/>
        <v>0</v>
      </c>
      <c r="AH854">
        <f t="shared" si="177"/>
        <v>0</v>
      </c>
    </row>
    <row r="855" spans="1:34" ht="15" customHeight="1">
      <c r="A855" s="166"/>
      <c r="B855" s="7"/>
      <c r="C855" s="64" t="s">
        <v>79</v>
      </c>
      <c r="D855" s="410" t="str">
        <f t="shared" si="175"/>
        <v/>
      </c>
      <c r="E855" s="411"/>
      <c r="F855" s="411"/>
      <c r="G855" s="411"/>
      <c r="H855" s="411"/>
      <c r="I855" s="411"/>
      <c r="J855" s="411"/>
      <c r="K855" s="411"/>
      <c r="L855" s="411"/>
      <c r="M855" s="411"/>
      <c r="N855" s="411"/>
      <c r="O855" s="411"/>
      <c r="P855" s="411"/>
      <c r="Q855" s="411"/>
      <c r="R855" s="412"/>
      <c r="S855" s="317"/>
      <c r="T855" s="280"/>
      <c r="U855" s="280"/>
      <c r="V855" s="280"/>
      <c r="W855" s="280"/>
      <c r="X855" s="318"/>
      <c r="Y855" s="317"/>
      <c r="Z855" s="280"/>
      <c r="AA855" s="280"/>
      <c r="AB855" s="280"/>
      <c r="AC855" s="280"/>
      <c r="AD855" s="318"/>
      <c r="AG855">
        <f t="shared" si="176"/>
        <v>0</v>
      </c>
      <c r="AH855">
        <f t="shared" si="177"/>
        <v>0</v>
      </c>
    </row>
    <row r="856" spans="1:34" ht="15" customHeight="1">
      <c r="A856" s="166"/>
      <c r="B856" s="7"/>
      <c r="C856" s="64" t="s">
        <v>80</v>
      </c>
      <c r="D856" s="410" t="str">
        <f t="shared" si="175"/>
        <v/>
      </c>
      <c r="E856" s="411"/>
      <c r="F856" s="411"/>
      <c r="G856" s="411"/>
      <c r="H856" s="411"/>
      <c r="I856" s="411"/>
      <c r="J856" s="411"/>
      <c r="K856" s="411"/>
      <c r="L856" s="411"/>
      <c r="M856" s="411"/>
      <c r="N856" s="411"/>
      <c r="O856" s="411"/>
      <c r="P856" s="411"/>
      <c r="Q856" s="411"/>
      <c r="R856" s="412"/>
      <c r="S856" s="317"/>
      <c r="T856" s="280"/>
      <c r="U856" s="280"/>
      <c r="V856" s="280"/>
      <c r="W856" s="280"/>
      <c r="X856" s="318"/>
      <c r="Y856" s="317"/>
      <c r="Z856" s="280"/>
      <c r="AA856" s="280"/>
      <c r="AB856" s="280"/>
      <c r="AC856" s="280"/>
      <c r="AD856" s="318"/>
      <c r="AG856">
        <f t="shared" si="176"/>
        <v>0</v>
      </c>
      <c r="AH856">
        <f t="shared" si="177"/>
        <v>0</v>
      </c>
    </row>
    <row r="857" spans="1:34" ht="15" customHeight="1">
      <c r="A857" s="166"/>
      <c r="B857" s="7"/>
      <c r="C857" s="64" t="s">
        <v>81</v>
      </c>
      <c r="D857" s="410" t="str">
        <f t="shared" si="175"/>
        <v/>
      </c>
      <c r="E857" s="411"/>
      <c r="F857" s="411"/>
      <c r="G857" s="411"/>
      <c r="H857" s="411"/>
      <c r="I857" s="411"/>
      <c r="J857" s="411"/>
      <c r="K857" s="411"/>
      <c r="L857" s="411"/>
      <c r="M857" s="411"/>
      <c r="N857" s="411"/>
      <c r="O857" s="411"/>
      <c r="P857" s="411"/>
      <c r="Q857" s="411"/>
      <c r="R857" s="412"/>
      <c r="S857" s="317"/>
      <c r="T857" s="280"/>
      <c r="U857" s="280"/>
      <c r="V857" s="280"/>
      <c r="W857" s="280"/>
      <c r="X857" s="318"/>
      <c r="Y857" s="317"/>
      <c r="Z857" s="280"/>
      <c r="AA857" s="280"/>
      <c r="AB857" s="280"/>
      <c r="AC857" s="280"/>
      <c r="AD857" s="318"/>
      <c r="AG857">
        <f t="shared" si="176"/>
        <v>0</v>
      </c>
      <c r="AH857">
        <f t="shared" si="177"/>
        <v>0</v>
      </c>
    </row>
    <row r="858" spans="1:34" ht="15" customHeight="1">
      <c r="A858" s="166"/>
      <c r="B858" s="7"/>
      <c r="C858" s="64" t="s">
        <v>82</v>
      </c>
      <c r="D858" s="410" t="str">
        <f t="shared" si="175"/>
        <v/>
      </c>
      <c r="E858" s="411"/>
      <c r="F858" s="411"/>
      <c r="G858" s="411"/>
      <c r="H858" s="411"/>
      <c r="I858" s="411"/>
      <c r="J858" s="411"/>
      <c r="K858" s="411"/>
      <c r="L858" s="411"/>
      <c r="M858" s="411"/>
      <c r="N858" s="411"/>
      <c r="O858" s="411"/>
      <c r="P858" s="411"/>
      <c r="Q858" s="411"/>
      <c r="R858" s="412"/>
      <c r="S858" s="317"/>
      <c r="T858" s="280"/>
      <c r="U858" s="280"/>
      <c r="V858" s="280"/>
      <c r="W858" s="280"/>
      <c r="X858" s="318"/>
      <c r="Y858" s="317"/>
      <c r="Z858" s="280"/>
      <c r="AA858" s="280"/>
      <c r="AB858" s="280"/>
      <c r="AC858" s="280"/>
      <c r="AD858" s="318"/>
      <c r="AG858">
        <f t="shared" si="176"/>
        <v>0</v>
      </c>
      <c r="AH858">
        <f t="shared" si="177"/>
        <v>0</v>
      </c>
    </row>
    <row r="859" spans="1:34" ht="15" customHeight="1">
      <c r="A859" s="166"/>
      <c r="B859" s="7"/>
      <c r="C859" s="64" t="s">
        <v>83</v>
      </c>
      <c r="D859" s="410" t="str">
        <f t="shared" si="175"/>
        <v/>
      </c>
      <c r="E859" s="411"/>
      <c r="F859" s="411"/>
      <c r="G859" s="411"/>
      <c r="H859" s="411"/>
      <c r="I859" s="411"/>
      <c r="J859" s="411"/>
      <c r="K859" s="411"/>
      <c r="L859" s="411"/>
      <c r="M859" s="411"/>
      <c r="N859" s="411"/>
      <c r="O859" s="411"/>
      <c r="P859" s="411"/>
      <c r="Q859" s="411"/>
      <c r="R859" s="412"/>
      <c r="S859" s="317"/>
      <c r="T859" s="280"/>
      <c r="U859" s="280"/>
      <c r="V859" s="280"/>
      <c r="W859" s="280"/>
      <c r="X859" s="318"/>
      <c r="Y859" s="317"/>
      <c r="Z859" s="280"/>
      <c r="AA859" s="280"/>
      <c r="AB859" s="280"/>
      <c r="AC859" s="280"/>
      <c r="AD859" s="318"/>
      <c r="AG859">
        <f t="shared" si="176"/>
        <v>0</v>
      </c>
      <c r="AH859">
        <f t="shared" si="177"/>
        <v>0</v>
      </c>
    </row>
    <row r="860" spans="1:34" ht="15" customHeight="1">
      <c r="A860" s="166"/>
      <c r="B860" s="7"/>
      <c r="C860" s="64" t="s">
        <v>84</v>
      </c>
      <c r="D860" s="410" t="str">
        <f t="shared" si="175"/>
        <v/>
      </c>
      <c r="E860" s="411"/>
      <c r="F860" s="411"/>
      <c r="G860" s="411"/>
      <c r="H860" s="411"/>
      <c r="I860" s="411"/>
      <c r="J860" s="411"/>
      <c r="K860" s="411"/>
      <c r="L860" s="411"/>
      <c r="M860" s="411"/>
      <c r="N860" s="411"/>
      <c r="O860" s="411"/>
      <c r="P860" s="411"/>
      <c r="Q860" s="411"/>
      <c r="R860" s="412"/>
      <c r="S860" s="317"/>
      <c r="T860" s="280"/>
      <c r="U860" s="280"/>
      <c r="V860" s="280"/>
      <c r="W860" s="280"/>
      <c r="X860" s="318"/>
      <c r="Y860" s="317"/>
      <c r="Z860" s="280"/>
      <c r="AA860" s="280"/>
      <c r="AB860" s="280"/>
      <c r="AC860" s="280"/>
      <c r="AD860" s="318"/>
      <c r="AG860">
        <f t="shared" si="176"/>
        <v>0</v>
      </c>
      <c r="AH860">
        <f t="shared" si="177"/>
        <v>0</v>
      </c>
    </row>
    <row r="861" spans="1:34" ht="15" customHeight="1">
      <c r="A861" s="166"/>
      <c r="B861" s="7"/>
      <c r="C861" s="64" t="s">
        <v>85</v>
      </c>
      <c r="D861" s="410" t="str">
        <f t="shared" si="175"/>
        <v/>
      </c>
      <c r="E861" s="411"/>
      <c r="F861" s="411"/>
      <c r="G861" s="411"/>
      <c r="H861" s="411"/>
      <c r="I861" s="411"/>
      <c r="J861" s="411"/>
      <c r="K861" s="411"/>
      <c r="L861" s="411"/>
      <c r="M861" s="411"/>
      <c r="N861" s="411"/>
      <c r="O861" s="411"/>
      <c r="P861" s="411"/>
      <c r="Q861" s="411"/>
      <c r="R861" s="412"/>
      <c r="S861" s="317"/>
      <c r="T861" s="280"/>
      <c r="U861" s="280"/>
      <c r="V861" s="280"/>
      <c r="W861" s="280"/>
      <c r="X861" s="318"/>
      <c r="Y861" s="317"/>
      <c r="Z861" s="280"/>
      <c r="AA861" s="280"/>
      <c r="AB861" s="280"/>
      <c r="AC861" s="280"/>
      <c r="AD861" s="318"/>
      <c r="AG861">
        <f t="shared" si="176"/>
        <v>0</v>
      </c>
      <c r="AH861">
        <f t="shared" si="177"/>
        <v>0</v>
      </c>
    </row>
    <row r="862" spans="1:34" ht="15" customHeight="1">
      <c r="A862" s="166"/>
      <c r="B862" s="7"/>
      <c r="C862" s="64" t="s">
        <v>86</v>
      </c>
      <c r="D862" s="410" t="str">
        <f t="shared" si="175"/>
        <v/>
      </c>
      <c r="E862" s="411"/>
      <c r="F862" s="411"/>
      <c r="G862" s="411"/>
      <c r="H862" s="411"/>
      <c r="I862" s="411"/>
      <c r="J862" s="411"/>
      <c r="K862" s="411"/>
      <c r="L862" s="411"/>
      <c r="M862" s="411"/>
      <c r="N862" s="411"/>
      <c r="O862" s="411"/>
      <c r="P862" s="411"/>
      <c r="Q862" s="411"/>
      <c r="R862" s="412"/>
      <c r="S862" s="317"/>
      <c r="T862" s="280"/>
      <c r="U862" s="280"/>
      <c r="V862" s="280"/>
      <c r="W862" s="280"/>
      <c r="X862" s="318"/>
      <c r="Y862" s="317"/>
      <c r="Z862" s="280"/>
      <c r="AA862" s="280"/>
      <c r="AB862" s="280"/>
      <c r="AC862" s="280"/>
      <c r="AD862" s="318"/>
      <c r="AG862">
        <f t="shared" si="176"/>
        <v>0</v>
      </c>
      <c r="AH862">
        <f t="shared" si="177"/>
        <v>0</v>
      </c>
    </row>
    <row r="863" spans="1:34" ht="15" customHeight="1">
      <c r="A863" s="166"/>
      <c r="B863" s="7"/>
      <c r="C863" s="64" t="s">
        <v>87</v>
      </c>
      <c r="D863" s="410" t="str">
        <f t="shared" si="175"/>
        <v/>
      </c>
      <c r="E863" s="411"/>
      <c r="F863" s="411"/>
      <c r="G863" s="411"/>
      <c r="H863" s="411"/>
      <c r="I863" s="411"/>
      <c r="J863" s="411"/>
      <c r="K863" s="411"/>
      <c r="L863" s="411"/>
      <c r="M863" s="411"/>
      <c r="N863" s="411"/>
      <c r="O863" s="411"/>
      <c r="P863" s="411"/>
      <c r="Q863" s="411"/>
      <c r="R863" s="412"/>
      <c r="S863" s="317"/>
      <c r="T863" s="280"/>
      <c r="U863" s="280"/>
      <c r="V863" s="280"/>
      <c r="W863" s="280"/>
      <c r="X863" s="318"/>
      <c r="Y863" s="317"/>
      <c r="Z863" s="280"/>
      <c r="AA863" s="280"/>
      <c r="AB863" s="280"/>
      <c r="AC863" s="280"/>
      <c r="AD863" s="318"/>
      <c r="AG863">
        <f t="shared" si="176"/>
        <v>0</v>
      </c>
      <c r="AH863">
        <f t="shared" si="177"/>
        <v>0</v>
      </c>
    </row>
    <row r="864" spans="1:34" ht="15" customHeight="1">
      <c r="A864" s="166"/>
      <c r="B864" s="7"/>
      <c r="C864" s="64" t="s">
        <v>88</v>
      </c>
      <c r="D864" s="410" t="str">
        <f t="shared" si="175"/>
        <v/>
      </c>
      <c r="E864" s="411"/>
      <c r="F864" s="411"/>
      <c r="G864" s="411"/>
      <c r="H864" s="411"/>
      <c r="I864" s="411"/>
      <c r="J864" s="411"/>
      <c r="K864" s="411"/>
      <c r="L864" s="411"/>
      <c r="M864" s="411"/>
      <c r="N864" s="411"/>
      <c r="O864" s="411"/>
      <c r="P864" s="411"/>
      <c r="Q864" s="411"/>
      <c r="R864" s="412"/>
      <c r="S864" s="317"/>
      <c r="T864" s="280"/>
      <c r="U864" s="280"/>
      <c r="V864" s="280"/>
      <c r="W864" s="280"/>
      <c r="X864" s="318"/>
      <c r="Y864" s="317"/>
      <c r="Z864" s="280"/>
      <c r="AA864" s="280"/>
      <c r="AB864" s="280"/>
      <c r="AC864" s="280"/>
      <c r="AD864" s="318"/>
      <c r="AG864">
        <f t="shared" si="176"/>
        <v>0</v>
      </c>
      <c r="AH864">
        <f t="shared" si="177"/>
        <v>0</v>
      </c>
    </row>
    <row r="865" spans="1:34" ht="15" customHeight="1">
      <c r="A865" s="166"/>
      <c r="B865" s="7"/>
      <c r="C865" s="64" t="s">
        <v>89</v>
      </c>
      <c r="D865" s="410" t="str">
        <f t="shared" si="175"/>
        <v/>
      </c>
      <c r="E865" s="411"/>
      <c r="F865" s="411"/>
      <c r="G865" s="411"/>
      <c r="H865" s="411"/>
      <c r="I865" s="411"/>
      <c r="J865" s="411"/>
      <c r="K865" s="411"/>
      <c r="L865" s="411"/>
      <c r="M865" s="411"/>
      <c r="N865" s="411"/>
      <c r="O865" s="411"/>
      <c r="P865" s="411"/>
      <c r="Q865" s="411"/>
      <c r="R865" s="412"/>
      <c r="S865" s="317"/>
      <c r="T865" s="280"/>
      <c r="U865" s="280"/>
      <c r="V865" s="280"/>
      <c r="W865" s="280"/>
      <c r="X865" s="318"/>
      <c r="Y865" s="317"/>
      <c r="Z865" s="280"/>
      <c r="AA865" s="280"/>
      <c r="AB865" s="280"/>
      <c r="AC865" s="280"/>
      <c r="AD865" s="318"/>
      <c r="AG865">
        <f t="shared" si="176"/>
        <v>0</v>
      </c>
      <c r="AH865">
        <f t="shared" si="177"/>
        <v>0</v>
      </c>
    </row>
    <row r="866" spans="1:34" ht="15" customHeight="1">
      <c r="A866" s="166"/>
      <c r="B866" s="7"/>
      <c r="C866" s="64" t="s">
        <v>90</v>
      </c>
      <c r="D866" s="410" t="str">
        <f t="shared" si="175"/>
        <v/>
      </c>
      <c r="E866" s="411"/>
      <c r="F866" s="411"/>
      <c r="G866" s="411"/>
      <c r="H866" s="411"/>
      <c r="I866" s="411"/>
      <c r="J866" s="411"/>
      <c r="K866" s="411"/>
      <c r="L866" s="411"/>
      <c r="M866" s="411"/>
      <c r="N866" s="411"/>
      <c r="O866" s="411"/>
      <c r="P866" s="411"/>
      <c r="Q866" s="411"/>
      <c r="R866" s="412"/>
      <c r="S866" s="317"/>
      <c r="T866" s="280"/>
      <c r="U866" s="280"/>
      <c r="V866" s="280"/>
      <c r="W866" s="280"/>
      <c r="X866" s="318"/>
      <c r="Y866" s="317"/>
      <c r="Z866" s="280"/>
      <c r="AA866" s="280"/>
      <c r="AB866" s="280"/>
      <c r="AC866" s="280"/>
      <c r="AD866" s="318"/>
      <c r="AG866">
        <f t="shared" si="176"/>
        <v>0</v>
      </c>
      <c r="AH866">
        <f t="shared" si="177"/>
        <v>0</v>
      </c>
    </row>
    <row r="867" spans="1:34" ht="15" customHeight="1">
      <c r="A867" s="166"/>
      <c r="B867" s="7"/>
      <c r="C867" s="64" t="s">
        <v>91</v>
      </c>
      <c r="D867" s="410" t="str">
        <f t="shared" si="175"/>
        <v/>
      </c>
      <c r="E867" s="411"/>
      <c r="F867" s="411"/>
      <c r="G867" s="411"/>
      <c r="H867" s="411"/>
      <c r="I867" s="411"/>
      <c r="J867" s="411"/>
      <c r="K867" s="411"/>
      <c r="L867" s="411"/>
      <c r="M867" s="411"/>
      <c r="N867" s="411"/>
      <c r="O867" s="411"/>
      <c r="P867" s="411"/>
      <c r="Q867" s="411"/>
      <c r="R867" s="412"/>
      <c r="S867" s="317"/>
      <c r="T867" s="280"/>
      <c r="U867" s="280"/>
      <c r="V867" s="280"/>
      <c r="W867" s="280"/>
      <c r="X867" s="318"/>
      <c r="Y867" s="317"/>
      <c r="Z867" s="280"/>
      <c r="AA867" s="280"/>
      <c r="AB867" s="280"/>
      <c r="AC867" s="280"/>
      <c r="AD867" s="318"/>
      <c r="AG867">
        <f t="shared" si="176"/>
        <v>0</v>
      </c>
      <c r="AH867">
        <f t="shared" si="177"/>
        <v>0</v>
      </c>
    </row>
    <row r="868" spans="1:34" ht="15" customHeight="1">
      <c r="A868" s="166"/>
      <c r="B868" s="7"/>
      <c r="C868" s="64" t="s">
        <v>92</v>
      </c>
      <c r="D868" s="410" t="str">
        <f t="shared" si="175"/>
        <v/>
      </c>
      <c r="E868" s="411"/>
      <c r="F868" s="411"/>
      <c r="G868" s="411"/>
      <c r="H868" s="411"/>
      <c r="I868" s="411"/>
      <c r="J868" s="411"/>
      <c r="K868" s="411"/>
      <c r="L868" s="411"/>
      <c r="M868" s="411"/>
      <c r="N868" s="411"/>
      <c r="O868" s="411"/>
      <c r="P868" s="411"/>
      <c r="Q868" s="411"/>
      <c r="R868" s="412"/>
      <c r="S868" s="317"/>
      <c r="T868" s="280"/>
      <c r="U868" s="280"/>
      <c r="V868" s="280"/>
      <c r="W868" s="280"/>
      <c r="X868" s="318"/>
      <c r="Y868" s="317"/>
      <c r="Z868" s="280"/>
      <c r="AA868" s="280"/>
      <c r="AB868" s="280"/>
      <c r="AC868" s="280"/>
      <c r="AD868" s="318"/>
      <c r="AG868">
        <f t="shared" si="176"/>
        <v>0</v>
      </c>
      <c r="AH868">
        <f t="shared" si="177"/>
        <v>0</v>
      </c>
    </row>
    <row r="869" spans="1:34" ht="15" customHeight="1">
      <c r="A869" s="166"/>
      <c r="B869" s="7"/>
      <c r="C869" s="64" t="s">
        <v>93</v>
      </c>
      <c r="D869" s="410" t="str">
        <f t="shared" si="175"/>
        <v/>
      </c>
      <c r="E869" s="411"/>
      <c r="F869" s="411"/>
      <c r="G869" s="411"/>
      <c r="H869" s="411"/>
      <c r="I869" s="411"/>
      <c r="J869" s="411"/>
      <c r="K869" s="411"/>
      <c r="L869" s="411"/>
      <c r="M869" s="411"/>
      <c r="N869" s="411"/>
      <c r="O869" s="411"/>
      <c r="P869" s="411"/>
      <c r="Q869" s="411"/>
      <c r="R869" s="412"/>
      <c r="S869" s="317"/>
      <c r="T869" s="280"/>
      <c r="U869" s="280"/>
      <c r="V869" s="280"/>
      <c r="W869" s="280"/>
      <c r="X869" s="318"/>
      <c r="Y869" s="317"/>
      <c r="Z869" s="280"/>
      <c r="AA869" s="280"/>
      <c r="AB869" s="280"/>
      <c r="AC869" s="280"/>
      <c r="AD869" s="318"/>
      <c r="AG869">
        <f t="shared" si="176"/>
        <v>0</v>
      </c>
      <c r="AH869">
        <f t="shared" si="177"/>
        <v>0</v>
      </c>
    </row>
    <row r="870" spans="1:34" ht="15" customHeight="1">
      <c r="A870" s="166"/>
      <c r="B870" s="7"/>
      <c r="C870" s="64" t="s">
        <v>94</v>
      </c>
      <c r="D870" s="410" t="str">
        <f t="shared" si="175"/>
        <v/>
      </c>
      <c r="E870" s="411"/>
      <c r="F870" s="411"/>
      <c r="G870" s="411"/>
      <c r="H870" s="411"/>
      <c r="I870" s="411"/>
      <c r="J870" s="411"/>
      <c r="K870" s="411"/>
      <c r="L870" s="411"/>
      <c r="M870" s="411"/>
      <c r="N870" s="411"/>
      <c r="O870" s="411"/>
      <c r="P870" s="411"/>
      <c r="Q870" s="411"/>
      <c r="R870" s="412"/>
      <c r="S870" s="317"/>
      <c r="T870" s="280"/>
      <c r="U870" s="280"/>
      <c r="V870" s="280"/>
      <c r="W870" s="280"/>
      <c r="X870" s="318"/>
      <c r="Y870" s="317"/>
      <c r="Z870" s="280"/>
      <c r="AA870" s="280"/>
      <c r="AB870" s="280"/>
      <c r="AC870" s="280"/>
      <c r="AD870" s="318"/>
      <c r="AG870">
        <f t="shared" si="176"/>
        <v>0</v>
      </c>
      <c r="AH870">
        <f t="shared" si="177"/>
        <v>0</v>
      </c>
    </row>
    <row r="871" spans="1:34" ht="15" customHeight="1">
      <c r="A871" s="166"/>
      <c r="B871" s="7"/>
      <c r="C871" s="64" t="s">
        <v>95</v>
      </c>
      <c r="D871" s="410" t="str">
        <f t="shared" si="175"/>
        <v/>
      </c>
      <c r="E871" s="411"/>
      <c r="F871" s="411"/>
      <c r="G871" s="411"/>
      <c r="H871" s="411"/>
      <c r="I871" s="411"/>
      <c r="J871" s="411"/>
      <c r="K871" s="411"/>
      <c r="L871" s="411"/>
      <c r="M871" s="411"/>
      <c r="N871" s="411"/>
      <c r="O871" s="411"/>
      <c r="P871" s="411"/>
      <c r="Q871" s="411"/>
      <c r="R871" s="412"/>
      <c r="S871" s="317"/>
      <c r="T871" s="280"/>
      <c r="U871" s="280"/>
      <c r="V871" s="280"/>
      <c r="W871" s="280"/>
      <c r="X871" s="318"/>
      <c r="Y871" s="317"/>
      <c r="Z871" s="280"/>
      <c r="AA871" s="280"/>
      <c r="AB871" s="280"/>
      <c r="AC871" s="280"/>
      <c r="AD871" s="318"/>
      <c r="AG871">
        <f t="shared" si="176"/>
        <v>0</v>
      </c>
      <c r="AH871">
        <f t="shared" si="177"/>
        <v>0</v>
      </c>
    </row>
    <row r="872" spans="1:34" ht="15" customHeight="1">
      <c r="A872" s="166"/>
      <c r="B872" s="7"/>
      <c r="C872" s="64" t="s">
        <v>96</v>
      </c>
      <c r="D872" s="410" t="str">
        <f t="shared" si="175"/>
        <v/>
      </c>
      <c r="E872" s="411"/>
      <c r="F872" s="411"/>
      <c r="G872" s="411"/>
      <c r="H872" s="411"/>
      <c r="I872" s="411"/>
      <c r="J872" s="411"/>
      <c r="K872" s="411"/>
      <c r="L872" s="411"/>
      <c r="M872" s="411"/>
      <c r="N872" s="411"/>
      <c r="O872" s="411"/>
      <c r="P872" s="411"/>
      <c r="Q872" s="411"/>
      <c r="R872" s="412"/>
      <c r="S872" s="317"/>
      <c r="T872" s="280"/>
      <c r="U872" s="280"/>
      <c r="V872" s="280"/>
      <c r="W872" s="280"/>
      <c r="X872" s="318"/>
      <c r="Y872" s="317"/>
      <c r="Z872" s="280"/>
      <c r="AA872" s="280"/>
      <c r="AB872" s="280"/>
      <c r="AC872" s="280"/>
      <c r="AD872" s="318"/>
      <c r="AG872">
        <f t="shared" si="176"/>
        <v>0</v>
      </c>
      <c r="AH872">
        <f t="shared" si="177"/>
        <v>0</v>
      </c>
    </row>
    <row r="873" spans="1:34" ht="15" customHeight="1">
      <c r="A873" s="166"/>
      <c r="B873" s="7"/>
      <c r="C873" s="64" t="s">
        <v>97</v>
      </c>
      <c r="D873" s="410" t="str">
        <f t="shared" si="175"/>
        <v/>
      </c>
      <c r="E873" s="411"/>
      <c r="F873" s="411"/>
      <c r="G873" s="411"/>
      <c r="H873" s="411"/>
      <c r="I873" s="411"/>
      <c r="J873" s="411"/>
      <c r="K873" s="411"/>
      <c r="L873" s="411"/>
      <c r="M873" s="411"/>
      <c r="N873" s="411"/>
      <c r="O873" s="411"/>
      <c r="P873" s="411"/>
      <c r="Q873" s="411"/>
      <c r="R873" s="412"/>
      <c r="S873" s="317"/>
      <c r="T873" s="280"/>
      <c r="U873" s="280"/>
      <c r="V873" s="280"/>
      <c r="W873" s="280"/>
      <c r="X873" s="318"/>
      <c r="Y873" s="317"/>
      <c r="Z873" s="280"/>
      <c r="AA873" s="280"/>
      <c r="AB873" s="280"/>
      <c r="AC873" s="280"/>
      <c r="AD873" s="318"/>
      <c r="AG873">
        <f t="shared" si="176"/>
        <v>0</v>
      </c>
      <c r="AH873">
        <f t="shared" si="177"/>
        <v>0</v>
      </c>
    </row>
    <row r="874" spans="1:34" ht="15" customHeight="1">
      <c r="A874" s="166"/>
      <c r="B874" s="7"/>
      <c r="C874" s="64" t="s">
        <v>98</v>
      </c>
      <c r="D874" s="410" t="str">
        <f t="shared" si="175"/>
        <v/>
      </c>
      <c r="E874" s="411"/>
      <c r="F874" s="411"/>
      <c r="G874" s="411"/>
      <c r="H874" s="411"/>
      <c r="I874" s="411"/>
      <c r="J874" s="411"/>
      <c r="K874" s="411"/>
      <c r="L874" s="411"/>
      <c r="M874" s="411"/>
      <c r="N874" s="411"/>
      <c r="O874" s="411"/>
      <c r="P874" s="411"/>
      <c r="Q874" s="411"/>
      <c r="R874" s="412"/>
      <c r="S874" s="317"/>
      <c r="T874" s="280"/>
      <c r="U874" s="280"/>
      <c r="V874" s="280"/>
      <c r="W874" s="280"/>
      <c r="X874" s="318"/>
      <c r="Y874" s="317"/>
      <c r="Z874" s="280"/>
      <c r="AA874" s="280"/>
      <c r="AB874" s="280"/>
      <c r="AC874" s="280"/>
      <c r="AD874" s="318"/>
      <c r="AG874">
        <f t="shared" si="176"/>
        <v>0</v>
      </c>
      <c r="AH874">
        <f t="shared" si="177"/>
        <v>0</v>
      </c>
    </row>
    <row r="875" spans="1:34" ht="15" customHeight="1">
      <c r="A875" s="166"/>
      <c r="B875" s="7"/>
      <c r="C875" s="64" t="s">
        <v>99</v>
      </c>
      <c r="D875" s="410" t="str">
        <f t="shared" si="175"/>
        <v/>
      </c>
      <c r="E875" s="411"/>
      <c r="F875" s="411"/>
      <c r="G875" s="411"/>
      <c r="H875" s="411"/>
      <c r="I875" s="411"/>
      <c r="J875" s="411"/>
      <c r="K875" s="411"/>
      <c r="L875" s="411"/>
      <c r="M875" s="411"/>
      <c r="N875" s="411"/>
      <c r="O875" s="411"/>
      <c r="P875" s="411"/>
      <c r="Q875" s="411"/>
      <c r="R875" s="412"/>
      <c r="S875" s="317"/>
      <c r="T875" s="280"/>
      <c r="U875" s="280"/>
      <c r="V875" s="280"/>
      <c r="W875" s="280"/>
      <c r="X875" s="318"/>
      <c r="Y875" s="317"/>
      <c r="Z875" s="280"/>
      <c r="AA875" s="280"/>
      <c r="AB875" s="280"/>
      <c r="AC875" s="280"/>
      <c r="AD875" s="318"/>
      <c r="AG875">
        <f t="shared" si="176"/>
        <v>0</v>
      </c>
      <c r="AH875">
        <f t="shared" si="177"/>
        <v>0</v>
      </c>
    </row>
    <row r="876" spans="1:34" ht="15" customHeight="1">
      <c r="A876" s="166"/>
      <c r="B876" s="7"/>
      <c r="C876" s="64" t="s">
        <v>100</v>
      </c>
      <c r="D876" s="410" t="str">
        <f t="shared" si="175"/>
        <v/>
      </c>
      <c r="E876" s="411"/>
      <c r="F876" s="411"/>
      <c r="G876" s="411"/>
      <c r="H876" s="411"/>
      <c r="I876" s="411"/>
      <c r="J876" s="411"/>
      <c r="K876" s="411"/>
      <c r="L876" s="411"/>
      <c r="M876" s="411"/>
      <c r="N876" s="411"/>
      <c r="O876" s="411"/>
      <c r="P876" s="411"/>
      <c r="Q876" s="411"/>
      <c r="R876" s="412"/>
      <c r="S876" s="317"/>
      <c r="T876" s="280"/>
      <c r="U876" s="280"/>
      <c r="V876" s="280"/>
      <c r="W876" s="280"/>
      <c r="X876" s="318"/>
      <c r="Y876" s="317"/>
      <c r="Z876" s="280"/>
      <c r="AA876" s="280"/>
      <c r="AB876" s="280"/>
      <c r="AC876" s="280"/>
      <c r="AD876" s="318"/>
      <c r="AG876">
        <f t="shared" si="176"/>
        <v>0</v>
      </c>
      <c r="AH876">
        <f t="shared" si="177"/>
        <v>0</v>
      </c>
    </row>
    <row r="877" spans="1:34" ht="15" customHeight="1">
      <c r="A877" s="166"/>
      <c r="B877" s="7"/>
      <c r="C877" s="64" t="s">
        <v>101</v>
      </c>
      <c r="D877" s="410" t="str">
        <f t="shared" si="175"/>
        <v/>
      </c>
      <c r="E877" s="411"/>
      <c r="F877" s="411"/>
      <c r="G877" s="411"/>
      <c r="H877" s="411"/>
      <c r="I877" s="411"/>
      <c r="J877" s="411"/>
      <c r="K877" s="411"/>
      <c r="L877" s="411"/>
      <c r="M877" s="411"/>
      <c r="N877" s="411"/>
      <c r="O877" s="411"/>
      <c r="P877" s="411"/>
      <c r="Q877" s="411"/>
      <c r="R877" s="412"/>
      <c r="S877" s="317"/>
      <c r="T877" s="280"/>
      <c r="U877" s="280"/>
      <c r="V877" s="280"/>
      <c r="W877" s="280"/>
      <c r="X877" s="318"/>
      <c r="Y877" s="317"/>
      <c r="Z877" s="280"/>
      <c r="AA877" s="280"/>
      <c r="AB877" s="280"/>
      <c r="AC877" s="280"/>
      <c r="AD877" s="318"/>
      <c r="AG877">
        <f t="shared" si="176"/>
        <v>0</v>
      </c>
      <c r="AH877">
        <f t="shared" si="177"/>
        <v>0</v>
      </c>
    </row>
    <row r="878" spans="1:34" ht="15" customHeight="1">
      <c r="A878" s="166"/>
      <c r="B878" s="7"/>
      <c r="C878" s="64" t="s">
        <v>102</v>
      </c>
      <c r="D878" s="410" t="str">
        <f t="shared" si="175"/>
        <v/>
      </c>
      <c r="E878" s="411"/>
      <c r="F878" s="411"/>
      <c r="G878" s="411"/>
      <c r="H878" s="411"/>
      <c r="I878" s="411"/>
      <c r="J878" s="411"/>
      <c r="K878" s="411"/>
      <c r="L878" s="411"/>
      <c r="M878" s="411"/>
      <c r="N878" s="411"/>
      <c r="O878" s="411"/>
      <c r="P878" s="411"/>
      <c r="Q878" s="411"/>
      <c r="R878" s="412"/>
      <c r="S878" s="317"/>
      <c r="T878" s="280"/>
      <c r="U878" s="280"/>
      <c r="V878" s="280"/>
      <c r="W878" s="280"/>
      <c r="X878" s="318"/>
      <c r="Y878" s="317"/>
      <c r="Z878" s="280"/>
      <c r="AA878" s="280"/>
      <c r="AB878" s="280"/>
      <c r="AC878" s="280"/>
      <c r="AD878" s="318"/>
      <c r="AG878">
        <f t="shared" si="176"/>
        <v>0</v>
      </c>
      <c r="AH878">
        <f t="shared" si="177"/>
        <v>0</v>
      </c>
    </row>
    <row r="879" spans="1:34" ht="15" customHeight="1">
      <c r="A879" s="166"/>
      <c r="B879" s="7"/>
      <c r="C879" s="64" t="s">
        <v>108</v>
      </c>
      <c r="D879" s="410" t="str">
        <f t="shared" si="175"/>
        <v/>
      </c>
      <c r="E879" s="411"/>
      <c r="F879" s="411"/>
      <c r="G879" s="411"/>
      <c r="H879" s="411"/>
      <c r="I879" s="411"/>
      <c r="J879" s="411"/>
      <c r="K879" s="411"/>
      <c r="L879" s="411"/>
      <c r="M879" s="411"/>
      <c r="N879" s="411"/>
      <c r="O879" s="411"/>
      <c r="P879" s="411"/>
      <c r="Q879" s="411"/>
      <c r="R879" s="412"/>
      <c r="S879" s="317"/>
      <c r="T879" s="280"/>
      <c r="U879" s="280"/>
      <c r="V879" s="280"/>
      <c r="W879" s="280"/>
      <c r="X879" s="318"/>
      <c r="Y879" s="317"/>
      <c r="Z879" s="280"/>
      <c r="AA879" s="280"/>
      <c r="AB879" s="280"/>
      <c r="AC879" s="280"/>
      <c r="AD879" s="318"/>
      <c r="AG879">
        <f t="shared" si="176"/>
        <v>0</v>
      </c>
      <c r="AH879">
        <f t="shared" si="177"/>
        <v>0</v>
      </c>
    </row>
    <row r="880" spans="1:34" ht="15" customHeight="1">
      <c r="A880" s="166"/>
      <c r="B880" s="7"/>
      <c r="C880" s="64" t="s">
        <v>109</v>
      </c>
      <c r="D880" s="410" t="str">
        <f t="shared" si="175"/>
        <v/>
      </c>
      <c r="E880" s="411"/>
      <c r="F880" s="411"/>
      <c r="G880" s="411"/>
      <c r="H880" s="411"/>
      <c r="I880" s="411"/>
      <c r="J880" s="411"/>
      <c r="K880" s="411"/>
      <c r="L880" s="411"/>
      <c r="M880" s="411"/>
      <c r="N880" s="411"/>
      <c r="O880" s="411"/>
      <c r="P880" s="411"/>
      <c r="Q880" s="411"/>
      <c r="R880" s="412"/>
      <c r="S880" s="317"/>
      <c r="T880" s="280"/>
      <c r="U880" s="280"/>
      <c r="V880" s="280"/>
      <c r="W880" s="280"/>
      <c r="X880" s="318"/>
      <c r="Y880" s="317"/>
      <c r="Z880" s="280"/>
      <c r="AA880" s="280"/>
      <c r="AB880" s="280"/>
      <c r="AC880" s="280"/>
      <c r="AD880" s="318"/>
      <c r="AG880">
        <f t="shared" si="176"/>
        <v>0</v>
      </c>
      <c r="AH880">
        <f t="shared" si="177"/>
        <v>0</v>
      </c>
    </row>
    <row r="881" spans="1:34" ht="15" customHeight="1">
      <c r="A881" s="166"/>
      <c r="B881" s="7"/>
      <c r="C881" s="64" t="s">
        <v>110</v>
      </c>
      <c r="D881" s="410" t="str">
        <f t="shared" si="175"/>
        <v/>
      </c>
      <c r="E881" s="411"/>
      <c r="F881" s="411"/>
      <c r="G881" s="411"/>
      <c r="H881" s="411"/>
      <c r="I881" s="411"/>
      <c r="J881" s="411"/>
      <c r="K881" s="411"/>
      <c r="L881" s="411"/>
      <c r="M881" s="411"/>
      <c r="N881" s="411"/>
      <c r="O881" s="411"/>
      <c r="P881" s="411"/>
      <c r="Q881" s="411"/>
      <c r="R881" s="412"/>
      <c r="S881" s="317"/>
      <c r="T881" s="280"/>
      <c r="U881" s="280"/>
      <c r="V881" s="280"/>
      <c r="W881" s="280"/>
      <c r="X881" s="318"/>
      <c r="Y881" s="317"/>
      <c r="Z881" s="280"/>
      <c r="AA881" s="280"/>
      <c r="AB881" s="280"/>
      <c r="AC881" s="280"/>
      <c r="AD881" s="318"/>
      <c r="AG881">
        <f t="shared" si="176"/>
        <v>0</v>
      </c>
      <c r="AH881">
        <f t="shared" si="177"/>
        <v>0</v>
      </c>
    </row>
    <row r="882" spans="1:34" ht="15" customHeight="1">
      <c r="A882" s="166"/>
      <c r="B882" s="7"/>
      <c r="C882" s="64" t="s">
        <v>111</v>
      </c>
      <c r="D882" s="410" t="str">
        <f t="shared" si="175"/>
        <v/>
      </c>
      <c r="E882" s="411"/>
      <c r="F882" s="411"/>
      <c r="G882" s="411"/>
      <c r="H882" s="411"/>
      <c r="I882" s="411"/>
      <c r="J882" s="411"/>
      <c r="K882" s="411"/>
      <c r="L882" s="411"/>
      <c r="M882" s="411"/>
      <c r="N882" s="411"/>
      <c r="O882" s="411"/>
      <c r="P882" s="411"/>
      <c r="Q882" s="411"/>
      <c r="R882" s="412"/>
      <c r="S882" s="317"/>
      <c r="T882" s="280"/>
      <c r="U882" s="280"/>
      <c r="V882" s="280"/>
      <c r="W882" s="280"/>
      <c r="X882" s="318"/>
      <c r="Y882" s="317"/>
      <c r="Z882" s="280"/>
      <c r="AA882" s="280"/>
      <c r="AB882" s="280"/>
      <c r="AC882" s="280"/>
      <c r="AD882" s="318"/>
      <c r="AG882">
        <f t="shared" si="176"/>
        <v>0</v>
      </c>
      <c r="AH882">
        <f t="shared" si="177"/>
        <v>0</v>
      </c>
    </row>
    <row r="883" spans="1:34" ht="15" customHeight="1">
      <c r="A883" s="166"/>
      <c r="B883" s="7"/>
      <c r="C883" s="64" t="s">
        <v>112</v>
      </c>
      <c r="D883" s="410" t="str">
        <f t="shared" si="175"/>
        <v/>
      </c>
      <c r="E883" s="411"/>
      <c r="F883" s="411"/>
      <c r="G883" s="411"/>
      <c r="H883" s="411"/>
      <c r="I883" s="411"/>
      <c r="J883" s="411"/>
      <c r="K883" s="411"/>
      <c r="L883" s="411"/>
      <c r="M883" s="411"/>
      <c r="N883" s="411"/>
      <c r="O883" s="411"/>
      <c r="P883" s="411"/>
      <c r="Q883" s="411"/>
      <c r="R883" s="412"/>
      <c r="S883" s="317"/>
      <c r="T883" s="280"/>
      <c r="U883" s="280"/>
      <c r="V883" s="280"/>
      <c r="W883" s="280"/>
      <c r="X883" s="318"/>
      <c r="Y883" s="317"/>
      <c r="Z883" s="280"/>
      <c r="AA883" s="280"/>
      <c r="AB883" s="280"/>
      <c r="AC883" s="280"/>
      <c r="AD883" s="318"/>
      <c r="AG883">
        <f t="shared" si="176"/>
        <v>0</v>
      </c>
      <c r="AH883">
        <f t="shared" si="177"/>
        <v>0</v>
      </c>
    </row>
    <row r="884" spans="1:34" ht="15" customHeight="1">
      <c r="A884" s="166"/>
      <c r="B884" s="7"/>
      <c r="C884" s="64" t="s">
        <v>113</v>
      </c>
      <c r="D884" s="410" t="str">
        <f t="shared" si="175"/>
        <v/>
      </c>
      <c r="E884" s="411"/>
      <c r="F884" s="411"/>
      <c r="G884" s="411"/>
      <c r="H884" s="411"/>
      <c r="I884" s="411"/>
      <c r="J884" s="411"/>
      <c r="K884" s="411"/>
      <c r="L884" s="411"/>
      <c r="M884" s="411"/>
      <c r="N884" s="411"/>
      <c r="O884" s="411"/>
      <c r="P884" s="411"/>
      <c r="Q884" s="411"/>
      <c r="R884" s="412"/>
      <c r="S884" s="317"/>
      <c r="T884" s="280"/>
      <c r="U884" s="280"/>
      <c r="V884" s="280"/>
      <c r="W884" s="280"/>
      <c r="X884" s="318"/>
      <c r="Y884" s="317"/>
      <c r="Z884" s="280"/>
      <c r="AA884" s="280"/>
      <c r="AB884" s="280"/>
      <c r="AC884" s="280"/>
      <c r="AD884" s="318"/>
      <c r="AG884">
        <f t="shared" si="176"/>
        <v>0</v>
      </c>
      <c r="AH884">
        <f t="shared" si="177"/>
        <v>0</v>
      </c>
    </row>
    <row r="885" spans="1:34" ht="15" customHeight="1">
      <c r="A885" s="166"/>
      <c r="B885" s="7"/>
      <c r="C885" s="64" t="s">
        <v>114</v>
      </c>
      <c r="D885" s="410" t="str">
        <f t="shared" si="175"/>
        <v/>
      </c>
      <c r="E885" s="411"/>
      <c r="F885" s="411"/>
      <c r="G885" s="411"/>
      <c r="H885" s="411"/>
      <c r="I885" s="411"/>
      <c r="J885" s="411"/>
      <c r="K885" s="411"/>
      <c r="L885" s="411"/>
      <c r="M885" s="411"/>
      <c r="N885" s="411"/>
      <c r="O885" s="411"/>
      <c r="P885" s="411"/>
      <c r="Q885" s="411"/>
      <c r="R885" s="412"/>
      <c r="S885" s="317"/>
      <c r="T885" s="280"/>
      <c r="U885" s="280"/>
      <c r="V885" s="280"/>
      <c r="W885" s="280"/>
      <c r="X885" s="318"/>
      <c r="Y885" s="317"/>
      <c r="Z885" s="280"/>
      <c r="AA885" s="280"/>
      <c r="AB885" s="280"/>
      <c r="AC885" s="280"/>
      <c r="AD885" s="318"/>
      <c r="AG885">
        <f t="shared" si="176"/>
        <v>0</v>
      </c>
      <c r="AH885">
        <f t="shared" si="177"/>
        <v>0</v>
      </c>
    </row>
    <row r="886" spans="1:34" ht="15" customHeight="1">
      <c r="A886" s="166"/>
      <c r="B886" s="7"/>
      <c r="C886" s="64" t="s">
        <v>115</v>
      </c>
      <c r="D886" s="410" t="str">
        <f t="shared" si="175"/>
        <v/>
      </c>
      <c r="E886" s="411"/>
      <c r="F886" s="411"/>
      <c r="G886" s="411"/>
      <c r="H886" s="411"/>
      <c r="I886" s="411"/>
      <c r="J886" s="411"/>
      <c r="K886" s="411"/>
      <c r="L886" s="411"/>
      <c r="M886" s="411"/>
      <c r="N886" s="411"/>
      <c r="O886" s="411"/>
      <c r="P886" s="411"/>
      <c r="Q886" s="411"/>
      <c r="R886" s="412"/>
      <c r="S886" s="317"/>
      <c r="T886" s="280"/>
      <c r="U886" s="280"/>
      <c r="V886" s="280"/>
      <c r="W886" s="280"/>
      <c r="X886" s="318"/>
      <c r="Y886" s="317"/>
      <c r="Z886" s="280"/>
      <c r="AA886" s="280"/>
      <c r="AB886" s="280"/>
      <c r="AC886" s="280"/>
      <c r="AD886" s="318"/>
      <c r="AG886">
        <f t="shared" si="176"/>
        <v>0</v>
      </c>
      <c r="AH886">
        <f t="shared" si="177"/>
        <v>0</v>
      </c>
    </row>
    <row r="887" spans="1:34" ht="15" customHeight="1">
      <c r="A887" s="166"/>
      <c r="B887" s="7"/>
      <c r="C887" s="64" t="s">
        <v>116</v>
      </c>
      <c r="D887" s="410" t="str">
        <f t="shared" si="175"/>
        <v/>
      </c>
      <c r="E887" s="411"/>
      <c r="F887" s="411"/>
      <c r="G887" s="411"/>
      <c r="H887" s="411"/>
      <c r="I887" s="411"/>
      <c r="J887" s="411"/>
      <c r="K887" s="411"/>
      <c r="L887" s="411"/>
      <c r="M887" s="411"/>
      <c r="N887" s="411"/>
      <c r="O887" s="411"/>
      <c r="P887" s="411"/>
      <c r="Q887" s="411"/>
      <c r="R887" s="412"/>
      <c r="S887" s="317"/>
      <c r="T887" s="280"/>
      <c r="U887" s="280"/>
      <c r="V887" s="280"/>
      <c r="W887" s="280"/>
      <c r="X887" s="318"/>
      <c r="Y887" s="317"/>
      <c r="Z887" s="280"/>
      <c r="AA887" s="280"/>
      <c r="AB887" s="280"/>
      <c r="AC887" s="280"/>
      <c r="AD887" s="318"/>
      <c r="AG887">
        <f t="shared" si="176"/>
        <v>0</v>
      </c>
      <c r="AH887">
        <f t="shared" si="177"/>
        <v>0</v>
      </c>
    </row>
    <row r="888" spans="1:34" ht="15" customHeight="1">
      <c r="A888" s="166"/>
      <c r="B888" s="7"/>
      <c r="C888" s="64" t="s">
        <v>117</v>
      </c>
      <c r="D888" s="410" t="str">
        <f t="shared" si="175"/>
        <v/>
      </c>
      <c r="E888" s="411"/>
      <c r="F888" s="411"/>
      <c r="G888" s="411"/>
      <c r="H888" s="411"/>
      <c r="I888" s="411"/>
      <c r="J888" s="411"/>
      <c r="K888" s="411"/>
      <c r="L888" s="411"/>
      <c r="M888" s="411"/>
      <c r="N888" s="411"/>
      <c r="O888" s="411"/>
      <c r="P888" s="411"/>
      <c r="Q888" s="411"/>
      <c r="R888" s="412"/>
      <c r="S888" s="317"/>
      <c r="T888" s="280"/>
      <c r="U888" s="280"/>
      <c r="V888" s="280"/>
      <c r="W888" s="280"/>
      <c r="X888" s="318"/>
      <c r="Y888" s="317"/>
      <c r="Z888" s="280"/>
      <c r="AA888" s="280"/>
      <c r="AB888" s="280"/>
      <c r="AC888" s="280"/>
      <c r="AD888" s="318"/>
      <c r="AG888">
        <f t="shared" si="176"/>
        <v>0</v>
      </c>
      <c r="AH888">
        <f t="shared" si="177"/>
        <v>0</v>
      </c>
    </row>
    <row r="889" spans="1:34" ht="15" customHeight="1">
      <c r="A889" s="166"/>
      <c r="B889" s="7"/>
      <c r="C889" s="64" t="s">
        <v>118</v>
      </c>
      <c r="D889" s="410" t="str">
        <f t="shared" si="175"/>
        <v/>
      </c>
      <c r="E889" s="411"/>
      <c r="F889" s="411"/>
      <c r="G889" s="411"/>
      <c r="H889" s="411"/>
      <c r="I889" s="411"/>
      <c r="J889" s="411"/>
      <c r="K889" s="411"/>
      <c r="L889" s="411"/>
      <c r="M889" s="411"/>
      <c r="N889" s="411"/>
      <c r="O889" s="411"/>
      <c r="P889" s="411"/>
      <c r="Q889" s="411"/>
      <c r="R889" s="412"/>
      <c r="S889" s="317"/>
      <c r="T889" s="280"/>
      <c r="U889" s="280"/>
      <c r="V889" s="280"/>
      <c r="W889" s="280"/>
      <c r="X889" s="318"/>
      <c r="Y889" s="317"/>
      <c r="Z889" s="280"/>
      <c r="AA889" s="280"/>
      <c r="AB889" s="280"/>
      <c r="AC889" s="280"/>
      <c r="AD889" s="318"/>
      <c r="AG889">
        <f t="shared" si="176"/>
        <v>0</v>
      </c>
      <c r="AH889">
        <f t="shared" si="177"/>
        <v>0</v>
      </c>
    </row>
    <row r="890" spans="1:34" ht="15" customHeight="1">
      <c r="A890" s="166"/>
      <c r="B890" s="7"/>
      <c r="C890" s="64" t="s">
        <v>119</v>
      </c>
      <c r="D890" s="410" t="str">
        <f t="shared" si="175"/>
        <v/>
      </c>
      <c r="E890" s="411"/>
      <c r="F890" s="411"/>
      <c r="G890" s="411"/>
      <c r="H890" s="411"/>
      <c r="I890" s="411"/>
      <c r="J890" s="411"/>
      <c r="K890" s="411"/>
      <c r="L890" s="411"/>
      <c r="M890" s="411"/>
      <c r="N890" s="411"/>
      <c r="O890" s="411"/>
      <c r="P890" s="411"/>
      <c r="Q890" s="411"/>
      <c r="R890" s="412"/>
      <c r="S890" s="317"/>
      <c r="T890" s="280"/>
      <c r="U890" s="280"/>
      <c r="V890" s="280"/>
      <c r="W890" s="280"/>
      <c r="X890" s="318"/>
      <c r="Y890" s="317"/>
      <c r="Z890" s="280"/>
      <c r="AA890" s="280"/>
      <c r="AB890" s="280"/>
      <c r="AC890" s="280"/>
      <c r="AD890" s="318"/>
      <c r="AG890">
        <f t="shared" si="176"/>
        <v>0</v>
      </c>
      <c r="AH890">
        <f t="shared" si="177"/>
        <v>0</v>
      </c>
    </row>
    <row r="891" spans="1:34" ht="15" customHeight="1">
      <c r="A891" s="166"/>
      <c r="B891" s="7"/>
      <c r="C891" s="64" t="s">
        <v>120</v>
      </c>
      <c r="D891" s="410" t="str">
        <f t="shared" si="175"/>
        <v/>
      </c>
      <c r="E891" s="411"/>
      <c r="F891" s="411"/>
      <c r="G891" s="411"/>
      <c r="H891" s="411"/>
      <c r="I891" s="411"/>
      <c r="J891" s="411"/>
      <c r="K891" s="411"/>
      <c r="L891" s="411"/>
      <c r="M891" s="411"/>
      <c r="N891" s="411"/>
      <c r="O891" s="411"/>
      <c r="P891" s="411"/>
      <c r="Q891" s="411"/>
      <c r="R891" s="412"/>
      <c r="S891" s="317"/>
      <c r="T891" s="280"/>
      <c r="U891" s="280"/>
      <c r="V891" s="280"/>
      <c r="W891" s="280"/>
      <c r="X891" s="318"/>
      <c r="Y891" s="317"/>
      <c r="Z891" s="280"/>
      <c r="AA891" s="280"/>
      <c r="AB891" s="280"/>
      <c r="AC891" s="280"/>
      <c r="AD891" s="318"/>
      <c r="AG891">
        <f t="shared" si="176"/>
        <v>0</v>
      </c>
      <c r="AH891">
        <f t="shared" si="177"/>
        <v>0</v>
      </c>
    </row>
    <row r="892" spans="1:34" ht="15" customHeight="1">
      <c r="A892" s="166"/>
      <c r="B892" s="7"/>
      <c r="C892" s="64" t="s">
        <v>121</v>
      </c>
      <c r="D892" s="410" t="str">
        <f t="shared" si="175"/>
        <v/>
      </c>
      <c r="E892" s="411"/>
      <c r="F892" s="411"/>
      <c r="G892" s="411"/>
      <c r="H892" s="411"/>
      <c r="I892" s="411"/>
      <c r="J892" s="411"/>
      <c r="K892" s="411"/>
      <c r="L892" s="411"/>
      <c r="M892" s="411"/>
      <c r="N892" s="411"/>
      <c r="O892" s="411"/>
      <c r="P892" s="411"/>
      <c r="Q892" s="411"/>
      <c r="R892" s="412"/>
      <c r="S892" s="317"/>
      <c r="T892" s="280"/>
      <c r="U892" s="280"/>
      <c r="V892" s="280"/>
      <c r="W892" s="280"/>
      <c r="X892" s="318"/>
      <c r="Y892" s="317"/>
      <c r="Z892" s="280"/>
      <c r="AA892" s="280"/>
      <c r="AB892" s="280"/>
      <c r="AC892" s="280"/>
      <c r="AD892" s="318"/>
      <c r="AG892">
        <f t="shared" si="176"/>
        <v>0</v>
      </c>
      <c r="AH892">
        <f t="shared" si="177"/>
        <v>0</v>
      </c>
    </row>
    <row r="893" spans="1:34" ht="15" customHeight="1">
      <c r="A893" s="166"/>
      <c r="B893" s="7"/>
      <c r="C893" s="64" t="s">
        <v>122</v>
      </c>
      <c r="D893" s="410" t="str">
        <f t="shared" si="175"/>
        <v/>
      </c>
      <c r="E893" s="411"/>
      <c r="F893" s="411"/>
      <c r="G893" s="411"/>
      <c r="H893" s="411"/>
      <c r="I893" s="411"/>
      <c r="J893" s="411"/>
      <c r="K893" s="411"/>
      <c r="L893" s="411"/>
      <c r="M893" s="411"/>
      <c r="N893" s="411"/>
      <c r="O893" s="411"/>
      <c r="P893" s="411"/>
      <c r="Q893" s="411"/>
      <c r="R893" s="412"/>
      <c r="S893" s="317"/>
      <c r="T893" s="280"/>
      <c r="U893" s="280"/>
      <c r="V893" s="280"/>
      <c r="W893" s="280"/>
      <c r="X893" s="318"/>
      <c r="Y893" s="317"/>
      <c r="Z893" s="280"/>
      <c r="AA893" s="280"/>
      <c r="AB893" s="280"/>
      <c r="AC893" s="280"/>
      <c r="AD893" s="318"/>
      <c r="AG893">
        <f t="shared" si="176"/>
        <v>0</v>
      </c>
      <c r="AH893">
        <f t="shared" si="177"/>
        <v>0</v>
      </c>
    </row>
    <row r="894" spans="1:34" ht="15" customHeight="1">
      <c r="A894" s="166"/>
      <c r="B894" s="7"/>
      <c r="C894" s="64" t="s">
        <v>123</v>
      </c>
      <c r="D894" s="410" t="str">
        <f t="shared" si="175"/>
        <v/>
      </c>
      <c r="E894" s="411"/>
      <c r="F894" s="411"/>
      <c r="G894" s="411"/>
      <c r="H894" s="411"/>
      <c r="I894" s="411"/>
      <c r="J894" s="411"/>
      <c r="K894" s="411"/>
      <c r="L894" s="411"/>
      <c r="M894" s="411"/>
      <c r="N894" s="411"/>
      <c r="O894" s="411"/>
      <c r="P894" s="411"/>
      <c r="Q894" s="411"/>
      <c r="R894" s="412"/>
      <c r="S894" s="317"/>
      <c r="T894" s="280"/>
      <c r="U894" s="280"/>
      <c r="V894" s="280"/>
      <c r="W894" s="280"/>
      <c r="X894" s="318"/>
      <c r="Y894" s="317"/>
      <c r="Z894" s="280"/>
      <c r="AA894" s="280"/>
      <c r="AB894" s="280"/>
      <c r="AC894" s="280"/>
      <c r="AD894" s="318"/>
      <c r="AG894">
        <f t="shared" si="176"/>
        <v>0</v>
      </c>
      <c r="AH894">
        <f t="shared" si="177"/>
        <v>0</v>
      </c>
    </row>
    <row r="895" spans="1:34" ht="15" customHeight="1">
      <c r="A895" s="166"/>
      <c r="B895" s="7"/>
      <c r="C895" s="64" t="s">
        <v>124</v>
      </c>
      <c r="D895" s="410" t="str">
        <f t="shared" si="175"/>
        <v/>
      </c>
      <c r="E895" s="411"/>
      <c r="F895" s="411"/>
      <c r="G895" s="411"/>
      <c r="H895" s="411"/>
      <c r="I895" s="411"/>
      <c r="J895" s="411"/>
      <c r="K895" s="411"/>
      <c r="L895" s="411"/>
      <c r="M895" s="411"/>
      <c r="N895" s="411"/>
      <c r="O895" s="411"/>
      <c r="P895" s="411"/>
      <c r="Q895" s="411"/>
      <c r="R895" s="412"/>
      <c r="S895" s="317"/>
      <c r="T895" s="280"/>
      <c r="U895" s="280"/>
      <c r="V895" s="280"/>
      <c r="W895" s="280"/>
      <c r="X895" s="318"/>
      <c r="Y895" s="317"/>
      <c r="Z895" s="280"/>
      <c r="AA895" s="280"/>
      <c r="AB895" s="280"/>
      <c r="AC895" s="280"/>
      <c r="AD895" s="318"/>
      <c r="AG895">
        <f t="shared" si="176"/>
        <v>0</v>
      </c>
      <c r="AH895">
        <f t="shared" si="177"/>
        <v>0</v>
      </c>
    </row>
    <row r="896" spans="1:34" ht="15" customHeight="1">
      <c r="A896" s="166"/>
      <c r="B896" s="7"/>
      <c r="C896" s="64" t="s">
        <v>125</v>
      </c>
      <c r="D896" s="410" t="str">
        <f t="shared" si="175"/>
        <v/>
      </c>
      <c r="E896" s="411"/>
      <c r="F896" s="411"/>
      <c r="G896" s="411"/>
      <c r="H896" s="411"/>
      <c r="I896" s="411"/>
      <c r="J896" s="411"/>
      <c r="K896" s="411"/>
      <c r="L896" s="411"/>
      <c r="M896" s="411"/>
      <c r="N896" s="411"/>
      <c r="O896" s="411"/>
      <c r="P896" s="411"/>
      <c r="Q896" s="411"/>
      <c r="R896" s="412"/>
      <c r="S896" s="317"/>
      <c r="T896" s="280"/>
      <c r="U896" s="280"/>
      <c r="V896" s="280"/>
      <c r="W896" s="280"/>
      <c r="X896" s="318"/>
      <c r="Y896" s="317"/>
      <c r="Z896" s="280"/>
      <c r="AA896" s="280"/>
      <c r="AB896" s="280"/>
      <c r="AC896" s="280"/>
      <c r="AD896" s="318"/>
      <c r="AG896">
        <f t="shared" si="176"/>
        <v>0</v>
      </c>
      <c r="AH896">
        <f t="shared" si="177"/>
        <v>0</v>
      </c>
    </row>
    <row r="897" spans="1:34" ht="15" customHeight="1">
      <c r="A897" s="166"/>
      <c r="B897" s="7"/>
      <c r="C897" s="64" t="s">
        <v>126</v>
      </c>
      <c r="D897" s="410" t="str">
        <f t="shared" si="175"/>
        <v/>
      </c>
      <c r="E897" s="411"/>
      <c r="F897" s="411"/>
      <c r="G897" s="411"/>
      <c r="H897" s="411"/>
      <c r="I897" s="411"/>
      <c r="J897" s="411"/>
      <c r="K897" s="411"/>
      <c r="L897" s="411"/>
      <c r="M897" s="411"/>
      <c r="N897" s="411"/>
      <c r="O897" s="411"/>
      <c r="P897" s="411"/>
      <c r="Q897" s="411"/>
      <c r="R897" s="412"/>
      <c r="S897" s="317"/>
      <c r="T897" s="280"/>
      <c r="U897" s="280"/>
      <c r="V897" s="280"/>
      <c r="W897" s="280"/>
      <c r="X897" s="318"/>
      <c r="Y897" s="317"/>
      <c r="Z897" s="280"/>
      <c r="AA897" s="280"/>
      <c r="AB897" s="280"/>
      <c r="AC897" s="280"/>
      <c r="AD897" s="318"/>
      <c r="AG897">
        <f t="shared" si="176"/>
        <v>0</v>
      </c>
      <c r="AH897">
        <f t="shared" si="177"/>
        <v>0</v>
      </c>
    </row>
    <row r="898" spans="1:34" ht="15" customHeight="1">
      <c r="A898" s="166"/>
      <c r="B898" s="7"/>
      <c r="C898" s="64" t="s">
        <v>127</v>
      </c>
      <c r="D898" s="410" t="str">
        <f t="shared" si="175"/>
        <v/>
      </c>
      <c r="E898" s="411"/>
      <c r="F898" s="411"/>
      <c r="G898" s="411"/>
      <c r="H898" s="411"/>
      <c r="I898" s="411"/>
      <c r="J898" s="411"/>
      <c r="K898" s="411"/>
      <c r="L898" s="411"/>
      <c r="M898" s="411"/>
      <c r="N898" s="411"/>
      <c r="O898" s="411"/>
      <c r="P898" s="411"/>
      <c r="Q898" s="411"/>
      <c r="R898" s="412"/>
      <c r="S898" s="317"/>
      <c r="T898" s="280"/>
      <c r="U898" s="280"/>
      <c r="V898" s="280"/>
      <c r="W898" s="280"/>
      <c r="X898" s="318"/>
      <c r="Y898" s="317"/>
      <c r="Z898" s="280"/>
      <c r="AA898" s="280"/>
      <c r="AB898" s="280"/>
      <c r="AC898" s="280"/>
      <c r="AD898" s="318"/>
      <c r="AG898">
        <f t="shared" si="176"/>
        <v>0</v>
      </c>
      <c r="AH898">
        <f t="shared" si="177"/>
        <v>0</v>
      </c>
    </row>
    <row r="899" spans="1:34" ht="15" customHeight="1">
      <c r="A899" s="166"/>
      <c r="B899" s="7"/>
      <c r="C899" s="64" t="s">
        <v>128</v>
      </c>
      <c r="D899" s="410" t="str">
        <f t="shared" si="175"/>
        <v/>
      </c>
      <c r="E899" s="411"/>
      <c r="F899" s="411"/>
      <c r="G899" s="411"/>
      <c r="H899" s="411"/>
      <c r="I899" s="411"/>
      <c r="J899" s="411"/>
      <c r="K899" s="411"/>
      <c r="L899" s="411"/>
      <c r="M899" s="411"/>
      <c r="N899" s="411"/>
      <c r="O899" s="411"/>
      <c r="P899" s="411"/>
      <c r="Q899" s="411"/>
      <c r="R899" s="412"/>
      <c r="S899" s="317"/>
      <c r="T899" s="280"/>
      <c r="U899" s="280"/>
      <c r="V899" s="280"/>
      <c r="W899" s="280"/>
      <c r="X899" s="318"/>
      <c r="Y899" s="317"/>
      <c r="Z899" s="280"/>
      <c r="AA899" s="280"/>
      <c r="AB899" s="280"/>
      <c r="AC899" s="280"/>
      <c r="AD899" s="318"/>
      <c r="AG899">
        <f t="shared" si="176"/>
        <v>0</v>
      </c>
      <c r="AH899">
        <f t="shared" si="177"/>
        <v>0</v>
      </c>
    </row>
    <row r="900" spans="1:34" ht="15" customHeight="1">
      <c r="A900" s="166"/>
      <c r="B900" s="7"/>
      <c r="C900" s="64" t="s">
        <v>129</v>
      </c>
      <c r="D900" s="410" t="str">
        <f t="shared" si="175"/>
        <v/>
      </c>
      <c r="E900" s="411"/>
      <c r="F900" s="411"/>
      <c r="G900" s="411"/>
      <c r="H900" s="411"/>
      <c r="I900" s="411"/>
      <c r="J900" s="411"/>
      <c r="K900" s="411"/>
      <c r="L900" s="411"/>
      <c r="M900" s="411"/>
      <c r="N900" s="411"/>
      <c r="O900" s="411"/>
      <c r="P900" s="411"/>
      <c r="Q900" s="411"/>
      <c r="R900" s="412"/>
      <c r="S900" s="317"/>
      <c r="T900" s="280"/>
      <c r="U900" s="280"/>
      <c r="V900" s="280"/>
      <c r="W900" s="280"/>
      <c r="X900" s="318"/>
      <c r="Y900" s="317"/>
      <c r="Z900" s="280"/>
      <c r="AA900" s="280"/>
      <c r="AB900" s="280"/>
      <c r="AC900" s="280"/>
      <c r="AD900" s="318"/>
      <c r="AG900">
        <f t="shared" si="176"/>
        <v>0</v>
      </c>
      <c r="AH900">
        <f t="shared" si="177"/>
        <v>0</v>
      </c>
    </row>
    <row r="901" spans="1:34" ht="15" customHeight="1">
      <c r="A901" s="166"/>
      <c r="B901" s="7"/>
      <c r="C901" s="64" t="s">
        <v>130</v>
      </c>
      <c r="D901" s="410" t="str">
        <f t="shared" si="175"/>
        <v/>
      </c>
      <c r="E901" s="411"/>
      <c r="F901" s="411"/>
      <c r="G901" s="411"/>
      <c r="H901" s="411"/>
      <c r="I901" s="411"/>
      <c r="J901" s="411"/>
      <c r="K901" s="411"/>
      <c r="L901" s="411"/>
      <c r="M901" s="411"/>
      <c r="N901" s="411"/>
      <c r="O901" s="411"/>
      <c r="P901" s="411"/>
      <c r="Q901" s="411"/>
      <c r="R901" s="412"/>
      <c r="S901" s="317"/>
      <c r="T901" s="280"/>
      <c r="U901" s="280"/>
      <c r="V901" s="280"/>
      <c r="W901" s="280"/>
      <c r="X901" s="318"/>
      <c r="Y901" s="317"/>
      <c r="Z901" s="280"/>
      <c r="AA901" s="280"/>
      <c r="AB901" s="280"/>
      <c r="AC901" s="280"/>
      <c r="AD901" s="318"/>
      <c r="AG901">
        <f t="shared" si="176"/>
        <v>0</v>
      </c>
      <c r="AH901">
        <f t="shared" si="177"/>
        <v>0</v>
      </c>
    </row>
    <row r="902" spans="1:34" ht="15" customHeight="1">
      <c r="A902" s="166"/>
      <c r="B902" s="7"/>
      <c r="C902" s="64" t="s">
        <v>131</v>
      </c>
      <c r="D902" s="410" t="str">
        <f t="shared" si="175"/>
        <v/>
      </c>
      <c r="E902" s="411"/>
      <c r="F902" s="411"/>
      <c r="G902" s="411"/>
      <c r="H902" s="411"/>
      <c r="I902" s="411"/>
      <c r="J902" s="411"/>
      <c r="K902" s="411"/>
      <c r="L902" s="411"/>
      <c r="M902" s="411"/>
      <c r="N902" s="411"/>
      <c r="O902" s="411"/>
      <c r="P902" s="411"/>
      <c r="Q902" s="411"/>
      <c r="R902" s="412"/>
      <c r="S902" s="317"/>
      <c r="T902" s="280"/>
      <c r="U902" s="280"/>
      <c r="V902" s="280"/>
      <c r="W902" s="280"/>
      <c r="X902" s="318"/>
      <c r="Y902" s="317"/>
      <c r="Z902" s="280"/>
      <c r="AA902" s="280"/>
      <c r="AB902" s="280"/>
      <c r="AC902" s="280"/>
      <c r="AD902" s="318"/>
      <c r="AG902">
        <f t="shared" si="176"/>
        <v>0</v>
      </c>
      <c r="AH902">
        <f t="shared" si="177"/>
        <v>0</v>
      </c>
    </row>
    <row r="903" spans="1:34" ht="15" customHeight="1">
      <c r="A903" s="166"/>
      <c r="B903" s="7"/>
      <c r="C903" s="64" t="s">
        <v>132</v>
      </c>
      <c r="D903" s="410" t="str">
        <f t="shared" si="175"/>
        <v/>
      </c>
      <c r="E903" s="411"/>
      <c r="F903" s="411"/>
      <c r="G903" s="411"/>
      <c r="H903" s="411"/>
      <c r="I903" s="411"/>
      <c r="J903" s="411"/>
      <c r="K903" s="411"/>
      <c r="L903" s="411"/>
      <c r="M903" s="411"/>
      <c r="N903" s="411"/>
      <c r="O903" s="411"/>
      <c r="P903" s="411"/>
      <c r="Q903" s="411"/>
      <c r="R903" s="412"/>
      <c r="S903" s="317"/>
      <c r="T903" s="280"/>
      <c r="U903" s="280"/>
      <c r="V903" s="280"/>
      <c r="W903" s="280"/>
      <c r="X903" s="318"/>
      <c r="Y903" s="317"/>
      <c r="Z903" s="280"/>
      <c r="AA903" s="280"/>
      <c r="AB903" s="280"/>
      <c r="AC903" s="280"/>
      <c r="AD903" s="318"/>
      <c r="AG903">
        <f t="shared" si="176"/>
        <v>0</v>
      </c>
      <c r="AH903">
        <f t="shared" si="177"/>
        <v>0</v>
      </c>
    </row>
    <row r="904" spans="1:34" ht="15" customHeight="1">
      <c r="A904" s="166"/>
      <c r="B904" s="7"/>
      <c r="C904" s="64" t="s">
        <v>133</v>
      </c>
      <c r="D904" s="410" t="str">
        <f t="shared" si="175"/>
        <v/>
      </c>
      <c r="E904" s="411"/>
      <c r="F904" s="411"/>
      <c r="G904" s="411"/>
      <c r="H904" s="411"/>
      <c r="I904" s="411"/>
      <c r="J904" s="411"/>
      <c r="K904" s="411"/>
      <c r="L904" s="411"/>
      <c r="M904" s="411"/>
      <c r="N904" s="411"/>
      <c r="O904" s="411"/>
      <c r="P904" s="411"/>
      <c r="Q904" s="411"/>
      <c r="R904" s="412"/>
      <c r="S904" s="317"/>
      <c r="T904" s="280"/>
      <c r="U904" s="280"/>
      <c r="V904" s="280"/>
      <c r="W904" s="280"/>
      <c r="X904" s="318"/>
      <c r="Y904" s="317"/>
      <c r="Z904" s="280"/>
      <c r="AA904" s="280"/>
      <c r="AB904" s="280"/>
      <c r="AC904" s="280"/>
      <c r="AD904" s="318"/>
      <c r="AG904">
        <f t="shared" si="176"/>
        <v>0</v>
      </c>
      <c r="AH904">
        <f t="shared" si="177"/>
        <v>0</v>
      </c>
    </row>
    <row r="905" spans="1:34" ht="15" customHeight="1">
      <c r="A905" s="166"/>
      <c r="B905" s="7"/>
      <c r="C905" s="64" t="s">
        <v>134</v>
      </c>
      <c r="D905" s="410" t="str">
        <f t="shared" si="175"/>
        <v/>
      </c>
      <c r="E905" s="411"/>
      <c r="F905" s="411"/>
      <c r="G905" s="411"/>
      <c r="H905" s="411"/>
      <c r="I905" s="411"/>
      <c r="J905" s="411"/>
      <c r="K905" s="411"/>
      <c r="L905" s="411"/>
      <c r="M905" s="411"/>
      <c r="N905" s="411"/>
      <c r="O905" s="411"/>
      <c r="P905" s="411"/>
      <c r="Q905" s="411"/>
      <c r="R905" s="412"/>
      <c r="S905" s="317"/>
      <c r="T905" s="280"/>
      <c r="U905" s="280"/>
      <c r="V905" s="280"/>
      <c r="W905" s="280"/>
      <c r="X905" s="318"/>
      <c r="Y905" s="317"/>
      <c r="Z905" s="280"/>
      <c r="AA905" s="280"/>
      <c r="AB905" s="280"/>
      <c r="AC905" s="280"/>
      <c r="AD905" s="318"/>
      <c r="AG905">
        <f t="shared" si="176"/>
        <v>0</v>
      </c>
      <c r="AH905">
        <f t="shared" si="177"/>
        <v>0</v>
      </c>
    </row>
    <row r="906" spans="1:34" ht="15" customHeight="1">
      <c r="A906" s="166"/>
      <c r="B906" s="7"/>
      <c r="C906" s="64" t="s">
        <v>135</v>
      </c>
      <c r="D906" s="410" t="str">
        <f t="shared" si="175"/>
        <v/>
      </c>
      <c r="E906" s="411"/>
      <c r="F906" s="411"/>
      <c r="G906" s="411"/>
      <c r="H906" s="411"/>
      <c r="I906" s="411"/>
      <c r="J906" s="411"/>
      <c r="K906" s="411"/>
      <c r="L906" s="411"/>
      <c r="M906" s="411"/>
      <c r="N906" s="411"/>
      <c r="O906" s="411"/>
      <c r="P906" s="411"/>
      <c r="Q906" s="411"/>
      <c r="R906" s="412"/>
      <c r="S906" s="317"/>
      <c r="T906" s="280"/>
      <c r="U906" s="280"/>
      <c r="V906" s="280"/>
      <c r="W906" s="280"/>
      <c r="X906" s="318"/>
      <c r="Y906" s="317"/>
      <c r="Z906" s="280"/>
      <c r="AA906" s="280"/>
      <c r="AB906" s="280"/>
      <c r="AC906" s="280"/>
      <c r="AD906" s="318"/>
      <c r="AG906">
        <f t="shared" si="176"/>
        <v>0</v>
      </c>
      <c r="AH906">
        <f t="shared" si="177"/>
        <v>0</v>
      </c>
    </row>
    <row r="907" spans="1:34" ht="15" customHeight="1">
      <c r="A907" s="166"/>
      <c r="B907" s="7"/>
      <c r="C907" s="64" t="s">
        <v>136</v>
      </c>
      <c r="D907" s="410" t="str">
        <f t="shared" si="175"/>
        <v/>
      </c>
      <c r="E907" s="411"/>
      <c r="F907" s="411"/>
      <c r="G907" s="411"/>
      <c r="H907" s="411"/>
      <c r="I907" s="411"/>
      <c r="J907" s="411"/>
      <c r="K907" s="411"/>
      <c r="L907" s="411"/>
      <c r="M907" s="411"/>
      <c r="N907" s="411"/>
      <c r="O907" s="411"/>
      <c r="P907" s="411"/>
      <c r="Q907" s="411"/>
      <c r="R907" s="412"/>
      <c r="S907" s="317"/>
      <c r="T907" s="280"/>
      <c r="U907" s="280"/>
      <c r="V907" s="280"/>
      <c r="W907" s="280"/>
      <c r="X907" s="318"/>
      <c r="Y907" s="317"/>
      <c r="Z907" s="280"/>
      <c r="AA907" s="280"/>
      <c r="AB907" s="280"/>
      <c r="AC907" s="280"/>
      <c r="AD907" s="318"/>
      <c r="AG907">
        <f t="shared" si="176"/>
        <v>0</v>
      </c>
      <c r="AH907">
        <f t="shared" si="177"/>
        <v>0</v>
      </c>
    </row>
    <row r="908" spans="1:34" ht="15" customHeight="1">
      <c r="A908" s="166"/>
      <c r="B908" s="7"/>
      <c r="C908" s="64" t="s">
        <v>137</v>
      </c>
      <c r="D908" s="410" t="str">
        <f t="shared" si="175"/>
        <v/>
      </c>
      <c r="E908" s="411"/>
      <c r="F908" s="411"/>
      <c r="G908" s="411"/>
      <c r="H908" s="411"/>
      <c r="I908" s="411"/>
      <c r="J908" s="411"/>
      <c r="K908" s="411"/>
      <c r="L908" s="411"/>
      <c r="M908" s="411"/>
      <c r="N908" s="411"/>
      <c r="O908" s="411"/>
      <c r="P908" s="411"/>
      <c r="Q908" s="411"/>
      <c r="R908" s="412"/>
      <c r="S908" s="317"/>
      <c r="T908" s="280"/>
      <c r="U908" s="280"/>
      <c r="V908" s="280"/>
      <c r="W908" s="280"/>
      <c r="X908" s="318"/>
      <c r="Y908" s="317"/>
      <c r="Z908" s="280"/>
      <c r="AA908" s="280"/>
      <c r="AB908" s="280"/>
      <c r="AC908" s="280"/>
      <c r="AD908" s="318"/>
      <c r="AG908">
        <f t="shared" si="176"/>
        <v>0</v>
      </c>
      <c r="AH908">
        <f t="shared" si="177"/>
        <v>0</v>
      </c>
    </row>
    <row r="909" spans="1:34" ht="15" customHeight="1">
      <c r="A909" s="166"/>
      <c r="B909" s="7"/>
      <c r="C909" s="64" t="s">
        <v>138</v>
      </c>
      <c r="D909" s="410" t="str">
        <f t="shared" ref="D909:D963" si="178">IF(D499="","",D499)</f>
        <v/>
      </c>
      <c r="E909" s="411"/>
      <c r="F909" s="411"/>
      <c r="G909" s="411"/>
      <c r="H909" s="411"/>
      <c r="I909" s="411"/>
      <c r="J909" s="411"/>
      <c r="K909" s="411"/>
      <c r="L909" s="411"/>
      <c r="M909" s="411"/>
      <c r="N909" s="411"/>
      <c r="O909" s="411"/>
      <c r="P909" s="411"/>
      <c r="Q909" s="411"/>
      <c r="R909" s="412"/>
      <c r="S909" s="317"/>
      <c r="T909" s="280"/>
      <c r="U909" s="280"/>
      <c r="V909" s="280"/>
      <c r="W909" s="280"/>
      <c r="X909" s="318"/>
      <c r="Y909" s="317"/>
      <c r="Z909" s="280"/>
      <c r="AA909" s="280"/>
      <c r="AB909" s="280"/>
      <c r="AC909" s="280"/>
      <c r="AD909" s="318"/>
      <c r="AG909">
        <f t="shared" ref="AG909:AG963" si="179">IF(COUNTBLANK(S909:AD909)=12,0,IF(COUNTA(S909:AD909)&lt;&gt;COUNTA($S$843:$AD$843),1,0))</f>
        <v>0</v>
      </c>
      <c r="AH909">
        <f t="shared" ref="AH909:AH963" si="180">IF(OR(COUNTIF(S909:AD909,"NA")=2,COUNTIF(S909:AD909,"NS")=2),0,IF(OR(AND(S909&gt;0,Y909&gt;0),AND(S909=0,Y909=0)),0,1))</f>
        <v>0</v>
      </c>
    </row>
    <row r="910" spans="1:34" ht="15" customHeight="1">
      <c r="A910" s="166"/>
      <c r="B910" s="7"/>
      <c r="C910" s="64" t="s">
        <v>139</v>
      </c>
      <c r="D910" s="410" t="str">
        <f t="shared" si="178"/>
        <v/>
      </c>
      <c r="E910" s="411"/>
      <c r="F910" s="411"/>
      <c r="G910" s="411"/>
      <c r="H910" s="411"/>
      <c r="I910" s="411"/>
      <c r="J910" s="411"/>
      <c r="K910" s="411"/>
      <c r="L910" s="411"/>
      <c r="M910" s="411"/>
      <c r="N910" s="411"/>
      <c r="O910" s="411"/>
      <c r="P910" s="411"/>
      <c r="Q910" s="411"/>
      <c r="R910" s="412"/>
      <c r="S910" s="317"/>
      <c r="T910" s="280"/>
      <c r="U910" s="280"/>
      <c r="V910" s="280"/>
      <c r="W910" s="280"/>
      <c r="X910" s="318"/>
      <c r="Y910" s="317"/>
      <c r="Z910" s="280"/>
      <c r="AA910" s="280"/>
      <c r="AB910" s="280"/>
      <c r="AC910" s="280"/>
      <c r="AD910" s="318"/>
      <c r="AG910">
        <f t="shared" si="179"/>
        <v>0</v>
      </c>
      <c r="AH910">
        <f t="shared" si="180"/>
        <v>0</v>
      </c>
    </row>
    <row r="911" spans="1:34" ht="15" customHeight="1">
      <c r="A911" s="166"/>
      <c r="B911" s="7"/>
      <c r="C911" s="64" t="s">
        <v>140</v>
      </c>
      <c r="D911" s="410" t="str">
        <f t="shared" si="178"/>
        <v/>
      </c>
      <c r="E911" s="411"/>
      <c r="F911" s="411"/>
      <c r="G911" s="411"/>
      <c r="H911" s="411"/>
      <c r="I911" s="411"/>
      <c r="J911" s="411"/>
      <c r="K911" s="411"/>
      <c r="L911" s="411"/>
      <c r="M911" s="411"/>
      <c r="N911" s="411"/>
      <c r="O911" s="411"/>
      <c r="P911" s="411"/>
      <c r="Q911" s="411"/>
      <c r="R911" s="412"/>
      <c r="S911" s="317"/>
      <c r="T911" s="280"/>
      <c r="U911" s="280"/>
      <c r="V911" s="280"/>
      <c r="W911" s="280"/>
      <c r="X911" s="318"/>
      <c r="Y911" s="317"/>
      <c r="Z911" s="280"/>
      <c r="AA911" s="280"/>
      <c r="AB911" s="280"/>
      <c r="AC911" s="280"/>
      <c r="AD911" s="318"/>
      <c r="AG911">
        <f t="shared" si="179"/>
        <v>0</v>
      </c>
      <c r="AH911">
        <f t="shared" si="180"/>
        <v>0</v>
      </c>
    </row>
    <row r="912" spans="1:34" ht="15" customHeight="1">
      <c r="A912" s="166"/>
      <c r="B912" s="7"/>
      <c r="C912" s="64" t="s">
        <v>141</v>
      </c>
      <c r="D912" s="410" t="str">
        <f t="shared" si="178"/>
        <v/>
      </c>
      <c r="E912" s="411"/>
      <c r="F912" s="411"/>
      <c r="G912" s="411"/>
      <c r="H912" s="411"/>
      <c r="I912" s="411"/>
      <c r="J912" s="411"/>
      <c r="K912" s="411"/>
      <c r="L912" s="411"/>
      <c r="M912" s="411"/>
      <c r="N912" s="411"/>
      <c r="O912" s="411"/>
      <c r="P912" s="411"/>
      <c r="Q912" s="411"/>
      <c r="R912" s="412"/>
      <c r="S912" s="317"/>
      <c r="T912" s="280"/>
      <c r="U912" s="280"/>
      <c r="V912" s="280"/>
      <c r="W912" s="280"/>
      <c r="X912" s="318"/>
      <c r="Y912" s="317"/>
      <c r="Z912" s="280"/>
      <c r="AA912" s="280"/>
      <c r="AB912" s="280"/>
      <c r="AC912" s="280"/>
      <c r="AD912" s="318"/>
      <c r="AG912">
        <f t="shared" si="179"/>
        <v>0</v>
      </c>
      <c r="AH912">
        <f t="shared" si="180"/>
        <v>0</v>
      </c>
    </row>
    <row r="913" spans="1:34" ht="15" customHeight="1">
      <c r="A913" s="166"/>
      <c r="B913" s="7"/>
      <c r="C913" s="64" t="s">
        <v>142</v>
      </c>
      <c r="D913" s="410" t="str">
        <f t="shared" si="178"/>
        <v/>
      </c>
      <c r="E913" s="411"/>
      <c r="F913" s="411"/>
      <c r="G913" s="411"/>
      <c r="H913" s="411"/>
      <c r="I913" s="411"/>
      <c r="J913" s="411"/>
      <c r="K913" s="411"/>
      <c r="L913" s="411"/>
      <c r="M913" s="411"/>
      <c r="N913" s="411"/>
      <c r="O913" s="411"/>
      <c r="P913" s="411"/>
      <c r="Q913" s="411"/>
      <c r="R913" s="412"/>
      <c r="S913" s="317"/>
      <c r="T913" s="280"/>
      <c r="U913" s="280"/>
      <c r="V913" s="280"/>
      <c r="W913" s="280"/>
      <c r="X913" s="318"/>
      <c r="Y913" s="317"/>
      <c r="Z913" s="280"/>
      <c r="AA913" s="280"/>
      <c r="AB913" s="280"/>
      <c r="AC913" s="280"/>
      <c r="AD913" s="318"/>
      <c r="AG913">
        <f t="shared" si="179"/>
        <v>0</v>
      </c>
      <c r="AH913">
        <f t="shared" si="180"/>
        <v>0</v>
      </c>
    </row>
    <row r="914" spans="1:34" ht="15" customHeight="1">
      <c r="A914" s="166"/>
      <c r="B914" s="7"/>
      <c r="C914" s="64" t="s">
        <v>143</v>
      </c>
      <c r="D914" s="410" t="str">
        <f t="shared" si="178"/>
        <v/>
      </c>
      <c r="E914" s="411"/>
      <c r="F914" s="411"/>
      <c r="G914" s="411"/>
      <c r="H914" s="411"/>
      <c r="I914" s="411"/>
      <c r="J914" s="411"/>
      <c r="K914" s="411"/>
      <c r="L914" s="411"/>
      <c r="M914" s="411"/>
      <c r="N914" s="411"/>
      <c r="O914" s="411"/>
      <c r="P914" s="411"/>
      <c r="Q914" s="411"/>
      <c r="R914" s="412"/>
      <c r="S914" s="317"/>
      <c r="T914" s="280"/>
      <c r="U914" s="280"/>
      <c r="V914" s="280"/>
      <c r="W914" s="280"/>
      <c r="X914" s="318"/>
      <c r="Y914" s="317"/>
      <c r="Z914" s="280"/>
      <c r="AA914" s="280"/>
      <c r="AB914" s="280"/>
      <c r="AC914" s="280"/>
      <c r="AD914" s="318"/>
      <c r="AG914">
        <f t="shared" si="179"/>
        <v>0</v>
      </c>
      <c r="AH914">
        <f t="shared" si="180"/>
        <v>0</v>
      </c>
    </row>
    <row r="915" spans="1:34" ht="15" customHeight="1">
      <c r="A915" s="166"/>
      <c r="B915" s="7"/>
      <c r="C915" s="64" t="s">
        <v>144</v>
      </c>
      <c r="D915" s="410" t="str">
        <f t="shared" si="178"/>
        <v/>
      </c>
      <c r="E915" s="411"/>
      <c r="F915" s="411"/>
      <c r="G915" s="411"/>
      <c r="H915" s="411"/>
      <c r="I915" s="411"/>
      <c r="J915" s="411"/>
      <c r="K915" s="411"/>
      <c r="L915" s="411"/>
      <c r="M915" s="411"/>
      <c r="N915" s="411"/>
      <c r="O915" s="411"/>
      <c r="P915" s="411"/>
      <c r="Q915" s="411"/>
      <c r="R915" s="412"/>
      <c r="S915" s="317"/>
      <c r="T915" s="280"/>
      <c r="U915" s="280"/>
      <c r="V915" s="280"/>
      <c r="W915" s="280"/>
      <c r="X915" s="318"/>
      <c r="Y915" s="317"/>
      <c r="Z915" s="280"/>
      <c r="AA915" s="280"/>
      <c r="AB915" s="280"/>
      <c r="AC915" s="280"/>
      <c r="AD915" s="318"/>
      <c r="AG915">
        <f t="shared" si="179"/>
        <v>0</v>
      </c>
      <c r="AH915">
        <f t="shared" si="180"/>
        <v>0</v>
      </c>
    </row>
    <row r="916" spans="1:34" ht="15" customHeight="1">
      <c r="A916" s="166"/>
      <c r="B916" s="7"/>
      <c r="C916" s="64" t="s">
        <v>145</v>
      </c>
      <c r="D916" s="410" t="str">
        <f t="shared" si="178"/>
        <v/>
      </c>
      <c r="E916" s="411"/>
      <c r="F916" s="411"/>
      <c r="G916" s="411"/>
      <c r="H916" s="411"/>
      <c r="I916" s="411"/>
      <c r="J916" s="411"/>
      <c r="K916" s="411"/>
      <c r="L916" s="411"/>
      <c r="M916" s="411"/>
      <c r="N916" s="411"/>
      <c r="O916" s="411"/>
      <c r="P916" s="411"/>
      <c r="Q916" s="411"/>
      <c r="R916" s="412"/>
      <c r="S916" s="317"/>
      <c r="T916" s="280"/>
      <c r="U916" s="280"/>
      <c r="V916" s="280"/>
      <c r="W916" s="280"/>
      <c r="X916" s="318"/>
      <c r="Y916" s="317"/>
      <c r="Z916" s="280"/>
      <c r="AA916" s="280"/>
      <c r="AB916" s="280"/>
      <c r="AC916" s="280"/>
      <c r="AD916" s="318"/>
      <c r="AG916">
        <f t="shared" si="179"/>
        <v>0</v>
      </c>
      <c r="AH916">
        <f t="shared" si="180"/>
        <v>0</v>
      </c>
    </row>
    <row r="917" spans="1:34" ht="15" customHeight="1">
      <c r="A917" s="166"/>
      <c r="B917" s="7"/>
      <c r="C917" s="64" t="s">
        <v>146</v>
      </c>
      <c r="D917" s="410" t="str">
        <f t="shared" si="178"/>
        <v/>
      </c>
      <c r="E917" s="411"/>
      <c r="F917" s="411"/>
      <c r="G917" s="411"/>
      <c r="H917" s="411"/>
      <c r="I917" s="411"/>
      <c r="J917" s="411"/>
      <c r="K917" s="411"/>
      <c r="L917" s="411"/>
      <c r="M917" s="411"/>
      <c r="N917" s="411"/>
      <c r="O917" s="411"/>
      <c r="P917" s="411"/>
      <c r="Q917" s="411"/>
      <c r="R917" s="412"/>
      <c r="S917" s="317"/>
      <c r="T917" s="280"/>
      <c r="U917" s="280"/>
      <c r="V917" s="280"/>
      <c r="W917" s="280"/>
      <c r="X917" s="318"/>
      <c r="Y917" s="317"/>
      <c r="Z917" s="280"/>
      <c r="AA917" s="280"/>
      <c r="AB917" s="280"/>
      <c r="AC917" s="280"/>
      <c r="AD917" s="318"/>
      <c r="AG917">
        <f t="shared" si="179"/>
        <v>0</v>
      </c>
      <c r="AH917">
        <f t="shared" si="180"/>
        <v>0</v>
      </c>
    </row>
    <row r="918" spans="1:34" ht="15" customHeight="1">
      <c r="A918" s="166"/>
      <c r="B918" s="7"/>
      <c r="C918" s="64" t="s">
        <v>147</v>
      </c>
      <c r="D918" s="410" t="str">
        <f t="shared" si="178"/>
        <v/>
      </c>
      <c r="E918" s="411"/>
      <c r="F918" s="411"/>
      <c r="G918" s="411"/>
      <c r="H918" s="411"/>
      <c r="I918" s="411"/>
      <c r="J918" s="411"/>
      <c r="K918" s="411"/>
      <c r="L918" s="411"/>
      <c r="M918" s="411"/>
      <c r="N918" s="411"/>
      <c r="O918" s="411"/>
      <c r="P918" s="411"/>
      <c r="Q918" s="411"/>
      <c r="R918" s="412"/>
      <c r="S918" s="317"/>
      <c r="T918" s="280"/>
      <c r="U918" s="280"/>
      <c r="V918" s="280"/>
      <c r="W918" s="280"/>
      <c r="X918" s="318"/>
      <c r="Y918" s="317"/>
      <c r="Z918" s="280"/>
      <c r="AA918" s="280"/>
      <c r="AB918" s="280"/>
      <c r="AC918" s="280"/>
      <c r="AD918" s="318"/>
      <c r="AG918">
        <f t="shared" si="179"/>
        <v>0</v>
      </c>
      <c r="AH918">
        <f t="shared" si="180"/>
        <v>0</v>
      </c>
    </row>
    <row r="919" spans="1:34" ht="15" customHeight="1">
      <c r="A919" s="166"/>
      <c r="B919" s="7"/>
      <c r="C919" s="64" t="s">
        <v>148</v>
      </c>
      <c r="D919" s="410" t="str">
        <f t="shared" si="178"/>
        <v/>
      </c>
      <c r="E919" s="411"/>
      <c r="F919" s="411"/>
      <c r="G919" s="411"/>
      <c r="H919" s="411"/>
      <c r="I919" s="411"/>
      <c r="J919" s="411"/>
      <c r="K919" s="411"/>
      <c r="L919" s="411"/>
      <c r="M919" s="411"/>
      <c r="N919" s="411"/>
      <c r="O919" s="411"/>
      <c r="P919" s="411"/>
      <c r="Q919" s="411"/>
      <c r="R919" s="412"/>
      <c r="S919" s="317"/>
      <c r="T919" s="280"/>
      <c r="U919" s="280"/>
      <c r="V919" s="280"/>
      <c r="W919" s="280"/>
      <c r="X919" s="318"/>
      <c r="Y919" s="317"/>
      <c r="Z919" s="280"/>
      <c r="AA919" s="280"/>
      <c r="AB919" s="280"/>
      <c r="AC919" s="280"/>
      <c r="AD919" s="318"/>
      <c r="AG919">
        <f t="shared" si="179"/>
        <v>0</v>
      </c>
      <c r="AH919">
        <f t="shared" si="180"/>
        <v>0</v>
      </c>
    </row>
    <row r="920" spans="1:34" ht="15" customHeight="1">
      <c r="A920" s="166"/>
      <c r="B920" s="7"/>
      <c r="C920" s="64" t="s">
        <v>149</v>
      </c>
      <c r="D920" s="410" t="str">
        <f t="shared" si="178"/>
        <v/>
      </c>
      <c r="E920" s="411"/>
      <c r="F920" s="411"/>
      <c r="G920" s="411"/>
      <c r="H920" s="411"/>
      <c r="I920" s="411"/>
      <c r="J920" s="411"/>
      <c r="K920" s="411"/>
      <c r="L920" s="411"/>
      <c r="M920" s="411"/>
      <c r="N920" s="411"/>
      <c r="O920" s="411"/>
      <c r="P920" s="411"/>
      <c r="Q920" s="411"/>
      <c r="R920" s="412"/>
      <c r="S920" s="317"/>
      <c r="T920" s="280"/>
      <c r="U920" s="280"/>
      <c r="V920" s="280"/>
      <c r="W920" s="280"/>
      <c r="X920" s="318"/>
      <c r="Y920" s="317"/>
      <c r="Z920" s="280"/>
      <c r="AA920" s="280"/>
      <c r="AB920" s="280"/>
      <c r="AC920" s="280"/>
      <c r="AD920" s="318"/>
      <c r="AG920">
        <f t="shared" si="179"/>
        <v>0</v>
      </c>
      <c r="AH920">
        <f t="shared" si="180"/>
        <v>0</v>
      </c>
    </row>
    <row r="921" spans="1:34" ht="15" customHeight="1">
      <c r="A921" s="166"/>
      <c r="B921" s="7"/>
      <c r="C921" s="64" t="s">
        <v>150</v>
      </c>
      <c r="D921" s="410" t="str">
        <f t="shared" si="178"/>
        <v/>
      </c>
      <c r="E921" s="411"/>
      <c r="F921" s="411"/>
      <c r="G921" s="411"/>
      <c r="H921" s="411"/>
      <c r="I921" s="411"/>
      <c r="J921" s="411"/>
      <c r="K921" s="411"/>
      <c r="L921" s="411"/>
      <c r="M921" s="411"/>
      <c r="N921" s="411"/>
      <c r="O921" s="411"/>
      <c r="P921" s="411"/>
      <c r="Q921" s="411"/>
      <c r="R921" s="412"/>
      <c r="S921" s="317"/>
      <c r="T921" s="280"/>
      <c r="U921" s="280"/>
      <c r="V921" s="280"/>
      <c r="W921" s="280"/>
      <c r="X921" s="318"/>
      <c r="Y921" s="317"/>
      <c r="Z921" s="280"/>
      <c r="AA921" s="280"/>
      <c r="AB921" s="280"/>
      <c r="AC921" s="280"/>
      <c r="AD921" s="318"/>
      <c r="AG921">
        <f t="shared" si="179"/>
        <v>0</v>
      </c>
      <c r="AH921">
        <f t="shared" si="180"/>
        <v>0</v>
      </c>
    </row>
    <row r="922" spans="1:34" ht="15" customHeight="1">
      <c r="A922" s="166"/>
      <c r="B922" s="7"/>
      <c r="C922" s="64" t="s">
        <v>151</v>
      </c>
      <c r="D922" s="410" t="str">
        <f t="shared" si="178"/>
        <v/>
      </c>
      <c r="E922" s="411"/>
      <c r="F922" s="411"/>
      <c r="G922" s="411"/>
      <c r="H922" s="411"/>
      <c r="I922" s="411"/>
      <c r="J922" s="411"/>
      <c r="K922" s="411"/>
      <c r="L922" s="411"/>
      <c r="M922" s="411"/>
      <c r="N922" s="411"/>
      <c r="O922" s="411"/>
      <c r="P922" s="411"/>
      <c r="Q922" s="411"/>
      <c r="R922" s="412"/>
      <c r="S922" s="317"/>
      <c r="T922" s="280"/>
      <c r="U922" s="280"/>
      <c r="V922" s="280"/>
      <c r="W922" s="280"/>
      <c r="X922" s="318"/>
      <c r="Y922" s="317"/>
      <c r="Z922" s="280"/>
      <c r="AA922" s="280"/>
      <c r="AB922" s="280"/>
      <c r="AC922" s="280"/>
      <c r="AD922" s="318"/>
      <c r="AG922">
        <f t="shared" si="179"/>
        <v>0</v>
      </c>
      <c r="AH922">
        <f t="shared" si="180"/>
        <v>0</v>
      </c>
    </row>
    <row r="923" spans="1:34" ht="15" customHeight="1">
      <c r="A923" s="166"/>
      <c r="B923" s="7"/>
      <c r="C923" s="64" t="s">
        <v>152</v>
      </c>
      <c r="D923" s="410" t="str">
        <f t="shared" si="178"/>
        <v/>
      </c>
      <c r="E923" s="411"/>
      <c r="F923" s="411"/>
      <c r="G923" s="411"/>
      <c r="H923" s="411"/>
      <c r="I923" s="411"/>
      <c r="J923" s="411"/>
      <c r="K923" s="411"/>
      <c r="L923" s="411"/>
      <c r="M923" s="411"/>
      <c r="N923" s="411"/>
      <c r="O923" s="411"/>
      <c r="P923" s="411"/>
      <c r="Q923" s="411"/>
      <c r="R923" s="412"/>
      <c r="S923" s="317"/>
      <c r="T923" s="280"/>
      <c r="U923" s="280"/>
      <c r="V923" s="280"/>
      <c r="W923" s="280"/>
      <c r="X923" s="318"/>
      <c r="Y923" s="317"/>
      <c r="Z923" s="280"/>
      <c r="AA923" s="280"/>
      <c r="AB923" s="280"/>
      <c r="AC923" s="280"/>
      <c r="AD923" s="318"/>
      <c r="AG923">
        <f t="shared" si="179"/>
        <v>0</v>
      </c>
      <c r="AH923">
        <f t="shared" si="180"/>
        <v>0</v>
      </c>
    </row>
    <row r="924" spans="1:34" ht="15" customHeight="1">
      <c r="A924" s="166"/>
      <c r="B924" s="7"/>
      <c r="C924" s="64" t="s">
        <v>153</v>
      </c>
      <c r="D924" s="410" t="str">
        <f t="shared" si="178"/>
        <v/>
      </c>
      <c r="E924" s="411"/>
      <c r="F924" s="411"/>
      <c r="G924" s="411"/>
      <c r="H924" s="411"/>
      <c r="I924" s="411"/>
      <c r="J924" s="411"/>
      <c r="K924" s="411"/>
      <c r="L924" s="411"/>
      <c r="M924" s="411"/>
      <c r="N924" s="411"/>
      <c r="O924" s="411"/>
      <c r="P924" s="411"/>
      <c r="Q924" s="411"/>
      <c r="R924" s="412"/>
      <c r="S924" s="317"/>
      <c r="T924" s="280"/>
      <c r="U924" s="280"/>
      <c r="V924" s="280"/>
      <c r="W924" s="280"/>
      <c r="X924" s="318"/>
      <c r="Y924" s="317"/>
      <c r="Z924" s="280"/>
      <c r="AA924" s="280"/>
      <c r="AB924" s="280"/>
      <c r="AC924" s="280"/>
      <c r="AD924" s="318"/>
      <c r="AG924">
        <f t="shared" si="179"/>
        <v>0</v>
      </c>
      <c r="AH924">
        <f t="shared" si="180"/>
        <v>0</v>
      </c>
    </row>
    <row r="925" spans="1:34" ht="15" customHeight="1">
      <c r="A925" s="166"/>
      <c r="B925" s="7"/>
      <c r="C925" s="64" t="s">
        <v>154</v>
      </c>
      <c r="D925" s="410" t="str">
        <f t="shared" si="178"/>
        <v/>
      </c>
      <c r="E925" s="411"/>
      <c r="F925" s="411"/>
      <c r="G925" s="411"/>
      <c r="H925" s="411"/>
      <c r="I925" s="411"/>
      <c r="J925" s="411"/>
      <c r="K925" s="411"/>
      <c r="L925" s="411"/>
      <c r="M925" s="411"/>
      <c r="N925" s="411"/>
      <c r="O925" s="411"/>
      <c r="P925" s="411"/>
      <c r="Q925" s="411"/>
      <c r="R925" s="412"/>
      <c r="S925" s="317"/>
      <c r="T925" s="280"/>
      <c r="U925" s="280"/>
      <c r="V925" s="280"/>
      <c r="W925" s="280"/>
      <c r="X925" s="318"/>
      <c r="Y925" s="317"/>
      <c r="Z925" s="280"/>
      <c r="AA925" s="280"/>
      <c r="AB925" s="280"/>
      <c r="AC925" s="280"/>
      <c r="AD925" s="318"/>
      <c r="AG925">
        <f t="shared" si="179"/>
        <v>0</v>
      </c>
      <c r="AH925">
        <f t="shared" si="180"/>
        <v>0</v>
      </c>
    </row>
    <row r="926" spans="1:34" ht="15" customHeight="1">
      <c r="A926" s="166"/>
      <c r="B926" s="7"/>
      <c r="C926" s="64" t="s">
        <v>155</v>
      </c>
      <c r="D926" s="410" t="str">
        <f t="shared" si="178"/>
        <v/>
      </c>
      <c r="E926" s="411"/>
      <c r="F926" s="411"/>
      <c r="G926" s="411"/>
      <c r="H926" s="411"/>
      <c r="I926" s="411"/>
      <c r="J926" s="411"/>
      <c r="K926" s="411"/>
      <c r="L926" s="411"/>
      <c r="M926" s="411"/>
      <c r="N926" s="411"/>
      <c r="O926" s="411"/>
      <c r="P926" s="411"/>
      <c r="Q926" s="411"/>
      <c r="R926" s="412"/>
      <c r="S926" s="317"/>
      <c r="T926" s="280"/>
      <c r="U926" s="280"/>
      <c r="V926" s="280"/>
      <c r="W926" s="280"/>
      <c r="X926" s="318"/>
      <c r="Y926" s="317"/>
      <c r="Z926" s="280"/>
      <c r="AA926" s="280"/>
      <c r="AB926" s="280"/>
      <c r="AC926" s="280"/>
      <c r="AD926" s="318"/>
      <c r="AG926">
        <f t="shared" si="179"/>
        <v>0</v>
      </c>
      <c r="AH926">
        <f t="shared" si="180"/>
        <v>0</v>
      </c>
    </row>
    <row r="927" spans="1:34" ht="15" customHeight="1">
      <c r="A927" s="166"/>
      <c r="B927" s="7"/>
      <c r="C927" s="64" t="s">
        <v>156</v>
      </c>
      <c r="D927" s="410" t="str">
        <f t="shared" si="178"/>
        <v/>
      </c>
      <c r="E927" s="411"/>
      <c r="F927" s="411"/>
      <c r="G927" s="411"/>
      <c r="H927" s="411"/>
      <c r="I927" s="411"/>
      <c r="J927" s="411"/>
      <c r="K927" s="411"/>
      <c r="L927" s="411"/>
      <c r="M927" s="411"/>
      <c r="N927" s="411"/>
      <c r="O927" s="411"/>
      <c r="P927" s="411"/>
      <c r="Q927" s="411"/>
      <c r="R927" s="412"/>
      <c r="S927" s="317"/>
      <c r="T927" s="280"/>
      <c r="U927" s="280"/>
      <c r="V927" s="280"/>
      <c r="W927" s="280"/>
      <c r="X927" s="318"/>
      <c r="Y927" s="317"/>
      <c r="Z927" s="280"/>
      <c r="AA927" s="280"/>
      <c r="AB927" s="280"/>
      <c r="AC927" s="280"/>
      <c r="AD927" s="318"/>
      <c r="AG927">
        <f t="shared" si="179"/>
        <v>0</v>
      </c>
      <c r="AH927">
        <f t="shared" si="180"/>
        <v>0</v>
      </c>
    </row>
    <row r="928" spans="1:34" ht="15" customHeight="1">
      <c r="A928" s="166"/>
      <c r="B928" s="7"/>
      <c r="C928" s="64" t="s">
        <v>157</v>
      </c>
      <c r="D928" s="410" t="str">
        <f t="shared" si="178"/>
        <v/>
      </c>
      <c r="E928" s="411"/>
      <c r="F928" s="411"/>
      <c r="G928" s="411"/>
      <c r="H928" s="411"/>
      <c r="I928" s="411"/>
      <c r="J928" s="411"/>
      <c r="K928" s="411"/>
      <c r="L928" s="411"/>
      <c r="M928" s="411"/>
      <c r="N928" s="411"/>
      <c r="O928" s="411"/>
      <c r="P928" s="411"/>
      <c r="Q928" s="411"/>
      <c r="R928" s="412"/>
      <c r="S928" s="317"/>
      <c r="T928" s="280"/>
      <c r="U928" s="280"/>
      <c r="V928" s="280"/>
      <c r="W928" s="280"/>
      <c r="X928" s="318"/>
      <c r="Y928" s="317"/>
      <c r="Z928" s="280"/>
      <c r="AA928" s="280"/>
      <c r="AB928" s="280"/>
      <c r="AC928" s="280"/>
      <c r="AD928" s="318"/>
      <c r="AG928">
        <f t="shared" si="179"/>
        <v>0</v>
      </c>
      <c r="AH928">
        <f t="shared" si="180"/>
        <v>0</v>
      </c>
    </row>
    <row r="929" spans="1:34" ht="15" customHeight="1">
      <c r="A929" s="166"/>
      <c r="B929" s="7"/>
      <c r="C929" s="64" t="s">
        <v>158</v>
      </c>
      <c r="D929" s="410" t="str">
        <f t="shared" si="178"/>
        <v/>
      </c>
      <c r="E929" s="411"/>
      <c r="F929" s="411"/>
      <c r="G929" s="411"/>
      <c r="H929" s="411"/>
      <c r="I929" s="411"/>
      <c r="J929" s="411"/>
      <c r="K929" s="411"/>
      <c r="L929" s="411"/>
      <c r="M929" s="411"/>
      <c r="N929" s="411"/>
      <c r="O929" s="411"/>
      <c r="P929" s="411"/>
      <c r="Q929" s="411"/>
      <c r="R929" s="412"/>
      <c r="S929" s="317"/>
      <c r="T929" s="280"/>
      <c r="U929" s="280"/>
      <c r="V929" s="280"/>
      <c r="W929" s="280"/>
      <c r="X929" s="318"/>
      <c r="Y929" s="317"/>
      <c r="Z929" s="280"/>
      <c r="AA929" s="280"/>
      <c r="AB929" s="280"/>
      <c r="AC929" s="280"/>
      <c r="AD929" s="318"/>
      <c r="AG929">
        <f t="shared" si="179"/>
        <v>0</v>
      </c>
      <c r="AH929">
        <f t="shared" si="180"/>
        <v>0</v>
      </c>
    </row>
    <row r="930" spans="1:34" ht="15" customHeight="1">
      <c r="A930" s="166"/>
      <c r="B930" s="7"/>
      <c r="C930" s="64" t="s">
        <v>159</v>
      </c>
      <c r="D930" s="410" t="str">
        <f t="shared" si="178"/>
        <v/>
      </c>
      <c r="E930" s="411"/>
      <c r="F930" s="411"/>
      <c r="G930" s="411"/>
      <c r="H930" s="411"/>
      <c r="I930" s="411"/>
      <c r="J930" s="411"/>
      <c r="K930" s="411"/>
      <c r="L930" s="411"/>
      <c r="M930" s="411"/>
      <c r="N930" s="411"/>
      <c r="O930" s="411"/>
      <c r="P930" s="411"/>
      <c r="Q930" s="411"/>
      <c r="R930" s="412"/>
      <c r="S930" s="317"/>
      <c r="T930" s="280"/>
      <c r="U930" s="280"/>
      <c r="V930" s="280"/>
      <c r="W930" s="280"/>
      <c r="X930" s="318"/>
      <c r="Y930" s="317"/>
      <c r="Z930" s="280"/>
      <c r="AA930" s="280"/>
      <c r="AB930" s="280"/>
      <c r="AC930" s="280"/>
      <c r="AD930" s="318"/>
      <c r="AG930">
        <f t="shared" si="179"/>
        <v>0</v>
      </c>
      <c r="AH930">
        <f t="shared" si="180"/>
        <v>0</v>
      </c>
    </row>
    <row r="931" spans="1:34" ht="15" customHeight="1">
      <c r="A931" s="166"/>
      <c r="B931" s="7"/>
      <c r="C931" s="64" t="s">
        <v>160</v>
      </c>
      <c r="D931" s="410" t="str">
        <f t="shared" si="178"/>
        <v/>
      </c>
      <c r="E931" s="411"/>
      <c r="F931" s="411"/>
      <c r="G931" s="411"/>
      <c r="H931" s="411"/>
      <c r="I931" s="411"/>
      <c r="J931" s="411"/>
      <c r="K931" s="411"/>
      <c r="L931" s="411"/>
      <c r="M931" s="411"/>
      <c r="N931" s="411"/>
      <c r="O931" s="411"/>
      <c r="P931" s="411"/>
      <c r="Q931" s="411"/>
      <c r="R931" s="412"/>
      <c r="S931" s="317"/>
      <c r="T931" s="280"/>
      <c r="U931" s="280"/>
      <c r="V931" s="280"/>
      <c r="W931" s="280"/>
      <c r="X931" s="318"/>
      <c r="Y931" s="317"/>
      <c r="Z931" s="280"/>
      <c r="AA931" s="280"/>
      <c r="AB931" s="280"/>
      <c r="AC931" s="280"/>
      <c r="AD931" s="318"/>
      <c r="AG931">
        <f t="shared" si="179"/>
        <v>0</v>
      </c>
      <c r="AH931">
        <f t="shared" si="180"/>
        <v>0</v>
      </c>
    </row>
    <row r="932" spans="1:34" ht="15" customHeight="1">
      <c r="A932" s="166"/>
      <c r="B932" s="7"/>
      <c r="C932" s="64" t="s">
        <v>161</v>
      </c>
      <c r="D932" s="410" t="str">
        <f t="shared" si="178"/>
        <v/>
      </c>
      <c r="E932" s="411"/>
      <c r="F932" s="411"/>
      <c r="G932" s="411"/>
      <c r="H932" s="411"/>
      <c r="I932" s="411"/>
      <c r="J932" s="411"/>
      <c r="K932" s="411"/>
      <c r="L932" s="411"/>
      <c r="M932" s="411"/>
      <c r="N932" s="411"/>
      <c r="O932" s="411"/>
      <c r="P932" s="411"/>
      <c r="Q932" s="411"/>
      <c r="R932" s="412"/>
      <c r="S932" s="317"/>
      <c r="T932" s="280"/>
      <c r="U932" s="280"/>
      <c r="V932" s="280"/>
      <c r="W932" s="280"/>
      <c r="X932" s="318"/>
      <c r="Y932" s="317"/>
      <c r="Z932" s="280"/>
      <c r="AA932" s="280"/>
      <c r="AB932" s="280"/>
      <c r="AC932" s="280"/>
      <c r="AD932" s="318"/>
      <c r="AG932">
        <f t="shared" si="179"/>
        <v>0</v>
      </c>
      <c r="AH932">
        <f t="shared" si="180"/>
        <v>0</v>
      </c>
    </row>
    <row r="933" spans="1:34" ht="15" customHeight="1">
      <c r="A933" s="166"/>
      <c r="B933" s="7"/>
      <c r="C933" s="64" t="s">
        <v>162</v>
      </c>
      <c r="D933" s="410" t="str">
        <f t="shared" si="178"/>
        <v/>
      </c>
      <c r="E933" s="411"/>
      <c r="F933" s="411"/>
      <c r="G933" s="411"/>
      <c r="H933" s="411"/>
      <c r="I933" s="411"/>
      <c r="J933" s="411"/>
      <c r="K933" s="411"/>
      <c r="L933" s="411"/>
      <c r="M933" s="411"/>
      <c r="N933" s="411"/>
      <c r="O933" s="411"/>
      <c r="P933" s="411"/>
      <c r="Q933" s="411"/>
      <c r="R933" s="412"/>
      <c r="S933" s="317"/>
      <c r="T933" s="280"/>
      <c r="U933" s="280"/>
      <c r="V933" s="280"/>
      <c r="W933" s="280"/>
      <c r="X933" s="318"/>
      <c r="Y933" s="317"/>
      <c r="Z933" s="280"/>
      <c r="AA933" s="280"/>
      <c r="AB933" s="280"/>
      <c r="AC933" s="280"/>
      <c r="AD933" s="318"/>
      <c r="AG933">
        <f t="shared" si="179"/>
        <v>0</v>
      </c>
      <c r="AH933">
        <f t="shared" si="180"/>
        <v>0</v>
      </c>
    </row>
    <row r="934" spans="1:34" ht="15" customHeight="1">
      <c r="A934" s="166"/>
      <c r="B934" s="7"/>
      <c r="C934" s="64" t="s">
        <v>163</v>
      </c>
      <c r="D934" s="410" t="str">
        <f t="shared" si="178"/>
        <v/>
      </c>
      <c r="E934" s="411"/>
      <c r="F934" s="411"/>
      <c r="G934" s="411"/>
      <c r="H934" s="411"/>
      <c r="I934" s="411"/>
      <c r="J934" s="411"/>
      <c r="K934" s="411"/>
      <c r="L934" s="411"/>
      <c r="M934" s="411"/>
      <c r="N934" s="411"/>
      <c r="O934" s="411"/>
      <c r="P934" s="411"/>
      <c r="Q934" s="411"/>
      <c r="R934" s="412"/>
      <c r="S934" s="317"/>
      <c r="T934" s="280"/>
      <c r="U934" s="280"/>
      <c r="V934" s="280"/>
      <c r="W934" s="280"/>
      <c r="X934" s="318"/>
      <c r="Y934" s="317"/>
      <c r="Z934" s="280"/>
      <c r="AA934" s="280"/>
      <c r="AB934" s="280"/>
      <c r="AC934" s="280"/>
      <c r="AD934" s="318"/>
      <c r="AG934">
        <f t="shared" si="179"/>
        <v>0</v>
      </c>
      <c r="AH934">
        <f t="shared" si="180"/>
        <v>0</v>
      </c>
    </row>
    <row r="935" spans="1:34" ht="15" customHeight="1">
      <c r="A935" s="166"/>
      <c r="B935" s="7"/>
      <c r="C935" s="64" t="s">
        <v>164</v>
      </c>
      <c r="D935" s="410" t="str">
        <f t="shared" si="178"/>
        <v/>
      </c>
      <c r="E935" s="411"/>
      <c r="F935" s="411"/>
      <c r="G935" s="411"/>
      <c r="H935" s="411"/>
      <c r="I935" s="411"/>
      <c r="J935" s="411"/>
      <c r="K935" s="411"/>
      <c r="L935" s="411"/>
      <c r="M935" s="411"/>
      <c r="N935" s="411"/>
      <c r="O935" s="411"/>
      <c r="P935" s="411"/>
      <c r="Q935" s="411"/>
      <c r="R935" s="412"/>
      <c r="S935" s="317"/>
      <c r="T935" s="280"/>
      <c r="U935" s="280"/>
      <c r="V935" s="280"/>
      <c r="W935" s="280"/>
      <c r="X935" s="318"/>
      <c r="Y935" s="317"/>
      <c r="Z935" s="280"/>
      <c r="AA935" s="280"/>
      <c r="AB935" s="280"/>
      <c r="AC935" s="280"/>
      <c r="AD935" s="318"/>
      <c r="AG935">
        <f t="shared" si="179"/>
        <v>0</v>
      </c>
      <c r="AH935">
        <f t="shared" si="180"/>
        <v>0</v>
      </c>
    </row>
    <row r="936" spans="1:34" ht="15" customHeight="1">
      <c r="A936" s="166"/>
      <c r="B936" s="7"/>
      <c r="C936" s="64" t="s">
        <v>165</v>
      </c>
      <c r="D936" s="410" t="str">
        <f t="shared" si="178"/>
        <v/>
      </c>
      <c r="E936" s="411"/>
      <c r="F936" s="411"/>
      <c r="G936" s="411"/>
      <c r="H936" s="411"/>
      <c r="I936" s="411"/>
      <c r="J936" s="411"/>
      <c r="K936" s="411"/>
      <c r="L936" s="411"/>
      <c r="M936" s="411"/>
      <c r="N936" s="411"/>
      <c r="O936" s="411"/>
      <c r="P936" s="411"/>
      <c r="Q936" s="411"/>
      <c r="R936" s="412"/>
      <c r="S936" s="317"/>
      <c r="T936" s="280"/>
      <c r="U936" s="280"/>
      <c r="V936" s="280"/>
      <c r="W936" s="280"/>
      <c r="X936" s="318"/>
      <c r="Y936" s="317"/>
      <c r="Z936" s="280"/>
      <c r="AA936" s="280"/>
      <c r="AB936" s="280"/>
      <c r="AC936" s="280"/>
      <c r="AD936" s="318"/>
      <c r="AG936">
        <f t="shared" si="179"/>
        <v>0</v>
      </c>
      <c r="AH936">
        <f t="shared" si="180"/>
        <v>0</v>
      </c>
    </row>
    <row r="937" spans="1:34" ht="15" customHeight="1">
      <c r="A937" s="166"/>
      <c r="B937" s="7"/>
      <c r="C937" s="64" t="s">
        <v>166</v>
      </c>
      <c r="D937" s="410" t="str">
        <f t="shared" si="178"/>
        <v/>
      </c>
      <c r="E937" s="411"/>
      <c r="F937" s="411"/>
      <c r="G937" s="411"/>
      <c r="H937" s="411"/>
      <c r="I937" s="411"/>
      <c r="J937" s="411"/>
      <c r="K937" s="411"/>
      <c r="L937" s="411"/>
      <c r="M937" s="411"/>
      <c r="N937" s="411"/>
      <c r="O937" s="411"/>
      <c r="P937" s="411"/>
      <c r="Q937" s="411"/>
      <c r="R937" s="412"/>
      <c r="S937" s="317"/>
      <c r="T937" s="280"/>
      <c r="U937" s="280"/>
      <c r="V937" s="280"/>
      <c r="W937" s="280"/>
      <c r="X937" s="318"/>
      <c r="Y937" s="317"/>
      <c r="Z937" s="280"/>
      <c r="AA937" s="280"/>
      <c r="AB937" s="280"/>
      <c r="AC937" s="280"/>
      <c r="AD937" s="318"/>
      <c r="AG937">
        <f t="shared" si="179"/>
        <v>0</v>
      </c>
      <c r="AH937">
        <f t="shared" si="180"/>
        <v>0</v>
      </c>
    </row>
    <row r="938" spans="1:34" ht="15" customHeight="1">
      <c r="A938" s="166"/>
      <c r="B938" s="7"/>
      <c r="C938" s="64" t="s">
        <v>167</v>
      </c>
      <c r="D938" s="410" t="str">
        <f t="shared" si="178"/>
        <v/>
      </c>
      <c r="E938" s="411"/>
      <c r="F938" s="411"/>
      <c r="G938" s="411"/>
      <c r="H938" s="411"/>
      <c r="I938" s="411"/>
      <c r="J938" s="411"/>
      <c r="K938" s="411"/>
      <c r="L938" s="411"/>
      <c r="M938" s="411"/>
      <c r="N938" s="411"/>
      <c r="O938" s="411"/>
      <c r="P938" s="411"/>
      <c r="Q938" s="411"/>
      <c r="R938" s="412"/>
      <c r="S938" s="317"/>
      <c r="T938" s="280"/>
      <c r="U938" s="280"/>
      <c r="V938" s="280"/>
      <c r="W938" s="280"/>
      <c r="X938" s="318"/>
      <c r="Y938" s="317"/>
      <c r="Z938" s="280"/>
      <c r="AA938" s="280"/>
      <c r="AB938" s="280"/>
      <c r="AC938" s="280"/>
      <c r="AD938" s="318"/>
      <c r="AG938">
        <f t="shared" si="179"/>
        <v>0</v>
      </c>
      <c r="AH938">
        <f t="shared" si="180"/>
        <v>0</v>
      </c>
    </row>
    <row r="939" spans="1:34" ht="15" customHeight="1">
      <c r="A939" s="166"/>
      <c r="B939" s="7"/>
      <c r="C939" s="64" t="s">
        <v>168</v>
      </c>
      <c r="D939" s="410" t="str">
        <f t="shared" si="178"/>
        <v/>
      </c>
      <c r="E939" s="411"/>
      <c r="F939" s="411"/>
      <c r="G939" s="411"/>
      <c r="H939" s="411"/>
      <c r="I939" s="411"/>
      <c r="J939" s="411"/>
      <c r="K939" s="411"/>
      <c r="L939" s="411"/>
      <c r="M939" s="411"/>
      <c r="N939" s="411"/>
      <c r="O939" s="411"/>
      <c r="P939" s="411"/>
      <c r="Q939" s="411"/>
      <c r="R939" s="412"/>
      <c r="S939" s="317"/>
      <c r="T939" s="280"/>
      <c r="U939" s="280"/>
      <c r="V939" s="280"/>
      <c r="W939" s="280"/>
      <c r="X939" s="318"/>
      <c r="Y939" s="317"/>
      <c r="Z939" s="280"/>
      <c r="AA939" s="280"/>
      <c r="AB939" s="280"/>
      <c r="AC939" s="280"/>
      <c r="AD939" s="318"/>
      <c r="AG939">
        <f t="shared" si="179"/>
        <v>0</v>
      </c>
      <c r="AH939">
        <f t="shared" si="180"/>
        <v>0</v>
      </c>
    </row>
    <row r="940" spans="1:34" ht="15" customHeight="1">
      <c r="A940" s="166"/>
      <c r="B940" s="7"/>
      <c r="C940" s="64" t="s">
        <v>169</v>
      </c>
      <c r="D940" s="410" t="str">
        <f t="shared" si="178"/>
        <v/>
      </c>
      <c r="E940" s="411"/>
      <c r="F940" s="411"/>
      <c r="G940" s="411"/>
      <c r="H940" s="411"/>
      <c r="I940" s="411"/>
      <c r="J940" s="411"/>
      <c r="K940" s="411"/>
      <c r="L940" s="411"/>
      <c r="M940" s="411"/>
      <c r="N940" s="411"/>
      <c r="O940" s="411"/>
      <c r="P940" s="411"/>
      <c r="Q940" s="411"/>
      <c r="R940" s="412"/>
      <c r="S940" s="317"/>
      <c r="T940" s="280"/>
      <c r="U940" s="280"/>
      <c r="V940" s="280"/>
      <c r="W940" s="280"/>
      <c r="X940" s="318"/>
      <c r="Y940" s="317"/>
      <c r="Z940" s="280"/>
      <c r="AA940" s="280"/>
      <c r="AB940" s="280"/>
      <c r="AC940" s="280"/>
      <c r="AD940" s="318"/>
      <c r="AG940">
        <f t="shared" si="179"/>
        <v>0</v>
      </c>
      <c r="AH940">
        <f t="shared" si="180"/>
        <v>0</v>
      </c>
    </row>
    <row r="941" spans="1:34" ht="15" customHeight="1">
      <c r="A941" s="166"/>
      <c r="B941" s="7"/>
      <c r="C941" s="64" t="s">
        <v>170</v>
      </c>
      <c r="D941" s="410" t="str">
        <f t="shared" si="178"/>
        <v/>
      </c>
      <c r="E941" s="411"/>
      <c r="F941" s="411"/>
      <c r="G941" s="411"/>
      <c r="H941" s="411"/>
      <c r="I941" s="411"/>
      <c r="J941" s="411"/>
      <c r="K941" s="411"/>
      <c r="L941" s="411"/>
      <c r="M941" s="411"/>
      <c r="N941" s="411"/>
      <c r="O941" s="411"/>
      <c r="P941" s="411"/>
      <c r="Q941" s="411"/>
      <c r="R941" s="412"/>
      <c r="S941" s="317"/>
      <c r="T941" s="280"/>
      <c r="U941" s="280"/>
      <c r="V941" s="280"/>
      <c r="W941" s="280"/>
      <c r="X941" s="318"/>
      <c r="Y941" s="317"/>
      <c r="Z941" s="280"/>
      <c r="AA941" s="280"/>
      <c r="AB941" s="280"/>
      <c r="AC941" s="280"/>
      <c r="AD941" s="318"/>
      <c r="AG941">
        <f t="shared" si="179"/>
        <v>0</v>
      </c>
      <c r="AH941">
        <f t="shared" si="180"/>
        <v>0</v>
      </c>
    </row>
    <row r="942" spans="1:34" ht="15" customHeight="1">
      <c r="A942" s="166"/>
      <c r="B942" s="7"/>
      <c r="C942" s="64" t="s">
        <v>171</v>
      </c>
      <c r="D942" s="410" t="str">
        <f t="shared" si="178"/>
        <v/>
      </c>
      <c r="E942" s="411"/>
      <c r="F942" s="411"/>
      <c r="G942" s="411"/>
      <c r="H942" s="411"/>
      <c r="I942" s="411"/>
      <c r="J942" s="411"/>
      <c r="K942" s="411"/>
      <c r="L942" s="411"/>
      <c r="M942" s="411"/>
      <c r="N942" s="411"/>
      <c r="O942" s="411"/>
      <c r="P942" s="411"/>
      <c r="Q942" s="411"/>
      <c r="R942" s="412"/>
      <c r="S942" s="317"/>
      <c r="T942" s="280"/>
      <c r="U942" s="280"/>
      <c r="V942" s="280"/>
      <c r="W942" s="280"/>
      <c r="X942" s="318"/>
      <c r="Y942" s="317"/>
      <c r="Z942" s="280"/>
      <c r="AA942" s="280"/>
      <c r="AB942" s="280"/>
      <c r="AC942" s="280"/>
      <c r="AD942" s="318"/>
      <c r="AG942">
        <f t="shared" si="179"/>
        <v>0</v>
      </c>
      <c r="AH942">
        <f t="shared" si="180"/>
        <v>0</v>
      </c>
    </row>
    <row r="943" spans="1:34" ht="15" customHeight="1">
      <c r="A943" s="166"/>
      <c r="B943" s="7"/>
      <c r="C943" s="131" t="s">
        <v>172</v>
      </c>
      <c r="D943" s="410" t="str">
        <f t="shared" si="178"/>
        <v/>
      </c>
      <c r="E943" s="411"/>
      <c r="F943" s="411"/>
      <c r="G943" s="411"/>
      <c r="H943" s="411"/>
      <c r="I943" s="411"/>
      <c r="J943" s="411"/>
      <c r="K943" s="411"/>
      <c r="L943" s="411"/>
      <c r="M943" s="411"/>
      <c r="N943" s="411"/>
      <c r="O943" s="411"/>
      <c r="P943" s="411"/>
      <c r="Q943" s="411"/>
      <c r="R943" s="412"/>
      <c r="S943" s="317"/>
      <c r="T943" s="280"/>
      <c r="U943" s="280"/>
      <c r="V943" s="280"/>
      <c r="W943" s="280"/>
      <c r="X943" s="318"/>
      <c r="Y943" s="317"/>
      <c r="Z943" s="280"/>
      <c r="AA943" s="280"/>
      <c r="AB943" s="280"/>
      <c r="AC943" s="280"/>
      <c r="AD943" s="318"/>
      <c r="AG943">
        <f t="shared" si="179"/>
        <v>0</v>
      </c>
      <c r="AH943">
        <f t="shared" si="180"/>
        <v>0</v>
      </c>
    </row>
    <row r="944" spans="1:34" ht="15" customHeight="1">
      <c r="A944" s="192"/>
      <c r="B944" s="8"/>
      <c r="C944" s="143" t="s">
        <v>173</v>
      </c>
      <c r="D944" s="410" t="str">
        <f t="shared" si="178"/>
        <v/>
      </c>
      <c r="E944" s="411"/>
      <c r="F944" s="411"/>
      <c r="G944" s="411"/>
      <c r="H944" s="411"/>
      <c r="I944" s="411"/>
      <c r="J944" s="411"/>
      <c r="K944" s="411"/>
      <c r="L944" s="411"/>
      <c r="M944" s="411"/>
      <c r="N944" s="411"/>
      <c r="O944" s="411"/>
      <c r="P944" s="411"/>
      <c r="Q944" s="411"/>
      <c r="R944" s="412"/>
      <c r="S944" s="317"/>
      <c r="T944" s="280"/>
      <c r="U944" s="280"/>
      <c r="V944" s="280"/>
      <c r="W944" s="280"/>
      <c r="X944" s="318"/>
      <c r="Y944" s="317"/>
      <c r="Z944" s="280"/>
      <c r="AA944" s="280"/>
      <c r="AB944" s="280"/>
      <c r="AC944" s="280"/>
      <c r="AD944" s="318"/>
      <c r="AG944">
        <f t="shared" si="179"/>
        <v>0</v>
      </c>
      <c r="AH944">
        <f t="shared" si="180"/>
        <v>0</v>
      </c>
    </row>
    <row r="945" spans="1:34" ht="15" customHeight="1">
      <c r="A945" s="192"/>
      <c r="B945" s="8"/>
      <c r="C945" s="143" t="s">
        <v>174</v>
      </c>
      <c r="D945" s="410" t="str">
        <f t="shared" si="178"/>
        <v/>
      </c>
      <c r="E945" s="411"/>
      <c r="F945" s="411"/>
      <c r="G945" s="411"/>
      <c r="H945" s="411"/>
      <c r="I945" s="411"/>
      <c r="J945" s="411"/>
      <c r="K945" s="411"/>
      <c r="L945" s="411"/>
      <c r="M945" s="411"/>
      <c r="N945" s="411"/>
      <c r="O945" s="411"/>
      <c r="P945" s="411"/>
      <c r="Q945" s="411"/>
      <c r="R945" s="412"/>
      <c r="S945" s="317"/>
      <c r="T945" s="280"/>
      <c r="U945" s="280"/>
      <c r="V945" s="280"/>
      <c r="W945" s="280"/>
      <c r="X945" s="318"/>
      <c r="Y945" s="317"/>
      <c r="Z945" s="280"/>
      <c r="AA945" s="280"/>
      <c r="AB945" s="280"/>
      <c r="AC945" s="280"/>
      <c r="AD945" s="318"/>
      <c r="AG945">
        <f t="shared" si="179"/>
        <v>0</v>
      </c>
      <c r="AH945">
        <f t="shared" si="180"/>
        <v>0</v>
      </c>
    </row>
    <row r="946" spans="1:34" ht="15" customHeight="1">
      <c r="A946" s="192"/>
      <c r="B946" s="8"/>
      <c r="C946" s="143" t="s">
        <v>175</v>
      </c>
      <c r="D946" s="410" t="str">
        <f t="shared" si="178"/>
        <v/>
      </c>
      <c r="E946" s="411"/>
      <c r="F946" s="411"/>
      <c r="G946" s="411"/>
      <c r="H946" s="411"/>
      <c r="I946" s="411"/>
      <c r="J946" s="411"/>
      <c r="K946" s="411"/>
      <c r="L946" s="411"/>
      <c r="M946" s="411"/>
      <c r="N946" s="411"/>
      <c r="O946" s="411"/>
      <c r="P946" s="411"/>
      <c r="Q946" s="411"/>
      <c r="R946" s="412"/>
      <c r="S946" s="317"/>
      <c r="T946" s="280"/>
      <c r="U946" s="280"/>
      <c r="V946" s="280"/>
      <c r="W946" s="280"/>
      <c r="X946" s="318"/>
      <c r="Y946" s="317"/>
      <c r="Z946" s="280"/>
      <c r="AA946" s="280"/>
      <c r="AB946" s="280"/>
      <c r="AC946" s="280"/>
      <c r="AD946" s="318"/>
      <c r="AG946">
        <f t="shared" si="179"/>
        <v>0</v>
      </c>
      <c r="AH946">
        <f t="shared" si="180"/>
        <v>0</v>
      </c>
    </row>
    <row r="947" spans="1:34" ht="15" customHeight="1">
      <c r="A947" s="192"/>
      <c r="B947" s="8"/>
      <c r="C947" s="143" t="s">
        <v>176</v>
      </c>
      <c r="D947" s="410" t="str">
        <f t="shared" si="178"/>
        <v/>
      </c>
      <c r="E947" s="411"/>
      <c r="F947" s="411"/>
      <c r="G947" s="411"/>
      <c r="H947" s="411"/>
      <c r="I947" s="411"/>
      <c r="J947" s="411"/>
      <c r="K947" s="411"/>
      <c r="L947" s="411"/>
      <c r="M947" s="411"/>
      <c r="N947" s="411"/>
      <c r="O947" s="411"/>
      <c r="P947" s="411"/>
      <c r="Q947" s="411"/>
      <c r="R947" s="412"/>
      <c r="S947" s="317"/>
      <c r="T947" s="280"/>
      <c r="U947" s="280"/>
      <c r="V947" s="280"/>
      <c r="W947" s="280"/>
      <c r="X947" s="318"/>
      <c r="Y947" s="317"/>
      <c r="Z947" s="280"/>
      <c r="AA947" s="280"/>
      <c r="AB947" s="280"/>
      <c r="AC947" s="280"/>
      <c r="AD947" s="318"/>
      <c r="AG947">
        <f t="shared" si="179"/>
        <v>0</v>
      </c>
      <c r="AH947">
        <f t="shared" si="180"/>
        <v>0</v>
      </c>
    </row>
    <row r="948" spans="1:34" ht="15" customHeight="1">
      <c r="A948" s="192"/>
      <c r="B948" s="8"/>
      <c r="C948" s="143" t="s">
        <v>177</v>
      </c>
      <c r="D948" s="410" t="str">
        <f t="shared" si="178"/>
        <v/>
      </c>
      <c r="E948" s="411"/>
      <c r="F948" s="411"/>
      <c r="G948" s="411"/>
      <c r="H948" s="411"/>
      <c r="I948" s="411"/>
      <c r="J948" s="411"/>
      <c r="K948" s="411"/>
      <c r="L948" s="411"/>
      <c r="M948" s="411"/>
      <c r="N948" s="411"/>
      <c r="O948" s="411"/>
      <c r="P948" s="411"/>
      <c r="Q948" s="411"/>
      <c r="R948" s="412"/>
      <c r="S948" s="317"/>
      <c r="T948" s="280"/>
      <c r="U948" s="280"/>
      <c r="V948" s="280"/>
      <c r="W948" s="280"/>
      <c r="X948" s="318"/>
      <c r="Y948" s="317"/>
      <c r="Z948" s="280"/>
      <c r="AA948" s="280"/>
      <c r="AB948" s="280"/>
      <c r="AC948" s="280"/>
      <c r="AD948" s="318"/>
      <c r="AG948">
        <f t="shared" si="179"/>
        <v>0</v>
      </c>
      <c r="AH948">
        <f t="shared" si="180"/>
        <v>0</v>
      </c>
    </row>
    <row r="949" spans="1:34" ht="15" customHeight="1">
      <c r="A949" s="192"/>
      <c r="B949" s="8"/>
      <c r="C949" s="143" t="s">
        <v>178</v>
      </c>
      <c r="D949" s="410" t="str">
        <f t="shared" si="178"/>
        <v/>
      </c>
      <c r="E949" s="411"/>
      <c r="F949" s="411"/>
      <c r="G949" s="411"/>
      <c r="H949" s="411"/>
      <c r="I949" s="411"/>
      <c r="J949" s="411"/>
      <c r="K949" s="411"/>
      <c r="L949" s="411"/>
      <c r="M949" s="411"/>
      <c r="N949" s="411"/>
      <c r="O949" s="411"/>
      <c r="P949" s="411"/>
      <c r="Q949" s="411"/>
      <c r="R949" s="412"/>
      <c r="S949" s="317"/>
      <c r="T949" s="280"/>
      <c r="U949" s="280"/>
      <c r="V949" s="280"/>
      <c r="W949" s="280"/>
      <c r="X949" s="318"/>
      <c r="Y949" s="317"/>
      <c r="Z949" s="280"/>
      <c r="AA949" s="280"/>
      <c r="AB949" s="280"/>
      <c r="AC949" s="280"/>
      <c r="AD949" s="318"/>
      <c r="AG949">
        <f t="shared" si="179"/>
        <v>0</v>
      </c>
      <c r="AH949">
        <f t="shared" si="180"/>
        <v>0</v>
      </c>
    </row>
    <row r="950" spans="1:34" ht="15" customHeight="1">
      <c r="A950" s="192"/>
      <c r="B950" s="8"/>
      <c r="C950" s="143" t="s">
        <v>179</v>
      </c>
      <c r="D950" s="410" t="str">
        <f t="shared" si="178"/>
        <v/>
      </c>
      <c r="E950" s="411"/>
      <c r="F950" s="411"/>
      <c r="G950" s="411"/>
      <c r="H950" s="411"/>
      <c r="I950" s="411"/>
      <c r="J950" s="411"/>
      <c r="K950" s="411"/>
      <c r="L950" s="411"/>
      <c r="M950" s="411"/>
      <c r="N950" s="411"/>
      <c r="O950" s="411"/>
      <c r="P950" s="411"/>
      <c r="Q950" s="411"/>
      <c r="R950" s="412"/>
      <c r="S950" s="317"/>
      <c r="T950" s="280"/>
      <c r="U950" s="280"/>
      <c r="V950" s="280"/>
      <c r="W950" s="280"/>
      <c r="X950" s="318"/>
      <c r="Y950" s="317"/>
      <c r="Z950" s="280"/>
      <c r="AA950" s="280"/>
      <c r="AB950" s="280"/>
      <c r="AC950" s="280"/>
      <c r="AD950" s="318"/>
      <c r="AG950">
        <f t="shared" si="179"/>
        <v>0</v>
      </c>
      <c r="AH950">
        <f t="shared" si="180"/>
        <v>0</v>
      </c>
    </row>
    <row r="951" spans="1:34" ht="15" customHeight="1">
      <c r="A951" s="192"/>
      <c r="B951" s="8"/>
      <c r="C951" s="143" t="s">
        <v>180</v>
      </c>
      <c r="D951" s="410" t="str">
        <f t="shared" si="178"/>
        <v/>
      </c>
      <c r="E951" s="411"/>
      <c r="F951" s="411"/>
      <c r="G951" s="411"/>
      <c r="H951" s="411"/>
      <c r="I951" s="411"/>
      <c r="J951" s="411"/>
      <c r="K951" s="411"/>
      <c r="L951" s="411"/>
      <c r="M951" s="411"/>
      <c r="N951" s="411"/>
      <c r="O951" s="411"/>
      <c r="P951" s="411"/>
      <c r="Q951" s="411"/>
      <c r="R951" s="412"/>
      <c r="S951" s="317"/>
      <c r="T951" s="280"/>
      <c r="U951" s="280"/>
      <c r="V951" s="280"/>
      <c r="W951" s="280"/>
      <c r="X951" s="318"/>
      <c r="Y951" s="317"/>
      <c r="Z951" s="280"/>
      <c r="AA951" s="280"/>
      <c r="AB951" s="280"/>
      <c r="AC951" s="280"/>
      <c r="AD951" s="318"/>
      <c r="AG951">
        <f t="shared" si="179"/>
        <v>0</v>
      </c>
      <c r="AH951">
        <f t="shared" si="180"/>
        <v>0</v>
      </c>
    </row>
    <row r="952" spans="1:34" ht="15" customHeight="1">
      <c r="A952" s="192"/>
      <c r="B952" s="8"/>
      <c r="C952" s="143" t="s">
        <v>181</v>
      </c>
      <c r="D952" s="410" t="str">
        <f t="shared" si="178"/>
        <v/>
      </c>
      <c r="E952" s="411"/>
      <c r="F952" s="411"/>
      <c r="G952" s="411"/>
      <c r="H952" s="411"/>
      <c r="I952" s="411"/>
      <c r="J952" s="411"/>
      <c r="K952" s="411"/>
      <c r="L952" s="411"/>
      <c r="M952" s="411"/>
      <c r="N952" s="411"/>
      <c r="O952" s="411"/>
      <c r="P952" s="411"/>
      <c r="Q952" s="411"/>
      <c r="R952" s="412"/>
      <c r="S952" s="317"/>
      <c r="T952" s="280"/>
      <c r="U952" s="280"/>
      <c r="V952" s="280"/>
      <c r="W952" s="280"/>
      <c r="X952" s="318"/>
      <c r="Y952" s="317"/>
      <c r="Z952" s="280"/>
      <c r="AA952" s="280"/>
      <c r="AB952" s="280"/>
      <c r="AC952" s="280"/>
      <c r="AD952" s="318"/>
      <c r="AG952">
        <f t="shared" si="179"/>
        <v>0</v>
      </c>
      <c r="AH952">
        <f t="shared" si="180"/>
        <v>0</v>
      </c>
    </row>
    <row r="953" spans="1:34" ht="15" customHeight="1">
      <c r="A953" s="192"/>
      <c r="B953" s="8"/>
      <c r="C953" s="143" t="s">
        <v>182</v>
      </c>
      <c r="D953" s="410" t="str">
        <f t="shared" si="178"/>
        <v/>
      </c>
      <c r="E953" s="411"/>
      <c r="F953" s="411"/>
      <c r="G953" s="411"/>
      <c r="H953" s="411"/>
      <c r="I953" s="411"/>
      <c r="J953" s="411"/>
      <c r="K953" s="411"/>
      <c r="L953" s="411"/>
      <c r="M953" s="411"/>
      <c r="N953" s="411"/>
      <c r="O953" s="411"/>
      <c r="P953" s="411"/>
      <c r="Q953" s="411"/>
      <c r="R953" s="412"/>
      <c r="S953" s="317"/>
      <c r="T953" s="280"/>
      <c r="U953" s="280"/>
      <c r="V953" s="280"/>
      <c r="W953" s="280"/>
      <c r="X953" s="318"/>
      <c r="Y953" s="317"/>
      <c r="Z953" s="280"/>
      <c r="AA953" s="280"/>
      <c r="AB953" s="280"/>
      <c r="AC953" s="280"/>
      <c r="AD953" s="318"/>
      <c r="AG953">
        <f t="shared" si="179"/>
        <v>0</v>
      </c>
      <c r="AH953">
        <f t="shared" si="180"/>
        <v>0</v>
      </c>
    </row>
    <row r="954" spans="1:34" ht="15" customHeight="1">
      <c r="A954" s="192"/>
      <c r="B954" s="8"/>
      <c r="C954" s="143" t="s">
        <v>183</v>
      </c>
      <c r="D954" s="410" t="str">
        <f t="shared" si="178"/>
        <v/>
      </c>
      <c r="E954" s="411"/>
      <c r="F954" s="411"/>
      <c r="G954" s="411"/>
      <c r="H954" s="411"/>
      <c r="I954" s="411"/>
      <c r="J954" s="411"/>
      <c r="K954" s="411"/>
      <c r="L954" s="411"/>
      <c r="M954" s="411"/>
      <c r="N954" s="411"/>
      <c r="O954" s="411"/>
      <c r="P954" s="411"/>
      <c r="Q954" s="411"/>
      <c r="R954" s="412"/>
      <c r="S954" s="317"/>
      <c r="T954" s="280"/>
      <c r="U954" s="280"/>
      <c r="V954" s="280"/>
      <c r="W954" s="280"/>
      <c r="X954" s="318"/>
      <c r="Y954" s="317"/>
      <c r="Z954" s="280"/>
      <c r="AA954" s="280"/>
      <c r="AB954" s="280"/>
      <c r="AC954" s="280"/>
      <c r="AD954" s="318"/>
      <c r="AG954">
        <f t="shared" si="179"/>
        <v>0</v>
      </c>
      <c r="AH954">
        <f t="shared" si="180"/>
        <v>0</v>
      </c>
    </row>
    <row r="955" spans="1:34" ht="15" customHeight="1">
      <c r="A955" s="192"/>
      <c r="B955" s="8"/>
      <c r="C955" s="143" t="s">
        <v>184</v>
      </c>
      <c r="D955" s="410" t="str">
        <f t="shared" si="178"/>
        <v/>
      </c>
      <c r="E955" s="411"/>
      <c r="F955" s="411"/>
      <c r="G955" s="411"/>
      <c r="H955" s="411"/>
      <c r="I955" s="411"/>
      <c r="J955" s="411"/>
      <c r="K955" s="411"/>
      <c r="L955" s="411"/>
      <c r="M955" s="411"/>
      <c r="N955" s="411"/>
      <c r="O955" s="411"/>
      <c r="P955" s="411"/>
      <c r="Q955" s="411"/>
      <c r="R955" s="412"/>
      <c r="S955" s="317"/>
      <c r="T955" s="280"/>
      <c r="U955" s="280"/>
      <c r="V955" s="280"/>
      <c r="W955" s="280"/>
      <c r="X955" s="318"/>
      <c r="Y955" s="317"/>
      <c r="Z955" s="280"/>
      <c r="AA955" s="280"/>
      <c r="AB955" s="280"/>
      <c r="AC955" s="280"/>
      <c r="AD955" s="318"/>
      <c r="AG955">
        <f t="shared" si="179"/>
        <v>0</v>
      </c>
      <c r="AH955">
        <f t="shared" si="180"/>
        <v>0</v>
      </c>
    </row>
    <row r="956" spans="1:34" ht="15" customHeight="1">
      <c r="A956" s="192"/>
      <c r="B956" s="8"/>
      <c r="C956" s="143" t="s">
        <v>185</v>
      </c>
      <c r="D956" s="410" t="str">
        <f t="shared" si="178"/>
        <v/>
      </c>
      <c r="E956" s="411"/>
      <c r="F956" s="411"/>
      <c r="G956" s="411"/>
      <c r="H956" s="411"/>
      <c r="I956" s="411"/>
      <c r="J956" s="411"/>
      <c r="K956" s="411"/>
      <c r="L956" s="411"/>
      <c r="M956" s="411"/>
      <c r="N956" s="411"/>
      <c r="O956" s="411"/>
      <c r="P956" s="411"/>
      <c r="Q956" s="411"/>
      <c r="R956" s="412"/>
      <c r="S956" s="317"/>
      <c r="T956" s="280"/>
      <c r="U956" s="280"/>
      <c r="V956" s="280"/>
      <c r="W956" s="280"/>
      <c r="X956" s="318"/>
      <c r="Y956" s="317"/>
      <c r="Z956" s="280"/>
      <c r="AA956" s="280"/>
      <c r="AB956" s="280"/>
      <c r="AC956" s="280"/>
      <c r="AD956" s="318"/>
      <c r="AG956">
        <f t="shared" si="179"/>
        <v>0</v>
      </c>
      <c r="AH956">
        <f t="shared" si="180"/>
        <v>0</v>
      </c>
    </row>
    <row r="957" spans="1:34" ht="15" customHeight="1">
      <c r="A957" s="192"/>
      <c r="B957" s="8"/>
      <c r="C957" s="143" t="s">
        <v>186</v>
      </c>
      <c r="D957" s="410" t="str">
        <f t="shared" si="178"/>
        <v/>
      </c>
      <c r="E957" s="411"/>
      <c r="F957" s="411"/>
      <c r="G957" s="411"/>
      <c r="H957" s="411"/>
      <c r="I957" s="411"/>
      <c r="J957" s="411"/>
      <c r="K957" s="411"/>
      <c r="L957" s="411"/>
      <c r="M957" s="411"/>
      <c r="N957" s="411"/>
      <c r="O957" s="411"/>
      <c r="P957" s="411"/>
      <c r="Q957" s="411"/>
      <c r="R957" s="412"/>
      <c r="S957" s="317"/>
      <c r="T957" s="280"/>
      <c r="U957" s="280"/>
      <c r="V957" s="280"/>
      <c r="W957" s="280"/>
      <c r="X957" s="318"/>
      <c r="Y957" s="317"/>
      <c r="Z957" s="280"/>
      <c r="AA957" s="280"/>
      <c r="AB957" s="280"/>
      <c r="AC957" s="280"/>
      <c r="AD957" s="318"/>
      <c r="AG957">
        <f t="shared" si="179"/>
        <v>0</v>
      </c>
      <c r="AH957">
        <f t="shared" si="180"/>
        <v>0</v>
      </c>
    </row>
    <row r="958" spans="1:34" ht="15" customHeight="1">
      <c r="A958" s="192"/>
      <c r="B958" s="8"/>
      <c r="C958" s="143" t="s">
        <v>187</v>
      </c>
      <c r="D958" s="410" t="str">
        <f t="shared" si="178"/>
        <v/>
      </c>
      <c r="E958" s="411"/>
      <c r="F958" s="411"/>
      <c r="G958" s="411"/>
      <c r="H958" s="411"/>
      <c r="I958" s="411"/>
      <c r="J958" s="411"/>
      <c r="K958" s="411"/>
      <c r="L958" s="411"/>
      <c r="M958" s="411"/>
      <c r="N958" s="411"/>
      <c r="O958" s="411"/>
      <c r="P958" s="411"/>
      <c r="Q958" s="411"/>
      <c r="R958" s="412"/>
      <c r="S958" s="317"/>
      <c r="T958" s="280"/>
      <c r="U958" s="280"/>
      <c r="V958" s="280"/>
      <c r="W958" s="280"/>
      <c r="X958" s="318"/>
      <c r="Y958" s="317"/>
      <c r="Z958" s="280"/>
      <c r="AA958" s="280"/>
      <c r="AB958" s="280"/>
      <c r="AC958" s="280"/>
      <c r="AD958" s="318"/>
      <c r="AG958">
        <f t="shared" si="179"/>
        <v>0</v>
      </c>
      <c r="AH958">
        <f t="shared" si="180"/>
        <v>0</v>
      </c>
    </row>
    <row r="959" spans="1:34" ht="15" customHeight="1">
      <c r="A959" s="192"/>
      <c r="B959" s="8"/>
      <c r="C959" s="143" t="s">
        <v>188</v>
      </c>
      <c r="D959" s="410" t="str">
        <f t="shared" si="178"/>
        <v/>
      </c>
      <c r="E959" s="411"/>
      <c r="F959" s="411"/>
      <c r="G959" s="411"/>
      <c r="H959" s="411"/>
      <c r="I959" s="411"/>
      <c r="J959" s="411"/>
      <c r="K959" s="411"/>
      <c r="L959" s="411"/>
      <c r="M959" s="411"/>
      <c r="N959" s="411"/>
      <c r="O959" s="411"/>
      <c r="P959" s="411"/>
      <c r="Q959" s="411"/>
      <c r="R959" s="412"/>
      <c r="S959" s="317"/>
      <c r="T959" s="280"/>
      <c r="U959" s="280"/>
      <c r="V959" s="280"/>
      <c r="W959" s="280"/>
      <c r="X959" s="318"/>
      <c r="Y959" s="317"/>
      <c r="Z959" s="280"/>
      <c r="AA959" s="280"/>
      <c r="AB959" s="280"/>
      <c r="AC959" s="280"/>
      <c r="AD959" s="318"/>
      <c r="AG959">
        <f t="shared" si="179"/>
        <v>0</v>
      </c>
      <c r="AH959">
        <f t="shared" si="180"/>
        <v>0</v>
      </c>
    </row>
    <row r="960" spans="1:34" ht="15" customHeight="1">
      <c r="A960" s="192"/>
      <c r="B960" s="8"/>
      <c r="C960" s="143" t="s">
        <v>189</v>
      </c>
      <c r="D960" s="410" t="str">
        <f t="shared" si="178"/>
        <v/>
      </c>
      <c r="E960" s="411"/>
      <c r="F960" s="411"/>
      <c r="G960" s="411"/>
      <c r="H960" s="411"/>
      <c r="I960" s="411"/>
      <c r="J960" s="411"/>
      <c r="K960" s="411"/>
      <c r="L960" s="411"/>
      <c r="M960" s="411"/>
      <c r="N960" s="411"/>
      <c r="O960" s="411"/>
      <c r="P960" s="411"/>
      <c r="Q960" s="411"/>
      <c r="R960" s="412"/>
      <c r="S960" s="317"/>
      <c r="T960" s="280"/>
      <c r="U960" s="280"/>
      <c r="V960" s="280"/>
      <c r="W960" s="280"/>
      <c r="X960" s="318"/>
      <c r="Y960" s="317"/>
      <c r="Z960" s="280"/>
      <c r="AA960" s="280"/>
      <c r="AB960" s="280"/>
      <c r="AC960" s="280"/>
      <c r="AD960" s="318"/>
      <c r="AG960">
        <f t="shared" si="179"/>
        <v>0</v>
      </c>
      <c r="AH960">
        <f t="shared" si="180"/>
        <v>0</v>
      </c>
    </row>
    <row r="961" spans="1:34" ht="15" customHeight="1">
      <c r="A961" s="192"/>
      <c r="B961" s="8"/>
      <c r="C961" s="143" t="s">
        <v>190</v>
      </c>
      <c r="D961" s="410" t="str">
        <f t="shared" si="178"/>
        <v/>
      </c>
      <c r="E961" s="411"/>
      <c r="F961" s="411"/>
      <c r="G961" s="411"/>
      <c r="H961" s="411"/>
      <c r="I961" s="411"/>
      <c r="J961" s="411"/>
      <c r="K961" s="411"/>
      <c r="L961" s="411"/>
      <c r="M961" s="411"/>
      <c r="N961" s="411"/>
      <c r="O961" s="411"/>
      <c r="P961" s="411"/>
      <c r="Q961" s="411"/>
      <c r="R961" s="412"/>
      <c r="S961" s="317"/>
      <c r="T961" s="280"/>
      <c r="U961" s="280"/>
      <c r="V961" s="280"/>
      <c r="W961" s="280"/>
      <c r="X961" s="318"/>
      <c r="Y961" s="317"/>
      <c r="Z961" s="280"/>
      <c r="AA961" s="280"/>
      <c r="AB961" s="280"/>
      <c r="AC961" s="280"/>
      <c r="AD961" s="318"/>
      <c r="AG961">
        <f t="shared" si="179"/>
        <v>0</v>
      </c>
      <c r="AH961">
        <f t="shared" si="180"/>
        <v>0</v>
      </c>
    </row>
    <row r="962" spans="1:34" ht="15" customHeight="1">
      <c r="A962" s="192"/>
      <c r="B962" s="8"/>
      <c r="C962" s="143" t="s">
        <v>191</v>
      </c>
      <c r="D962" s="410" t="str">
        <f t="shared" si="178"/>
        <v/>
      </c>
      <c r="E962" s="411"/>
      <c r="F962" s="411"/>
      <c r="G962" s="411"/>
      <c r="H962" s="411"/>
      <c r="I962" s="411"/>
      <c r="J962" s="411"/>
      <c r="K962" s="411"/>
      <c r="L962" s="411"/>
      <c r="M962" s="411"/>
      <c r="N962" s="411"/>
      <c r="O962" s="411"/>
      <c r="P962" s="411"/>
      <c r="Q962" s="411"/>
      <c r="R962" s="412"/>
      <c r="S962" s="317"/>
      <c r="T962" s="280"/>
      <c r="U962" s="280"/>
      <c r="V962" s="280"/>
      <c r="W962" s="280"/>
      <c r="X962" s="318"/>
      <c r="Y962" s="317"/>
      <c r="Z962" s="280"/>
      <c r="AA962" s="280"/>
      <c r="AB962" s="280"/>
      <c r="AC962" s="280"/>
      <c r="AD962" s="318"/>
      <c r="AG962">
        <f t="shared" si="179"/>
        <v>0</v>
      </c>
      <c r="AH962">
        <f t="shared" si="180"/>
        <v>0</v>
      </c>
    </row>
    <row r="963" spans="1:34" ht="15" customHeight="1">
      <c r="A963" s="192"/>
      <c r="B963" s="8"/>
      <c r="C963" s="143" t="s">
        <v>192</v>
      </c>
      <c r="D963" s="410" t="str">
        <f t="shared" si="178"/>
        <v/>
      </c>
      <c r="E963" s="411"/>
      <c r="F963" s="411"/>
      <c r="G963" s="411"/>
      <c r="H963" s="411"/>
      <c r="I963" s="411"/>
      <c r="J963" s="411"/>
      <c r="K963" s="411"/>
      <c r="L963" s="411"/>
      <c r="M963" s="411"/>
      <c r="N963" s="411"/>
      <c r="O963" s="411"/>
      <c r="P963" s="411"/>
      <c r="Q963" s="411"/>
      <c r="R963" s="412"/>
      <c r="S963" s="317"/>
      <c r="T963" s="280"/>
      <c r="U963" s="280"/>
      <c r="V963" s="280"/>
      <c r="W963" s="280"/>
      <c r="X963" s="318"/>
      <c r="Y963" s="317"/>
      <c r="Z963" s="280"/>
      <c r="AA963" s="280"/>
      <c r="AB963" s="280"/>
      <c r="AC963" s="280"/>
      <c r="AD963" s="318"/>
      <c r="AG963">
        <f t="shared" si="179"/>
        <v>0</v>
      </c>
      <c r="AH963">
        <f t="shared" si="180"/>
        <v>0</v>
      </c>
    </row>
    <row r="964" spans="1:34" ht="15" customHeight="1">
      <c r="A964" s="166"/>
      <c r="B964" s="7"/>
      <c r="C964" s="7"/>
      <c r="D964" s="7"/>
      <c r="E964" s="7"/>
      <c r="F964" s="7"/>
      <c r="G964" s="7"/>
      <c r="H964" s="7"/>
      <c r="I964" s="7"/>
      <c r="J964" s="7"/>
      <c r="K964" s="7"/>
      <c r="L964" s="7"/>
      <c r="M964" s="7"/>
      <c r="N964" s="7"/>
      <c r="O964" s="7"/>
      <c r="P964" s="145"/>
      <c r="Q964" s="4"/>
      <c r="R964" s="193" t="s">
        <v>193</v>
      </c>
      <c r="S964" s="385">
        <f>IF(AND(SUM(S844:X963)=0,COUNTIF(S844:X963,"NS")&gt;0),"NS",
IF(AND(SUM(S844:X963)=0,COUNTIF(S844:X963,0)&gt;0),0,
IF(AND(SUM(S844:X963)=0,COUNTIF(S844:X963,"NA")&gt;0),"NA",
SUM(S844:X963))))</f>
        <v>0</v>
      </c>
      <c r="T964" s="386"/>
      <c r="U964" s="386"/>
      <c r="V964" s="386"/>
      <c r="W964" s="386"/>
      <c r="X964" s="387"/>
      <c r="Y964" s="385">
        <f>IF(AND(SUM(Y844:AD963)=0,COUNTIF(Y844:AD963,"NS")&gt;0),"NS",
IF(AND(SUM(Y844:AD963)=0,COUNTIF(Y844:AD963,0)&gt;0),0,
IF(AND(SUM(Y844:AD963)=0,COUNTIF(Y844:AD963,"NA")&gt;0),"NA",
SUM(Y844:AD963))))</f>
        <v>0</v>
      </c>
      <c r="Z964" s="386"/>
      <c r="AA964" s="386"/>
      <c r="AB964" s="386"/>
      <c r="AC964" s="386"/>
      <c r="AD964" s="387"/>
      <c r="AG964" s="96">
        <f>SUM(AG844:AG963)+IF(COUNTA(S844:X963)=AL429,0,1)</f>
        <v>0</v>
      </c>
      <c r="AH964" s="96">
        <f>SUM(AH844:AH963)</f>
        <v>0</v>
      </c>
    </row>
    <row r="965" spans="1:34" ht="15" customHeight="1">
      <c r="A965" s="166"/>
      <c r="B965" s="7"/>
      <c r="C965" s="7"/>
      <c r="D965" s="7"/>
      <c r="E965" s="7"/>
      <c r="F965" s="7"/>
      <c r="G965" s="7"/>
      <c r="H965" s="7"/>
      <c r="I965" s="7"/>
      <c r="J965" s="7"/>
      <c r="K965" s="7"/>
      <c r="L965" s="7"/>
      <c r="M965" s="7"/>
      <c r="N965" s="7"/>
      <c r="O965" s="7"/>
      <c r="P965" s="145"/>
      <c r="Q965" s="4"/>
      <c r="R965" s="145"/>
      <c r="S965" s="6"/>
      <c r="T965" s="6"/>
      <c r="U965" s="6"/>
      <c r="V965" s="6"/>
      <c r="W965" s="6"/>
      <c r="X965" s="6"/>
      <c r="Y965" s="6"/>
      <c r="Z965" s="6"/>
      <c r="AA965" s="6"/>
      <c r="AB965" s="6"/>
      <c r="AC965" s="6"/>
      <c r="AD965" s="6"/>
    </row>
    <row r="966" spans="1:34" ht="24" customHeight="1">
      <c r="A966" s="166"/>
      <c r="B966" s="7"/>
      <c r="C966" s="340" t="s">
        <v>194</v>
      </c>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c r="AA966" s="340"/>
      <c r="AB966" s="340"/>
      <c r="AC966" s="340"/>
      <c r="AD966" s="340"/>
    </row>
    <row r="967" spans="1:34" ht="60" customHeight="1">
      <c r="A967" s="166"/>
      <c r="B967" s="7"/>
      <c r="C967" s="367"/>
      <c r="D967" s="368"/>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c r="AA967" s="368"/>
      <c r="AB967" s="368"/>
      <c r="AC967" s="368"/>
      <c r="AD967" s="369"/>
    </row>
    <row r="968" spans="1:34" ht="15" customHeight="1">
      <c r="A968" s="166"/>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row>
    <row r="969" spans="1:34" ht="15" customHeight="1">
      <c r="A969" s="166"/>
      <c r="B969" s="283" t="str">
        <f>IF(AH964=0,"","Error: verificar la relacion entre el Personal sujeto a los procedimientos contra los Procedimientos de responsabilidad.")</f>
        <v/>
      </c>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row>
    <row r="970" spans="1:34" ht="15" customHeight="1">
      <c r="A970" s="166"/>
      <c r="B970" s="315" t="str">
        <f>IF(AG964=0,"","Error: debe completar toda la información requerida.")</f>
        <v/>
      </c>
      <c r="C970" s="315"/>
      <c r="D970" s="315"/>
      <c r="E970" s="315"/>
      <c r="F970" s="315"/>
      <c r="G970" s="315"/>
      <c r="H970" s="315"/>
      <c r="I970" s="315"/>
      <c r="J970" s="315"/>
      <c r="K970" s="315"/>
      <c r="L970" s="315"/>
      <c r="M970" s="315"/>
      <c r="N970" s="315"/>
      <c r="O970" s="315"/>
      <c r="P970" s="315"/>
      <c r="Q970" s="315"/>
      <c r="R970" s="315"/>
      <c r="S970" s="315"/>
      <c r="T970" s="315"/>
      <c r="U970" s="315"/>
      <c r="V970" s="315"/>
      <c r="W970" s="315"/>
      <c r="X970" s="315"/>
      <c r="Y970" s="315"/>
      <c r="Z970" s="315"/>
      <c r="AA970" s="315"/>
      <c r="AB970" s="315"/>
      <c r="AC970" s="315"/>
      <c r="AD970" s="315"/>
    </row>
    <row r="971" spans="1:34" ht="15" customHeight="1">
      <c r="A971" s="166"/>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row>
    <row r="972" spans="1:34" ht="15" customHeight="1">
      <c r="A972" s="166"/>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row>
    <row r="973" spans="1:34" ht="15" customHeight="1">
      <c r="A973" s="166"/>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row>
    <row r="974" spans="1:34" ht="36" customHeight="1">
      <c r="A974" s="158" t="s">
        <v>813</v>
      </c>
      <c r="B974" s="422" t="s">
        <v>634</v>
      </c>
      <c r="C974" s="422"/>
      <c r="D974" s="422"/>
      <c r="E974" s="422"/>
      <c r="F974" s="422"/>
      <c r="G974" s="422"/>
      <c r="H974" s="422"/>
      <c r="I974" s="422"/>
      <c r="J974" s="422"/>
      <c r="K974" s="422"/>
      <c r="L974" s="422"/>
      <c r="M974" s="422"/>
      <c r="N974" s="422"/>
      <c r="O974" s="422"/>
      <c r="P974" s="422"/>
      <c r="Q974" s="422"/>
      <c r="R974" s="422"/>
      <c r="S974" s="422"/>
      <c r="T974" s="422"/>
      <c r="U974" s="422"/>
      <c r="V974" s="422"/>
      <c r="W974" s="422"/>
      <c r="X974" s="422"/>
      <c r="Y974" s="422"/>
      <c r="Z974" s="422"/>
      <c r="AA974" s="422"/>
      <c r="AB974" s="422"/>
      <c r="AC974" s="422"/>
      <c r="AD974" s="422"/>
    </row>
    <row r="975" spans="1:34" ht="24" customHeight="1">
      <c r="A975" s="158"/>
      <c r="B975" s="188"/>
      <c r="C975" s="340" t="s">
        <v>578</v>
      </c>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c r="AA975" s="340"/>
      <c r="AB975" s="340"/>
      <c r="AC975" s="340"/>
      <c r="AD975" s="340"/>
    </row>
    <row r="976" spans="1:34" ht="24" customHeight="1">
      <c r="A976" s="158"/>
      <c r="B976" s="188"/>
      <c r="C976" s="340" t="s">
        <v>579</v>
      </c>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1"/>
      <c r="AD976" s="341"/>
    </row>
    <row r="977" spans="1:40" ht="24" customHeight="1">
      <c r="A977" s="158"/>
      <c r="B977" s="188"/>
      <c r="C977" s="340" t="s">
        <v>580</v>
      </c>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c r="AA977" s="340"/>
      <c r="AB977" s="340"/>
      <c r="AC977" s="340"/>
      <c r="AD977" s="340"/>
    </row>
    <row r="978" spans="1:40" ht="24" customHeight="1">
      <c r="A978" s="166"/>
      <c r="B978" s="7"/>
      <c r="C978" s="340" t="s">
        <v>571</v>
      </c>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c r="AA978" s="340"/>
      <c r="AB978" s="340"/>
      <c r="AC978" s="340"/>
      <c r="AD978" s="340"/>
      <c r="AG978" t="s">
        <v>1507</v>
      </c>
      <c r="AH978" t="s">
        <v>1508</v>
      </c>
      <c r="AI978" t="s">
        <v>1509</v>
      </c>
    </row>
    <row r="979" spans="1:40" ht="15" customHeight="1">
      <c r="A979" s="166"/>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G979">
        <f>COUNTBLANK(K982:AD1101)</f>
        <v>2400</v>
      </c>
      <c r="AH979">
        <v>2400</v>
      </c>
      <c r="AI979">
        <v>0</v>
      </c>
    </row>
    <row r="980" spans="1:40" ht="15" customHeight="1">
      <c r="A980" s="166"/>
      <c r="B980" s="7"/>
      <c r="C980" s="355" t="s">
        <v>104</v>
      </c>
      <c r="D980" s="356"/>
      <c r="E980" s="356"/>
      <c r="F980" s="356"/>
      <c r="G980" s="356"/>
      <c r="H980" s="356"/>
      <c r="I980" s="356"/>
      <c r="J980" s="357"/>
      <c r="K980" s="381" t="s">
        <v>234</v>
      </c>
      <c r="L980" s="382"/>
      <c r="M980" s="382"/>
      <c r="N980" s="382"/>
      <c r="O980" s="382"/>
      <c r="P980" s="382"/>
      <c r="Q980" s="382"/>
      <c r="R980" s="382"/>
      <c r="S980" s="382"/>
      <c r="T980" s="382"/>
      <c r="U980" s="382"/>
      <c r="V980" s="382"/>
      <c r="W980" s="382"/>
      <c r="X980" s="382"/>
      <c r="Y980" s="382"/>
      <c r="Z980" s="382"/>
      <c r="AA980" s="382"/>
      <c r="AB980" s="382"/>
      <c r="AC980" s="382"/>
      <c r="AD980" s="383"/>
    </row>
    <row r="981" spans="1:40" ht="152.1" customHeight="1">
      <c r="A981" s="166"/>
      <c r="B981" s="7"/>
      <c r="C981" s="358"/>
      <c r="D981" s="359"/>
      <c r="E981" s="359"/>
      <c r="F981" s="359"/>
      <c r="G981" s="359"/>
      <c r="H981" s="359"/>
      <c r="I981" s="359"/>
      <c r="J981" s="360"/>
      <c r="K981" s="256" t="s">
        <v>105</v>
      </c>
      <c r="L981" s="258"/>
      <c r="M981" s="361" t="s">
        <v>581</v>
      </c>
      <c r="N981" s="363"/>
      <c r="O981" s="361" t="s">
        <v>582</v>
      </c>
      <c r="P981" s="363"/>
      <c r="Q981" s="361" t="s">
        <v>583</v>
      </c>
      <c r="R981" s="363"/>
      <c r="S981" s="361" t="s">
        <v>584</v>
      </c>
      <c r="T981" s="363"/>
      <c r="U981" s="361" t="s">
        <v>585</v>
      </c>
      <c r="V981" s="363"/>
      <c r="W981" s="361" t="s">
        <v>231</v>
      </c>
      <c r="X981" s="363"/>
      <c r="Y981" s="361" t="s">
        <v>232</v>
      </c>
      <c r="Z981" s="363"/>
      <c r="AA981" s="361" t="s">
        <v>586</v>
      </c>
      <c r="AB981" s="363"/>
      <c r="AC981" s="361" t="s">
        <v>587</v>
      </c>
      <c r="AD981" s="363"/>
      <c r="AG981" t="s">
        <v>105</v>
      </c>
      <c r="AH981" t="s">
        <v>1527</v>
      </c>
      <c r="AI981" t="s">
        <v>1521</v>
      </c>
      <c r="AJ981" t="s">
        <v>1528</v>
      </c>
      <c r="AL981" t="s">
        <v>1510</v>
      </c>
      <c r="AM981" t="s">
        <v>1563</v>
      </c>
      <c r="AN981" t="s">
        <v>1564</v>
      </c>
    </row>
    <row r="982" spans="1:40" ht="15" customHeight="1">
      <c r="A982" s="166"/>
      <c r="B982" s="7"/>
      <c r="C982" s="64" t="s">
        <v>68</v>
      </c>
      <c r="D982" s="429" t="str">
        <f>IF(D434="","",D434)</f>
        <v/>
      </c>
      <c r="E982" s="430"/>
      <c r="F982" s="430"/>
      <c r="G982" s="430"/>
      <c r="H982" s="430"/>
      <c r="I982" s="430"/>
      <c r="J982" s="431"/>
      <c r="K982" s="364"/>
      <c r="L982" s="365"/>
      <c r="M982" s="364"/>
      <c r="N982" s="365"/>
      <c r="O982" s="364"/>
      <c r="P982" s="365"/>
      <c r="Q982" s="364"/>
      <c r="R982" s="365"/>
      <c r="S982" s="364"/>
      <c r="T982" s="365"/>
      <c r="U982" s="364"/>
      <c r="V982" s="365"/>
      <c r="W982" s="364"/>
      <c r="X982" s="365"/>
      <c r="Y982" s="364"/>
      <c r="Z982" s="365"/>
      <c r="AA982" s="364"/>
      <c r="AB982" s="365"/>
      <c r="AC982" s="364"/>
      <c r="AD982" s="365"/>
      <c r="AG982">
        <f>K982</f>
        <v>0</v>
      </c>
      <c r="AH982">
        <f>COUNTIF(M982:AD982,"NS")</f>
        <v>0</v>
      </c>
      <c r="AI982">
        <f>SUM(M982:AD982)</f>
        <v>0</v>
      </c>
      <c r="AJ982">
        <f>IF($AG$979=$AH$979,0,IF(OR(AND(AG982=0,AH982&gt;0),AND(AG982="NS",AI982&gt;0),AND(AG982="NS",AI982=0,AH982=0)),1,IF(OR(AND(AH982&gt;=2,AI982&lt;AG982),AND(AG982="NS",AI982=0,AH982&gt;0),AG982=AI982,COUNTIF(K982:AD982,"NA")=10),0,1)))</f>
        <v>0</v>
      </c>
      <c r="AL982">
        <f>IF(COUNTBLANK(K982:AD982)=20,0,IF(COUNTA(K982:AD982)&lt;&gt;COUNTA($K$981:$AD$981),1,0))</f>
        <v>0</v>
      </c>
    </row>
    <row r="983" spans="1:40" ht="15" customHeight="1">
      <c r="A983" s="166"/>
      <c r="B983" s="7"/>
      <c r="C983" s="64" t="s">
        <v>69</v>
      </c>
      <c r="D983" s="429" t="str">
        <f t="shared" ref="D983:D1046" si="181">IF(D435="","",D435)</f>
        <v/>
      </c>
      <c r="E983" s="430"/>
      <c r="F983" s="430"/>
      <c r="G983" s="430"/>
      <c r="H983" s="430"/>
      <c r="I983" s="430"/>
      <c r="J983" s="431"/>
      <c r="K983" s="364"/>
      <c r="L983" s="365"/>
      <c r="M983" s="364"/>
      <c r="N983" s="365"/>
      <c r="O983" s="364"/>
      <c r="P983" s="365"/>
      <c r="Q983" s="364"/>
      <c r="R983" s="365"/>
      <c r="S983" s="364"/>
      <c r="T983" s="365"/>
      <c r="U983" s="364"/>
      <c r="V983" s="365"/>
      <c r="W983" s="364"/>
      <c r="X983" s="365"/>
      <c r="Y983" s="364"/>
      <c r="Z983" s="365"/>
      <c r="AA983" s="364"/>
      <c r="AB983" s="365"/>
      <c r="AC983" s="364"/>
      <c r="AD983" s="365"/>
      <c r="AG983">
        <f t="shared" ref="AG983:AG1046" si="182">K983</f>
        <v>0</v>
      </c>
      <c r="AH983">
        <f t="shared" ref="AH983:AH1046" si="183">COUNTIF(M983:AD983,"NS")</f>
        <v>0</v>
      </c>
      <c r="AI983">
        <f t="shared" ref="AI983:AI1046" si="184">SUM(M983:AD983)</f>
        <v>0</v>
      </c>
      <c r="AJ983">
        <f t="shared" ref="AJ983:AJ1046" si="185">IF($AG$979=$AH$979,0,IF(OR(AND(AG983=0,AH983&gt;0),AND(AG983="NS",AI983&gt;0),AND(AG983="NS",AI983=0,AH983=0)),1,IF(OR(AND(AH983&gt;=2,AI983&lt;AG983),AND(AG983="NS",AI983=0,AH983&gt;0),AG983=AI983,COUNTIF(K983:AD983,"NA")=10),0,1)))</f>
        <v>0</v>
      </c>
      <c r="AL983">
        <f t="shared" ref="AL983:AL1046" si="186">IF(COUNTBLANK(K983:AD983)=20,0,IF(COUNTA(K983:AD983)&lt;&gt;COUNTA($K$981:$AD$981),1,0))</f>
        <v>0</v>
      </c>
    </row>
    <row r="984" spans="1:40" ht="15" customHeight="1">
      <c r="A984" s="166"/>
      <c r="B984" s="7"/>
      <c r="C984" s="64" t="s">
        <v>70</v>
      </c>
      <c r="D984" s="429" t="str">
        <f t="shared" si="181"/>
        <v/>
      </c>
      <c r="E984" s="430"/>
      <c r="F984" s="430"/>
      <c r="G984" s="430"/>
      <c r="H984" s="430"/>
      <c r="I984" s="430"/>
      <c r="J984" s="431"/>
      <c r="K984" s="364"/>
      <c r="L984" s="365"/>
      <c r="M984" s="364"/>
      <c r="N984" s="365"/>
      <c r="O984" s="364"/>
      <c r="P984" s="365"/>
      <c r="Q984" s="364"/>
      <c r="R984" s="365"/>
      <c r="S984" s="364"/>
      <c r="T984" s="365"/>
      <c r="U984" s="364"/>
      <c r="V984" s="365"/>
      <c r="W984" s="364"/>
      <c r="X984" s="365"/>
      <c r="Y984" s="364"/>
      <c r="Z984" s="365"/>
      <c r="AA984" s="364"/>
      <c r="AB984" s="365"/>
      <c r="AC984" s="364"/>
      <c r="AD984" s="365"/>
      <c r="AG984">
        <f t="shared" si="182"/>
        <v>0</v>
      </c>
      <c r="AH984">
        <f t="shared" si="183"/>
        <v>0</v>
      </c>
      <c r="AI984">
        <f t="shared" si="184"/>
        <v>0</v>
      </c>
      <c r="AJ984">
        <f t="shared" si="185"/>
        <v>0</v>
      </c>
      <c r="AL984">
        <f t="shared" si="186"/>
        <v>0</v>
      </c>
    </row>
    <row r="985" spans="1:40" ht="15" customHeight="1">
      <c r="A985" s="166"/>
      <c r="B985" s="7"/>
      <c r="C985" s="64" t="s">
        <v>71</v>
      </c>
      <c r="D985" s="429" t="str">
        <f t="shared" si="181"/>
        <v/>
      </c>
      <c r="E985" s="430"/>
      <c r="F985" s="430"/>
      <c r="G985" s="430"/>
      <c r="H985" s="430"/>
      <c r="I985" s="430"/>
      <c r="J985" s="431"/>
      <c r="K985" s="364"/>
      <c r="L985" s="365"/>
      <c r="M985" s="364"/>
      <c r="N985" s="365"/>
      <c r="O985" s="364"/>
      <c r="P985" s="365"/>
      <c r="Q985" s="364"/>
      <c r="R985" s="365"/>
      <c r="S985" s="364"/>
      <c r="T985" s="365"/>
      <c r="U985" s="364"/>
      <c r="V985" s="365"/>
      <c r="W985" s="364"/>
      <c r="X985" s="365"/>
      <c r="Y985" s="364"/>
      <c r="Z985" s="365"/>
      <c r="AA985" s="364"/>
      <c r="AB985" s="365"/>
      <c r="AC985" s="364"/>
      <c r="AD985" s="365"/>
      <c r="AG985">
        <f t="shared" si="182"/>
        <v>0</v>
      </c>
      <c r="AH985">
        <f t="shared" si="183"/>
        <v>0</v>
      </c>
      <c r="AI985">
        <f t="shared" si="184"/>
        <v>0</v>
      </c>
      <c r="AJ985">
        <f t="shared" si="185"/>
        <v>0</v>
      </c>
      <c r="AL985">
        <f t="shared" si="186"/>
        <v>0</v>
      </c>
    </row>
    <row r="986" spans="1:40" ht="15" customHeight="1">
      <c r="A986" s="166"/>
      <c r="B986" s="7"/>
      <c r="C986" s="64" t="s">
        <v>72</v>
      </c>
      <c r="D986" s="429" t="str">
        <f t="shared" si="181"/>
        <v/>
      </c>
      <c r="E986" s="430"/>
      <c r="F986" s="430"/>
      <c r="G986" s="430"/>
      <c r="H986" s="430"/>
      <c r="I986" s="430"/>
      <c r="J986" s="431"/>
      <c r="K986" s="364"/>
      <c r="L986" s="365"/>
      <c r="M986" s="364"/>
      <c r="N986" s="365"/>
      <c r="O986" s="364"/>
      <c r="P986" s="365"/>
      <c r="Q986" s="364"/>
      <c r="R986" s="365"/>
      <c r="S986" s="364"/>
      <c r="T986" s="365"/>
      <c r="U986" s="364"/>
      <c r="V986" s="365"/>
      <c r="W986" s="364"/>
      <c r="X986" s="365"/>
      <c r="Y986" s="364"/>
      <c r="Z986" s="365"/>
      <c r="AA986" s="364"/>
      <c r="AB986" s="365"/>
      <c r="AC986" s="364"/>
      <c r="AD986" s="365"/>
      <c r="AG986">
        <f t="shared" si="182"/>
        <v>0</v>
      </c>
      <c r="AH986">
        <f t="shared" si="183"/>
        <v>0</v>
      </c>
      <c r="AI986">
        <f t="shared" si="184"/>
        <v>0</v>
      </c>
      <c r="AJ986">
        <f t="shared" si="185"/>
        <v>0</v>
      </c>
      <c r="AL986">
        <f t="shared" si="186"/>
        <v>0</v>
      </c>
    </row>
    <row r="987" spans="1:40" ht="15" customHeight="1">
      <c r="A987" s="166"/>
      <c r="B987" s="7"/>
      <c r="C987" s="64" t="s">
        <v>73</v>
      </c>
      <c r="D987" s="429" t="str">
        <f t="shared" si="181"/>
        <v/>
      </c>
      <c r="E987" s="430"/>
      <c r="F987" s="430"/>
      <c r="G987" s="430"/>
      <c r="H987" s="430"/>
      <c r="I987" s="430"/>
      <c r="J987" s="431"/>
      <c r="K987" s="364"/>
      <c r="L987" s="365"/>
      <c r="M987" s="364"/>
      <c r="N987" s="365"/>
      <c r="O987" s="364"/>
      <c r="P987" s="365"/>
      <c r="Q987" s="364"/>
      <c r="R987" s="365"/>
      <c r="S987" s="364"/>
      <c r="T987" s="365"/>
      <c r="U987" s="364"/>
      <c r="V987" s="365"/>
      <c r="W987" s="364"/>
      <c r="X987" s="365"/>
      <c r="Y987" s="364"/>
      <c r="Z987" s="365"/>
      <c r="AA987" s="364"/>
      <c r="AB987" s="365"/>
      <c r="AC987" s="364"/>
      <c r="AD987" s="365"/>
      <c r="AG987">
        <f t="shared" si="182"/>
        <v>0</v>
      </c>
      <c r="AH987">
        <f t="shared" si="183"/>
        <v>0</v>
      </c>
      <c r="AI987">
        <f t="shared" si="184"/>
        <v>0</v>
      </c>
      <c r="AJ987">
        <f t="shared" si="185"/>
        <v>0</v>
      </c>
      <c r="AL987">
        <f t="shared" si="186"/>
        <v>0</v>
      </c>
    </row>
    <row r="988" spans="1:40" ht="15" customHeight="1">
      <c r="A988" s="166"/>
      <c r="B988" s="7"/>
      <c r="C988" s="64" t="s">
        <v>74</v>
      </c>
      <c r="D988" s="429" t="str">
        <f t="shared" si="181"/>
        <v/>
      </c>
      <c r="E988" s="430"/>
      <c r="F988" s="430"/>
      <c r="G988" s="430"/>
      <c r="H988" s="430"/>
      <c r="I988" s="430"/>
      <c r="J988" s="431"/>
      <c r="K988" s="364"/>
      <c r="L988" s="365"/>
      <c r="M988" s="364"/>
      <c r="N988" s="365"/>
      <c r="O988" s="364"/>
      <c r="P988" s="365"/>
      <c r="Q988" s="364"/>
      <c r="R988" s="365"/>
      <c r="S988" s="364"/>
      <c r="T988" s="365"/>
      <c r="U988" s="364"/>
      <c r="V988" s="365"/>
      <c r="W988" s="364"/>
      <c r="X988" s="365"/>
      <c r="Y988" s="364"/>
      <c r="Z988" s="365"/>
      <c r="AA988" s="364"/>
      <c r="AB988" s="365"/>
      <c r="AC988" s="364"/>
      <c r="AD988" s="365"/>
      <c r="AG988">
        <f t="shared" si="182"/>
        <v>0</v>
      </c>
      <c r="AH988">
        <f t="shared" si="183"/>
        <v>0</v>
      </c>
      <c r="AI988">
        <f t="shared" si="184"/>
        <v>0</v>
      </c>
      <c r="AJ988">
        <f t="shared" si="185"/>
        <v>0</v>
      </c>
      <c r="AL988">
        <f t="shared" si="186"/>
        <v>0</v>
      </c>
    </row>
    <row r="989" spans="1:40" ht="15" customHeight="1">
      <c r="A989" s="166"/>
      <c r="B989" s="7"/>
      <c r="C989" s="64" t="s">
        <v>75</v>
      </c>
      <c r="D989" s="429" t="str">
        <f t="shared" si="181"/>
        <v/>
      </c>
      <c r="E989" s="430"/>
      <c r="F989" s="430"/>
      <c r="G989" s="430"/>
      <c r="H989" s="430"/>
      <c r="I989" s="430"/>
      <c r="J989" s="431"/>
      <c r="K989" s="364"/>
      <c r="L989" s="365"/>
      <c r="M989" s="364"/>
      <c r="N989" s="365"/>
      <c r="O989" s="364"/>
      <c r="P989" s="365"/>
      <c r="Q989" s="364"/>
      <c r="R989" s="365"/>
      <c r="S989" s="364"/>
      <c r="T989" s="365"/>
      <c r="U989" s="364"/>
      <c r="V989" s="365"/>
      <c r="W989" s="364"/>
      <c r="X989" s="365"/>
      <c r="Y989" s="364"/>
      <c r="Z989" s="365"/>
      <c r="AA989" s="364"/>
      <c r="AB989" s="365"/>
      <c r="AC989" s="364"/>
      <c r="AD989" s="365"/>
      <c r="AG989">
        <f t="shared" si="182"/>
        <v>0</v>
      </c>
      <c r="AH989">
        <f t="shared" si="183"/>
        <v>0</v>
      </c>
      <c r="AI989">
        <f t="shared" si="184"/>
        <v>0</v>
      </c>
      <c r="AJ989">
        <f t="shared" si="185"/>
        <v>0</v>
      </c>
      <c r="AL989">
        <f t="shared" si="186"/>
        <v>0</v>
      </c>
    </row>
    <row r="990" spans="1:40" ht="15" customHeight="1">
      <c r="A990" s="166"/>
      <c r="B990" s="7"/>
      <c r="C990" s="64" t="s">
        <v>76</v>
      </c>
      <c r="D990" s="429" t="str">
        <f t="shared" si="181"/>
        <v/>
      </c>
      <c r="E990" s="430"/>
      <c r="F990" s="430"/>
      <c r="G990" s="430"/>
      <c r="H990" s="430"/>
      <c r="I990" s="430"/>
      <c r="J990" s="431"/>
      <c r="K990" s="364"/>
      <c r="L990" s="365"/>
      <c r="M990" s="364"/>
      <c r="N990" s="365"/>
      <c r="O990" s="364"/>
      <c r="P990" s="365"/>
      <c r="Q990" s="364"/>
      <c r="R990" s="365"/>
      <c r="S990" s="364"/>
      <c r="T990" s="365"/>
      <c r="U990" s="364"/>
      <c r="V990" s="365"/>
      <c r="W990" s="364"/>
      <c r="X990" s="365"/>
      <c r="Y990" s="364"/>
      <c r="Z990" s="365"/>
      <c r="AA990" s="364"/>
      <c r="AB990" s="365"/>
      <c r="AC990" s="364"/>
      <c r="AD990" s="365"/>
      <c r="AG990">
        <f t="shared" si="182"/>
        <v>0</v>
      </c>
      <c r="AH990">
        <f t="shared" si="183"/>
        <v>0</v>
      </c>
      <c r="AI990">
        <f t="shared" si="184"/>
        <v>0</v>
      </c>
      <c r="AJ990">
        <f t="shared" si="185"/>
        <v>0</v>
      </c>
      <c r="AL990">
        <f t="shared" si="186"/>
        <v>0</v>
      </c>
    </row>
    <row r="991" spans="1:40" ht="15" customHeight="1">
      <c r="A991" s="166"/>
      <c r="B991" s="7"/>
      <c r="C991" s="64" t="s">
        <v>77</v>
      </c>
      <c r="D991" s="429" t="str">
        <f t="shared" si="181"/>
        <v/>
      </c>
      <c r="E991" s="430"/>
      <c r="F991" s="430"/>
      <c r="G991" s="430"/>
      <c r="H991" s="430"/>
      <c r="I991" s="430"/>
      <c r="J991" s="431"/>
      <c r="K991" s="364"/>
      <c r="L991" s="365"/>
      <c r="M991" s="364"/>
      <c r="N991" s="365"/>
      <c r="O991" s="364"/>
      <c r="P991" s="365"/>
      <c r="Q991" s="364"/>
      <c r="R991" s="365"/>
      <c r="S991" s="364"/>
      <c r="T991" s="365"/>
      <c r="U991" s="364"/>
      <c r="V991" s="365"/>
      <c r="W991" s="364"/>
      <c r="X991" s="365"/>
      <c r="Y991" s="364"/>
      <c r="Z991" s="365"/>
      <c r="AA991" s="364"/>
      <c r="AB991" s="365"/>
      <c r="AC991" s="364"/>
      <c r="AD991" s="365"/>
      <c r="AG991">
        <f t="shared" si="182"/>
        <v>0</v>
      </c>
      <c r="AH991">
        <f t="shared" si="183"/>
        <v>0</v>
      </c>
      <c r="AI991">
        <f t="shared" si="184"/>
        <v>0</v>
      </c>
      <c r="AJ991">
        <f t="shared" si="185"/>
        <v>0</v>
      </c>
      <c r="AL991">
        <f t="shared" si="186"/>
        <v>0</v>
      </c>
    </row>
    <row r="992" spans="1:40" ht="15" customHeight="1">
      <c r="A992" s="166"/>
      <c r="B992" s="7"/>
      <c r="C992" s="64" t="s">
        <v>78</v>
      </c>
      <c r="D992" s="429" t="str">
        <f t="shared" si="181"/>
        <v/>
      </c>
      <c r="E992" s="430"/>
      <c r="F992" s="430"/>
      <c r="G992" s="430"/>
      <c r="H992" s="430"/>
      <c r="I992" s="430"/>
      <c r="J992" s="431"/>
      <c r="K992" s="364"/>
      <c r="L992" s="365"/>
      <c r="M992" s="364"/>
      <c r="N992" s="365"/>
      <c r="O992" s="364"/>
      <c r="P992" s="365"/>
      <c r="Q992" s="364"/>
      <c r="R992" s="365"/>
      <c r="S992" s="364"/>
      <c r="T992" s="365"/>
      <c r="U992" s="364"/>
      <c r="V992" s="365"/>
      <c r="W992" s="364"/>
      <c r="X992" s="365"/>
      <c r="Y992" s="364"/>
      <c r="Z992" s="365"/>
      <c r="AA992" s="364"/>
      <c r="AB992" s="365"/>
      <c r="AC992" s="364"/>
      <c r="AD992" s="365"/>
      <c r="AG992">
        <f t="shared" si="182"/>
        <v>0</v>
      </c>
      <c r="AH992">
        <f t="shared" si="183"/>
        <v>0</v>
      </c>
      <c r="AI992">
        <f t="shared" si="184"/>
        <v>0</v>
      </c>
      <c r="AJ992">
        <f t="shared" si="185"/>
        <v>0</v>
      </c>
      <c r="AL992">
        <f t="shared" si="186"/>
        <v>0</v>
      </c>
    </row>
    <row r="993" spans="1:38" ht="15" customHeight="1">
      <c r="A993" s="166"/>
      <c r="B993" s="7"/>
      <c r="C993" s="64" t="s">
        <v>79</v>
      </c>
      <c r="D993" s="429" t="str">
        <f t="shared" si="181"/>
        <v/>
      </c>
      <c r="E993" s="430"/>
      <c r="F993" s="430"/>
      <c r="G993" s="430"/>
      <c r="H993" s="430"/>
      <c r="I993" s="430"/>
      <c r="J993" s="431"/>
      <c r="K993" s="364"/>
      <c r="L993" s="365"/>
      <c r="M993" s="364"/>
      <c r="N993" s="365"/>
      <c r="O993" s="364"/>
      <c r="P993" s="365"/>
      <c r="Q993" s="364"/>
      <c r="R993" s="365"/>
      <c r="S993" s="364"/>
      <c r="T993" s="365"/>
      <c r="U993" s="364"/>
      <c r="V993" s="365"/>
      <c r="W993" s="364"/>
      <c r="X993" s="365"/>
      <c r="Y993" s="364"/>
      <c r="Z993" s="365"/>
      <c r="AA993" s="364"/>
      <c r="AB993" s="365"/>
      <c r="AC993" s="364"/>
      <c r="AD993" s="365"/>
      <c r="AG993">
        <f t="shared" si="182"/>
        <v>0</v>
      </c>
      <c r="AH993">
        <f t="shared" si="183"/>
        <v>0</v>
      </c>
      <c r="AI993">
        <f t="shared" si="184"/>
        <v>0</v>
      </c>
      <c r="AJ993">
        <f t="shared" si="185"/>
        <v>0</v>
      </c>
      <c r="AL993">
        <f t="shared" si="186"/>
        <v>0</v>
      </c>
    </row>
    <row r="994" spans="1:38" ht="15" customHeight="1">
      <c r="A994" s="166"/>
      <c r="B994" s="7"/>
      <c r="C994" s="64" t="s">
        <v>80</v>
      </c>
      <c r="D994" s="429" t="str">
        <f t="shared" si="181"/>
        <v/>
      </c>
      <c r="E994" s="430"/>
      <c r="F994" s="430"/>
      <c r="G994" s="430"/>
      <c r="H994" s="430"/>
      <c r="I994" s="430"/>
      <c r="J994" s="431"/>
      <c r="K994" s="364"/>
      <c r="L994" s="365"/>
      <c r="M994" s="364"/>
      <c r="N994" s="365"/>
      <c r="O994" s="364"/>
      <c r="P994" s="365"/>
      <c r="Q994" s="364"/>
      <c r="R994" s="365"/>
      <c r="S994" s="364"/>
      <c r="T994" s="365"/>
      <c r="U994" s="364"/>
      <c r="V994" s="365"/>
      <c r="W994" s="364"/>
      <c r="X994" s="365"/>
      <c r="Y994" s="364"/>
      <c r="Z994" s="365"/>
      <c r="AA994" s="364"/>
      <c r="AB994" s="365"/>
      <c r="AC994" s="364"/>
      <c r="AD994" s="365"/>
      <c r="AG994">
        <f t="shared" si="182"/>
        <v>0</v>
      </c>
      <c r="AH994">
        <f t="shared" si="183"/>
        <v>0</v>
      </c>
      <c r="AI994">
        <f t="shared" si="184"/>
        <v>0</v>
      </c>
      <c r="AJ994">
        <f t="shared" si="185"/>
        <v>0</v>
      </c>
      <c r="AL994">
        <f t="shared" si="186"/>
        <v>0</v>
      </c>
    </row>
    <row r="995" spans="1:38" ht="15" customHeight="1">
      <c r="A995" s="166"/>
      <c r="B995" s="7"/>
      <c r="C995" s="64" t="s">
        <v>81</v>
      </c>
      <c r="D995" s="429" t="str">
        <f t="shared" si="181"/>
        <v/>
      </c>
      <c r="E995" s="430"/>
      <c r="F995" s="430"/>
      <c r="G995" s="430"/>
      <c r="H995" s="430"/>
      <c r="I995" s="430"/>
      <c r="J995" s="431"/>
      <c r="K995" s="364"/>
      <c r="L995" s="365"/>
      <c r="M995" s="364"/>
      <c r="N995" s="365"/>
      <c r="O995" s="364"/>
      <c r="P995" s="365"/>
      <c r="Q995" s="364"/>
      <c r="R995" s="365"/>
      <c r="S995" s="364"/>
      <c r="T995" s="365"/>
      <c r="U995" s="364"/>
      <c r="V995" s="365"/>
      <c r="W995" s="364"/>
      <c r="X995" s="365"/>
      <c r="Y995" s="364"/>
      <c r="Z995" s="365"/>
      <c r="AA995" s="364"/>
      <c r="AB995" s="365"/>
      <c r="AC995" s="364"/>
      <c r="AD995" s="365"/>
      <c r="AG995">
        <f t="shared" si="182"/>
        <v>0</v>
      </c>
      <c r="AH995">
        <f t="shared" si="183"/>
        <v>0</v>
      </c>
      <c r="AI995">
        <f t="shared" si="184"/>
        <v>0</v>
      </c>
      <c r="AJ995">
        <f t="shared" si="185"/>
        <v>0</v>
      </c>
      <c r="AL995">
        <f t="shared" si="186"/>
        <v>0</v>
      </c>
    </row>
    <row r="996" spans="1:38" ht="15" customHeight="1">
      <c r="A996" s="166"/>
      <c r="B996" s="7"/>
      <c r="C996" s="64" t="s">
        <v>82</v>
      </c>
      <c r="D996" s="429" t="str">
        <f t="shared" si="181"/>
        <v/>
      </c>
      <c r="E996" s="430"/>
      <c r="F996" s="430"/>
      <c r="G996" s="430"/>
      <c r="H996" s="430"/>
      <c r="I996" s="430"/>
      <c r="J996" s="431"/>
      <c r="K996" s="364"/>
      <c r="L996" s="365"/>
      <c r="M996" s="364"/>
      <c r="N996" s="365"/>
      <c r="O996" s="364"/>
      <c r="P996" s="365"/>
      <c r="Q996" s="364"/>
      <c r="R996" s="365"/>
      <c r="S996" s="364"/>
      <c r="T996" s="365"/>
      <c r="U996" s="364"/>
      <c r="V996" s="365"/>
      <c r="W996" s="364"/>
      <c r="X996" s="365"/>
      <c r="Y996" s="364"/>
      <c r="Z996" s="365"/>
      <c r="AA996" s="364"/>
      <c r="AB996" s="365"/>
      <c r="AC996" s="364"/>
      <c r="AD996" s="365"/>
      <c r="AG996">
        <f t="shared" si="182"/>
        <v>0</v>
      </c>
      <c r="AH996">
        <f t="shared" si="183"/>
        <v>0</v>
      </c>
      <c r="AI996">
        <f t="shared" si="184"/>
        <v>0</v>
      </c>
      <c r="AJ996">
        <f t="shared" si="185"/>
        <v>0</v>
      </c>
      <c r="AL996">
        <f t="shared" si="186"/>
        <v>0</v>
      </c>
    </row>
    <row r="997" spans="1:38" ht="15" customHeight="1">
      <c r="A997" s="166"/>
      <c r="B997" s="7"/>
      <c r="C997" s="64" t="s">
        <v>83</v>
      </c>
      <c r="D997" s="429" t="str">
        <f t="shared" si="181"/>
        <v/>
      </c>
      <c r="E997" s="430"/>
      <c r="F997" s="430"/>
      <c r="G997" s="430"/>
      <c r="H997" s="430"/>
      <c r="I997" s="430"/>
      <c r="J997" s="431"/>
      <c r="K997" s="364"/>
      <c r="L997" s="365"/>
      <c r="M997" s="364"/>
      <c r="N997" s="365"/>
      <c r="O997" s="364"/>
      <c r="P997" s="365"/>
      <c r="Q997" s="364"/>
      <c r="R997" s="365"/>
      <c r="S997" s="364"/>
      <c r="T997" s="365"/>
      <c r="U997" s="364"/>
      <c r="V997" s="365"/>
      <c r="W997" s="364"/>
      <c r="X997" s="365"/>
      <c r="Y997" s="364"/>
      <c r="Z997" s="365"/>
      <c r="AA997" s="364"/>
      <c r="AB997" s="365"/>
      <c r="AC997" s="364"/>
      <c r="AD997" s="365"/>
      <c r="AG997">
        <f t="shared" si="182"/>
        <v>0</v>
      </c>
      <c r="AH997">
        <f t="shared" si="183"/>
        <v>0</v>
      </c>
      <c r="AI997">
        <f t="shared" si="184"/>
        <v>0</v>
      </c>
      <c r="AJ997">
        <f t="shared" si="185"/>
        <v>0</v>
      </c>
      <c r="AL997">
        <f t="shared" si="186"/>
        <v>0</v>
      </c>
    </row>
    <row r="998" spans="1:38" ht="15" customHeight="1">
      <c r="A998" s="166"/>
      <c r="B998" s="7"/>
      <c r="C998" s="64" t="s">
        <v>84</v>
      </c>
      <c r="D998" s="429" t="str">
        <f t="shared" si="181"/>
        <v/>
      </c>
      <c r="E998" s="430"/>
      <c r="F998" s="430"/>
      <c r="G998" s="430"/>
      <c r="H998" s="430"/>
      <c r="I998" s="430"/>
      <c r="J998" s="431"/>
      <c r="K998" s="364"/>
      <c r="L998" s="365"/>
      <c r="M998" s="364"/>
      <c r="N998" s="365"/>
      <c r="O998" s="364"/>
      <c r="P998" s="365"/>
      <c r="Q998" s="364"/>
      <c r="R998" s="365"/>
      <c r="S998" s="364"/>
      <c r="T998" s="365"/>
      <c r="U998" s="364"/>
      <c r="V998" s="365"/>
      <c r="W998" s="364"/>
      <c r="X998" s="365"/>
      <c r="Y998" s="364"/>
      <c r="Z998" s="365"/>
      <c r="AA998" s="364"/>
      <c r="AB998" s="365"/>
      <c r="AC998" s="364"/>
      <c r="AD998" s="365"/>
      <c r="AG998">
        <f t="shared" si="182"/>
        <v>0</v>
      </c>
      <c r="AH998">
        <f t="shared" si="183"/>
        <v>0</v>
      </c>
      <c r="AI998">
        <f t="shared" si="184"/>
        <v>0</v>
      </c>
      <c r="AJ998">
        <f t="shared" si="185"/>
        <v>0</v>
      </c>
      <c r="AL998">
        <f t="shared" si="186"/>
        <v>0</v>
      </c>
    </row>
    <row r="999" spans="1:38" ht="15" customHeight="1">
      <c r="A999" s="166"/>
      <c r="B999" s="7"/>
      <c r="C999" s="64" t="s">
        <v>85</v>
      </c>
      <c r="D999" s="429" t="str">
        <f t="shared" si="181"/>
        <v/>
      </c>
      <c r="E999" s="430"/>
      <c r="F999" s="430"/>
      <c r="G999" s="430"/>
      <c r="H999" s="430"/>
      <c r="I999" s="430"/>
      <c r="J999" s="431"/>
      <c r="K999" s="364"/>
      <c r="L999" s="365"/>
      <c r="M999" s="364"/>
      <c r="N999" s="365"/>
      <c r="O999" s="364"/>
      <c r="P999" s="365"/>
      <c r="Q999" s="364"/>
      <c r="R999" s="365"/>
      <c r="S999" s="364"/>
      <c r="T999" s="365"/>
      <c r="U999" s="364"/>
      <c r="V999" s="365"/>
      <c r="W999" s="364"/>
      <c r="X999" s="365"/>
      <c r="Y999" s="364"/>
      <c r="Z999" s="365"/>
      <c r="AA999" s="364"/>
      <c r="AB999" s="365"/>
      <c r="AC999" s="364"/>
      <c r="AD999" s="365"/>
      <c r="AG999">
        <f t="shared" si="182"/>
        <v>0</v>
      </c>
      <c r="AH999">
        <f t="shared" si="183"/>
        <v>0</v>
      </c>
      <c r="AI999">
        <f t="shared" si="184"/>
        <v>0</v>
      </c>
      <c r="AJ999">
        <f t="shared" si="185"/>
        <v>0</v>
      </c>
      <c r="AL999">
        <f t="shared" si="186"/>
        <v>0</v>
      </c>
    </row>
    <row r="1000" spans="1:38" ht="15" customHeight="1">
      <c r="A1000" s="166"/>
      <c r="B1000" s="7"/>
      <c r="C1000" s="64" t="s">
        <v>86</v>
      </c>
      <c r="D1000" s="429" t="str">
        <f t="shared" si="181"/>
        <v/>
      </c>
      <c r="E1000" s="430"/>
      <c r="F1000" s="430"/>
      <c r="G1000" s="430"/>
      <c r="H1000" s="430"/>
      <c r="I1000" s="430"/>
      <c r="J1000" s="431"/>
      <c r="K1000" s="364"/>
      <c r="L1000" s="365"/>
      <c r="M1000" s="364"/>
      <c r="N1000" s="365"/>
      <c r="O1000" s="364"/>
      <c r="P1000" s="365"/>
      <c r="Q1000" s="364"/>
      <c r="R1000" s="365"/>
      <c r="S1000" s="364"/>
      <c r="T1000" s="365"/>
      <c r="U1000" s="364"/>
      <c r="V1000" s="365"/>
      <c r="W1000" s="364"/>
      <c r="X1000" s="365"/>
      <c r="Y1000" s="364"/>
      <c r="Z1000" s="365"/>
      <c r="AA1000" s="364"/>
      <c r="AB1000" s="365"/>
      <c r="AC1000" s="364"/>
      <c r="AD1000" s="365"/>
      <c r="AG1000">
        <f t="shared" si="182"/>
        <v>0</v>
      </c>
      <c r="AH1000">
        <f t="shared" si="183"/>
        <v>0</v>
      </c>
      <c r="AI1000">
        <f t="shared" si="184"/>
        <v>0</v>
      </c>
      <c r="AJ1000">
        <f t="shared" si="185"/>
        <v>0</v>
      </c>
      <c r="AL1000">
        <f t="shared" si="186"/>
        <v>0</v>
      </c>
    </row>
    <row r="1001" spans="1:38" ht="15" customHeight="1">
      <c r="A1001" s="166"/>
      <c r="B1001" s="7"/>
      <c r="C1001" s="64" t="s">
        <v>87</v>
      </c>
      <c r="D1001" s="429" t="str">
        <f t="shared" si="181"/>
        <v/>
      </c>
      <c r="E1001" s="430"/>
      <c r="F1001" s="430"/>
      <c r="G1001" s="430"/>
      <c r="H1001" s="430"/>
      <c r="I1001" s="430"/>
      <c r="J1001" s="431"/>
      <c r="K1001" s="364"/>
      <c r="L1001" s="365"/>
      <c r="M1001" s="364"/>
      <c r="N1001" s="365"/>
      <c r="O1001" s="364"/>
      <c r="P1001" s="365"/>
      <c r="Q1001" s="364"/>
      <c r="R1001" s="365"/>
      <c r="S1001" s="364"/>
      <c r="T1001" s="365"/>
      <c r="U1001" s="364"/>
      <c r="V1001" s="365"/>
      <c r="W1001" s="364"/>
      <c r="X1001" s="365"/>
      <c r="Y1001" s="364"/>
      <c r="Z1001" s="365"/>
      <c r="AA1001" s="364"/>
      <c r="AB1001" s="365"/>
      <c r="AC1001" s="364"/>
      <c r="AD1001" s="365"/>
      <c r="AG1001">
        <f t="shared" si="182"/>
        <v>0</v>
      </c>
      <c r="AH1001">
        <f t="shared" si="183"/>
        <v>0</v>
      </c>
      <c r="AI1001">
        <f t="shared" si="184"/>
        <v>0</v>
      </c>
      <c r="AJ1001">
        <f t="shared" si="185"/>
        <v>0</v>
      </c>
      <c r="AL1001">
        <f t="shared" si="186"/>
        <v>0</v>
      </c>
    </row>
    <row r="1002" spans="1:38" ht="15" customHeight="1">
      <c r="A1002" s="166"/>
      <c r="B1002" s="7"/>
      <c r="C1002" s="64" t="s">
        <v>88</v>
      </c>
      <c r="D1002" s="429" t="str">
        <f t="shared" si="181"/>
        <v/>
      </c>
      <c r="E1002" s="430"/>
      <c r="F1002" s="430"/>
      <c r="G1002" s="430"/>
      <c r="H1002" s="430"/>
      <c r="I1002" s="430"/>
      <c r="J1002" s="431"/>
      <c r="K1002" s="364"/>
      <c r="L1002" s="365"/>
      <c r="M1002" s="364"/>
      <c r="N1002" s="365"/>
      <c r="O1002" s="364"/>
      <c r="P1002" s="365"/>
      <c r="Q1002" s="364"/>
      <c r="R1002" s="365"/>
      <c r="S1002" s="364"/>
      <c r="T1002" s="365"/>
      <c r="U1002" s="364"/>
      <c r="V1002" s="365"/>
      <c r="W1002" s="364"/>
      <c r="X1002" s="365"/>
      <c r="Y1002" s="364"/>
      <c r="Z1002" s="365"/>
      <c r="AA1002" s="364"/>
      <c r="AB1002" s="365"/>
      <c r="AC1002" s="364"/>
      <c r="AD1002" s="365"/>
      <c r="AG1002">
        <f t="shared" si="182"/>
        <v>0</v>
      </c>
      <c r="AH1002">
        <f t="shared" si="183"/>
        <v>0</v>
      </c>
      <c r="AI1002">
        <f t="shared" si="184"/>
        <v>0</v>
      </c>
      <c r="AJ1002">
        <f t="shared" si="185"/>
        <v>0</v>
      </c>
      <c r="AL1002">
        <f t="shared" si="186"/>
        <v>0</v>
      </c>
    </row>
    <row r="1003" spans="1:38" ht="15" customHeight="1">
      <c r="A1003" s="166"/>
      <c r="B1003" s="7"/>
      <c r="C1003" s="64" t="s">
        <v>89</v>
      </c>
      <c r="D1003" s="429" t="str">
        <f t="shared" si="181"/>
        <v/>
      </c>
      <c r="E1003" s="430"/>
      <c r="F1003" s="430"/>
      <c r="G1003" s="430"/>
      <c r="H1003" s="430"/>
      <c r="I1003" s="430"/>
      <c r="J1003" s="431"/>
      <c r="K1003" s="364"/>
      <c r="L1003" s="365"/>
      <c r="M1003" s="364"/>
      <c r="N1003" s="365"/>
      <c r="O1003" s="364"/>
      <c r="P1003" s="365"/>
      <c r="Q1003" s="364"/>
      <c r="R1003" s="365"/>
      <c r="S1003" s="364"/>
      <c r="T1003" s="365"/>
      <c r="U1003" s="364"/>
      <c r="V1003" s="365"/>
      <c r="W1003" s="364"/>
      <c r="X1003" s="365"/>
      <c r="Y1003" s="364"/>
      <c r="Z1003" s="365"/>
      <c r="AA1003" s="364"/>
      <c r="AB1003" s="365"/>
      <c r="AC1003" s="364"/>
      <c r="AD1003" s="365"/>
      <c r="AG1003">
        <f t="shared" si="182"/>
        <v>0</v>
      </c>
      <c r="AH1003">
        <f t="shared" si="183"/>
        <v>0</v>
      </c>
      <c r="AI1003">
        <f t="shared" si="184"/>
        <v>0</v>
      </c>
      <c r="AJ1003">
        <f t="shared" si="185"/>
        <v>0</v>
      </c>
      <c r="AL1003">
        <f t="shared" si="186"/>
        <v>0</v>
      </c>
    </row>
    <row r="1004" spans="1:38" ht="15" customHeight="1">
      <c r="A1004" s="166"/>
      <c r="B1004" s="7"/>
      <c r="C1004" s="64" t="s">
        <v>90</v>
      </c>
      <c r="D1004" s="429" t="str">
        <f t="shared" si="181"/>
        <v/>
      </c>
      <c r="E1004" s="430"/>
      <c r="F1004" s="430"/>
      <c r="G1004" s="430"/>
      <c r="H1004" s="430"/>
      <c r="I1004" s="430"/>
      <c r="J1004" s="431"/>
      <c r="K1004" s="364"/>
      <c r="L1004" s="365"/>
      <c r="M1004" s="364"/>
      <c r="N1004" s="365"/>
      <c r="O1004" s="364"/>
      <c r="P1004" s="365"/>
      <c r="Q1004" s="364"/>
      <c r="R1004" s="365"/>
      <c r="S1004" s="364"/>
      <c r="T1004" s="365"/>
      <c r="U1004" s="364"/>
      <c r="V1004" s="365"/>
      <c r="W1004" s="364"/>
      <c r="X1004" s="365"/>
      <c r="Y1004" s="364"/>
      <c r="Z1004" s="365"/>
      <c r="AA1004" s="364"/>
      <c r="AB1004" s="365"/>
      <c r="AC1004" s="364"/>
      <c r="AD1004" s="365"/>
      <c r="AG1004">
        <f t="shared" si="182"/>
        <v>0</v>
      </c>
      <c r="AH1004">
        <f t="shared" si="183"/>
        <v>0</v>
      </c>
      <c r="AI1004">
        <f t="shared" si="184"/>
        <v>0</v>
      </c>
      <c r="AJ1004">
        <f t="shared" si="185"/>
        <v>0</v>
      </c>
      <c r="AL1004">
        <f t="shared" si="186"/>
        <v>0</v>
      </c>
    </row>
    <row r="1005" spans="1:38" ht="15" customHeight="1">
      <c r="A1005" s="166"/>
      <c r="B1005" s="7"/>
      <c r="C1005" s="64" t="s">
        <v>91</v>
      </c>
      <c r="D1005" s="429" t="str">
        <f t="shared" si="181"/>
        <v/>
      </c>
      <c r="E1005" s="430"/>
      <c r="F1005" s="430"/>
      <c r="G1005" s="430"/>
      <c r="H1005" s="430"/>
      <c r="I1005" s="430"/>
      <c r="J1005" s="431"/>
      <c r="K1005" s="364"/>
      <c r="L1005" s="365"/>
      <c r="M1005" s="364"/>
      <c r="N1005" s="365"/>
      <c r="O1005" s="364"/>
      <c r="P1005" s="365"/>
      <c r="Q1005" s="364"/>
      <c r="R1005" s="365"/>
      <c r="S1005" s="364"/>
      <c r="T1005" s="365"/>
      <c r="U1005" s="364"/>
      <c r="V1005" s="365"/>
      <c r="W1005" s="364"/>
      <c r="X1005" s="365"/>
      <c r="Y1005" s="364"/>
      <c r="Z1005" s="365"/>
      <c r="AA1005" s="364"/>
      <c r="AB1005" s="365"/>
      <c r="AC1005" s="364"/>
      <c r="AD1005" s="365"/>
      <c r="AG1005">
        <f t="shared" si="182"/>
        <v>0</v>
      </c>
      <c r="AH1005">
        <f t="shared" si="183"/>
        <v>0</v>
      </c>
      <c r="AI1005">
        <f t="shared" si="184"/>
        <v>0</v>
      </c>
      <c r="AJ1005">
        <f t="shared" si="185"/>
        <v>0</v>
      </c>
      <c r="AL1005">
        <f t="shared" si="186"/>
        <v>0</v>
      </c>
    </row>
    <row r="1006" spans="1:38" ht="15" customHeight="1">
      <c r="A1006" s="166"/>
      <c r="B1006" s="7"/>
      <c r="C1006" s="64" t="s">
        <v>92</v>
      </c>
      <c r="D1006" s="429" t="str">
        <f t="shared" si="181"/>
        <v/>
      </c>
      <c r="E1006" s="430"/>
      <c r="F1006" s="430"/>
      <c r="G1006" s="430"/>
      <c r="H1006" s="430"/>
      <c r="I1006" s="430"/>
      <c r="J1006" s="431"/>
      <c r="K1006" s="364"/>
      <c r="L1006" s="365"/>
      <c r="M1006" s="364"/>
      <c r="N1006" s="365"/>
      <c r="O1006" s="364"/>
      <c r="P1006" s="365"/>
      <c r="Q1006" s="364"/>
      <c r="R1006" s="365"/>
      <c r="S1006" s="364"/>
      <c r="T1006" s="365"/>
      <c r="U1006" s="364"/>
      <c r="V1006" s="365"/>
      <c r="W1006" s="364"/>
      <c r="X1006" s="365"/>
      <c r="Y1006" s="364"/>
      <c r="Z1006" s="365"/>
      <c r="AA1006" s="364"/>
      <c r="AB1006" s="365"/>
      <c r="AC1006" s="364"/>
      <c r="AD1006" s="365"/>
      <c r="AG1006">
        <f t="shared" si="182"/>
        <v>0</v>
      </c>
      <c r="AH1006">
        <f t="shared" si="183"/>
        <v>0</v>
      </c>
      <c r="AI1006">
        <f t="shared" si="184"/>
        <v>0</v>
      </c>
      <c r="AJ1006">
        <f t="shared" si="185"/>
        <v>0</v>
      </c>
      <c r="AL1006">
        <f t="shared" si="186"/>
        <v>0</v>
      </c>
    </row>
    <row r="1007" spans="1:38" ht="15" customHeight="1">
      <c r="A1007" s="166"/>
      <c r="B1007" s="7"/>
      <c r="C1007" s="64" t="s">
        <v>93</v>
      </c>
      <c r="D1007" s="429" t="str">
        <f t="shared" si="181"/>
        <v/>
      </c>
      <c r="E1007" s="430"/>
      <c r="F1007" s="430"/>
      <c r="G1007" s="430"/>
      <c r="H1007" s="430"/>
      <c r="I1007" s="430"/>
      <c r="J1007" s="431"/>
      <c r="K1007" s="364"/>
      <c r="L1007" s="365"/>
      <c r="M1007" s="364"/>
      <c r="N1007" s="365"/>
      <c r="O1007" s="364"/>
      <c r="P1007" s="365"/>
      <c r="Q1007" s="364"/>
      <c r="R1007" s="365"/>
      <c r="S1007" s="364"/>
      <c r="T1007" s="365"/>
      <c r="U1007" s="364"/>
      <c r="V1007" s="365"/>
      <c r="W1007" s="364"/>
      <c r="X1007" s="365"/>
      <c r="Y1007" s="364"/>
      <c r="Z1007" s="365"/>
      <c r="AA1007" s="364"/>
      <c r="AB1007" s="365"/>
      <c r="AC1007" s="364"/>
      <c r="AD1007" s="365"/>
      <c r="AG1007">
        <f t="shared" si="182"/>
        <v>0</v>
      </c>
      <c r="AH1007">
        <f t="shared" si="183"/>
        <v>0</v>
      </c>
      <c r="AI1007">
        <f t="shared" si="184"/>
        <v>0</v>
      </c>
      <c r="AJ1007">
        <f t="shared" si="185"/>
        <v>0</v>
      </c>
      <c r="AL1007">
        <f t="shared" si="186"/>
        <v>0</v>
      </c>
    </row>
    <row r="1008" spans="1:38" ht="15" customHeight="1">
      <c r="A1008" s="166"/>
      <c r="B1008" s="7"/>
      <c r="C1008" s="64" t="s">
        <v>94</v>
      </c>
      <c r="D1008" s="429" t="str">
        <f t="shared" si="181"/>
        <v/>
      </c>
      <c r="E1008" s="430"/>
      <c r="F1008" s="430"/>
      <c r="G1008" s="430"/>
      <c r="H1008" s="430"/>
      <c r="I1008" s="430"/>
      <c r="J1008" s="431"/>
      <c r="K1008" s="364"/>
      <c r="L1008" s="365"/>
      <c r="M1008" s="364"/>
      <c r="N1008" s="365"/>
      <c r="O1008" s="364"/>
      <c r="P1008" s="365"/>
      <c r="Q1008" s="364"/>
      <c r="R1008" s="365"/>
      <c r="S1008" s="364"/>
      <c r="T1008" s="365"/>
      <c r="U1008" s="364"/>
      <c r="V1008" s="365"/>
      <c r="W1008" s="364"/>
      <c r="X1008" s="365"/>
      <c r="Y1008" s="364"/>
      <c r="Z1008" s="365"/>
      <c r="AA1008" s="364"/>
      <c r="AB1008" s="365"/>
      <c r="AC1008" s="364"/>
      <c r="AD1008" s="365"/>
      <c r="AG1008">
        <f t="shared" si="182"/>
        <v>0</v>
      </c>
      <c r="AH1008">
        <f t="shared" si="183"/>
        <v>0</v>
      </c>
      <c r="AI1008">
        <f t="shared" si="184"/>
        <v>0</v>
      </c>
      <c r="AJ1008">
        <f t="shared" si="185"/>
        <v>0</v>
      </c>
      <c r="AL1008">
        <f t="shared" si="186"/>
        <v>0</v>
      </c>
    </row>
    <row r="1009" spans="1:38" ht="15" customHeight="1">
      <c r="A1009" s="166"/>
      <c r="B1009" s="7"/>
      <c r="C1009" s="64" t="s">
        <v>95</v>
      </c>
      <c r="D1009" s="429" t="str">
        <f t="shared" si="181"/>
        <v/>
      </c>
      <c r="E1009" s="430"/>
      <c r="F1009" s="430"/>
      <c r="G1009" s="430"/>
      <c r="H1009" s="430"/>
      <c r="I1009" s="430"/>
      <c r="J1009" s="431"/>
      <c r="K1009" s="364"/>
      <c r="L1009" s="365"/>
      <c r="M1009" s="364"/>
      <c r="N1009" s="365"/>
      <c r="O1009" s="364"/>
      <c r="P1009" s="365"/>
      <c r="Q1009" s="364"/>
      <c r="R1009" s="365"/>
      <c r="S1009" s="364"/>
      <c r="T1009" s="365"/>
      <c r="U1009" s="364"/>
      <c r="V1009" s="365"/>
      <c r="W1009" s="364"/>
      <c r="X1009" s="365"/>
      <c r="Y1009" s="364"/>
      <c r="Z1009" s="365"/>
      <c r="AA1009" s="364"/>
      <c r="AB1009" s="365"/>
      <c r="AC1009" s="364"/>
      <c r="AD1009" s="365"/>
      <c r="AG1009">
        <f t="shared" si="182"/>
        <v>0</v>
      </c>
      <c r="AH1009">
        <f t="shared" si="183"/>
        <v>0</v>
      </c>
      <c r="AI1009">
        <f t="shared" si="184"/>
        <v>0</v>
      </c>
      <c r="AJ1009">
        <f t="shared" si="185"/>
        <v>0</v>
      </c>
      <c r="AL1009">
        <f t="shared" si="186"/>
        <v>0</v>
      </c>
    </row>
    <row r="1010" spans="1:38" ht="15" customHeight="1">
      <c r="A1010" s="166"/>
      <c r="B1010" s="7"/>
      <c r="C1010" s="64" t="s">
        <v>96</v>
      </c>
      <c r="D1010" s="429" t="str">
        <f t="shared" si="181"/>
        <v/>
      </c>
      <c r="E1010" s="430"/>
      <c r="F1010" s="430"/>
      <c r="G1010" s="430"/>
      <c r="H1010" s="430"/>
      <c r="I1010" s="430"/>
      <c r="J1010" s="431"/>
      <c r="K1010" s="364"/>
      <c r="L1010" s="365"/>
      <c r="M1010" s="364"/>
      <c r="N1010" s="365"/>
      <c r="O1010" s="364"/>
      <c r="P1010" s="365"/>
      <c r="Q1010" s="364"/>
      <c r="R1010" s="365"/>
      <c r="S1010" s="364"/>
      <c r="T1010" s="365"/>
      <c r="U1010" s="364"/>
      <c r="V1010" s="365"/>
      <c r="W1010" s="364"/>
      <c r="X1010" s="365"/>
      <c r="Y1010" s="364"/>
      <c r="Z1010" s="365"/>
      <c r="AA1010" s="364"/>
      <c r="AB1010" s="365"/>
      <c r="AC1010" s="364"/>
      <c r="AD1010" s="365"/>
      <c r="AG1010">
        <f t="shared" si="182"/>
        <v>0</v>
      </c>
      <c r="AH1010">
        <f t="shared" si="183"/>
        <v>0</v>
      </c>
      <c r="AI1010">
        <f t="shared" si="184"/>
        <v>0</v>
      </c>
      <c r="AJ1010">
        <f t="shared" si="185"/>
        <v>0</v>
      </c>
      <c r="AL1010">
        <f t="shared" si="186"/>
        <v>0</v>
      </c>
    </row>
    <row r="1011" spans="1:38" ht="15" customHeight="1">
      <c r="A1011" s="166"/>
      <c r="B1011" s="7"/>
      <c r="C1011" s="64" t="s">
        <v>97</v>
      </c>
      <c r="D1011" s="429" t="str">
        <f t="shared" si="181"/>
        <v/>
      </c>
      <c r="E1011" s="430"/>
      <c r="F1011" s="430"/>
      <c r="G1011" s="430"/>
      <c r="H1011" s="430"/>
      <c r="I1011" s="430"/>
      <c r="J1011" s="431"/>
      <c r="K1011" s="364"/>
      <c r="L1011" s="365"/>
      <c r="M1011" s="364"/>
      <c r="N1011" s="365"/>
      <c r="O1011" s="364"/>
      <c r="P1011" s="365"/>
      <c r="Q1011" s="364"/>
      <c r="R1011" s="365"/>
      <c r="S1011" s="364"/>
      <c r="T1011" s="365"/>
      <c r="U1011" s="364"/>
      <c r="V1011" s="365"/>
      <c r="W1011" s="364"/>
      <c r="X1011" s="365"/>
      <c r="Y1011" s="364"/>
      <c r="Z1011" s="365"/>
      <c r="AA1011" s="364"/>
      <c r="AB1011" s="365"/>
      <c r="AC1011" s="364"/>
      <c r="AD1011" s="365"/>
      <c r="AG1011">
        <f t="shared" si="182"/>
        <v>0</v>
      </c>
      <c r="AH1011">
        <f t="shared" si="183"/>
        <v>0</v>
      </c>
      <c r="AI1011">
        <f t="shared" si="184"/>
        <v>0</v>
      </c>
      <c r="AJ1011">
        <f t="shared" si="185"/>
        <v>0</v>
      </c>
      <c r="AL1011">
        <f t="shared" si="186"/>
        <v>0</v>
      </c>
    </row>
    <row r="1012" spans="1:38" ht="15" customHeight="1">
      <c r="A1012" s="166"/>
      <c r="B1012" s="7"/>
      <c r="C1012" s="64" t="s">
        <v>98</v>
      </c>
      <c r="D1012" s="429" t="str">
        <f t="shared" si="181"/>
        <v/>
      </c>
      <c r="E1012" s="430"/>
      <c r="F1012" s="430"/>
      <c r="G1012" s="430"/>
      <c r="H1012" s="430"/>
      <c r="I1012" s="430"/>
      <c r="J1012" s="431"/>
      <c r="K1012" s="364"/>
      <c r="L1012" s="365"/>
      <c r="M1012" s="364"/>
      <c r="N1012" s="365"/>
      <c r="O1012" s="364"/>
      <c r="P1012" s="365"/>
      <c r="Q1012" s="364"/>
      <c r="R1012" s="365"/>
      <c r="S1012" s="364"/>
      <c r="T1012" s="365"/>
      <c r="U1012" s="364"/>
      <c r="V1012" s="365"/>
      <c r="W1012" s="364"/>
      <c r="X1012" s="365"/>
      <c r="Y1012" s="364"/>
      <c r="Z1012" s="365"/>
      <c r="AA1012" s="364"/>
      <c r="AB1012" s="365"/>
      <c r="AC1012" s="364"/>
      <c r="AD1012" s="365"/>
      <c r="AG1012">
        <f t="shared" si="182"/>
        <v>0</v>
      </c>
      <c r="AH1012">
        <f t="shared" si="183"/>
        <v>0</v>
      </c>
      <c r="AI1012">
        <f t="shared" si="184"/>
        <v>0</v>
      </c>
      <c r="AJ1012">
        <f t="shared" si="185"/>
        <v>0</v>
      </c>
      <c r="AL1012">
        <f t="shared" si="186"/>
        <v>0</v>
      </c>
    </row>
    <row r="1013" spans="1:38" ht="15" customHeight="1">
      <c r="A1013" s="166"/>
      <c r="B1013" s="7"/>
      <c r="C1013" s="64" t="s">
        <v>99</v>
      </c>
      <c r="D1013" s="429" t="str">
        <f t="shared" si="181"/>
        <v/>
      </c>
      <c r="E1013" s="430"/>
      <c r="F1013" s="430"/>
      <c r="G1013" s="430"/>
      <c r="H1013" s="430"/>
      <c r="I1013" s="430"/>
      <c r="J1013" s="431"/>
      <c r="K1013" s="364"/>
      <c r="L1013" s="365"/>
      <c r="M1013" s="364"/>
      <c r="N1013" s="365"/>
      <c r="O1013" s="364"/>
      <c r="P1013" s="365"/>
      <c r="Q1013" s="364"/>
      <c r="R1013" s="365"/>
      <c r="S1013" s="364"/>
      <c r="T1013" s="365"/>
      <c r="U1013" s="364"/>
      <c r="V1013" s="365"/>
      <c r="W1013" s="364"/>
      <c r="X1013" s="365"/>
      <c r="Y1013" s="364"/>
      <c r="Z1013" s="365"/>
      <c r="AA1013" s="364"/>
      <c r="AB1013" s="365"/>
      <c r="AC1013" s="364"/>
      <c r="AD1013" s="365"/>
      <c r="AG1013">
        <f t="shared" si="182"/>
        <v>0</v>
      </c>
      <c r="AH1013">
        <f t="shared" si="183"/>
        <v>0</v>
      </c>
      <c r="AI1013">
        <f t="shared" si="184"/>
        <v>0</v>
      </c>
      <c r="AJ1013">
        <f t="shared" si="185"/>
        <v>0</v>
      </c>
      <c r="AL1013">
        <f t="shared" si="186"/>
        <v>0</v>
      </c>
    </row>
    <row r="1014" spans="1:38" ht="15" customHeight="1">
      <c r="A1014" s="166"/>
      <c r="B1014" s="7"/>
      <c r="C1014" s="64" t="s">
        <v>100</v>
      </c>
      <c r="D1014" s="429" t="str">
        <f t="shared" si="181"/>
        <v/>
      </c>
      <c r="E1014" s="430"/>
      <c r="F1014" s="430"/>
      <c r="G1014" s="430"/>
      <c r="H1014" s="430"/>
      <c r="I1014" s="430"/>
      <c r="J1014" s="431"/>
      <c r="K1014" s="364"/>
      <c r="L1014" s="365"/>
      <c r="M1014" s="364"/>
      <c r="N1014" s="365"/>
      <c r="O1014" s="364"/>
      <c r="P1014" s="365"/>
      <c r="Q1014" s="364"/>
      <c r="R1014" s="365"/>
      <c r="S1014" s="364"/>
      <c r="T1014" s="365"/>
      <c r="U1014" s="364"/>
      <c r="V1014" s="365"/>
      <c r="W1014" s="364"/>
      <c r="X1014" s="365"/>
      <c r="Y1014" s="364"/>
      <c r="Z1014" s="365"/>
      <c r="AA1014" s="364"/>
      <c r="AB1014" s="365"/>
      <c r="AC1014" s="364"/>
      <c r="AD1014" s="365"/>
      <c r="AG1014">
        <f t="shared" si="182"/>
        <v>0</v>
      </c>
      <c r="AH1014">
        <f t="shared" si="183"/>
        <v>0</v>
      </c>
      <c r="AI1014">
        <f t="shared" si="184"/>
        <v>0</v>
      </c>
      <c r="AJ1014">
        <f t="shared" si="185"/>
        <v>0</v>
      </c>
      <c r="AL1014">
        <f t="shared" si="186"/>
        <v>0</v>
      </c>
    </row>
    <row r="1015" spans="1:38" ht="15" customHeight="1">
      <c r="A1015" s="166"/>
      <c r="B1015" s="7"/>
      <c r="C1015" s="64" t="s">
        <v>101</v>
      </c>
      <c r="D1015" s="429" t="str">
        <f t="shared" si="181"/>
        <v/>
      </c>
      <c r="E1015" s="430"/>
      <c r="F1015" s="430"/>
      <c r="G1015" s="430"/>
      <c r="H1015" s="430"/>
      <c r="I1015" s="430"/>
      <c r="J1015" s="431"/>
      <c r="K1015" s="364"/>
      <c r="L1015" s="365"/>
      <c r="M1015" s="364"/>
      <c r="N1015" s="365"/>
      <c r="O1015" s="364"/>
      <c r="P1015" s="365"/>
      <c r="Q1015" s="364"/>
      <c r="R1015" s="365"/>
      <c r="S1015" s="364"/>
      <c r="T1015" s="365"/>
      <c r="U1015" s="364"/>
      <c r="V1015" s="365"/>
      <c r="W1015" s="364"/>
      <c r="X1015" s="365"/>
      <c r="Y1015" s="364"/>
      <c r="Z1015" s="365"/>
      <c r="AA1015" s="364"/>
      <c r="AB1015" s="365"/>
      <c r="AC1015" s="364"/>
      <c r="AD1015" s="365"/>
      <c r="AG1015">
        <f t="shared" si="182"/>
        <v>0</v>
      </c>
      <c r="AH1015">
        <f t="shared" si="183"/>
        <v>0</v>
      </c>
      <c r="AI1015">
        <f t="shared" si="184"/>
        <v>0</v>
      </c>
      <c r="AJ1015">
        <f t="shared" si="185"/>
        <v>0</v>
      </c>
      <c r="AL1015">
        <f t="shared" si="186"/>
        <v>0</v>
      </c>
    </row>
    <row r="1016" spans="1:38" ht="15" customHeight="1">
      <c r="A1016" s="166"/>
      <c r="B1016" s="7"/>
      <c r="C1016" s="64" t="s">
        <v>102</v>
      </c>
      <c r="D1016" s="429" t="str">
        <f t="shared" si="181"/>
        <v/>
      </c>
      <c r="E1016" s="430"/>
      <c r="F1016" s="430"/>
      <c r="G1016" s="430"/>
      <c r="H1016" s="430"/>
      <c r="I1016" s="430"/>
      <c r="J1016" s="431"/>
      <c r="K1016" s="364"/>
      <c r="L1016" s="365"/>
      <c r="M1016" s="364"/>
      <c r="N1016" s="365"/>
      <c r="O1016" s="364"/>
      <c r="P1016" s="365"/>
      <c r="Q1016" s="364"/>
      <c r="R1016" s="365"/>
      <c r="S1016" s="364"/>
      <c r="T1016" s="365"/>
      <c r="U1016" s="364"/>
      <c r="V1016" s="365"/>
      <c r="W1016" s="364"/>
      <c r="X1016" s="365"/>
      <c r="Y1016" s="364"/>
      <c r="Z1016" s="365"/>
      <c r="AA1016" s="364"/>
      <c r="AB1016" s="365"/>
      <c r="AC1016" s="364"/>
      <c r="AD1016" s="365"/>
      <c r="AG1016">
        <f t="shared" si="182"/>
        <v>0</v>
      </c>
      <c r="AH1016">
        <f t="shared" si="183"/>
        <v>0</v>
      </c>
      <c r="AI1016">
        <f t="shared" si="184"/>
        <v>0</v>
      </c>
      <c r="AJ1016">
        <f t="shared" si="185"/>
        <v>0</v>
      </c>
      <c r="AL1016">
        <f t="shared" si="186"/>
        <v>0</v>
      </c>
    </row>
    <row r="1017" spans="1:38" ht="15" customHeight="1">
      <c r="A1017" s="166"/>
      <c r="B1017" s="7"/>
      <c r="C1017" s="64" t="s">
        <v>108</v>
      </c>
      <c r="D1017" s="429" t="str">
        <f t="shared" si="181"/>
        <v/>
      </c>
      <c r="E1017" s="430"/>
      <c r="F1017" s="430"/>
      <c r="G1017" s="430"/>
      <c r="H1017" s="430"/>
      <c r="I1017" s="430"/>
      <c r="J1017" s="431"/>
      <c r="K1017" s="364"/>
      <c r="L1017" s="365"/>
      <c r="M1017" s="364"/>
      <c r="N1017" s="365"/>
      <c r="O1017" s="364"/>
      <c r="P1017" s="365"/>
      <c r="Q1017" s="364"/>
      <c r="R1017" s="365"/>
      <c r="S1017" s="364"/>
      <c r="T1017" s="365"/>
      <c r="U1017" s="364"/>
      <c r="V1017" s="365"/>
      <c r="W1017" s="364"/>
      <c r="X1017" s="365"/>
      <c r="Y1017" s="364"/>
      <c r="Z1017" s="365"/>
      <c r="AA1017" s="364"/>
      <c r="AB1017" s="365"/>
      <c r="AC1017" s="364"/>
      <c r="AD1017" s="365"/>
      <c r="AG1017">
        <f t="shared" si="182"/>
        <v>0</v>
      </c>
      <c r="AH1017">
        <f t="shared" si="183"/>
        <v>0</v>
      </c>
      <c r="AI1017">
        <f t="shared" si="184"/>
        <v>0</v>
      </c>
      <c r="AJ1017">
        <f t="shared" si="185"/>
        <v>0</v>
      </c>
      <c r="AL1017">
        <f t="shared" si="186"/>
        <v>0</v>
      </c>
    </row>
    <row r="1018" spans="1:38" ht="15" customHeight="1">
      <c r="A1018" s="166"/>
      <c r="B1018" s="7"/>
      <c r="C1018" s="64" t="s">
        <v>109</v>
      </c>
      <c r="D1018" s="429" t="str">
        <f t="shared" si="181"/>
        <v/>
      </c>
      <c r="E1018" s="430"/>
      <c r="F1018" s="430"/>
      <c r="G1018" s="430"/>
      <c r="H1018" s="430"/>
      <c r="I1018" s="430"/>
      <c r="J1018" s="431"/>
      <c r="K1018" s="364"/>
      <c r="L1018" s="365"/>
      <c r="M1018" s="364"/>
      <c r="N1018" s="365"/>
      <c r="O1018" s="364"/>
      <c r="P1018" s="365"/>
      <c r="Q1018" s="364"/>
      <c r="R1018" s="365"/>
      <c r="S1018" s="364"/>
      <c r="T1018" s="365"/>
      <c r="U1018" s="364"/>
      <c r="V1018" s="365"/>
      <c r="W1018" s="364"/>
      <c r="X1018" s="365"/>
      <c r="Y1018" s="364"/>
      <c r="Z1018" s="365"/>
      <c r="AA1018" s="364"/>
      <c r="AB1018" s="365"/>
      <c r="AC1018" s="364"/>
      <c r="AD1018" s="365"/>
      <c r="AG1018">
        <f t="shared" si="182"/>
        <v>0</v>
      </c>
      <c r="AH1018">
        <f t="shared" si="183"/>
        <v>0</v>
      </c>
      <c r="AI1018">
        <f t="shared" si="184"/>
        <v>0</v>
      </c>
      <c r="AJ1018">
        <f t="shared" si="185"/>
        <v>0</v>
      </c>
      <c r="AL1018">
        <f t="shared" si="186"/>
        <v>0</v>
      </c>
    </row>
    <row r="1019" spans="1:38" ht="15" customHeight="1">
      <c r="A1019" s="166"/>
      <c r="B1019" s="7"/>
      <c r="C1019" s="64" t="s">
        <v>110</v>
      </c>
      <c r="D1019" s="429" t="str">
        <f t="shared" si="181"/>
        <v/>
      </c>
      <c r="E1019" s="430"/>
      <c r="F1019" s="430"/>
      <c r="G1019" s="430"/>
      <c r="H1019" s="430"/>
      <c r="I1019" s="430"/>
      <c r="J1019" s="431"/>
      <c r="K1019" s="364"/>
      <c r="L1019" s="365"/>
      <c r="M1019" s="364"/>
      <c r="N1019" s="365"/>
      <c r="O1019" s="364"/>
      <c r="P1019" s="365"/>
      <c r="Q1019" s="364"/>
      <c r="R1019" s="365"/>
      <c r="S1019" s="364"/>
      <c r="T1019" s="365"/>
      <c r="U1019" s="364"/>
      <c r="V1019" s="365"/>
      <c r="W1019" s="364"/>
      <c r="X1019" s="365"/>
      <c r="Y1019" s="364"/>
      <c r="Z1019" s="365"/>
      <c r="AA1019" s="364"/>
      <c r="AB1019" s="365"/>
      <c r="AC1019" s="364"/>
      <c r="AD1019" s="365"/>
      <c r="AG1019">
        <f t="shared" si="182"/>
        <v>0</v>
      </c>
      <c r="AH1019">
        <f t="shared" si="183"/>
        <v>0</v>
      </c>
      <c r="AI1019">
        <f t="shared" si="184"/>
        <v>0</v>
      </c>
      <c r="AJ1019">
        <f t="shared" si="185"/>
        <v>0</v>
      </c>
      <c r="AL1019">
        <f t="shared" si="186"/>
        <v>0</v>
      </c>
    </row>
    <row r="1020" spans="1:38" ht="15" customHeight="1">
      <c r="A1020" s="166"/>
      <c r="B1020" s="7"/>
      <c r="C1020" s="64" t="s">
        <v>111</v>
      </c>
      <c r="D1020" s="429" t="str">
        <f t="shared" si="181"/>
        <v/>
      </c>
      <c r="E1020" s="430"/>
      <c r="F1020" s="430"/>
      <c r="G1020" s="430"/>
      <c r="H1020" s="430"/>
      <c r="I1020" s="430"/>
      <c r="J1020" s="431"/>
      <c r="K1020" s="364"/>
      <c r="L1020" s="365"/>
      <c r="M1020" s="364"/>
      <c r="N1020" s="365"/>
      <c r="O1020" s="364"/>
      <c r="P1020" s="365"/>
      <c r="Q1020" s="364"/>
      <c r="R1020" s="365"/>
      <c r="S1020" s="364"/>
      <c r="T1020" s="365"/>
      <c r="U1020" s="364"/>
      <c r="V1020" s="365"/>
      <c r="W1020" s="364"/>
      <c r="X1020" s="365"/>
      <c r="Y1020" s="364"/>
      <c r="Z1020" s="365"/>
      <c r="AA1020" s="364"/>
      <c r="AB1020" s="365"/>
      <c r="AC1020" s="364"/>
      <c r="AD1020" s="365"/>
      <c r="AG1020">
        <f t="shared" si="182"/>
        <v>0</v>
      </c>
      <c r="AH1020">
        <f t="shared" si="183"/>
        <v>0</v>
      </c>
      <c r="AI1020">
        <f t="shared" si="184"/>
        <v>0</v>
      </c>
      <c r="AJ1020">
        <f t="shared" si="185"/>
        <v>0</v>
      </c>
      <c r="AL1020">
        <f t="shared" si="186"/>
        <v>0</v>
      </c>
    </row>
    <row r="1021" spans="1:38" ht="15" customHeight="1">
      <c r="A1021" s="166"/>
      <c r="B1021" s="7"/>
      <c r="C1021" s="64" t="s">
        <v>112</v>
      </c>
      <c r="D1021" s="429" t="str">
        <f t="shared" si="181"/>
        <v/>
      </c>
      <c r="E1021" s="430"/>
      <c r="F1021" s="430"/>
      <c r="G1021" s="430"/>
      <c r="H1021" s="430"/>
      <c r="I1021" s="430"/>
      <c r="J1021" s="431"/>
      <c r="K1021" s="364"/>
      <c r="L1021" s="365"/>
      <c r="M1021" s="364"/>
      <c r="N1021" s="365"/>
      <c r="O1021" s="364"/>
      <c r="P1021" s="365"/>
      <c r="Q1021" s="364"/>
      <c r="R1021" s="365"/>
      <c r="S1021" s="364"/>
      <c r="T1021" s="365"/>
      <c r="U1021" s="364"/>
      <c r="V1021" s="365"/>
      <c r="W1021" s="364"/>
      <c r="X1021" s="365"/>
      <c r="Y1021" s="364"/>
      <c r="Z1021" s="365"/>
      <c r="AA1021" s="364"/>
      <c r="AB1021" s="365"/>
      <c r="AC1021" s="364"/>
      <c r="AD1021" s="365"/>
      <c r="AG1021">
        <f t="shared" si="182"/>
        <v>0</v>
      </c>
      <c r="AH1021">
        <f t="shared" si="183"/>
        <v>0</v>
      </c>
      <c r="AI1021">
        <f t="shared" si="184"/>
        <v>0</v>
      </c>
      <c r="AJ1021">
        <f t="shared" si="185"/>
        <v>0</v>
      </c>
      <c r="AL1021">
        <f t="shared" si="186"/>
        <v>0</v>
      </c>
    </row>
    <row r="1022" spans="1:38" ht="15" customHeight="1">
      <c r="A1022" s="166"/>
      <c r="B1022" s="7"/>
      <c r="C1022" s="64" t="s">
        <v>113</v>
      </c>
      <c r="D1022" s="429" t="str">
        <f t="shared" si="181"/>
        <v/>
      </c>
      <c r="E1022" s="430"/>
      <c r="F1022" s="430"/>
      <c r="G1022" s="430"/>
      <c r="H1022" s="430"/>
      <c r="I1022" s="430"/>
      <c r="J1022" s="431"/>
      <c r="K1022" s="364"/>
      <c r="L1022" s="365"/>
      <c r="M1022" s="364"/>
      <c r="N1022" s="365"/>
      <c r="O1022" s="364"/>
      <c r="P1022" s="365"/>
      <c r="Q1022" s="364"/>
      <c r="R1022" s="365"/>
      <c r="S1022" s="364"/>
      <c r="T1022" s="365"/>
      <c r="U1022" s="364"/>
      <c r="V1022" s="365"/>
      <c r="W1022" s="364"/>
      <c r="X1022" s="365"/>
      <c r="Y1022" s="364"/>
      <c r="Z1022" s="365"/>
      <c r="AA1022" s="364"/>
      <c r="AB1022" s="365"/>
      <c r="AC1022" s="364"/>
      <c r="AD1022" s="365"/>
      <c r="AG1022">
        <f t="shared" si="182"/>
        <v>0</v>
      </c>
      <c r="AH1022">
        <f t="shared" si="183"/>
        <v>0</v>
      </c>
      <c r="AI1022">
        <f t="shared" si="184"/>
        <v>0</v>
      </c>
      <c r="AJ1022">
        <f t="shared" si="185"/>
        <v>0</v>
      </c>
      <c r="AL1022">
        <f t="shared" si="186"/>
        <v>0</v>
      </c>
    </row>
    <row r="1023" spans="1:38" ht="15" customHeight="1">
      <c r="A1023" s="166"/>
      <c r="B1023" s="7"/>
      <c r="C1023" s="64" t="s">
        <v>114</v>
      </c>
      <c r="D1023" s="429" t="str">
        <f t="shared" si="181"/>
        <v/>
      </c>
      <c r="E1023" s="430"/>
      <c r="F1023" s="430"/>
      <c r="G1023" s="430"/>
      <c r="H1023" s="430"/>
      <c r="I1023" s="430"/>
      <c r="J1023" s="431"/>
      <c r="K1023" s="364"/>
      <c r="L1023" s="365"/>
      <c r="M1023" s="364"/>
      <c r="N1023" s="365"/>
      <c r="O1023" s="364"/>
      <c r="P1023" s="365"/>
      <c r="Q1023" s="364"/>
      <c r="R1023" s="365"/>
      <c r="S1023" s="364"/>
      <c r="T1023" s="365"/>
      <c r="U1023" s="364"/>
      <c r="V1023" s="365"/>
      <c r="W1023" s="364"/>
      <c r="X1023" s="365"/>
      <c r="Y1023" s="364"/>
      <c r="Z1023" s="365"/>
      <c r="AA1023" s="364"/>
      <c r="AB1023" s="365"/>
      <c r="AC1023" s="364"/>
      <c r="AD1023" s="365"/>
      <c r="AG1023">
        <f t="shared" si="182"/>
        <v>0</v>
      </c>
      <c r="AH1023">
        <f t="shared" si="183"/>
        <v>0</v>
      </c>
      <c r="AI1023">
        <f t="shared" si="184"/>
        <v>0</v>
      </c>
      <c r="AJ1023">
        <f t="shared" si="185"/>
        <v>0</v>
      </c>
      <c r="AL1023">
        <f t="shared" si="186"/>
        <v>0</v>
      </c>
    </row>
    <row r="1024" spans="1:38" ht="15" customHeight="1">
      <c r="A1024" s="166"/>
      <c r="B1024" s="7"/>
      <c r="C1024" s="64" t="s">
        <v>115</v>
      </c>
      <c r="D1024" s="429" t="str">
        <f t="shared" si="181"/>
        <v/>
      </c>
      <c r="E1024" s="430"/>
      <c r="F1024" s="430"/>
      <c r="G1024" s="430"/>
      <c r="H1024" s="430"/>
      <c r="I1024" s="430"/>
      <c r="J1024" s="431"/>
      <c r="K1024" s="364"/>
      <c r="L1024" s="365"/>
      <c r="M1024" s="364"/>
      <c r="N1024" s="365"/>
      <c r="O1024" s="364"/>
      <c r="P1024" s="365"/>
      <c r="Q1024" s="364"/>
      <c r="R1024" s="365"/>
      <c r="S1024" s="364"/>
      <c r="T1024" s="365"/>
      <c r="U1024" s="364"/>
      <c r="V1024" s="365"/>
      <c r="W1024" s="364"/>
      <c r="X1024" s="365"/>
      <c r="Y1024" s="364"/>
      <c r="Z1024" s="365"/>
      <c r="AA1024" s="364"/>
      <c r="AB1024" s="365"/>
      <c r="AC1024" s="364"/>
      <c r="AD1024" s="365"/>
      <c r="AG1024">
        <f t="shared" si="182"/>
        <v>0</v>
      </c>
      <c r="AH1024">
        <f t="shared" si="183"/>
        <v>0</v>
      </c>
      <c r="AI1024">
        <f t="shared" si="184"/>
        <v>0</v>
      </c>
      <c r="AJ1024">
        <f t="shared" si="185"/>
        <v>0</v>
      </c>
      <c r="AL1024">
        <f t="shared" si="186"/>
        <v>0</v>
      </c>
    </row>
    <row r="1025" spans="1:38" ht="15" customHeight="1">
      <c r="A1025" s="166"/>
      <c r="B1025" s="7"/>
      <c r="C1025" s="64" t="s">
        <v>116</v>
      </c>
      <c r="D1025" s="429" t="str">
        <f t="shared" si="181"/>
        <v/>
      </c>
      <c r="E1025" s="430"/>
      <c r="F1025" s="430"/>
      <c r="G1025" s="430"/>
      <c r="H1025" s="430"/>
      <c r="I1025" s="430"/>
      <c r="J1025" s="431"/>
      <c r="K1025" s="364"/>
      <c r="L1025" s="365"/>
      <c r="M1025" s="364"/>
      <c r="N1025" s="365"/>
      <c r="O1025" s="364"/>
      <c r="P1025" s="365"/>
      <c r="Q1025" s="364"/>
      <c r="R1025" s="365"/>
      <c r="S1025" s="364"/>
      <c r="T1025" s="365"/>
      <c r="U1025" s="364"/>
      <c r="V1025" s="365"/>
      <c r="W1025" s="364"/>
      <c r="X1025" s="365"/>
      <c r="Y1025" s="364"/>
      <c r="Z1025" s="365"/>
      <c r="AA1025" s="364"/>
      <c r="AB1025" s="365"/>
      <c r="AC1025" s="364"/>
      <c r="AD1025" s="365"/>
      <c r="AG1025">
        <f t="shared" si="182"/>
        <v>0</v>
      </c>
      <c r="AH1025">
        <f t="shared" si="183"/>
        <v>0</v>
      </c>
      <c r="AI1025">
        <f t="shared" si="184"/>
        <v>0</v>
      </c>
      <c r="AJ1025">
        <f t="shared" si="185"/>
        <v>0</v>
      </c>
      <c r="AL1025">
        <f t="shared" si="186"/>
        <v>0</v>
      </c>
    </row>
    <row r="1026" spans="1:38" ht="15" customHeight="1">
      <c r="A1026" s="166"/>
      <c r="B1026" s="7"/>
      <c r="C1026" s="64" t="s">
        <v>117</v>
      </c>
      <c r="D1026" s="429" t="str">
        <f t="shared" si="181"/>
        <v/>
      </c>
      <c r="E1026" s="430"/>
      <c r="F1026" s="430"/>
      <c r="G1026" s="430"/>
      <c r="H1026" s="430"/>
      <c r="I1026" s="430"/>
      <c r="J1026" s="431"/>
      <c r="K1026" s="364"/>
      <c r="L1026" s="365"/>
      <c r="M1026" s="364"/>
      <c r="N1026" s="365"/>
      <c r="O1026" s="364"/>
      <c r="P1026" s="365"/>
      <c r="Q1026" s="364"/>
      <c r="R1026" s="365"/>
      <c r="S1026" s="364"/>
      <c r="T1026" s="365"/>
      <c r="U1026" s="364"/>
      <c r="V1026" s="365"/>
      <c r="W1026" s="364"/>
      <c r="X1026" s="365"/>
      <c r="Y1026" s="364"/>
      <c r="Z1026" s="365"/>
      <c r="AA1026" s="364"/>
      <c r="AB1026" s="365"/>
      <c r="AC1026" s="364"/>
      <c r="AD1026" s="365"/>
      <c r="AG1026">
        <f t="shared" si="182"/>
        <v>0</v>
      </c>
      <c r="AH1026">
        <f t="shared" si="183"/>
        <v>0</v>
      </c>
      <c r="AI1026">
        <f t="shared" si="184"/>
        <v>0</v>
      </c>
      <c r="AJ1026">
        <f t="shared" si="185"/>
        <v>0</v>
      </c>
      <c r="AL1026">
        <f t="shared" si="186"/>
        <v>0</v>
      </c>
    </row>
    <row r="1027" spans="1:38" ht="15" customHeight="1">
      <c r="A1027" s="166"/>
      <c r="B1027" s="7"/>
      <c r="C1027" s="64" t="s">
        <v>118</v>
      </c>
      <c r="D1027" s="429" t="str">
        <f t="shared" si="181"/>
        <v/>
      </c>
      <c r="E1027" s="430"/>
      <c r="F1027" s="430"/>
      <c r="G1027" s="430"/>
      <c r="H1027" s="430"/>
      <c r="I1027" s="430"/>
      <c r="J1027" s="431"/>
      <c r="K1027" s="364"/>
      <c r="L1027" s="365"/>
      <c r="M1027" s="364"/>
      <c r="N1027" s="365"/>
      <c r="O1027" s="364"/>
      <c r="P1027" s="365"/>
      <c r="Q1027" s="364"/>
      <c r="R1027" s="365"/>
      <c r="S1027" s="364"/>
      <c r="T1027" s="365"/>
      <c r="U1027" s="364"/>
      <c r="V1027" s="365"/>
      <c r="W1027" s="364"/>
      <c r="X1027" s="365"/>
      <c r="Y1027" s="364"/>
      <c r="Z1027" s="365"/>
      <c r="AA1027" s="364"/>
      <c r="AB1027" s="365"/>
      <c r="AC1027" s="364"/>
      <c r="AD1027" s="365"/>
      <c r="AG1027">
        <f t="shared" si="182"/>
        <v>0</v>
      </c>
      <c r="AH1027">
        <f t="shared" si="183"/>
        <v>0</v>
      </c>
      <c r="AI1027">
        <f t="shared" si="184"/>
        <v>0</v>
      </c>
      <c r="AJ1027">
        <f t="shared" si="185"/>
        <v>0</v>
      </c>
      <c r="AL1027">
        <f t="shared" si="186"/>
        <v>0</v>
      </c>
    </row>
    <row r="1028" spans="1:38" ht="15" customHeight="1">
      <c r="A1028" s="166"/>
      <c r="B1028" s="7"/>
      <c r="C1028" s="64" t="s">
        <v>119</v>
      </c>
      <c r="D1028" s="429" t="str">
        <f t="shared" si="181"/>
        <v/>
      </c>
      <c r="E1028" s="430"/>
      <c r="F1028" s="430"/>
      <c r="G1028" s="430"/>
      <c r="H1028" s="430"/>
      <c r="I1028" s="430"/>
      <c r="J1028" s="431"/>
      <c r="K1028" s="364"/>
      <c r="L1028" s="365"/>
      <c r="M1028" s="364"/>
      <c r="N1028" s="365"/>
      <c r="O1028" s="364"/>
      <c r="P1028" s="365"/>
      <c r="Q1028" s="364"/>
      <c r="R1028" s="365"/>
      <c r="S1028" s="364"/>
      <c r="T1028" s="365"/>
      <c r="U1028" s="364"/>
      <c r="V1028" s="365"/>
      <c r="W1028" s="364"/>
      <c r="X1028" s="365"/>
      <c r="Y1028" s="364"/>
      <c r="Z1028" s="365"/>
      <c r="AA1028" s="364"/>
      <c r="AB1028" s="365"/>
      <c r="AC1028" s="364"/>
      <c r="AD1028" s="365"/>
      <c r="AG1028">
        <f t="shared" si="182"/>
        <v>0</v>
      </c>
      <c r="AH1028">
        <f t="shared" si="183"/>
        <v>0</v>
      </c>
      <c r="AI1028">
        <f t="shared" si="184"/>
        <v>0</v>
      </c>
      <c r="AJ1028">
        <f t="shared" si="185"/>
        <v>0</v>
      </c>
      <c r="AL1028">
        <f t="shared" si="186"/>
        <v>0</v>
      </c>
    </row>
    <row r="1029" spans="1:38" ht="15" customHeight="1">
      <c r="A1029" s="166"/>
      <c r="B1029" s="7"/>
      <c r="C1029" s="64" t="s">
        <v>120</v>
      </c>
      <c r="D1029" s="429" t="str">
        <f t="shared" si="181"/>
        <v/>
      </c>
      <c r="E1029" s="430"/>
      <c r="F1029" s="430"/>
      <c r="G1029" s="430"/>
      <c r="H1029" s="430"/>
      <c r="I1029" s="430"/>
      <c r="J1029" s="431"/>
      <c r="K1029" s="364"/>
      <c r="L1029" s="365"/>
      <c r="M1029" s="364"/>
      <c r="N1029" s="365"/>
      <c r="O1029" s="364"/>
      <c r="P1029" s="365"/>
      <c r="Q1029" s="364"/>
      <c r="R1029" s="365"/>
      <c r="S1029" s="364"/>
      <c r="T1029" s="365"/>
      <c r="U1029" s="364"/>
      <c r="V1029" s="365"/>
      <c r="W1029" s="364"/>
      <c r="X1029" s="365"/>
      <c r="Y1029" s="364"/>
      <c r="Z1029" s="365"/>
      <c r="AA1029" s="364"/>
      <c r="AB1029" s="365"/>
      <c r="AC1029" s="364"/>
      <c r="AD1029" s="365"/>
      <c r="AG1029">
        <f t="shared" si="182"/>
        <v>0</v>
      </c>
      <c r="AH1029">
        <f t="shared" si="183"/>
        <v>0</v>
      </c>
      <c r="AI1029">
        <f t="shared" si="184"/>
        <v>0</v>
      </c>
      <c r="AJ1029">
        <f t="shared" si="185"/>
        <v>0</v>
      </c>
      <c r="AL1029">
        <f t="shared" si="186"/>
        <v>0</v>
      </c>
    </row>
    <row r="1030" spans="1:38" ht="15" customHeight="1">
      <c r="A1030" s="166"/>
      <c r="B1030" s="7"/>
      <c r="C1030" s="64" t="s">
        <v>121</v>
      </c>
      <c r="D1030" s="429" t="str">
        <f t="shared" si="181"/>
        <v/>
      </c>
      <c r="E1030" s="430"/>
      <c r="F1030" s="430"/>
      <c r="G1030" s="430"/>
      <c r="H1030" s="430"/>
      <c r="I1030" s="430"/>
      <c r="J1030" s="431"/>
      <c r="K1030" s="364"/>
      <c r="L1030" s="365"/>
      <c r="M1030" s="364"/>
      <c r="N1030" s="365"/>
      <c r="O1030" s="364"/>
      <c r="P1030" s="365"/>
      <c r="Q1030" s="364"/>
      <c r="R1030" s="365"/>
      <c r="S1030" s="364"/>
      <c r="T1030" s="365"/>
      <c r="U1030" s="364"/>
      <c r="V1030" s="365"/>
      <c r="W1030" s="364"/>
      <c r="X1030" s="365"/>
      <c r="Y1030" s="364"/>
      <c r="Z1030" s="365"/>
      <c r="AA1030" s="364"/>
      <c r="AB1030" s="365"/>
      <c r="AC1030" s="364"/>
      <c r="AD1030" s="365"/>
      <c r="AG1030">
        <f t="shared" si="182"/>
        <v>0</v>
      </c>
      <c r="AH1030">
        <f t="shared" si="183"/>
        <v>0</v>
      </c>
      <c r="AI1030">
        <f t="shared" si="184"/>
        <v>0</v>
      </c>
      <c r="AJ1030">
        <f t="shared" si="185"/>
        <v>0</v>
      </c>
      <c r="AL1030">
        <f t="shared" si="186"/>
        <v>0</v>
      </c>
    </row>
    <row r="1031" spans="1:38" ht="15" customHeight="1">
      <c r="A1031" s="166"/>
      <c r="B1031" s="7"/>
      <c r="C1031" s="64" t="s">
        <v>122</v>
      </c>
      <c r="D1031" s="429" t="str">
        <f t="shared" si="181"/>
        <v/>
      </c>
      <c r="E1031" s="430"/>
      <c r="F1031" s="430"/>
      <c r="G1031" s="430"/>
      <c r="H1031" s="430"/>
      <c r="I1031" s="430"/>
      <c r="J1031" s="431"/>
      <c r="K1031" s="364"/>
      <c r="L1031" s="365"/>
      <c r="M1031" s="364"/>
      <c r="N1031" s="365"/>
      <c r="O1031" s="364"/>
      <c r="P1031" s="365"/>
      <c r="Q1031" s="364"/>
      <c r="R1031" s="365"/>
      <c r="S1031" s="364"/>
      <c r="T1031" s="365"/>
      <c r="U1031" s="364"/>
      <c r="V1031" s="365"/>
      <c r="W1031" s="364"/>
      <c r="X1031" s="365"/>
      <c r="Y1031" s="364"/>
      <c r="Z1031" s="365"/>
      <c r="AA1031" s="364"/>
      <c r="AB1031" s="365"/>
      <c r="AC1031" s="364"/>
      <c r="AD1031" s="365"/>
      <c r="AG1031">
        <f t="shared" si="182"/>
        <v>0</v>
      </c>
      <c r="AH1031">
        <f t="shared" si="183"/>
        <v>0</v>
      </c>
      <c r="AI1031">
        <f t="shared" si="184"/>
        <v>0</v>
      </c>
      <c r="AJ1031">
        <f t="shared" si="185"/>
        <v>0</v>
      </c>
      <c r="AL1031">
        <f t="shared" si="186"/>
        <v>0</v>
      </c>
    </row>
    <row r="1032" spans="1:38" ht="15" customHeight="1">
      <c r="A1032" s="166"/>
      <c r="B1032" s="7"/>
      <c r="C1032" s="64" t="s">
        <v>123</v>
      </c>
      <c r="D1032" s="429" t="str">
        <f t="shared" si="181"/>
        <v/>
      </c>
      <c r="E1032" s="430"/>
      <c r="F1032" s="430"/>
      <c r="G1032" s="430"/>
      <c r="H1032" s="430"/>
      <c r="I1032" s="430"/>
      <c r="J1032" s="431"/>
      <c r="K1032" s="364"/>
      <c r="L1032" s="365"/>
      <c r="M1032" s="364"/>
      <c r="N1032" s="365"/>
      <c r="O1032" s="364"/>
      <c r="P1032" s="365"/>
      <c r="Q1032" s="364"/>
      <c r="R1032" s="365"/>
      <c r="S1032" s="364"/>
      <c r="T1032" s="365"/>
      <c r="U1032" s="364"/>
      <c r="V1032" s="365"/>
      <c r="W1032" s="364"/>
      <c r="X1032" s="365"/>
      <c r="Y1032" s="364"/>
      <c r="Z1032" s="365"/>
      <c r="AA1032" s="364"/>
      <c r="AB1032" s="365"/>
      <c r="AC1032" s="364"/>
      <c r="AD1032" s="365"/>
      <c r="AG1032">
        <f t="shared" si="182"/>
        <v>0</v>
      </c>
      <c r="AH1032">
        <f t="shared" si="183"/>
        <v>0</v>
      </c>
      <c r="AI1032">
        <f t="shared" si="184"/>
        <v>0</v>
      </c>
      <c r="AJ1032">
        <f t="shared" si="185"/>
        <v>0</v>
      </c>
      <c r="AL1032">
        <f t="shared" si="186"/>
        <v>0</v>
      </c>
    </row>
    <row r="1033" spans="1:38" ht="15" customHeight="1">
      <c r="A1033" s="166"/>
      <c r="B1033" s="7"/>
      <c r="C1033" s="64" t="s">
        <v>124</v>
      </c>
      <c r="D1033" s="429" t="str">
        <f t="shared" si="181"/>
        <v/>
      </c>
      <c r="E1033" s="430"/>
      <c r="F1033" s="430"/>
      <c r="G1033" s="430"/>
      <c r="H1033" s="430"/>
      <c r="I1033" s="430"/>
      <c r="J1033" s="431"/>
      <c r="K1033" s="364"/>
      <c r="L1033" s="365"/>
      <c r="M1033" s="364"/>
      <c r="N1033" s="365"/>
      <c r="O1033" s="364"/>
      <c r="P1033" s="365"/>
      <c r="Q1033" s="364"/>
      <c r="R1033" s="365"/>
      <c r="S1033" s="364"/>
      <c r="T1033" s="365"/>
      <c r="U1033" s="364"/>
      <c r="V1033" s="365"/>
      <c r="W1033" s="364"/>
      <c r="X1033" s="365"/>
      <c r="Y1033" s="364"/>
      <c r="Z1033" s="365"/>
      <c r="AA1033" s="364"/>
      <c r="AB1033" s="365"/>
      <c r="AC1033" s="364"/>
      <c r="AD1033" s="365"/>
      <c r="AG1033">
        <f t="shared" si="182"/>
        <v>0</v>
      </c>
      <c r="AH1033">
        <f t="shared" si="183"/>
        <v>0</v>
      </c>
      <c r="AI1033">
        <f t="shared" si="184"/>
        <v>0</v>
      </c>
      <c r="AJ1033">
        <f t="shared" si="185"/>
        <v>0</v>
      </c>
      <c r="AL1033">
        <f t="shared" si="186"/>
        <v>0</v>
      </c>
    </row>
    <row r="1034" spans="1:38" ht="15" customHeight="1">
      <c r="A1034" s="166"/>
      <c r="B1034" s="7"/>
      <c r="C1034" s="64" t="s">
        <v>125</v>
      </c>
      <c r="D1034" s="429" t="str">
        <f t="shared" si="181"/>
        <v/>
      </c>
      <c r="E1034" s="430"/>
      <c r="F1034" s="430"/>
      <c r="G1034" s="430"/>
      <c r="H1034" s="430"/>
      <c r="I1034" s="430"/>
      <c r="J1034" s="431"/>
      <c r="K1034" s="364"/>
      <c r="L1034" s="365"/>
      <c r="M1034" s="364"/>
      <c r="N1034" s="365"/>
      <c r="O1034" s="364"/>
      <c r="P1034" s="365"/>
      <c r="Q1034" s="364"/>
      <c r="R1034" s="365"/>
      <c r="S1034" s="364"/>
      <c r="T1034" s="365"/>
      <c r="U1034" s="364"/>
      <c r="V1034" s="365"/>
      <c r="W1034" s="364"/>
      <c r="X1034" s="365"/>
      <c r="Y1034" s="364"/>
      <c r="Z1034" s="365"/>
      <c r="AA1034" s="364"/>
      <c r="AB1034" s="365"/>
      <c r="AC1034" s="364"/>
      <c r="AD1034" s="365"/>
      <c r="AG1034">
        <f t="shared" si="182"/>
        <v>0</v>
      </c>
      <c r="AH1034">
        <f t="shared" si="183"/>
        <v>0</v>
      </c>
      <c r="AI1034">
        <f t="shared" si="184"/>
        <v>0</v>
      </c>
      <c r="AJ1034">
        <f t="shared" si="185"/>
        <v>0</v>
      </c>
      <c r="AL1034">
        <f t="shared" si="186"/>
        <v>0</v>
      </c>
    </row>
    <row r="1035" spans="1:38" ht="15" customHeight="1">
      <c r="A1035" s="166"/>
      <c r="B1035" s="7"/>
      <c r="C1035" s="64" t="s">
        <v>126</v>
      </c>
      <c r="D1035" s="429" t="str">
        <f t="shared" si="181"/>
        <v/>
      </c>
      <c r="E1035" s="430"/>
      <c r="F1035" s="430"/>
      <c r="G1035" s="430"/>
      <c r="H1035" s="430"/>
      <c r="I1035" s="430"/>
      <c r="J1035" s="431"/>
      <c r="K1035" s="364"/>
      <c r="L1035" s="365"/>
      <c r="M1035" s="364"/>
      <c r="N1035" s="365"/>
      <c r="O1035" s="364"/>
      <c r="P1035" s="365"/>
      <c r="Q1035" s="364"/>
      <c r="R1035" s="365"/>
      <c r="S1035" s="364"/>
      <c r="T1035" s="365"/>
      <c r="U1035" s="364"/>
      <c r="V1035" s="365"/>
      <c r="W1035" s="364"/>
      <c r="X1035" s="365"/>
      <c r="Y1035" s="364"/>
      <c r="Z1035" s="365"/>
      <c r="AA1035" s="364"/>
      <c r="AB1035" s="365"/>
      <c r="AC1035" s="364"/>
      <c r="AD1035" s="365"/>
      <c r="AG1035">
        <f t="shared" si="182"/>
        <v>0</v>
      </c>
      <c r="AH1035">
        <f t="shared" si="183"/>
        <v>0</v>
      </c>
      <c r="AI1035">
        <f t="shared" si="184"/>
        <v>0</v>
      </c>
      <c r="AJ1035">
        <f t="shared" si="185"/>
        <v>0</v>
      </c>
      <c r="AL1035">
        <f t="shared" si="186"/>
        <v>0</v>
      </c>
    </row>
    <row r="1036" spans="1:38" ht="15" customHeight="1">
      <c r="A1036" s="166"/>
      <c r="B1036" s="7"/>
      <c r="C1036" s="64" t="s">
        <v>127</v>
      </c>
      <c r="D1036" s="429" t="str">
        <f t="shared" si="181"/>
        <v/>
      </c>
      <c r="E1036" s="430"/>
      <c r="F1036" s="430"/>
      <c r="G1036" s="430"/>
      <c r="H1036" s="430"/>
      <c r="I1036" s="430"/>
      <c r="J1036" s="431"/>
      <c r="K1036" s="364"/>
      <c r="L1036" s="365"/>
      <c r="M1036" s="364"/>
      <c r="N1036" s="365"/>
      <c r="O1036" s="364"/>
      <c r="P1036" s="365"/>
      <c r="Q1036" s="364"/>
      <c r="R1036" s="365"/>
      <c r="S1036" s="364"/>
      <c r="T1036" s="365"/>
      <c r="U1036" s="364"/>
      <c r="V1036" s="365"/>
      <c r="W1036" s="364"/>
      <c r="X1036" s="365"/>
      <c r="Y1036" s="364"/>
      <c r="Z1036" s="365"/>
      <c r="AA1036" s="364"/>
      <c r="AB1036" s="365"/>
      <c r="AC1036" s="364"/>
      <c r="AD1036" s="365"/>
      <c r="AG1036">
        <f t="shared" si="182"/>
        <v>0</v>
      </c>
      <c r="AH1036">
        <f t="shared" si="183"/>
        <v>0</v>
      </c>
      <c r="AI1036">
        <f t="shared" si="184"/>
        <v>0</v>
      </c>
      <c r="AJ1036">
        <f t="shared" si="185"/>
        <v>0</v>
      </c>
      <c r="AL1036">
        <f t="shared" si="186"/>
        <v>0</v>
      </c>
    </row>
    <row r="1037" spans="1:38" ht="15" customHeight="1">
      <c r="A1037" s="166"/>
      <c r="B1037" s="7"/>
      <c r="C1037" s="64" t="s">
        <v>128</v>
      </c>
      <c r="D1037" s="429" t="str">
        <f t="shared" si="181"/>
        <v/>
      </c>
      <c r="E1037" s="430"/>
      <c r="F1037" s="430"/>
      <c r="G1037" s="430"/>
      <c r="H1037" s="430"/>
      <c r="I1037" s="430"/>
      <c r="J1037" s="431"/>
      <c r="K1037" s="364"/>
      <c r="L1037" s="365"/>
      <c r="M1037" s="364"/>
      <c r="N1037" s="365"/>
      <c r="O1037" s="364"/>
      <c r="P1037" s="365"/>
      <c r="Q1037" s="364"/>
      <c r="R1037" s="365"/>
      <c r="S1037" s="364"/>
      <c r="T1037" s="365"/>
      <c r="U1037" s="364"/>
      <c r="V1037" s="365"/>
      <c r="W1037" s="364"/>
      <c r="X1037" s="365"/>
      <c r="Y1037" s="364"/>
      <c r="Z1037" s="365"/>
      <c r="AA1037" s="364"/>
      <c r="AB1037" s="365"/>
      <c r="AC1037" s="364"/>
      <c r="AD1037" s="365"/>
      <c r="AG1037">
        <f t="shared" si="182"/>
        <v>0</v>
      </c>
      <c r="AH1037">
        <f t="shared" si="183"/>
        <v>0</v>
      </c>
      <c r="AI1037">
        <f t="shared" si="184"/>
        <v>0</v>
      </c>
      <c r="AJ1037">
        <f t="shared" si="185"/>
        <v>0</v>
      </c>
      <c r="AL1037">
        <f t="shared" si="186"/>
        <v>0</v>
      </c>
    </row>
    <row r="1038" spans="1:38" ht="15" customHeight="1">
      <c r="A1038" s="166"/>
      <c r="B1038" s="7"/>
      <c r="C1038" s="64" t="s">
        <v>129</v>
      </c>
      <c r="D1038" s="429" t="str">
        <f t="shared" si="181"/>
        <v/>
      </c>
      <c r="E1038" s="430"/>
      <c r="F1038" s="430"/>
      <c r="G1038" s="430"/>
      <c r="H1038" s="430"/>
      <c r="I1038" s="430"/>
      <c r="J1038" s="431"/>
      <c r="K1038" s="364"/>
      <c r="L1038" s="365"/>
      <c r="M1038" s="364"/>
      <c r="N1038" s="365"/>
      <c r="O1038" s="364"/>
      <c r="P1038" s="365"/>
      <c r="Q1038" s="364"/>
      <c r="R1038" s="365"/>
      <c r="S1038" s="364"/>
      <c r="T1038" s="365"/>
      <c r="U1038" s="364"/>
      <c r="V1038" s="365"/>
      <c r="W1038" s="364"/>
      <c r="X1038" s="365"/>
      <c r="Y1038" s="364"/>
      <c r="Z1038" s="365"/>
      <c r="AA1038" s="364"/>
      <c r="AB1038" s="365"/>
      <c r="AC1038" s="364"/>
      <c r="AD1038" s="365"/>
      <c r="AG1038">
        <f t="shared" si="182"/>
        <v>0</v>
      </c>
      <c r="AH1038">
        <f t="shared" si="183"/>
        <v>0</v>
      </c>
      <c r="AI1038">
        <f t="shared" si="184"/>
        <v>0</v>
      </c>
      <c r="AJ1038">
        <f t="shared" si="185"/>
        <v>0</v>
      </c>
      <c r="AL1038">
        <f t="shared" si="186"/>
        <v>0</v>
      </c>
    </row>
    <row r="1039" spans="1:38" ht="15" customHeight="1">
      <c r="A1039" s="166"/>
      <c r="B1039" s="7"/>
      <c r="C1039" s="64" t="s">
        <v>130</v>
      </c>
      <c r="D1039" s="429" t="str">
        <f t="shared" si="181"/>
        <v/>
      </c>
      <c r="E1039" s="430"/>
      <c r="F1039" s="430"/>
      <c r="G1039" s="430"/>
      <c r="H1039" s="430"/>
      <c r="I1039" s="430"/>
      <c r="J1039" s="431"/>
      <c r="K1039" s="364"/>
      <c r="L1039" s="365"/>
      <c r="M1039" s="364"/>
      <c r="N1039" s="365"/>
      <c r="O1039" s="364"/>
      <c r="P1039" s="365"/>
      <c r="Q1039" s="364"/>
      <c r="R1039" s="365"/>
      <c r="S1039" s="364"/>
      <c r="T1039" s="365"/>
      <c r="U1039" s="364"/>
      <c r="V1039" s="365"/>
      <c r="W1039" s="364"/>
      <c r="X1039" s="365"/>
      <c r="Y1039" s="364"/>
      <c r="Z1039" s="365"/>
      <c r="AA1039" s="364"/>
      <c r="AB1039" s="365"/>
      <c r="AC1039" s="364"/>
      <c r="AD1039" s="365"/>
      <c r="AG1039">
        <f t="shared" si="182"/>
        <v>0</v>
      </c>
      <c r="AH1039">
        <f t="shared" si="183"/>
        <v>0</v>
      </c>
      <c r="AI1039">
        <f t="shared" si="184"/>
        <v>0</v>
      </c>
      <c r="AJ1039">
        <f t="shared" si="185"/>
        <v>0</v>
      </c>
      <c r="AL1039">
        <f t="shared" si="186"/>
        <v>0</v>
      </c>
    </row>
    <row r="1040" spans="1:38" ht="15" customHeight="1">
      <c r="A1040" s="166"/>
      <c r="B1040" s="7"/>
      <c r="C1040" s="64" t="s">
        <v>131</v>
      </c>
      <c r="D1040" s="429" t="str">
        <f t="shared" si="181"/>
        <v/>
      </c>
      <c r="E1040" s="430"/>
      <c r="F1040" s="430"/>
      <c r="G1040" s="430"/>
      <c r="H1040" s="430"/>
      <c r="I1040" s="430"/>
      <c r="J1040" s="431"/>
      <c r="K1040" s="364"/>
      <c r="L1040" s="365"/>
      <c r="M1040" s="364"/>
      <c r="N1040" s="365"/>
      <c r="O1040" s="364"/>
      <c r="P1040" s="365"/>
      <c r="Q1040" s="364"/>
      <c r="R1040" s="365"/>
      <c r="S1040" s="364"/>
      <c r="T1040" s="365"/>
      <c r="U1040" s="364"/>
      <c r="V1040" s="365"/>
      <c r="W1040" s="364"/>
      <c r="X1040" s="365"/>
      <c r="Y1040" s="364"/>
      <c r="Z1040" s="365"/>
      <c r="AA1040" s="364"/>
      <c r="AB1040" s="365"/>
      <c r="AC1040" s="364"/>
      <c r="AD1040" s="365"/>
      <c r="AG1040">
        <f t="shared" si="182"/>
        <v>0</v>
      </c>
      <c r="AH1040">
        <f t="shared" si="183"/>
        <v>0</v>
      </c>
      <c r="AI1040">
        <f t="shared" si="184"/>
        <v>0</v>
      </c>
      <c r="AJ1040">
        <f t="shared" si="185"/>
        <v>0</v>
      </c>
      <c r="AL1040">
        <f t="shared" si="186"/>
        <v>0</v>
      </c>
    </row>
    <row r="1041" spans="1:38" ht="15" customHeight="1">
      <c r="A1041" s="166"/>
      <c r="B1041" s="7"/>
      <c r="C1041" s="64" t="s">
        <v>132</v>
      </c>
      <c r="D1041" s="429" t="str">
        <f t="shared" si="181"/>
        <v/>
      </c>
      <c r="E1041" s="430"/>
      <c r="F1041" s="430"/>
      <c r="G1041" s="430"/>
      <c r="H1041" s="430"/>
      <c r="I1041" s="430"/>
      <c r="J1041" s="431"/>
      <c r="K1041" s="364"/>
      <c r="L1041" s="365"/>
      <c r="M1041" s="364"/>
      <c r="N1041" s="365"/>
      <c r="O1041" s="364"/>
      <c r="P1041" s="365"/>
      <c r="Q1041" s="364"/>
      <c r="R1041" s="365"/>
      <c r="S1041" s="364"/>
      <c r="T1041" s="365"/>
      <c r="U1041" s="364"/>
      <c r="V1041" s="365"/>
      <c r="W1041" s="364"/>
      <c r="X1041" s="365"/>
      <c r="Y1041" s="364"/>
      <c r="Z1041" s="365"/>
      <c r="AA1041" s="364"/>
      <c r="AB1041" s="365"/>
      <c r="AC1041" s="364"/>
      <c r="AD1041" s="365"/>
      <c r="AG1041">
        <f t="shared" si="182"/>
        <v>0</v>
      </c>
      <c r="AH1041">
        <f t="shared" si="183"/>
        <v>0</v>
      </c>
      <c r="AI1041">
        <f t="shared" si="184"/>
        <v>0</v>
      </c>
      <c r="AJ1041">
        <f t="shared" si="185"/>
        <v>0</v>
      </c>
      <c r="AL1041">
        <f t="shared" si="186"/>
        <v>0</v>
      </c>
    </row>
    <row r="1042" spans="1:38" ht="15" customHeight="1">
      <c r="A1042" s="166"/>
      <c r="B1042" s="7"/>
      <c r="C1042" s="64" t="s">
        <v>133</v>
      </c>
      <c r="D1042" s="429" t="str">
        <f t="shared" si="181"/>
        <v/>
      </c>
      <c r="E1042" s="430"/>
      <c r="F1042" s="430"/>
      <c r="G1042" s="430"/>
      <c r="H1042" s="430"/>
      <c r="I1042" s="430"/>
      <c r="J1042" s="431"/>
      <c r="K1042" s="364"/>
      <c r="L1042" s="365"/>
      <c r="M1042" s="364"/>
      <c r="N1042" s="365"/>
      <c r="O1042" s="364"/>
      <c r="P1042" s="365"/>
      <c r="Q1042" s="364"/>
      <c r="R1042" s="365"/>
      <c r="S1042" s="364"/>
      <c r="T1042" s="365"/>
      <c r="U1042" s="364"/>
      <c r="V1042" s="365"/>
      <c r="W1042" s="364"/>
      <c r="X1042" s="365"/>
      <c r="Y1042" s="364"/>
      <c r="Z1042" s="365"/>
      <c r="AA1042" s="364"/>
      <c r="AB1042" s="365"/>
      <c r="AC1042" s="364"/>
      <c r="AD1042" s="365"/>
      <c r="AG1042">
        <f t="shared" si="182"/>
        <v>0</v>
      </c>
      <c r="AH1042">
        <f t="shared" si="183"/>
        <v>0</v>
      </c>
      <c r="AI1042">
        <f t="shared" si="184"/>
        <v>0</v>
      </c>
      <c r="AJ1042">
        <f t="shared" si="185"/>
        <v>0</v>
      </c>
      <c r="AL1042">
        <f t="shared" si="186"/>
        <v>0</v>
      </c>
    </row>
    <row r="1043" spans="1:38" ht="15" customHeight="1">
      <c r="A1043" s="166"/>
      <c r="B1043" s="7"/>
      <c r="C1043" s="64" t="s">
        <v>134</v>
      </c>
      <c r="D1043" s="429" t="str">
        <f t="shared" si="181"/>
        <v/>
      </c>
      <c r="E1043" s="430"/>
      <c r="F1043" s="430"/>
      <c r="G1043" s="430"/>
      <c r="H1043" s="430"/>
      <c r="I1043" s="430"/>
      <c r="J1043" s="431"/>
      <c r="K1043" s="364"/>
      <c r="L1043" s="365"/>
      <c r="M1043" s="364"/>
      <c r="N1043" s="365"/>
      <c r="O1043" s="364"/>
      <c r="P1043" s="365"/>
      <c r="Q1043" s="364"/>
      <c r="R1043" s="365"/>
      <c r="S1043" s="364"/>
      <c r="T1043" s="365"/>
      <c r="U1043" s="364"/>
      <c r="V1043" s="365"/>
      <c r="W1043" s="364"/>
      <c r="X1043" s="365"/>
      <c r="Y1043" s="364"/>
      <c r="Z1043" s="365"/>
      <c r="AA1043" s="364"/>
      <c r="AB1043" s="365"/>
      <c r="AC1043" s="364"/>
      <c r="AD1043" s="365"/>
      <c r="AG1043">
        <f t="shared" si="182"/>
        <v>0</v>
      </c>
      <c r="AH1043">
        <f t="shared" si="183"/>
        <v>0</v>
      </c>
      <c r="AI1043">
        <f t="shared" si="184"/>
        <v>0</v>
      </c>
      <c r="AJ1043">
        <f t="shared" si="185"/>
        <v>0</v>
      </c>
      <c r="AL1043">
        <f t="shared" si="186"/>
        <v>0</v>
      </c>
    </row>
    <row r="1044" spans="1:38" ht="15" customHeight="1">
      <c r="A1044" s="166"/>
      <c r="B1044" s="7"/>
      <c r="C1044" s="64" t="s">
        <v>135</v>
      </c>
      <c r="D1044" s="429" t="str">
        <f t="shared" si="181"/>
        <v/>
      </c>
      <c r="E1044" s="430"/>
      <c r="F1044" s="430"/>
      <c r="G1044" s="430"/>
      <c r="H1044" s="430"/>
      <c r="I1044" s="430"/>
      <c r="J1044" s="431"/>
      <c r="K1044" s="364"/>
      <c r="L1044" s="365"/>
      <c r="M1044" s="364"/>
      <c r="N1044" s="365"/>
      <c r="O1044" s="364"/>
      <c r="P1044" s="365"/>
      <c r="Q1044" s="364"/>
      <c r="R1044" s="365"/>
      <c r="S1044" s="364"/>
      <c r="T1044" s="365"/>
      <c r="U1044" s="364"/>
      <c r="V1044" s="365"/>
      <c r="W1044" s="364"/>
      <c r="X1044" s="365"/>
      <c r="Y1044" s="364"/>
      <c r="Z1044" s="365"/>
      <c r="AA1044" s="364"/>
      <c r="AB1044" s="365"/>
      <c r="AC1044" s="364"/>
      <c r="AD1044" s="365"/>
      <c r="AG1044">
        <f t="shared" si="182"/>
        <v>0</v>
      </c>
      <c r="AH1044">
        <f t="shared" si="183"/>
        <v>0</v>
      </c>
      <c r="AI1044">
        <f t="shared" si="184"/>
        <v>0</v>
      </c>
      <c r="AJ1044">
        <f t="shared" si="185"/>
        <v>0</v>
      </c>
      <c r="AL1044">
        <f t="shared" si="186"/>
        <v>0</v>
      </c>
    </row>
    <row r="1045" spans="1:38" ht="15" customHeight="1">
      <c r="A1045" s="166"/>
      <c r="B1045" s="7"/>
      <c r="C1045" s="64" t="s">
        <v>136</v>
      </c>
      <c r="D1045" s="429" t="str">
        <f t="shared" si="181"/>
        <v/>
      </c>
      <c r="E1045" s="430"/>
      <c r="F1045" s="430"/>
      <c r="G1045" s="430"/>
      <c r="H1045" s="430"/>
      <c r="I1045" s="430"/>
      <c r="J1045" s="431"/>
      <c r="K1045" s="364"/>
      <c r="L1045" s="365"/>
      <c r="M1045" s="364"/>
      <c r="N1045" s="365"/>
      <c r="O1045" s="364"/>
      <c r="P1045" s="365"/>
      <c r="Q1045" s="364"/>
      <c r="R1045" s="365"/>
      <c r="S1045" s="364"/>
      <c r="T1045" s="365"/>
      <c r="U1045" s="364"/>
      <c r="V1045" s="365"/>
      <c r="W1045" s="364"/>
      <c r="X1045" s="365"/>
      <c r="Y1045" s="364"/>
      <c r="Z1045" s="365"/>
      <c r="AA1045" s="364"/>
      <c r="AB1045" s="365"/>
      <c r="AC1045" s="364"/>
      <c r="AD1045" s="365"/>
      <c r="AG1045">
        <f t="shared" si="182"/>
        <v>0</v>
      </c>
      <c r="AH1045">
        <f t="shared" si="183"/>
        <v>0</v>
      </c>
      <c r="AI1045">
        <f t="shared" si="184"/>
        <v>0</v>
      </c>
      <c r="AJ1045">
        <f t="shared" si="185"/>
        <v>0</v>
      </c>
      <c r="AL1045">
        <f t="shared" si="186"/>
        <v>0</v>
      </c>
    </row>
    <row r="1046" spans="1:38" ht="15" customHeight="1">
      <c r="A1046" s="166"/>
      <c r="B1046" s="7"/>
      <c r="C1046" s="64" t="s">
        <v>137</v>
      </c>
      <c r="D1046" s="429" t="str">
        <f t="shared" si="181"/>
        <v/>
      </c>
      <c r="E1046" s="430"/>
      <c r="F1046" s="430"/>
      <c r="G1046" s="430"/>
      <c r="H1046" s="430"/>
      <c r="I1046" s="430"/>
      <c r="J1046" s="431"/>
      <c r="K1046" s="364"/>
      <c r="L1046" s="365"/>
      <c r="M1046" s="364"/>
      <c r="N1046" s="365"/>
      <c r="O1046" s="364"/>
      <c r="P1046" s="365"/>
      <c r="Q1046" s="364"/>
      <c r="R1046" s="365"/>
      <c r="S1046" s="364"/>
      <c r="T1046" s="365"/>
      <c r="U1046" s="364"/>
      <c r="V1046" s="365"/>
      <c r="W1046" s="364"/>
      <c r="X1046" s="365"/>
      <c r="Y1046" s="364"/>
      <c r="Z1046" s="365"/>
      <c r="AA1046" s="364"/>
      <c r="AB1046" s="365"/>
      <c r="AC1046" s="364"/>
      <c r="AD1046" s="365"/>
      <c r="AG1046">
        <f t="shared" si="182"/>
        <v>0</v>
      </c>
      <c r="AH1046">
        <f t="shared" si="183"/>
        <v>0</v>
      </c>
      <c r="AI1046">
        <f t="shared" si="184"/>
        <v>0</v>
      </c>
      <c r="AJ1046">
        <f t="shared" si="185"/>
        <v>0</v>
      </c>
      <c r="AL1046">
        <f t="shared" si="186"/>
        <v>0</v>
      </c>
    </row>
    <row r="1047" spans="1:38" ht="15" customHeight="1">
      <c r="A1047" s="166"/>
      <c r="B1047" s="7"/>
      <c r="C1047" s="64" t="s">
        <v>138</v>
      </c>
      <c r="D1047" s="429" t="str">
        <f t="shared" ref="D1047:D1101" si="187">IF(D499="","",D499)</f>
        <v/>
      </c>
      <c r="E1047" s="430"/>
      <c r="F1047" s="430"/>
      <c r="G1047" s="430"/>
      <c r="H1047" s="430"/>
      <c r="I1047" s="430"/>
      <c r="J1047" s="431"/>
      <c r="K1047" s="364"/>
      <c r="L1047" s="365"/>
      <c r="M1047" s="364"/>
      <c r="N1047" s="365"/>
      <c r="O1047" s="364"/>
      <c r="P1047" s="365"/>
      <c r="Q1047" s="364"/>
      <c r="R1047" s="365"/>
      <c r="S1047" s="364"/>
      <c r="T1047" s="365"/>
      <c r="U1047" s="364"/>
      <c r="V1047" s="365"/>
      <c r="W1047" s="364"/>
      <c r="X1047" s="365"/>
      <c r="Y1047" s="364"/>
      <c r="Z1047" s="365"/>
      <c r="AA1047" s="364"/>
      <c r="AB1047" s="365"/>
      <c r="AC1047" s="364"/>
      <c r="AD1047" s="365"/>
      <c r="AG1047">
        <f t="shared" ref="AG1047:AG1101" si="188">K1047</f>
        <v>0</v>
      </c>
      <c r="AH1047">
        <f t="shared" ref="AH1047:AH1101" si="189">COUNTIF(M1047:AD1047,"NS")</f>
        <v>0</v>
      </c>
      <c r="AI1047">
        <f t="shared" ref="AI1047:AI1101" si="190">SUM(M1047:AD1047)</f>
        <v>0</v>
      </c>
      <c r="AJ1047">
        <f t="shared" ref="AJ1047:AJ1101" si="191">IF($AG$979=$AH$979,0,IF(OR(AND(AG1047=0,AH1047&gt;0),AND(AG1047="NS",AI1047&gt;0),AND(AG1047="NS",AI1047=0,AH1047=0)),1,IF(OR(AND(AH1047&gt;=2,AI1047&lt;AG1047),AND(AG1047="NS",AI1047=0,AH1047&gt;0),AG1047=AI1047,COUNTIF(K1047:AD1047,"NA")=10),0,1)))</f>
        <v>0</v>
      </c>
      <c r="AL1047">
        <f t="shared" ref="AL1047:AL1101" si="192">IF(COUNTBLANK(K1047:AD1047)=20,0,IF(COUNTA(K1047:AD1047)&lt;&gt;COUNTA($K$981:$AD$981),1,0))</f>
        <v>0</v>
      </c>
    </row>
    <row r="1048" spans="1:38" ht="15" customHeight="1">
      <c r="A1048" s="166"/>
      <c r="B1048" s="7"/>
      <c r="C1048" s="64" t="s">
        <v>139</v>
      </c>
      <c r="D1048" s="429" t="str">
        <f t="shared" si="187"/>
        <v/>
      </c>
      <c r="E1048" s="430"/>
      <c r="F1048" s="430"/>
      <c r="G1048" s="430"/>
      <c r="H1048" s="430"/>
      <c r="I1048" s="430"/>
      <c r="J1048" s="431"/>
      <c r="K1048" s="364"/>
      <c r="L1048" s="365"/>
      <c r="M1048" s="364"/>
      <c r="N1048" s="365"/>
      <c r="O1048" s="364"/>
      <c r="P1048" s="365"/>
      <c r="Q1048" s="364"/>
      <c r="R1048" s="365"/>
      <c r="S1048" s="364"/>
      <c r="T1048" s="365"/>
      <c r="U1048" s="364"/>
      <c r="V1048" s="365"/>
      <c r="W1048" s="364"/>
      <c r="X1048" s="365"/>
      <c r="Y1048" s="364"/>
      <c r="Z1048" s="365"/>
      <c r="AA1048" s="364"/>
      <c r="AB1048" s="365"/>
      <c r="AC1048" s="364"/>
      <c r="AD1048" s="365"/>
      <c r="AG1048">
        <f t="shared" si="188"/>
        <v>0</v>
      </c>
      <c r="AH1048">
        <f t="shared" si="189"/>
        <v>0</v>
      </c>
      <c r="AI1048">
        <f t="shared" si="190"/>
        <v>0</v>
      </c>
      <c r="AJ1048">
        <f t="shared" si="191"/>
        <v>0</v>
      </c>
      <c r="AL1048">
        <f t="shared" si="192"/>
        <v>0</v>
      </c>
    </row>
    <row r="1049" spans="1:38" ht="15" customHeight="1">
      <c r="A1049" s="166"/>
      <c r="B1049" s="7"/>
      <c r="C1049" s="64" t="s">
        <v>140</v>
      </c>
      <c r="D1049" s="429" t="str">
        <f t="shared" si="187"/>
        <v/>
      </c>
      <c r="E1049" s="430"/>
      <c r="F1049" s="430"/>
      <c r="G1049" s="430"/>
      <c r="H1049" s="430"/>
      <c r="I1049" s="430"/>
      <c r="J1049" s="431"/>
      <c r="K1049" s="364"/>
      <c r="L1049" s="365"/>
      <c r="M1049" s="364"/>
      <c r="N1049" s="365"/>
      <c r="O1049" s="364"/>
      <c r="P1049" s="365"/>
      <c r="Q1049" s="364"/>
      <c r="R1049" s="365"/>
      <c r="S1049" s="364"/>
      <c r="T1049" s="365"/>
      <c r="U1049" s="364"/>
      <c r="V1049" s="365"/>
      <c r="W1049" s="364"/>
      <c r="X1049" s="365"/>
      <c r="Y1049" s="364"/>
      <c r="Z1049" s="365"/>
      <c r="AA1049" s="364"/>
      <c r="AB1049" s="365"/>
      <c r="AC1049" s="364"/>
      <c r="AD1049" s="365"/>
      <c r="AG1049">
        <f t="shared" si="188"/>
        <v>0</v>
      </c>
      <c r="AH1049">
        <f t="shared" si="189"/>
        <v>0</v>
      </c>
      <c r="AI1049">
        <f t="shared" si="190"/>
        <v>0</v>
      </c>
      <c r="AJ1049">
        <f t="shared" si="191"/>
        <v>0</v>
      </c>
      <c r="AL1049">
        <f t="shared" si="192"/>
        <v>0</v>
      </c>
    </row>
    <row r="1050" spans="1:38" ht="15" customHeight="1">
      <c r="A1050" s="166"/>
      <c r="B1050" s="7"/>
      <c r="C1050" s="64" t="s">
        <v>141</v>
      </c>
      <c r="D1050" s="429" t="str">
        <f t="shared" si="187"/>
        <v/>
      </c>
      <c r="E1050" s="430"/>
      <c r="F1050" s="430"/>
      <c r="G1050" s="430"/>
      <c r="H1050" s="430"/>
      <c r="I1050" s="430"/>
      <c r="J1050" s="431"/>
      <c r="K1050" s="364"/>
      <c r="L1050" s="365"/>
      <c r="M1050" s="364"/>
      <c r="N1050" s="365"/>
      <c r="O1050" s="364"/>
      <c r="P1050" s="365"/>
      <c r="Q1050" s="364"/>
      <c r="R1050" s="365"/>
      <c r="S1050" s="364"/>
      <c r="T1050" s="365"/>
      <c r="U1050" s="364"/>
      <c r="V1050" s="365"/>
      <c r="W1050" s="364"/>
      <c r="X1050" s="365"/>
      <c r="Y1050" s="364"/>
      <c r="Z1050" s="365"/>
      <c r="AA1050" s="364"/>
      <c r="AB1050" s="365"/>
      <c r="AC1050" s="364"/>
      <c r="AD1050" s="365"/>
      <c r="AG1050">
        <f t="shared" si="188"/>
        <v>0</v>
      </c>
      <c r="AH1050">
        <f t="shared" si="189"/>
        <v>0</v>
      </c>
      <c r="AI1050">
        <f t="shared" si="190"/>
        <v>0</v>
      </c>
      <c r="AJ1050">
        <f t="shared" si="191"/>
        <v>0</v>
      </c>
      <c r="AL1050">
        <f t="shared" si="192"/>
        <v>0</v>
      </c>
    </row>
    <row r="1051" spans="1:38" ht="15" customHeight="1">
      <c r="A1051" s="166"/>
      <c r="B1051" s="7"/>
      <c r="C1051" s="64" t="s">
        <v>142</v>
      </c>
      <c r="D1051" s="429" t="str">
        <f t="shared" si="187"/>
        <v/>
      </c>
      <c r="E1051" s="430"/>
      <c r="F1051" s="430"/>
      <c r="G1051" s="430"/>
      <c r="H1051" s="430"/>
      <c r="I1051" s="430"/>
      <c r="J1051" s="431"/>
      <c r="K1051" s="364"/>
      <c r="L1051" s="365"/>
      <c r="M1051" s="364"/>
      <c r="N1051" s="365"/>
      <c r="O1051" s="364"/>
      <c r="P1051" s="365"/>
      <c r="Q1051" s="364"/>
      <c r="R1051" s="365"/>
      <c r="S1051" s="364"/>
      <c r="T1051" s="365"/>
      <c r="U1051" s="364"/>
      <c r="V1051" s="365"/>
      <c r="W1051" s="364"/>
      <c r="X1051" s="365"/>
      <c r="Y1051" s="364"/>
      <c r="Z1051" s="365"/>
      <c r="AA1051" s="364"/>
      <c r="AB1051" s="365"/>
      <c r="AC1051" s="364"/>
      <c r="AD1051" s="365"/>
      <c r="AG1051">
        <f t="shared" si="188"/>
        <v>0</v>
      </c>
      <c r="AH1051">
        <f t="shared" si="189"/>
        <v>0</v>
      </c>
      <c r="AI1051">
        <f t="shared" si="190"/>
        <v>0</v>
      </c>
      <c r="AJ1051">
        <f t="shared" si="191"/>
        <v>0</v>
      </c>
      <c r="AL1051">
        <f t="shared" si="192"/>
        <v>0</v>
      </c>
    </row>
    <row r="1052" spans="1:38" ht="15" customHeight="1">
      <c r="A1052" s="166"/>
      <c r="B1052" s="7"/>
      <c r="C1052" s="64" t="s">
        <v>143</v>
      </c>
      <c r="D1052" s="429" t="str">
        <f t="shared" si="187"/>
        <v/>
      </c>
      <c r="E1052" s="430"/>
      <c r="F1052" s="430"/>
      <c r="G1052" s="430"/>
      <c r="H1052" s="430"/>
      <c r="I1052" s="430"/>
      <c r="J1052" s="431"/>
      <c r="K1052" s="364"/>
      <c r="L1052" s="365"/>
      <c r="M1052" s="364"/>
      <c r="N1052" s="365"/>
      <c r="O1052" s="364"/>
      <c r="P1052" s="365"/>
      <c r="Q1052" s="364"/>
      <c r="R1052" s="365"/>
      <c r="S1052" s="364"/>
      <c r="T1052" s="365"/>
      <c r="U1052" s="364"/>
      <c r="V1052" s="365"/>
      <c r="W1052" s="364"/>
      <c r="X1052" s="365"/>
      <c r="Y1052" s="364"/>
      <c r="Z1052" s="365"/>
      <c r="AA1052" s="364"/>
      <c r="AB1052" s="365"/>
      <c r="AC1052" s="364"/>
      <c r="AD1052" s="365"/>
      <c r="AG1052">
        <f t="shared" si="188"/>
        <v>0</v>
      </c>
      <c r="AH1052">
        <f t="shared" si="189"/>
        <v>0</v>
      </c>
      <c r="AI1052">
        <f t="shared" si="190"/>
        <v>0</v>
      </c>
      <c r="AJ1052">
        <f t="shared" si="191"/>
        <v>0</v>
      </c>
      <c r="AL1052">
        <f t="shared" si="192"/>
        <v>0</v>
      </c>
    </row>
    <row r="1053" spans="1:38" ht="15" customHeight="1">
      <c r="A1053" s="166"/>
      <c r="B1053" s="7"/>
      <c r="C1053" s="64" t="s">
        <v>144</v>
      </c>
      <c r="D1053" s="429" t="str">
        <f t="shared" si="187"/>
        <v/>
      </c>
      <c r="E1053" s="430"/>
      <c r="F1053" s="430"/>
      <c r="G1053" s="430"/>
      <c r="H1053" s="430"/>
      <c r="I1053" s="430"/>
      <c r="J1053" s="431"/>
      <c r="K1053" s="364"/>
      <c r="L1053" s="365"/>
      <c r="M1053" s="364"/>
      <c r="N1053" s="365"/>
      <c r="O1053" s="364"/>
      <c r="P1053" s="365"/>
      <c r="Q1053" s="364"/>
      <c r="R1053" s="365"/>
      <c r="S1053" s="364"/>
      <c r="T1053" s="365"/>
      <c r="U1053" s="364"/>
      <c r="V1053" s="365"/>
      <c r="W1053" s="364"/>
      <c r="X1053" s="365"/>
      <c r="Y1053" s="364"/>
      <c r="Z1053" s="365"/>
      <c r="AA1053" s="364"/>
      <c r="AB1053" s="365"/>
      <c r="AC1053" s="364"/>
      <c r="AD1053" s="365"/>
      <c r="AG1053">
        <f t="shared" si="188"/>
        <v>0</v>
      </c>
      <c r="AH1053">
        <f t="shared" si="189"/>
        <v>0</v>
      </c>
      <c r="AI1053">
        <f t="shared" si="190"/>
        <v>0</v>
      </c>
      <c r="AJ1053">
        <f t="shared" si="191"/>
        <v>0</v>
      </c>
      <c r="AL1053">
        <f t="shared" si="192"/>
        <v>0</v>
      </c>
    </row>
    <row r="1054" spans="1:38" ht="15" customHeight="1">
      <c r="A1054" s="166"/>
      <c r="B1054" s="7"/>
      <c r="C1054" s="64" t="s">
        <v>145</v>
      </c>
      <c r="D1054" s="429" t="str">
        <f t="shared" si="187"/>
        <v/>
      </c>
      <c r="E1054" s="430"/>
      <c r="F1054" s="430"/>
      <c r="G1054" s="430"/>
      <c r="H1054" s="430"/>
      <c r="I1054" s="430"/>
      <c r="J1054" s="431"/>
      <c r="K1054" s="364"/>
      <c r="L1054" s="365"/>
      <c r="M1054" s="364"/>
      <c r="N1054" s="365"/>
      <c r="O1054" s="364"/>
      <c r="P1054" s="365"/>
      <c r="Q1054" s="364"/>
      <c r="R1054" s="365"/>
      <c r="S1054" s="364"/>
      <c r="T1054" s="365"/>
      <c r="U1054" s="364"/>
      <c r="V1054" s="365"/>
      <c r="W1054" s="364"/>
      <c r="X1054" s="365"/>
      <c r="Y1054" s="364"/>
      <c r="Z1054" s="365"/>
      <c r="AA1054" s="364"/>
      <c r="AB1054" s="365"/>
      <c r="AC1054" s="364"/>
      <c r="AD1054" s="365"/>
      <c r="AG1054">
        <f t="shared" si="188"/>
        <v>0</v>
      </c>
      <c r="AH1054">
        <f t="shared" si="189"/>
        <v>0</v>
      </c>
      <c r="AI1054">
        <f t="shared" si="190"/>
        <v>0</v>
      </c>
      <c r="AJ1054">
        <f t="shared" si="191"/>
        <v>0</v>
      </c>
      <c r="AL1054">
        <f t="shared" si="192"/>
        <v>0</v>
      </c>
    </row>
    <row r="1055" spans="1:38" ht="15" customHeight="1">
      <c r="A1055" s="166"/>
      <c r="B1055" s="7"/>
      <c r="C1055" s="64" t="s">
        <v>146</v>
      </c>
      <c r="D1055" s="429" t="str">
        <f t="shared" si="187"/>
        <v/>
      </c>
      <c r="E1055" s="430"/>
      <c r="F1055" s="430"/>
      <c r="G1055" s="430"/>
      <c r="H1055" s="430"/>
      <c r="I1055" s="430"/>
      <c r="J1055" s="431"/>
      <c r="K1055" s="364"/>
      <c r="L1055" s="365"/>
      <c r="M1055" s="364"/>
      <c r="N1055" s="365"/>
      <c r="O1055" s="364"/>
      <c r="P1055" s="365"/>
      <c r="Q1055" s="364"/>
      <c r="R1055" s="365"/>
      <c r="S1055" s="364"/>
      <c r="T1055" s="365"/>
      <c r="U1055" s="364"/>
      <c r="V1055" s="365"/>
      <c r="W1055" s="364"/>
      <c r="X1055" s="365"/>
      <c r="Y1055" s="364"/>
      <c r="Z1055" s="365"/>
      <c r="AA1055" s="364"/>
      <c r="AB1055" s="365"/>
      <c r="AC1055" s="364"/>
      <c r="AD1055" s="365"/>
      <c r="AG1055">
        <f t="shared" si="188"/>
        <v>0</v>
      </c>
      <c r="AH1055">
        <f t="shared" si="189"/>
        <v>0</v>
      </c>
      <c r="AI1055">
        <f t="shared" si="190"/>
        <v>0</v>
      </c>
      <c r="AJ1055">
        <f t="shared" si="191"/>
        <v>0</v>
      </c>
      <c r="AL1055">
        <f t="shared" si="192"/>
        <v>0</v>
      </c>
    </row>
    <row r="1056" spans="1:38" ht="15" customHeight="1">
      <c r="A1056" s="166"/>
      <c r="B1056" s="7"/>
      <c r="C1056" s="64" t="s">
        <v>147</v>
      </c>
      <c r="D1056" s="429" t="str">
        <f t="shared" si="187"/>
        <v/>
      </c>
      <c r="E1056" s="430"/>
      <c r="F1056" s="430"/>
      <c r="G1056" s="430"/>
      <c r="H1056" s="430"/>
      <c r="I1056" s="430"/>
      <c r="J1056" s="431"/>
      <c r="K1056" s="364"/>
      <c r="L1056" s="365"/>
      <c r="M1056" s="364"/>
      <c r="N1056" s="365"/>
      <c r="O1056" s="364"/>
      <c r="P1056" s="365"/>
      <c r="Q1056" s="364"/>
      <c r="R1056" s="365"/>
      <c r="S1056" s="364"/>
      <c r="T1056" s="365"/>
      <c r="U1056" s="364"/>
      <c r="V1056" s="365"/>
      <c r="W1056" s="364"/>
      <c r="X1056" s="365"/>
      <c r="Y1056" s="364"/>
      <c r="Z1056" s="365"/>
      <c r="AA1056" s="364"/>
      <c r="AB1056" s="365"/>
      <c r="AC1056" s="364"/>
      <c r="AD1056" s="365"/>
      <c r="AG1056">
        <f t="shared" si="188"/>
        <v>0</v>
      </c>
      <c r="AH1056">
        <f t="shared" si="189"/>
        <v>0</v>
      </c>
      <c r="AI1056">
        <f t="shared" si="190"/>
        <v>0</v>
      </c>
      <c r="AJ1056">
        <f t="shared" si="191"/>
        <v>0</v>
      </c>
      <c r="AL1056">
        <f t="shared" si="192"/>
        <v>0</v>
      </c>
    </row>
    <row r="1057" spans="1:38" ht="15" customHeight="1">
      <c r="A1057" s="166"/>
      <c r="B1057" s="7"/>
      <c r="C1057" s="64" t="s">
        <v>148</v>
      </c>
      <c r="D1057" s="429" t="str">
        <f t="shared" si="187"/>
        <v/>
      </c>
      <c r="E1057" s="430"/>
      <c r="F1057" s="430"/>
      <c r="G1057" s="430"/>
      <c r="H1057" s="430"/>
      <c r="I1057" s="430"/>
      <c r="J1057" s="431"/>
      <c r="K1057" s="364"/>
      <c r="L1057" s="365"/>
      <c r="M1057" s="364"/>
      <c r="N1057" s="365"/>
      <c r="O1057" s="364"/>
      <c r="P1057" s="365"/>
      <c r="Q1057" s="364"/>
      <c r="R1057" s="365"/>
      <c r="S1057" s="364"/>
      <c r="T1057" s="365"/>
      <c r="U1057" s="364"/>
      <c r="V1057" s="365"/>
      <c r="W1057" s="364"/>
      <c r="X1057" s="365"/>
      <c r="Y1057" s="364"/>
      <c r="Z1057" s="365"/>
      <c r="AA1057" s="364"/>
      <c r="AB1057" s="365"/>
      <c r="AC1057" s="364"/>
      <c r="AD1057" s="365"/>
      <c r="AG1057">
        <f t="shared" si="188"/>
        <v>0</v>
      </c>
      <c r="AH1057">
        <f t="shared" si="189"/>
        <v>0</v>
      </c>
      <c r="AI1057">
        <f t="shared" si="190"/>
        <v>0</v>
      </c>
      <c r="AJ1057">
        <f t="shared" si="191"/>
        <v>0</v>
      </c>
      <c r="AL1057">
        <f t="shared" si="192"/>
        <v>0</v>
      </c>
    </row>
    <row r="1058" spans="1:38" ht="15" customHeight="1">
      <c r="A1058" s="166"/>
      <c r="B1058" s="7"/>
      <c r="C1058" s="64" t="s">
        <v>149</v>
      </c>
      <c r="D1058" s="429" t="str">
        <f t="shared" si="187"/>
        <v/>
      </c>
      <c r="E1058" s="430"/>
      <c r="F1058" s="430"/>
      <c r="G1058" s="430"/>
      <c r="H1058" s="430"/>
      <c r="I1058" s="430"/>
      <c r="J1058" s="431"/>
      <c r="K1058" s="364"/>
      <c r="L1058" s="365"/>
      <c r="M1058" s="364"/>
      <c r="N1058" s="365"/>
      <c r="O1058" s="364"/>
      <c r="P1058" s="365"/>
      <c r="Q1058" s="364"/>
      <c r="R1058" s="365"/>
      <c r="S1058" s="364"/>
      <c r="T1058" s="365"/>
      <c r="U1058" s="364"/>
      <c r="V1058" s="365"/>
      <c r="W1058" s="364"/>
      <c r="X1058" s="365"/>
      <c r="Y1058" s="364"/>
      <c r="Z1058" s="365"/>
      <c r="AA1058" s="364"/>
      <c r="AB1058" s="365"/>
      <c r="AC1058" s="364"/>
      <c r="AD1058" s="365"/>
      <c r="AG1058">
        <f t="shared" si="188"/>
        <v>0</v>
      </c>
      <c r="AH1058">
        <f t="shared" si="189"/>
        <v>0</v>
      </c>
      <c r="AI1058">
        <f t="shared" si="190"/>
        <v>0</v>
      </c>
      <c r="AJ1058">
        <f t="shared" si="191"/>
        <v>0</v>
      </c>
      <c r="AL1058">
        <f t="shared" si="192"/>
        <v>0</v>
      </c>
    </row>
    <row r="1059" spans="1:38" ht="15" customHeight="1">
      <c r="A1059" s="166"/>
      <c r="B1059" s="7"/>
      <c r="C1059" s="64" t="s">
        <v>150</v>
      </c>
      <c r="D1059" s="429" t="str">
        <f t="shared" si="187"/>
        <v/>
      </c>
      <c r="E1059" s="430"/>
      <c r="F1059" s="430"/>
      <c r="G1059" s="430"/>
      <c r="H1059" s="430"/>
      <c r="I1059" s="430"/>
      <c r="J1059" s="431"/>
      <c r="K1059" s="364"/>
      <c r="L1059" s="365"/>
      <c r="M1059" s="364"/>
      <c r="N1059" s="365"/>
      <c r="O1059" s="364"/>
      <c r="P1059" s="365"/>
      <c r="Q1059" s="364"/>
      <c r="R1059" s="365"/>
      <c r="S1059" s="364"/>
      <c r="T1059" s="365"/>
      <c r="U1059" s="364"/>
      <c r="V1059" s="365"/>
      <c r="W1059" s="364"/>
      <c r="X1059" s="365"/>
      <c r="Y1059" s="364"/>
      <c r="Z1059" s="365"/>
      <c r="AA1059" s="364"/>
      <c r="AB1059" s="365"/>
      <c r="AC1059" s="364"/>
      <c r="AD1059" s="365"/>
      <c r="AG1059">
        <f t="shared" si="188"/>
        <v>0</v>
      </c>
      <c r="AH1059">
        <f t="shared" si="189"/>
        <v>0</v>
      </c>
      <c r="AI1059">
        <f t="shared" si="190"/>
        <v>0</v>
      </c>
      <c r="AJ1059">
        <f t="shared" si="191"/>
        <v>0</v>
      </c>
      <c r="AL1059">
        <f t="shared" si="192"/>
        <v>0</v>
      </c>
    </row>
    <row r="1060" spans="1:38" ht="15" customHeight="1">
      <c r="A1060" s="166"/>
      <c r="B1060" s="7"/>
      <c r="C1060" s="64" t="s">
        <v>151</v>
      </c>
      <c r="D1060" s="429" t="str">
        <f t="shared" si="187"/>
        <v/>
      </c>
      <c r="E1060" s="430"/>
      <c r="F1060" s="430"/>
      <c r="G1060" s="430"/>
      <c r="H1060" s="430"/>
      <c r="I1060" s="430"/>
      <c r="J1060" s="431"/>
      <c r="K1060" s="364"/>
      <c r="L1060" s="365"/>
      <c r="M1060" s="364"/>
      <c r="N1060" s="365"/>
      <c r="O1060" s="364"/>
      <c r="P1060" s="365"/>
      <c r="Q1060" s="364"/>
      <c r="R1060" s="365"/>
      <c r="S1060" s="364"/>
      <c r="T1060" s="365"/>
      <c r="U1060" s="364"/>
      <c r="V1060" s="365"/>
      <c r="W1060" s="364"/>
      <c r="X1060" s="365"/>
      <c r="Y1060" s="364"/>
      <c r="Z1060" s="365"/>
      <c r="AA1060" s="364"/>
      <c r="AB1060" s="365"/>
      <c r="AC1060" s="364"/>
      <c r="AD1060" s="365"/>
      <c r="AG1060">
        <f t="shared" si="188"/>
        <v>0</v>
      </c>
      <c r="AH1060">
        <f t="shared" si="189"/>
        <v>0</v>
      </c>
      <c r="AI1060">
        <f t="shared" si="190"/>
        <v>0</v>
      </c>
      <c r="AJ1060">
        <f t="shared" si="191"/>
        <v>0</v>
      </c>
      <c r="AL1060">
        <f t="shared" si="192"/>
        <v>0</v>
      </c>
    </row>
    <row r="1061" spans="1:38" ht="15" customHeight="1">
      <c r="A1061" s="166"/>
      <c r="B1061" s="7"/>
      <c r="C1061" s="64" t="s">
        <v>152</v>
      </c>
      <c r="D1061" s="429" t="str">
        <f t="shared" si="187"/>
        <v/>
      </c>
      <c r="E1061" s="430"/>
      <c r="F1061" s="430"/>
      <c r="G1061" s="430"/>
      <c r="H1061" s="430"/>
      <c r="I1061" s="430"/>
      <c r="J1061" s="431"/>
      <c r="K1061" s="364"/>
      <c r="L1061" s="365"/>
      <c r="M1061" s="364"/>
      <c r="N1061" s="365"/>
      <c r="O1061" s="364"/>
      <c r="P1061" s="365"/>
      <c r="Q1061" s="364"/>
      <c r="R1061" s="365"/>
      <c r="S1061" s="364"/>
      <c r="T1061" s="365"/>
      <c r="U1061" s="364"/>
      <c r="V1061" s="365"/>
      <c r="W1061" s="364"/>
      <c r="X1061" s="365"/>
      <c r="Y1061" s="364"/>
      <c r="Z1061" s="365"/>
      <c r="AA1061" s="364"/>
      <c r="AB1061" s="365"/>
      <c r="AC1061" s="364"/>
      <c r="AD1061" s="365"/>
      <c r="AG1061">
        <f t="shared" si="188"/>
        <v>0</v>
      </c>
      <c r="AH1061">
        <f t="shared" si="189"/>
        <v>0</v>
      </c>
      <c r="AI1061">
        <f t="shared" si="190"/>
        <v>0</v>
      </c>
      <c r="AJ1061">
        <f t="shared" si="191"/>
        <v>0</v>
      </c>
      <c r="AL1061">
        <f t="shared" si="192"/>
        <v>0</v>
      </c>
    </row>
    <row r="1062" spans="1:38" ht="15" customHeight="1">
      <c r="A1062" s="166"/>
      <c r="B1062" s="7"/>
      <c r="C1062" s="64" t="s">
        <v>153</v>
      </c>
      <c r="D1062" s="429" t="str">
        <f t="shared" si="187"/>
        <v/>
      </c>
      <c r="E1062" s="430"/>
      <c r="F1062" s="430"/>
      <c r="G1062" s="430"/>
      <c r="H1062" s="430"/>
      <c r="I1062" s="430"/>
      <c r="J1062" s="431"/>
      <c r="K1062" s="364"/>
      <c r="L1062" s="365"/>
      <c r="M1062" s="364"/>
      <c r="N1062" s="365"/>
      <c r="O1062" s="364"/>
      <c r="P1062" s="365"/>
      <c r="Q1062" s="364"/>
      <c r="R1062" s="365"/>
      <c r="S1062" s="364"/>
      <c r="T1062" s="365"/>
      <c r="U1062" s="364"/>
      <c r="V1062" s="365"/>
      <c r="W1062" s="364"/>
      <c r="X1062" s="365"/>
      <c r="Y1062" s="364"/>
      <c r="Z1062" s="365"/>
      <c r="AA1062" s="364"/>
      <c r="AB1062" s="365"/>
      <c r="AC1062" s="364"/>
      <c r="AD1062" s="365"/>
      <c r="AG1062">
        <f t="shared" si="188"/>
        <v>0</v>
      </c>
      <c r="AH1062">
        <f t="shared" si="189"/>
        <v>0</v>
      </c>
      <c r="AI1062">
        <f t="shared" si="190"/>
        <v>0</v>
      </c>
      <c r="AJ1062">
        <f t="shared" si="191"/>
        <v>0</v>
      </c>
      <c r="AL1062">
        <f t="shared" si="192"/>
        <v>0</v>
      </c>
    </row>
    <row r="1063" spans="1:38" ht="15" customHeight="1">
      <c r="A1063" s="166"/>
      <c r="B1063" s="7"/>
      <c r="C1063" s="64" t="s">
        <v>154</v>
      </c>
      <c r="D1063" s="429" t="str">
        <f t="shared" si="187"/>
        <v/>
      </c>
      <c r="E1063" s="430"/>
      <c r="F1063" s="430"/>
      <c r="G1063" s="430"/>
      <c r="H1063" s="430"/>
      <c r="I1063" s="430"/>
      <c r="J1063" s="431"/>
      <c r="K1063" s="364"/>
      <c r="L1063" s="365"/>
      <c r="M1063" s="364"/>
      <c r="N1063" s="365"/>
      <c r="O1063" s="364"/>
      <c r="P1063" s="365"/>
      <c r="Q1063" s="364"/>
      <c r="R1063" s="365"/>
      <c r="S1063" s="364"/>
      <c r="T1063" s="365"/>
      <c r="U1063" s="364"/>
      <c r="V1063" s="365"/>
      <c r="W1063" s="364"/>
      <c r="X1063" s="365"/>
      <c r="Y1063" s="364"/>
      <c r="Z1063" s="365"/>
      <c r="AA1063" s="364"/>
      <c r="AB1063" s="365"/>
      <c r="AC1063" s="364"/>
      <c r="AD1063" s="365"/>
      <c r="AG1063">
        <f t="shared" si="188"/>
        <v>0</v>
      </c>
      <c r="AH1063">
        <f t="shared" si="189"/>
        <v>0</v>
      </c>
      <c r="AI1063">
        <f t="shared" si="190"/>
        <v>0</v>
      </c>
      <c r="AJ1063">
        <f t="shared" si="191"/>
        <v>0</v>
      </c>
      <c r="AL1063">
        <f t="shared" si="192"/>
        <v>0</v>
      </c>
    </row>
    <row r="1064" spans="1:38" ht="15" customHeight="1">
      <c r="A1064" s="166"/>
      <c r="B1064" s="7"/>
      <c r="C1064" s="64" t="s">
        <v>155</v>
      </c>
      <c r="D1064" s="429" t="str">
        <f t="shared" si="187"/>
        <v/>
      </c>
      <c r="E1064" s="430"/>
      <c r="F1064" s="430"/>
      <c r="G1064" s="430"/>
      <c r="H1064" s="430"/>
      <c r="I1064" s="430"/>
      <c r="J1064" s="431"/>
      <c r="K1064" s="364"/>
      <c r="L1064" s="365"/>
      <c r="M1064" s="364"/>
      <c r="N1064" s="365"/>
      <c r="O1064" s="364"/>
      <c r="P1064" s="365"/>
      <c r="Q1064" s="364"/>
      <c r="R1064" s="365"/>
      <c r="S1064" s="364"/>
      <c r="T1064" s="365"/>
      <c r="U1064" s="364"/>
      <c r="V1064" s="365"/>
      <c r="W1064" s="364"/>
      <c r="X1064" s="365"/>
      <c r="Y1064" s="364"/>
      <c r="Z1064" s="365"/>
      <c r="AA1064" s="364"/>
      <c r="AB1064" s="365"/>
      <c r="AC1064" s="364"/>
      <c r="AD1064" s="365"/>
      <c r="AG1064">
        <f t="shared" si="188"/>
        <v>0</v>
      </c>
      <c r="AH1064">
        <f t="shared" si="189"/>
        <v>0</v>
      </c>
      <c r="AI1064">
        <f t="shared" si="190"/>
        <v>0</v>
      </c>
      <c r="AJ1064">
        <f t="shared" si="191"/>
        <v>0</v>
      </c>
      <c r="AL1064">
        <f t="shared" si="192"/>
        <v>0</v>
      </c>
    </row>
    <row r="1065" spans="1:38" ht="15" customHeight="1">
      <c r="A1065" s="166"/>
      <c r="B1065" s="7"/>
      <c r="C1065" s="64" t="s">
        <v>156</v>
      </c>
      <c r="D1065" s="429" t="str">
        <f t="shared" si="187"/>
        <v/>
      </c>
      <c r="E1065" s="430"/>
      <c r="F1065" s="430"/>
      <c r="G1065" s="430"/>
      <c r="H1065" s="430"/>
      <c r="I1065" s="430"/>
      <c r="J1065" s="431"/>
      <c r="K1065" s="364"/>
      <c r="L1065" s="365"/>
      <c r="M1065" s="364"/>
      <c r="N1065" s="365"/>
      <c r="O1065" s="364"/>
      <c r="P1065" s="365"/>
      <c r="Q1065" s="364"/>
      <c r="R1065" s="365"/>
      <c r="S1065" s="364"/>
      <c r="T1065" s="365"/>
      <c r="U1065" s="364"/>
      <c r="V1065" s="365"/>
      <c r="W1065" s="364"/>
      <c r="X1065" s="365"/>
      <c r="Y1065" s="364"/>
      <c r="Z1065" s="365"/>
      <c r="AA1065" s="364"/>
      <c r="AB1065" s="365"/>
      <c r="AC1065" s="364"/>
      <c r="AD1065" s="365"/>
      <c r="AG1065">
        <f t="shared" si="188"/>
        <v>0</v>
      </c>
      <c r="AH1065">
        <f t="shared" si="189"/>
        <v>0</v>
      </c>
      <c r="AI1065">
        <f t="shared" si="190"/>
        <v>0</v>
      </c>
      <c r="AJ1065">
        <f t="shared" si="191"/>
        <v>0</v>
      </c>
      <c r="AL1065">
        <f t="shared" si="192"/>
        <v>0</v>
      </c>
    </row>
    <row r="1066" spans="1:38" ht="15" customHeight="1">
      <c r="A1066" s="166"/>
      <c r="B1066" s="7"/>
      <c r="C1066" s="64" t="s">
        <v>157</v>
      </c>
      <c r="D1066" s="429" t="str">
        <f t="shared" si="187"/>
        <v/>
      </c>
      <c r="E1066" s="430"/>
      <c r="F1066" s="430"/>
      <c r="G1066" s="430"/>
      <c r="H1066" s="430"/>
      <c r="I1066" s="430"/>
      <c r="J1066" s="431"/>
      <c r="K1066" s="364"/>
      <c r="L1066" s="365"/>
      <c r="M1066" s="364"/>
      <c r="N1066" s="365"/>
      <c r="O1066" s="364"/>
      <c r="P1066" s="365"/>
      <c r="Q1066" s="364"/>
      <c r="R1066" s="365"/>
      <c r="S1066" s="364"/>
      <c r="T1066" s="365"/>
      <c r="U1066" s="364"/>
      <c r="V1066" s="365"/>
      <c r="W1066" s="364"/>
      <c r="X1066" s="365"/>
      <c r="Y1066" s="364"/>
      <c r="Z1066" s="365"/>
      <c r="AA1066" s="364"/>
      <c r="AB1066" s="365"/>
      <c r="AC1066" s="364"/>
      <c r="AD1066" s="365"/>
      <c r="AG1066">
        <f t="shared" si="188"/>
        <v>0</v>
      </c>
      <c r="AH1066">
        <f t="shared" si="189"/>
        <v>0</v>
      </c>
      <c r="AI1066">
        <f t="shared" si="190"/>
        <v>0</v>
      </c>
      <c r="AJ1066">
        <f t="shared" si="191"/>
        <v>0</v>
      </c>
      <c r="AL1066">
        <f t="shared" si="192"/>
        <v>0</v>
      </c>
    </row>
    <row r="1067" spans="1:38" ht="15" customHeight="1">
      <c r="A1067" s="166"/>
      <c r="B1067" s="7"/>
      <c r="C1067" s="64" t="s">
        <v>158</v>
      </c>
      <c r="D1067" s="429" t="str">
        <f t="shared" si="187"/>
        <v/>
      </c>
      <c r="E1067" s="430"/>
      <c r="F1067" s="430"/>
      <c r="G1067" s="430"/>
      <c r="H1067" s="430"/>
      <c r="I1067" s="430"/>
      <c r="J1067" s="431"/>
      <c r="K1067" s="364"/>
      <c r="L1067" s="365"/>
      <c r="M1067" s="364"/>
      <c r="N1067" s="365"/>
      <c r="O1067" s="364"/>
      <c r="P1067" s="365"/>
      <c r="Q1067" s="364"/>
      <c r="R1067" s="365"/>
      <c r="S1067" s="364"/>
      <c r="T1067" s="365"/>
      <c r="U1067" s="364"/>
      <c r="V1067" s="365"/>
      <c r="W1067" s="364"/>
      <c r="X1067" s="365"/>
      <c r="Y1067" s="364"/>
      <c r="Z1067" s="365"/>
      <c r="AA1067" s="364"/>
      <c r="AB1067" s="365"/>
      <c r="AC1067" s="364"/>
      <c r="AD1067" s="365"/>
      <c r="AG1067">
        <f t="shared" si="188"/>
        <v>0</v>
      </c>
      <c r="AH1067">
        <f t="shared" si="189"/>
        <v>0</v>
      </c>
      <c r="AI1067">
        <f t="shared" si="190"/>
        <v>0</v>
      </c>
      <c r="AJ1067">
        <f t="shared" si="191"/>
        <v>0</v>
      </c>
      <c r="AL1067">
        <f t="shared" si="192"/>
        <v>0</v>
      </c>
    </row>
    <row r="1068" spans="1:38" ht="15" customHeight="1">
      <c r="A1068" s="166"/>
      <c r="B1068" s="7"/>
      <c r="C1068" s="64" t="s">
        <v>159</v>
      </c>
      <c r="D1068" s="429" t="str">
        <f t="shared" si="187"/>
        <v/>
      </c>
      <c r="E1068" s="430"/>
      <c r="F1068" s="430"/>
      <c r="G1068" s="430"/>
      <c r="H1068" s="430"/>
      <c r="I1068" s="430"/>
      <c r="J1068" s="431"/>
      <c r="K1068" s="364"/>
      <c r="L1068" s="365"/>
      <c r="M1068" s="364"/>
      <c r="N1068" s="365"/>
      <c r="O1068" s="364"/>
      <c r="P1068" s="365"/>
      <c r="Q1068" s="364"/>
      <c r="R1068" s="365"/>
      <c r="S1068" s="364"/>
      <c r="T1068" s="365"/>
      <c r="U1068" s="364"/>
      <c r="V1068" s="365"/>
      <c r="W1068" s="364"/>
      <c r="X1068" s="365"/>
      <c r="Y1068" s="364"/>
      <c r="Z1068" s="365"/>
      <c r="AA1068" s="364"/>
      <c r="AB1068" s="365"/>
      <c r="AC1068" s="364"/>
      <c r="AD1068" s="365"/>
      <c r="AG1068">
        <f t="shared" si="188"/>
        <v>0</v>
      </c>
      <c r="AH1068">
        <f t="shared" si="189"/>
        <v>0</v>
      </c>
      <c r="AI1068">
        <f t="shared" si="190"/>
        <v>0</v>
      </c>
      <c r="AJ1068">
        <f t="shared" si="191"/>
        <v>0</v>
      </c>
      <c r="AL1068">
        <f t="shared" si="192"/>
        <v>0</v>
      </c>
    </row>
    <row r="1069" spans="1:38" ht="15" customHeight="1">
      <c r="A1069" s="166"/>
      <c r="B1069" s="7"/>
      <c r="C1069" s="64" t="s">
        <v>160</v>
      </c>
      <c r="D1069" s="429" t="str">
        <f t="shared" si="187"/>
        <v/>
      </c>
      <c r="E1069" s="430"/>
      <c r="F1069" s="430"/>
      <c r="G1069" s="430"/>
      <c r="H1069" s="430"/>
      <c r="I1069" s="430"/>
      <c r="J1069" s="431"/>
      <c r="K1069" s="364"/>
      <c r="L1069" s="365"/>
      <c r="M1069" s="364"/>
      <c r="N1069" s="365"/>
      <c r="O1069" s="364"/>
      <c r="P1069" s="365"/>
      <c r="Q1069" s="364"/>
      <c r="R1069" s="365"/>
      <c r="S1069" s="364"/>
      <c r="T1069" s="365"/>
      <c r="U1069" s="364"/>
      <c r="V1069" s="365"/>
      <c r="W1069" s="364"/>
      <c r="X1069" s="365"/>
      <c r="Y1069" s="364"/>
      <c r="Z1069" s="365"/>
      <c r="AA1069" s="364"/>
      <c r="AB1069" s="365"/>
      <c r="AC1069" s="364"/>
      <c r="AD1069" s="365"/>
      <c r="AG1069">
        <f t="shared" si="188"/>
        <v>0</v>
      </c>
      <c r="AH1069">
        <f t="shared" si="189"/>
        <v>0</v>
      </c>
      <c r="AI1069">
        <f t="shared" si="190"/>
        <v>0</v>
      </c>
      <c r="AJ1069">
        <f t="shared" si="191"/>
        <v>0</v>
      </c>
      <c r="AL1069">
        <f t="shared" si="192"/>
        <v>0</v>
      </c>
    </row>
    <row r="1070" spans="1:38" ht="15" customHeight="1">
      <c r="A1070" s="166"/>
      <c r="B1070" s="7"/>
      <c r="C1070" s="64" t="s">
        <v>161</v>
      </c>
      <c r="D1070" s="429" t="str">
        <f t="shared" si="187"/>
        <v/>
      </c>
      <c r="E1070" s="430"/>
      <c r="F1070" s="430"/>
      <c r="G1070" s="430"/>
      <c r="H1070" s="430"/>
      <c r="I1070" s="430"/>
      <c r="J1070" s="431"/>
      <c r="K1070" s="364"/>
      <c r="L1070" s="365"/>
      <c r="M1070" s="364"/>
      <c r="N1070" s="365"/>
      <c r="O1070" s="364"/>
      <c r="P1070" s="365"/>
      <c r="Q1070" s="364"/>
      <c r="R1070" s="365"/>
      <c r="S1070" s="364"/>
      <c r="T1070" s="365"/>
      <c r="U1070" s="364"/>
      <c r="V1070" s="365"/>
      <c r="W1070" s="364"/>
      <c r="X1070" s="365"/>
      <c r="Y1070" s="364"/>
      <c r="Z1070" s="365"/>
      <c r="AA1070" s="364"/>
      <c r="AB1070" s="365"/>
      <c r="AC1070" s="364"/>
      <c r="AD1070" s="365"/>
      <c r="AG1070">
        <f t="shared" si="188"/>
        <v>0</v>
      </c>
      <c r="AH1070">
        <f t="shared" si="189"/>
        <v>0</v>
      </c>
      <c r="AI1070">
        <f t="shared" si="190"/>
        <v>0</v>
      </c>
      <c r="AJ1070">
        <f t="shared" si="191"/>
        <v>0</v>
      </c>
      <c r="AL1070">
        <f t="shared" si="192"/>
        <v>0</v>
      </c>
    </row>
    <row r="1071" spans="1:38" ht="15" customHeight="1">
      <c r="A1071" s="166"/>
      <c r="B1071" s="7"/>
      <c r="C1071" s="64" t="s">
        <v>162</v>
      </c>
      <c r="D1071" s="429" t="str">
        <f t="shared" si="187"/>
        <v/>
      </c>
      <c r="E1071" s="430"/>
      <c r="F1071" s="430"/>
      <c r="G1071" s="430"/>
      <c r="H1071" s="430"/>
      <c r="I1071" s="430"/>
      <c r="J1071" s="431"/>
      <c r="K1071" s="364"/>
      <c r="L1071" s="365"/>
      <c r="M1071" s="364"/>
      <c r="N1071" s="365"/>
      <c r="O1071" s="364"/>
      <c r="P1071" s="365"/>
      <c r="Q1071" s="364"/>
      <c r="R1071" s="365"/>
      <c r="S1071" s="364"/>
      <c r="T1071" s="365"/>
      <c r="U1071" s="364"/>
      <c r="V1071" s="365"/>
      <c r="W1071" s="364"/>
      <c r="X1071" s="365"/>
      <c r="Y1071" s="364"/>
      <c r="Z1071" s="365"/>
      <c r="AA1071" s="364"/>
      <c r="AB1071" s="365"/>
      <c r="AC1071" s="364"/>
      <c r="AD1071" s="365"/>
      <c r="AG1071">
        <f t="shared" si="188"/>
        <v>0</v>
      </c>
      <c r="AH1071">
        <f t="shared" si="189"/>
        <v>0</v>
      </c>
      <c r="AI1071">
        <f t="shared" si="190"/>
        <v>0</v>
      </c>
      <c r="AJ1071">
        <f t="shared" si="191"/>
        <v>0</v>
      </c>
      <c r="AL1071">
        <f t="shared" si="192"/>
        <v>0</v>
      </c>
    </row>
    <row r="1072" spans="1:38" ht="15" customHeight="1">
      <c r="A1072" s="166"/>
      <c r="B1072" s="7"/>
      <c r="C1072" s="64" t="s">
        <v>163</v>
      </c>
      <c r="D1072" s="429" t="str">
        <f t="shared" si="187"/>
        <v/>
      </c>
      <c r="E1072" s="430"/>
      <c r="F1072" s="430"/>
      <c r="G1072" s="430"/>
      <c r="H1072" s="430"/>
      <c r="I1072" s="430"/>
      <c r="J1072" s="431"/>
      <c r="K1072" s="364"/>
      <c r="L1072" s="365"/>
      <c r="M1072" s="364"/>
      <c r="N1072" s="365"/>
      <c r="O1072" s="364"/>
      <c r="P1072" s="365"/>
      <c r="Q1072" s="364"/>
      <c r="R1072" s="365"/>
      <c r="S1072" s="364"/>
      <c r="T1072" s="365"/>
      <c r="U1072" s="364"/>
      <c r="V1072" s="365"/>
      <c r="W1072" s="364"/>
      <c r="X1072" s="365"/>
      <c r="Y1072" s="364"/>
      <c r="Z1072" s="365"/>
      <c r="AA1072" s="364"/>
      <c r="AB1072" s="365"/>
      <c r="AC1072" s="364"/>
      <c r="AD1072" s="365"/>
      <c r="AG1072">
        <f t="shared" si="188"/>
        <v>0</v>
      </c>
      <c r="AH1072">
        <f t="shared" si="189"/>
        <v>0</v>
      </c>
      <c r="AI1072">
        <f t="shared" si="190"/>
        <v>0</v>
      </c>
      <c r="AJ1072">
        <f t="shared" si="191"/>
        <v>0</v>
      </c>
      <c r="AL1072">
        <f t="shared" si="192"/>
        <v>0</v>
      </c>
    </row>
    <row r="1073" spans="1:38" ht="15" customHeight="1">
      <c r="A1073" s="166"/>
      <c r="B1073" s="7"/>
      <c r="C1073" s="64" t="s">
        <v>164</v>
      </c>
      <c r="D1073" s="429" t="str">
        <f t="shared" si="187"/>
        <v/>
      </c>
      <c r="E1073" s="430"/>
      <c r="F1073" s="430"/>
      <c r="G1073" s="430"/>
      <c r="H1073" s="430"/>
      <c r="I1073" s="430"/>
      <c r="J1073" s="431"/>
      <c r="K1073" s="364"/>
      <c r="L1073" s="365"/>
      <c r="M1073" s="364"/>
      <c r="N1073" s="365"/>
      <c r="O1073" s="364"/>
      <c r="P1073" s="365"/>
      <c r="Q1073" s="364"/>
      <c r="R1073" s="365"/>
      <c r="S1073" s="364"/>
      <c r="T1073" s="365"/>
      <c r="U1073" s="364"/>
      <c r="V1073" s="365"/>
      <c r="W1073" s="364"/>
      <c r="X1073" s="365"/>
      <c r="Y1073" s="364"/>
      <c r="Z1073" s="365"/>
      <c r="AA1073" s="364"/>
      <c r="AB1073" s="365"/>
      <c r="AC1073" s="364"/>
      <c r="AD1073" s="365"/>
      <c r="AG1073">
        <f t="shared" si="188"/>
        <v>0</v>
      </c>
      <c r="AH1073">
        <f t="shared" si="189"/>
        <v>0</v>
      </c>
      <c r="AI1073">
        <f t="shared" si="190"/>
        <v>0</v>
      </c>
      <c r="AJ1073">
        <f t="shared" si="191"/>
        <v>0</v>
      </c>
      <c r="AL1073">
        <f t="shared" si="192"/>
        <v>0</v>
      </c>
    </row>
    <row r="1074" spans="1:38" ht="15" customHeight="1">
      <c r="A1074" s="166"/>
      <c r="B1074" s="7"/>
      <c r="C1074" s="64" t="s">
        <v>165</v>
      </c>
      <c r="D1074" s="429" t="str">
        <f t="shared" si="187"/>
        <v/>
      </c>
      <c r="E1074" s="430"/>
      <c r="F1074" s="430"/>
      <c r="G1074" s="430"/>
      <c r="H1074" s="430"/>
      <c r="I1074" s="430"/>
      <c r="J1074" s="431"/>
      <c r="K1074" s="364"/>
      <c r="L1074" s="365"/>
      <c r="M1074" s="364"/>
      <c r="N1074" s="365"/>
      <c r="O1074" s="364"/>
      <c r="P1074" s="365"/>
      <c r="Q1074" s="364"/>
      <c r="R1074" s="365"/>
      <c r="S1074" s="364"/>
      <c r="T1074" s="365"/>
      <c r="U1074" s="364"/>
      <c r="V1074" s="365"/>
      <c r="W1074" s="364"/>
      <c r="X1074" s="365"/>
      <c r="Y1074" s="364"/>
      <c r="Z1074" s="365"/>
      <c r="AA1074" s="364"/>
      <c r="AB1074" s="365"/>
      <c r="AC1074" s="364"/>
      <c r="AD1074" s="365"/>
      <c r="AG1074">
        <f t="shared" si="188"/>
        <v>0</v>
      </c>
      <c r="AH1074">
        <f t="shared" si="189"/>
        <v>0</v>
      </c>
      <c r="AI1074">
        <f t="shared" si="190"/>
        <v>0</v>
      </c>
      <c r="AJ1074">
        <f t="shared" si="191"/>
        <v>0</v>
      </c>
      <c r="AL1074">
        <f t="shared" si="192"/>
        <v>0</v>
      </c>
    </row>
    <row r="1075" spans="1:38" ht="15" customHeight="1">
      <c r="A1075" s="166"/>
      <c r="B1075" s="7"/>
      <c r="C1075" s="64" t="s">
        <v>166</v>
      </c>
      <c r="D1075" s="429" t="str">
        <f t="shared" si="187"/>
        <v/>
      </c>
      <c r="E1075" s="430"/>
      <c r="F1075" s="430"/>
      <c r="G1075" s="430"/>
      <c r="H1075" s="430"/>
      <c r="I1075" s="430"/>
      <c r="J1075" s="431"/>
      <c r="K1075" s="364"/>
      <c r="L1075" s="365"/>
      <c r="M1075" s="364"/>
      <c r="N1075" s="365"/>
      <c r="O1075" s="364"/>
      <c r="P1075" s="365"/>
      <c r="Q1075" s="364"/>
      <c r="R1075" s="365"/>
      <c r="S1075" s="364"/>
      <c r="T1075" s="365"/>
      <c r="U1075" s="364"/>
      <c r="V1075" s="365"/>
      <c r="W1075" s="364"/>
      <c r="X1075" s="365"/>
      <c r="Y1075" s="364"/>
      <c r="Z1075" s="365"/>
      <c r="AA1075" s="364"/>
      <c r="AB1075" s="365"/>
      <c r="AC1075" s="364"/>
      <c r="AD1075" s="365"/>
      <c r="AG1075">
        <f t="shared" si="188"/>
        <v>0</v>
      </c>
      <c r="AH1075">
        <f t="shared" si="189"/>
        <v>0</v>
      </c>
      <c r="AI1075">
        <f t="shared" si="190"/>
        <v>0</v>
      </c>
      <c r="AJ1075">
        <f t="shared" si="191"/>
        <v>0</v>
      </c>
      <c r="AL1075">
        <f t="shared" si="192"/>
        <v>0</v>
      </c>
    </row>
    <row r="1076" spans="1:38" ht="15" customHeight="1">
      <c r="A1076" s="166"/>
      <c r="B1076" s="7"/>
      <c r="C1076" s="64" t="s">
        <v>167</v>
      </c>
      <c r="D1076" s="429" t="str">
        <f t="shared" si="187"/>
        <v/>
      </c>
      <c r="E1076" s="430"/>
      <c r="F1076" s="430"/>
      <c r="G1076" s="430"/>
      <c r="H1076" s="430"/>
      <c r="I1076" s="430"/>
      <c r="J1076" s="431"/>
      <c r="K1076" s="364"/>
      <c r="L1076" s="365"/>
      <c r="M1076" s="364"/>
      <c r="N1076" s="365"/>
      <c r="O1076" s="364"/>
      <c r="P1076" s="365"/>
      <c r="Q1076" s="364"/>
      <c r="R1076" s="365"/>
      <c r="S1076" s="364"/>
      <c r="T1076" s="365"/>
      <c r="U1076" s="364"/>
      <c r="V1076" s="365"/>
      <c r="W1076" s="364"/>
      <c r="X1076" s="365"/>
      <c r="Y1076" s="364"/>
      <c r="Z1076" s="365"/>
      <c r="AA1076" s="364"/>
      <c r="AB1076" s="365"/>
      <c r="AC1076" s="364"/>
      <c r="AD1076" s="365"/>
      <c r="AG1076">
        <f t="shared" si="188"/>
        <v>0</v>
      </c>
      <c r="AH1076">
        <f t="shared" si="189"/>
        <v>0</v>
      </c>
      <c r="AI1076">
        <f t="shared" si="190"/>
        <v>0</v>
      </c>
      <c r="AJ1076">
        <f t="shared" si="191"/>
        <v>0</v>
      </c>
      <c r="AL1076">
        <f t="shared" si="192"/>
        <v>0</v>
      </c>
    </row>
    <row r="1077" spans="1:38" ht="15" customHeight="1">
      <c r="A1077" s="166"/>
      <c r="B1077" s="7"/>
      <c r="C1077" s="64" t="s">
        <v>168</v>
      </c>
      <c r="D1077" s="429" t="str">
        <f t="shared" si="187"/>
        <v/>
      </c>
      <c r="E1077" s="430"/>
      <c r="F1077" s="430"/>
      <c r="G1077" s="430"/>
      <c r="H1077" s="430"/>
      <c r="I1077" s="430"/>
      <c r="J1077" s="431"/>
      <c r="K1077" s="364"/>
      <c r="L1077" s="365"/>
      <c r="M1077" s="364"/>
      <c r="N1077" s="365"/>
      <c r="O1077" s="364"/>
      <c r="P1077" s="365"/>
      <c r="Q1077" s="364"/>
      <c r="R1077" s="365"/>
      <c r="S1077" s="364"/>
      <c r="T1077" s="365"/>
      <c r="U1077" s="364"/>
      <c r="V1077" s="365"/>
      <c r="W1077" s="364"/>
      <c r="X1077" s="365"/>
      <c r="Y1077" s="364"/>
      <c r="Z1077" s="365"/>
      <c r="AA1077" s="364"/>
      <c r="AB1077" s="365"/>
      <c r="AC1077" s="364"/>
      <c r="AD1077" s="365"/>
      <c r="AG1077">
        <f t="shared" si="188"/>
        <v>0</v>
      </c>
      <c r="AH1077">
        <f t="shared" si="189"/>
        <v>0</v>
      </c>
      <c r="AI1077">
        <f t="shared" si="190"/>
        <v>0</v>
      </c>
      <c r="AJ1077">
        <f t="shared" si="191"/>
        <v>0</v>
      </c>
      <c r="AL1077">
        <f t="shared" si="192"/>
        <v>0</v>
      </c>
    </row>
    <row r="1078" spans="1:38" ht="15" customHeight="1">
      <c r="A1078" s="166"/>
      <c r="B1078" s="7"/>
      <c r="C1078" s="64" t="s">
        <v>169</v>
      </c>
      <c r="D1078" s="429" t="str">
        <f t="shared" si="187"/>
        <v/>
      </c>
      <c r="E1078" s="430"/>
      <c r="F1078" s="430"/>
      <c r="G1078" s="430"/>
      <c r="H1078" s="430"/>
      <c r="I1078" s="430"/>
      <c r="J1078" s="431"/>
      <c r="K1078" s="364"/>
      <c r="L1078" s="365"/>
      <c r="M1078" s="364"/>
      <c r="N1078" s="365"/>
      <c r="O1078" s="364"/>
      <c r="P1078" s="365"/>
      <c r="Q1078" s="364"/>
      <c r="R1078" s="365"/>
      <c r="S1078" s="364"/>
      <c r="T1078" s="365"/>
      <c r="U1078" s="364"/>
      <c r="V1078" s="365"/>
      <c r="W1078" s="364"/>
      <c r="X1078" s="365"/>
      <c r="Y1078" s="364"/>
      <c r="Z1078" s="365"/>
      <c r="AA1078" s="364"/>
      <c r="AB1078" s="365"/>
      <c r="AC1078" s="364"/>
      <c r="AD1078" s="365"/>
      <c r="AG1078">
        <f t="shared" si="188"/>
        <v>0</v>
      </c>
      <c r="AH1078">
        <f t="shared" si="189"/>
        <v>0</v>
      </c>
      <c r="AI1078">
        <f t="shared" si="190"/>
        <v>0</v>
      </c>
      <c r="AJ1078">
        <f t="shared" si="191"/>
        <v>0</v>
      </c>
      <c r="AL1078">
        <f t="shared" si="192"/>
        <v>0</v>
      </c>
    </row>
    <row r="1079" spans="1:38" ht="15" customHeight="1">
      <c r="A1079" s="166"/>
      <c r="B1079" s="7"/>
      <c r="C1079" s="64" t="s">
        <v>170</v>
      </c>
      <c r="D1079" s="429" t="str">
        <f t="shared" si="187"/>
        <v/>
      </c>
      <c r="E1079" s="430"/>
      <c r="F1079" s="430"/>
      <c r="G1079" s="430"/>
      <c r="H1079" s="430"/>
      <c r="I1079" s="430"/>
      <c r="J1079" s="431"/>
      <c r="K1079" s="364"/>
      <c r="L1079" s="365"/>
      <c r="M1079" s="364"/>
      <c r="N1079" s="365"/>
      <c r="O1079" s="364"/>
      <c r="P1079" s="365"/>
      <c r="Q1079" s="364"/>
      <c r="R1079" s="365"/>
      <c r="S1079" s="364"/>
      <c r="T1079" s="365"/>
      <c r="U1079" s="364"/>
      <c r="V1079" s="365"/>
      <c r="W1079" s="364"/>
      <c r="X1079" s="365"/>
      <c r="Y1079" s="364"/>
      <c r="Z1079" s="365"/>
      <c r="AA1079" s="364"/>
      <c r="AB1079" s="365"/>
      <c r="AC1079" s="364"/>
      <c r="AD1079" s="365"/>
      <c r="AG1079">
        <f t="shared" si="188"/>
        <v>0</v>
      </c>
      <c r="AH1079">
        <f t="shared" si="189"/>
        <v>0</v>
      </c>
      <c r="AI1079">
        <f t="shared" si="190"/>
        <v>0</v>
      </c>
      <c r="AJ1079">
        <f t="shared" si="191"/>
        <v>0</v>
      </c>
      <c r="AL1079">
        <f t="shared" si="192"/>
        <v>0</v>
      </c>
    </row>
    <row r="1080" spans="1:38" ht="15" customHeight="1">
      <c r="A1080" s="166"/>
      <c r="B1080" s="7"/>
      <c r="C1080" s="64" t="s">
        <v>171</v>
      </c>
      <c r="D1080" s="429" t="str">
        <f t="shared" si="187"/>
        <v/>
      </c>
      <c r="E1080" s="430"/>
      <c r="F1080" s="430"/>
      <c r="G1080" s="430"/>
      <c r="H1080" s="430"/>
      <c r="I1080" s="430"/>
      <c r="J1080" s="431"/>
      <c r="K1080" s="364"/>
      <c r="L1080" s="365"/>
      <c r="M1080" s="364"/>
      <c r="N1080" s="365"/>
      <c r="O1080" s="364"/>
      <c r="P1080" s="365"/>
      <c r="Q1080" s="364"/>
      <c r="R1080" s="365"/>
      <c r="S1080" s="364"/>
      <c r="T1080" s="365"/>
      <c r="U1080" s="364"/>
      <c r="V1080" s="365"/>
      <c r="W1080" s="364"/>
      <c r="X1080" s="365"/>
      <c r="Y1080" s="364"/>
      <c r="Z1080" s="365"/>
      <c r="AA1080" s="364"/>
      <c r="AB1080" s="365"/>
      <c r="AC1080" s="364"/>
      <c r="AD1080" s="365"/>
      <c r="AG1080">
        <f t="shared" si="188"/>
        <v>0</v>
      </c>
      <c r="AH1080">
        <f t="shared" si="189"/>
        <v>0</v>
      </c>
      <c r="AI1080">
        <f t="shared" si="190"/>
        <v>0</v>
      </c>
      <c r="AJ1080">
        <f t="shared" si="191"/>
        <v>0</v>
      </c>
      <c r="AL1080">
        <f t="shared" si="192"/>
        <v>0</v>
      </c>
    </row>
    <row r="1081" spans="1:38" ht="15" customHeight="1">
      <c r="A1081" s="166"/>
      <c r="B1081" s="7"/>
      <c r="C1081" s="131" t="s">
        <v>172</v>
      </c>
      <c r="D1081" s="429" t="str">
        <f t="shared" si="187"/>
        <v/>
      </c>
      <c r="E1081" s="430"/>
      <c r="F1081" s="430"/>
      <c r="G1081" s="430"/>
      <c r="H1081" s="430"/>
      <c r="I1081" s="430"/>
      <c r="J1081" s="431"/>
      <c r="K1081" s="364"/>
      <c r="L1081" s="365"/>
      <c r="M1081" s="364"/>
      <c r="N1081" s="365"/>
      <c r="O1081" s="364"/>
      <c r="P1081" s="365"/>
      <c r="Q1081" s="364"/>
      <c r="R1081" s="365"/>
      <c r="S1081" s="364"/>
      <c r="T1081" s="365"/>
      <c r="U1081" s="364"/>
      <c r="V1081" s="365"/>
      <c r="W1081" s="364"/>
      <c r="X1081" s="365"/>
      <c r="Y1081" s="364"/>
      <c r="Z1081" s="365"/>
      <c r="AA1081" s="364"/>
      <c r="AB1081" s="365"/>
      <c r="AC1081" s="364"/>
      <c r="AD1081" s="365"/>
      <c r="AG1081">
        <f t="shared" si="188"/>
        <v>0</v>
      </c>
      <c r="AH1081">
        <f t="shared" si="189"/>
        <v>0</v>
      </c>
      <c r="AI1081">
        <f t="shared" si="190"/>
        <v>0</v>
      </c>
      <c r="AJ1081">
        <f t="shared" si="191"/>
        <v>0</v>
      </c>
      <c r="AL1081">
        <f t="shared" si="192"/>
        <v>0</v>
      </c>
    </row>
    <row r="1082" spans="1:38" ht="15" customHeight="1">
      <c r="A1082" s="192"/>
      <c r="B1082" s="8"/>
      <c r="C1082" s="143" t="s">
        <v>173</v>
      </c>
      <c r="D1082" s="429" t="str">
        <f t="shared" si="187"/>
        <v/>
      </c>
      <c r="E1082" s="430"/>
      <c r="F1082" s="430"/>
      <c r="G1082" s="430"/>
      <c r="H1082" s="430"/>
      <c r="I1082" s="430"/>
      <c r="J1082" s="431"/>
      <c r="K1082" s="364"/>
      <c r="L1082" s="365"/>
      <c r="M1082" s="364"/>
      <c r="N1082" s="365"/>
      <c r="O1082" s="364"/>
      <c r="P1082" s="365"/>
      <c r="Q1082" s="364"/>
      <c r="R1082" s="365"/>
      <c r="S1082" s="364"/>
      <c r="T1082" s="365"/>
      <c r="U1082" s="364"/>
      <c r="V1082" s="365"/>
      <c r="W1082" s="364"/>
      <c r="X1082" s="365"/>
      <c r="Y1082" s="364"/>
      <c r="Z1082" s="365"/>
      <c r="AA1082" s="364"/>
      <c r="AB1082" s="365"/>
      <c r="AC1082" s="364"/>
      <c r="AD1082" s="365"/>
      <c r="AG1082">
        <f t="shared" si="188"/>
        <v>0</v>
      </c>
      <c r="AH1082">
        <f t="shared" si="189"/>
        <v>0</v>
      </c>
      <c r="AI1082">
        <f t="shared" si="190"/>
        <v>0</v>
      </c>
      <c r="AJ1082">
        <f t="shared" si="191"/>
        <v>0</v>
      </c>
      <c r="AL1082">
        <f t="shared" si="192"/>
        <v>0</v>
      </c>
    </row>
    <row r="1083" spans="1:38" ht="15" customHeight="1">
      <c r="A1083" s="192"/>
      <c r="B1083" s="8"/>
      <c r="C1083" s="143" t="s">
        <v>174</v>
      </c>
      <c r="D1083" s="429" t="str">
        <f t="shared" si="187"/>
        <v/>
      </c>
      <c r="E1083" s="430"/>
      <c r="F1083" s="430"/>
      <c r="G1083" s="430"/>
      <c r="H1083" s="430"/>
      <c r="I1083" s="430"/>
      <c r="J1083" s="431"/>
      <c r="K1083" s="364"/>
      <c r="L1083" s="365"/>
      <c r="M1083" s="364"/>
      <c r="N1083" s="365"/>
      <c r="O1083" s="364"/>
      <c r="P1083" s="365"/>
      <c r="Q1083" s="364"/>
      <c r="R1083" s="365"/>
      <c r="S1083" s="364"/>
      <c r="T1083" s="365"/>
      <c r="U1083" s="364"/>
      <c r="V1083" s="365"/>
      <c r="W1083" s="364"/>
      <c r="X1083" s="365"/>
      <c r="Y1083" s="364"/>
      <c r="Z1083" s="365"/>
      <c r="AA1083" s="364"/>
      <c r="AB1083" s="365"/>
      <c r="AC1083" s="364"/>
      <c r="AD1083" s="365"/>
      <c r="AG1083">
        <f t="shared" si="188"/>
        <v>0</v>
      </c>
      <c r="AH1083">
        <f t="shared" si="189"/>
        <v>0</v>
      </c>
      <c r="AI1083">
        <f t="shared" si="190"/>
        <v>0</v>
      </c>
      <c r="AJ1083">
        <f t="shared" si="191"/>
        <v>0</v>
      </c>
      <c r="AL1083">
        <f t="shared" si="192"/>
        <v>0</v>
      </c>
    </row>
    <row r="1084" spans="1:38" ht="15" customHeight="1">
      <c r="A1084" s="192"/>
      <c r="B1084" s="8"/>
      <c r="C1084" s="143" t="s">
        <v>175</v>
      </c>
      <c r="D1084" s="429" t="str">
        <f t="shared" si="187"/>
        <v/>
      </c>
      <c r="E1084" s="430"/>
      <c r="F1084" s="430"/>
      <c r="G1084" s="430"/>
      <c r="H1084" s="430"/>
      <c r="I1084" s="430"/>
      <c r="J1084" s="431"/>
      <c r="K1084" s="364"/>
      <c r="L1084" s="365"/>
      <c r="M1084" s="364"/>
      <c r="N1084" s="365"/>
      <c r="O1084" s="364"/>
      <c r="P1084" s="365"/>
      <c r="Q1084" s="364"/>
      <c r="R1084" s="365"/>
      <c r="S1084" s="364"/>
      <c r="T1084" s="365"/>
      <c r="U1084" s="364"/>
      <c r="V1084" s="365"/>
      <c r="W1084" s="364"/>
      <c r="X1084" s="365"/>
      <c r="Y1084" s="364"/>
      <c r="Z1084" s="365"/>
      <c r="AA1084" s="364"/>
      <c r="AB1084" s="365"/>
      <c r="AC1084" s="364"/>
      <c r="AD1084" s="365"/>
      <c r="AG1084">
        <f t="shared" si="188"/>
        <v>0</v>
      </c>
      <c r="AH1084">
        <f t="shared" si="189"/>
        <v>0</v>
      </c>
      <c r="AI1084">
        <f t="shared" si="190"/>
        <v>0</v>
      </c>
      <c r="AJ1084">
        <f t="shared" si="191"/>
        <v>0</v>
      </c>
      <c r="AL1084">
        <f t="shared" si="192"/>
        <v>0</v>
      </c>
    </row>
    <row r="1085" spans="1:38" ht="15" customHeight="1">
      <c r="A1085" s="192"/>
      <c r="B1085" s="8"/>
      <c r="C1085" s="143" t="s">
        <v>176</v>
      </c>
      <c r="D1085" s="429" t="str">
        <f t="shared" si="187"/>
        <v/>
      </c>
      <c r="E1085" s="430"/>
      <c r="F1085" s="430"/>
      <c r="G1085" s="430"/>
      <c r="H1085" s="430"/>
      <c r="I1085" s="430"/>
      <c r="J1085" s="431"/>
      <c r="K1085" s="364"/>
      <c r="L1085" s="365"/>
      <c r="M1085" s="364"/>
      <c r="N1085" s="365"/>
      <c r="O1085" s="364"/>
      <c r="P1085" s="365"/>
      <c r="Q1085" s="364"/>
      <c r="R1085" s="365"/>
      <c r="S1085" s="364"/>
      <c r="T1085" s="365"/>
      <c r="U1085" s="364"/>
      <c r="V1085" s="365"/>
      <c r="W1085" s="364"/>
      <c r="X1085" s="365"/>
      <c r="Y1085" s="364"/>
      <c r="Z1085" s="365"/>
      <c r="AA1085" s="364"/>
      <c r="AB1085" s="365"/>
      <c r="AC1085" s="364"/>
      <c r="AD1085" s="365"/>
      <c r="AG1085">
        <f t="shared" si="188"/>
        <v>0</v>
      </c>
      <c r="AH1085">
        <f t="shared" si="189"/>
        <v>0</v>
      </c>
      <c r="AI1085">
        <f t="shared" si="190"/>
        <v>0</v>
      </c>
      <c r="AJ1085">
        <f t="shared" si="191"/>
        <v>0</v>
      </c>
      <c r="AL1085">
        <f t="shared" si="192"/>
        <v>0</v>
      </c>
    </row>
    <row r="1086" spans="1:38" ht="15" customHeight="1">
      <c r="A1086" s="192"/>
      <c r="B1086" s="8"/>
      <c r="C1086" s="143" t="s">
        <v>177</v>
      </c>
      <c r="D1086" s="429" t="str">
        <f t="shared" si="187"/>
        <v/>
      </c>
      <c r="E1086" s="430"/>
      <c r="F1086" s="430"/>
      <c r="G1086" s="430"/>
      <c r="H1086" s="430"/>
      <c r="I1086" s="430"/>
      <c r="J1086" s="431"/>
      <c r="K1086" s="364"/>
      <c r="L1086" s="365"/>
      <c r="M1086" s="364"/>
      <c r="N1086" s="365"/>
      <c r="O1086" s="364"/>
      <c r="P1086" s="365"/>
      <c r="Q1086" s="364"/>
      <c r="R1086" s="365"/>
      <c r="S1086" s="364"/>
      <c r="T1086" s="365"/>
      <c r="U1086" s="364"/>
      <c r="V1086" s="365"/>
      <c r="W1086" s="364"/>
      <c r="X1086" s="365"/>
      <c r="Y1086" s="364"/>
      <c r="Z1086" s="365"/>
      <c r="AA1086" s="364"/>
      <c r="AB1086" s="365"/>
      <c r="AC1086" s="364"/>
      <c r="AD1086" s="365"/>
      <c r="AG1086">
        <f t="shared" si="188"/>
        <v>0</v>
      </c>
      <c r="AH1086">
        <f t="shared" si="189"/>
        <v>0</v>
      </c>
      <c r="AI1086">
        <f t="shared" si="190"/>
        <v>0</v>
      </c>
      <c r="AJ1086">
        <f t="shared" si="191"/>
        <v>0</v>
      </c>
      <c r="AL1086">
        <f t="shared" si="192"/>
        <v>0</v>
      </c>
    </row>
    <row r="1087" spans="1:38" ht="15" customHeight="1">
      <c r="A1087" s="192"/>
      <c r="B1087" s="8"/>
      <c r="C1087" s="143" t="s">
        <v>178</v>
      </c>
      <c r="D1087" s="429" t="str">
        <f t="shared" si="187"/>
        <v/>
      </c>
      <c r="E1087" s="430"/>
      <c r="F1087" s="430"/>
      <c r="G1087" s="430"/>
      <c r="H1087" s="430"/>
      <c r="I1087" s="430"/>
      <c r="J1087" s="431"/>
      <c r="K1087" s="364"/>
      <c r="L1087" s="365"/>
      <c r="M1087" s="364"/>
      <c r="N1087" s="365"/>
      <c r="O1087" s="364"/>
      <c r="P1087" s="365"/>
      <c r="Q1087" s="364"/>
      <c r="R1087" s="365"/>
      <c r="S1087" s="364"/>
      <c r="T1087" s="365"/>
      <c r="U1087" s="364"/>
      <c r="V1087" s="365"/>
      <c r="W1087" s="364"/>
      <c r="X1087" s="365"/>
      <c r="Y1087" s="364"/>
      <c r="Z1087" s="365"/>
      <c r="AA1087" s="364"/>
      <c r="AB1087" s="365"/>
      <c r="AC1087" s="364"/>
      <c r="AD1087" s="365"/>
      <c r="AG1087">
        <f t="shared" si="188"/>
        <v>0</v>
      </c>
      <c r="AH1087">
        <f t="shared" si="189"/>
        <v>0</v>
      </c>
      <c r="AI1087">
        <f t="shared" si="190"/>
        <v>0</v>
      </c>
      <c r="AJ1087">
        <f t="shared" si="191"/>
        <v>0</v>
      </c>
      <c r="AL1087">
        <f t="shared" si="192"/>
        <v>0</v>
      </c>
    </row>
    <row r="1088" spans="1:38" ht="15" customHeight="1">
      <c r="A1088" s="192"/>
      <c r="B1088" s="8"/>
      <c r="C1088" s="143" t="s">
        <v>179</v>
      </c>
      <c r="D1088" s="429" t="str">
        <f t="shared" si="187"/>
        <v/>
      </c>
      <c r="E1088" s="430"/>
      <c r="F1088" s="430"/>
      <c r="G1088" s="430"/>
      <c r="H1088" s="430"/>
      <c r="I1088" s="430"/>
      <c r="J1088" s="431"/>
      <c r="K1088" s="364"/>
      <c r="L1088" s="365"/>
      <c r="M1088" s="364"/>
      <c r="N1088" s="365"/>
      <c r="O1088" s="364"/>
      <c r="P1088" s="365"/>
      <c r="Q1088" s="364"/>
      <c r="R1088" s="365"/>
      <c r="S1088" s="364"/>
      <c r="T1088" s="365"/>
      <c r="U1088" s="364"/>
      <c r="V1088" s="365"/>
      <c r="W1088" s="364"/>
      <c r="X1088" s="365"/>
      <c r="Y1088" s="364"/>
      <c r="Z1088" s="365"/>
      <c r="AA1088" s="364"/>
      <c r="AB1088" s="365"/>
      <c r="AC1088" s="364"/>
      <c r="AD1088" s="365"/>
      <c r="AG1088">
        <f t="shared" si="188"/>
        <v>0</v>
      </c>
      <c r="AH1088">
        <f t="shared" si="189"/>
        <v>0</v>
      </c>
      <c r="AI1088">
        <f t="shared" si="190"/>
        <v>0</v>
      </c>
      <c r="AJ1088">
        <f t="shared" si="191"/>
        <v>0</v>
      </c>
      <c r="AL1088">
        <f t="shared" si="192"/>
        <v>0</v>
      </c>
    </row>
    <row r="1089" spans="1:40" ht="15" customHeight="1">
      <c r="A1089" s="192"/>
      <c r="B1089" s="8"/>
      <c r="C1089" s="143" t="s">
        <v>180</v>
      </c>
      <c r="D1089" s="429" t="str">
        <f t="shared" si="187"/>
        <v/>
      </c>
      <c r="E1089" s="430"/>
      <c r="F1089" s="430"/>
      <c r="G1089" s="430"/>
      <c r="H1089" s="430"/>
      <c r="I1089" s="430"/>
      <c r="J1089" s="431"/>
      <c r="K1089" s="364"/>
      <c r="L1089" s="365"/>
      <c r="M1089" s="364"/>
      <c r="N1089" s="365"/>
      <c r="O1089" s="364"/>
      <c r="P1089" s="365"/>
      <c r="Q1089" s="364"/>
      <c r="R1089" s="365"/>
      <c r="S1089" s="364"/>
      <c r="T1089" s="365"/>
      <c r="U1089" s="364"/>
      <c r="V1089" s="365"/>
      <c r="W1089" s="364"/>
      <c r="X1089" s="365"/>
      <c r="Y1089" s="364"/>
      <c r="Z1089" s="365"/>
      <c r="AA1089" s="364"/>
      <c r="AB1089" s="365"/>
      <c r="AC1089" s="364"/>
      <c r="AD1089" s="365"/>
      <c r="AG1089">
        <f t="shared" si="188"/>
        <v>0</v>
      </c>
      <c r="AH1089">
        <f t="shared" si="189"/>
        <v>0</v>
      </c>
      <c r="AI1089">
        <f t="shared" si="190"/>
        <v>0</v>
      </c>
      <c r="AJ1089">
        <f t="shared" si="191"/>
        <v>0</v>
      </c>
      <c r="AL1089">
        <f t="shared" si="192"/>
        <v>0</v>
      </c>
    </row>
    <row r="1090" spans="1:40" ht="15" customHeight="1">
      <c r="A1090" s="192"/>
      <c r="B1090" s="8"/>
      <c r="C1090" s="143" t="s">
        <v>181</v>
      </c>
      <c r="D1090" s="429" t="str">
        <f t="shared" si="187"/>
        <v/>
      </c>
      <c r="E1090" s="430"/>
      <c r="F1090" s="430"/>
      <c r="G1090" s="430"/>
      <c r="H1090" s="430"/>
      <c r="I1090" s="430"/>
      <c r="J1090" s="431"/>
      <c r="K1090" s="364"/>
      <c r="L1090" s="365"/>
      <c r="M1090" s="364"/>
      <c r="N1090" s="365"/>
      <c r="O1090" s="364"/>
      <c r="P1090" s="365"/>
      <c r="Q1090" s="364"/>
      <c r="R1090" s="365"/>
      <c r="S1090" s="364"/>
      <c r="T1090" s="365"/>
      <c r="U1090" s="364"/>
      <c r="V1090" s="365"/>
      <c r="W1090" s="364"/>
      <c r="X1090" s="365"/>
      <c r="Y1090" s="364"/>
      <c r="Z1090" s="365"/>
      <c r="AA1090" s="364"/>
      <c r="AB1090" s="365"/>
      <c r="AC1090" s="364"/>
      <c r="AD1090" s="365"/>
      <c r="AG1090">
        <f t="shared" si="188"/>
        <v>0</v>
      </c>
      <c r="AH1090">
        <f t="shared" si="189"/>
        <v>0</v>
      </c>
      <c r="AI1090">
        <f t="shared" si="190"/>
        <v>0</v>
      </c>
      <c r="AJ1090">
        <f t="shared" si="191"/>
        <v>0</v>
      </c>
      <c r="AL1090">
        <f t="shared" si="192"/>
        <v>0</v>
      </c>
    </row>
    <row r="1091" spans="1:40" ht="15" customHeight="1">
      <c r="A1091" s="192"/>
      <c r="B1091" s="8"/>
      <c r="C1091" s="143" t="s">
        <v>182</v>
      </c>
      <c r="D1091" s="429" t="str">
        <f t="shared" si="187"/>
        <v/>
      </c>
      <c r="E1091" s="430"/>
      <c r="F1091" s="430"/>
      <c r="G1091" s="430"/>
      <c r="H1091" s="430"/>
      <c r="I1091" s="430"/>
      <c r="J1091" s="431"/>
      <c r="K1091" s="364"/>
      <c r="L1091" s="365"/>
      <c r="M1091" s="364"/>
      <c r="N1091" s="365"/>
      <c r="O1091" s="364"/>
      <c r="P1091" s="365"/>
      <c r="Q1091" s="364"/>
      <c r="R1091" s="365"/>
      <c r="S1091" s="364"/>
      <c r="T1091" s="365"/>
      <c r="U1091" s="364"/>
      <c r="V1091" s="365"/>
      <c r="W1091" s="364"/>
      <c r="X1091" s="365"/>
      <c r="Y1091" s="364"/>
      <c r="Z1091" s="365"/>
      <c r="AA1091" s="364"/>
      <c r="AB1091" s="365"/>
      <c r="AC1091" s="364"/>
      <c r="AD1091" s="365"/>
      <c r="AG1091">
        <f t="shared" si="188"/>
        <v>0</v>
      </c>
      <c r="AH1091">
        <f t="shared" si="189"/>
        <v>0</v>
      </c>
      <c r="AI1091">
        <f t="shared" si="190"/>
        <v>0</v>
      </c>
      <c r="AJ1091">
        <f t="shared" si="191"/>
        <v>0</v>
      </c>
      <c r="AL1091">
        <f t="shared" si="192"/>
        <v>0</v>
      </c>
    </row>
    <row r="1092" spans="1:40" ht="15" customHeight="1">
      <c r="A1092" s="192"/>
      <c r="B1092" s="8"/>
      <c r="C1092" s="143" t="s">
        <v>183</v>
      </c>
      <c r="D1092" s="429" t="str">
        <f t="shared" si="187"/>
        <v/>
      </c>
      <c r="E1092" s="430"/>
      <c r="F1092" s="430"/>
      <c r="G1092" s="430"/>
      <c r="H1092" s="430"/>
      <c r="I1092" s="430"/>
      <c r="J1092" s="431"/>
      <c r="K1092" s="364"/>
      <c r="L1092" s="365"/>
      <c r="M1092" s="364"/>
      <c r="N1092" s="365"/>
      <c r="O1092" s="364"/>
      <c r="P1092" s="365"/>
      <c r="Q1092" s="364"/>
      <c r="R1092" s="365"/>
      <c r="S1092" s="364"/>
      <c r="T1092" s="365"/>
      <c r="U1092" s="364"/>
      <c r="V1092" s="365"/>
      <c r="W1092" s="364"/>
      <c r="X1092" s="365"/>
      <c r="Y1092" s="364"/>
      <c r="Z1092" s="365"/>
      <c r="AA1092" s="364"/>
      <c r="AB1092" s="365"/>
      <c r="AC1092" s="364"/>
      <c r="AD1092" s="365"/>
      <c r="AG1092">
        <f t="shared" si="188"/>
        <v>0</v>
      </c>
      <c r="AH1092">
        <f t="shared" si="189"/>
        <v>0</v>
      </c>
      <c r="AI1092">
        <f t="shared" si="190"/>
        <v>0</v>
      </c>
      <c r="AJ1092">
        <f t="shared" si="191"/>
        <v>0</v>
      </c>
      <c r="AL1092">
        <f t="shared" si="192"/>
        <v>0</v>
      </c>
    </row>
    <row r="1093" spans="1:40" ht="15" customHeight="1">
      <c r="A1093" s="192"/>
      <c r="B1093" s="8"/>
      <c r="C1093" s="143" t="s">
        <v>184</v>
      </c>
      <c r="D1093" s="429" t="str">
        <f t="shared" si="187"/>
        <v/>
      </c>
      <c r="E1093" s="430"/>
      <c r="F1093" s="430"/>
      <c r="G1093" s="430"/>
      <c r="H1093" s="430"/>
      <c r="I1093" s="430"/>
      <c r="J1093" s="431"/>
      <c r="K1093" s="364"/>
      <c r="L1093" s="365"/>
      <c r="M1093" s="364"/>
      <c r="N1093" s="365"/>
      <c r="O1093" s="364"/>
      <c r="P1093" s="365"/>
      <c r="Q1093" s="364"/>
      <c r="R1093" s="365"/>
      <c r="S1093" s="364"/>
      <c r="T1093" s="365"/>
      <c r="U1093" s="364"/>
      <c r="V1093" s="365"/>
      <c r="W1093" s="364"/>
      <c r="X1093" s="365"/>
      <c r="Y1093" s="364"/>
      <c r="Z1093" s="365"/>
      <c r="AA1093" s="364"/>
      <c r="AB1093" s="365"/>
      <c r="AC1093" s="364"/>
      <c r="AD1093" s="365"/>
      <c r="AG1093">
        <f t="shared" si="188"/>
        <v>0</v>
      </c>
      <c r="AH1093">
        <f t="shared" si="189"/>
        <v>0</v>
      </c>
      <c r="AI1093">
        <f t="shared" si="190"/>
        <v>0</v>
      </c>
      <c r="AJ1093">
        <f t="shared" si="191"/>
        <v>0</v>
      </c>
      <c r="AL1093">
        <f t="shared" si="192"/>
        <v>0</v>
      </c>
    </row>
    <row r="1094" spans="1:40" ht="15" customHeight="1">
      <c r="A1094" s="192"/>
      <c r="B1094" s="8"/>
      <c r="C1094" s="143" t="s">
        <v>185</v>
      </c>
      <c r="D1094" s="429" t="str">
        <f t="shared" si="187"/>
        <v/>
      </c>
      <c r="E1094" s="430"/>
      <c r="F1094" s="430"/>
      <c r="G1094" s="430"/>
      <c r="H1094" s="430"/>
      <c r="I1094" s="430"/>
      <c r="J1094" s="431"/>
      <c r="K1094" s="364"/>
      <c r="L1094" s="365"/>
      <c r="M1094" s="364"/>
      <c r="N1094" s="365"/>
      <c r="O1094" s="364"/>
      <c r="P1094" s="365"/>
      <c r="Q1094" s="364"/>
      <c r="R1094" s="365"/>
      <c r="S1094" s="364"/>
      <c r="T1094" s="365"/>
      <c r="U1094" s="364"/>
      <c r="V1094" s="365"/>
      <c r="W1094" s="364"/>
      <c r="X1094" s="365"/>
      <c r="Y1094" s="364"/>
      <c r="Z1094" s="365"/>
      <c r="AA1094" s="364"/>
      <c r="AB1094" s="365"/>
      <c r="AC1094" s="364"/>
      <c r="AD1094" s="365"/>
      <c r="AG1094">
        <f t="shared" si="188"/>
        <v>0</v>
      </c>
      <c r="AH1094">
        <f t="shared" si="189"/>
        <v>0</v>
      </c>
      <c r="AI1094">
        <f t="shared" si="190"/>
        <v>0</v>
      </c>
      <c r="AJ1094">
        <f t="shared" si="191"/>
        <v>0</v>
      </c>
      <c r="AL1094">
        <f t="shared" si="192"/>
        <v>0</v>
      </c>
    </row>
    <row r="1095" spans="1:40" ht="15" customHeight="1">
      <c r="A1095" s="192"/>
      <c r="B1095" s="8"/>
      <c r="C1095" s="143" t="s">
        <v>186</v>
      </c>
      <c r="D1095" s="429" t="str">
        <f t="shared" si="187"/>
        <v/>
      </c>
      <c r="E1095" s="430"/>
      <c r="F1095" s="430"/>
      <c r="G1095" s="430"/>
      <c r="H1095" s="430"/>
      <c r="I1095" s="430"/>
      <c r="J1095" s="431"/>
      <c r="K1095" s="364"/>
      <c r="L1095" s="365"/>
      <c r="M1095" s="364"/>
      <c r="N1095" s="365"/>
      <c r="O1095" s="364"/>
      <c r="P1095" s="365"/>
      <c r="Q1095" s="364"/>
      <c r="R1095" s="365"/>
      <c r="S1095" s="364"/>
      <c r="T1095" s="365"/>
      <c r="U1095" s="364"/>
      <c r="V1095" s="365"/>
      <c r="W1095" s="364"/>
      <c r="X1095" s="365"/>
      <c r="Y1095" s="364"/>
      <c r="Z1095" s="365"/>
      <c r="AA1095" s="364"/>
      <c r="AB1095" s="365"/>
      <c r="AC1095" s="364"/>
      <c r="AD1095" s="365"/>
      <c r="AG1095">
        <f t="shared" si="188"/>
        <v>0</v>
      </c>
      <c r="AH1095">
        <f t="shared" si="189"/>
        <v>0</v>
      </c>
      <c r="AI1095">
        <f t="shared" si="190"/>
        <v>0</v>
      </c>
      <c r="AJ1095">
        <f t="shared" si="191"/>
        <v>0</v>
      </c>
      <c r="AL1095">
        <f t="shared" si="192"/>
        <v>0</v>
      </c>
    </row>
    <row r="1096" spans="1:40" ht="15" customHeight="1">
      <c r="A1096" s="192"/>
      <c r="B1096" s="8"/>
      <c r="C1096" s="143" t="s">
        <v>187</v>
      </c>
      <c r="D1096" s="429" t="str">
        <f t="shared" si="187"/>
        <v/>
      </c>
      <c r="E1096" s="430"/>
      <c r="F1096" s="430"/>
      <c r="G1096" s="430"/>
      <c r="H1096" s="430"/>
      <c r="I1096" s="430"/>
      <c r="J1096" s="431"/>
      <c r="K1096" s="364"/>
      <c r="L1096" s="365"/>
      <c r="M1096" s="364"/>
      <c r="N1096" s="365"/>
      <c r="O1096" s="364"/>
      <c r="P1096" s="365"/>
      <c r="Q1096" s="364"/>
      <c r="R1096" s="365"/>
      <c r="S1096" s="364"/>
      <c r="T1096" s="365"/>
      <c r="U1096" s="364"/>
      <c r="V1096" s="365"/>
      <c r="W1096" s="364"/>
      <c r="X1096" s="365"/>
      <c r="Y1096" s="364"/>
      <c r="Z1096" s="365"/>
      <c r="AA1096" s="364"/>
      <c r="AB1096" s="365"/>
      <c r="AC1096" s="364"/>
      <c r="AD1096" s="365"/>
      <c r="AG1096">
        <f t="shared" si="188"/>
        <v>0</v>
      </c>
      <c r="AH1096">
        <f t="shared" si="189"/>
        <v>0</v>
      </c>
      <c r="AI1096">
        <f t="shared" si="190"/>
        <v>0</v>
      </c>
      <c r="AJ1096">
        <f t="shared" si="191"/>
        <v>0</v>
      </c>
      <c r="AL1096">
        <f t="shared" si="192"/>
        <v>0</v>
      </c>
    </row>
    <row r="1097" spans="1:40" ht="15" customHeight="1">
      <c r="A1097" s="192"/>
      <c r="B1097" s="8"/>
      <c r="C1097" s="143" t="s">
        <v>188</v>
      </c>
      <c r="D1097" s="429" t="str">
        <f t="shared" si="187"/>
        <v/>
      </c>
      <c r="E1097" s="430"/>
      <c r="F1097" s="430"/>
      <c r="G1097" s="430"/>
      <c r="H1097" s="430"/>
      <c r="I1097" s="430"/>
      <c r="J1097" s="431"/>
      <c r="K1097" s="364"/>
      <c r="L1097" s="365"/>
      <c r="M1097" s="364"/>
      <c r="N1097" s="365"/>
      <c r="O1097" s="364"/>
      <c r="P1097" s="365"/>
      <c r="Q1097" s="364"/>
      <c r="R1097" s="365"/>
      <c r="S1097" s="364"/>
      <c r="T1097" s="365"/>
      <c r="U1097" s="364"/>
      <c r="V1097" s="365"/>
      <c r="W1097" s="364"/>
      <c r="X1097" s="365"/>
      <c r="Y1097" s="364"/>
      <c r="Z1097" s="365"/>
      <c r="AA1097" s="364"/>
      <c r="AB1097" s="365"/>
      <c r="AC1097" s="364"/>
      <c r="AD1097" s="365"/>
      <c r="AG1097">
        <f t="shared" si="188"/>
        <v>0</v>
      </c>
      <c r="AH1097">
        <f t="shared" si="189"/>
        <v>0</v>
      </c>
      <c r="AI1097">
        <f t="shared" si="190"/>
        <v>0</v>
      </c>
      <c r="AJ1097">
        <f t="shared" si="191"/>
        <v>0</v>
      </c>
      <c r="AL1097">
        <f t="shared" si="192"/>
        <v>0</v>
      </c>
    </row>
    <row r="1098" spans="1:40" ht="15" customHeight="1">
      <c r="A1098" s="192"/>
      <c r="B1098" s="8"/>
      <c r="C1098" s="143" t="s">
        <v>189</v>
      </c>
      <c r="D1098" s="429" t="str">
        <f t="shared" si="187"/>
        <v/>
      </c>
      <c r="E1098" s="430"/>
      <c r="F1098" s="430"/>
      <c r="G1098" s="430"/>
      <c r="H1098" s="430"/>
      <c r="I1098" s="430"/>
      <c r="J1098" s="431"/>
      <c r="K1098" s="364"/>
      <c r="L1098" s="365"/>
      <c r="M1098" s="364"/>
      <c r="N1098" s="365"/>
      <c r="O1098" s="364"/>
      <c r="P1098" s="365"/>
      <c r="Q1098" s="364"/>
      <c r="R1098" s="365"/>
      <c r="S1098" s="364"/>
      <c r="T1098" s="365"/>
      <c r="U1098" s="364"/>
      <c r="V1098" s="365"/>
      <c r="W1098" s="364"/>
      <c r="X1098" s="365"/>
      <c r="Y1098" s="364"/>
      <c r="Z1098" s="365"/>
      <c r="AA1098" s="364"/>
      <c r="AB1098" s="365"/>
      <c r="AC1098" s="364"/>
      <c r="AD1098" s="365"/>
      <c r="AG1098">
        <f t="shared" si="188"/>
        <v>0</v>
      </c>
      <c r="AH1098">
        <f t="shared" si="189"/>
        <v>0</v>
      </c>
      <c r="AI1098">
        <f t="shared" si="190"/>
        <v>0</v>
      </c>
      <c r="AJ1098">
        <f t="shared" si="191"/>
        <v>0</v>
      </c>
      <c r="AL1098">
        <f t="shared" si="192"/>
        <v>0</v>
      </c>
    </row>
    <row r="1099" spans="1:40" ht="15" customHeight="1">
      <c r="A1099" s="192"/>
      <c r="B1099" s="8"/>
      <c r="C1099" s="143" t="s">
        <v>190</v>
      </c>
      <c r="D1099" s="429" t="str">
        <f t="shared" si="187"/>
        <v/>
      </c>
      <c r="E1099" s="430"/>
      <c r="F1099" s="430"/>
      <c r="G1099" s="430"/>
      <c r="H1099" s="430"/>
      <c r="I1099" s="430"/>
      <c r="J1099" s="431"/>
      <c r="K1099" s="364"/>
      <c r="L1099" s="365"/>
      <c r="M1099" s="364"/>
      <c r="N1099" s="365"/>
      <c r="O1099" s="364"/>
      <c r="P1099" s="365"/>
      <c r="Q1099" s="364"/>
      <c r="R1099" s="365"/>
      <c r="S1099" s="364"/>
      <c r="T1099" s="365"/>
      <c r="U1099" s="364"/>
      <c r="V1099" s="365"/>
      <c r="W1099" s="364"/>
      <c r="X1099" s="365"/>
      <c r="Y1099" s="364"/>
      <c r="Z1099" s="365"/>
      <c r="AA1099" s="364"/>
      <c r="AB1099" s="365"/>
      <c r="AC1099" s="364"/>
      <c r="AD1099" s="365"/>
      <c r="AG1099">
        <f t="shared" si="188"/>
        <v>0</v>
      </c>
      <c r="AH1099">
        <f t="shared" si="189"/>
        <v>0</v>
      </c>
      <c r="AI1099">
        <f t="shared" si="190"/>
        <v>0</v>
      </c>
      <c r="AJ1099">
        <f t="shared" si="191"/>
        <v>0</v>
      </c>
      <c r="AL1099">
        <f t="shared" si="192"/>
        <v>0</v>
      </c>
    </row>
    <row r="1100" spans="1:40" ht="15" customHeight="1">
      <c r="A1100" s="192"/>
      <c r="B1100" s="8"/>
      <c r="C1100" s="143" t="s">
        <v>191</v>
      </c>
      <c r="D1100" s="429" t="str">
        <f t="shared" si="187"/>
        <v/>
      </c>
      <c r="E1100" s="430"/>
      <c r="F1100" s="430"/>
      <c r="G1100" s="430"/>
      <c r="H1100" s="430"/>
      <c r="I1100" s="430"/>
      <c r="J1100" s="431"/>
      <c r="K1100" s="364"/>
      <c r="L1100" s="365"/>
      <c r="M1100" s="364"/>
      <c r="N1100" s="365"/>
      <c r="O1100" s="364"/>
      <c r="P1100" s="365"/>
      <c r="Q1100" s="364"/>
      <c r="R1100" s="365"/>
      <c r="S1100" s="364"/>
      <c r="T1100" s="365"/>
      <c r="U1100" s="364"/>
      <c r="V1100" s="365"/>
      <c r="W1100" s="364"/>
      <c r="X1100" s="365"/>
      <c r="Y1100" s="364"/>
      <c r="Z1100" s="365"/>
      <c r="AA1100" s="364"/>
      <c r="AB1100" s="365"/>
      <c r="AC1100" s="364"/>
      <c r="AD1100" s="365"/>
      <c r="AG1100">
        <f t="shared" si="188"/>
        <v>0</v>
      </c>
      <c r="AH1100">
        <f t="shared" si="189"/>
        <v>0</v>
      </c>
      <c r="AI1100">
        <f t="shared" si="190"/>
        <v>0</v>
      </c>
      <c r="AJ1100">
        <f t="shared" si="191"/>
        <v>0</v>
      </c>
      <c r="AL1100">
        <f t="shared" si="192"/>
        <v>0</v>
      </c>
      <c r="AM1100" s="96">
        <f>IF(OR(AA1102="NA",AA1102="NS"),0,IF(AND(COUNTA(AA982:AB1101)&gt;=1,AA1102&gt;0,F1104=""),1,0))</f>
        <v>0</v>
      </c>
      <c r="AN1100" s="96">
        <f>IF(OR(AC1102="NA",AC1102="NS"),0,IF(AND(COUNTA(AC982:AD1101)&gt;=1,AC1102&gt;0,F1106=""),1,0))</f>
        <v>0</v>
      </c>
    </row>
    <row r="1101" spans="1:40" ht="15" customHeight="1">
      <c r="A1101" s="192"/>
      <c r="B1101" s="8"/>
      <c r="C1101" s="143" t="s">
        <v>192</v>
      </c>
      <c r="D1101" s="429" t="str">
        <f t="shared" si="187"/>
        <v/>
      </c>
      <c r="E1101" s="430"/>
      <c r="F1101" s="430"/>
      <c r="G1101" s="430"/>
      <c r="H1101" s="430"/>
      <c r="I1101" s="430"/>
      <c r="J1101" s="431"/>
      <c r="K1101" s="364"/>
      <c r="L1101" s="365"/>
      <c r="M1101" s="364"/>
      <c r="N1101" s="365"/>
      <c r="O1101" s="364"/>
      <c r="P1101" s="365"/>
      <c r="Q1101" s="364"/>
      <c r="R1101" s="365"/>
      <c r="S1101" s="364"/>
      <c r="T1101" s="365"/>
      <c r="U1101" s="364"/>
      <c r="V1101" s="365"/>
      <c r="W1101" s="364"/>
      <c r="X1101" s="365"/>
      <c r="Y1101" s="364"/>
      <c r="Z1101" s="365"/>
      <c r="AA1101" s="364"/>
      <c r="AB1101" s="365"/>
      <c r="AC1101" s="364"/>
      <c r="AD1101" s="365"/>
      <c r="AG1101">
        <f t="shared" si="188"/>
        <v>0</v>
      </c>
      <c r="AH1101">
        <f t="shared" si="189"/>
        <v>0</v>
      </c>
      <c r="AI1101">
        <f t="shared" si="190"/>
        <v>0</v>
      </c>
      <c r="AJ1101">
        <f t="shared" si="191"/>
        <v>0</v>
      </c>
      <c r="AL1101">
        <f t="shared" si="192"/>
        <v>0</v>
      </c>
      <c r="AM1101" s="96">
        <f>IF(OR(AA1102="NA",AA1102="NS"),0,IF(AND(COUNTA(AA982:AB1101)=0,AA1102&lt;=0,F1104&lt;&gt;""),1,0))</f>
        <v>0</v>
      </c>
      <c r="AN1101" s="96">
        <f>IF(OR(AC1102="NA",AC1102="NS"),0,IF(AND(COUNTA(AC982:AD1101)=0,AC1102&lt;=0,F1106&lt;&gt;""),1,0))</f>
        <v>0</v>
      </c>
    </row>
    <row r="1102" spans="1:40" ht="15" customHeight="1">
      <c r="A1102" s="166"/>
      <c r="B1102" s="7"/>
      <c r="C1102" s="7"/>
      <c r="D1102" s="7"/>
      <c r="E1102" s="7"/>
      <c r="F1102" s="145"/>
      <c r="G1102" s="12"/>
      <c r="H1102" s="12"/>
      <c r="I1102" s="12"/>
      <c r="J1102" s="145" t="s">
        <v>193</v>
      </c>
      <c r="K1102" s="260">
        <f>IF(AND(SUM(K982:L1101)=0,COUNTIF(K982:L1101,"NS")&gt;0),"NS",
IF(AND(SUM(K982:L1101)=0,COUNTIF(K982:L1101,0)&gt;0),0,
IF(AND(SUM(K982:L1101)=0,COUNTIF(K982:L1101,"NA")&gt;0),"NA",
SUM(K982:L1101))))</f>
        <v>0</v>
      </c>
      <c r="L1102" s="262"/>
      <c r="M1102" s="260">
        <f>IF(AND(SUM(M982:N1101)=0,COUNTIF(M982:N1101,"NS")&gt;0),"NS",
IF(AND(SUM(M982:N1101)=0,COUNTIF(M982:N1101,0)&gt;0),0,
IF(AND(SUM(M982:N1101)=0,COUNTIF(M982:N1101,"NA")&gt;0),"NA",
SUM(M982:N1101))))</f>
        <v>0</v>
      </c>
      <c r="N1102" s="262"/>
      <c r="O1102" s="260">
        <f>IF(AND(SUM(O982:P1101)=0,COUNTIF(O982:P1101,"NS")&gt;0),"NS",
IF(AND(SUM(O982:P1101)=0,COUNTIF(O982:P1101,0)&gt;0),0,
IF(AND(SUM(O982:P1101)=0,COUNTIF(O982:P1101,"NA")&gt;0),"NA",
SUM(O982:P1101))))</f>
        <v>0</v>
      </c>
      <c r="P1102" s="262"/>
      <c r="Q1102" s="260">
        <f>IF(AND(SUM(Q982:R1101)=0,COUNTIF(Q982:R1101,"NS")&gt;0),"NS",
IF(AND(SUM(Q982:R1101)=0,COUNTIF(Q982:R1101,0)&gt;0),0,
IF(AND(SUM(Q982:R1101)=0,COUNTIF(Q982:R1101,"NA")&gt;0),"NA",
SUM(Q982:R1101))))</f>
        <v>0</v>
      </c>
      <c r="R1102" s="262"/>
      <c r="S1102" s="260">
        <f>IF(AND(SUM(S982:T1101)=0,COUNTIF(S982:T1101,"NS")&gt;0),"NS",
IF(AND(SUM(S982:T1101)=0,COUNTIF(S982:T1101,0)&gt;0),0,
IF(AND(SUM(S982:T1101)=0,COUNTIF(S982:T1101,"NA")&gt;0),"NA",
SUM(S982:T1101))))</f>
        <v>0</v>
      </c>
      <c r="T1102" s="262"/>
      <c r="U1102" s="260">
        <f>IF(AND(SUM(U982:V1101)=0,COUNTIF(U982:V1101,"NS")&gt;0),"NS",
IF(AND(SUM(U982:V1101)=0,COUNTIF(U982:V1101,0)&gt;0),0,
IF(AND(SUM(U982:V1101)=0,COUNTIF(U982:V1101,"NA")&gt;0),"NA",
SUM(U982:V1101))))</f>
        <v>0</v>
      </c>
      <c r="V1102" s="262"/>
      <c r="W1102" s="260">
        <f>IF(AND(SUM(W982:X1101)=0,COUNTIF(W982:X1101,"NS")&gt;0),"NS",
IF(AND(SUM(W982:X1101)=0,COUNTIF(W982:X1101,0)&gt;0),0,
IF(AND(SUM(W982:X1101)=0,COUNTIF(W982:X1101,"NA")&gt;0),"NA",
SUM(W982:X1101))))</f>
        <v>0</v>
      </c>
      <c r="X1102" s="262"/>
      <c r="Y1102" s="260">
        <f>IF(AND(SUM(Y982:Z1101)=0,COUNTIF(Y982:Z1101,"NS")&gt;0),"NS",
IF(AND(SUM(Y982:Z1101)=0,COUNTIF(Y982:Z1101,0)&gt;0),0,
IF(AND(SUM(Y982:Z1101)=0,COUNTIF(Y982:Z1101,"NA")&gt;0),"NA",
SUM(Y982:Z1101))))</f>
        <v>0</v>
      </c>
      <c r="Z1102" s="262"/>
      <c r="AA1102" s="260">
        <f>IF(AND(SUM(AA982:AB1101)=0,COUNTIF(AA982:AB1101,"NS")&gt;0),"NS",
IF(AND(SUM(AA982:AB1101)=0,COUNTIF(AA982:AB1101,0)&gt;0),0,
IF(AND(SUM(AA982:AB1101)=0,COUNTIF(AA982:AB1101,"NA")&gt;0),"NA",
SUM(AA982:AB1101))))</f>
        <v>0</v>
      </c>
      <c r="AB1102" s="262"/>
      <c r="AC1102" s="260">
        <f>IF(AND(SUM(AC982:AD1101)=0,COUNTIF(AC982:AD1101,"NS")&gt;0),"NS",
IF(AND(SUM(AC982:AD1101)=0,COUNTIF(AC982:AD1101,0)&gt;0),0,
IF(AND(SUM(AC982:AD1101)=0,COUNTIF(AC982:AD1101,"NA")&gt;0),"NA",
SUM(AC982:AD1101))))</f>
        <v>0</v>
      </c>
      <c r="AD1102" s="262"/>
      <c r="AJ1102" s="96">
        <f>SUM(AJ982:AJ1101)</f>
        <v>0</v>
      </c>
      <c r="AL1102" s="96">
        <f>SUM(AL982:AL1101)+IF(COUNTA(K982:L1101)=AL429,0,1)</f>
        <v>0</v>
      </c>
      <c r="AN1102" s="96">
        <f>+AN1100+AM1100+AM1101+AN1101</f>
        <v>0</v>
      </c>
    </row>
    <row r="1103" spans="1:40" ht="15" customHeight="1">
      <c r="A1103" s="166"/>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row>
    <row r="1104" spans="1:40" ht="45" customHeight="1">
      <c r="A1104" s="166"/>
      <c r="B1104" s="7"/>
      <c r="C1104" s="366" t="s">
        <v>915</v>
      </c>
      <c r="D1104" s="366"/>
      <c r="E1104" s="400"/>
      <c r="F1104" s="317"/>
      <c r="G1104" s="280"/>
      <c r="H1104" s="280"/>
      <c r="I1104" s="280"/>
      <c r="J1104" s="280"/>
      <c r="K1104" s="280"/>
      <c r="L1104" s="280"/>
      <c r="M1104" s="280"/>
      <c r="N1104" s="280"/>
      <c r="O1104" s="280"/>
      <c r="P1104" s="280"/>
      <c r="Q1104" s="280"/>
      <c r="R1104" s="280"/>
      <c r="S1104" s="280"/>
      <c r="T1104" s="280"/>
      <c r="U1104" s="280"/>
      <c r="V1104" s="280"/>
      <c r="W1104" s="280"/>
      <c r="X1104" s="280"/>
      <c r="Y1104" s="280"/>
      <c r="Z1104" s="280"/>
      <c r="AA1104" s="280"/>
      <c r="AB1104" s="280"/>
      <c r="AC1104" s="280"/>
      <c r="AD1104" s="318"/>
      <c r="AG1104" t="str">
        <f>IF($AG$979=$AH$979,"NO",IF(OR(AA1102="NS",AA1102="NA",COUNTA(AA982:AB1101)=0,SUM(AA982:AB1101)=0),"NO",AA1102))</f>
        <v>NO</v>
      </c>
    </row>
    <row r="1105" spans="1:63" ht="15" customHeight="1">
      <c r="A1105" s="166"/>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row>
    <row r="1106" spans="1:63" ht="45" customHeight="1">
      <c r="A1106" s="166"/>
      <c r="B1106" s="7"/>
      <c r="C1106" s="366" t="s">
        <v>912</v>
      </c>
      <c r="D1106" s="366"/>
      <c r="E1106" s="400"/>
      <c r="F1106" s="317"/>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318"/>
      <c r="AG1106" t="str">
        <f>IF($AG$979=$AH$979,"NO",IF(OR(AC1102="NS",AC1102="NA",COUNTA(AC982:AD1101)=0,SUM(AC982:AD1101)=0),"NO",AC1102))</f>
        <v>NO</v>
      </c>
    </row>
    <row r="1107" spans="1:63" ht="15" customHeight="1">
      <c r="A1107" s="166"/>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row>
    <row r="1108" spans="1:63" ht="24" customHeight="1">
      <c r="A1108" s="166"/>
      <c r="B1108" s="7"/>
      <c r="C1108" s="340" t="s">
        <v>194</v>
      </c>
      <c r="D1108" s="340"/>
      <c r="E1108" s="340"/>
      <c r="F1108" s="340"/>
      <c r="G1108" s="340"/>
      <c r="H1108" s="340"/>
      <c r="I1108" s="340"/>
      <c r="J1108" s="340"/>
      <c r="K1108" s="340"/>
      <c r="L1108" s="340"/>
      <c r="M1108" s="340"/>
      <c r="N1108" s="340"/>
      <c r="O1108" s="340"/>
      <c r="P1108" s="340"/>
      <c r="Q1108" s="340"/>
      <c r="R1108" s="340"/>
      <c r="S1108" s="340"/>
      <c r="T1108" s="340"/>
      <c r="U1108" s="340"/>
      <c r="V1108" s="340"/>
      <c r="W1108" s="340"/>
      <c r="X1108" s="340"/>
      <c r="Y1108" s="340"/>
      <c r="Z1108" s="340"/>
      <c r="AA1108" s="340"/>
      <c r="AB1108" s="340"/>
      <c r="AC1108" s="340"/>
      <c r="AD1108" s="340"/>
    </row>
    <row r="1109" spans="1:63" ht="60" customHeight="1">
      <c r="A1109" s="166"/>
      <c r="B1109" s="7"/>
      <c r="C1109" s="367"/>
      <c r="D1109" s="368"/>
      <c r="E1109" s="368"/>
      <c r="F1109" s="368"/>
      <c r="G1109" s="368"/>
      <c r="H1109" s="368"/>
      <c r="I1109" s="368"/>
      <c r="J1109" s="368"/>
      <c r="K1109" s="368"/>
      <c r="L1109" s="368"/>
      <c r="M1109" s="368"/>
      <c r="N1109" s="368"/>
      <c r="O1109" s="368"/>
      <c r="P1109" s="368"/>
      <c r="Q1109" s="368"/>
      <c r="R1109" s="368"/>
      <c r="S1109" s="368"/>
      <c r="T1109" s="368"/>
      <c r="U1109" s="368"/>
      <c r="V1109" s="368"/>
      <c r="W1109" s="368"/>
      <c r="X1109" s="368"/>
      <c r="Y1109" s="368"/>
      <c r="Z1109" s="368"/>
      <c r="AA1109" s="368"/>
      <c r="AB1109" s="368"/>
      <c r="AC1109" s="368"/>
      <c r="AD1109" s="369"/>
    </row>
    <row r="1110" spans="1:63" ht="15" customHeight="1">
      <c r="A1110" s="166"/>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row>
    <row r="1111" spans="1:63" ht="15" customHeight="1">
      <c r="A1111" s="166"/>
      <c r="B1111" s="283" t="str">
        <f>IF(AJ1102=0,"","Error: verificar sumas por fila.")</f>
        <v/>
      </c>
      <c r="C1111" s="283"/>
      <c r="D1111" s="283"/>
      <c r="E1111" s="283"/>
      <c r="F1111" s="283"/>
      <c r="G1111" s="283"/>
      <c r="H1111" s="283"/>
      <c r="I1111" s="283"/>
      <c r="J1111" s="283"/>
      <c r="K1111" s="283"/>
      <c r="L1111" s="283"/>
      <c r="M1111" s="283"/>
      <c r="N1111" s="283"/>
      <c r="O1111" s="283"/>
      <c r="P1111" s="283"/>
      <c r="Q1111" s="283"/>
      <c r="R1111" s="283"/>
      <c r="S1111" s="283"/>
      <c r="T1111" s="283"/>
      <c r="U1111" s="283"/>
      <c r="V1111" s="283"/>
      <c r="W1111" s="283"/>
      <c r="X1111" s="283"/>
      <c r="Y1111" s="283"/>
      <c r="Z1111" s="283"/>
      <c r="AA1111" s="283"/>
      <c r="AB1111" s="283"/>
      <c r="AC1111" s="283"/>
      <c r="AD1111" s="283"/>
    </row>
    <row r="1112" spans="1:63" ht="15" customHeight="1">
      <c r="A1112" s="166"/>
      <c r="B1112" s="283" t="str">
        <f>IF(AN1102=0,"",IF(AM1100&gt;0," Error: debe especificar la opción Mixta (especifique).",IF(AN1100&gt;0," Error: debe especificar la opción Otro tipo de conclusión (especifique)."," Error: no debe presentar información en el recuadro (especifique).")))</f>
        <v/>
      </c>
      <c r="C1112" s="283"/>
      <c r="D1112" s="283"/>
      <c r="E1112" s="283"/>
      <c r="F1112" s="283"/>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3"/>
      <c r="AD1112" s="283"/>
    </row>
    <row r="1113" spans="1:63" ht="15" customHeight="1">
      <c r="A1113" s="166"/>
      <c r="B1113" s="315" t="str">
        <f>IF(AL1102=0,"","Error: debe completar toda la información requerida.")</f>
        <v/>
      </c>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315"/>
      <c r="Z1113" s="315"/>
      <c r="AA1113" s="315"/>
      <c r="AB1113" s="315"/>
      <c r="AC1113" s="315"/>
      <c r="AD1113" s="315"/>
    </row>
    <row r="1114" spans="1:63" ht="15" customHeight="1">
      <c r="A1114" s="166"/>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row>
    <row r="1115" spans="1:63" ht="15" customHeight="1">
      <c r="A1115" s="166"/>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row>
    <row r="1116" spans="1:63" ht="36" customHeight="1">
      <c r="A1116" s="158" t="s">
        <v>814</v>
      </c>
      <c r="B1116" s="370" t="s">
        <v>635</v>
      </c>
      <c r="C1116" s="370"/>
      <c r="D1116" s="370"/>
      <c r="E1116" s="370"/>
      <c r="F1116" s="370"/>
      <c r="G1116" s="370"/>
      <c r="H1116" s="370"/>
      <c r="I1116" s="370"/>
      <c r="J1116" s="370"/>
      <c r="K1116" s="370"/>
      <c r="L1116" s="370"/>
      <c r="M1116" s="370"/>
      <c r="N1116" s="370"/>
      <c r="O1116" s="370"/>
      <c r="P1116" s="370"/>
      <c r="Q1116" s="370"/>
      <c r="R1116" s="370"/>
      <c r="S1116" s="370"/>
      <c r="T1116" s="370"/>
      <c r="U1116" s="370"/>
      <c r="V1116" s="370"/>
      <c r="W1116" s="370"/>
      <c r="X1116" s="370"/>
      <c r="Y1116" s="370"/>
      <c r="Z1116" s="370"/>
      <c r="AA1116" s="370"/>
      <c r="AB1116" s="370"/>
      <c r="AC1116" s="370"/>
      <c r="AD1116" s="370"/>
    </row>
    <row r="1117" spans="1:63" ht="36" customHeight="1">
      <c r="A1117" s="158"/>
      <c r="B1117" s="188"/>
      <c r="C1117" s="285" t="s">
        <v>636</v>
      </c>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285"/>
    </row>
    <row r="1118" spans="1:63" ht="15" customHeight="1">
      <c r="A1118" s="166"/>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G1118" t="s">
        <v>1507</v>
      </c>
      <c r="AH1118" t="s">
        <v>1508</v>
      </c>
      <c r="AI1118" t="s">
        <v>1509</v>
      </c>
    </row>
    <row r="1119" spans="1:63" ht="24" customHeight="1">
      <c r="A1119" s="166"/>
      <c r="B1119" s="7"/>
      <c r="C1119" s="401" t="s">
        <v>104</v>
      </c>
      <c r="D1119" s="402"/>
      <c r="E1119" s="402"/>
      <c r="F1119" s="402"/>
      <c r="G1119" s="402"/>
      <c r="H1119" s="402"/>
      <c r="I1119" s="402"/>
      <c r="J1119" s="402"/>
      <c r="K1119" s="402"/>
      <c r="L1119" s="402"/>
      <c r="M1119" s="402"/>
      <c r="N1119" s="402"/>
      <c r="O1119" s="402"/>
      <c r="P1119" s="402"/>
      <c r="Q1119" s="402"/>
      <c r="R1119" s="403"/>
      <c r="S1119" s="381" t="s">
        <v>916</v>
      </c>
      <c r="T1119" s="382"/>
      <c r="U1119" s="382"/>
      <c r="V1119" s="382"/>
      <c r="W1119" s="382"/>
      <c r="X1119" s="382"/>
      <c r="Y1119" s="382"/>
      <c r="Z1119" s="382"/>
      <c r="AA1119" s="382"/>
      <c r="AB1119" s="382"/>
      <c r="AC1119" s="382"/>
      <c r="AD1119" s="383"/>
      <c r="AG1119">
        <f>COUNTBLANK(S1122:AD1241)</f>
        <v>1440</v>
      </c>
      <c r="AH1119">
        <v>1440</v>
      </c>
      <c r="AI1119">
        <v>0</v>
      </c>
    </row>
    <row r="1120" spans="1:63" ht="120" customHeight="1">
      <c r="A1120" s="166"/>
      <c r="B1120" s="7"/>
      <c r="C1120" s="432"/>
      <c r="D1120" s="433"/>
      <c r="E1120" s="433"/>
      <c r="F1120" s="433"/>
      <c r="G1120" s="433"/>
      <c r="H1120" s="433"/>
      <c r="I1120" s="433"/>
      <c r="J1120" s="433"/>
      <c r="K1120" s="433"/>
      <c r="L1120" s="433"/>
      <c r="M1120" s="433"/>
      <c r="N1120" s="433"/>
      <c r="O1120" s="433"/>
      <c r="P1120" s="433"/>
      <c r="Q1120" s="433"/>
      <c r="R1120" s="434"/>
      <c r="S1120" s="327" t="s">
        <v>105</v>
      </c>
      <c r="T1120" s="435" t="s">
        <v>106</v>
      </c>
      <c r="U1120" s="435" t="s">
        <v>107</v>
      </c>
      <c r="V1120" s="361" t="s">
        <v>588</v>
      </c>
      <c r="W1120" s="362"/>
      <c r="X1120" s="363"/>
      <c r="Y1120" s="361" t="s">
        <v>589</v>
      </c>
      <c r="Z1120" s="362"/>
      <c r="AA1120" s="363"/>
      <c r="AB1120" s="361" t="s">
        <v>590</v>
      </c>
      <c r="AC1120" s="362"/>
      <c r="AD1120" s="363"/>
      <c r="AG1120" t="s">
        <v>105</v>
      </c>
      <c r="AL1120" t="s">
        <v>1535</v>
      </c>
      <c r="AQ1120" t="s">
        <v>106</v>
      </c>
      <c r="AV1120" t="s">
        <v>107</v>
      </c>
      <c r="BA1120" t="s">
        <v>1565</v>
      </c>
      <c r="BF1120" t="s">
        <v>1566</v>
      </c>
      <c r="BK1120" t="s">
        <v>1567</v>
      </c>
    </row>
    <row r="1121" spans="1:68" ht="48" customHeight="1">
      <c r="A1121" s="166"/>
      <c r="B1121" s="7"/>
      <c r="C1121" s="404"/>
      <c r="D1121" s="405"/>
      <c r="E1121" s="405"/>
      <c r="F1121" s="405"/>
      <c r="G1121" s="405"/>
      <c r="H1121" s="405"/>
      <c r="I1121" s="405"/>
      <c r="J1121" s="405"/>
      <c r="K1121" s="405"/>
      <c r="L1121" s="405"/>
      <c r="M1121" s="405"/>
      <c r="N1121" s="405"/>
      <c r="O1121" s="405"/>
      <c r="P1121" s="405"/>
      <c r="Q1121" s="405"/>
      <c r="R1121" s="406"/>
      <c r="S1121" s="329"/>
      <c r="T1121" s="436"/>
      <c r="U1121" s="436"/>
      <c r="V1121" s="117" t="s">
        <v>591</v>
      </c>
      <c r="W1121" s="104" t="s">
        <v>106</v>
      </c>
      <c r="X1121" s="104" t="s">
        <v>107</v>
      </c>
      <c r="Y1121" s="117" t="s">
        <v>591</v>
      </c>
      <c r="Z1121" s="104" t="s">
        <v>106</v>
      </c>
      <c r="AA1121" s="104" t="s">
        <v>107</v>
      </c>
      <c r="AB1121" s="117" t="s">
        <v>591</v>
      </c>
      <c r="AC1121" s="104" t="s">
        <v>106</v>
      </c>
      <c r="AD1121" s="104" t="s">
        <v>107</v>
      </c>
      <c r="AG1121" t="s">
        <v>105</v>
      </c>
      <c r="AH1121" t="s">
        <v>1527</v>
      </c>
      <c r="AI1121" t="s">
        <v>1521</v>
      </c>
      <c r="AJ1121" t="s">
        <v>1528</v>
      </c>
      <c r="AL1121" t="s">
        <v>105</v>
      </c>
      <c r="AM1121" t="s">
        <v>1527</v>
      </c>
      <c r="AN1121" t="s">
        <v>1521</v>
      </c>
      <c r="AO1121" t="s">
        <v>1528</v>
      </c>
      <c r="AQ1121" t="s">
        <v>105</v>
      </c>
      <c r="AR1121" t="s">
        <v>1527</v>
      </c>
      <c r="AS1121" t="s">
        <v>1521</v>
      </c>
      <c r="AT1121" t="s">
        <v>1528</v>
      </c>
      <c r="AV1121" t="s">
        <v>105</v>
      </c>
      <c r="AW1121" t="s">
        <v>1527</v>
      </c>
      <c r="AX1121" t="s">
        <v>1521</v>
      </c>
      <c r="AY1121" t="s">
        <v>1528</v>
      </c>
      <c r="BA1121" t="s">
        <v>105</v>
      </c>
      <c r="BB1121" t="s">
        <v>1527</v>
      </c>
      <c r="BC1121" t="s">
        <v>1521</v>
      </c>
      <c r="BD1121" t="s">
        <v>1528</v>
      </c>
      <c r="BF1121" t="s">
        <v>105</v>
      </c>
      <c r="BG1121" t="s">
        <v>1527</v>
      </c>
      <c r="BH1121" t="s">
        <v>1521</v>
      </c>
      <c r="BI1121" t="s">
        <v>1528</v>
      </c>
      <c r="BK1121" t="s">
        <v>105</v>
      </c>
      <c r="BL1121" t="s">
        <v>1527</v>
      </c>
      <c r="BM1121" t="s">
        <v>1521</v>
      </c>
      <c r="BN1121" t="s">
        <v>1528</v>
      </c>
      <c r="BP1121" t="s">
        <v>1510</v>
      </c>
    </row>
    <row r="1122" spans="1:68" ht="15" customHeight="1">
      <c r="A1122" s="166"/>
      <c r="B1122" s="7"/>
      <c r="C1122" s="64" t="s">
        <v>68</v>
      </c>
      <c r="D1122" s="437" t="str">
        <f>IF(D434="","",D434)</f>
        <v/>
      </c>
      <c r="E1122" s="438"/>
      <c r="F1122" s="438"/>
      <c r="G1122" s="438"/>
      <c r="H1122" s="438"/>
      <c r="I1122" s="438"/>
      <c r="J1122" s="438"/>
      <c r="K1122" s="438"/>
      <c r="L1122" s="438"/>
      <c r="M1122" s="438"/>
      <c r="N1122" s="438"/>
      <c r="O1122" s="438"/>
      <c r="P1122" s="438"/>
      <c r="Q1122" s="438"/>
      <c r="R1122" s="439"/>
      <c r="S1122" s="234"/>
      <c r="T1122" s="234"/>
      <c r="U1122" s="234"/>
      <c r="V1122" s="234"/>
      <c r="W1122" s="234"/>
      <c r="X1122" s="234"/>
      <c r="Y1122" s="234"/>
      <c r="Z1122" s="234"/>
      <c r="AA1122" s="234"/>
      <c r="AB1122" s="234"/>
      <c r="AC1122" s="234"/>
      <c r="AD1122" s="234"/>
      <c r="AG1122">
        <f>S1122</f>
        <v>0</v>
      </c>
      <c r="AH1122">
        <f>COUNTIF(T1122:U1122,"NS")</f>
        <v>0</v>
      </c>
      <c r="AI1122">
        <f>SUM(T1122:U1122)</f>
        <v>0</v>
      </c>
      <c r="AJ1122">
        <f>IF($AG$1119=$AH$1119,0,IF(OR(AND(AG1122=0,AH1122&gt;0),AND(AG1122="ns",AI1122&gt;0),AND(AG1122="ns",AH1122=0,AI1122=0)),1,IF(OR(AND(AG1122&gt;0,AH1122=2),AND(AG1122="ns",AH1122=2),AND(AG1122="ns",AI1122=0,AH1122&gt;0),AG1122=AI1122,COUNTIF(S1122:U1122,"NA")=3),0,1)))</f>
        <v>0</v>
      </c>
      <c r="AL1122">
        <f>S1122</f>
        <v>0</v>
      </c>
      <c r="AM1122">
        <f>COUNTIF(V1122,"NS")+COUNTIF(Y1122,"NS")+COUNTIF(AB1122,"NS")</f>
        <v>0</v>
      </c>
      <c r="AN1122">
        <f>SUM(V1122,Y1122,AB1122)</f>
        <v>0</v>
      </c>
      <c r="AO1122">
        <f>IF($AG$1119=$AH$1119,0,IF(OR(AND(AL1122=0,AM1122&gt;0),AND(AL1122="ns",AN1122&gt;0),AND(AL1122="ns",AM1122=0,AN1122=0)),1,IF(OR(AND(AL1122&gt;0,AM1122=2),AND(AL1122="ns",AM1122=2),AND(AL1122="ns",AN1122=0,AM1122&gt;0),AL1122=AN1122,(COUNTIF(S1122,"NA")+COUNTIF(V1122,"NA")+COUNTIF(Y1122,"NA")+COUNTIF(AB1122,"NA"))=4),0,1)))</f>
        <v>0</v>
      </c>
      <c r="AQ1122">
        <f>T1122</f>
        <v>0</v>
      </c>
      <c r="AR1122">
        <f>COUNTIF(W1122,"NS")+COUNTIF(Z1122,"NS")+COUNTIF(AC1122,"NS")</f>
        <v>0</v>
      </c>
      <c r="AS1122">
        <f>SUM(W1122,Z1122,AC1122)</f>
        <v>0</v>
      </c>
      <c r="AT1122">
        <f>IF($AG$1119=$AH$1119,0,IF(OR(AND(AQ1122=0,AR1122&gt;0),AND(AQ1122="ns",AS1122&gt;0),AND(AQ1122="ns",AR1122=0,AS1122=0)),1,IF(OR(AND(AQ1122&gt;0,AR1122=2),AND(AQ1122="ns",AR1122=2),AND(AQ1122="ns",AS1122=0,AR1122&gt;0),AQ1122=AS1122,(COUNTIF(T1122,"NA")+COUNTIF(W1122,"NA")+COUNTIF(Z1122,"NA")+COUNTIF(AC1122,"NA"))=4),0,1)))</f>
        <v>0</v>
      </c>
      <c r="AV1122">
        <f>U1122</f>
        <v>0</v>
      </c>
      <c r="AW1122">
        <f>COUNTIF(X1122,"NS")+COUNTIF(AA1122,"NS")+COUNTIF(AD1122,"NS")</f>
        <v>0</v>
      </c>
      <c r="AX1122">
        <f>SUM(X1122,AA1122,AD1122)</f>
        <v>0</v>
      </c>
      <c r="AY1122">
        <f>IF($AG$1119=$AH$1119,0,IF(OR(AND(AV1122=0,AW1122&gt;0),AND(AV1122="ns",AX1122&gt;0),AND(AV1122="ns",AW1122=0,AX1122=0)),1,IF(OR(AND(AV1122&gt;0,AW1122=2),AND(AV1122="ns",AW1122=2),AND(AV1122="ns",AX1122=0,AW1122&gt;0),AV1122=AX1122,(COUNTIF(U1122,"NA")+COUNTIF(X1122,"NA")+COUNTIF(AA1122,"NA")+COUNTIF(AD1122,"NA"))=4),0,1)))</f>
        <v>0</v>
      </c>
      <c r="BA1122">
        <f>V1122</f>
        <v>0</v>
      </c>
      <c r="BB1122">
        <f>COUNTIF(W1122:X1122,"NS")</f>
        <v>0</v>
      </c>
      <c r="BC1122">
        <f>SUM(W1122:X1122)</f>
        <v>0</v>
      </c>
      <c r="BD1122">
        <f>IF($AG$1119=$AH$1119,0,IF(OR(AND(BA1122=0,BB1122&gt;0),AND(BA1122="ns",BC1122&gt;0),AND(BA1122="ns",BB1122=0,BC1122=0)),1,IF(OR(AND(BA1122&gt;0,BB1122=2),AND(BA1122="ns",BB1122=2),AND(BA1122="ns",BC1122=0,BB1122&gt;0),BA1122=BC1122,COUNTIF(V1122:X1122,"NA")=3),0,1)))</f>
        <v>0</v>
      </c>
      <c r="BF1122">
        <f>Y1122</f>
        <v>0</v>
      </c>
      <c r="BG1122">
        <f>COUNTIF(Z1122:AA1122,"NS")</f>
        <v>0</v>
      </c>
      <c r="BH1122">
        <f>SUM(Z1122:AA1122)</f>
        <v>0</v>
      </c>
      <c r="BI1122">
        <f>IF($AG$1119=$AH$1119,0,IF(OR(AND(BF1122=0,BG1122&gt;0),AND(BF1122="ns",BH1122&gt;0),AND(BF1122="ns",BG1122=0,BH1122=0)),1,IF(OR(AND(BF1122&gt;0,BG1122=2),AND(BF1122="ns",BG1122=2),AND(BF1122="ns",BH1122=0,BG1122&gt;0),BF1122=BH1122,COUNTIF(Y1122:AA1122,"NA")=3),0,1)))</f>
        <v>0</v>
      </c>
      <c r="BK1122">
        <f>AB1122</f>
        <v>0</v>
      </c>
      <c r="BL1122">
        <f>COUNTIF(AC1122:AD1122,"NS")</f>
        <v>0</v>
      </c>
      <c r="BM1122">
        <f>SUM(AC1122:AD1122)</f>
        <v>0</v>
      </c>
      <c r="BN1122">
        <f>IF($AG$1119=$AH$1119,0,IF(OR(AND(BK1122=0,BL1122&gt;0),AND(BK1122="ns",BM1122&gt;0),AND(BK1122="ns",BL1122=0,BM1122=0)),1,IF(OR(AND(BK1122&gt;0,BL1122=2),AND(BK1122="ns",BL1122=2),AND(BK1122="ns",BM1122=0,BL1122&gt;0),BK1122=BM1122,COUNTIF(AB1122:AD1122,"NA")=3),0,1)))</f>
        <v>0</v>
      </c>
      <c r="BP1122">
        <f>IF(COUNTBLANK(S1122:AD1122)=12,0,IF(COUNTA(S1122:AD1122)&lt;&gt;COUNTA($S$1120:$U$1121,$V$1121:$AD$1121),1,0))</f>
        <v>0</v>
      </c>
    </row>
    <row r="1123" spans="1:68" ht="15" customHeight="1">
      <c r="A1123" s="166"/>
      <c r="B1123" s="7"/>
      <c r="C1123" s="64" t="s">
        <v>69</v>
      </c>
      <c r="D1123" s="437" t="str">
        <f t="shared" ref="D1123:D1186" si="193">IF(D435="","",D435)</f>
        <v/>
      </c>
      <c r="E1123" s="438"/>
      <c r="F1123" s="438"/>
      <c r="G1123" s="438"/>
      <c r="H1123" s="438"/>
      <c r="I1123" s="438"/>
      <c r="J1123" s="438"/>
      <c r="K1123" s="438"/>
      <c r="L1123" s="438"/>
      <c r="M1123" s="438"/>
      <c r="N1123" s="438"/>
      <c r="O1123" s="438"/>
      <c r="P1123" s="438"/>
      <c r="Q1123" s="438"/>
      <c r="R1123" s="439"/>
      <c r="S1123" s="234"/>
      <c r="T1123" s="234"/>
      <c r="U1123" s="234"/>
      <c r="V1123" s="234"/>
      <c r="W1123" s="234"/>
      <c r="X1123" s="234"/>
      <c r="Y1123" s="234"/>
      <c r="Z1123" s="234"/>
      <c r="AA1123" s="234"/>
      <c r="AB1123" s="234"/>
      <c r="AC1123" s="234"/>
      <c r="AD1123" s="234"/>
      <c r="AG1123">
        <f t="shared" ref="AG1123:AG1186" si="194">S1123</f>
        <v>0</v>
      </c>
      <c r="AH1123">
        <f t="shared" ref="AH1123:AH1186" si="195">COUNTIF(T1123:U1123,"NS")</f>
        <v>0</v>
      </c>
      <c r="AI1123">
        <f t="shared" ref="AI1123:AI1186" si="196">SUM(T1123:U1123)</f>
        <v>0</v>
      </c>
      <c r="AJ1123">
        <f t="shared" ref="AJ1123:AJ1186" si="197">IF($AG$1119=$AH$1119,0,IF(OR(AND(AG1123=0,AH1123&gt;0),AND(AG1123="ns",AI1123&gt;0),AND(AG1123="ns",AH1123=0,AI1123=0)),1,IF(OR(AND(AG1123&gt;0,AH1123=2),AND(AG1123="ns",AH1123=2),AND(AG1123="ns",AI1123=0,AH1123&gt;0),AG1123=AI1123,COUNTIF(S1123:U1123,"NA")=3),0,1)))</f>
        <v>0</v>
      </c>
      <c r="AL1123">
        <f t="shared" ref="AL1123:AL1186" si="198">S1123</f>
        <v>0</v>
      </c>
      <c r="AM1123">
        <f t="shared" ref="AM1123:AM1186" si="199">COUNTIF(V1123,"NS")+COUNTIF(Y1123,"NS")+COUNTIF(AB1123,"NS")</f>
        <v>0</v>
      </c>
      <c r="AN1123">
        <f t="shared" ref="AN1123:AN1186" si="200">SUM(V1123,Y1123,AB1123)</f>
        <v>0</v>
      </c>
      <c r="AO1123">
        <f t="shared" ref="AO1123:AO1186" si="201">IF($AG$1119=$AH$1119,0,IF(OR(AND(AL1123=0,AM1123&gt;0),AND(AL1123="ns",AN1123&gt;0),AND(AL1123="ns",AM1123=0,AN1123=0)),1,IF(OR(AND(AL1123&gt;0,AM1123=2),AND(AL1123="ns",AM1123=2),AND(AL1123="ns",AN1123=0,AM1123&gt;0),AL1123=AN1123,(COUNTIF(S1123,"NA")+COUNTIF(V1123,"NA")+COUNTIF(Y1123,"NA")+COUNTIF(AB1123,"NA"))=4),0,1)))</f>
        <v>0</v>
      </c>
      <c r="AQ1123">
        <f t="shared" ref="AQ1123:AQ1186" si="202">T1123</f>
        <v>0</v>
      </c>
      <c r="AR1123">
        <f t="shared" ref="AR1123:AR1186" si="203">COUNTIF(W1123,"NS")+COUNTIF(Z1123,"NS")+COUNTIF(AC1123,"NS")</f>
        <v>0</v>
      </c>
      <c r="AS1123">
        <f t="shared" ref="AS1123:AS1186" si="204">SUM(W1123,Z1123,AC1123)</f>
        <v>0</v>
      </c>
      <c r="AT1123">
        <f t="shared" ref="AT1123:AT1186" si="205">IF($AG$1119=$AH$1119,0,IF(OR(AND(AQ1123=0,AR1123&gt;0),AND(AQ1123="ns",AS1123&gt;0),AND(AQ1123="ns",AR1123=0,AS1123=0)),1,IF(OR(AND(AQ1123&gt;0,AR1123=2),AND(AQ1123="ns",AR1123=2),AND(AQ1123="ns",AS1123=0,AR1123&gt;0),AQ1123=AS1123,(COUNTIF(T1123,"NA")+COUNTIF(W1123,"NA")+COUNTIF(Z1123,"NA")+COUNTIF(AC1123,"NA"))=4),0,1)))</f>
        <v>0</v>
      </c>
      <c r="AV1123">
        <f t="shared" ref="AV1123:AV1186" si="206">U1123</f>
        <v>0</v>
      </c>
      <c r="AW1123">
        <f t="shared" ref="AW1123:AW1186" si="207">COUNTIF(X1123,"NS")+COUNTIF(AA1123,"NS")+COUNTIF(AD1123,"NS")</f>
        <v>0</v>
      </c>
      <c r="AX1123">
        <f t="shared" ref="AX1123:AX1186" si="208">SUM(X1123,AA1123,AD1123)</f>
        <v>0</v>
      </c>
      <c r="AY1123">
        <f t="shared" ref="AY1123:AY1186" si="209">IF($AG$1119=$AH$1119,0,IF(OR(AND(AV1123=0,AW1123&gt;0),AND(AV1123="ns",AX1123&gt;0),AND(AV1123="ns",AW1123=0,AX1123=0)),1,IF(OR(AND(AV1123&gt;0,AW1123=2),AND(AV1123="ns",AW1123=2),AND(AV1123="ns",AX1123=0,AW1123&gt;0),AV1123=AX1123,(COUNTIF(U1123,"NA")+COUNTIF(X1123,"NA")+COUNTIF(AA1123,"NA")+COUNTIF(AD1123,"NA"))=4),0,1)))</f>
        <v>0</v>
      </c>
      <c r="BA1123">
        <f t="shared" ref="BA1123:BA1186" si="210">V1123</f>
        <v>0</v>
      </c>
      <c r="BB1123">
        <f t="shared" ref="BB1123:BB1186" si="211">COUNTIF(W1123:X1123,"NS")</f>
        <v>0</v>
      </c>
      <c r="BC1123">
        <f t="shared" ref="BC1123:BC1186" si="212">SUM(W1123:X1123)</f>
        <v>0</v>
      </c>
      <c r="BD1123">
        <f t="shared" ref="BD1123:BD1186" si="213">IF($AG$1119=$AH$1119,0,IF(OR(AND(BA1123=0,BB1123&gt;0),AND(BA1123="ns",BC1123&gt;0),AND(BA1123="ns",BB1123=0,BC1123=0)),1,IF(OR(AND(BA1123&gt;0,BB1123=2),AND(BA1123="ns",BB1123=2),AND(BA1123="ns",BC1123=0,BB1123&gt;0),BA1123=BC1123,COUNTIF(V1123:X1123,"NA")=3),0,1)))</f>
        <v>0</v>
      </c>
      <c r="BF1123">
        <f t="shared" ref="BF1123:BF1186" si="214">Y1123</f>
        <v>0</v>
      </c>
      <c r="BG1123">
        <f t="shared" ref="BG1123:BG1186" si="215">COUNTIF(Z1123:AA1123,"NS")</f>
        <v>0</v>
      </c>
      <c r="BH1123">
        <f t="shared" ref="BH1123:BH1186" si="216">SUM(Z1123:AA1123)</f>
        <v>0</v>
      </c>
      <c r="BI1123">
        <f t="shared" ref="BI1123:BI1186" si="217">IF($AG$1119=$AH$1119,0,IF(OR(AND(BF1123=0,BG1123&gt;0),AND(BF1123="ns",BH1123&gt;0),AND(BF1123="ns",BG1123=0,BH1123=0)),1,IF(OR(AND(BF1123&gt;0,BG1123=2),AND(BF1123="ns",BG1123=2),AND(BF1123="ns",BH1123=0,BG1123&gt;0),BF1123=BH1123,COUNTIF(Y1123:AA1123,"NA")=3),0,1)))</f>
        <v>0</v>
      </c>
      <c r="BK1123">
        <f t="shared" ref="BK1123:BK1186" si="218">AB1123</f>
        <v>0</v>
      </c>
      <c r="BL1123">
        <f t="shared" ref="BL1123:BL1186" si="219">COUNTIF(AC1123:AD1123,"NS")</f>
        <v>0</v>
      </c>
      <c r="BM1123">
        <f t="shared" ref="BM1123:BM1186" si="220">SUM(AC1123:AD1123)</f>
        <v>0</v>
      </c>
      <c r="BN1123">
        <f t="shared" ref="BN1123:BN1186" si="221">IF($AG$1119=$AH$1119,0,IF(OR(AND(BK1123=0,BL1123&gt;0),AND(BK1123="ns",BM1123&gt;0),AND(BK1123="ns",BL1123=0,BM1123=0)),1,IF(OR(AND(BK1123&gt;0,BL1123=2),AND(BK1123="ns",BL1123=2),AND(BK1123="ns",BM1123=0,BL1123&gt;0),BK1123=BM1123,COUNTIF(AB1123:AD1123,"NA")=3),0,1)))</f>
        <v>0</v>
      </c>
      <c r="BP1123">
        <f t="shared" ref="BP1123:BP1186" si="222">IF(COUNTBLANK(S1123:AD1123)=12,0,IF(COUNTA(S1123:AD1123)&lt;&gt;COUNTA($S$1120:$U$1121,$V$1121:$AD$1121),1,0))</f>
        <v>0</v>
      </c>
    </row>
    <row r="1124" spans="1:68" ht="15" customHeight="1">
      <c r="A1124" s="166"/>
      <c r="B1124" s="7"/>
      <c r="C1124" s="64" t="s">
        <v>70</v>
      </c>
      <c r="D1124" s="437" t="str">
        <f t="shared" si="193"/>
        <v/>
      </c>
      <c r="E1124" s="438"/>
      <c r="F1124" s="438"/>
      <c r="G1124" s="438"/>
      <c r="H1124" s="438"/>
      <c r="I1124" s="438"/>
      <c r="J1124" s="438"/>
      <c r="K1124" s="438"/>
      <c r="L1124" s="438"/>
      <c r="M1124" s="438"/>
      <c r="N1124" s="438"/>
      <c r="O1124" s="438"/>
      <c r="P1124" s="438"/>
      <c r="Q1124" s="438"/>
      <c r="R1124" s="439"/>
      <c r="S1124" s="234"/>
      <c r="T1124" s="234"/>
      <c r="U1124" s="234"/>
      <c r="V1124" s="234"/>
      <c r="W1124" s="234"/>
      <c r="X1124" s="234"/>
      <c r="Y1124" s="234"/>
      <c r="Z1124" s="234"/>
      <c r="AA1124" s="234"/>
      <c r="AB1124" s="234"/>
      <c r="AC1124" s="234"/>
      <c r="AD1124" s="234"/>
      <c r="AG1124">
        <f t="shared" si="194"/>
        <v>0</v>
      </c>
      <c r="AH1124">
        <f t="shared" si="195"/>
        <v>0</v>
      </c>
      <c r="AI1124">
        <f t="shared" si="196"/>
        <v>0</v>
      </c>
      <c r="AJ1124">
        <f t="shared" si="197"/>
        <v>0</v>
      </c>
      <c r="AL1124">
        <f t="shared" si="198"/>
        <v>0</v>
      </c>
      <c r="AM1124">
        <f t="shared" si="199"/>
        <v>0</v>
      </c>
      <c r="AN1124">
        <f t="shared" si="200"/>
        <v>0</v>
      </c>
      <c r="AO1124">
        <f t="shared" si="201"/>
        <v>0</v>
      </c>
      <c r="AQ1124">
        <f t="shared" si="202"/>
        <v>0</v>
      </c>
      <c r="AR1124">
        <f t="shared" si="203"/>
        <v>0</v>
      </c>
      <c r="AS1124">
        <f t="shared" si="204"/>
        <v>0</v>
      </c>
      <c r="AT1124">
        <f t="shared" si="205"/>
        <v>0</v>
      </c>
      <c r="AV1124">
        <f t="shared" si="206"/>
        <v>0</v>
      </c>
      <c r="AW1124">
        <f t="shared" si="207"/>
        <v>0</v>
      </c>
      <c r="AX1124">
        <f t="shared" si="208"/>
        <v>0</v>
      </c>
      <c r="AY1124">
        <f t="shared" si="209"/>
        <v>0</v>
      </c>
      <c r="BA1124">
        <f t="shared" si="210"/>
        <v>0</v>
      </c>
      <c r="BB1124">
        <f t="shared" si="211"/>
        <v>0</v>
      </c>
      <c r="BC1124">
        <f t="shared" si="212"/>
        <v>0</v>
      </c>
      <c r="BD1124">
        <f t="shared" si="213"/>
        <v>0</v>
      </c>
      <c r="BF1124">
        <f t="shared" si="214"/>
        <v>0</v>
      </c>
      <c r="BG1124">
        <f t="shared" si="215"/>
        <v>0</v>
      </c>
      <c r="BH1124">
        <f t="shared" si="216"/>
        <v>0</v>
      </c>
      <c r="BI1124">
        <f t="shared" si="217"/>
        <v>0</v>
      </c>
      <c r="BK1124">
        <f t="shared" si="218"/>
        <v>0</v>
      </c>
      <c r="BL1124">
        <f t="shared" si="219"/>
        <v>0</v>
      </c>
      <c r="BM1124">
        <f t="shared" si="220"/>
        <v>0</v>
      </c>
      <c r="BN1124">
        <f t="shared" si="221"/>
        <v>0</v>
      </c>
      <c r="BP1124">
        <f t="shared" si="222"/>
        <v>0</v>
      </c>
    </row>
    <row r="1125" spans="1:68" ht="15" customHeight="1">
      <c r="A1125" s="166"/>
      <c r="B1125" s="7"/>
      <c r="C1125" s="64" t="s">
        <v>71</v>
      </c>
      <c r="D1125" s="437" t="str">
        <f t="shared" si="193"/>
        <v/>
      </c>
      <c r="E1125" s="438"/>
      <c r="F1125" s="438"/>
      <c r="G1125" s="438"/>
      <c r="H1125" s="438"/>
      <c r="I1125" s="438"/>
      <c r="J1125" s="438"/>
      <c r="K1125" s="438"/>
      <c r="L1125" s="438"/>
      <c r="M1125" s="438"/>
      <c r="N1125" s="438"/>
      <c r="O1125" s="438"/>
      <c r="P1125" s="438"/>
      <c r="Q1125" s="438"/>
      <c r="R1125" s="439"/>
      <c r="S1125" s="234"/>
      <c r="T1125" s="234"/>
      <c r="U1125" s="234"/>
      <c r="V1125" s="234"/>
      <c r="W1125" s="234"/>
      <c r="X1125" s="234"/>
      <c r="Y1125" s="234"/>
      <c r="Z1125" s="234"/>
      <c r="AA1125" s="234"/>
      <c r="AB1125" s="234"/>
      <c r="AC1125" s="234"/>
      <c r="AD1125" s="234"/>
      <c r="AG1125">
        <f t="shared" si="194"/>
        <v>0</v>
      </c>
      <c r="AH1125">
        <f t="shared" si="195"/>
        <v>0</v>
      </c>
      <c r="AI1125">
        <f t="shared" si="196"/>
        <v>0</v>
      </c>
      <c r="AJ1125">
        <f t="shared" si="197"/>
        <v>0</v>
      </c>
      <c r="AL1125">
        <f t="shared" si="198"/>
        <v>0</v>
      </c>
      <c r="AM1125">
        <f t="shared" si="199"/>
        <v>0</v>
      </c>
      <c r="AN1125">
        <f t="shared" si="200"/>
        <v>0</v>
      </c>
      <c r="AO1125">
        <f t="shared" si="201"/>
        <v>0</v>
      </c>
      <c r="AQ1125">
        <f t="shared" si="202"/>
        <v>0</v>
      </c>
      <c r="AR1125">
        <f t="shared" si="203"/>
        <v>0</v>
      </c>
      <c r="AS1125">
        <f t="shared" si="204"/>
        <v>0</v>
      </c>
      <c r="AT1125">
        <f t="shared" si="205"/>
        <v>0</v>
      </c>
      <c r="AV1125">
        <f t="shared" si="206"/>
        <v>0</v>
      </c>
      <c r="AW1125">
        <f t="shared" si="207"/>
        <v>0</v>
      </c>
      <c r="AX1125">
        <f t="shared" si="208"/>
        <v>0</v>
      </c>
      <c r="AY1125">
        <f t="shared" si="209"/>
        <v>0</v>
      </c>
      <c r="BA1125">
        <f t="shared" si="210"/>
        <v>0</v>
      </c>
      <c r="BB1125">
        <f t="shared" si="211"/>
        <v>0</v>
      </c>
      <c r="BC1125">
        <f t="shared" si="212"/>
        <v>0</v>
      </c>
      <c r="BD1125">
        <f t="shared" si="213"/>
        <v>0</v>
      </c>
      <c r="BF1125">
        <f t="shared" si="214"/>
        <v>0</v>
      </c>
      <c r="BG1125">
        <f t="shared" si="215"/>
        <v>0</v>
      </c>
      <c r="BH1125">
        <f t="shared" si="216"/>
        <v>0</v>
      </c>
      <c r="BI1125">
        <f t="shared" si="217"/>
        <v>0</v>
      </c>
      <c r="BK1125">
        <f t="shared" si="218"/>
        <v>0</v>
      </c>
      <c r="BL1125">
        <f t="shared" si="219"/>
        <v>0</v>
      </c>
      <c r="BM1125">
        <f t="shared" si="220"/>
        <v>0</v>
      </c>
      <c r="BN1125">
        <f t="shared" si="221"/>
        <v>0</v>
      </c>
      <c r="BP1125">
        <f t="shared" si="222"/>
        <v>0</v>
      </c>
    </row>
    <row r="1126" spans="1:68" ht="15" customHeight="1">
      <c r="A1126" s="166"/>
      <c r="B1126" s="7"/>
      <c r="C1126" s="64" t="s">
        <v>72</v>
      </c>
      <c r="D1126" s="437" t="str">
        <f t="shared" si="193"/>
        <v/>
      </c>
      <c r="E1126" s="438"/>
      <c r="F1126" s="438"/>
      <c r="G1126" s="438"/>
      <c r="H1126" s="438"/>
      <c r="I1126" s="438"/>
      <c r="J1126" s="438"/>
      <c r="K1126" s="438"/>
      <c r="L1126" s="438"/>
      <c r="M1126" s="438"/>
      <c r="N1126" s="438"/>
      <c r="O1126" s="438"/>
      <c r="P1126" s="438"/>
      <c r="Q1126" s="438"/>
      <c r="R1126" s="439"/>
      <c r="S1126" s="234"/>
      <c r="T1126" s="234"/>
      <c r="U1126" s="234"/>
      <c r="V1126" s="234"/>
      <c r="W1126" s="234"/>
      <c r="X1126" s="234"/>
      <c r="Y1126" s="234"/>
      <c r="Z1126" s="234"/>
      <c r="AA1126" s="234"/>
      <c r="AB1126" s="234"/>
      <c r="AC1126" s="234"/>
      <c r="AD1126" s="234"/>
      <c r="AG1126">
        <f t="shared" si="194"/>
        <v>0</v>
      </c>
      <c r="AH1126">
        <f t="shared" si="195"/>
        <v>0</v>
      </c>
      <c r="AI1126">
        <f t="shared" si="196"/>
        <v>0</v>
      </c>
      <c r="AJ1126">
        <f t="shared" si="197"/>
        <v>0</v>
      </c>
      <c r="AL1126">
        <f t="shared" si="198"/>
        <v>0</v>
      </c>
      <c r="AM1126">
        <f t="shared" si="199"/>
        <v>0</v>
      </c>
      <c r="AN1126">
        <f t="shared" si="200"/>
        <v>0</v>
      </c>
      <c r="AO1126">
        <f t="shared" si="201"/>
        <v>0</v>
      </c>
      <c r="AQ1126">
        <f t="shared" si="202"/>
        <v>0</v>
      </c>
      <c r="AR1126">
        <f t="shared" si="203"/>
        <v>0</v>
      </c>
      <c r="AS1126">
        <f t="shared" si="204"/>
        <v>0</v>
      </c>
      <c r="AT1126">
        <f t="shared" si="205"/>
        <v>0</v>
      </c>
      <c r="AV1126">
        <f t="shared" si="206"/>
        <v>0</v>
      </c>
      <c r="AW1126">
        <f t="shared" si="207"/>
        <v>0</v>
      </c>
      <c r="AX1126">
        <f t="shared" si="208"/>
        <v>0</v>
      </c>
      <c r="AY1126">
        <f t="shared" si="209"/>
        <v>0</v>
      </c>
      <c r="BA1126">
        <f t="shared" si="210"/>
        <v>0</v>
      </c>
      <c r="BB1126">
        <f t="shared" si="211"/>
        <v>0</v>
      </c>
      <c r="BC1126">
        <f t="shared" si="212"/>
        <v>0</v>
      </c>
      <c r="BD1126">
        <f t="shared" si="213"/>
        <v>0</v>
      </c>
      <c r="BF1126">
        <f t="shared" si="214"/>
        <v>0</v>
      </c>
      <c r="BG1126">
        <f t="shared" si="215"/>
        <v>0</v>
      </c>
      <c r="BH1126">
        <f t="shared" si="216"/>
        <v>0</v>
      </c>
      <c r="BI1126">
        <f t="shared" si="217"/>
        <v>0</v>
      </c>
      <c r="BK1126">
        <f t="shared" si="218"/>
        <v>0</v>
      </c>
      <c r="BL1126">
        <f t="shared" si="219"/>
        <v>0</v>
      </c>
      <c r="BM1126">
        <f t="shared" si="220"/>
        <v>0</v>
      </c>
      <c r="BN1126">
        <f t="shared" si="221"/>
        <v>0</v>
      </c>
      <c r="BP1126">
        <f t="shared" si="222"/>
        <v>0</v>
      </c>
    </row>
    <row r="1127" spans="1:68" ht="15" customHeight="1">
      <c r="A1127" s="166"/>
      <c r="B1127" s="7"/>
      <c r="C1127" s="64" t="s">
        <v>73</v>
      </c>
      <c r="D1127" s="437" t="str">
        <f t="shared" si="193"/>
        <v/>
      </c>
      <c r="E1127" s="438"/>
      <c r="F1127" s="438"/>
      <c r="G1127" s="438"/>
      <c r="H1127" s="438"/>
      <c r="I1127" s="438"/>
      <c r="J1127" s="438"/>
      <c r="K1127" s="438"/>
      <c r="L1127" s="438"/>
      <c r="M1127" s="438"/>
      <c r="N1127" s="438"/>
      <c r="O1127" s="438"/>
      <c r="P1127" s="438"/>
      <c r="Q1127" s="438"/>
      <c r="R1127" s="439"/>
      <c r="S1127" s="234"/>
      <c r="T1127" s="234"/>
      <c r="U1127" s="234"/>
      <c r="V1127" s="234"/>
      <c r="W1127" s="234"/>
      <c r="X1127" s="234"/>
      <c r="Y1127" s="234"/>
      <c r="Z1127" s="234"/>
      <c r="AA1127" s="234"/>
      <c r="AB1127" s="234"/>
      <c r="AC1127" s="234"/>
      <c r="AD1127" s="234"/>
      <c r="AG1127">
        <f t="shared" si="194"/>
        <v>0</v>
      </c>
      <c r="AH1127">
        <f t="shared" si="195"/>
        <v>0</v>
      </c>
      <c r="AI1127">
        <f t="shared" si="196"/>
        <v>0</v>
      </c>
      <c r="AJ1127">
        <f t="shared" si="197"/>
        <v>0</v>
      </c>
      <c r="AL1127">
        <f t="shared" si="198"/>
        <v>0</v>
      </c>
      <c r="AM1127">
        <f t="shared" si="199"/>
        <v>0</v>
      </c>
      <c r="AN1127">
        <f t="shared" si="200"/>
        <v>0</v>
      </c>
      <c r="AO1127">
        <f t="shared" si="201"/>
        <v>0</v>
      </c>
      <c r="AQ1127">
        <f t="shared" si="202"/>
        <v>0</v>
      </c>
      <c r="AR1127">
        <f t="shared" si="203"/>
        <v>0</v>
      </c>
      <c r="AS1127">
        <f t="shared" si="204"/>
        <v>0</v>
      </c>
      <c r="AT1127">
        <f t="shared" si="205"/>
        <v>0</v>
      </c>
      <c r="AV1127">
        <f t="shared" si="206"/>
        <v>0</v>
      </c>
      <c r="AW1127">
        <f t="shared" si="207"/>
        <v>0</v>
      </c>
      <c r="AX1127">
        <f t="shared" si="208"/>
        <v>0</v>
      </c>
      <c r="AY1127">
        <f t="shared" si="209"/>
        <v>0</v>
      </c>
      <c r="BA1127">
        <f t="shared" si="210"/>
        <v>0</v>
      </c>
      <c r="BB1127">
        <f t="shared" si="211"/>
        <v>0</v>
      </c>
      <c r="BC1127">
        <f t="shared" si="212"/>
        <v>0</v>
      </c>
      <c r="BD1127">
        <f t="shared" si="213"/>
        <v>0</v>
      </c>
      <c r="BF1127">
        <f t="shared" si="214"/>
        <v>0</v>
      </c>
      <c r="BG1127">
        <f t="shared" si="215"/>
        <v>0</v>
      </c>
      <c r="BH1127">
        <f t="shared" si="216"/>
        <v>0</v>
      </c>
      <c r="BI1127">
        <f t="shared" si="217"/>
        <v>0</v>
      </c>
      <c r="BK1127">
        <f t="shared" si="218"/>
        <v>0</v>
      </c>
      <c r="BL1127">
        <f t="shared" si="219"/>
        <v>0</v>
      </c>
      <c r="BM1127">
        <f t="shared" si="220"/>
        <v>0</v>
      </c>
      <c r="BN1127">
        <f t="shared" si="221"/>
        <v>0</v>
      </c>
      <c r="BP1127">
        <f t="shared" si="222"/>
        <v>0</v>
      </c>
    </row>
    <row r="1128" spans="1:68" ht="15" customHeight="1">
      <c r="A1128" s="166"/>
      <c r="B1128" s="7"/>
      <c r="C1128" s="64" t="s">
        <v>74</v>
      </c>
      <c r="D1128" s="437" t="str">
        <f t="shared" si="193"/>
        <v/>
      </c>
      <c r="E1128" s="438"/>
      <c r="F1128" s="438"/>
      <c r="G1128" s="438"/>
      <c r="H1128" s="438"/>
      <c r="I1128" s="438"/>
      <c r="J1128" s="438"/>
      <c r="K1128" s="438"/>
      <c r="L1128" s="438"/>
      <c r="M1128" s="438"/>
      <c r="N1128" s="438"/>
      <c r="O1128" s="438"/>
      <c r="P1128" s="438"/>
      <c r="Q1128" s="438"/>
      <c r="R1128" s="439"/>
      <c r="S1128" s="234"/>
      <c r="T1128" s="234"/>
      <c r="U1128" s="234"/>
      <c r="V1128" s="234"/>
      <c r="W1128" s="234"/>
      <c r="X1128" s="234"/>
      <c r="Y1128" s="234"/>
      <c r="Z1128" s="234"/>
      <c r="AA1128" s="234"/>
      <c r="AB1128" s="234"/>
      <c r="AC1128" s="234"/>
      <c r="AD1128" s="234"/>
      <c r="AG1128">
        <f t="shared" si="194"/>
        <v>0</v>
      </c>
      <c r="AH1128">
        <f t="shared" si="195"/>
        <v>0</v>
      </c>
      <c r="AI1128">
        <f t="shared" si="196"/>
        <v>0</v>
      </c>
      <c r="AJ1128">
        <f t="shared" si="197"/>
        <v>0</v>
      </c>
      <c r="AL1128">
        <f t="shared" si="198"/>
        <v>0</v>
      </c>
      <c r="AM1128">
        <f t="shared" si="199"/>
        <v>0</v>
      </c>
      <c r="AN1128">
        <f t="shared" si="200"/>
        <v>0</v>
      </c>
      <c r="AO1128">
        <f t="shared" si="201"/>
        <v>0</v>
      </c>
      <c r="AQ1128">
        <f t="shared" si="202"/>
        <v>0</v>
      </c>
      <c r="AR1128">
        <f t="shared" si="203"/>
        <v>0</v>
      </c>
      <c r="AS1128">
        <f t="shared" si="204"/>
        <v>0</v>
      </c>
      <c r="AT1128">
        <f t="shared" si="205"/>
        <v>0</v>
      </c>
      <c r="AV1128">
        <f t="shared" si="206"/>
        <v>0</v>
      </c>
      <c r="AW1128">
        <f t="shared" si="207"/>
        <v>0</v>
      </c>
      <c r="AX1128">
        <f t="shared" si="208"/>
        <v>0</v>
      </c>
      <c r="AY1128">
        <f t="shared" si="209"/>
        <v>0</v>
      </c>
      <c r="BA1128">
        <f t="shared" si="210"/>
        <v>0</v>
      </c>
      <c r="BB1128">
        <f t="shared" si="211"/>
        <v>0</v>
      </c>
      <c r="BC1128">
        <f t="shared" si="212"/>
        <v>0</v>
      </c>
      <c r="BD1128">
        <f t="shared" si="213"/>
        <v>0</v>
      </c>
      <c r="BF1128">
        <f t="shared" si="214"/>
        <v>0</v>
      </c>
      <c r="BG1128">
        <f t="shared" si="215"/>
        <v>0</v>
      </c>
      <c r="BH1128">
        <f t="shared" si="216"/>
        <v>0</v>
      </c>
      <c r="BI1128">
        <f t="shared" si="217"/>
        <v>0</v>
      </c>
      <c r="BK1128">
        <f t="shared" si="218"/>
        <v>0</v>
      </c>
      <c r="BL1128">
        <f t="shared" si="219"/>
        <v>0</v>
      </c>
      <c r="BM1128">
        <f t="shared" si="220"/>
        <v>0</v>
      </c>
      <c r="BN1128">
        <f t="shared" si="221"/>
        <v>0</v>
      </c>
      <c r="BP1128">
        <f t="shared" si="222"/>
        <v>0</v>
      </c>
    </row>
    <row r="1129" spans="1:68" ht="15" customHeight="1">
      <c r="A1129" s="166"/>
      <c r="B1129" s="7"/>
      <c r="C1129" s="64" t="s">
        <v>75</v>
      </c>
      <c r="D1129" s="437" t="str">
        <f t="shared" si="193"/>
        <v/>
      </c>
      <c r="E1129" s="438"/>
      <c r="F1129" s="438"/>
      <c r="G1129" s="438"/>
      <c r="H1129" s="438"/>
      <c r="I1129" s="438"/>
      <c r="J1129" s="438"/>
      <c r="K1129" s="438"/>
      <c r="L1129" s="438"/>
      <c r="M1129" s="438"/>
      <c r="N1129" s="438"/>
      <c r="O1129" s="438"/>
      <c r="P1129" s="438"/>
      <c r="Q1129" s="438"/>
      <c r="R1129" s="439"/>
      <c r="S1129" s="234"/>
      <c r="T1129" s="234"/>
      <c r="U1129" s="234"/>
      <c r="V1129" s="234"/>
      <c r="W1129" s="234"/>
      <c r="X1129" s="234"/>
      <c r="Y1129" s="234"/>
      <c r="Z1129" s="234"/>
      <c r="AA1129" s="234"/>
      <c r="AB1129" s="234"/>
      <c r="AC1129" s="234"/>
      <c r="AD1129" s="234"/>
      <c r="AG1129">
        <f t="shared" si="194"/>
        <v>0</v>
      </c>
      <c r="AH1129">
        <f t="shared" si="195"/>
        <v>0</v>
      </c>
      <c r="AI1129">
        <f t="shared" si="196"/>
        <v>0</v>
      </c>
      <c r="AJ1129">
        <f t="shared" si="197"/>
        <v>0</v>
      </c>
      <c r="AL1129">
        <f t="shared" si="198"/>
        <v>0</v>
      </c>
      <c r="AM1129">
        <f t="shared" si="199"/>
        <v>0</v>
      </c>
      <c r="AN1129">
        <f t="shared" si="200"/>
        <v>0</v>
      </c>
      <c r="AO1129">
        <f t="shared" si="201"/>
        <v>0</v>
      </c>
      <c r="AQ1129">
        <f t="shared" si="202"/>
        <v>0</v>
      </c>
      <c r="AR1129">
        <f t="shared" si="203"/>
        <v>0</v>
      </c>
      <c r="AS1129">
        <f t="shared" si="204"/>
        <v>0</v>
      </c>
      <c r="AT1129">
        <f t="shared" si="205"/>
        <v>0</v>
      </c>
      <c r="AV1129">
        <f t="shared" si="206"/>
        <v>0</v>
      </c>
      <c r="AW1129">
        <f t="shared" si="207"/>
        <v>0</v>
      </c>
      <c r="AX1129">
        <f t="shared" si="208"/>
        <v>0</v>
      </c>
      <c r="AY1129">
        <f t="shared" si="209"/>
        <v>0</v>
      </c>
      <c r="BA1129">
        <f t="shared" si="210"/>
        <v>0</v>
      </c>
      <c r="BB1129">
        <f t="shared" si="211"/>
        <v>0</v>
      </c>
      <c r="BC1129">
        <f t="shared" si="212"/>
        <v>0</v>
      </c>
      <c r="BD1129">
        <f t="shared" si="213"/>
        <v>0</v>
      </c>
      <c r="BF1129">
        <f t="shared" si="214"/>
        <v>0</v>
      </c>
      <c r="BG1129">
        <f t="shared" si="215"/>
        <v>0</v>
      </c>
      <c r="BH1129">
        <f t="shared" si="216"/>
        <v>0</v>
      </c>
      <c r="BI1129">
        <f t="shared" si="217"/>
        <v>0</v>
      </c>
      <c r="BK1129">
        <f t="shared" si="218"/>
        <v>0</v>
      </c>
      <c r="BL1129">
        <f t="shared" si="219"/>
        <v>0</v>
      </c>
      <c r="BM1129">
        <f t="shared" si="220"/>
        <v>0</v>
      </c>
      <c r="BN1129">
        <f t="shared" si="221"/>
        <v>0</v>
      </c>
      <c r="BP1129">
        <f t="shared" si="222"/>
        <v>0</v>
      </c>
    </row>
    <row r="1130" spans="1:68" ht="15" customHeight="1">
      <c r="A1130" s="166"/>
      <c r="B1130" s="7"/>
      <c r="C1130" s="64" t="s">
        <v>76</v>
      </c>
      <c r="D1130" s="437" t="str">
        <f t="shared" si="193"/>
        <v/>
      </c>
      <c r="E1130" s="438"/>
      <c r="F1130" s="438"/>
      <c r="G1130" s="438"/>
      <c r="H1130" s="438"/>
      <c r="I1130" s="438"/>
      <c r="J1130" s="438"/>
      <c r="K1130" s="438"/>
      <c r="L1130" s="438"/>
      <c r="M1130" s="438"/>
      <c r="N1130" s="438"/>
      <c r="O1130" s="438"/>
      <c r="P1130" s="438"/>
      <c r="Q1130" s="438"/>
      <c r="R1130" s="439"/>
      <c r="S1130" s="234"/>
      <c r="T1130" s="234"/>
      <c r="U1130" s="234"/>
      <c r="V1130" s="234"/>
      <c r="W1130" s="234"/>
      <c r="X1130" s="234"/>
      <c r="Y1130" s="234"/>
      <c r="Z1130" s="234"/>
      <c r="AA1130" s="234"/>
      <c r="AB1130" s="234"/>
      <c r="AC1130" s="234"/>
      <c r="AD1130" s="234"/>
      <c r="AG1130">
        <f t="shared" si="194"/>
        <v>0</v>
      </c>
      <c r="AH1130">
        <f t="shared" si="195"/>
        <v>0</v>
      </c>
      <c r="AI1130">
        <f t="shared" si="196"/>
        <v>0</v>
      </c>
      <c r="AJ1130">
        <f t="shared" si="197"/>
        <v>0</v>
      </c>
      <c r="AL1130">
        <f t="shared" si="198"/>
        <v>0</v>
      </c>
      <c r="AM1130">
        <f t="shared" si="199"/>
        <v>0</v>
      </c>
      <c r="AN1130">
        <f t="shared" si="200"/>
        <v>0</v>
      </c>
      <c r="AO1130">
        <f t="shared" si="201"/>
        <v>0</v>
      </c>
      <c r="AQ1130">
        <f t="shared" si="202"/>
        <v>0</v>
      </c>
      <c r="AR1130">
        <f t="shared" si="203"/>
        <v>0</v>
      </c>
      <c r="AS1130">
        <f t="shared" si="204"/>
        <v>0</v>
      </c>
      <c r="AT1130">
        <f t="shared" si="205"/>
        <v>0</v>
      </c>
      <c r="AV1130">
        <f t="shared" si="206"/>
        <v>0</v>
      </c>
      <c r="AW1130">
        <f t="shared" si="207"/>
        <v>0</v>
      </c>
      <c r="AX1130">
        <f t="shared" si="208"/>
        <v>0</v>
      </c>
      <c r="AY1130">
        <f t="shared" si="209"/>
        <v>0</v>
      </c>
      <c r="BA1130">
        <f t="shared" si="210"/>
        <v>0</v>
      </c>
      <c r="BB1130">
        <f t="shared" si="211"/>
        <v>0</v>
      </c>
      <c r="BC1130">
        <f t="shared" si="212"/>
        <v>0</v>
      </c>
      <c r="BD1130">
        <f t="shared" si="213"/>
        <v>0</v>
      </c>
      <c r="BF1130">
        <f t="shared" si="214"/>
        <v>0</v>
      </c>
      <c r="BG1130">
        <f t="shared" si="215"/>
        <v>0</v>
      </c>
      <c r="BH1130">
        <f t="shared" si="216"/>
        <v>0</v>
      </c>
      <c r="BI1130">
        <f t="shared" si="217"/>
        <v>0</v>
      </c>
      <c r="BK1130">
        <f t="shared" si="218"/>
        <v>0</v>
      </c>
      <c r="BL1130">
        <f t="shared" si="219"/>
        <v>0</v>
      </c>
      <c r="BM1130">
        <f t="shared" si="220"/>
        <v>0</v>
      </c>
      <c r="BN1130">
        <f t="shared" si="221"/>
        <v>0</v>
      </c>
      <c r="BP1130">
        <f t="shared" si="222"/>
        <v>0</v>
      </c>
    </row>
    <row r="1131" spans="1:68" ht="15" customHeight="1">
      <c r="A1131" s="166"/>
      <c r="B1131" s="7"/>
      <c r="C1131" s="64" t="s">
        <v>77</v>
      </c>
      <c r="D1131" s="437" t="str">
        <f t="shared" si="193"/>
        <v/>
      </c>
      <c r="E1131" s="438"/>
      <c r="F1131" s="438"/>
      <c r="G1131" s="438"/>
      <c r="H1131" s="438"/>
      <c r="I1131" s="438"/>
      <c r="J1131" s="438"/>
      <c r="K1131" s="438"/>
      <c r="L1131" s="438"/>
      <c r="M1131" s="438"/>
      <c r="N1131" s="438"/>
      <c r="O1131" s="438"/>
      <c r="P1131" s="438"/>
      <c r="Q1131" s="438"/>
      <c r="R1131" s="439"/>
      <c r="S1131" s="234"/>
      <c r="T1131" s="234"/>
      <c r="U1131" s="234"/>
      <c r="V1131" s="234"/>
      <c r="W1131" s="234"/>
      <c r="X1131" s="234"/>
      <c r="Y1131" s="234"/>
      <c r="Z1131" s="234"/>
      <c r="AA1131" s="234"/>
      <c r="AB1131" s="234"/>
      <c r="AC1131" s="234"/>
      <c r="AD1131" s="234"/>
      <c r="AG1131">
        <f t="shared" si="194"/>
        <v>0</v>
      </c>
      <c r="AH1131">
        <f t="shared" si="195"/>
        <v>0</v>
      </c>
      <c r="AI1131">
        <f t="shared" si="196"/>
        <v>0</v>
      </c>
      <c r="AJ1131">
        <f t="shared" si="197"/>
        <v>0</v>
      </c>
      <c r="AL1131">
        <f t="shared" si="198"/>
        <v>0</v>
      </c>
      <c r="AM1131">
        <f t="shared" si="199"/>
        <v>0</v>
      </c>
      <c r="AN1131">
        <f t="shared" si="200"/>
        <v>0</v>
      </c>
      <c r="AO1131">
        <f t="shared" si="201"/>
        <v>0</v>
      </c>
      <c r="AQ1131">
        <f t="shared" si="202"/>
        <v>0</v>
      </c>
      <c r="AR1131">
        <f t="shared" si="203"/>
        <v>0</v>
      </c>
      <c r="AS1131">
        <f t="shared" si="204"/>
        <v>0</v>
      </c>
      <c r="AT1131">
        <f t="shared" si="205"/>
        <v>0</v>
      </c>
      <c r="AV1131">
        <f t="shared" si="206"/>
        <v>0</v>
      </c>
      <c r="AW1131">
        <f t="shared" si="207"/>
        <v>0</v>
      </c>
      <c r="AX1131">
        <f t="shared" si="208"/>
        <v>0</v>
      </c>
      <c r="AY1131">
        <f t="shared" si="209"/>
        <v>0</v>
      </c>
      <c r="BA1131">
        <f t="shared" si="210"/>
        <v>0</v>
      </c>
      <c r="BB1131">
        <f t="shared" si="211"/>
        <v>0</v>
      </c>
      <c r="BC1131">
        <f t="shared" si="212"/>
        <v>0</v>
      </c>
      <c r="BD1131">
        <f t="shared" si="213"/>
        <v>0</v>
      </c>
      <c r="BF1131">
        <f t="shared" si="214"/>
        <v>0</v>
      </c>
      <c r="BG1131">
        <f t="shared" si="215"/>
        <v>0</v>
      </c>
      <c r="BH1131">
        <f t="shared" si="216"/>
        <v>0</v>
      </c>
      <c r="BI1131">
        <f t="shared" si="217"/>
        <v>0</v>
      </c>
      <c r="BK1131">
        <f t="shared" si="218"/>
        <v>0</v>
      </c>
      <c r="BL1131">
        <f t="shared" si="219"/>
        <v>0</v>
      </c>
      <c r="BM1131">
        <f t="shared" si="220"/>
        <v>0</v>
      </c>
      <c r="BN1131">
        <f t="shared" si="221"/>
        <v>0</v>
      </c>
      <c r="BP1131">
        <f t="shared" si="222"/>
        <v>0</v>
      </c>
    </row>
    <row r="1132" spans="1:68" ht="15" customHeight="1">
      <c r="A1132" s="166"/>
      <c r="B1132" s="7"/>
      <c r="C1132" s="64" t="s">
        <v>78</v>
      </c>
      <c r="D1132" s="437" t="str">
        <f t="shared" si="193"/>
        <v/>
      </c>
      <c r="E1132" s="438"/>
      <c r="F1132" s="438"/>
      <c r="G1132" s="438"/>
      <c r="H1132" s="438"/>
      <c r="I1132" s="438"/>
      <c r="J1132" s="438"/>
      <c r="K1132" s="438"/>
      <c r="L1132" s="438"/>
      <c r="M1132" s="438"/>
      <c r="N1132" s="438"/>
      <c r="O1132" s="438"/>
      <c r="P1132" s="438"/>
      <c r="Q1132" s="438"/>
      <c r="R1132" s="439"/>
      <c r="S1132" s="234"/>
      <c r="T1132" s="234"/>
      <c r="U1132" s="234"/>
      <c r="V1132" s="234"/>
      <c r="W1132" s="234"/>
      <c r="X1132" s="234"/>
      <c r="Y1132" s="234"/>
      <c r="Z1132" s="234"/>
      <c r="AA1132" s="234"/>
      <c r="AB1132" s="234"/>
      <c r="AC1132" s="234"/>
      <c r="AD1132" s="234"/>
      <c r="AG1132">
        <f t="shared" si="194"/>
        <v>0</v>
      </c>
      <c r="AH1132">
        <f t="shared" si="195"/>
        <v>0</v>
      </c>
      <c r="AI1132">
        <f t="shared" si="196"/>
        <v>0</v>
      </c>
      <c r="AJ1132">
        <f t="shared" si="197"/>
        <v>0</v>
      </c>
      <c r="AL1132">
        <f t="shared" si="198"/>
        <v>0</v>
      </c>
      <c r="AM1132">
        <f t="shared" si="199"/>
        <v>0</v>
      </c>
      <c r="AN1132">
        <f t="shared" si="200"/>
        <v>0</v>
      </c>
      <c r="AO1132">
        <f t="shared" si="201"/>
        <v>0</v>
      </c>
      <c r="AQ1132">
        <f t="shared" si="202"/>
        <v>0</v>
      </c>
      <c r="AR1132">
        <f t="shared" si="203"/>
        <v>0</v>
      </c>
      <c r="AS1132">
        <f t="shared" si="204"/>
        <v>0</v>
      </c>
      <c r="AT1132">
        <f t="shared" si="205"/>
        <v>0</v>
      </c>
      <c r="AV1132">
        <f t="shared" si="206"/>
        <v>0</v>
      </c>
      <c r="AW1132">
        <f t="shared" si="207"/>
        <v>0</v>
      </c>
      <c r="AX1132">
        <f t="shared" si="208"/>
        <v>0</v>
      </c>
      <c r="AY1132">
        <f t="shared" si="209"/>
        <v>0</v>
      </c>
      <c r="BA1132">
        <f t="shared" si="210"/>
        <v>0</v>
      </c>
      <c r="BB1132">
        <f t="shared" si="211"/>
        <v>0</v>
      </c>
      <c r="BC1132">
        <f t="shared" si="212"/>
        <v>0</v>
      </c>
      <c r="BD1132">
        <f t="shared" si="213"/>
        <v>0</v>
      </c>
      <c r="BF1132">
        <f t="shared" si="214"/>
        <v>0</v>
      </c>
      <c r="BG1132">
        <f t="shared" si="215"/>
        <v>0</v>
      </c>
      <c r="BH1132">
        <f t="shared" si="216"/>
        <v>0</v>
      </c>
      <c r="BI1132">
        <f t="shared" si="217"/>
        <v>0</v>
      </c>
      <c r="BK1132">
        <f t="shared" si="218"/>
        <v>0</v>
      </c>
      <c r="BL1132">
        <f t="shared" si="219"/>
        <v>0</v>
      </c>
      <c r="BM1132">
        <f t="shared" si="220"/>
        <v>0</v>
      </c>
      <c r="BN1132">
        <f t="shared" si="221"/>
        <v>0</v>
      </c>
      <c r="BP1132">
        <f t="shared" si="222"/>
        <v>0</v>
      </c>
    </row>
    <row r="1133" spans="1:68" ht="15" customHeight="1">
      <c r="A1133" s="166"/>
      <c r="B1133" s="7"/>
      <c r="C1133" s="64" t="s">
        <v>79</v>
      </c>
      <c r="D1133" s="437" t="str">
        <f t="shared" si="193"/>
        <v/>
      </c>
      <c r="E1133" s="438"/>
      <c r="F1133" s="438"/>
      <c r="G1133" s="438"/>
      <c r="H1133" s="438"/>
      <c r="I1133" s="438"/>
      <c r="J1133" s="438"/>
      <c r="K1133" s="438"/>
      <c r="L1133" s="438"/>
      <c r="M1133" s="438"/>
      <c r="N1133" s="438"/>
      <c r="O1133" s="438"/>
      <c r="P1133" s="438"/>
      <c r="Q1133" s="438"/>
      <c r="R1133" s="439"/>
      <c r="S1133" s="234"/>
      <c r="T1133" s="234"/>
      <c r="U1133" s="234"/>
      <c r="V1133" s="234"/>
      <c r="W1133" s="234"/>
      <c r="X1133" s="234"/>
      <c r="Y1133" s="234"/>
      <c r="Z1133" s="234"/>
      <c r="AA1133" s="234"/>
      <c r="AB1133" s="234"/>
      <c r="AC1133" s="234"/>
      <c r="AD1133" s="234"/>
      <c r="AG1133">
        <f t="shared" si="194"/>
        <v>0</v>
      </c>
      <c r="AH1133">
        <f t="shared" si="195"/>
        <v>0</v>
      </c>
      <c r="AI1133">
        <f t="shared" si="196"/>
        <v>0</v>
      </c>
      <c r="AJ1133">
        <f t="shared" si="197"/>
        <v>0</v>
      </c>
      <c r="AL1133">
        <f t="shared" si="198"/>
        <v>0</v>
      </c>
      <c r="AM1133">
        <f t="shared" si="199"/>
        <v>0</v>
      </c>
      <c r="AN1133">
        <f t="shared" si="200"/>
        <v>0</v>
      </c>
      <c r="AO1133">
        <f t="shared" si="201"/>
        <v>0</v>
      </c>
      <c r="AQ1133">
        <f t="shared" si="202"/>
        <v>0</v>
      </c>
      <c r="AR1133">
        <f t="shared" si="203"/>
        <v>0</v>
      </c>
      <c r="AS1133">
        <f t="shared" si="204"/>
        <v>0</v>
      </c>
      <c r="AT1133">
        <f t="shared" si="205"/>
        <v>0</v>
      </c>
      <c r="AV1133">
        <f t="shared" si="206"/>
        <v>0</v>
      </c>
      <c r="AW1133">
        <f t="shared" si="207"/>
        <v>0</v>
      </c>
      <c r="AX1133">
        <f t="shared" si="208"/>
        <v>0</v>
      </c>
      <c r="AY1133">
        <f t="shared" si="209"/>
        <v>0</v>
      </c>
      <c r="BA1133">
        <f t="shared" si="210"/>
        <v>0</v>
      </c>
      <c r="BB1133">
        <f t="shared" si="211"/>
        <v>0</v>
      </c>
      <c r="BC1133">
        <f t="shared" si="212"/>
        <v>0</v>
      </c>
      <c r="BD1133">
        <f t="shared" si="213"/>
        <v>0</v>
      </c>
      <c r="BF1133">
        <f t="shared" si="214"/>
        <v>0</v>
      </c>
      <c r="BG1133">
        <f t="shared" si="215"/>
        <v>0</v>
      </c>
      <c r="BH1133">
        <f t="shared" si="216"/>
        <v>0</v>
      </c>
      <c r="BI1133">
        <f t="shared" si="217"/>
        <v>0</v>
      </c>
      <c r="BK1133">
        <f t="shared" si="218"/>
        <v>0</v>
      </c>
      <c r="BL1133">
        <f t="shared" si="219"/>
        <v>0</v>
      </c>
      <c r="BM1133">
        <f t="shared" si="220"/>
        <v>0</v>
      </c>
      <c r="BN1133">
        <f t="shared" si="221"/>
        <v>0</v>
      </c>
      <c r="BP1133">
        <f t="shared" si="222"/>
        <v>0</v>
      </c>
    </row>
    <row r="1134" spans="1:68" ht="15" customHeight="1">
      <c r="A1134" s="166"/>
      <c r="B1134" s="7"/>
      <c r="C1134" s="64" t="s">
        <v>80</v>
      </c>
      <c r="D1134" s="437" t="str">
        <f t="shared" si="193"/>
        <v/>
      </c>
      <c r="E1134" s="438"/>
      <c r="F1134" s="438"/>
      <c r="G1134" s="438"/>
      <c r="H1134" s="438"/>
      <c r="I1134" s="438"/>
      <c r="J1134" s="438"/>
      <c r="K1134" s="438"/>
      <c r="L1134" s="438"/>
      <c r="M1134" s="438"/>
      <c r="N1134" s="438"/>
      <c r="O1134" s="438"/>
      <c r="P1134" s="438"/>
      <c r="Q1134" s="438"/>
      <c r="R1134" s="439"/>
      <c r="S1134" s="234"/>
      <c r="T1134" s="234"/>
      <c r="U1134" s="234"/>
      <c r="V1134" s="234"/>
      <c r="W1134" s="234"/>
      <c r="X1134" s="234"/>
      <c r="Y1134" s="234"/>
      <c r="Z1134" s="234"/>
      <c r="AA1134" s="234"/>
      <c r="AB1134" s="234"/>
      <c r="AC1134" s="234"/>
      <c r="AD1134" s="234"/>
      <c r="AG1134">
        <f t="shared" si="194"/>
        <v>0</v>
      </c>
      <c r="AH1134">
        <f t="shared" si="195"/>
        <v>0</v>
      </c>
      <c r="AI1134">
        <f t="shared" si="196"/>
        <v>0</v>
      </c>
      <c r="AJ1134">
        <f t="shared" si="197"/>
        <v>0</v>
      </c>
      <c r="AL1134">
        <f t="shared" si="198"/>
        <v>0</v>
      </c>
      <c r="AM1134">
        <f t="shared" si="199"/>
        <v>0</v>
      </c>
      <c r="AN1134">
        <f t="shared" si="200"/>
        <v>0</v>
      </c>
      <c r="AO1134">
        <f t="shared" si="201"/>
        <v>0</v>
      </c>
      <c r="AQ1134">
        <f t="shared" si="202"/>
        <v>0</v>
      </c>
      <c r="AR1134">
        <f t="shared" si="203"/>
        <v>0</v>
      </c>
      <c r="AS1134">
        <f t="shared" si="204"/>
        <v>0</v>
      </c>
      <c r="AT1134">
        <f t="shared" si="205"/>
        <v>0</v>
      </c>
      <c r="AV1134">
        <f t="shared" si="206"/>
        <v>0</v>
      </c>
      <c r="AW1134">
        <f t="shared" si="207"/>
        <v>0</v>
      </c>
      <c r="AX1134">
        <f t="shared" si="208"/>
        <v>0</v>
      </c>
      <c r="AY1134">
        <f t="shared" si="209"/>
        <v>0</v>
      </c>
      <c r="BA1134">
        <f t="shared" si="210"/>
        <v>0</v>
      </c>
      <c r="BB1134">
        <f t="shared" si="211"/>
        <v>0</v>
      </c>
      <c r="BC1134">
        <f t="shared" si="212"/>
        <v>0</v>
      </c>
      <c r="BD1134">
        <f t="shared" si="213"/>
        <v>0</v>
      </c>
      <c r="BF1134">
        <f t="shared" si="214"/>
        <v>0</v>
      </c>
      <c r="BG1134">
        <f t="shared" si="215"/>
        <v>0</v>
      </c>
      <c r="BH1134">
        <f t="shared" si="216"/>
        <v>0</v>
      </c>
      <c r="BI1134">
        <f t="shared" si="217"/>
        <v>0</v>
      </c>
      <c r="BK1134">
        <f t="shared" si="218"/>
        <v>0</v>
      </c>
      <c r="BL1134">
        <f t="shared" si="219"/>
        <v>0</v>
      </c>
      <c r="BM1134">
        <f t="shared" si="220"/>
        <v>0</v>
      </c>
      <c r="BN1134">
        <f t="shared" si="221"/>
        <v>0</v>
      </c>
      <c r="BP1134">
        <f t="shared" si="222"/>
        <v>0</v>
      </c>
    </row>
    <row r="1135" spans="1:68" ht="15" customHeight="1">
      <c r="A1135" s="166"/>
      <c r="B1135" s="7"/>
      <c r="C1135" s="64" t="s">
        <v>81</v>
      </c>
      <c r="D1135" s="437" t="str">
        <f t="shared" si="193"/>
        <v/>
      </c>
      <c r="E1135" s="438"/>
      <c r="F1135" s="438"/>
      <c r="G1135" s="438"/>
      <c r="H1135" s="438"/>
      <c r="I1135" s="438"/>
      <c r="J1135" s="438"/>
      <c r="K1135" s="438"/>
      <c r="L1135" s="438"/>
      <c r="M1135" s="438"/>
      <c r="N1135" s="438"/>
      <c r="O1135" s="438"/>
      <c r="P1135" s="438"/>
      <c r="Q1135" s="438"/>
      <c r="R1135" s="439"/>
      <c r="S1135" s="234"/>
      <c r="T1135" s="234"/>
      <c r="U1135" s="234"/>
      <c r="V1135" s="234"/>
      <c r="W1135" s="234"/>
      <c r="X1135" s="234"/>
      <c r="Y1135" s="234"/>
      <c r="Z1135" s="234"/>
      <c r="AA1135" s="234"/>
      <c r="AB1135" s="234"/>
      <c r="AC1135" s="234"/>
      <c r="AD1135" s="234"/>
      <c r="AG1135">
        <f t="shared" si="194"/>
        <v>0</v>
      </c>
      <c r="AH1135">
        <f t="shared" si="195"/>
        <v>0</v>
      </c>
      <c r="AI1135">
        <f t="shared" si="196"/>
        <v>0</v>
      </c>
      <c r="AJ1135">
        <f t="shared" si="197"/>
        <v>0</v>
      </c>
      <c r="AL1135">
        <f t="shared" si="198"/>
        <v>0</v>
      </c>
      <c r="AM1135">
        <f t="shared" si="199"/>
        <v>0</v>
      </c>
      <c r="AN1135">
        <f t="shared" si="200"/>
        <v>0</v>
      </c>
      <c r="AO1135">
        <f t="shared" si="201"/>
        <v>0</v>
      </c>
      <c r="AQ1135">
        <f t="shared" si="202"/>
        <v>0</v>
      </c>
      <c r="AR1135">
        <f t="shared" si="203"/>
        <v>0</v>
      </c>
      <c r="AS1135">
        <f t="shared" si="204"/>
        <v>0</v>
      </c>
      <c r="AT1135">
        <f t="shared" si="205"/>
        <v>0</v>
      </c>
      <c r="AV1135">
        <f t="shared" si="206"/>
        <v>0</v>
      </c>
      <c r="AW1135">
        <f t="shared" si="207"/>
        <v>0</v>
      </c>
      <c r="AX1135">
        <f t="shared" si="208"/>
        <v>0</v>
      </c>
      <c r="AY1135">
        <f t="shared" si="209"/>
        <v>0</v>
      </c>
      <c r="BA1135">
        <f t="shared" si="210"/>
        <v>0</v>
      </c>
      <c r="BB1135">
        <f t="shared" si="211"/>
        <v>0</v>
      </c>
      <c r="BC1135">
        <f t="shared" si="212"/>
        <v>0</v>
      </c>
      <c r="BD1135">
        <f t="shared" si="213"/>
        <v>0</v>
      </c>
      <c r="BF1135">
        <f t="shared" si="214"/>
        <v>0</v>
      </c>
      <c r="BG1135">
        <f t="shared" si="215"/>
        <v>0</v>
      </c>
      <c r="BH1135">
        <f t="shared" si="216"/>
        <v>0</v>
      </c>
      <c r="BI1135">
        <f t="shared" si="217"/>
        <v>0</v>
      </c>
      <c r="BK1135">
        <f t="shared" si="218"/>
        <v>0</v>
      </c>
      <c r="BL1135">
        <f t="shared" si="219"/>
        <v>0</v>
      </c>
      <c r="BM1135">
        <f t="shared" si="220"/>
        <v>0</v>
      </c>
      <c r="BN1135">
        <f t="shared" si="221"/>
        <v>0</v>
      </c>
      <c r="BP1135">
        <f t="shared" si="222"/>
        <v>0</v>
      </c>
    </row>
    <row r="1136" spans="1:68" ht="15" customHeight="1">
      <c r="A1136" s="166"/>
      <c r="B1136" s="7"/>
      <c r="C1136" s="64" t="s">
        <v>82</v>
      </c>
      <c r="D1136" s="437" t="str">
        <f t="shared" si="193"/>
        <v/>
      </c>
      <c r="E1136" s="438"/>
      <c r="F1136" s="438"/>
      <c r="G1136" s="438"/>
      <c r="H1136" s="438"/>
      <c r="I1136" s="438"/>
      <c r="J1136" s="438"/>
      <c r="K1136" s="438"/>
      <c r="L1136" s="438"/>
      <c r="M1136" s="438"/>
      <c r="N1136" s="438"/>
      <c r="O1136" s="438"/>
      <c r="P1136" s="438"/>
      <c r="Q1136" s="438"/>
      <c r="R1136" s="439"/>
      <c r="S1136" s="234"/>
      <c r="T1136" s="234"/>
      <c r="U1136" s="234"/>
      <c r="V1136" s="234"/>
      <c r="W1136" s="234"/>
      <c r="X1136" s="234"/>
      <c r="Y1136" s="234"/>
      <c r="Z1136" s="234"/>
      <c r="AA1136" s="234"/>
      <c r="AB1136" s="234"/>
      <c r="AC1136" s="234"/>
      <c r="AD1136" s="234"/>
      <c r="AG1136">
        <f t="shared" si="194"/>
        <v>0</v>
      </c>
      <c r="AH1136">
        <f t="shared" si="195"/>
        <v>0</v>
      </c>
      <c r="AI1136">
        <f t="shared" si="196"/>
        <v>0</v>
      </c>
      <c r="AJ1136">
        <f t="shared" si="197"/>
        <v>0</v>
      </c>
      <c r="AL1136">
        <f t="shared" si="198"/>
        <v>0</v>
      </c>
      <c r="AM1136">
        <f t="shared" si="199"/>
        <v>0</v>
      </c>
      <c r="AN1136">
        <f t="shared" si="200"/>
        <v>0</v>
      </c>
      <c r="AO1136">
        <f t="shared" si="201"/>
        <v>0</v>
      </c>
      <c r="AQ1136">
        <f t="shared" si="202"/>
        <v>0</v>
      </c>
      <c r="AR1136">
        <f t="shared" si="203"/>
        <v>0</v>
      </c>
      <c r="AS1136">
        <f t="shared" si="204"/>
        <v>0</v>
      </c>
      <c r="AT1136">
        <f t="shared" si="205"/>
        <v>0</v>
      </c>
      <c r="AV1136">
        <f t="shared" si="206"/>
        <v>0</v>
      </c>
      <c r="AW1136">
        <f t="shared" si="207"/>
        <v>0</v>
      </c>
      <c r="AX1136">
        <f t="shared" si="208"/>
        <v>0</v>
      </c>
      <c r="AY1136">
        <f t="shared" si="209"/>
        <v>0</v>
      </c>
      <c r="BA1136">
        <f t="shared" si="210"/>
        <v>0</v>
      </c>
      <c r="BB1136">
        <f t="shared" si="211"/>
        <v>0</v>
      </c>
      <c r="BC1136">
        <f t="shared" si="212"/>
        <v>0</v>
      </c>
      <c r="BD1136">
        <f t="shared" si="213"/>
        <v>0</v>
      </c>
      <c r="BF1136">
        <f t="shared" si="214"/>
        <v>0</v>
      </c>
      <c r="BG1136">
        <f t="shared" si="215"/>
        <v>0</v>
      </c>
      <c r="BH1136">
        <f t="shared" si="216"/>
        <v>0</v>
      </c>
      <c r="BI1136">
        <f t="shared" si="217"/>
        <v>0</v>
      </c>
      <c r="BK1136">
        <f t="shared" si="218"/>
        <v>0</v>
      </c>
      <c r="BL1136">
        <f t="shared" si="219"/>
        <v>0</v>
      </c>
      <c r="BM1136">
        <f t="shared" si="220"/>
        <v>0</v>
      </c>
      <c r="BN1136">
        <f t="shared" si="221"/>
        <v>0</v>
      </c>
      <c r="BP1136">
        <f t="shared" si="222"/>
        <v>0</v>
      </c>
    </row>
    <row r="1137" spans="1:68" ht="15" customHeight="1">
      <c r="A1137" s="166"/>
      <c r="B1137" s="7"/>
      <c r="C1137" s="64" t="s">
        <v>83</v>
      </c>
      <c r="D1137" s="437" t="str">
        <f t="shared" si="193"/>
        <v/>
      </c>
      <c r="E1137" s="438"/>
      <c r="F1137" s="438"/>
      <c r="G1137" s="438"/>
      <c r="H1137" s="438"/>
      <c r="I1137" s="438"/>
      <c r="J1137" s="438"/>
      <c r="K1137" s="438"/>
      <c r="L1137" s="438"/>
      <c r="M1137" s="438"/>
      <c r="N1137" s="438"/>
      <c r="O1137" s="438"/>
      <c r="P1137" s="438"/>
      <c r="Q1137" s="438"/>
      <c r="R1137" s="439"/>
      <c r="S1137" s="234"/>
      <c r="T1137" s="234"/>
      <c r="U1137" s="234"/>
      <c r="V1137" s="234"/>
      <c r="W1137" s="234"/>
      <c r="X1137" s="234"/>
      <c r="Y1137" s="234"/>
      <c r="Z1137" s="234"/>
      <c r="AA1137" s="234"/>
      <c r="AB1137" s="234"/>
      <c r="AC1137" s="234"/>
      <c r="AD1137" s="234"/>
      <c r="AG1137">
        <f t="shared" si="194"/>
        <v>0</v>
      </c>
      <c r="AH1137">
        <f t="shared" si="195"/>
        <v>0</v>
      </c>
      <c r="AI1137">
        <f t="shared" si="196"/>
        <v>0</v>
      </c>
      <c r="AJ1137">
        <f t="shared" si="197"/>
        <v>0</v>
      </c>
      <c r="AL1137">
        <f t="shared" si="198"/>
        <v>0</v>
      </c>
      <c r="AM1137">
        <f t="shared" si="199"/>
        <v>0</v>
      </c>
      <c r="AN1137">
        <f t="shared" si="200"/>
        <v>0</v>
      </c>
      <c r="AO1137">
        <f t="shared" si="201"/>
        <v>0</v>
      </c>
      <c r="AQ1137">
        <f t="shared" si="202"/>
        <v>0</v>
      </c>
      <c r="AR1137">
        <f t="shared" si="203"/>
        <v>0</v>
      </c>
      <c r="AS1137">
        <f t="shared" si="204"/>
        <v>0</v>
      </c>
      <c r="AT1137">
        <f t="shared" si="205"/>
        <v>0</v>
      </c>
      <c r="AV1137">
        <f t="shared" si="206"/>
        <v>0</v>
      </c>
      <c r="AW1137">
        <f t="shared" si="207"/>
        <v>0</v>
      </c>
      <c r="AX1137">
        <f t="shared" si="208"/>
        <v>0</v>
      </c>
      <c r="AY1137">
        <f t="shared" si="209"/>
        <v>0</v>
      </c>
      <c r="BA1137">
        <f t="shared" si="210"/>
        <v>0</v>
      </c>
      <c r="BB1137">
        <f t="shared" si="211"/>
        <v>0</v>
      </c>
      <c r="BC1137">
        <f t="shared" si="212"/>
        <v>0</v>
      </c>
      <c r="BD1137">
        <f t="shared" si="213"/>
        <v>0</v>
      </c>
      <c r="BF1137">
        <f t="shared" si="214"/>
        <v>0</v>
      </c>
      <c r="BG1137">
        <f t="shared" si="215"/>
        <v>0</v>
      </c>
      <c r="BH1137">
        <f t="shared" si="216"/>
        <v>0</v>
      </c>
      <c r="BI1137">
        <f t="shared" si="217"/>
        <v>0</v>
      </c>
      <c r="BK1137">
        <f t="shared" si="218"/>
        <v>0</v>
      </c>
      <c r="BL1137">
        <f t="shared" si="219"/>
        <v>0</v>
      </c>
      <c r="BM1137">
        <f t="shared" si="220"/>
        <v>0</v>
      </c>
      <c r="BN1137">
        <f t="shared" si="221"/>
        <v>0</v>
      </c>
      <c r="BP1137">
        <f t="shared" si="222"/>
        <v>0</v>
      </c>
    </row>
    <row r="1138" spans="1:68" ht="15" customHeight="1">
      <c r="A1138" s="166"/>
      <c r="B1138" s="7"/>
      <c r="C1138" s="64" t="s">
        <v>84</v>
      </c>
      <c r="D1138" s="437" t="str">
        <f t="shared" si="193"/>
        <v/>
      </c>
      <c r="E1138" s="438"/>
      <c r="F1138" s="438"/>
      <c r="G1138" s="438"/>
      <c r="H1138" s="438"/>
      <c r="I1138" s="438"/>
      <c r="J1138" s="438"/>
      <c r="K1138" s="438"/>
      <c r="L1138" s="438"/>
      <c r="M1138" s="438"/>
      <c r="N1138" s="438"/>
      <c r="O1138" s="438"/>
      <c r="P1138" s="438"/>
      <c r="Q1138" s="438"/>
      <c r="R1138" s="439"/>
      <c r="S1138" s="234"/>
      <c r="T1138" s="234"/>
      <c r="U1138" s="234"/>
      <c r="V1138" s="234"/>
      <c r="W1138" s="234"/>
      <c r="X1138" s="234"/>
      <c r="Y1138" s="234"/>
      <c r="Z1138" s="234"/>
      <c r="AA1138" s="234"/>
      <c r="AB1138" s="234"/>
      <c r="AC1138" s="234"/>
      <c r="AD1138" s="234"/>
      <c r="AG1138">
        <f t="shared" si="194"/>
        <v>0</v>
      </c>
      <c r="AH1138">
        <f t="shared" si="195"/>
        <v>0</v>
      </c>
      <c r="AI1138">
        <f t="shared" si="196"/>
        <v>0</v>
      </c>
      <c r="AJ1138">
        <f t="shared" si="197"/>
        <v>0</v>
      </c>
      <c r="AL1138">
        <f t="shared" si="198"/>
        <v>0</v>
      </c>
      <c r="AM1138">
        <f t="shared" si="199"/>
        <v>0</v>
      </c>
      <c r="AN1138">
        <f t="shared" si="200"/>
        <v>0</v>
      </c>
      <c r="AO1138">
        <f t="shared" si="201"/>
        <v>0</v>
      </c>
      <c r="AQ1138">
        <f t="shared" si="202"/>
        <v>0</v>
      </c>
      <c r="AR1138">
        <f t="shared" si="203"/>
        <v>0</v>
      </c>
      <c r="AS1138">
        <f t="shared" si="204"/>
        <v>0</v>
      </c>
      <c r="AT1138">
        <f t="shared" si="205"/>
        <v>0</v>
      </c>
      <c r="AV1138">
        <f t="shared" si="206"/>
        <v>0</v>
      </c>
      <c r="AW1138">
        <f t="shared" si="207"/>
        <v>0</v>
      </c>
      <c r="AX1138">
        <f t="shared" si="208"/>
        <v>0</v>
      </c>
      <c r="AY1138">
        <f t="shared" si="209"/>
        <v>0</v>
      </c>
      <c r="BA1138">
        <f t="shared" si="210"/>
        <v>0</v>
      </c>
      <c r="BB1138">
        <f t="shared" si="211"/>
        <v>0</v>
      </c>
      <c r="BC1138">
        <f t="shared" si="212"/>
        <v>0</v>
      </c>
      <c r="BD1138">
        <f t="shared" si="213"/>
        <v>0</v>
      </c>
      <c r="BF1138">
        <f t="shared" si="214"/>
        <v>0</v>
      </c>
      <c r="BG1138">
        <f t="shared" si="215"/>
        <v>0</v>
      </c>
      <c r="BH1138">
        <f t="shared" si="216"/>
        <v>0</v>
      </c>
      <c r="BI1138">
        <f t="shared" si="217"/>
        <v>0</v>
      </c>
      <c r="BK1138">
        <f t="shared" si="218"/>
        <v>0</v>
      </c>
      <c r="BL1138">
        <f t="shared" si="219"/>
        <v>0</v>
      </c>
      <c r="BM1138">
        <f t="shared" si="220"/>
        <v>0</v>
      </c>
      <c r="BN1138">
        <f t="shared" si="221"/>
        <v>0</v>
      </c>
      <c r="BP1138">
        <f t="shared" si="222"/>
        <v>0</v>
      </c>
    </row>
    <row r="1139" spans="1:68" ht="15" customHeight="1">
      <c r="A1139" s="166"/>
      <c r="B1139" s="7"/>
      <c r="C1139" s="64" t="s">
        <v>85</v>
      </c>
      <c r="D1139" s="437" t="str">
        <f t="shared" si="193"/>
        <v/>
      </c>
      <c r="E1139" s="438"/>
      <c r="F1139" s="438"/>
      <c r="G1139" s="438"/>
      <c r="H1139" s="438"/>
      <c r="I1139" s="438"/>
      <c r="J1139" s="438"/>
      <c r="K1139" s="438"/>
      <c r="L1139" s="438"/>
      <c r="M1139" s="438"/>
      <c r="N1139" s="438"/>
      <c r="O1139" s="438"/>
      <c r="P1139" s="438"/>
      <c r="Q1139" s="438"/>
      <c r="R1139" s="439"/>
      <c r="S1139" s="234"/>
      <c r="T1139" s="234"/>
      <c r="U1139" s="234"/>
      <c r="V1139" s="234"/>
      <c r="W1139" s="234"/>
      <c r="X1139" s="234"/>
      <c r="Y1139" s="234"/>
      <c r="Z1139" s="234"/>
      <c r="AA1139" s="234"/>
      <c r="AB1139" s="234"/>
      <c r="AC1139" s="234"/>
      <c r="AD1139" s="234"/>
      <c r="AG1139">
        <f t="shared" si="194"/>
        <v>0</v>
      </c>
      <c r="AH1139">
        <f t="shared" si="195"/>
        <v>0</v>
      </c>
      <c r="AI1139">
        <f t="shared" si="196"/>
        <v>0</v>
      </c>
      <c r="AJ1139">
        <f t="shared" si="197"/>
        <v>0</v>
      </c>
      <c r="AL1139">
        <f t="shared" si="198"/>
        <v>0</v>
      </c>
      <c r="AM1139">
        <f t="shared" si="199"/>
        <v>0</v>
      </c>
      <c r="AN1139">
        <f t="shared" si="200"/>
        <v>0</v>
      </c>
      <c r="AO1139">
        <f t="shared" si="201"/>
        <v>0</v>
      </c>
      <c r="AQ1139">
        <f t="shared" si="202"/>
        <v>0</v>
      </c>
      <c r="AR1139">
        <f t="shared" si="203"/>
        <v>0</v>
      </c>
      <c r="AS1139">
        <f t="shared" si="204"/>
        <v>0</v>
      </c>
      <c r="AT1139">
        <f t="shared" si="205"/>
        <v>0</v>
      </c>
      <c r="AV1139">
        <f t="shared" si="206"/>
        <v>0</v>
      </c>
      <c r="AW1139">
        <f t="shared" si="207"/>
        <v>0</v>
      </c>
      <c r="AX1139">
        <f t="shared" si="208"/>
        <v>0</v>
      </c>
      <c r="AY1139">
        <f t="shared" si="209"/>
        <v>0</v>
      </c>
      <c r="BA1139">
        <f t="shared" si="210"/>
        <v>0</v>
      </c>
      <c r="BB1139">
        <f t="shared" si="211"/>
        <v>0</v>
      </c>
      <c r="BC1139">
        <f t="shared" si="212"/>
        <v>0</v>
      </c>
      <c r="BD1139">
        <f t="shared" si="213"/>
        <v>0</v>
      </c>
      <c r="BF1139">
        <f t="shared" si="214"/>
        <v>0</v>
      </c>
      <c r="BG1139">
        <f t="shared" si="215"/>
        <v>0</v>
      </c>
      <c r="BH1139">
        <f t="shared" si="216"/>
        <v>0</v>
      </c>
      <c r="BI1139">
        <f t="shared" si="217"/>
        <v>0</v>
      </c>
      <c r="BK1139">
        <f t="shared" si="218"/>
        <v>0</v>
      </c>
      <c r="BL1139">
        <f t="shared" si="219"/>
        <v>0</v>
      </c>
      <c r="BM1139">
        <f t="shared" si="220"/>
        <v>0</v>
      </c>
      <c r="BN1139">
        <f t="shared" si="221"/>
        <v>0</v>
      </c>
      <c r="BP1139">
        <f t="shared" si="222"/>
        <v>0</v>
      </c>
    </row>
    <row r="1140" spans="1:68" ht="15" customHeight="1">
      <c r="A1140" s="166"/>
      <c r="B1140" s="7"/>
      <c r="C1140" s="64" t="s">
        <v>86</v>
      </c>
      <c r="D1140" s="437" t="str">
        <f t="shared" si="193"/>
        <v/>
      </c>
      <c r="E1140" s="438"/>
      <c r="F1140" s="438"/>
      <c r="G1140" s="438"/>
      <c r="H1140" s="438"/>
      <c r="I1140" s="438"/>
      <c r="J1140" s="438"/>
      <c r="K1140" s="438"/>
      <c r="L1140" s="438"/>
      <c r="M1140" s="438"/>
      <c r="N1140" s="438"/>
      <c r="O1140" s="438"/>
      <c r="P1140" s="438"/>
      <c r="Q1140" s="438"/>
      <c r="R1140" s="439"/>
      <c r="S1140" s="234"/>
      <c r="T1140" s="234"/>
      <c r="U1140" s="234"/>
      <c r="V1140" s="234"/>
      <c r="W1140" s="234"/>
      <c r="X1140" s="234"/>
      <c r="Y1140" s="234"/>
      <c r="Z1140" s="234"/>
      <c r="AA1140" s="234"/>
      <c r="AB1140" s="234"/>
      <c r="AC1140" s="234"/>
      <c r="AD1140" s="234"/>
      <c r="AG1140">
        <f t="shared" si="194"/>
        <v>0</v>
      </c>
      <c r="AH1140">
        <f t="shared" si="195"/>
        <v>0</v>
      </c>
      <c r="AI1140">
        <f t="shared" si="196"/>
        <v>0</v>
      </c>
      <c r="AJ1140">
        <f t="shared" si="197"/>
        <v>0</v>
      </c>
      <c r="AL1140">
        <f t="shared" si="198"/>
        <v>0</v>
      </c>
      <c r="AM1140">
        <f t="shared" si="199"/>
        <v>0</v>
      </c>
      <c r="AN1140">
        <f t="shared" si="200"/>
        <v>0</v>
      </c>
      <c r="AO1140">
        <f t="shared" si="201"/>
        <v>0</v>
      </c>
      <c r="AQ1140">
        <f t="shared" si="202"/>
        <v>0</v>
      </c>
      <c r="AR1140">
        <f t="shared" si="203"/>
        <v>0</v>
      </c>
      <c r="AS1140">
        <f t="shared" si="204"/>
        <v>0</v>
      </c>
      <c r="AT1140">
        <f t="shared" si="205"/>
        <v>0</v>
      </c>
      <c r="AV1140">
        <f t="shared" si="206"/>
        <v>0</v>
      </c>
      <c r="AW1140">
        <f t="shared" si="207"/>
        <v>0</v>
      </c>
      <c r="AX1140">
        <f t="shared" si="208"/>
        <v>0</v>
      </c>
      <c r="AY1140">
        <f t="shared" si="209"/>
        <v>0</v>
      </c>
      <c r="BA1140">
        <f t="shared" si="210"/>
        <v>0</v>
      </c>
      <c r="BB1140">
        <f t="shared" si="211"/>
        <v>0</v>
      </c>
      <c r="BC1140">
        <f t="shared" si="212"/>
        <v>0</v>
      </c>
      <c r="BD1140">
        <f t="shared" si="213"/>
        <v>0</v>
      </c>
      <c r="BF1140">
        <f t="shared" si="214"/>
        <v>0</v>
      </c>
      <c r="BG1140">
        <f t="shared" si="215"/>
        <v>0</v>
      </c>
      <c r="BH1140">
        <f t="shared" si="216"/>
        <v>0</v>
      </c>
      <c r="BI1140">
        <f t="shared" si="217"/>
        <v>0</v>
      </c>
      <c r="BK1140">
        <f t="shared" si="218"/>
        <v>0</v>
      </c>
      <c r="BL1140">
        <f t="shared" si="219"/>
        <v>0</v>
      </c>
      <c r="BM1140">
        <f t="shared" si="220"/>
        <v>0</v>
      </c>
      <c r="BN1140">
        <f t="shared" si="221"/>
        <v>0</v>
      </c>
      <c r="BP1140">
        <f t="shared" si="222"/>
        <v>0</v>
      </c>
    </row>
    <row r="1141" spans="1:68" ht="15" customHeight="1">
      <c r="A1141" s="166"/>
      <c r="B1141" s="7"/>
      <c r="C1141" s="64" t="s">
        <v>87</v>
      </c>
      <c r="D1141" s="437" t="str">
        <f t="shared" si="193"/>
        <v/>
      </c>
      <c r="E1141" s="438"/>
      <c r="F1141" s="438"/>
      <c r="G1141" s="438"/>
      <c r="H1141" s="438"/>
      <c r="I1141" s="438"/>
      <c r="J1141" s="438"/>
      <c r="K1141" s="438"/>
      <c r="L1141" s="438"/>
      <c r="M1141" s="438"/>
      <c r="N1141" s="438"/>
      <c r="O1141" s="438"/>
      <c r="P1141" s="438"/>
      <c r="Q1141" s="438"/>
      <c r="R1141" s="439"/>
      <c r="S1141" s="234"/>
      <c r="T1141" s="234"/>
      <c r="U1141" s="234"/>
      <c r="V1141" s="234"/>
      <c r="W1141" s="234"/>
      <c r="X1141" s="234"/>
      <c r="Y1141" s="234"/>
      <c r="Z1141" s="234"/>
      <c r="AA1141" s="234"/>
      <c r="AB1141" s="234"/>
      <c r="AC1141" s="234"/>
      <c r="AD1141" s="234"/>
      <c r="AG1141">
        <f t="shared" si="194"/>
        <v>0</v>
      </c>
      <c r="AH1141">
        <f t="shared" si="195"/>
        <v>0</v>
      </c>
      <c r="AI1141">
        <f t="shared" si="196"/>
        <v>0</v>
      </c>
      <c r="AJ1141">
        <f t="shared" si="197"/>
        <v>0</v>
      </c>
      <c r="AL1141">
        <f t="shared" si="198"/>
        <v>0</v>
      </c>
      <c r="AM1141">
        <f t="shared" si="199"/>
        <v>0</v>
      </c>
      <c r="AN1141">
        <f t="shared" si="200"/>
        <v>0</v>
      </c>
      <c r="AO1141">
        <f t="shared" si="201"/>
        <v>0</v>
      </c>
      <c r="AQ1141">
        <f t="shared" si="202"/>
        <v>0</v>
      </c>
      <c r="AR1141">
        <f t="shared" si="203"/>
        <v>0</v>
      </c>
      <c r="AS1141">
        <f t="shared" si="204"/>
        <v>0</v>
      </c>
      <c r="AT1141">
        <f t="shared" si="205"/>
        <v>0</v>
      </c>
      <c r="AV1141">
        <f t="shared" si="206"/>
        <v>0</v>
      </c>
      <c r="AW1141">
        <f t="shared" si="207"/>
        <v>0</v>
      </c>
      <c r="AX1141">
        <f t="shared" si="208"/>
        <v>0</v>
      </c>
      <c r="AY1141">
        <f t="shared" si="209"/>
        <v>0</v>
      </c>
      <c r="BA1141">
        <f t="shared" si="210"/>
        <v>0</v>
      </c>
      <c r="BB1141">
        <f t="shared" si="211"/>
        <v>0</v>
      </c>
      <c r="BC1141">
        <f t="shared" si="212"/>
        <v>0</v>
      </c>
      <c r="BD1141">
        <f t="shared" si="213"/>
        <v>0</v>
      </c>
      <c r="BF1141">
        <f t="shared" si="214"/>
        <v>0</v>
      </c>
      <c r="BG1141">
        <f t="shared" si="215"/>
        <v>0</v>
      </c>
      <c r="BH1141">
        <f t="shared" si="216"/>
        <v>0</v>
      </c>
      <c r="BI1141">
        <f t="shared" si="217"/>
        <v>0</v>
      </c>
      <c r="BK1141">
        <f t="shared" si="218"/>
        <v>0</v>
      </c>
      <c r="BL1141">
        <f t="shared" si="219"/>
        <v>0</v>
      </c>
      <c r="BM1141">
        <f t="shared" si="220"/>
        <v>0</v>
      </c>
      <c r="BN1141">
        <f t="shared" si="221"/>
        <v>0</v>
      </c>
      <c r="BP1141">
        <f t="shared" si="222"/>
        <v>0</v>
      </c>
    </row>
    <row r="1142" spans="1:68" ht="15" customHeight="1">
      <c r="A1142" s="166"/>
      <c r="B1142" s="7"/>
      <c r="C1142" s="64" t="s">
        <v>88</v>
      </c>
      <c r="D1142" s="437" t="str">
        <f t="shared" si="193"/>
        <v/>
      </c>
      <c r="E1142" s="438"/>
      <c r="F1142" s="438"/>
      <c r="G1142" s="438"/>
      <c r="H1142" s="438"/>
      <c r="I1142" s="438"/>
      <c r="J1142" s="438"/>
      <c r="K1142" s="438"/>
      <c r="L1142" s="438"/>
      <c r="M1142" s="438"/>
      <c r="N1142" s="438"/>
      <c r="O1142" s="438"/>
      <c r="P1142" s="438"/>
      <c r="Q1142" s="438"/>
      <c r="R1142" s="439"/>
      <c r="S1142" s="234"/>
      <c r="T1142" s="234"/>
      <c r="U1142" s="234"/>
      <c r="V1142" s="234"/>
      <c r="W1142" s="234"/>
      <c r="X1142" s="234"/>
      <c r="Y1142" s="234"/>
      <c r="Z1142" s="234"/>
      <c r="AA1142" s="234"/>
      <c r="AB1142" s="234"/>
      <c r="AC1142" s="234"/>
      <c r="AD1142" s="234"/>
      <c r="AG1142">
        <f t="shared" si="194"/>
        <v>0</v>
      </c>
      <c r="AH1142">
        <f t="shared" si="195"/>
        <v>0</v>
      </c>
      <c r="AI1142">
        <f t="shared" si="196"/>
        <v>0</v>
      </c>
      <c r="AJ1142">
        <f t="shared" si="197"/>
        <v>0</v>
      </c>
      <c r="AL1142">
        <f t="shared" si="198"/>
        <v>0</v>
      </c>
      <c r="AM1142">
        <f t="shared" si="199"/>
        <v>0</v>
      </c>
      <c r="AN1142">
        <f t="shared" si="200"/>
        <v>0</v>
      </c>
      <c r="AO1142">
        <f t="shared" si="201"/>
        <v>0</v>
      </c>
      <c r="AQ1142">
        <f t="shared" si="202"/>
        <v>0</v>
      </c>
      <c r="AR1142">
        <f t="shared" si="203"/>
        <v>0</v>
      </c>
      <c r="AS1142">
        <f t="shared" si="204"/>
        <v>0</v>
      </c>
      <c r="AT1142">
        <f t="shared" si="205"/>
        <v>0</v>
      </c>
      <c r="AV1142">
        <f t="shared" si="206"/>
        <v>0</v>
      </c>
      <c r="AW1142">
        <f t="shared" si="207"/>
        <v>0</v>
      </c>
      <c r="AX1142">
        <f t="shared" si="208"/>
        <v>0</v>
      </c>
      <c r="AY1142">
        <f t="shared" si="209"/>
        <v>0</v>
      </c>
      <c r="BA1142">
        <f t="shared" si="210"/>
        <v>0</v>
      </c>
      <c r="BB1142">
        <f t="shared" si="211"/>
        <v>0</v>
      </c>
      <c r="BC1142">
        <f t="shared" si="212"/>
        <v>0</v>
      </c>
      <c r="BD1142">
        <f t="shared" si="213"/>
        <v>0</v>
      </c>
      <c r="BF1142">
        <f t="shared" si="214"/>
        <v>0</v>
      </c>
      <c r="BG1142">
        <f t="shared" si="215"/>
        <v>0</v>
      </c>
      <c r="BH1142">
        <f t="shared" si="216"/>
        <v>0</v>
      </c>
      <c r="BI1142">
        <f t="shared" si="217"/>
        <v>0</v>
      </c>
      <c r="BK1142">
        <f t="shared" si="218"/>
        <v>0</v>
      </c>
      <c r="BL1142">
        <f t="shared" si="219"/>
        <v>0</v>
      </c>
      <c r="BM1142">
        <f t="shared" si="220"/>
        <v>0</v>
      </c>
      <c r="BN1142">
        <f t="shared" si="221"/>
        <v>0</v>
      </c>
      <c r="BP1142">
        <f t="shared" si="222"/>
        <v>0</v>
      </c>
    </row>
    <row r="1143" spans="1:68" ht="15" customHeight="1">
      <c r="A1143" s="166"/>
      <c r="B1143" s="7"/>
      <c r="C1143" s="64" t="s">
        <v>89</v>
      </c>
      <c r="D1143" s="437" t="str">
        <f t="shared" si="193"/>
        <v/>
      </c>
      <c r="E1143" s="438"/>
      <c r="F1143" s="438"/>
      <c r="G1143" s="438"/>
      <c r="H1143" s="438"/>
      <c r="I1143" s="438"/>
      <c r="J1143" s="438"/>
      <c r="K1143" s="438"/>
      <c r="L1143" s="438"/>
      <c r="M1143" s="438"/>
      <c r="N1143" s="438"/>
      <c r="O1143" s="438"/>
      <c r="P1143" s="438"/>
      <c r="Q1143" s="438"/>
      <c r="R1143" s="439"/>
      <c r="S1143" s="234"/>
      <c r="T1143" s="234"/>
      <c r="U1143" s="234"/>
      <c r="V1143" s="234"/>
      <c r="W1143" s="234"/>
      <c r="X1143" s="234"/>
      <c r="Y1143" s="234"/>
      <c r="Z1143" s="234"/>
      <c r="AA1143" s="234"/>
      <c r="AB1143" s="234"/>
      <c r="AC1143" s="234"/>
      <c r="AD1143" s="234"/>
      <c r="AG1143">
        <f t="shared" si="194"/>
        <v>0</v>
      </c>
      <c r="AH1143">
        <f t="shared" si="195"/>
        <v>0</v>
      </c>
      <c r="AI1143">
        <f t="shared" si="196"/>
        <v>0</v>
      </c>
      <c r="AJ1143">
        <f t="shared" si="197"/>
        <v>0</v>
      </c>
      <c r="AL1143">
        <f t="shared" si="198"/>
        <v>0</v>
      </c>
      <c r="AM1143">
        <f t="shared" si="199"/>
        <v>0</v>
      </c>
      <c r="AN1143">
        <f t="shared" si="200"/>
        <v>0</v>
      </c>
      <c r="AO1143">
        <f t="shared" si="201"/>
        <v>0</v>
      </c>
      <c r="AQ1143">
        <f t="shared" si="202"/>
        <v>0</v>
      </c>
      <c r="AR1143">
        <f t="shared" si="203"/>
        <v>0</v>
      </c>
      <c r="AS1143">
        <f t="shared" si="204"/>
        <v>0</v>
      </c>
      <c r="AT1143">
        <f t="shared" si="205"/>
        <v>0</v>
      </c>
      <c r="AV1143">
        <f t="shared" si="206"/>
        <v>0</v>
      </c>
      <c r="AW1143">
        <f t="shared" si="207"/>
        <v>0</v>
      </c>
      <c r="AX1143">
        <f t="shared" si="208"/>
        <v>0</v>
      </c>
      <c r="AY1143">
        <f t="shared" si="209"/>
        <v>0</v>
      </c>
      <c r="BA1143">
        <f t="shared" si="210"/>
        <v>0</v>
      </c>
      <c r="BB1143">
        <f t="shared" si="211"/>
        <v>0</v>
      </c>
      <c r="BC1143">
        <f t="shared" si="212"/>
        <v>0</v>
      </c>
      <c r="BD1143">
        <f t="shared" si="213"/>
        <v>0</v>
      </c>
      <c r="BF1143">
        <f t="shared" si="214"/>
        <v>0</v>
      </c>
      <c r="BG1143">
        <f t="shared" si="215"/>
        <v>0</v>
      </c>
      <c r="BH1143">
        <f t="shared" si="216"/>
        <v>0</v>
      </c>
      <c r="BI1143">
        <f t="shared" si="217"/>
        <v>0</v>
      </c>
      <c r="BK1143">
        <f t="shared" si="218"/>
        <v>0</v>
      </c>
      <c r="BL1143">
        <f t="shared" si="219"/>
        <v>0</v>
      </c>
      <c r="BM1143">
        <f t="shared" si="220"/>
        <v>0</v>
      </c>
      <c r="BN1143">
        <f t="shared" si="221"/>
        <v>0</v>
      </c>
      <c r="BP1143">
        <f t="shared" si="222"/>
        <v>0</v>
      </c>
    </row>
    <row r="1144" spans="1:68" ht="15" customHeight="1">
      <c r="A1144" s="166"/>
      <c r="B1144" s="7"/>
      <c r="C1144" s="64" t="s">
        <v>90</v>
      </c>
      <c r="D1144" s="437" t="str">
        <f t="shared" si="193"/>
        <v/>
      </c>
      <c r="E1144" s="438"/>
      <c r="F1144" s="438"/>
      <c r="G1144" s="438"/>
      <c r="H1144" s="438"/>
      <c r="I1144" s="438"/>
      <c r="J1144" s="438"/>
      <c r="K1144" s="438"/>
      <c r="L1144" s="438"/>
      <c r="M1144" s="438"/>
      <c r="N1144" s="438"/>
      <c r="O1144" s="438"/>
      <c r="P1144" s="438"/>
      <c r="Q1144" s="438"/>
      <c r="R1144" s="439"/>
      <c r="S1144" s="234"/>
      <c r="T1144" s="234"/>
      <c r="U1144" s="234"/>
      <c r="V1144" s="234"/>
      <c r="W1144" s="234"/>
      <c r="X1144" s="234"/>
      <c r="Y1144" s="234"/>
      <c r="Z1144" s="234"/>
      <c r="AA1144" s="234"/>
      <c r="AB1144" s="234"/>
      <c r="AC1144" s="234"/>
      <c r="AD1144" s="234"/>
      <c r="AG1144">
        <f t="shared" si="194"/>
        <v>0</v>
      </c>
      <c r="AH1144">
        <f t="shared" si="195"/>
        <v>0</v>
      </c>
      <c r="AI1144">
        <f t="shared" si="196"/>
        <v>0</v>
      </c>
      <c r="AJ1144">
        <f t="shared" si="197"/>
        <v>0</v>
      </c>
      <c r="AL1144">
        <f t="shared" si="198"/>
        <v>0</v>
      </c>
      <c r="AM1144">
        <f t="shared" si="199"/>
        <v>0</v>
      </c>
      <c r="AN1144">
        <f t="shared" si="200"/>
        <v>0</v>
      </c>
      <c r="AO1144">
        <f t="shared" si="201"/>
        <v>0</v>
      </c>
      <c r="AQ1144">
        <f t="shared" si="202"/>
        <v>0</v>
      </c>
      <c r="AR1144">
        <f t="shared" si="203"/>
        <v>0</v>
      </c>
      <c r="AS1144">
        <f t="shared" si="204"/>
        <v>0</v>
      </c>
      <c r="AT1144">
        <f t="shared" si="205"/>
        <v>0</v>
      </c>
      <c r="AV1144">
        <f t="shared" si="206"/>
        <v>0</v>
      </c>
      <c r="AW1144">
        <f t="shared" si="207"/>
        <v>0</v>
      </c>
      <c r="AX1144">
        <f t="shared" si="208"/>
        <v>0</v>
      </c>
      <c r="AY1144">
        <f t="shared" si="209"/>
        <v>0</v>
      </c>
      <c r="BA1144">
        <f t="shared" si="210"/>
        <v>0</v>
      </c>
      <c r="BB1144">
        <f t="shared" si="211"/>
        <v>0</v>
      </c>
      <c r="BC1144">
        <f t="shared" si="212"/>
        <v>0</v>
      </c>
      <c r="BD1144">
        <f t="shared" si="213"/>
        <v>0</v>
      </c>
      <c r="BF1144">
        <f t="shared" si="214"/>
        <v>0</v>
      </c>
      <c r="BG1144">
        <f t="shared" si="215"/>
        <v>0</v>
      </c>
      <c r="BH1144">
        <f t="shared" si="216"/>
        <v>0</v>
      </c>
      <c r="BI1144">
        <f t="shared" si="217"/>
        <v>0</v>
      </c>
      <c r="BK1144">
        <f t="shared" si="218"/>
        <v>0</v>
      </c>
      <c r="BL1144">
        <f t="shared" si="219"/>
        <v>0</v>
      </c>
      <c r="BM1144">
        <f t="shared" si="220"/>
        <v>0</v>
      </c>
      <c r="BN1144">
        <f t="shared" si="221"/>
        <v>0</v>
      </c>
      <c r="BP1144">
        <f t="shared" si="222"/>
        <v>0</v>
      </c>
    </row>
    <row r="1145" spans="1:68" ht="15" customHeight="1">
      <c r="A1145" s="166"/>
      <c r="B1145" s="7"/>
      <c r="C1145" s="64" t="s">
        <v>91</v>
      </c>
      <c r="D1145" s="437" t="str">
        <f t="shared" si="193"/>
        <v/>
      </c>
      <c r="E1145" s="438"/>
      <c r="F1145" s="438"/>
      <c r="G1145" s="438"/>
      <c r="H1145" s="438"/>
      <c r="I1145" s="438"/>
      <c r="J1145" s="438"/>
      <c r="K1145" s="438"/>
      <c r="L1145" s="438"/>
      <c r="M1145" s="438"/>
      <c r="N1145" s="438"/>
      <c r="O1145" s="438"/>
      <c r="P1145" s="438"/>
      <c r="Q1145" s="438"/>
      <c r="R1145" s="439"/>
      <c r="S1145" s="234"/>
      <c r="T1145" s="234"/>
      <c r="U1145" s="234"/>
      <c r="V1145" s="234"/>
      <c r="W1145" s="234"/>
      <c r="X1145" s="234"/>
      <c r="Y1145" s="234"/>
      <c r="Z1145" s="234"/>
      <c r="AA1145" s="234"/>
      <c r="AB1145" s="234"/>
      <c r="AC1145" s="234"/>
      <c r="AD1145" s="234"/>
      <c r="AG1145">
        <f t="shared" si="194"/>
        <v>0</v>
      </c>
      <c r="AH1145">
        <f t="shared" si="195"/>
        <v>0</v>
      </c>
      <c r="AI1145">
        <f t="shared" si="196"/>
        <v>0</v>
      </c>
      <c r="AJ1145">
        <f t="shared" si="197"/>
        <v>0</v>
      </c>
      <c r="AL1145">
        <f t="shared" si="198"/>
        <v>0</v>
      </c>
      <c r="AM1145">
        <f t="shared" si="199"/>
        <v>0</v>
      </c>
      <c r="AN1145">
        <f t="shared" si="200"/>
        <v>0</v>
      </c>
      <c r="AO1145">
        <f t="shared" si="201"/>
        <v>0</v>
      </c>
      <c r="AQ1145">
        <f t="shared" si="202"/>
        <v>0</v>
      </c>
      <c r="AR1145">
        <f t="shared" si="203"/>
        <v>0</v>
      </c>
      <c r="AS1145">
        <f t="shared" si="204"/>
        <v>0</v>
      </c>
      <c r="AT1145">
        <f t="shared" si="205"/>
        <v>0</v>
      </c>
      <c r="AV1145">
        <f t="shared" si="206"/>
        <v>0</v>
      </c>
      <c r="AW1145">
        <f t="shared" si="207"/>
        <v>0</v>
      </c>
      <c r="AX1145">
        <f t="shared" si="208"/>
        <v>0</v>
      </c>
      <c r="AY1145">
        <f t="shared" si="209"/>
        <v>0</v>
      </c>
      <c r="BA1145">
        <f t="shared" si="210"/>
        <v>0</v>
      </c>
      <c r="BB1145">
        <f t="shared" si="211"/>
        <v>0</v>
      </c>
      <c r="BC1145">
        <f t="shared" si="212"/>
        <v>0</v>
      </c>
      <c r="BD1145">
        <f t="shared" si="213"/>
        <v>0</v>
      </c>
      <c r="BF1145">
        <f t="shared" si="214"/>
        <v>0</v>
      </c>
      <c r="BG1145">
        <f t="shared" si="215"/>
        <v>0</v>
      </c>
      <c r="BH1145">
        <f t="shared" si="216"/>
        <v>0</v>
      </c>
      <c r="BI1145">
        <f t="shared" si="217"/>
        <v>0</v>
      </c>
      <c r="BK1145">
        <f t="shared" si="218"/>
        <v>0</v>
      </c>
      <c r="BL1145">
        <f t="shared" si="219"/>
        <v>0</v>
      </c>
      <c r="BM1145">
        <f t="shared" si="220"/>
        <v>0</v>
      </c>
      <c r="BN1145">
        <f t="shared" si="221"/>
        <v>0</v>
      </c>
      <c r="BP1145">
        <f t="shared" si="222"/>
        <v>0</v>
      </c>
    </row>
    <row r="1146" spans="1:68" ht="15" customHeight="1">
      <c r="A1146" s="166"/>
      <c r="B1146" s="7"/>
      <c r="C1146" s="64" t="s">
        <v>92</v>
      </c>
      <c r="D1146" s="437" t="str">
        <f t="shared" si="193"/>
        <v/>
      </c>
      <c r="E1146" s="438"/>
      <c r="F1146" s="438"/>
      <c r="G1146" s="438"/>
      <c r="H1146" s="438"/>
      <c r="I1146" s="438"/>
      <c r="J1146" s="438"/>
      <c r="K1146" s="438"/>
      <c r="L1146" s="438"/>
      <c r="M1146" s="438"/>
      <c r="N1146" s="438"/>
      <c r="O1146" s="438"/>
      <c r="P1146" s="438"/>
      <c r="Q1146" s="438"/>
      <c r="R1146" s="439"/>
      <c r="S1146" s="234"/>
      <c r="T1146" s="234"/>
      <c r="U1146" s="234"/>
      <c r="V1146" s="234"/>
      <c r="W1146" s="234"/>
      <c r="X1146" s="234"/>
      <c r="Y1146" s="234"/>
      <c r="Z1146" s="234"/>
      <c r="AA1146" s="234"/>
      <c r="AB1146" s="234"/>
      <c r="AC1146" s="234"/>
      <c r="AD1146" s="234"/>
      <c r="AG1146">
        <f t="shared" si="194"/>
        <v>0</v>
      </c>
      <c r="AH1146">
        <f t="shared" si="195"/>
        <v>0</v>
      </c>
      <c r="AI1146">
        <f t="shared" si="196"/>
        <v>0</v>
      </c>
      <c r="AJ1146">
        <f t="shared" si="197"/>
        <v>0</v>
      </c>
      <c r="AL1146">
        <f t="shared" si="198"/>
        <v>0</v>
      </c>
      <c r="AM1146">
        <f t="shared" si="199"/>
        <v>0</v>
      </c>
      <c r="AN1146">
        <f t="shared" si="200"/>
        <v>0</v>
      </c>
      <c r="AO1146">
        <f t="shared" si="201"/>
        <v>0</v>
      </c>
      <c r="AQ1146">
        <f t="shared" si="202"/>
        <v>0</v>
      </c>
      <c r="AR1146">
        <f t="shared" si="203"/>
        <v>0</v>
      </c>
      <c r="AS1146">
        <f t="shared" si="204"/>
        <v>0</v>
      </c>
      <c r="AT1146">
        <f t="shared" si="205"/>
        <v>0</v>
      </c>
      <c r="AV1146">
        <f t="shared" si="206"/>
        <v>0</v>
      </c>
      <c r="AW1146">
        <f t="shared" si="207"/>
        <v>0</v>
      </c>
      <c r="AX1146">
        <f t="shared" si="208"/>
        <v>0</v>
      </c>
      <c r="AY1146">
        <f t="shared" si="209"/>
        <v>0</v>
      </c>
      <c r="BA1146">
        <f t="shared" si="210"/>
        <v>0</v>
      </c>
      <c r="BB1146">
        <f t="shared" si="211"/>
        <v>0</v>
      </c>
      <c r="BC1146">
        <f t="shared" si="212"/>
        <v>0</v>
      </c>
      <c r="BD1146">
        <f t="shared" si="213"/>
        <v>0</v>
      </c>
      <c r="BF1146">
        <f t="shared" si="214"/>
        <v>0</v>
      </c>
      <c r="BG1146">
        <f t="shared" si="215"/>
        <v>0</v>
      </c>
      <c r="BH1146">
        <f t="shared" si="216"/>
        <v>0</v>
      </c>
      <c r="BI1146">
        <f t="shared" si="217"/>
        <v>0</v>
      </c>
      <c r="BK1146">
        <f t="shared" si="218"/>
        <v>0</v>
      </c>
      <c r="BL1146">
        <f t="shared" si="219"/>
        <v>0</v>
      </c>
      <c r="BM1146">
        <f t="shared" si="220"/>
        <v>0</v>
      </c>
      <c r="BN1146">
        <f t="shared" si="221"/>
        <v>0</v>
      </c>
      <c r="BP1146">
        <f t="shared" si="222"/>
        <v>0</v>
      </c>
    </row>
    <row r="1147" spans="1:68" ht="15" customHeight="1">
      <c r="A1147" s="166"/>
      <c r="B1147" s="7"/>
      <c r="C1147" s="64" t="s">
        <v>93</v>
      </c>
      <c r="D1147" s="437" t="str">
        <f t="shared" si="193"/>
        <v/>
      </c>
      <c r="E1147" s="438"/>
      <c r="F1147" s="438"/>
      <c r="G1147" s="438"/>
      <c r="H1147" s="438"/>
      <c r="I1147" s="438"/>
      <c r="J1147" s="438"/>
      <c r="K1147" s="438"/>
      <c r="L1147" s="438"/>
      <c r="M1147" s="438"/>
      <c r="N1147" s="438"/>
      <c r="O1147" s="438"/>
      <c r="P1147" s="438"/>
      <c r="Q1147" s="438"/>
      <c r="R1147" s="439"/>
      <c r="S1147" s="234"/>
      <c r="T1147" s="234"/>
      <c r="U1147" s="234"/>
      <c r="V1147" s="234"/>
      <c r="W1147" s="234"/>
      <c r="X1147" s="234"/>
      <c r="Y1147" s="234"/>
      <c r="Z1147" s="234"/>
      <c r="AA1147" s="234"/>
      <c r="AB1147" s="234"/>
      <c r="AC1147" s="234"/>
      <c r="AD1147" s="234"/>
      <c r="AG1147">
        <f t="shared" si="194"/>
        <v>0</v>
      </c>
      <c r="AH1147">
        <f t="shared" si="195"/>
        <v>0</v>
      </c>
      <c r="AI1147">
        <f t="shared" si="196"/>
        <v>0</v>
      </c>
      <c r="AJ1147">
        <f t="shared" si="197"/>
        <v>0</v>
      </c>
      <c r="AL1147">
        <f t="shared" si="198"/>
        <v>0</v>
      </c>
      <c r="AM1147">
        <f t="shared" si="199"/>
        <v>0</v>
      </c>
      <c r="AN1147">
        <f t="shared" si="200"/>
        <v>0</v>
      </c>
      <c r="AO1147">
        <f t="shared" si="201"/>
        <v>0</v>
      </c>
      <c r="AQ1147">
        <f t="shared" si="202"/>
        <v>0</v>
      </c>
      <c r="AR1147">
        <f t="shared" si="203"/>
        <v>0</v>
      </c>
      <c r="AS1147">
        <f t="shared" si="204"/>
        <v>0</v>
      </c>
      <c r="AT1147">
        <f t="shared" si="205"/>
        <v>0</v>
      </c>
      <c r="AV1147">
        <f t="shared" si="206"/>
        <v>0</v>
      </c>
      <c r="AW1147">
        <f t="shared" si="207"/>
        <v>0</v>
      </c>
      <c r="AX1147">
        <f t="shared" si="208"/>
        <v>0</v>
      </c>
      <c r="AY1147">
        <f t="shared" si="209"/>
        <v>0</v>
      </c>
      <c r="BA1147">
        <f t="shared" si="210"/>
        <v>0</v>
      </c>
      <c r="BB1147">
        <f t="shared" si="211"/>
        <v>0</v>
      </c>
      <c r="BC1147">
        <f t="shared" si="212"/>
        <v>0</v>
      </c>
      <c r="BD1147">
        <f t="shared" si="213"/>
        <v>0</v>
      </c>
      <c r="BF1147">
        <f t="shared" si="214"/>
        <v>0</v>
      </c>
      <c r="BG1147">
        <f t="shared" si="215"/>
        <v>0</v>
      </c>
      <c r="BH1147">
        <f t="shared" si="216"/>
        <v>0</v>
      </c>
      <c r="BI1147">
        <f t="shared" si="217"/>
        <v>0</v>
      </c>
      <c r="BK1147">
        <f t="shared" si="218"/>
        <v>0</v>
      </c>
      <c r="BL1147">
        <f t="shared" si="219"/>
        <v>0</v>
      </c>
      <c r="BM1147">
        <f t="shared" si="220"/>
        <v>0</v>
      </c>
      <c r="BN1147">
        <f t="shared" si="221"/>
        <v>0</v>
      </c>
      <c r="BP1147">
        <f t="shared" si="222"/>
        <v>0</v>
      </c>
    </row>
    <row r="1148" spans="1:68" ht="15" customHeight="1">
      <c r="A1148" s="166"/>
      <c r="B1148" s="7"/>
      <c r="C1148" s="64" t="s">
        <v>94</v>
      </c>
      <c r="D1148" s="437" t="str">
        <f t="shared" si="193"/>
        <v/>
      </c>
      <c r="E1148" s="438"/>
      <c r="F1148" s="438"/>
      <c r="G1148" s="438"/>
      <c r="H1148" s="438"/>
      <c r="I1148" s="438"/>
      <c r="J1148" s="438"/>
      <c r="K1148" s="438"/>
      <c r="L1148" s="438"/>
      <c r="M1148" s="438"/>
      <c r="N1148" s="438"/>
      <c r="O1148" s="438"/>
      <c r="P1148" s="438"/>
      <c r="Q1148" s="438"/>
      <c r="R1148" s="439"/>
      <c r="S1148" s="234"/>
      <c r="T1148" s="234"/>
      <c r="U1148" s="234"/>
      <c r="V1148" s="234"/>
      <c r="W1148" s="234"/>
      <c r="X1148" s="234"/>
      <c r="Y1148" s="234"/>
      <c r="Z1148" s="234"/>
      <c r="AA1148" s="234"/>
      <c r="AB1148" s="234"/>
      <c r="AC1148" s="234"/>
      <c r="AD1148" s="234"/>
      <c r="AG1148">
        <f t="shared" si="194"/>
        <v>0</v>
      </c>
      <c r="AH1148">
        <f t="shared" si="195"/>
        <v>0</v>
      </c>
      <c r="AI1148">
        <f t="shared" si="196"/>
        <v>0</v>
      </c>
      <c r="AJ1148">
        <f t="shared" si="197"/>
        <v>0</v>
      </c>
      <c r="AL1148">
        <f t="shared" si="198"/>
        <v>0</v>
      </c>
      <c r="AM1148">
        <f t="shared" si="199"/>
        <v>0</v>
      </c>
      <c r="AN1148">
        <f t="shared" si="200"/>
        <v>0</v>
      </c>
      <c r="AO1148">
        <f t="shared" si="201"/>
        <v>0</v>
      </c>
      <c r="AQ1148">
        <f t="shared" si="202"/>
        <v>0</v>
      </c>
      <c r="AR1148">
        <f t="shared" si="203"/>
        <v>0</v>
      </c>
      <c r="AS1148">
        <f t="shared" si="204"/>
        <v>0</v>
      </c>
      <c r="AT1148">
        <f t="shared" si="205"/>
        <v>0</v>
      </c>
      <c r="AV1148">
        <f t="shared" si="206"/>
        <v>0</v>
      </c>
      <c r="AW1148">
        <f t="shared" si="207"/>
        <v>0</v>
      </c>
      <c r="AX1148">
        <f t="shared" si="208"/>
        <v>0</v>
      </c>
      <c r="AY1148">
        <f t="shared" si="209"/>
        <v>0</v>
      </c>
      <c r="BA1148">
        <f t="shared" si="210"/>
        <v>0</v>
      </c>
      <c r="BB1148">
        <f t="shared" si="211"/>
        <v>0</v>
      </c>
      <c r="BC1148">
        <f t="shared" si="212"/>
        <v>0</v>
      </c>
      <c r="BD1148">
        <f t="shared" si="213"/>
        <v>0</v>
      </c>
      <c r="BF1148">
        <f t="shared" si="214"/>
        <v>0</v>
      </c>
      <c r="BG1148">
        <f t="shared" si="215"/>
        <v>0</v>
      </c>
      <c r="BH1148">
        <f t="shared" si="216"/>
        <v>0</v>
      </c>
      <c r="BI1148">
        <f t="shared" si="217"/>
        <v>0</v>
      </c>
      <c r="BK1148">
        <f t="shared" si="218"/>
        <v>0</v>
      </c>
      <c r="BL1148">
        <f t="shared" si="219"/>
        <v>0</v>
      </c>
      <c r="BM1148">
        <f t="shared" si="220"/>
        <v>0</v>
      </c>
      <c r="BN1148">
        <f t="shared" si="221"/>
        <v>0</v>
      </c>
      <c r="BP1148">
        <f t="shared" si="222"/>
        <v>0</v>
      </c>
    </row>
    <row r="1149" spans="1:68" ht="15" customHeight="1">
      <c r="A1149" s="166"/>
      <c r="B1149" s="7"/>
      <c r="C1149" s="64" t="s">
        <v>95</v>
      </c>
      <c r="D1149" s="437" t="str">
        <f t="shared" si="193"/>
        <v/>
      </c>
      <c r="E1149" s="438"/>
      <c r="F1149" s="438"/>
      <c r="G1149" s="438"/>
      <c r="H1149" s="438"/>
      <c r="I1149" s="438"/>
      <c r="J1149" s="438"/>
      <c r="K1149" s="438"/>
      <c r="L1149" s="438"/>
      <c r="M1149" s="438"/>
      <c r="N1149" s="438"/>
      <c r="O1149" s="438"/>
      <c r="P1149" s="438"/>
      <c r="Q1149" s="438"/>
      <c r="R1149" s="439"/>
      <c r="S1149" s="234"/>
      <c r="T1149" s="234"/>
      <c r="U1149" s="234"/>
      <c r="V1149" s="234"/>
      <c r="W1149" s="234"/>
      <c r="X1149" s="234"/>
      <c r="Y1149" s="234"/>
      <c r="Z1149" s="234"/>
      <c r="AA1149" s="234"/>
      <c r="AB1149" s="234"/>
      <c r="AC1149" s="234"/>
      <c r="AD1149" s="234"/>
      <c r="AG1149">
        <f t="shared" si="194"/>
        <v>0</v>
      </c>
      <c r="AH1149">
        <f t="shared" si="195"/>
        <v>0</v>
      </c>
      <c r="AI1149">
        <f t="shared" si="196"/>
        <v>0</v>
      </c>
      <c r="AJ1149">
        <f t="shared" si="197"/>
        <v>0</v>
      </c>
      <c r="AL1149">
        <f t="shared" si="198"/>
        <v>0</v>
      </c>
      <c r="AM1149">
        <f t="shared" si="199"/>
        <v>0</v>
      </c>
      <c r="AN1149">
        <f t="shared" si="200"/>
        <v>0</v>
      </c>
      <c r="AO1149">
        <f t="shared" si="201"/>
        <v>0</v>
      </c>
      <c r="AQ1149">
        <f t="shared" si="202"/>
        <v>0</v>
      </c>
      <c r="AR1149">
        <f t="shared" si="203"/>
        <v>0</v>
      </c>
      <c r="AS1149">
        <f t="shared" si="204"/>
        <v>0</v>
      </c>
      <c r="AT1149">
        <f t="shared" si="205"/>
        <v>0</v>
      </c>
      <c r="AV1149">
        <f t="shared" si="206"/>
        <v>0</v>
      </c>
      <c r="AW1149">
        <f t="shared" si="207"/>
        <v>0</v>
      </c>
      <c r="AX1149">
        <f t="shared" si="208"/>
        <v>0</v>
      </c>
      <c r="AY1149">
        <f t="shared" si="209"/>
        <v>0</v>
      </c>
      <c r="BA1149">
        <f t="shared" si="210"/>
        <v>0</v>
      </c>
      <c r="BB1149">
        <f t="shared" si="211"/>
        <v>0</v>
      </c>
      <c r="BC1149">
        <f t="shared" si="212"/>
        <v>0</v>
      </c>
      <c r="BD1149">
        <f t="shared" si="213"/>
        <v>0</v>
      </c>
      <c r="BF1149">
        <f t="shared" si="214"/>
        <v>0</v>
      </c>
      <c r="BG1149">
        <f t="shared" si="215"/>
        <v>0</v>
      </c>
      <c r="BH1149">
        <f t="shared" si="216"/>
        <v>0</v>
      </c>
      <c r="BI1149">
        <f t="shared" si="217"/>
        <v>0</v>
      </c>
      <c r="BK1149">
        <f t="shared" si="218"/>
        <v>0</v>
      </c>
      <c r="BL1149">
        <f t="shared" si="219"/>
        <v>0</v>
      </c>
      <c r="BM1149">
        <f t="shared" si="220"/>
        <v>0</v>
      </c>
      <c r="BN1149">
        <f t="shared" si="221"/>
        <v>0</v>
      </c>
      <c r="BP1149">
        <f t="shared" si="222"/>
        <v>0</v>
      </c>
    </row>
    <row r="1150" spans="1:68" ht="15" customHeight="1">
      <c r="A1150" s="166"/>
      <c r="B1150" s="7"/>
      <c r="C1150" s="64" t="s">
        <v>96</v>
      </c>
      <c r="D1150" s="437" t="str">
        <f t="shared" si="193"/>
        <v/>
      </c>
      <c r="E1150" s="438"/>
      <c r="F1150" s="438"/>
      <c r="G1150" s="438"/>
      <c r="H1150" s="438"/>
      <c r="I1150" s="438"/>
      <c r="J1150" s="438"/>
      <c r="K1150" s="438"/>
      <c r="L1150" s="438"/>
      <c r="M1150" s="438"/>
      <c r="N1150" s="438"/>
      <c r="O1150" s="438"/>
      <c r="P1150" s="438"/>
      <c r="Q1150" s="438"/>
      <c r="R1150" s="439"/>
      <c r="S1150" s="234"/>
      <c r="T1150" s="234"/>
      <c r="U1150" s="234"/>
      <c r="V1150" s="234"/>
      <c r="W1150" s="234"/>
      <c r="X1150" s="234"/>
      <c r="Y1150" s="234"/>
      <c r="Z1150" s="234"/>
      <c r="AA1150" s="234"/>
      <c r="AB1150" s="234"/>
      <c r="AC1150" s="234"/>
      <c r="AD1150" s="234"/>
      <c r="AG1150">
        <f t="shared" si="194"/>
        <v>0</v>
      </c>
      <c r="AH1150">
        <f t="shared" si="195"/>
        <v>0</v>
      </c>
      <c r="AI1150">
        <f t="shared" si="196"/>
        <v>0</v>
      </c>
      <c r="AJ1150">
        <f t="shared" si="197"/>
        <v>0</v>
      </c>
      <c r="AL1150">
        <f t="shared" si="198"/>
        <v>0</v>
      </c>
      <c r="AM1150">
        <f t="shared" si="199"/>
        <v>0</v>
      </c>
      <c r="AN1150">
        <f t="shared" si="200"/>
        <v>0</v>
      </c>
      <c r="AO1150">
        <f t="shared" si="201"/>
        <v>0</v>
      </c>
      <c r="AQ1150">
        <f t="shared" si="202"/>
        <v>0</v>
      </c>
      <c r="AR1150">
        <f t="shared" si="203"/>
        <v>0</v>
      </c>
      <c r="AS1150">
        <f t="shared" si="204"/>
        <v>0</v>
      </c>
      <c r="AT1150">
        <f t="shared" si="205"/>
        <v>0</v>
      </c>
      <c r="AV1150">
        <f t="shared" si="206"/>
        <v>0</v>
      </c>
      <c r="AW1150">
        <f t="shared" si="207"/>
        <v>0</v>
      </c>
      <c r="AX1150">
        <f t="shared" si="208"/>
        <v>0</v>
      </c>
      <c r="AY1150">
        <f t="shared" si="209"/>
        <v>0</v>
      </c>
      <c r="BA1150">
        <f t="shared" si="210"/>
        <v>0</v>
      </c>
      <c r="BB1150">
        <f t="shared" si="211"/>
        <v>0</v>
      </c>
      <c r="BC1150">
        <f t="shared" si="212"/>
        <v>0</v>
      </c>
      <c r="BD1150">
        <f t="shared" si="213"/>
        <v>0</v>
      </c>
      <c r="BF1150">
        <f t="shared" si="214"/>
        <v>0</v>
      </c>
      <c r="BG1150">
        <f t="shared" si="215"/>
        <v>0</v>
      </c>
      <c r="BH1150">
        <f t="shared" si="216"/>
        <v>0</v>
      </c>
      <c r="BI1150">
        <f t="shared" si="217"/>
        <v>0</v>
      </c>
      <c r="BK1150">
        <f t="shared" si="218"/>
        <v>0</v>
      </c>
      <c r="BL1150">
        <f t="shared" si="219"/>
        <v>0</v>
      </c>
      <c r="BM1150">
        <f t="shared" si="220"/>
        <v>0</v>
      </c>
      <c r="BN1150">
        <f t="shared" si="221"/>
        <v>0</v>
      </c>
      <c r="BP1150">
        <f t="shared" si="222"/>
        <v>0</v>
      </c>
    </row>
    <row r="1151" spans="1:68" ht="15" customHeight="1">
      <c r="A1151" s="166"/>
      <c r="B1151" s="7"/>
      <c r="C1151" s="64" t="s">
        <v>97</v>
      </c>
      <c r="D1151" s="437" t="str">
        <f t="shared" si="193"/>
        <v/>
      </c>
      <c r="E1151" s="438"/>
      <c r="F1151" s="438"/>
      <c r="G1151" s="438"/>
      <c r="H1151" s="438"/>
      <c r="I1151" s="438"/>
      <c r="J1151" s="438"/>
      <c r="K1151" s="438"/>
      <c r="L1151" s="438"/>
      <c r="M1151" s="438"/>
      <c r="N1151" s="438"/>
      <c r="O1151" s="438"/>
      <c r="P1151" s="438"/>
      <c r="Q1151" s="438"/>
      <c r="R1151" s="439"/>
      <c r="S1151" s="234"/>
      <c r="T1151" s="234"/>
      <c r="U1151" s="234"/>
      <c r="V1151" s="234"/>
      <c r="W1151" s="234"/>
      <c r="X1151" s="234"/>
      <c r="Y1151" s="234"/>
      <c r="Z1151" s="234"/>
      <c r="AA1151" s="234"/>
      <c r="AB1151" s="234"/>
      <c r="AC1151" s="234"/>
      <c r="AD1151" s="234"/>
      <c r="AG1151">
        <f t="shared" si="194"/>
        <v>0</v>
      </c>
      <c r="AH1151">
        <f t="shared" si="195"/>
        <v>0</v>
      </c>
      <c r="AI1151">
        <f t="shared" si="196"/>
        <v>0</v>
      </c>
      <c r="AJ1151">
        <f t="shared" si="197"/>
        <v>0</v>
      </c>
      <c r="AL1151">
        <f t="shared" si="198"/>
        <v>0</v>
      </c>
      <c r="AM1151">
        <f t="shared" si="199"/>
        <v>0</v>
      </c>
      <c r="AN1151">
        <f t="shared" si="200"/>
        <v>0</v>
      </c>
      <c r="AO1151">
        <f t="shared" si="201"/>
        <v>0</v>
      </c>
      <c r="AQ1151">
        <f t="shared" si="202"/>
        <v>0</v>
      </c>
      <c r="AR1151">
        <f t="shared" si="203"/>
        <v>0</v>
      </c>
      <c r="AS1151">
        <f t="shared" si="204"/>
        <v>0</v>
      </c>
      <c r="AT1151">
        <f t="shared" si="205"/>
        <v>0</v>
      </c>
      <c r="AV1151">
        <f t="shared" si="206"/>
        <v>0</v>
      </c>
      <c r="AW1151">
        <f t="shared" si="207"/>
        <v>0</v>
      </c>
      <c r="AX1151">
        <f t="shared" si="208"/>
        <v>0</v>
      </c>
      <c r="AY1151">
        <f t="shared" si="209"/>
        <v>0</v>
      </c>
      <c r="BA1151">
        <f t="shared" si="210"/>
        <v>0</v>
      </c>
      <c r="BB1151">
        <f t="shared" si="211"/>
        <v>0</v>
      </c>
      <c r="BC1151">
        <f t="shared" si="212"/>
        <v>0</v>
      </c>
      <c r="BD1151">
        <f t="shared" si="213"/>
        <v>0</v>
      </c>
      <c r="BF1151">
        <f t="shared" si="214"/>
        <v>0</v>
      </c>
      <c r="BG1151">
        <f t="shared" si="215"/>
        <v>0</v>
      </c>
      <c r="BH1151">
        <f t="shared" si="216"/>
        <v>0</v>
      </c>
      <c r="BI1151">
        <f t="shared" si="217"/>
        <v>0</v>
      </c>
      <c r="BK1151">
        <f t="shared" si="218"/>
        <v>0</v>
      </c>
      <c r="BL1151">
        <f t="shared" si="219"/>
        <v>0</v>
      </c>
      <c r="BM1151">
        <f t="shared" si="220"/>
        <v>0</v>
      </c>
      <c r="BN1151">
        <f t="shared" si="221"/>
        <v>0</v>
      </c>
      <c r="BP1151">
        <f t="shared" si="222"/>
        <v>0</v>
      </c>
    </row>
    <row r="1152" spans="1:68" ht="15" customHeight="1">
      <c r="A1152" s="166"/>
      <c r="B1152" s="7"/>
      <c r="C1152" s="64" t="s">
        <v>98</v>
      </c>
      <c r="D1152" s="437" t="str">
        <f t="shared" si="193"/>
        <v/>
      </c>
      <c r="E1152" s="438"/>
      <c r="F1152" s="438"/>
      <c r="G1152" s="438"/>
      <c r="H1152" s="438"/>
      <c r="I1152" s="438"/>
      <c r="J1152" s="438"/>
      <c r="K1152" s="438"/>
      <c r="L1152" s="438"/>
      <c r="M1152" s="438"/>
      <c r="N1152" s="438"/>
      <c r="O1152" s="438"/>
      <c r="P1152" s="438"/>
      <c r="Q1152" s="438"/>
      <c r="R1152" s="439"/>
      <c r="S1152" s="234"/>
      <c r="T1152" s="234"/>
      <c r="U1152" s="234"/>
      <c r="V1152" s="234"/>
      <c r="W1152" s="234"/>
      <c r="X1152" s="234"/>
      <c r="Y1152" s="234"/>
      <c r="Z1152" s="234"/>
      <c r="AA1152" s="234"/>
      <c r="AB1152" s="234"/>
      <c r="AC1152" s="234"/>
      <c r="AD1152" s="234"/>
      <c r="AG1152">
        <f t="shared" si="194"/>
        <v>0</v>
      </c>
      <c r="AH1152">
        <f t="shared" si="195"/>
        <v>0</v>
      </c>
      <c r="AI1152">
        <f t="shared" si="196"/>
        <v>0</v>
      </c>
      <c r="AJ1152">
        <f t="shared" si="197"/>
        <v>0</v>
      </c>
      <c r="AL1152">
        <f t="shared" si="198"/>
        <v>0</v>
      </c>
      <c r="AM1152">
        <f t="shared" si="199"/>
        <v>0</v>
      </c>
      <c r="AN1152">
        <f t="shared" si="200"/>
        <v>0</v>
      </c>
      <c r="AO1152">
        <f t="shared" si="201"/>
        <v>0</v>
      </c>
      <c r="AQ1152">
        <f t="shared" si="202"/>
        <v>0</v>
      </c>
      <c r="AR1152">
        <f t="shared" si="203"/>
        <v>0</v>
      </c>
      <c r="AS1152">
        <f t="shared" si="204"/>
        <v>0</v>
      </c>
      <c r="AT1152">
        <f t="shared" si="205"/>
        <v>0</v>
      </c>
      <c r="AV1152">
        <f t="shared" si="206"/>
        <v>0</v>
      </c>
      <c r="AW1152">
        <f t="shared" si="207"/>
        <v>0</v>
      </c>
      <c r="AX1152">
        <f t="shared" si="208"/>
        <v>0</v>
      </c>
      <c r="AY1152">
        <f t="shared" si="209"/>
        <v>0</v>
      </c>
      <c r="BA1152">
        <f t="shared" si="210"/>
        <v>0</v>
      </c>
      <c r="BB1152">
        <f t="shared" si="211"/>
        <v>0</v>
      </c>
      <c r="BC1152">
        <f t="shared" si="212"/>
        <v>0</v>
      </c>
      <c r="BD1152">
        <f t="shared" si="213"/>
        <v>0</v>
      </c>
      <c r="BF1152">
        <f t="shared" si="214"/>
        <v>0</v>
      </c>
      <c r="BG1152">
        <f t="shared" si="215"/>
        <v>0</v>
      </c>
      <c r="BH1152">
        <f t="shared" si="216"/>
        <v>0</v>
      </c>
      <c r="BI1152">
        <f t="shared" si="217"/>
        <v>0</v>
      </c>
      <c r="BK1152">
        <f t="shared" si="218"/>
        <v>0</v>
      </c>
      <c r="BL1152">
        <f t="shared" si="219"/>
        <v>0</v>
      </c>
      <c r="BM1152">
        <f t="shared" si="220"/>
        <v>0</v>
      </c>
      <c r="BN1152">
        <f t="shared" si="221"/>
        <v>0</v>
      </c>
      <c r="BP1152">
        <f t="shared" si="222"/>
        <v>0</v>
      </c>
    </row>
    <row r="1153" spans="1:68" ht="15" customHeight="1">
      <c r="A1153" s="166"/>
      <c r="B1153" s="7"/>
      <c r="C1153" s="64" t="s">
        <v>99</v>
      </c>
      <c r="D1153" s="437" t="str">
        <f t="shared" si="193"/>
        <v/>
      </c>
      <c r="E1153" s="438"/>
      <c r="F1153" s="438"/>
      <c r="G1153" s="438"/>
      <c r="H1153" s="438"/>
      <c r="I1153" s="438"/>
      <c r="J1153" s="438"/>
      <c r="K1153" s="438"/>
      <c r="L1153" s="438"/>
      <c r="M1153" s="438"/>
      <c r="N1153" s="438"/>
      <c r="O1153" s="438"/>
      <c r="P1153" s="438"/>
      <c r="Q1153" s="438"/>
      <c r="R1153" s="439"/>
      <c r="S1153" s="234"/>
      <c r="T1153" s="234"/>
      <c r="U1153" s="234"/>
      <c r="V1153" s="234"/>
      <c r="W1153" s="234"/>
      <c r="X1153" s="234"/>
      <c r="Y1153" s="234"/>
      <c r="Z1153" s="234"/>
      <c r="AA1153" s="234"/>
      <c r="AB1153" s="234"/>
      <c r="AC1153" s="234"/>
      <c r="AD1153" s="234"/>
      <c r="AG1153">
        <f t="shared" si="194"/>
        <v>0</v>
      </c>
      <c r="AH1153">
        <f t="shared" si="195"/>
        <v>0</v>
      </c>
      <c r="AI1153">
        <f t="shared" si="196"/>
        <v>0</v>
      </c>
      <c r="AJ1153">
        <f t="shared" si="197"/>
        <v>0</v>
      </c>
      <c r="AL1153">
        <f t="shared" si="198"/>
        <v>0</v>
      </c>
      <c r="AM1153">
        <f t="shared" si="199"/>
        <v>0</v>
      </c>
      <c r="AN1153">
        <f t="shared" si="200"/>
        <v>0</v>
      </c>
      <c r="AO1153">
        <f t="shared" si="201"/>
        <v>0</v>
      </c>
      <c r="AQ1153">
        <f t="shared" si="202"/>
        <v>0</v>
      </c>
      <c r="AR1153">
        <f t="shared" si="203"/>
        <v>0</v>
      </c>
      <c r="AS1153">
        <f t="shared" si="204"/>
        <v>0</v>
      </c>
      <c r="AT1153">
        <f t="shared" si="205"/>
        <v>0</v>
      </c>
      <c r="AV1153">
        <f t="shared" si="206"/>
        <v>0</v>
      </c>
      <c r="AW1153">
        <f t="shared" si="207"/>
        <v>0</v>
      </c>
      <c r="AX1153">
        <f t="shared" si="208"/>
        <v>0</v>
      </c>
      <c r="AY1153">
        <f t="shared" si="209"/>
        <v>0</v>
      </c>
      <c r="BA1153">
        <f t="shared" si="210"/>
        <v>0</v>
      </c>
      <c r="BB1153">
        <f t="shared" si="211"/>
        <v>0</v>
      </c>
      <c r="BC1153">
        <f t="shared" si="212"/>
        <v>0</v>
      </c>
      <c r="BD1153">
        <f t="shared" si="213"/>
        <v>0</v>
      </c>
      <c r="BF1153">
        <f t="shared" si="214"/>
        <v>0</v>
      </c>
      <c r="BG1153">
        <f t="shared" si="215"/>
        <v>0</v>
      </c>
      <c r="BH1153">
        <f t="shared" si="216"/>
        <v>0</v>
      </c>
      <c r="BI1153">
        <f t="shared" si="217"/>
        <v>0</v>
      </c>
      <c r="BK1153">
        <f t="shared" si="218"/>
        <v>0</v>
      </c>
      <c r="BL1153">
        <f t="shared" si="219"/>
        <v>0</v>
      </c>
      <c r="BM1153">
        <f t="shared" si="220"/>
        <v>0</v>
      </c>
      <c r="BN1153">
        <f t="shared" si="221"/>
        <v>0</v>
      </c>
      <c r="BP1153">
        <f t="shared" si="222"/>
        <v>0</v>
      </c>
    </row>
    <row r="1154" spans="1:68" ht="15" customHeight="1">
      <c r="A1154" s="166"/>
      <c r="B1154" s="7"/>
      <c r="C1154" s="64" t="s">
        <v>100</v>
      </c>
      <c r="D1154" s="437" t="str">
        <f t="shared" si="193"/>
        <v/>
      </c>
      <c r="E1154" s="438"/>
      <c r="F1154" s="438"/>
      <c r="G1154" s="438"/>
      <c r="H1154" s="438"/>
      <c r="I1154" s="438"/>
      <c r="J1154" s="438"/>
      <c r="K1154" s="438"/>
      <c r="L1154" s="438"/>
      <c r="M1154" s="438"/>
      <c r="N1154" s="438"/>
      <c r="O1154" s="438"/>
      <c r="P1154" s="438"/>
      <c r="Q1154" s="438"/>
      <c r="R1154" s="439"/>
      <c r="S1154" s="234"/>
      <c r="T1154" s="234"/>
      <c r="U1154" s="234"/>
      <c r="V1154" s="234"/>
      <c r="W1154" s="234"/>
      <c r="X1154" s="234"/>
      <c r="Y1154" s="234"/>
      <c r="Z1154" s="234"/>
      <c r="AA1154" s="234"/>
      <c r="AB1154" s="234"/>
      <c r="AC1154" s="234"/>
      <c r="AD1154" s="234"/>
      <c r="AG1154">
        <f t="shared" si="194"/>
        <v>0</v>
      </c>
      <c r="AH1154">
        <f t="shared" si="195"/>
        <v>0</v>
      </c>
      <c r="AI1154">
        <f t="shared" si="196"/>
        <v>0</v>
      </c>
      <c r="AJ1154">
        <f t="shared" si="197"/>
        <v>0</v>
      </c>
      <c r="AL1154">
        <f t="shared" si="198"/>
        <v>0</v>
      </c>
      <c r="AM1154">
        <f t="shared" si="199"/>
        <v>0</v>
      </c>
      <c r="AN1154">
        <f t="shared" si="200"/>
        <v>0</v>
      </c>
      <c r="AO1154">
        <f t="shared" si="201"/>
        <v>0</v>
      </c>
      <c r="AQ1154">
        <f t="shared" si="202"/>
        <v>0</v>
      </c>
      <c r="AR1154">
        <f t="shared" si="203"/>
        <v>0</v>
      </c>
      <c r="AS1154">
        <f t="shared" si="204"/>
        <v>0</v>
      </c>
      <c r="AT1154">
        <f t="shared" si="205"/>
        <v>0</v>
      </c>
      <c r="AV1154">
        <f t="shared" si="206"/>
        <v>0</v>
      </c>
      <c r="AW1154">
        <f t="shared" si="207"/>
        <v>0</v>
      </c>
      <c r="AX1154">
        <f t="shared" si="208"/>
        <v>0</v>
      </c>
      <c r="AY1154">
        <f t="shared" si="209"/>
        <v>0</v>
      </c>
      <c r="BA1154">
        <f t="shared" si="210"/>
        <v>0</v>
      </c>
      <c r="BB1154">
        <f t="shared" si="211"/>
        <v>0</v>
      </c>
      <c r="BC1154">
        <f t="shared" si="212"/>
        <v>0</v>
      </c>
      <c r="BD1154">
        <f t="shared" si="213"/>
        <v>0</v>
      </c>
      <c r="BF1154">
        <f t="shared" si="214"/>
        <v>0</v>
      </c>
      <c r="BG1154">
        <f t="shared" si="215"/>
        <v>0</v>
      </c>
      <c r="BH1154">
        <f t="shared" si="216"/>
        <v>0</v>
      </c>
      <c r="BI1154">
        <f t="shared" si="217"/>
        <v>0</v>
      </c>
      <c r="BK1154">
        <f t="shared" si="218"/>
        <v>0</v>
      </c>
      <c r="BL1154">
        <f t="shared" si="219"/>
        <v>0</v>
      </c>
      <c r="BM1154">
        <f t="shared" si="220"/>
        <v>0</v>
      </c>
      <c r="BN1154">
        <f t="shared" si="221"/>
        <v>0</v>
      </c>
      <c r="BP1154">
        <f t="shared" si="222"/>
        <v>0</v>
      </c>
    </row>
    <row r="1155" spans="1:68" ht="15" customHeight="1">
      <c r="A1155" s="166"/>
      <c r="B1155" s="7"/>
      <c r="C1155" s="64" t="s">
        <v>101</v>
      </c>
      <c r="D1155" s="437" t="str">
        <f t="shared" si="193"/>
        <v/>
      </c>
      <c r="E1155" s="438"/>
      <c r="F1155" s="438"/>
      <c r="G1155" s="438"/>
      <c r="H1155" s="438"/>
      <c r="I1155" s="438"/>
      <c r="J1155" s="438"/>
      <c r="K1155" s="438"/>
      <c r="L1155" s="438"/>
      <c r="M1155" s="438"/>
      <c r="N1155" s="438"/>
      <c r="O1155" s="438"/>
      <c r="P1155" s="438"/>
      <c r="Q1155" s="438"/>
      <c r="R1155" s="439"/>
      <c r="S1155" s="234"/>
      <c r="T1155" s="234"/>
      <c r="U1155" s="234"/>
      <c r="V1155" s="234"/>
      <c r="W1155" s="234"/>
      <c r="X1155" s="234"/>
      <c r="Y1155" s="234"/>
      <c r="Z1155" s="234"/>
      <c r="AA1155" s="234"/>
      <c r="AB1155" s="234"/>
      <c r="AC1155" s="234"/>
      <c r="AD1155" s="234"/>
      <c r="AG1155">
        <f t="shared" si="194"/>
        <v>0</v>
      </c>
      <c r="AH1155">
        <f t="shared" si="195"/>
        <v>0</v>
      </c>
      <c r="AI1155">
        <f t="shared" si="196"/>
        <v>0</v>
      </c>
      <c r="AJ1155">
        <f t="shared" si="197"/>
        <v>0</v>
      </c>
      <c r="AL1155">
        <f t="shared" si="198"/>
        <v>0</v>
      </c>
      <c r="AM1155">
        <f t="shared" si="199"/>
        <v>0</v>
      </c>
      <c r="AN1155">
        <f t="shared" si="200"/>
        <v>0</v>
      </c>
      <c r="AO1155">
        <f t="shared" si="201"/>
        <v>0</v>
      </c>
      <c r="AQ1155">
        <f t="shared" si="202"/>
        <v>0</v>
      </c>
      <c r="AR1155">
        <f t="shared" si="203"/>
        <v>0</v>
      </c>
      <c r="AS1155">
        <f t="shared" si="204"/>
        <v>0</v>
      </c>
      <c r="AT1155">
        <f t="shared" si="205"/>
        <v>0</v>
      </c>
      <c r="AV1155">
        <f t="shared" si="206"/>
        <v>0</v>
      </c>
      <c r="AW1155">
        <f t="shared" si="207"/>
        <v>0</v>
      </c>
      <c r="AX1155">
        <f t="shared" si="208"/>
        <v>0</v>
      </c>
      <c r="AY1155">
        <f t="shared" si="209"/>
        <v>0</v>
      </c>
      <c r="BA1155">
        <f t="shared" si="210"/>
        <v>0</v>
      </c>
      <c r="BB1155">
        <f t="shared" si="211"/>
        <v>0</v>
      </c>
      <c r="BC1155">
        <f t="shared" si="212"/>
        <v>0</v>
      </c>
      <c r="BD1155">
        <f t="shared" si="213"/>
        <v>0</v>
      </c>
      <c r="BF1155">
        <f t="shared" si="214"/>
        <v>0</v>
      </c>
      <c r="BG1155">
        <f t="shared" si="215"/>
        <v>0</v>
      </c>
      <c r="BH1155">
        <f t="shared" si="216"/>
        <v>0</v>
      </c>
      <c r="BI1155">
        <f t="shared" si="217"/>
        <v>0</v>
      </c>
      <c r="BK1155">
        <f t="shared" si="218"/>
        <v>0</v>
      </c>
      <c r="BL1155">
        <f t="shared" si="219"/>
        <v>0</v>
      </c>
      <c r="BM1155">
        <f t="shared" si="220"/>
        <v>0</v>
      </c>
      <c r="BN1155">
        <f t="shared" si="221"/>
        <v>0</v>
      </c>
      <c r="BP1155">
        <f t="shared" si="222"/>
        <v>0</v>
      </c>
    </row>
    <row r="1156" spans="1:68" ht="15" customHeight="1">
      <c r="A1156" s="166"/>
      <c r="B1156" s="7"/>
      <c r="C1156" s="64" t="s">
        <v>102</v>
      </c>
      <c r="D1156" s="437" t="str">
        <f t="shared" si="193"/>
        <v/>
      </c>
      <c r="E1156" s="438"/>
      <c r="F1156" s="438"/>
      <c r="G1156" s="438"/>
      <c r="H1156" s="438"/>
      <c r="I1156" s="438"/>
      <c r="J1156" s="438"/>
      <c r="K1156" s="438"/>
      <c r="L1156" s="438"/>
      <c r="M1156" s="438"/>
      <c r="N1156" s="438"/>
      <c r="O1156" s="438"/>
      <c r="P1156" s="438"/>
      <c r="Q1156" s="438"/>
      <c r="R1156" s="439"/>
      <c r="S1156" s="234"/>
      <c r="T1156" s="234"/>
      <c r="U1156" s="234"/>
      <c r="V1156" s="234"/>
      <c r="W1156" s="234"/>
      <c r="X1156" s="234"/>
      <c r="Y1156" s="234"/>
      <c r="Z1156" s="234"/>
      <c r="AA1156" s="234"/>
      <c r="AB1156" s="234"/>
      <c r="AC1156" s="234"/>
      <c r="AD1156" s="234"/>
      <c r="AG1156">
        <f t="shared" si="194"/>
        <v>0</v>
      </c>
      <c r="AH1156">
        <f t="shared" si="195"/>
        <v>0</v>
      </c>
      <c r="AI1156">
        <f t="shared" si="196"/>
        <v>0</v>
      </c>
      <c r="AJ1156">
        <f t="shared" si="197"/>
        <v>0</v>
      </c>
      <c r="AL1156">
        <f t="shared" si="198"/>
        <v>0</v>
      </c>
      <c r="AM1156">
        <f t="shared" si="199"/>
        <v>0</v>
      </c>
      <c r="AN1156">
        <f t="shared" si="200"/>
        <v>0</v>
      </c>
      <c r="AO1156">
        <f t="shared" si="201"/>
        <v>0</v>
      </c>
      <c r="AQ1156">
        <f t="shared" si="202"/>
        <v>0</v>
      </c>
      <c r="AR1156">
        <f t="shared" si="203"/>
        <v>0</v>
      </c>
      <c r="AS1156">
        <f t="shared" si="204"/>
        <v>0</v>
      </c>
      <c r="AT1156">
        <f t="shared" si="205"/>
        <v>0</v>
      </c>
      <c r="AV1156">
        <f t="shared" si="206"/>
        <v>0</v>
      </c>
      <c r="AW1156">
        <f t="shared" si="207"/>
        <v>0</v>
      </c>
      <c r="AX1156">
        <f t="shared" si="208"/>
        <v>0</v>
      </c>
      <c r="AY1156">
        <f t="shared" si="209"/>
        <v>0</v>
      </c>
      <c r="BA1156">
        <f t="shared" si="210"/>
        <v>0</v>
      </c>
      <c r="BB1156">
        <f t="shared" si="211"/>
        <v>0</v>
      </c>
      <c r="BC1156">
        <f t="shared" si="212"/>
        <v>0</v>
      </c>
      <c r="BD1156">
        <f t="shared" si="213"/>
        <v>0</v>
      </c>
      <c r="BF1156">
        <f t="shared" si="214"/>
        <v>0</v>
      </c>
      <c r="BG1156">
        <f t="shared" si="215"/>
        <v>0</v>
      </c>
      <c r="BH1156">
        <f t="shared" si="216"/>
        <v>0</v>
      </c>
      <c r="BI1156">
        <f t="shared" si="217"/>
        <v>0</v>
      </c>
      <c r="BK1156">
        <f t="shared" si="218"/>
        <v>0</v>
      </c>
      <c r="BL1156">
        <f t="shared" si="219"/>
        <v>0</v>
      </c>
      <c r="BM1156">
        <f t="shared" si="220"/>
        <v>0</v>
      </c>
      <c r="BN1156">
        <f t="shared" si="221"/>
        <v>0</v>
      </c>
      <c r="BP1156">
        <f t="shared" si="222"/>
        <v>0</v>
      </c>
    </row>
    <row r="1157" spans="1:68" ht="15" customHeight="1">
      <c r="A1157" s="166"/>
      <c r="B1157" s="7"/>
      <c r="C1157" s="64" t="s">
        <v>108</v>
      </c>
      <c r="D1157" s="437" t="str">
        <f t="shared" si="193"/>
        <v/>
      </c>
      <c r="E1157" s="438"/>
      <c r="F1157" s="438"/>
      <c r="G1157" s="438"/>
      <c r="H1157" s="438"/>
      <c r="I1157" s="438"/>
      <c r="J1157" s="438"/>
      <c r="K1157" s="438"/>
      <c r="L1157" s="438"/>
      <c r="M1157" s="438"/>
      <c r="N1157" s="438"/>
      <c r="O1157" s="438"/>
      <c r="P1157" s="438"/>
      <c r="Q1157" s="438"/>
      <c r="R1157" s="439"/>
      <c r="S1157" s="234"/>
      <c r="T1157" s="234"/>
      <c r="U1157" s="234"/>
      <c r="V1157" s="234"/>
      <c r="W1157" s="234"/>
      <c r="X1157" s="234"/>
      <c r="Y1157" s="234"/>
      <c r="Z1157" s="234"/>
      <c r="AA1157" s="234"/>
      <c r="AB1157" s="234"/>
      <c r="AC1157" s="234"/>
      <c r="AD1157" s="234"/>
      <c r="AG1157">
        <f t="shared" si="194"/>
        <v>0</v>
      </c>
      <c r="AH1157">
        <f t="shared" si="195"/>
        <v>0</v>
      </c>
      <c r="AI1157">
        <f t="shared" si="196"/>
        <v>0</v>
      </c>
      <c r="AJ1157">
        <f t="shared" si="197"/>
        <v>0</v>
      </c>
      <c r="AL1157">
        <f t="shared" si="198"/>
        <v>0</v>
      </c>
      <c r="AM1157">
        <f t="shared" si="199"/>
        <v>0</v>
      </c>
      <c r="AN1157">
        <f t="shared" si="200"/>
        <v>0</v>
      </c>
      <c r="AO1157">
        <f t="shared" si="201"/>
        <v>0</v>
      </c>
      <c r="AQ1157">
        <f t="shared" si="202"/>
        <v>0</v>
      </c>
      <c r="AR1157">
        <f t="shared" si="203"/>
        <v>0</v>
      </c>
      <c r="AS1157">
        <f t="shared" si="204"/>
        <v>0</v>
      </c>
      <c r="AT1157">
        <f t="shared" si="205"/>
        <v>0</v>
      </c>
      <c r="AV1157">
        <f t="shared" si="206"/>
        <v>0</v>
      </c>
      <c r="AW1157">
        <f t="shared" si="207"/>
        <v>0</v>
      </c>
      <c r="AX1157">
        <f t="shared" si="208"/>
        <v>0</v>
      </c>
      <c r="AY1157">
        <f t="shared" si="209"/>
        <v>0</v>
      </c>
      <c r="BA1157">
        <f t="shared" si="210"/>
        <v>0</v>
      </c>
      <c r="BB1157">
        <f t="shared" si="211"/>
        <v>0</v>
      </c>
      <c r="BC1157">
        <f t="shared" si="212"/>
        <v>0</v>
      </c>
      <c r="BD1157">
        <f t="shared" si="213"/>
        <v>0</v>
      </c>
      <c r="BF1157">
        <f t="shared" si="214"/>
        <v>0</v>
      </c>
      <c r="BG1157">
        <f t="shared" si="215"/>
        <v>0</v>
      </c>
      <c r="BH1157">
        <f t="shared" si="216"/>
        <v>0</v>
      </c>
      <c r="BI1157">
        <f t="shared" si="217"/>
        <v>0</v>
      </c>
      <c r="BK1157">
        <f t="shared" si="218"/>
        <v>0</v>
      </c>
      <c r="BL1157">
        <f t="shared" si="219"/>
        <v>0</v>
      </c>
      <c r="BM1157">
        <f t="shared" si="220"/>
        <v>0</v>
      </c>
      <c r="BN1157">
        <f t="shared" si="221"/>
        <v>0</v>
      </c>
      <c r="BP1157">
        <f t="shared" si="222"/>
        <v>0</v>
      </c>
    </row>
    <row r="1158" spans="1:68" ht="15" customHeight="1">
      <c r="A1158" s="166"/>
      <c r="B1158" s="7"/>
      <c r="C1158" s="64" t="s">
        <v>109</v>
      </c>
      <c r="D1158" s="437" t="str">
        <f t="shared" si="193"/>
        <v/>
      </c>
      <c r="E1158" s="438"/>
      <c r="F1158" s="438"/>
      <c r="G1158" s="438"/>
      <c r="H1158" s="438"/>
      <c r="I1158" s="438"/>
      <c r="J1158" s="438"/>
      <c r="K1158" s="438"/>
      <c r="L1158" s="438"/>
      <c r="M1158" s="438"/>
      <c r="N1158" s="438"/>
      <c r="O1158" s="438"/>
      <c r="P1158" s="438"/>
      <c r="Q1158" s="438"/>
      <c r="R1158" s="439"/>
      <c r="S1158" s="234"/>
      <c r="T1158" s="234"/>
      <c r="U1158" s="234"/>
      <c r="V1158" s="234"/>
      <c r="W1158" s="234"/>
      <c r="X1158" s="234"/>
      <c r="Y1158" s="234"/>
      <c r="Z1158" s="234"/>
      <c r="AA1158" s="234"/>
      <c r="AB1158" s="234"/>
      <c r="AC1158" s="234"/>
      <c r="AD1158" s="234"/>
      <c r="AG1158">
        <f t="shared" si="194"/>
        <v>0</v>
      </c>
      <c r="AH1158">
        <f t="shared" si="195"/>
        <v>0</v>
      </c>
      <c r="AI1158">
        <f t="shared" si="196"/>
        <v>0</v>
      </c>
      <c r="AJ1158">
        <f t="shared" si="197"/>
        <v>0</v>
      </c>
      <c r="AL1158">
        <f t="shared" si="198"/>
        <v>0</v>
      </c>
      <c r="AM1158">
        <f t="shared" si="199"/>
        <v>0</v>
      </c>
      <c r="AN1158">
        <f t="shared" si="200"/>
        <v>0</v>
      </c>
      <c r="AO1158">
        <f t="shared" si="201"/>
        <v>0</v>
      </c>
      <c r="AQ1158">
        <f t="shared" si="202"/>
        <v>0</v>
      </c>
      <c r="AR1158">
        <f t="shared" si="203"/>
        <v>0</v>
      </c>
      <c r="AS1158">
        <f t="shared" si="204"/>
        <v>0</v>
      </c>
      <c r="AT1158">
        <f t="shared" si="205"/>
        <v>0</v>
      </c>
      <c r="AV1158">
        <f t="shared" si="206"/>
        <v>0</v>
      </c>
      <c r="AW1158">
        <f t="shared" si="207"/>
        <v>0</v>
      </c>
      <c r="AX1158">
        <f t="shared" si="208"/>
        <v>0</v>
      </c>
      <c r="AY1158">
        <f t="shared" si="209"/>
        <v>0</v>
      </c>
      <c r="BA1158">
        <f t="shared" si="210"/>
        <v>0</v>
      </c>
      <c r="BB1158">
        <f t="shared" si="211"/>
        <v>0</v>
      </c>
      <c r="BC1158">
        <f t="shared" si="212"/>
        <v>0</v>
      </c>
      <c r="BD1158">
        <f t="shared" si="213"/>
        <v>0</v>
      </c>
      <c r="BF1158">
        <f t="shared" si="214"/>
        <v>0</v>
      </c>
      <c r="BG1158">
        <f t="shared" si="215"/>
        <v>0</v>
      </c>
      <c r="BH1158">
        <f t="shared" si="216"/>
        <v>0</v>
      </c>
      <c r="BI1158">
        <f t="shared" si="217"/>
        <v>0</v>
      </c>
      <c r="BK1158">
        <f t="shared" si="218"/>
        <v>0</v>
      </c>
      <c r="BL1158">
        <f t="shared" si="219"/>
        <v>0</v>
      </c>
      <c r="BM1158">
        <f t="shared" si="220"/>
        <v>0</v>
      </c>
      <c r="BN1158">
        <f t="shared" si="221"/>
        <v>0</v>
      </c>
      <c r="BP1158">
        <f t="shared" si="222"/>
        <v>0</v>
      </c>
    </row>
    <row r="1159" spans="1:68" ht="15" customHeight="1">
      <c r="A1159" s="166"/>
      <c r="B1159" s="7"/>
      <c r="C1159" s="64" t="s">
        <v>110</v>
      </c>
      <c r="D1159" s="437" t="str">
        <f t="shared" si="193"/>
        <v/>
      </c>
      <c r="E1159" s="438"/>
      <c r="F1159" s="438"/>
      <c r="G1159" s="438"/>
      <c r="H1159" s="438"/>
      <c r="I1159" s="438"/>
      <c r="J1159" s="438"/>
      <c r="K1159" s="438"/>
      <c r="L1159" s="438"/>
      <c r="M1159" s="438"/>
      <c r="N1159" s="438"/>
      <c r="O1159" s="438"/>
      <c r="P1159" s="438"/>
      <c r="Q1159" s="438"/>
      <c r="R1159" s="439"/>
      <c r="S1159" s="234"/>
      <c r="T1159" s="234"/>
      <c r="U1159" s="234"/>
      <c r="V1159" s="234"/>
      <c r="W1159" s="234"/>
      <c r="X1159" s="234"/>
      <c r="Y1159" s="234"/>
      <c r="Z1159" s="234"/>
      <c r="AA1159" s="234"/>
      <c r="AB1159" s="234"/>
      <c r="AC1159" s="234"/>
      <c r="AD1159" s="234"/>
      <c r="AG1159">
        <f t="shared" si="194"/>
        <v>0</v>
      </c>
      <c r="AH1159">
        <f t="shared" si="195"/>
        <v>0</v>
      </c>
      <c r="AI1159">
        <f t="shared" si="196"/>
        <v>0</v>
      </c>
      <c r="AJ1159">
        <f t="shared" si="197"/>
        <v>0</v>
      </c>
      <c r="AL1159">
        <f t="shared" si="198"/>
        <v>0</v>
      </c>
      <c r="AM1159">
        <f t="shared" si="199"/>
        <v>0</v>
      </c>
      <c r="AN1159">
        <f t="shared" si="200"/>
        <v>0</v>
      </c>
      <c r="AO1159">
        <f t="shared" si="201"/>
        <v>0</v>
      </c>
      <c r="AQ1159">
        <f t="shared" si="202"/>
        <v>0</v>
      </c>
      <c r="AR1159">
        <f t="shared" si="203"/>
        <v>0</v>
      </c>
      <c r="AS1159">
        <f t="shared" si="204"/>
        <v>0</v>
      </c>
      <c r="AT1159">
        <f t="shared" si="205"/>
        <v>0</v>
      </c>
      <c r="AV1159">
        <f t="shared" si="206"/>
        <v>0</v>
      </c>
      <c r="AW1159">
        <f t="shared" si="207"/>
        <v>0</v>
      </c>
      <c r="AX1159">
        <f t="shared" si="208"/>
        <v>0</v>
      </c>
      <c r="AY1159">
        <f t="shared" si="209"/>
        <v>0</v>
      </c>
      <c r="BA1159">
        <f t="shared" si="210"/>
        <v>0</v>
      </c>
      <c r="BB1159">
        <f t="shared" si="211"/>
        <v>0</v>
      </c>
      <c r="BC1159">
        <f t="shared" si="212"/>
        <v>0</v>
      </c>
      <c r="BD1159">
        <f t="shared" si="213"/>
        <v>0</v>
      </c>
      <c r="BF1159">
        <f t="shared" si="214"/>
        <v>0</v>
      </c>
      <c r="BG1159">
        <f t="shared" si="215"/>
        <v>0</v>
      </c>
      <c r="BH1159">
        <f t="shared" si="216"/>
        <v>0</v>
      </c>
      <c r="BI1159">
        <f t="shared" si="217"/>
        <v>0</v>
      </c>
      <c r="BK1159">
        <f t="shared" si="218"/>
        <v>0</v>
      </c>
      <c r="BL1159">
        <f t="shared" si="219"/>
        <v>0</v>
      </c>
      <c r="BM1159">
        <f t="shared" si="220"/>
        <v>0</v>
      </c>
      <c r="BN1159">
        <f t="shared" si="221"/>
        <v>0</v>
      </c>
      <c r="BP1159">
        <f t="shared" si="222"/>
        <v>0</v>
      </c>
    </row>
    <row r="1160" spans="1:68" ht="15" customHeight="1">
      <c r="A1160" s="166"/>
      <c r="B1160" s="7"/>
      <c r="C1160" s="64" t="s">
        <v>111</v>
      </c>
      <c r="D1160" s="437" t="str">
        <f t="shared" si="193"/>
        <v/>
      </c>
      <c r="E1160" s="438"/>
      <c r="F1160" s="438"/>
      <c r="G1160" s="438"/>
      <c r="H1160" s="438"/>
      <c r="I1160" s="438"/>
      <c r="J1160" s="438"/>
      <c r="K1160" s="438"/>
      <c r="L1160" s="438"/>
      <c r="M1160" s="438"/>
      <c r="N1160" s="438"/>
      <c r="O1160" s="438"/>
      <c r="P1160" s="438"/>
      <c r="Q1160" s="438"/>
      <c r="R1160" s="439"/>
      <c r="S1160" s="234"/>
      <c r="T1160" s="234"/>
      <c r="U1160" s="234"/>
      <c r="V1160" s="234"/>
      <c r="W1160" s="234"/>
      <c r="X1160" s="234"/>
      <c r="Y1160" s="234"/>
      <c r="Z1160" s="234"/>
      <c r="AA1160" s="234"/>
      <c r="AB1160" s="234"/>
      <c r="AC1160" s="234"/>
      <c r="AD1160" s="234"/>
      <c r="AG1160">
        <f t="shared" si="194"/>
        <v>0</v>
      </c>
      <c r="AH1160">
        <f t="shared" si="195"/>
        <v>0</v>
      </c>
      <c r="AI1160">
        <f t="shared" si="196"/>
        <v>0</v>
      </c>
      <c r="AJ1160">
        <f t="shared" si="197"/>
        <v>0</v>
      </c>
      <c r="AL1160">
        <f t="shared" si="198"/>
        <v>0</v>
      </c>
      <c r="AM1160">
        <f t="shared" si="199"/>
        <v>0</v>
      </c>
      <c r="AN1160">
        <f t="shared" si="200"/>
        <v>0</v>
      </c>
      <c r="AO1160">
        <f t="shared" si="201"/>
        <v>0</v>
      </c>
      <c r="AQ1160">
        <f t="shared" si="202"/>
        <v>0</v>
      </c>
      <c r="AR1160">
        <f t="shared" si="203"/>
        <v>0</v>
      </c>
      <c r="AS1160">
        <f t="shared" si="204"/>
        <v>0</v>
      </c>
      <c r="AT1160">
        <f t="shared" si="205"/>
        <v>0</v>
      </c>
      <c r="AV1160">
        <f t="shared" si="206"/>
        <v>0</v>
      </c>
      <c r="AW1160">
        <f t="shared" si="207"/>
        <v>0</v>
      </c>
      <c r="AX1160">
        <f t="shared" si="208"/>
        <v>0</v>
      </c>
      <c r="AY1160">
        <f t="shared" si="209"/>
        <v>0</v>
      </c>
      <c r="BA1160">
        <f t="shared" si="210"/>
        <v>0</v>
      </c>
      <c r="BB1160">
        <f t="shared" si="211"/>
        <v>0</v>
      </c>
      <c r="BC1160">
        <f t="shared" si="212"/>
        <v>0</v>
      </c>
      <c r="BD1160">
        <f t="shared" si="213"/>
        <v>0</v>
      </c>
      <c r="BF1160">
        <f t="shared" si="214"/>
        <v>0</v>
      </c>
      <c r="BG1160">
        <f t="shared" si="215"/>
        <v>0</v>
      </c>
      <c r="BH1160">
        <f t="shared" si="216"/>
        <v>0</v>
      </c>
      <c r="BI1160">
        <f t="shared" si="217"/>
        <v>0</v>
      </c>
      <c r="BK1160">
        <f t="shared" si="218"/>
        <v>0</v>
      </c>
      <c r="BL1160">
        <f t="shared" si="219"/>
        <v>0</v>
      </c>
      <c r="BM1160">
        <f t="shared" si="220"/>
        <v>0</v>
      </c>
      <c r="BN1160">
        <f t="shared" si="221"/>
        <v>0</v>
      </c>
      <c r="BP1160">
        <f t="shared" si="222"/>
        <v>0</v>
      </c>
    </row>
    <row r="1161" spans="1:68" ht="15" customHeight="1">
      <c r="A1161" s="166"/>
      <c r="B1161" s="7"/>
      <c r="C1161" s="64" t="s">
        <v>112</v>
      </c>
      <c r="D1161" s="437" t="str">
        <f t="shared" si="193"/>
        <v/>
      </c>
      <c r="E1161" s="438"/>
      <c r="F1161" s="438"/>
      <c r="G1161" s="438"/>
      <c r="H1161" s="438"/>
      <c r="I1161" s="438"/>
      <c r="J1161" s="438"/>
      <c r="K1161" s="438"/>
      <c r="L1161" s="438"/>
      <c r="M1161" s="438"/>
      <c r="N1161" s="438"/>
      <c r="O1161" s="438"/>
      <c r="P1161" s="438"/>
      <c r="Q1161" s="438"/>
      <c r="R1161" s="439"/>
      <c r="S1161" s="234"/>
      <c r="T1161" s="234"/>
      <c r="U1161" s="234"/>
      <c r="V1161" s="234"/>
      <c r="W1161" s="234"/>
      <c r="X1161" s="234"/>
      <c r="Y1161" s="234"/>
      <c r="Z1161" s="234"/>
      <c r="AA1161" s="234"/>
      <c r="AB1161" s="234"/>
      <c r="AC1161" s="234"/>
      <c r="AD1161" s="234"/>
      <c r="AG1161">
        <f t="shared" si="194"/>
        <v>0</v>
      </c>
      <c r="AH1161">
        <f t="shared" si="195"/>
        <v>0</v>
      </c>
      <c r="AI1161">
        <f t="shared" si="196"/>
        <v>0</v>
      </c>
      <c r="AJ1161">
        <f t="shared" si="197"/>
        <v>0</v>
      </c>
      <c r="AL1161">
        <f t="shared" si="198"/>
        <v>0</v>
      </c>
      <c r="AM1161">
        <f t="shared" si="199"/>
        <v>0</v>
      </c>
      <c r="AN1161">
        <f t="shared" si="200"/>
        <v>0</v>
      </c>
      <c r="AO1161">
        <f t="shared" si="201"/>
        <v>0</v>
      </c>
      <c r="AQ1161">
        <f t="shared" si="202"/>
        <v>0</v>
      </c>
      <c r="AR1161">
        <f t="shared" si="203"/>
        <v>0</v>
      </c>
      <c r="AS1161">
        <f t="shared" si="204"/>
        <v>0</v>
      </c>
      <c r="AT1161">
        <f t="shared" si="205"/>
        <v>0</v>
      </c>
      <c r="AV1161">
        <f t="shared" si="206"/>
        <v>0</v>
      </c>
      <c r="AW1161">
        <f t="shared" si="207"/>
        <v>0</v>
      </c>
      <c r="AX1161">
        <f t="shared" si="208"/>
        <v>0</v>
      </c>
      <c r="AY1161">
        <f t="shared" si="209"/>
        <v>0</v>
      </c>
      <c r="BA1161">
        <f t="shared" si="210"/>
        <v>0</v>
      </c>
      <c r="BB1161">
        <f t="shared" si="211"/>
        <v>0</v>
      </c>
      <c r="BC1161">
        <f t="shared" si="212"/>
        <v>0</v>
      </c>
      <c r="BD1161">
        <f t="shared" si="213"/>
        <v>0</v>
      </c>
      <c r="BF1161">
        <f t="shared" si="214"/>
        <v>0</v>
      </c>
      <c r="BG1161">
        <f t="shared" si="215"/>
        <v>0</v>
      </c>
      <c r="BH1161">
        <f t="shared" si="216"/>
        <v>0</v>
      </c>
      <c r="BI1161">
        <f t="shared" si="217"/>
        <v>0</v>
      </c>
      <c r="BK1161">
        <f t="shared" si="218"/>
        <v>0</v>
      </c>
      <c r="BL1161">
        <f t="shared" si="219"/>
        <v>0</v>
      </c>
      <c r="BM1161">
        <f t="shared" si="220"/>
        <v>0</v>
      </c>
      <c r="BN1161">
        <f t="shared" si="221"/>
        <v>0</v>
      </c>
      <c r="BP1161">
        <f t="shared" si="222"/>
        <v>0</v>
      </c>
    </row>
    <row r="1162" spans="1:68" ht="15" customHeight="1">
      <c r="A1162" s="166"/>
      <c r="B1162" s="7"/>
      <c r="C1162" s="64" t="s">
        <v>113</v>
      </c>
      <c r="D1162" s="437" t="str">
        <f t="shared" si="193"/>
        <v/>
      </c>
      <c r="E1162" s="438"/>
      <c r="F1162" s="438"/>
      <c r="G1162" s="438"/>
      <c r="H1162" s="438"/>
      <c r="I1162" s="438"/>
      <c r="J1162" s="438"/>
      <c r="K1162" s="438"/>
      <c r="L1162" s="438"/>
      <c r="M1162" s="438"/>
      <c r="N1162" s="438"/>
      <c r="O1162" s="438"/>
      <c r="P1162" s="438"/>
      <c r="Q1162" s="438"/>
      <c r="R1162" s="439"/>
      <c r="S1162" s="234"/>
      <c r="T1162" s="234"/>
      <c r="U1162" s="234"/>
      <c r="V1162" s="234"/>
      <c r="W1162" s="234"/>
      <c r="X1162" s="234"/>
      <c r="Y1162" s="234"/>
      <c r="Z1162" s="234"/>
      <c r="AA1162" s="234"/>
      <c r="AB1162" s="234"/>
      <c r="AC1162" s="234"/>
      <c r="AD1162" s="234"/>
      <c r="AG1162">
        <f t="shared" si="194"/>
        <v>0</v>
      </c>
      <c r="AH1162">
        <f t="shared" si="195"/>
        <v>0</v>
      </c>
      <c r="AI1162">
        <f t="shared" si="196"/>
        <v>0</v>
      </c>
      <c r="AJ1162">
        <f t="shared" si="197"/>
        <v>0</v>
      </c>
      <c r="AL1162">
        <f t="shared" si="198"/>
        <v>0</v>
      </c>
      <c r="AM1162">
        <f t="shared" si="199"/>
        <v>0</v>
      </c>
      <c r="AN1162">
        <f t="shared" si="200"/>
        <v>0</v>
      </c>
      <c r="AO1162">
        <f t="shared" si="201"/>
        <v>0</v>
      </c>
      <c r="AQ1162">
        <f t="shared" si="202"/>
        <v>0</v>
      </c>
      <c r="AR1162">
        <f t="shared" si="203"/>
        <v>0</v>
      </c>
      <c r="AS1162">
        <f t="shared" si="204"/>
        <v>0</v>
      </c>
      <c r="AT1162">
        <f t="shared" si="205"/>
        <v>0</v>
      </c>
      <c r="AV1162">
        <f t="shared" si="206"/>
        <v>0</v>
      </c>
      <c r="AW1162">
        <f t="shared" si="207"/>
        <v>0</v>
      </c>
      <c r="AX1162">
        <f t="shared" si="208"/>
        <v>0</v>
      </c>
      <c r="AY1162">
        <f t="shared" si="209"/>
        <v>0</v>
      </c>
      <c r="BA1162">
        <f t="shared" si="210"/>
        <v>0</v>
      </c>
      <c r="BB1162">
        <f t="shared" si="211"/>
        <v>0</v>
      </c>
      <c r="BC1162">
        <f t="shared" si="212"/>
        <v>0</v>
      </c>
      <c r="BD1162">
        <f t="shared" si="213"/>
        <v>0</v>
      </c>
      <c r="BF1162">
        <f t="shared" si="214"/>
        <v>0</v>
      </c>
      <c r="BG1162">
        <f t="shared" si="215"/>
        <v>0</v>
      </c>
      <c r="BH1162">
        <f t="shared" si="216"/>
        <v>0</v>
      </c>
      <c r="BI1162">
        <f t="shared" si="217"/>
        <v>0</v>
      </c>
      <c r="BK1162">
        <f t="shared" si="218"/>
        <v>0</v>
      </c>
      <c r="BL1162">
        <f t="shared" si="219"/>
        <v>0</v>
      </c>
      <c r="BM1162">
        <f t="shared" si="220"/>
        <v>0</v>
      </c>
      <c r="BN1162">
        <f t="shared" si="221"/>
        <v>0</v>
      </c>
      <c r="BP1162">
        <f t="shared" si="222"/>
        <v>0</v>
      </c>
    </row>
    <row r="1163" spans="1:68" ht="15" customHeight="1">
      <c r="A1163" s="166"/>
      <c r="B1163" s="7"/>
      <c r="C1163" s="64" t="s">
        <v>114</v>
      </c>
      <c r="D1163" s="437" t="str">
        <f t="shared" si="193"/>
        <v/>
      </c>
      <c r="E1163" s="438"/>
      <c r="F1163" s="438"/>
      <c r="G1163" s="438"/>
      <c r="H1163" s="438"/>
      <c r="I1163" s="438"/>
      <c r="J1163" s="438"/>
      <c r="K1163" s="438"/>
      <c r="L1163" s="438"/>
      <c r="M1163" s="438"/>
      <c r="N1163" s="438"/>
      <c r="O1163" s="438"/>
      <c r="P1163" s="438"/>
      <c r="Q1163" s="438"/>
      <c r="R1163" s="439"/>
      <c r="S1163" s="234"/>
      <c r="T1163" s="234"/>
      <c r="U1163" s="234"/>
      <c r="V1163" s="234"/>
      <c r="W1163" s="234"/>
      <c r="X1163" s="234"/>
      <c r="Y1163" s="234"/>
      <c r="Z1163" s="234"/>
      <c r="AA1163" s="234"/>
      <c r="AB1163" s="234"/>
      <c r="AC1163" s="234"/>
      <c r="AD1163" s="234"/>
      <c r="AG1163">
        <f t="shared" si="194"/>
        <v>0</v>
      </c>
      <c r="AH1163">
        <f t="shared" si="195"/>
        <v>0</v>
      </c>
      <c r="AI1163">
        <f t="shared" si="196"/>
        <v>0</v>
      </c>
      <c r="AJ1163">
        <f t="shared" si="197"/>
        <v>0</v>
      </c>
      <c r="AL1163">
        <f t="shared" si="198"/>
        <v>0</v>
      </c>
      <c r="AM1163">
        <f t="shared" si="199"/>
        <v>0</v>
      </c>
      <c r="AN1163">
        <f t="shared" si="200"/>
        <v>0</v>
      </c>
      <c r="AO1163">
        <f t="shared" si="201"/>
        <v>0</v>
      </c>
      <c r="AQ1163">
        <f t="shared" si="202"/>
        <v>0</v>
      </c>
      <c r="AR1163">
        <f t="shared" si="203"/>
        <v>0</v>
      </c>
      <c r="AS1163">
        <f t="shared" si="204"/>
        <v>0</v>
      </c>
      <c r="AT1163">
        <f t="shared" si="205"/>
        <v>0</v>
      </c>
      <c r="AV1163">
        <f t="shared" si="206"/>
        <v>0</v>
      </c>
      <c r="AW1163">
        <f t="shared" si="207"/>
        <v>0</v>
      </c>
      <c r="AX1163">
        <f t="shared" si="208"/>
        <v>0</v>
      </c>
      <c r="AY1163">
        <f t="shared" si="209"/>
        <v>0</v>
      </c>
      <c r="BA1163">
        <f t="shared" si="210"/>
        <v>0</v>
      </c>
      <c r="BB1163">
        <f t="shared" si="211"/>
        <v>0</v>
      </c>
      <c r="BC1163">
        <f t="shared" si="212"/>
        <v>0</v>
      </c>
      <c r="BD1163">
        <f t="shared" si="213"/>
        <v>0</v>
      </c>
      <c r="BF1163">
        <f t="shared" si="214"/>
        <v>0</v>
      </c>
      <c r="BG1163">
        <f t="shared" si="215"/>
        <v>0</v>
      </c>
      <c r="BH1163">
        <f t="shared" si="216"/>
        <v>0</v>
      </c>
      <c r="BI1163">
        <f t="shared" si="217"/>
        <v>0</v>
      </c>
      <c r="BK1163">
        <f t="shared" si="218"/>
        <v>0</v>
      </c>
      <c r="BL1163">
        <f t="shared" si="219"/>
        <v>0</v>
      </c>
      <c r="BM1163">
        <f t="shared" si="220"/>
        <v>0</v>
      </c>
      <c r="BN1163">
        <f t="shared" si="221"/>
        <v>0</v>
      </c>
      <c r="BP1163">
        <f t="shared" si="222"/>
        <v>0</v>
      </c>
    </row>
    <row r="1164" spans="1:68" ht="15" customHeight="1">
      <c r="A1164" s="166"/>
      <c r="B1164" s="7"/>
      <c r="C1164" s="64" t="s">
        <v>115</v>
      </c>
      <c r="D1164" s="437" t="str">
        <f t="shared" si="193"/>
        <v/>
      </c>
      <c r="E1164" s="438"/>
      <c r="F1164" s="438"/>
      <c r="G1164" s="438"/>
      <c r="H1164" s="438"/>
      <c r="I1164" s="438"/>
      <c r="J1164" s="438"/>
      <c r="K1164" s="438"/>
      <c r="L1164" s="438"/>
      <c r="M1164" s="438"/>
      <c r="N1164" s="438"/>
      <c r="O1164" s="438"/>
      <c r="P1164" s="438"/>
      <c r="Q1164" s="438"/>
      <c r="R1164" s="439"/>
      <c r="S1164" s="234"/>
      <c r="T1164" s="234"/>
      <c r="U1164" s="234"/>
      <c r="V1164" s="234"/>
      <c r="W1164" s="234"/>
      <c r="X1164" s="234"/>
      <c r="Y1164" s="234"/>
      <c r="Z1164" s="234"/>
      <c r="AA1164" s="234"/>
      <c r="AB1164" s="234"/>
      <c r="AC1164" s="234"/>
      <c r="AD1164" s="234"/>
      <c r="AG1164">
        <f t="shared" si="194"/>
        <v>0</v>
      </c>
      <c r="AH1164">
        <f t="shared" si="195"/>
        <v>0</v>
      </c>
      <c r="AI1164">
        <f t="shared" si="196"/>
        <v>0</v>
      </c>
      <c r="AJ1164">
        <f t="shared" si="197"/>
        <v>0</v>
      </c>
      <c r="AL1164">
        <f t="shared" si="198"/>
        <v>0</v>
      </c>
      <c r="AM1164">
        <f t="shared" si="199"/>
        <v>0</v>
      </c>
      <c r="AN1164">
        <f t="shared" si="200"/>
        <v>0</v>
      </c>
      <c r="AO1164">
        <f t="shared" si="201"/>
        <v>0</v>
      </c>
      <c r="AQ1164">
        <f t="shared" si="202"/>
        <v>0</v>
      </c>
      <c r="AR1164">
        <f t="shared" si="203"/>
        <v>0</v>
      </c>
      <c r="AS1164">
        <f t="shared" si="204"/>
        <v>0</v>
      </c>
      <c r="AT1164">
        <f t="shared" si="205"/>
        <v>0</v>
      </c>
      <c r="AV1164">
        <f t="shared" si="206"/>
        <v>0</v>
      </c>
      <c r="AW1164">
        <f t="shared" si="207"/>
        <v>0</v>
      </c>
      <c r="AX1164">
        <f t="shared" si="208"/>
        <v>0</v>
      </c>
      <c r="AY1164">
        <f t="shared" si="209"/>
        <v>0</v>
      </c>
      <c r="BA1164">
        <f t="shared" si="210"/>
        <v>0</v>
      </c>
      <c r="BB1164">
        <f t="shared" si="211"/>
        <v>0</v>
      </c>
      <c r="BC1164">
        <f t="shared" si="212"/>
        <v>0</v>
      </c>
      <c r="BD1164">
        <f t="shared" si="213"/>
        <v>0</v>
      </c>
      <c r="BF1164">
        <f t="shared" si="214"/>
        <v>0</v>
      </c>
      <c r="BG1164">
        <f t="shared" si="215"/>
        <v>0</v>
      </c>
      <c r="BH1164">
        <f t="shared" si="216"/>
        <v>0</v>
      </c>
      <c r="BI1164">
        <f t="shared" si="217"/>
        <v>0</v>
      </c>
      <c r="BK1164">
        <f t="shared" si="218"/>
        <v>0</v>
      </c>
      <c r="BL1164">
        <f t="shared" si="219"/>
        <v>0</v>
      </c>
      <c r="BM1164">
        <f t="shared" si="220"/>
        <v>0</v>
      </c>
      <c r="BN1164">
        <f t="shared" si="221"/>
        <v>0</v>
      </c>
      <c r="BP1164">
        <f t="shared" si="222"/>
        <v>0</v>
      </c>
    </row>
    <row r="1165" spans="1:68" ht="15" customHeight="1">
      <c r="A1165" s="166"/>
      <c r="B1165" s="7"/>
      <c r="C1165" s="64" t="s">
        <v>116</v>
      </c>
      <c r="D1165" s="437" t="str">
        <f t="shared" si="193"/>
        <v/>
      </c>
      <c r="E1165" s="438"/>
      <c r="F1165" s="438"/>
      <c r="G1165" s="438"/>
      <c r="H1165" s="438"/>
      <c r="I1165" s="438"/>
      <c r="J1165" s="438"/>
      <c r="K1165" s="438"/>
      <c r="L1165" s="438"/>
      <c r="M1165" s="438"/>
      <c r="N1165" s="438"/>
      <c r="O1165" s="438"/>
      <c r="P1165" s="438"/>
      <c r="Q1165" s="438"/>
      <c r="R1165" s="439"/>
      <c r="S1165" s="234"/>
      <c r="T1165" s="234"/>
      <c r="U1165" s="234"/>
      <c r="V1165" s="234"/>
      <c r="W1165" s="234"/>
      <c r="X1165" s="234"/>
      <c r="Y1165" s="234"/>
      <c r="Z1165" s="234"/>
      <c r="AA1165" s="234"/>
      <c r="AB1165" s="234"/>
      <c r="AC1165" s="234"/>
      <c r="AD1165" s="234"/>
      <c r="AG1165">
        <f t="shared" si="194"/>
        <v>0</v>
      </c>
      <c r="AH1165">
        <f t="shared" si="195"/>
        <v>0</v>
      </c>
      <c r="AI1165">
        <f t="shared" si="196"/>
        <v>0</v>
      </c>
      <c r="AJ1165">
        <f t="shared" si="197"/>
        <v>0</v>
      </c>
      <c r="AL1165">
        <f t="shared" si="198"/>
        <v>0</v>
      </c>
      <c r="AM1165">
        <f t="shared" si="199"/>
        <v>0</v>
      </c>
      <c r="AN1165">
        <f t="shared" si="200"/>
        <v>0</v>
      </c>
      <c r="AO1165">
        <f t="shared" si="201"/>
        <v>0</v>
      </c>
      <c r="AQ1165">
        <f t="shared" si="202"/>
        <v>0</v>
      </c>
      <c r="AR1165">
        <f t="shared" si="203"/>
        <v>0</v>
      </c>
      <c r="AS1165">
        <f t="shared" si="204"/>
        <v>0</v>
      </c>
      <c r="AT1165">
        <f t="shared" si="205"/>
        <v>0</v>
      </c>
      <c r="AV1165">
        <f t="shared" si="206"/>
        <v>0</v>
      </c>
      <c r="AW1165">
        <f t="shared" si="207"/>
        <v>0</v>
      </c>
      <c r="AX1165">
        <f t="shared" si="208"/>
        <v>0</v>
      </c>
      <c r="AY1165">
        <f t="shared" si="209"/>
        <v>0</v>
      </c>
      <c r="BA1165">
        <f t="shared" si="210"/>
        <v>0</v>
      </c>
      <c r="BB1165">
        <f t="shared" si="211"/>
        <v>0</v>
      </c>
      <c r="BC1165">
        <f t="shared" si="212"/>
        <v>0</v>
      </c>
      <c r="BD1165">
        <f t="shared" si="213"/>
        <v>0</v>
      </c>
      <c r="BF1165">
        <f t="shared" si="214"/>
        <v>0</v>
      </c>
      <c r="BG1165">
        <f t="shared" si="215"/>
        <v>0</v>
      </c>
      <c r="BH1165">
        <f t="shared" si="216"/>
        <v>0</v>
      </c>
      <c r="BI1165">
        <f t="shared" si="217"/>
        <v>0</v>
      </c>
      <c r="BK1165">
        <f t="shared" si="218"/>
        <v>0</v>
      </c>
      <c r="BL1165">
        <f t="shared" si="219"/>
        <v>0</v>
      </c>
      <c r="BM1165">
        <f t="shared" si="220"/>
        <v>0</v>
      </c>
      <c r="BN1165">
        <f t="shared" si="221"/>
        <v>0</v>
      </c>
      <c r="BP1165">
        <f t="shared" si="222"/>
        <v>0</v>
      </c>
    </row>
    <row r="1166" spans="1:68" ht="15" customHeight="1">
      <c r="A1166" s="166"/>
      <c r="B1166" s="7"/>
      <c r="C1166" s="64" t="s">
        <v>117</v>
      </c>
      <c r="D1166" s="437" t="str">
        <f t="shared" si="193"/>
        <v/>
      </c>
      <c r="E1166" s="438"/>
      <c r="F1166" s="438"/>
      <c r="G1166" s="438"/>
      <c r="H1166" s="438"/>
      <c r="I1166" s="438"/>
      <c r="J1166" s="438"/>
      <c r="K1166" s="438"/>
      <c r="L1166" s="438"/>
      <c r="M1166" s="438"/>
      <c r="N1166" s="438"/>
      <c r="O1166" s="438"/>
      <c r="P1166" s="438"/>
      <c r="Q1166" s="438"/>
      <c r="R1166" s="439"/>
      <c r="S1166" s="234"/>
      <c r="T1166" s="234"/>
      <c r="U1166" s="234"/>
      <c r="V1166" s="234"/>
      <c r="W1166" s="234"/>
      <c r="X1166" s="234"/>
      <c r="Y1166" s="234"/>
      <c r="Z1166" s="234"/>
      <c r="AA1166" s="234"/>
      <c r="AB1166" s="234"/>
      <c r="AC1166" s="234"/>
      <c r="AD1166" s="234"/>
      <c r="AG1166">
        <f t="shared" si="194"/>
        <v>0</v>
      </c>
      <c r="AH1166">
        <f t="shared" si="195"/>
        <v>0</v>
      </c>
      <c r="AI1166">
        <f t="shared" si="196"/>
        <v>0</v>
      </c>
      <c r="AJ1166">
        <f t="shared" si="197"/>
        <v>0</v>
      </c>
      <c r="AL1166">
        <f t="shared" si="198"/>
        <v>0</v>
      </c>
      <c r="AM1166">
        <f t="shared" si="199"/>
        <v>0</v>
      </c>
      <c r="AN1166">
        <f t="shared" si="200"/>
        <v>0</v>
      </c>
      <c r="AO1166">
        <f t="shared" si="201"/>
        <v>0</v>
      </c>
      <c r="AQ1166">
        <f t="shared" si="202"/>
        <v>0</v>
      </c>
      <c r="AR1166">
        <f t="shared" si="203"/>
        <v>0</v>
      </c>
      <c r="AS1166">
        <f t="shared" si="204"/>
        <v>0</v>
      </c>
      <c r="AT1166">
        <f t="shared" si="205"/>
        <v>0</v>
      </c>
      <c r="AV1166">
        <f t="shared" si="206"/>
        <v>0</v>
      </c>
      <c r="AW1166">
        <f t="shared" si="207"/>
        <v>0</v>
      </c>
      <c r="AX1166">
        <f t="shared" si="208"/>
        <v>0</v>
      </c>
      <c r="AY1166">
        <f t="shared" si="209"/>
        <v>0</v>
      </c>
      <c r="BA1166">
        <f t="shared" si="210"/>
        <v>0</v>
      </c>
      <c r="BB1166">
        <f t="shared" si="211"/>
        <v>0</v>
      </c>
      <c r="BC1166">
        <f t="shared" si="212"/>
        <v>0</v>
      </c>
      <c r="BD1166">
        <f t="shared" si="213"/>
        <v>0</v>
      </c>
      <c r="BF1166">
        <f t="shared" si="214"/>
        <v>0</v>
      </c>
      <c r="BG1166">
        <f t="shared" si="215"/>
        <v>0</v>
      </c>
      <c r="BH1166">
        <f t="shared" si="216"/>
        <v>0</v>
      </c>
      <c r="BI1166">
        <f t="shared" si="217"/>
        <v>0</v>
      </c>
      <c r="BK1166">
        <f t="shared" si="218"/>
        <v>0</v>
      </c>
      <c r="BL1166">
        <f t="shared" si="219"/>
        <v>0</v>
      </c>
      <c r="BM1166">
        <f t="shared" si="220"/>
        <v>0</v>
      </c>
      <c r="BN1166">
        <f t="shared" si="221"/>
        <v>0</v>
      </c>
      <c r="BP1166">
        <f t="shared" si="222"/>
        <v>0</v>
      </c>
    </row>
    <row r="1167" spans="1:68" ht="15" customHeight="1">
      <c r="A1167" s="166"/>
      <c r="B1167" s="7"/>
      <c r="C1167" s="64" t="s">
        <v>118</v>
      </c>
      <c r="D1167" s="437" t="str">
        <f t="shared" si="193"/>
        <v/>
      </c>
      <c r="E1167" s="438"/>
      <c r="F1167" s="438"/>
      <c r="G1167" s="438"/>
      <c r="H1167" s="438"/>
      <c r="I1167" s="438"/>
      <c r="J1167" s="438"/>
      <c r="K1167" s="438"/>
      <c r="L1167" s="438"/>
      <c r="M1167" s="438"/>
      <c r="N1167" s="438"/>
      <c r="O1167" s="438"/>
      <c r="P1167" s="438"/>
      <c r="Q1167" s="438"/>
      <c r="R1167" s="439"/>
      <c r="S1167" s="234"/>
      <c r="T1167" s="234"/>
      <c r="U1167" s="234"/>
      <c r="V1167" s="234"/>
      <c r="W1167" s="234"/>
      <c r="X1167" s="234"/>
      <c r="Y1167" s="234"/>
      <c r="Z1167" s="234"/>
      <c r="AA1167" s="234"/>
      <c r="AB1167" s="234"/>
      <c r="AC1167" s="234"/>
      <c r="AD1167" s="234"/>
      <c r="AG1167">
        <f t="shared" si="194"/>
        <v>0</v>
      </c>
      <c r="AH1167">
        <f t="shared" si="195"/>
        <v>0</v>
      </c>
      <c r="AI1167">
        <f t="shared" si="196"/>
        <v>0</v>
      </c>
      <c r="AJ1167">
        <f t="shared" si="197"/>
        <v>0</v>
      </c>
      <c r="AL1167">
        <f t="shared" si="198"/>
        <v>0</v>
      </c>
      <c r="AM1167">
        <f t="shared" si="199"/>
        <v>0</v>
      </c>
      <c r="AN1167">
        <f t="shared" si="200"/>
        <v>0</v>
      </c>
      <c r="AO1167">
        <f t="shared" si="201"/>
        <v>0</v>
      </c>
      <c r="AQ1167">
        <f t="shared" si="202"/>
        <v>0</v>
      </c>
      <c r="AR1167">
        <f t="shared" si="203"/>
        <v>0</v>
      </c>
      <c r="AS1167">
        <f t="shared" si="204"/>
        <v>0</v>
      </c>
      <c r="AT1167">
        <f t="shared" si="205"/>
        <v>0</v>
      </c>
      <c r="AV1167">
        <f t="shared" si="206"/>
        <v>0</v>
      </c>
      <c r="AW1167">
        <f t="shared" si="207"/>
        <v>0</v>
      </c>
      <c r="AX1167">
        <f t="shared" si="208"/>
        <v>0</v>
      </c>
      <c r="AY1167">
        <f t="shared" si="209"/>
        <v>0</v>
      </c>
      <c r="BA1167">
        <f t="shared" si="210"/>
        <v>0</v>
      </c>
      <c r="BB1167">
        <f t="shared" si="211"/>
        <v>0</v>
      </c>
      <c r="BC1167">
        <f t="shared" si="212"/>
        <v>0</v>
      </c>
      <c r="BD1167">
        <f t="shared" si="213"/>
        <v>0</v>
      </c>
      <c r="BF1167">
        <f t="shared" si="214"/>
        <v>0</v>
      </c>
      <c r="BG1167">
        <f t="shared" si="215"/>
        <v>0</v>
      </c>
      <c r="BH1167">
        <f t="shared" si="216"/>
        <v>0</v>
      </c>
      <c r="BI1167">
        <f t="shared" si="217"/>
        <v>0</v>
      </c>
      <c r="BK1167">
        <f t="shared" si="218"/>
        <v>0</v>
      </c>
      <c r="BL1167">
        <f t="shared" si="219"/>
        <v>0</v>
      </c>
      <c r="BM1167">
        <f t="shared" si="220"/>
        <v>0</v>
      </c>
      <c r="BN1167">
        <f t="shared" si="221"/>
        <v>0</v>
      </c>
      <c r="BP1167">
        <f t="shared" si="222"/>
        <v>0</v>
      </c>
    </row>
    <row r="1168" spans="1:68" ht="15" customHeight="1">
      <c r="A1168" s="166"/>
      <c r="B1168" s="7"/>
      <c r="C1168" s="64" t="s">
        <v>119</v>
      </c>
      <c r="D1168" s="437" t="str">
        <f t="shared" si="193"/>
        <v/>
      </c>
      <c r="E1168" s="438"/>
      <c r="F1168" s="438"/>
      <c r="G1168" s="438"/>
      <c r="H1168" s="438"/>
      <c r="I1168" s="438"/>
      <c r="J1168" s="438"/>
      <c r="K1168" s="438"/>
      <c r="L1168" s="438"/>
      <c r="M1168" s="438"/>
      <c r="N1168" s="438"/>
      <c r="O1168" s="438"/>
      <c r="P1168" s="438"/>
      <c r="Q1168" s="438"/>
      <c r="R1168" s="439"/>
      <c r="S1168" s="234"/>
      <c r="T1168" s="234"/>
      <c r="U1168" s="234"/>
      <c r="V1168" s="234"/>
      <c r="W1168" s="234"/>
      <c r="X1168" s="234"/>
      <c r="Y1168" s="234"/>
      <c r="Z1168" s="234"/>
      <c r="AA1168" s="234"/>
      <c r="AB1168" s="234"/>
      <c r="AC1168" s="234"/>
      <c r="AD1168" s="234"/>
      <c r="AG1168">
        <f t="shared" si="194"/>
        <v>0</v>
      </c>
      <c r="AH1168">
        <f t="shared" si="195"/>
        <v>0</v>
      </c>
      <c r="AI1168">
        <f t="shared" si="196"/>
        <v>0</v>
      </c>
      <c r="AJ1168">
        <f t="shared" si="197"/>
        <v>0</v>
      </c>
      <c r="AL1168">
        <f t="shared" si="198"/>
        <v>0</v>
      </c>
      <c r="AM1168">
        <f t="shared" si="199"/>
        <v>0</v>
      </c>
      <c r="AN1168">
        <f t="shared" si="200"/>
        <v>0</v>
      </c>
      <c r="AO1168">
        <f t="shared" si="201"/>
        <v>0</v>
      </c>
      <c r="AQ1168">
        <f t="shared" si="202"/>
        <v>0</v>
      </c>
      <c r="AR1168">
        <f t="shared" si="203"/>
        <v>0</v>
      </c>
      <c r="AS1168">
        <f t="shared" si="204"/>
        <v>0</v>
      </c>
      <c r="AT1168">
        <f t="shared" si="205"/>
        <v>0</v>
      </c>
      <c r="AV1168">
        <f t="shared" si="206"/>
        <v>0</v>
      </c>
      <c r="AW1168">
        <f t="shared" si="207"/>
        <v>0</v>
      </c>
      <c r="AX1168">
        <f t="shared" si="208"/>
        <v>0</v>
      </c>
      <c r="AY1168">
        <f t="shared" si="209"/>
        <v>0</v>
      </c>
      <c r="BA1168">
        <f t="shared" si="210"/>
        <v>0</v>
      </c>
      <c r="BB1168">
        <f t="shared" si="211"/>
        <v>0</v>
      </c>
      <c r="BC1168">
        <f t="shared" si="212"/>
        <v>0</v>
      </c>
      <c r="BD1168">
        <f t="shared" si="213"/>
        <v>0</v>
      </c>
      <c r="BF1168">
        <f t="shared" si="214"/>
        <v>0</v>
      </c>
      <c r="BG1168">
        <f t="shared" si="215"/>
        <v>0</v>
      </c>
      <c r="BH1168">
        <f t="shared" si="216"/>
        <v>0</v>
      </c>
      <c r="BI1168">
        <f t="shared" si="217"/>
        <v>0</v>
      </c>
      <c r="BK1168">
        <f t="shared" si="218"/>
        <v>0</v>
      </c>
      <c r="BL1168">
        <f t="shared" si="219"/>
        <v>0</v>
      </c>
      <c r="BM1168">
        <f t="shared" si="220"/>
        <v>0</v>
      </c>
      <c r="BN1168">
        <f t="shared" si="221"/>
        <v>0</v>
      </c>
      <c r="BP1168">
        <f t="shared" si="222"/>
        <v>0</v>
      </c>
    </row>
    <row r="1169" spans="1:68" ht="15" customHeight="1">
      <c r="A1169" s="166"/>
      <c r="B1169" s="7"/>
      <c r="C1169" s="64" t="s">
        <v>120</v>
      </c>
      <c r="D1169" s="437" t="str">
        <f t="shared" si="193"/>
        <v/>
      </c>
      <c r="E1169" s="438"/>
      <c r="F1169" s="438"/>
      <c r="G1169" s="438"/>
      <c r="H1169" s="438"/>
      <c r="I1169" s="438"/>
      <c r="J1169" s="438"/>
      <c r="K1169" s="438"/>
      <c r="L1169" s="438"/>
      <c r="M1169" s="438"/>
      <c r="N1169" s="438"/>
      <c r="O1169" s="438"/>
      <c r="P1169" s="438"/>
      <c r="Q1169" s="438"/>
      <c r="R1169" s="439"/>
      <c r="S1169" s="234"/>
      <c r="T1169" s="234"/>
      <c r="U1169" s="234"/>
      <c r="V1169" s="234"/>
      <c r="W1169" s="234"/>
      <c r="X1169" s="234"/>
      <c r="Y1169" s="234"/>
      <c r="Z1169" s="234"/>
      <c r="AA1169" s="234"/>
      <c r="AB1169" s="234"/>
      <c r="AC1169" s="234"/>
      <c r="AD1169" s="234"/>
      <c r="AG1169">
        <f t="shared" si="194"/>
        <v>0</v>
      </c>
      <c r="AH1169">
        <f t="shared" si="195"/>
        <v>0</v>
      </c>
      <c r="AI1169">
        <f t="shared" si="196"/>
        <v>0</v>
      </c>
      <c r="AJ1169">
        <f t="shared" si="197"/>
        <v>0</v>
      </c>
      <c r="AL1169">
        <f t="shared" si="198"/>
        <v>0</v>
      </c>
      <c r="AM1169">
        <f t="shared" si="199"/>
        <v>0</v>
      </c>
      <c r="AN1169">
        <f t="shared" si="200"/>
        <v>0</v>
      </c>
      <c r="AO1169">
        <f t="shared" si="201"/>
        <v>0</v>
      </c>
      <c r="AQ1169">
        <f t="shared" si="202"/>
        <v>0</v>
      </c>
      <c r="AR1169">
        <f t="shared" si="203"/>
        <v>0</v>
      </c>
      <c r="AS1169">
        <f t="shared" si="204"/>
        <v>0</v>
      </c>
      <c r="AT1169">
        <f t="shared" si="205"/>
        <v>0</v>
      </c>
      <c r="AV1169">
        <f t="shared" si="206"/>
        <v>0</v>
      </c>
      <c r="AW1169">
        <f t="shared" si="207"/>
        <v>0</v>
      </c>
      <c r="AX1169">
        <f t="shared" si="208"/>
        <v>0</v>
      </c>
      <c r="AY1169">
        <f t="shared" si="209"/>
        <v>0</v>
      </c>
      <c r="BA1169">
        <f t="shared" si="210"/>
        <v>0</v>
      </c>
      <c r="BB1169">
        <f t="shared" si="211"/>
        <v>0</v>
      </c>
      <c r="BC1169">
        <f t="shared" si="212"/>
        <v>0</v>
      </c>
      <c r="BD1169">
        <f t="shared" si="213"/>
        <v>0</v>
      </c>
      <c r="BF1169">
        <f t="shared" si="214"/>
        <v>0</v>
      </c>
      <c r="BG1169">
        <f t="shared" si="215"/>
        <v>0</v>
      </c>
      <c r="BH1169">
        <f t="shared" si="216"/>
        <v>0</v>
      </c>
      <c r="BI1169">
        <f t="shared" si="217"/>
        <v>0</v>
      </c>
      <c r="BK1169">
        <f t="shared" si="218"/>
        <v>0</v>
      </c>
      <c r="BL1169">
        <f t="shared" si="219"/>
        <v>0</v>
      </c>
      <c r="BM1169">
        <f t="shared" si="220"/>
        <v>0</v>
      </c>
      <c r="BN1169">
        <f t="shared" si="221"/>
        <v>0</v>
      </c>
      <c r="BP1169">
        <f t="shared" si="222"/>
        <v>0</v>
      </c>
    </row>
    <row r="1170" spans="1:68" ht="15" customHeight="1">
      <c r="A1170" s="166"/>
      <c r="B1170" s="7"/>
      <c r="C1170" s="64" t="s">
        <v>121</v>
      </c>
      <c r="D1170" s="437" t="str">
        <f t="shared" si="193"/>
        <v/>
      </c>
      <c r="E1170" s="438"/>
      <c r="F1170" s="438"/>
      <c r="G1170" s="438"/>
      <c r="H1170" s="438"/>
      <c r="I1170" s="438"/>
      <c r="J1170" s="438"/>
      <c r="K1170" s="438"/>
      <c r="L1170" s="438"/>
      <c r="M1170" s="438"/>
      <c r="N1170" s="438"/>
      <c r="O1170" s="438"/>
      <c r="P1170" s="438"/>
      <c r="Q1170" s="438"/>
      <c r="R1170" s="439"/>
      <c r="S1170" s="234"/>
      <c r="T1170" s="234"/>
      <c r="U1170" s="234"/>
      <c r="V1170" s="234"/>
      <c r="W1170" s="234"/>
      <c r="X1170" s="234"/>
      <c r="Y1170" s="234"/>
      <c r="Z1170" s="234"/>
      <c r="AA1170" s="234"/>
      <c r="AB1170" s="234"/>
      <c r="AC1170" s="234"/>
      <c r="AD1170" s="234"/>
      <c r="AG1170">
        <f t="shared" si="194"/>
        <v>0</v>
      </c>
      <c r="AH1170">
        <f t="shared" si="195"/>
        <v>0</v>
      </c>
      <c r="AI1170">
        <f t="shared" si="196"/>
        <v>0</v>
      </c>
      <c r="AJ1170">
        <f t="shared" si="197"/>
        <v>0</v>
      </c>
      <c r="AL1170">
        <f t="shared" si="198"/>
        <v>0</v>
      </c>
      <c r="AM1170">
        <f t="shared" si="199"/>
        <v>0</v>
      </c>
      <c r="AN1170">
        <f t="shared" si="200"/>
        <v>0</v>
      </c>
      <c r="AO1170">
        <f t="shared" si="201"/>
        <v>0</v>
      </c>
      <c r="AQ1170">
        <f t="shared" si="202"/>
        <v>0</v>
      </c>
      <c r="AR1170">
        <f t="shared" si="203"/>
        <v>0</v>
      </c>
      <c r="AS1170">
        <f t="shared" si="204"/>
        <v>0</v>
      </c>
      <c r="AT1170">
        <f t="shared" si="205"/>
        <v>0</v>
      </c>
      <c r="AV1170">
        <f t="shared" si="206"/>
        <v>0</v>
      </c>
      <c r="AW1170">
        <f t="shared" si="207"/>
        <v>0</v>
      </c>
      <c r="AX1170">
        <f t="shared" si="208"/>
        <v>0</v>
      </c>
      <c r="AY1170">
        <f t="shared" si="209"/>
        <v>0</v>
      </c>
      <c r="BA1170">
        <f t="shared" si="210"/>
        <v>0</v>
      </c>
      <c r="BB1170">
        <f t="shared" si="211"/>
        <v>0</v>
      </c>
      <c r="BC1170">
        <f t="shared" si="212"/>
        <v>0</v>
      </c>
      <c r="BD1170">
        <f t="shared" si="213"/>
        <v>0</v>
      </c>
      <c r="BF1170">
        <f t="shared" si="214"/>
        <v>0</v>
      </c>
      <c r="BG1170">
        <f t="shared" si="215"/>
        <v>0</v>
      </c>
      <c r="BH1170">
        <f t="shared" si="216"/>
        <v>0</v>
      </c>
      <c r="BI1170">
        <f t="shared" si="217"/>
        <v>0</v>
      </c>
      <c r="BK1170">
        <f t="shared" si="218"/>
        <v>0</v>
      </c>
      <c r="BL1170">
        <f t="shared" si="219"/>
        <v>0</v>
      </c>
      <c r="BM1170">
        <f t="shared" si="220"/>
        <v>0</v>
      </c>
      <c r="BN1170">
        <f t="shared" si="221"/>
        <v>0</v>
      </c>
      <c r="BP1170">
        <f t="shared" si="222"/>
        <v>0</v>
      </c>
    </row>
    <row r="1171" spans="1:68" ht="15" customHeight="1">
      <c r="A1171" s="166"/>
      <c r="B1171" s="7"/>
      <c r="C1171" s="64" t="s">
        <v>122</v>
      </c>
      <c r="D1171" s="437" t="str">
        <f t="shared" si="193"/>
        <v/>
      </c>
      <c r="E1171" s="438"/>
      <c r="F1171" s="438"/>
      <c r="G1171" s="438"/>
      <c r="H1171" s="438"/>
      <c r="I1171" s="438"/>
      <c r="J1171" s="438"/>
      <c r="K1171" s="438"/>
      <c r="L1171" s="438"/>
      <c r="M1171" s="438"/>
      <c r="N1171" s="438"/>
      <c r="O1171" s="438"/>
      <c r="P1171" s="438"/>
      <c r="Q1171" s="438"/>
      <c r="R1171" s="439"/>
      <c r="S1171" s="234"/>
      <c r="T1171" s="234"/>
      <c r="U1171" s="234"/>
      <c r="V1171" s="234"/>
      <c r="W1171" s="234"/>
      <c r="X1171" s="234"/>
      <c r="Y1171" s="234"/>
      <c r="Z1171" s="234"/>
      <c r="AA1171" s="234"/>
      <c r="AB1171" s="234"/>
      <c r="AC1171" s="234"/>
      <c r="AD1171" s="234"/>
      <c r="AG1171">
        <f t="shared" si="194"/>
        <v>0</v>
      </c>
      <c r="AH1171">
        <f t="shared" si="195"/>
        <v>0</v>
      </c>
      <c r="AI1171">
        <f t="shared" si="196"/>
        <v>0</v>
      </c>
      <c r="AJ1171">
        <f t="shared" si="197"/>
        <v>0</v>
      </c>
      <c r="AL1171">
        <f t="shared" si="198"/>
        <v>0</v>
      </c>
      <c r="AM1171">
        <f t="shared" si="199"/>
        <v>0</v>
      </c>
      <c r="AN1171">
        <f t="shared" si="200"/>
        <v>0</v>
      </c>
      <c r="AO1171">
        <f t="shared" si="201"/>
        <v>0</v>
      </c>
      <c r="AQ1171">
        <f t="shared" si="202"/>
        <v>0</v>
      </c>
      <c r="AR1171">
        <f t="shared" si="203"/>
        <v>0</v>
      </c>
      <c r="AS1171">
        <f t="shared" si="204"/>
        <v>0</v>
      </c>
      <c r="AT1171">
        <f t="shared" si="205"/>
        <v>0</v>
      </c>
      <c r="AV1171">
        <f t="shared" si="206"/>
        <v>0</v>
      </c>
      <c r="AW1171">
        <f t="shared" si="207"/>
        <v>0</v>
      </c>
      <c r="AX1171">
        <f t="shared" si="208"/>
        <v>0</v>
      </c>
      <c r="AY1171">
        <f t="shared" si="209"/>
        <v>0</v>
      </c>
      <c r="BA1171">
        <f t="shared" si="210"/>
        <v>0</v>
      </c>
      <c r="BB1171">
        <f t="shared" si="211"/>
        <v>0</v>
      </c>
      <c r="BC1171">
        <f t="shared" si="212"/>
        <v>0</v>
      </c>
      <c r="BD1171">
        <f t="shared" si="213"/>
        <v>0</v>
      </c>
      <c r="BF1171">
        <f t="shared" si="214"/>
        <v>0</v>
      </c>
      <c r="BG1171">
        <f t="shared" si="215"/>
        <v>0</v>
      </c>
      <c r="BH1171">
        <f t="shared" si="216"/>
        <v>0</v>
      </c>
      <c r="BI1171">
        <f t="shared" si="217"/>
        <v>0</v>
      </c>
      <c r="BK1171">
        <f t="shared" si="218"/>
        <v>0</v>
      </c>
      <c r="BL1171">
        <f t="shared" si="219"/>
        <v>0</v>
      </c>
      <c r="BM1171">
        <f t="shared" si="220"/>
        <v>0</v>
      </c>
      <c r="BN1171">
        <f t="shared" si="221"/>
        <v>0</v>
      </c>
      <c r="BP1171">
        <f t="shared" si="222"/>
        <v>0</v>
      </c>
    </row>
    <row r="1172" spans="1:68" ht="15" customHeight="1">
      <c r="A1172" s="166"/>
      <c r="B1172" s="7"/>
      <c r="C1172" s="64" t="s">
        <v>123</v>
      </c>
      <c r="D1172" s="437" t="str">
        <f t="shared" si="193"/>
        <v/>
      </c>
      <c r="E1172" s="438"/>
      <c r="F1172" s="438"/>
      <c r="G1172" s="438"/>
      <c r="H1172" s="438"/>
      <c r="I1172" s="438"/>
      <c r="J1172" s="438"/>
      <c r="K1172" s="438"/>
      <c r="L1172" s="438"/>
      <c r="M1172" s="438"/>
      <c r="N1172" s="438"/>
      <c r="O1172" s="438"/>
      <c r="P1172" s="438"/>
      <c r="Q1172" s="438"/>
      <c r="R1172" s="439"/>
      <c r="S1172" s="234"/>
      <c r="T1172" s="234"/>
      <c r="U1172" s="234"/>
      <c r="V1172" s="234"/>
      <c r="W1172" s="234"/>
      <c r="X1172" s="234"/>
      <c r="Y1172" s="234"/>
      <c r="Z1172" s="234"/>
      <c r="AA1172" s="234"/>
      <c r="AB1172" s="234"/>
      <c r="AC1172" s="234"/>
      <c r="AD1172" s="234"/>
      <c r="AG1172">
        <f t="shared" si="194"/>
        <v>0</v>
      </c>
      <c r="AH1172">
        <f t="shared" si="195"/>
        <v>0</v>
      </c>
      <c r="AI1172">
        <f t="shared" si="196"/>
        <v>0</v>
      </c>
      <c r="AJ1172">
        <f t="shared" si="197"/>
        <v>0</v>
      </c>
      <c r="AL1172">
        <f t="shared" si="198"/>
        <v>0</v>
      </c>
      <c r="AM1172">
        <f t="shared" si="199"/>
        <v>0</v>
      </c>
      <c r="AN1172">
        <f t="shared" si="200"/>
        <v>0</v>
      </c>
      <c r="AO1172">
        <f t="shared" si="201"/>
        <v>0</v>
      </c>
      <c r="AQ1172">
        <f t="shared" si="202"/>
        <v>0</v>
      </c>
      <c r="AR1172">
        <f t="shared" si="203"/>
        <v>0</v>
      </c>
      <c r="AS1172">
        <f t="shared" si="204"/>
        <v>0</v>
      </c>
      <c r="AT1172">
        <f t="shared" si="205"/>
        <v>0</v>
      </c>
      <c r="AV1172">
        <f t="shared" si="206"/>
        <v>0</v>
      </c>
      <c r="AW1172">
        <f t="shared" si="207"/>
        <v>0</v>
      </c>
      <c r="AX1172">
        <f t="shared" si="208"/>
        <v>0</v>
      </c>
      <c r="AY1172">
        <f t="shared" si="209"/>
        <v>0</v>
      </c>
      <c r="BA1172">
        <f t="shared" si="210"/>
        <v>0</v>
      </c>
      <c r="BB1172">
        <f t="shared" si="211"/>
        <v>0</v>
      </c>
      <c r="BC1172">
        <f t="shared" si="212"/>
        <v>0</v>
      </c>
      <c r="BD1172">
        <f t="shared" si="213"/>
        <v>0</v>
      </c>
      <c r="BF1172">
        <f t="shared" si="214"/>
        <v>0</v>
      </c>
      <c r="BG1172">
        <f t="shared" si="215"/>
        <v>0</v>
      </c>
      <c r="BH1172">
        <f t="shared" si="216"/>
        <v>0</v>
      </c>
      <c r="BI1172">
        <f t="shared" si="217"/>
        <v>0</v>
      </c>
      <c r="BK1172">
        <f t="shared" si="218"/>
        <v>0</v>
      </c>
      <c r="BL1172">
        <f t="shared" si="219"/>
        <v>0</v>
      </c>
      <c r="BM1172">
        <f t="shared" si="220"/>
        <v>0</v>
      </c>
      <c r="BN1172">
        <f t="shared" si="221"/>
        <v>0</v>
      </c>
      <c r="BP1172">
        <f t="shared" si="222"/>
        <v>0</v>
      </c>
    </row>
    <row r="1173" spans="1:68" ht="15" customHeight="1">
      <c r="A1173" s="166"/>
      <c r="B1173" s="7"/>
      <c r="C1173" s="64" t="s">
        <v>124</v>
      </c>
      <c r="D1173" s="437" t="str">
        <f t="shared" si="193"/>
        <v/>
      </c>
      <c r="E1173" s="438"/>
      <c r="F1173" s="438"/>
      <c r="G1173" s="438"/>
      <c r="H1173" s="438"/>
      <c r="I1173" s="438"/>
      <c r="J1173" s="438"/>
      <c r="K1173" s="438"/>
      <c r="L1173" s="438"/>
      <c r="M1173" s="438"/>
      <c r="N1173" s="438"/>
      <c r="O1173" s="438"/>
      <c r="P1173" s="438"/>
      <c r="Q1173" s="438"/>
      <c r="R1173" s="439"/>
      <c r="S1173" s="234"/>
      <c r="T1173" s="234"/>
      <c r="U1173" s="234"/>
      <c r="V1173" s="234"/>
      <c r="W1173" s="234"/>
      <c r="X1173" s="234"/>
      <c r="Y1173" s="234"/>
      <c r="Z1173" s="234"/>
      <c r="AA1173" s="234"/>
      <c r="AB1173" s="234"/>
      <c r="AC1173" s="234"/>
      <c r="AD1173" s="234"/>
      <c r="AG1173">
        <f t="shared" si="194"/>
        <v>0</v>
      </c>
      <c r="AH1173">
        <f t="shared" si="195"/>
        <v>0</v>
      </c>
      <c r="AI1173">
        <f t="shared" si="196"/>
        <v>0</v>
      </c>
      <c r="AJ1173">
        <f t="shared" si="197"/>
        <v>0</v>
      </c>
      <c r="AL1173">
        <f t="shared" si="198"/>
        <v>0</v>
      </c>
      <c r="AM1173">
        <f t="shared" si="199"/>
        <v>0</v>
      </c>
      <c r="AN1173">
        <f t="shared" si="200"/>
        <v>0</v>
      </c>
      <c r="AO1173">
        <f t="shared" si="201"/>
        <v>0</v>
      </c>
      <c r="AQ1173">
        <f t="shared" si="202"/>
        <v>0</v>
      </c>
      <c r="AR1173">
        <f t="shared" si="203"/>
        <v>0</v>
      </c>
      <c r="AS1173">
        <f t="shared" si="204"/>
        <v>0</v>
      </c>
      <c r="AT1173">
        <f t="shared" si="205"/>
        <v>0</v>
      </c>
      <c r="AV1173">
        <f t="shared" si="206"/>
        <v>0</v>
      </c>
      <c r="AW1173">
        <f t="shared" si="207"/>
        <v>0</v>
      </c>
      <c r="AX1173">
        <f t="shared" si="208"/>
        <v>0</v>
      </c>
      <c r="AY1173">
        <f t="shared" si="209"/>
        <v>0</v>
      </c>
      <c r="BA1173">
        <f t="shared" si="210"/>
        <v>0</v>
      </c>
      <c r="BB1173">
        <f t="shared" si="211"/>
        <v>0</v>
      </c>
      <c r="BC1173">
        <f t="shared" si="212"/>
        <v>0</v>
      </c>
      <c r="BD1173">
        <f t="shared" si="213"/>
        <v>0</v>
      </c>
      <c r="BF1173">
        <f t="shared" si="214"/>
        <v>0</v>
      </c>
      <c r="BG1173">
        <f t="shared" si="215"/>
        <v>0</v>
      </c>
      <c r="BH1173">
        <f t="shared" si="216"/>
        <v>0</v>
      </c>
      <c r="BI1173">
        <f t="shared" si="217"/>
        <v>0</v>
      </c>
      <c r="BK1173">
        <f t="shared" si="218"/>
        <v>0</v>
      </c>
      <c r="BL1173">
        <f t="shared" si="219"/>
        <v>0</v>
      </c>
      <c r="BM1173">
        <f t="shared" si="220"/>
        <v>0</v>
      </c>
      <c r="BN1173">
        <f t="shared" si="221"/>
        <v>0</v>
      </c>
      <c r="BP1173">
        <f t="shared" si="222"/>
        <v>0</v>
      </c>
    </row>
    <row r="1174" spans="1:68" ht="15" customHeight="1">
      <c r="A1174" s="166"/>
      <c r="B1174" s="7"/>
      <c r="C1174" s="64" t="s">
        <v>125</v>
      </c>
      <c r="D1174" s="437" t="str">
        <f t="shared" si="193"/>
        <v/>
      </c>
      <c r="E1174" s="438"/>
      <c r="F1174" s="438"/>
      <c r="G1174" s="438"/>
      <c r="H1174" s="438"/>
      <c r="I1174" s="438"/>
      <c r="J1174" s="438"/>
      <c r="K1174" s="438"/>
      <c r="L1174" s="438"/>
      <c r="M1174" s="438"/>
      <c r="N1174" s="438"/>
      <c r="O1174" s="438"/>
      <c r="P1174" s="438"/>
      <c r="Q1174" s="438"/>
      <c r="R1174" s="439"/>
      <c r="S1174" s="234"/>
      <c r="T1174" s="234"/>
      <c r="U1174" s="234"/>
      <c r="V1174" s="234"/>
      <c r="W1174" s="234"/>
      <c r="X1174" s="234"/>
      <c r="Y1174" s="234"/>
      <c r="Z1174" s="234"/>
      <c r="AA1174" s="234"/>
      <c r="AB1174" s="234"/>
      <c r="AC1174" s="234"/>
      <c r="AD1174" s="234"/>
      <c r="AG1174">
        <f t="shared" si="194"/>
        <v>0</v>
      </c>
      <c r="AH1174">
        <f t="shared" si="195"/>
        <v>0</v>
      </c>
      <c r="AI1174">
        <f t="shared" si="196"/>
        <v>0</v>
      </c>
      <c r="AJ1174">
        <f t="shared" si="197"/>
        <v>0</v>
      </c>
      <c r="AL1174">
        <f t="shared" si="198"/>
        <v>0</v>
      </c>
      <c r="AM1174">
        <f t="shared" si="199"/>
        <v>0</v>
      </c>
      <c r="AN1174">
        <f t="shared" si="200"/>
        <v>0</v>
      </c>
      <c r="AO1174">
        <f t="shared" si="201"/>
        <v>0</v>
      </c>
      <c r="AQ1174">
        <f t="shared" si="202"/>
        <v>0</v>
      </c>
      <c r="AR1174">
        <f t="shared" si="203"/>
        <v>0</v>
      </c>
      <c r="AS1174">
        <f t="shared" si="204"/>
        <v>0</v>
      </c>
      <c r="AT1174">
        <f t="shared" si="205"/>
        <v>0</v>
      </c>
      <c r="AV1174">
        <f t="shared" si="206"/>
        <v>0</v>
      </c>
      <c r="AW1174">
        <f t="shared" si="207"/>
        <v>0</v>
      </c>
      <c r="AX1174">
        <f t="shared" si="208"/>
        <v>0</v>
      </c>
      <c r="AY1174">
        <f t="shared" si="209"/>
        <v>0</v>
      </c>
      <c r="BA1174">
        <f t="shared" si="210"/>
        <v>0</v>
      </c>
      <c r="BB1174">
        <f t="shared" si="211"/>
        <v>0</v>
      </c>
      <c r="BC1174">
        <f t="shared" si="212"/>
        <v>0</v>
      </c>
      <c r="BD1174">
        <f t="shared" si="213"/>
        <v>0</v>
      </c>
      <c r="BF1174">
        <f t="shared" si="214"/>
        <v>0</v>
      </c>
      <c r="BG1174">
        <f t="shared" si="215"/>
        <v>0</v>
      </c>
      <c r="BH1174">
        <f t="shared" si="216"/>
        <v>0</v>
      </c>
      <c r="BI1174">
        <f t="shared" si="217"/>
        <v>0</v>
      </c>
      <c r="BK1174">
        <f t="shared" si="218"/>
        <v>0</v>
      </c>
      <c r="BL1174">
        <f t="shared" si="219"/>
        <v>0</v>
      </c>
      <c r="BM1174">
        <f t="shared" si="220"/>
        <v>0</v>
      </c>
      <c r="BN1174">
        <f t="shared" si="221"/>
        <v>0</v>
      </c>
      <c r="BP1174">
        <f t="shared" si="222"/>
        <v>0</v>
      </c>
    </row>
    <row r="1175" spans="1:68" ht="15" customHeight="1">
      <c r="A1175" s="166"/>
      <c r="B1175" s="7"/>
      <c r="C1175" s="64" t="s">
        <v>126</v>
      </c>
      <c r="D1175" s="437" t="str">
        <f t="shared" si="193"/>
        <v/>
      </c>
      <c r="E1175" s="438"/>
      <c r="F1175" s="438"/>
      <c r="G1175" s="438"/>
      <c r="H1175" s="438"/>
      <c r="I1175" s="438"/>
      <c r="J1175" s="438"/>
      <c r="K1175" s="438"/>
      <c r="L1175" s="438"/>
      <c r="M1175" s="438"/>
      <c r="N1175" s="438"/>
      <c r="O1175" s="438"/>
      <c r="P1175" s="438"/>
      <c r="Q1175" s="438"/>
      <c r="R1175" s="439"/>
      <c r="S1175" s="234"/>
      <c r="T1175" s="234"/>
      <c r="U1175" s="234"/>
      <c r="V1175" s="234"/>
      <c r="W1175" s="234"/>
      <c r="X1175" s="234"/>
      <c r="Y1175" s="234"/>
      <c r="Z1175" s="234"/>
      <c r="AA1175" s="234"/>
      <c r="AB1175" s="234"/>
      <c r="AC1175" s="234"/>
      <c r="AD1175" s="234"/>
      <c r="AG1175">
        <f t="shared" si="194"/>
        <v>0</v>
      </c>
      <c r="AH1175">
        <f t="shared" si="195"/>
        <v>0</v>
      </c>
      <c r="AI1175">
        <f t="shared" si="196"/>
        <v>0</v>
      </c>
      <c r="AJ1175">
        <f t="shared" si="197"/>
        <v>0</v>
      </c>
      <c r="AL1175">
        <f t="shared" si="198"/>
        <v>0</v>
      </c>
      <c r="AM1175">
        <f t="shared" si="199"/>
        <v>0</v>
      </c>
      <c r="AN1175">
        <f t="shared" si="200"/>
        <v>0</v>
      </c>
      <c r="AO1175">
        <f t="shared" si="201"/>
        <v>0</v>
      </c>
      <c r="AQ1175">
        <f t="shared" si="202"/>
        <v>0</v>
      </c>
      <c r="AR1175">
        <f t="shared" si="203"/>
        <v>0</v>
      </c>
      <c r="AS1175">
        <f t="shared" si="204"/>
        <v>0</v>
      </c>
      <c r="AT1175">
        <f t="shared" si="205"/>
        <v>0</v>
      </c>
      <c r="AV1175">
        <f t="shared" si="206"/>
        <v>0</v>
      </c>
      <c r="AW1175">
        <f t="shared" si="207"/>
        <v>0</v>
      </c>
      <c r="AX1175">
        <f t="shared" si="208"/>
        <v>0</v>
      </c>
      <c r="AY1175">
        <f t="shared" si="209"/>
        <v>0</v>
      </c>
      <c r="BA1175">
        <f t="shared" si="210"/>
        <v>0</v>
      </c>
      <c r="BB1175">
        <f t="shared" si="211"/>
        <v>0</v>
      </c>
      <c r="BC1175">
        <f t="shared" si="212"/>
        <v>0</v>
      </c>
      <c r="BD1175">
        <f t="shared" si="213"/>
        <v>0</v>
      </c>
      <c r="BF1175">
        <f t="shared" si="214"/>
        <v>0</v>
      </c>
      <c r="BG1175">
        <f t="shared" si="215"/>
        <v>0</v>
      </c>
      <c r="BH1175">
        <f t="shared" si="216"/>
        <v>0</v>
      </c>
      <c r="BI1175">
        <f t="shared" si="217"/>
        <v>0</v>
      </c>
      <c r="BK1175">
        <f t="shared" si="218"/>
        <v>0</v>
      </c>
      <c r="BL1175">
        <f t="shared" si="219"/>
        <v>0</v>
      </c>
      <c r="BM1175">
        <f t="shared" si="220"/>
        <v>0</v>
      </c>
      <c r="BN1175">
        <f t="shared" si="221"/>
        <v>0</v>
      </c>
      <c r="BP1175">
        <f t="shared" si="222"/>
        <v>0</v>
      </c>
    </row>
    <row r="1176" spans="1:68" ht="15" customHeight="1">
      <c r="A1176" s="166"/>
      <c r="B1176" s="7"/>
      <c r="C1176" s="64" t="s">
        <v>127</v>
      </c>
      <c r="D1176" s="437" t="str">
        <f t="shared" si="193"/>
        <v/>
      </c>
      <c r="E1176" s="438"/>
      <c r="F1176" s="438"/>
      <c r="G1176" s="438"/>
      <c r="H1176" s="438"/>
      <c r="I1176" s="438"/>
      <c r="J1176" s="438"/>
      <c r="K1176" s="438"/>
      <c r="L1176" s="438"/>
      <c r="M1176" s="438"/>
      <c r="N1176" s="438"/>
      <c r="O1176" s="438"/>
      <c r="P1176" s="438"/>
      <c r="Q1176" s="438"/>
      <c r="R1176" s="439"/>
      <c r="S1176" s="234"/>
      <c r="T1176" s="234"/>
      <c r="U1176" s="234"/>
      <c r="V1176" s="234"/>
      <c r="W1176" s="234"/>
      <c r="X1176" s="234"/>
      <c r="Y1176" s="234"/>
      <c r="Z1176" s="234"/>
      <c r="AA1176" s="234"/>
      <c r="AB1176" s="234"/>
      <c r="AC1176" s="234"/>
      <c r="AD1176" s="234"/>
      <c r="AG1176">
        <f t="shared" si="194"/>
        <v>0</v>
      </c>
      <c r="AH1176">
        <f t="shared" si="195"/>
        <v>0</v>
      </c>
      <c r="AI1176">
        <f t="shared" si="196"/>
        <v>0</v>
      </c>
      <c r="AJ1176">
        <f t="shared" si="197"/>
        <v>0</v>
      </c>
      <c r="AL1176">
        <f t="shared" si="198"/>
        <v>0</v>
      </c>
      <c r="AM1176">
        <f t="shared" si="199"/>
        <v>0</v>
      </c>
      <c r="AN1176">
        <f t="shared" si="200"/>
        <v>0</v>
      </c>
      <c r="AO1176">
        <f t="shared" si="201"/>
        <v>0</v>
      </c>
      <c r="AQ1176">
        <f t="shared" si="202"/>
        <v>0</v>
      </c>
      <c r="AR1176">
        <f t="shared" si="203"/>
        <v>0</v>
      </c>
      <c r="AS1176">
        <f t="shared" si="204"/>
        <v>0</v>
      </c>
      <c r="AT1176">
        <f t="shared" si="205"/>
        <v>0</v>
      </c>
      <c r="AV1176">
        <f t="shared" si="206"/>
        <v>0</v>
      </c>
      <c r="AW1176">
        <f t="shared" si="207"/>
        <v>0</v>
      </c>
      <c r="AX1176">
        <f t="shared" si="208"/>
        <v>0</v>
      </c>
      <c r="AY1176">
        <f t="shared" si="209"/>
        <v>0</v>
      </c>
      <c r="BA1176">
        <f t="shared" si="210"/>
        <v>0</v>
      </c>
      <c r="BB1176">
        <f t="shared" si="211"/>
        <v>0</v>
      </c>
      <c r="BC1176">
        <f t="shared" si="212"/>
        <v>0</v>
      </c>
      <c r="BD1176">
        <f t="shared" si="213"/>
        <v>0</v>
      </c>
      <c r="BF1176">
        <f t="shared" si="214"/>
        <v>0</v>
      </c>
      <c r="BG1176">
        <f t="shared" si="215"/>
        <v>0</v>
      </c>
      <c r="BH1176">
        <f t="shared" si="216"/>
        <v>0</v>
      </c>
      <c r="BI1176">
        <f t="shared" si="217"/>
        <v>0</v>
      </c>
      <c r="BK1176">
        <f t="shared" si="218"/>
        <v>0</v>
      </c>
      <c r="BL1176">
        <f t="shared" si="219"/>
        <v>0</v>
      </c>
      <c r="BM1176">
        <f t="shared" si="220"/>
        <v>0</v>
      </c>
      <c r="BN1176">
        <f t="shared" si="221"/>
        <v>0</v>
      </c>
      <c r="BP1176">
        <f t="shared" si="222"/>
        <v>0</v>
      </c>
    </row>
    <row r="1177" spans="1:68" ht="15" customHeight="1">
      <c r="A1177" s="166"/>
      <c r="B1177" s="7"/>
      <c r="C1177" s="64" t="s">
        <v>128</v>
      </c>
      <c r="D1177" s="437" t="str">
        <f t="shared" si="193"/>
        <v/>
      </c>
      <c r="E1177" s="438"/>
      <c r="F1177" s="438"/>
      <c r="G1177" s="438"/>
      <c r="H1177" s="438"/>
      <c r="I1177" s="438"/>
      <c r="J1177" s="438"/>
      <c r="K1177" s="438"/>
      <c r="L1177" s="438"/>
      <c r="M1177" s="438"/>
      <c r="N1177" s="438"/>
      <c r="O1177" s="438"/>
      <c r="P1177" s="438"/>
      <c r="Q1177" s="438"/>
      <c r="R1177" s="439"/>
      <c r="S1177" s="234"/>
      <c r="T1177" s="234"/>
      <c r="U1177" s="234"/>
      <c r="V1177" s="234"/>
      <c r="W1177" s="234"/>
      <c r="X1177" s="234"/>
      <c r="Y1177" s="234"/>
      <c r="Z1177" s="234"/>
      <c r="AA1177" s="234"/>
      <c r="AB1177" s="234"/>
      <c r="AC1177" s="234"/>
      <c r="AD1177" s="234"/>
      <c r="AG1177">
        <f t="shared" si="194"/>
        <v>0</v>
      </c>
      <c r="AH1177">
        <f t="shared" si="195"/>
        <v>0</v>
      </c>
      <c r="AI1177">
        <f t="shared" si="196"/>
        <v>0</v>
      </c>
      <c r="AJ1177">
        <f t="shared" si="197"/>
        <v>0</v>
      </c>
      <c r="AL1177">
        <f t="shared" si="198"/>
        <v>0</v>
      </c>
      <c r="AM1177">
        <f t="shared" si="199"/>
        <v>0</v>
      </c>
      <c r="AN1177">
        <f t="shared" si="200"/>
        <v>0</v>
      </c>
      <c r="AO1177">
        <f t="shared" si="201"/>
        <v>0</v>
      </c>
      <c r="AQ1177">
        <f t="shared" si="202"/>
        <v>0</v>
      </c>
      <c r="AR1177">
        <f t="shared" si="203"/>
        <v>0</v>
      </c>
      <c r="AS1177">
        <f t="shared" si="204"/>
        <v>0</v>
      </c>
      <c r="AT1177">
        <f t="shared" si="205"/>
        <v>0</v>
      </c>
      <c r="AV1177">
        <f t="shared" si="206"/>
        <v>0</v>
      </c>
      <c r="AW1177">
        <f t="shared" si="207"/>
        <v>0</v>
      </c>
      <c r="AX1177">
        <f t="shared" si="208"/>
        <v>0</v>
      </c>
      <c r="AY1177">
        <f t="shared" si="209"/>
        <v>0</v>
      </c>
      <c r="BA1177">
        <f t="shared" si="210"/>
        <v>0</v>
      </c>
      <c r="BB1177">
        <f t="shared" si="211"/>
        <v>0</v>
      </c>
      <c r="BC1177">
        <f t="shared" si="212"/>
        <v>0</v>
      </c>
      <c r="BD1177">
        <f t="shared" si="213"/>
        <v>0</v>
      </c>
      <c r="BF1177">
        <f t="shared" si="214"/>
        <v>0</v>
      </c>
      <c r="BG1177">
        <f t="shared" si="215"/>
        <v>0</v>
      </c>
      <c r="BH1177">
        <f t="shared" si="216"/>
        <v>0</v>
      </c>
      <c r="BI1177">
        <f t="shared" si="217"/>
        <v>0</v>
      </c>
      <c r="BK1177">
        <f t="shared" si="218"/>
        <v>0</v>
      </c>
      <c r="BL1177">
        <f t="shared" si="219"/>
        <v>0</v>
      </c>
      <c r="BM1177">
        <f t="shared" si="220"/>
        <v>0</v>
      </c>
      <c r="BN1177">
        <f t="shared" si="221"/>
        <v>0</v>
      </c>
      <c r="BP1177">
        <f t="shared" si="222"/>
        <v>0</v>
      </c>
    </row>
    <row r="1178" spans="1:68" ht="15" customHeight="1">
      <c r="A1178" s="166"/>
      <c r="B1178" s="7"/>
      <c r="C1178" s="64" t="s">
        <v>129</v>
      </c>
      <c r="D1178" s="437" t="str">
        <f t="shared" si="193"/>
        <v/>
      </c>
      <c r="E1178" s="438"/>
      <c r="F1178" s="438"/>
      <c r="G1178" s="438"/>
      <c r="H1178" s="438"/>
      <c r="I1178" s="438"/>
      <c r="J1178" s="438"/>
      <c r="K1178" s="438"/>
      <c r="L1178" s="438"/>
      <c r="M1178" s="438"/>
      <c r="N1178" s="438"/>
      <c r="O1178" s="438"/>
      <c r="P1178" s="438"/>
      <c r="Q1178" s="438"/>
      <c r="R1178" s="439"/>
      <c r="S1178" s="234"/>
      <c r="T1178" s="234"/>
      <c r="U1178" s="234"/>
      <c r="V1178" s="234"/>
      <c r="W1178" s="234"/>
      <c r="X1178" s="234"/>
      <c r="Y1178" s="234"/>
      <c r="Z1178" s="234"/>
      <c r="AA1178" s="234"/>
      <c r="AB1178" s="234"/>
      <c r="AC1178" s="234"/>
      <c r="AD1178" s="234"/>
      <c r="AG1178">
        <f t="shared" si="194"/>
        <v>0</v>
      </c>
      <c r="AH1178">
        <f t="shared" si="195"/>
        <v>0</v>
      </c>
      <c r="AI1178">
        <f t="shared" si="196"/>
        <v>0</v>
      </c>
      <c r="AJ1178">
        <f t="shared" si="197"/>
        <v>0</v>
      </c>
      <c r="AL1178">
        <f t="shared" si="198"/>
        <v>0</v>
      </c>
      <c r="AM1178">
        <f t="shared" si="199"/>
        <v>0</v>
      </c>
      <c r="AN1178">
        <f t="shared" si="200"/>
        <v>0</v>
      </c>
      <c r="AO1178">
        <f t="shared" si="201"/>
        <v>0</v>
      </c>
      <c r="AQ1178">
        <f t="shared" si="202"/>
        <v>0</v>
      </c>
      <c r="AR1178">
        <f t="shared" si="203"/>
        <v>0</v>
      </c>
      <c r="AS1178">
        <f t="shared" si="204"/>
        <v>0</v>
      </c>
      <c r="AT1178">
        <f t="shared" si="205"/>
        <v>0</v>
      </c>
      <c r="AV1178">
        <f t="shared" si="206"/>
        <v>0</v>
      </c>
      <c r="AW1178">
        <f t="shared" si="207"/>
        <v>0</v>
      </c>
      <c r="AX1178">
        <f t="shared" si="208"/>
        <v>0</v>
      </c>
      <c r="AY1178">
        <f t="shared" si="209"/>
        <v>0</v>
      </c>
      <c r="BA1178">
        <f t="shared" si="210"/>
        <v>0</v>
      </c>
      <c r="BB1178">
        <f t="shared" si="211"/>
        <v>0</v>
      </c>
      <c r="BC1178">
        <f t="shared" si="212"/>
        <v>0</v>
      </c>
      <c r="BD1178">
        <f t="shared" si="213"/>
        <v>0</v>
      </c>
      <c r="BF1178">
        <f t="shared" si="214"/>
        <v>0</v>
      </c>
      <c r="BG1178">
        <f t="shared" si="215"/>
        <v>0</v>
      </c>
      <c r="BH1178">
        <f t="shared" si="216"/>
        <v>0</v>
      </c>
      <c r="BI1178">
        <f t="shared" si="217"/>
        <v>0</v>
      </c>
      <c r="BK1178">
        <f t="shared" si="218"/>
        <v>0</v>
      </c>
      <c r="BL1178">
        <f t="shared" si="219"/>
        <v>0</v>
      </c>
      <c r="BM1178">
        <f t="shared" si="220"/>
        <v>0</v>
      </c>
      <c r="BN1178">
        <f t="shared" si="221"/>
        <v>0</v>
      </c>
      <c r="BP1178">
        <f t="shared" si="222"/>
        <v>0</v>
      </c>
    </row>
    <row r="1179" spans="1:68" ht="15" customHeight="1">
      <c r="A1179" s="166"/>
      <c r="B1179" s="7"/>
      <c r="C1179" s="64" t="s">
        <v>130</v>
      </c>
      <c r="D1179" s="437" t="str">
        <f t="shared" si="193"/>
        <v/>
      </c>
      <c r="E1179" s="438"/>
      <c r="F1179" s="438"/>
      <c r="G1179" s="438"/>
      <c r="H1179" s="438"/>
      <c r="I1179" s="438"/>
      <c r="J1179" s="438"/>
      <c r="K1179" s="438"/>
      <c r="L1179" s="438"/>
      <c r="M1179" s="438"/>
      <c r="N1179" s="438"/>
      <c r="O1179" s="438"/>
      <c r="P1179" s="438"/>
      <c r="Q1179" s="438"/>
      <c r="R1179" s="439"/>
      <c r="S1179" s="234"/>
      <c r="T1179" s="234"/>
      <c r="U1179" s="234"/>
      <c r="V1179" s="234"/>
      <c r="W1179" s="234"/>
      <c r="X1179" s="234"/>
      <c r="Y1179" s="234"/>
      <c r="Z1179" s="234"/>
      <c r="AA1179" s="234"/>
      <c r="AB1179" s="234"/>
      <c r="AC1179" s="234"/>
      <c r="AD1179" s="234"/>
      <c r="AG1179">
        <f t="shared" si="194"/>
        <v>0</v>
      </c>
      <c r="AH1179">
        <f t="shared" si="195"/>
        <v>0</v>
      </c>
      <c r="AI1179">
        <f t="shared" si="196"/>
        <v>0</v>
      </c>
      <c r="AJ1179">
        <f t="shared" si="197"/>
        <v>0</v>
      </c>
      <c r="AL1179">
        <f t="shared" si="198"/>
        <v>0</v>
      </c>
      <c r="AM1179">
        <f t="shared" si="199"/>
        <v>0</v>
      </c>
      <c r="AN1179">
        <f t="shared" si="200"/>
        <v>0</v>
      </c>
      <c r="AO1179">
        <f t="shared" si="201"/>
        <v>0</v>
      </c>
      <c r="AQ1179">
        <f t="shared" si="202"/>
        <v>0</v>
      </c>
      <c r="AR1179">
        <f t="shared" si="203"/>
        <v>0</v>
      </c>
      <c r="AS1179">
        <f t="shared" si="204"/>
        <v>0</v>
      </c>
      <c r="AT1179">
        <f t="shared" si="205"/>
        <v>0</v>
      </c>
      <c r="AV1179">
        <f t="shared" si="206"/>
        <v>0</v>
      </c>
      <c r="AW1179">
        <f t="shared" si="207"/>
        <v>0</v>
      </c>
      <c r="AX1179">
        <f t="shared" si="208"/>
        <v>0</v>
      </c>
      <c r="AY1179">
        <f t="shared" si="209"/>
        <v>0</v>
      </c>
      <c r="BA1179">
        <f t="shared" si="210"/>
        <v>0</v>
      </c>
      <c r="BB1179">
        <f t="shared" si="211"/>
        <v>0</v>
      </c>
      <c r="BC1179">
        <f t="shared" si="212"/>
        <v>0</v>
      </c>
      <c r="BD1179">
        <f t="shared" si="213"/>
        <v>0</v>
      </c>
      <c r="BF1179">
        <f t="shared" si="214"/>
        <v>0</v>
      </c>
      <c r="BG1179">
        <f t="shared" si="215"/>
        <v>0</v>
      </c>
      <c r="BH1179">
        <f t="shared" si="216"/>
        <v>0</v>
      </c>
      <c r="BI1179">
        <f t="shared" si="217"/>
        <v>0</v>
      </c>
      <c r="BK1179">
        <f t="shared" si="218"/>
        <v>0</v>
      </c>
      <c r="BL1179">
        <f t="shared" si="219"/>
        <v>0</v>
      </c>
      <c r="BM1179">
        <f t="shared" si="220"/>
        <v>0</v>
      </c>
      <c r="BN1179">
        <f t="shared" si="221"/>
        <v>0</v>
      </c>
      <c r="BP1179">
        <f t="shared" si="222"/>
        <v>0</v>
      </c>
    </row>
    <row r="1180" spans="1:68" ht="15" customHeight="1">
      <c r="A1180" s="166"/>
      <c r="B1180" s="7"/>
      <c r="C1180" s="64" t="s">
        <v>131</v>
      </c>
      <c r="D1180" s="437" t="str">
        <f t="shared" si="193"/>
        <v/>
      </c>
      <c r="E1180" s="438"/>
      <c r="F1180" s="438"/>
      <c r="G1180" s="438"/>
      <c r="H1180" s="438"/>
      <c r="I1180" s="438"/>
      <c r="J1180" s="438"/>
      <c r="K1180" s="438"/>
      <c r="L1180" s="438"/>
      <c r="M1180" s="438"/>
      <c r="N1180" s="438"/>
      <c r="O1180" s="438"/>
      <c r="P1180" s="438"/>
      <c r="Q1180" s="438"/>
      <c r="R1180" s="439"/>
      <c r="S1180" s="234"/>
      <c r="T1180" s="234"/>
      <c r="U1180" s="234"/>
      <c r="V1180" s="234"/>
      <c r="W1180" s="234"/>
      <c r="X1180" s="234"/>
      <c r="Y1180" s="234"/>
      <c r="Z1180" s="234"/>
      <c r="AA1180" s="234"/>
      <c r="AB1180" s="234"/>
      <c r="AC1180" s="234"/>
      <c r="AD1180" s="234"/>
      <c r="AG1180">
        <f t="shared" si="194"/>
        <v>0</v>
      </c>
      <c r="AH1180">
        <f t="shared" si="195"/>
        <v>0</v>
      </c>
      <c r="AI1180">
        <f t="shared" si="196"/>
        <v>0</v>
      </c>
      <c r="AJ1180">
        <f t="shared" si="197"/>
        <v>0</v>
      </c>
      <c r="AL1180">
        <f t="shared" si="198"/>
        <v>0</v>
      </c>
      <c r="AM1180">
        <f t="shared" si="199"/>
        <v>0</v>
      </c>
      <c r="AN1180">
        <f t="shared" si="200"/>
        <v>0</v>
      </c>
      <c r="AO1180">
        <f t="shared" si="201"/>
        <v>0</v>
      </c>
      <c r="AQ1180">
        <f t="shared" si="202"/>
        <v>0</v>
      </c>
      <c r="AR1180">
        <f t="shared" si="203"/>
        <v>0</v>
      </c>
      <c r="AS1180">
        <f t="shared" si="204"/>
        <v>0</v>
      </c>
      <c r="AT1180">
        <f t="shared" si="205"/>
        <v>0</v>
      </c>
      <c r="AV1180">
        <f t="shared" si="206"/>
        <v>0</v>
      </c>
      <c r="AW1180">
        <f t="shared" si="207"/>
        <v>0</v>
      </c>
      <c r="AX1180">
        <f t="shared" si="208"/>
        <v>0</v>
      </c>
      <c r="AY1180">
        <f t="shared" si="209"/>
        <v>0</v>
      </c>
      <c r="BA1180">
        <f t="shared" si="210"/>
        <v>0</v>
      </c>
      <c r="BB1180">
        <f t="shared" si="211"/>
        <v>0</v>
      </c>
      <c r="BC1180">
        <f t="shared" si="212"/>
        <v>0</v>
      </c>
      <c r="BD1180">
        <f t="shared" si="213"/>
        <v>0</v>
      </c>
      <c r="BF1180">
        <f t="shared" si="214"/>
        <v>0</v>
      </c>
      <c r="BG1180">
        <f t="shared" si="215"/>
        <v>0</v>
      </c>
      <c r="BH1180">
        <f t="shared" si="216"/>
        <v>0</v>
      </c>
      <c r="BI1180">
        <f t="shared" si="217"/>
        <v>0</v>
      </c>
      <c r="BK1180">
        <f t="shared" si="218"/>
        <v>0</v>
      </c>
      <c r="BL1180">
        <f t="shared" si="219"/>
        <v>0</v>
      </c>
      <c r="BM1180">
        <f t="shared" si="220"/>
        <v>0</v>
      </c>
      <c r="BN1180">
        <f t="shared" si="221"/>
        <v>0</v>
      </c>
      <c r="BP1180">
        <f t="shared" si="222"/>
        <v>0</v>
      </c>
    </row>
    <row r="1181" spans="1:68" ht="15" customHeight="1">
      <c r="A1181" s="166"/>
      <c r="B1181" s="7"/>
      <c r="C1181" s="64" t="s">
        <v>132</v>
      </c>
      <c r="D1181" s="437" t="str">
        <f t="shared" si="193"/>
        <v/>
      </c>
      <c r="E1181" s="438"/>
      <c r="F1181" s="438"/>
      <c r="G1181" s="438"/>
      <c r="H1181" s="438"/>
      <c r="I1181" s="438"/>
      <c r="J1181" s="438"/>
      <c r="K1181" s="438"/>
      <c r="L1181" s="438"/>
      <c r="M1181" s="438"/>
      <c r="N1181" s="438"/>
      <c r="O1181" s="438"/>
      <c r="P1181" s="438"/>
      <c r="Q1181" s="438"/>
      <c r="R1181" s="439"/>
      <c r="S1181" s="234"/>
      <c r="T1181" s="234"/>
      <c r="U1181" s="234"/>
      <c r="V1181" s="234"/>
      <c r="W1181" s="234"/>
      <c r="X1181" s="234"/>
      <c r="Y1181" s="234"/>
      <c r="Z1181" s="234"/>
      <c r="AA1181" s="234"/>
      <c r="AB1181" s="234"/>
      <c r="AC1181" s="234"/>
      <c r="AD1181" s="234"/>
      <c r="AG1181">
        <f t="shared" si="194"/>
        <v>0</v>
      </c>
      <c r="AH1181">
        <f t="shared" si="195"/>
        <v>0</v>
      </c>
      <c r="AI1181">
        <f t="shared" si="196"/>
        <v>0</v>
      </c>
      <c r="AJ1181">
        <f t="shared" si="197"/>
        <v>0</v>
      </c>
      <c r="AL1181">
        <f t="shared" si="198"/>
        <v>0</v>
      </c>
      <c r="AM1181">
        <f t="shared" si="199"/>
        <v>0</v>
      </c>
      <c r="AN1181">
        <f t="shared" si="200"/>
        <v>0</v>
      </c>
      <c r="AO1181">
        <f t="shared" si="201"/>
        <v>0</v>
      </c>
      <c r="AQ1181">
        <f t="shared" si="202"/>
        <v>0</v>
      </c>
      <c r="AR1181">
        <f t="shared" si="203"/>
        <v>0</v>
      </c>
      <c r="AS1181">
        <f t="shared" si="204"/>
        <v>0</v>
      </c>
      <c r="AT1181">
        <f t="shared" si="205"/>
        <v>0</v>
      </c>
      <c r="AV1181">
        <f t="shared" si="206"/>
        <v>0</v>
      </c>
      <c r="AW1181">
        <f t="shared" si="207"/>
        <v>0</v>
      </c>
      <c r="AX1181">
        <f t="shared" si="208"/>
        <v>0</v>
      </c>
      <c r="AY1181">
        <f t="shared" si="209"/>
        <v>0</v>
      </c>
      <c r="BA1181">
        <f t="shared" si="210"/>
        <v>0</v>
      </c>
      <c r="BB1181">
        <f t="shared" si="211"/>
        <v>0</v>
      </c>
      <c r="BC1181">
        <f t="shared" si="212"/>
        <v>0</v>
      </c>
      <c r="BD1181">
        <f t="shared" si="213"/>
        <v>0</v>
      </c>
      <c r="BF1181">
        <f t="shared" si="214"/>
        <v>0</v>
      </c>
      <c r="BG1181">
        <f t="shared" si="215"/>
        <v>0</v>
      </c>
      <c r="BH1181">
        <f t="shared" si="216"/>
        <v>0</v>
      </c>
      <c r="BI1181">
        <f t="shared" si="217"/>
        <v>0</v>
      </c>
      <c r="BK1181">
        <f t="shared" si="218"/>
        <v>0</v>
      </c>
      <c r="BL1181">
        <f t="shared" si="219"/>
        <v>0</v>
      </c>
      <c r="BM1181">
        <f t="shared" si="220"/>
        <v>0</v>
      </c>
      <c r="BN1181">
        <f t="shared" si="221"/>
        <v>0</v>
      </c>
      <c r="BP1181">
        <f t="shared" si="222"/>
        <v>0</v>
      </c>
    </row>
    <row r="1182" spans="1:68" ht="15" customHeight="1">
      <c r="A1182" s="166"/>
      <c r="B1182" s="7"/>
      <c r="C1182" s="64" t="s">
        <v>133</v>
      </c>
      <c r="D1182" s="437" t="str">
        <f t="shared" si="193"/>
        <v/>
      </c>
      <c r="E1182" s="438"/>
      <c r="F1182" s="438"/>
      <c r="G1182" s="438"/>
      <c r="H1182" s="438"/>
      <c r="I1182" s="438"/>
      <c r="J1182" s="438"/>
      <c r="K1182" s="438"/>
      <c r="L1182" s="438"/>
      <c r="M1182" s="438"/>
      <c r="N1182" s="438"/>
      <c r="O1182" s="438"/>
      <c r="P1182" s="438"/>
      <c r="Q1182" s="438"/>
      <c r="R1182" s="439"/>
      <c r="S1182" s="234"/>
      <c r="T1182" s="234"/>
      <c r="U1182" s="234"/>
      <c r="V1182" s="234"/>
      <c r="W1182" s="234"/>
      <c r="X1182" s="234"/>
      <c r="Y1182" s="234"/>
      <c r="Z1182" s="234"/>
      <c r="AA1182" s="234"/>
      <c r="AB1182" s="234"/>
      <c r="AC1182" s="234"/>
      <c r="AD1182" s="234"/>
      <c r="AG1182">
        <f t="shared" si="194"/>
        <v>0</v>
      </c>
      <c r="AH1182">
        <f t="shared" si="195"/>
        <v>0</v>
      </c>
      <c r="AI1182">
        <f t="shared" si="196"/>
        <v>0</v>
      </c>
      <c r="AJ1182">
        <f t="shared" si="197"/>
        <v>0</v>
      </c>
      <c r="AL1182">
        <f t="shared" si="198"/>
        <v>0</v>
      </c>
      <c r="AM1182">
        <f t="shared" si="199"/>
        <v>0</v>
      </c>
      <c r="AN1182">
        <f t="shared" si="200"/>
        <v>0</v>
      </c>
      <c r="AO1182">
        <f t="shared" si="201"/>
        <v>0</v>
      </c>
      <c r="AQ1182">
        <f t="shared" si="202"/>
        <v>0</v>
      </c>
      <c r="AR1182">
        <f t="shared" si="203"/>
        <v>0</v>
      </c>
      <c r="AS1182">
        <f t="shared" si="204"/>
        <v>0</v>
      </c>
      <c r="AT1182">
        <f t="shared" si="205"/>
        <v>0</v>
      </c>
      <c r="AV1182">
        <f t="shared" si="206"/>
        <v>0</v>
      </c>
      <c r="AW1182">
        <f t="shared" si="207"/>
        <v>0</v>
      </c>
      <c r="AX1182">
        <f t="shared" si="208"/>
        <v>0</v>
      </c>
      <c r="AY1182">
        <f t="shared" si="209"/>
        <v>0</v>
      </c>
      <c r="BA1182">
        <f t="shared" si="210"/>
        <v>0</v>
      </c>
      <c r="BB1182">
        <f t="shared" si="211"/>
        <v>0</v>
      </c>
      <c r="BC1182">
        <f t="shared" si="212"/>
        <v>0</v>
      </c>
      <c r="BD1182">
        <f t="shared" si="213"/>
        <v>0</v>
      </c>
      <c r="BF1182">
        <f t="shared" si="214"/>
        <v>0</v>
      </c>
      <c r="BG1182">
        <f t="shared" si="215"/>
        <v>0</v>
      </c>
      <c r="BH1182">
        <f t="shared" si="216"/>
        <v>0</v>
      </c>
      <c r="BI1182">
        <f t="shared" si="217"/>
        <v>0</v>
      </c>
      <c r="BK1182">
        <f t="shared" si="218"/>
        <v>0</v>
      </c>
      <c r="BL1182">
        <f t="shared" si="219"/>
        <v>0</v>
      </c>
      <c r="BM1182">
        <f t="shared" si="220"/>
        <v>0</v>
      </c>
      <c r="BN1182">
        <f t="shared" si="221"/>
        <v>0</v>
      </c>
      <c r="BP1182">
        <f t="shared" si="222"/>
        <v>0</v>
      </c>
    </row>
    <row r="1183" spans="1:68" ht="15" customHeight="1">
      <c r="A1183" s="166"/>
      <c r="B1183" s="7"/>
      <c r="C1183" s="64" t="s">
        <v>134</v>
      </c>
      <c r="D1183" s="437" t="str">
        <f t="shared" si="193"/>
        <v/>
      </c>
      <c r="E1183" s="438"/>
      <c r="F1183" s="438"/>
      <c r="G1183" s="438"/>
      <c r="H1183" s="438"/>
      <c r="I1183" s="438"/>
      <c r="J1183" s="438"/>
      <c r="K1183" s="438"/>
      <c r="L1183" s="438"/>
      <c r="M1183" s="438"/>
      <c r="N1183" s="438"/>
      <c r="O1183" s="438"/>
      <c r="P1183" s="438"/>
      <c r="Q1183" s="438"/>
      <c r="R1183" s="439"/>
      <c r="S1183" s="234"/>
      <c r="T1183" s="234"/>
      <c r="U1183" s="234"/>
      <c r="V1183" s="234"/>
      <c r="W1183" s="234"/>
      <c r="X1183" s="234"/>
      <c r="Y1183" s="234"/>
      <c r="Z1183" s="234"/>
      <c r="AA1183" s="234"/>
      <c r="AB1183" s="234"/>
      <c r="AC1183" s="234"/>
      <c r="AD1183" s="234"/>
      <c r="AG1183">
        <f t="shared" si="194"/>
        <v>0</v>
      </c>
      <c r="AH1183">
        <f t="shared" si="195"/>
        <v>0</v>
      </c>
      <c r="AI1183">
        <f t="shared" si="196"/>
        <v>0</v>
      </c>
      <c r="AJ1183">
        <f t="shared" si="197"/>
        <v>0</v>
      </c>
      <c r="AL1183">
        <f t="shared" si="198"/>
        <v>0</v>
      </c>
      <c r="AM1183">
        <f t="shared" si="199"/>
        <v>0</v>
      </c>
      <c r="AN1183">
        <f t="shared" si="200"/>
        <v>0</v>
      </c>
      <c r="AO1183">
        <f t="shared" si="201"/>
        <v>0</v>
      </c>
      <c r="AQ1183">
        <f t="shared" si="202"/>
        <v>0</v>
      </c>
      <c r="AR1183">
        <f t="shared" si="203"/>
        <v>0</v>
      </c>
      <c r="AS1183">
        <f t="shared" si="204"/>
        <v>0</v>
      </c>
      <c r="AT1183">
        <f t="shared" si="205"/>
        <v>0</v>
      </c>
      <c r="AV1183">
        <f t="shared" si="206"/>
        <v>0</v>
      </c>
      <c r="AW1183">
        <f t="shared" si="207"/>
        <v>0</v>
      </c>
      <c r="AX1183">
        <f t="shared" si="208"/>
        <v>0</v>
      </c>
      <c r="AY1183">
        <f t="shared" si="209"/>
        <v>0</v>
      </c>
      <c r="BA1183">
        <f t="shared" si="210"/>
        <v>0</v>
      </c>
      <c r="BB1183">
        <f t="shared" si="211"/>
        <v>0</v>
      </c>
      <c r="BC1183">
        <f t="shared" si="212"/>
        <v>0</v>
      </c>
      <c r="BD1183">
        <f t="shared" si="213"/>
        <v>0</v>
      </c>
      <c r="BF1183">
        <f t="shared" si="214"/>
        <v>0</v>
      </c>
      <c r="BG1183">
        <f t="shared" si="215"/>
        <v>0</v>
      </c>
      <c r="BH1183">
        <f t="shared" si="216"/>
        <v>0</v>
      </c>
      <c r="BI1183">
        <f t="shared" si="217"/>
        <v>0</v>
      </c>
      <c r="BK1183">
        <f t="shared" si="218"/>
        <v>0</v>
      </c>
      <c r="BL1183">
        <f t="shared" si="219"/>
        <v>0</v>
      </c>
      <c r="BM1183">
        <f t="shared" si="220"/>
        <v>0</v>
      </c>
      <c r="BN1183">
        <f t="shared" si="221"/>
        <v>0</v>
      </c>
      <c r="BP1183">
        <f t="shared" si="222"/>
        <v>0</v>
      </c>
    </row>
    <row r="1184" spans="1:68" ht="15" customHeight="1">
      <c r="A1184" s="166"/>
      <c r="B1184" s="7"/>
      <c r="C1184" s="64" t="s">
        <v>135</v>
      </c>
      <c r="D1184" s="437" t="str">
        <f t="shared" si="193"/>
        <v/>
      </c>
      <c r="E1184" s="438"/>
      <c r="F1184" s="438"/>
      <c r="G1184" s="438"/>
      <c r="H1184" s="438"/>
      <c r="I1184" s="438"/>
      <c r="J1184" s="438"/>
      <c r="K1184" s="438"/>
      <c r="L1184" s="438"/>
      <c r="M1184" s="438"/>
      <c r="N1184" s="438"/>
      <c r="O1184" s="438"/>
      <c r="P1184" s="438"/>
      <c r="Q1184" s="438"/>
      <c r="R1184" s="439"/>
      <c r="S1184" s="234"/>
      <c r="T1184" s="234"/>
      <c r="U1184" s="234"/>
      <c r="V1184" s="234"/>
      <c r="W1184" s="234"/>
      <c r="X1184" s="234"/>
      <c r="Y1184" s="234"/>
      <c r="Z1184" s="234"/>
      <c r="AA1184" s="234"/>
      <c r="AB1184" s="234"/>
      <c r="AC1184" s="234"/>
      <c r="AD1184" s="234"/>
      <c r="AG1184">
        <f t="shared" si="194"/>
        <v>0</v>
      </c>
      <c r="AH1184">
        <f t="shared" si="195"/>
        <v>0</v>
      </c>
      <c r="AI1184">
        <f t="shared" si="196"/>
        <v>0</v>
      </c>
      <c r="AJ1184">
        <f t="shared" si="197"/>
        <v>0</v>
      </c>
      <c r="AL1184">
        <f t="shared" si="198"/>
        <v>0</v>
      </c>
      <c r="AM1184">
        <f t="shared" si="199"/>
        <v>0</v>
      </c>
      <c r="AN1184">
        <f t="shared" si="200"/>
        <v>0</v>
      </c>
      <c r="AO1184">
        <f t="shared" si="201"/>
        <v>0</v>
      </c>
      <c r="AQ1184">
        <f t="shared" si="202"/>
        <v>0</v>
      </c>
      <c r="AR1184">
        <f t="shared" si="203"/>
        <v>0</v>
      </c>
      <c r="AS1184">
        <f t="shared" si="204"/>
        <v>0</v>
      </c>
      <c r="AT1184">
        <f t="shared" si="205"/>
        <v>0</v>
      </c>
      <c r="AV1184">
        <f t="shared" si="206"/>
        <v>0</v>
      </c>
      <c r="AW1184">
        <f t="shared" si="207"/>
        <v>0</v>
      </c>
      <c r="AX1184">
        <f t="shared" si="208"/>
        <v>0</v>
      </c>
      <c r="AY1184">
        <f t="shared" si="209"/>
        <v>0</v>
      </c>
      <c r="BA1184">
        <f t="shared" si="210"/>
        <v>0</v>
      </c>
      <c r="BB1184">
        <f t="shared" si="211"/>
        <v>0</v>
      </c>
      <c r="BC1184">
        <f t="shared" si="212"/>
        <v>0</v>
      </c>
      <c r="BD1184">
        <f t="shared" si="213"/>
        <v>0</v>
      </c>
      <c r="BF1184">
        <f t="shared" si="214"/>
        <v>0</v>
      </c>
      <c r="BG1184">
        <f t="shared" si="215"/>
        <v>0</v>
      </c>
      <c r="BH1184">
        <f t="shared" si="216"/>
        <v>0</v>
      </c>
      <c r="BI1184">
        <f t="shared" si="217"/>
        <v>0</v>
      </c>
      <c r="BK1184">
        <f t="shared" si="218"/>
        <v>0</v>
      </c>
      <c r="BL1184">
        <f t="shared" si="219"/>
        <v>0</v>
      </c>
      <c r="BM1184">
        <f t="shared" si="220"/>
        <v>0</v>
      </c>
      <c r="BN1184">
        <f t="shared" si="221"/>
        <v>0</v>
      </c>
      <c r="BP1184">
        <f t="shared" si="222"/>
        <v>0</v>
      </c>
    </row>
    <row r="1185" spans="1:68" ht="15" customHeight="1">
      <c r="A1185" s="166"/>
      <c r="B1185" s="7"/>
      <c r="C1185" s="64" t="s">
        <v>136</v>
      </c>
      <c r="D1185" s="437" t="str">
        <f t="shared" si="193"/>
        <v/>
      </c>
      <c r="E1185" s="438"/>
      <c r="F1185" s="438"/>
      <c r="G1185" s="438"/>
      <c r="H1185" s="438"/>
      <c r="I1185" s="438"/>
      <c r="J1185" s="438"/>
      <c r="K1185" s="438"/>
      <c r="L1185" s="438"/>
      <c r="M1185" s="438"/>
      <c r="N1185" s="438"/>
      <c r="O1185" s="438"/>
      <c r="P1185" s="438"/>
      <c r="Q1185" s="438"/>
      <c r="R1185" s="439"/>
      <c r="S1185" s="234"/>
      <c r="T1185" s="234"/>
      <c r="U1185" s="234"/>
      <c r="V1185" s="234"/>
      <c r="W1185" s="234"/>
      <c r="X1185" s="234"/>
      <c r="Y1185" s="234"/>
      <c r="Z1185" s="234"/>
      <c r="AA1185" s="234"/>
      <c r="AB1185" s="234"/>
      <c r="AC1185" s="234"/>
      <c r="AD1185" s="234"/>
      <c r="AG1185">
        <f t="shared" si="194"/>
        <v>0</v>
      </c>
      <c r="AH1185">
        <f t="shared" si="195"/>
        <v>0</v>
      </c>
      <c r="AI1185">
        <f t="shared" si="196"/>
        <v>0</v>
      </c>
      <c r="AJ1185">
        <f t="shared" si="197"/>
        <v>0</v>
      </c>
      <c r="AL1185">
        <f t="shared" si="198"/>
        <v>0</v>
      </c>
      <c r="AM1185">
        <f t="shared" si="199"/>
        <v>0</v>
      </c>
      <c r="AN1185">
        <f t="shared" si="200"/>
        <v>0</v>
      </c>
      <c r="AO1185">
        <f t="shared" si="201"/>
        <v>0</v>
      </c>
      <c r="AQ1185">
        <f t="shared" si="202"/>
        <v>0</v>
      </c>
      <c r="AR1185">
        <f t="shared" si="203"/>
        <v>0</v>
      </c>
      <c r="AS1185">
        <f t="shared" si="204"/>
        <v>0</v>
      </c>
      <c r="AT1185">
        <f t="shared" si="205"/>
        <v>0</v>
      </c>
      <c r="AV1185">
        <f t="shared" si="206"/>
        <v>0</v>
      </c>
      <c r="AW1185">
        <f t="shared" si="207"/>
        <v>0</v>
      </c>
      <c r="AX1185">
        <f t="shared" si="208"/>
        <v>0</v>
      </c>
      <c r="AY1185">
        <f t="shared" si="209"/>
        <v>0</v>
      </c>
      <c r="BA1185">
        <f t="shared" si="210"/>
        <v>0</v>
      </c>
      <c r="BB1185">
        <f t="shared" si="211"/>
        <v>0</v>
      </c>
      <c r="BC1185">
        <f t="shared" si="212"/>
        <v>0</v>
      </c>
      <c r="BD1185">
        <f t="shared" si="213"/>
        <v>0</v>
      </c>
      <c r="BF1185">
        <f t="shared" si="214"/>
        <v>0</v>
      </c>
      <c r="BG1185">
        <f t="shared" si="215"/>
        <v>0</v>
      </c>
      <c r="BH1185">
        <f t="shared" si="216"/>
        <v>0</v>
      </c>
      <c r="BI1185">
        <f t="shared" si="217"/>
        <v>0</v>
      </c>
      <c r="BK1185">
        <f t="shared" si="218"/>
        <v>0</v>
      </c>
      <c r="BL1185">
        <f t="shared" si="219"/>
        <v>0</v>
      </c>
      <c r="BM1185">
        <f t="shared" si="220"/>
        <v>0</v>
      </c>
      <c r="BN1185">
        <f t="shared" si="221"/>
        <v>0</v>
      </c>
      <c r="BP1185">
        <f t="shared" si="222"/>
        <v>0</v>
      </c>
    </row>
    <row r="1186" spans="1:68" ht="15" customHeight="1">
      <c r="A1186" s="166"/>
      <c r="B1186" s="7"/>
      <c r="C1186" s="64" t="s">
        <v>137</v>
      </c>
      <c r="D1186" s="437" t="str">
        <f t="shared" si="193"/>
        <v/>
      </c>
      <c r="E1186" s="438"/>
      <c r="F1186" s="438"/>
      <c r="G1186" s="438"/>
      <c r="H1186" s="438"/>
      <c r="I1186" s="438"/>
      <c r="J1186" s="438"/>
      <c r="K1186" s="438"/>
      <c r="L1186" s="438"/>
      <c r="M1186" s="438"/>
      <c r="N1186" s="438"/>
      <c r="O1186" s="438"/>
      <c r="P1186" s="438"/>
      <c r="Q1186" s="438"/>
      <c r="R1186" s="439"/>
      <c r="S1186" s="234"/>
      <c r="T1186" s="234"/>
      <c r="U1186" s="234"/>
      <c r="V1186" s="234"/>
      <c r="W1186" s="234"/>
      <c r="X1186" s="234"/>
      <c r="Y1186" s="234"/>
      <c r="Z1186" s="234"/>
      <c r="AA1186" s="234"/>
      <c r="AB1186" s="234"/>
      <c r="AC1186" s="234"/>
      <c r="AD1186" s="234"/>
      <c r="AG1186">
        <f t="shared" si="194"/>
        <v>0</v>
      </c>
      <c r="AH1186">
        <f t="shared" si="195"/>
        <v>0</v>
      </c>
      <c r="AI1186">
        <f t="shared" si="196"/>
        <v>0</v>
      </c>
      <c r="AJ1186">
        <f t="shared" si="197"/>
        <v>0</v>
      </c>
      <c r="AL1186">
        <f t="shared" si="198"/>
        <v>0</v>
      </c>
      <c r="AM1186">
        <f t="shared" si="199"/>
        <v>0</v>
      </c>
      <c r="AN1186">
        <f t="shared" si="200"/>
        <v>0</v>
      </c>
      <c r="AO1186">
        <f t="shared" si="201"/>
        <v>0</v>
      </c>
      <c r="AQ1186">
        <f t="shared" si="202"/>
        <v>0</v>
      </c>
      <c r="AR1186">
        <f t="shared" si="203"/>
        <v>0</v>
      </c>
      <c r="AS1186">
        <f t="shared" si="204"/>
        <v>0</v>
      </c>
      <c r="AT1186">
        <f t="shared" si="205"/>
        <v>0</v>
      </c>
      <c r="AV1186">
        <f t="shared" si="206"/>
        <v>0</v>
      </c>
      <c r="AW1186">
        <f t="shared" si="207"/>
        <v>0</v>
      </c>
      <c r="AX1186">
        <f t="shared" si="208"/>
        <v>0</v>
      </c>
      <c r="AY1186">
        <f t="shared" si="209"/>
        <v>0</v>
      </c>
      <c r="BA1186">
        <f t="shared" si="210"/>
        <v>0</v>
      </c>
      <c r="BB1186">
        <f t="shared" si="211"/>
        <v>0</v>
      </c>
      <c r="BC1186">
        <f t="shared" si="212"/>
        <v>0</v>
      </c>
      <c r="BD1186">
        <f t="shared" si="213"/>
        <v>0</v>
      </c>
      <c r="BF1186">
        <f t="shared" si="214"/>
        <v>0</v>
      </c>
      <c r="BG1186">
        <f t="shared" si="215"/>
        <v>0</v>
      </c>
      <c r="BH1186">
        <f t="shared" si="216"/>
        <v>0</v>
      </c>
      <c r="BI1186">
        <f t="shared" si="217"/>
        <v>0</v>
      </c>
      <c r="BK1186">
        <f t="shared" si="218"/>
        <v>0</v>
      </c>
      <c r="BL1186">
        <f t="shared" si="219"/>
        <v>0</v>
      </c>
      <c r="BM1186">
        <f t="shared" si="220"/>
        <v>0</v>
      </c>
      <c r="BN1186">
        <f t="shared" si="221"/>
        <v>0</v>
      </c>
      <c r="BP1186">
        <f t="shared" si="222"/>
        <v>0</v>
      </c>
    </row>
    <row r="1187" spans="1:68" ht="15" customHeight="1">
      <c r="A1187" s="166"/>
      <c r="B1187" s="7"/>
      <c r="C1187" s="64" t="s">
        <v>138</v>
      </c>
      <c r="D1187" s="437" t="str">
        <f t="shared" ref="D1187:D1241" si="223">IF(D499="","",D499)</f>
        <v/>
      </c>
      <c r="E1187" s="438"/>
      <c r="F1187" s="438"/>
      <c r="G1187" s="438"/>
      <c r="H1187" s="438"/>
      <c r="I1187" s="438"/>
      <c r="J1187" s="438"/>
      <c r="K1187" s="438"/>
      <c r="L1187" s="438"/>
      <c r="M1187" s="438"/>
      <c r="N1187" s="438"/>
      <c r="O1187" s="438"/>
      <c r="P1187" s="438"/>
      <c r="Q1187" s="438"/>
      <c r="R1187" s="439"/>
      <c r="S1187" s="234"/>
      <c r="T1187" s="234"/>
      <c r="U1187" s="234"/>
      <c r="V1187" s="234"/>
      <c r="W1187" s="234"/>
      <c r="X1187" s="234"/>
      <c r="Y1187" s="234"/>
      <c r="Z1187" s="234"/>
      <c r="AA1187" s="234"/>
      <c r="AB1187" s="234"/>
      <c r="AC1187" s="234"/>
      <c r="AD1187" s="234"/>
      <c r="AG1187">
        <f t="shared" ref="AG1187:AG1241" si="224">S1187</f>
        <v>0</v>
      </c>
      <c r="AH1187">
        <f t="shared" ref="AH1187:AH1241" si="225">COUNTIF(T1187:U1187,"NS")</f>
        <v>0</v>
      </c>
      <c r="AI1187">
        <f t="shared" ref="AI1187:AI1241" si="226">SUM(T1187:U1187)</f>
        <v>0</v>
      </c>
      <c r="AJ1187">
        <f t="shared" ref="AJ1187:AJ1241" si="227">IF($AG$1119=$AH$1119,0,IF(OR(AND(AG1187=0,AH1187&gt;0),AND(AG1187="ns",AI1187&gt;0),AND(AG1187="ns",AH1187=0,AI1187=0)),1,IF(OR(AND(AG1187&gt;0,AH1187=2),AND(AG1187="ns",AH1187=2),AND(AG1187="ns",AI1187=0,AH1187&gt;0),AG1187=AI1187,COUNTIF(S1187:U1187,"NA")=3),0,1)))</f>
        <v>0</v>
      </c>
      <c r="AL1187">
        <f t="shared" ref="AL1187:AL1241" si="228">S1187</f>
        <v>0</v>
      </c>
      <c r="AM1187">
        <f t="shared" ref="AM1187:AM1241" si="229">COUNTIF(V1187,"NS")+COUNTIF(Y1187,"NS")+COUNTIF(AB1187,"NS")</f>
        <v>0</v>
      </c>
      <c r="AN1187">
        <f t="shared" ref="AN1187:AN1241" si="230">SUM(V1187,Y1187,AB1187)</f>
        <v>0</v>
      </c>
      <c r="AO1187">
        <f t="shared" ref="AO1187:AO1241" si="231">IF($AG$1119=$AH$1119,0,IF(OR(AND(AL1187=0,AM1187&gt;0),AND(AL1187="ns",AN1187&gt;0),AND(AL1187="ns",AM1187=0,AN1187=0)),1,IF(OR(AND(AL1187&gt;0,AM1187=2),AND(AL1187="ns",AM1187=2),AND(AL1187="ns",AN1187=0,AM1187&gt;0),AL1187=AN1187,(COUNTIF(S1187,"NA")+COUNTIF(V1187,"NA")+COUNTIF(Y1187,"NA")+COUNTIF(AB1187,"NA"))=4),0,1)))</f>
        <v>0</v>
      </c>
      <c r="AQ1187">
        <f t="shared" ref="AQ1187:AQ1241" si="232">T1187</f>
        <v>0</v>
      </c>
      <c r="AR1187">
        <f t="shared" ref="AR1187:AR1241" si="233">COUNTIF(W1187,"NS")+COUNTIF(Z1187,"NS")+COUNTIF(AC1187,"NS")</f>
        <v>0</v>
      </c>
      <c r="AS1187">
        <f t="shared" ref="AS1187:AS1241" si="234">SUM(W1187,Z1187,AC1187)</f>
        <v>0</v>
      </c>
      <c r="AT1187">
        <f t="shared" ref="AT1187:AT1241" si="235">IF($AG$1119=$AH$1119,0,IF(OR(AND(AQ1187=0,AR1187&gt;0),AND(AQ1187="ns",AS1187&gt;0),AND(AQ1187="ns",AR1187=0,AS1187=0)),1,IF(OR(AND(AQ1187&gt;0,AR1187=2),AND(AQ1187="ns",AR1187=2),AND(AQ1187="ns",AS1187=0,AR1187&gt;0),AQ1187=AS1187,(COUNTIF(T1187,"NA")+COUNTIF(W1187,"NA")+COUNTIF(Z1187,"NA")+COUNTIF(AC1187,"NA"))=4),0,1)))</f>
        <v>0</v>
      </c>
      <c r="AV1187">
        <f t="shared" ref="AV1187:AV1241" si="236">U1187</f>
        <v>0</v>
      </c>
      <c r="AW1187">
        <f t="shared" ref="AW1187:AW1241" si="237">COUNTIF(X1187,"NS")+COUNTIF(AA1187,"NS")+COUNTIF(AD1187,"NS")</f>
        <v>0</v>
      </c>
      <c r="AX1187">
        <f t="shared" ref="AX1187:AX1241" si="238">SUM(X1187,AA1187,AD1187)</f>
        <v>0</v>
      </c>
      <c r="AY1187">
        <f t="shared" ref="AY1187:AY1241" si="239">IF($AG$1119=$AH$1119,0,IF(OR(AND(AV1187=0,AW1187&gt;0),AND(AV1187="ns",AX1187&gt;0),AND(AV1187="ns",AW1187=0,AX1187=0)),1,IF(OR(AND(AV1187&gt;0,AW1187=2),AND(AV1187="ns",AW1187=2),AND(AV1187="ns",AX1187=0,AW1187&gt;0),AV1187=AX1187,(COUNTIF(U1187,"NA")+COUNTIF(X1187,"NA")+COUNTIF(AA1187,"NA")+COUNTIF(AD1187,"NA"))=4),0,1)))</f>
        <v>0</v>
      </c>
      <c r="BA1187">
        <f t="shared" ref="BA1187:BA1241" si="240">V1187</f>
        <v>0</v>
      </c>
      <c r="BB1187">
        <f t="shared" ref="BB1187:BB1241" si="241">COUNTIF(W1187:X1187,"NS")</f>
        <v>0</v>
      </c>
      <c r="BC1187">
        <f t="shared" ref="BC1187:BC1241" si="242">SUM(W1187:X1187)</f>
        <v>0</v>
      </c>
      <c r="BD1187">
        <f t="shared" ref="BD1187:BD1241" si="243">IF($AG$1119=$AH$1119,0,IF(OR(AND(BA1187=0,BB1187&gt;0),AND(BA1187="ns",BC1187&gt;0),AND(BA1187="ns",BB1187=0,BC1187=0)),1,IF(OR(AND(BA1187&gt;0,BB1187=2),AND(BA1187="ns",BB1187=2),AND(BA1187="ns",BC1187=0,BB1187&gt;0),BA1187=BC1187,COUNTIF(V1187:X1187,"NA")=3),0,1)))</f>
        <v>0</v>
      </c>
      <c r="BF1187">
        <f t="shared" ref="BF1187:BF1241" si="244">Y1187</f>
        <v>0</v>
      </c>
      <c r="BG1187">
        <f t="shared" ref="BG1187:BG1241" si="245">COUNTIF(Z1187:AA1187,"NS")</f>
        <v>0</v>
      </c>
      <c r="BH1187">
        <f t="shared" ref="BH1187:BH1241" si="246">SUM(Z1187:AA1187)</f>
        <v>0</v>
      </c>
      <c r="BI1187">
        <f t="shared" ref="BI1187:BI1241" si="247">IF($AG$1119=$AH$1119,0,IF(OR(AND(BF1187=0,BG1187&gt;0),AND(BF1187="ns",BH1187&gt;0),AND(BF1187="ns",BG1187=0,BH1187=0)),1,IF(OR(AND(BF1187&gt;0,BG1187=2),AND(BF1187="ns",BG1187=2),AND(BF1187="ns",BH1187=0,BG1187&gt;0),BF1187=BH1187,COUNTIF(Y1187:AA1187,"NA")=3),0,1)))</f>
        <v>0</v>
      </c>
      <c r="BK1187">
        <f t="shared" ref="BK1187:BK1241" si="248">AB1187</f>
        <v>0</v>
      </c>
      <c r="BL1187">
        <f t="shared" ref="BL1187:BL1241" si="249">COUNTIF(AC1187:AD1187,"NS")</f>
        <v>0</v>
      </c>
      <c r="BM1187">
        <f t="shared" ref="BM1187:BM1241" si="250">SUM(AC1187:AD1187)</f>
        <v>0</v>
      </c>
      <c r="BN1187">
        <f t="shared" ref="BN1187:BN1241" si="251">IF($AG$1119=$AH$1119,0,IF(OR(AND(BK1187=0,BL1187&gt;0),AND(BK1187="ns",BM1187&gt;0),AND(BK1187="ns",BL1187=0,BM1187=0)),1,IF(OR(AND(BK1187&gt;0,BL1187=2),AND(BK1187="ns",BL1187=2),AND(BK1187="ns",BM1187=0,BL1187&gt;0),BK1187=BM1187,COUNTIF(AB1187:AD1187,"NA")=3),0,1)))</f>
        <v>0</v>
      </c>
      <c r="BP1187">
        <f t="shared" ref="BP1187:BP1241" si="252">IF(COUNTBLANK(S1187:AD1187)=12,0,IF(COUNTA(S1187:AD1187)&lt;&gt;COUNTA($S$1120:$U$1121,$V$1121:$AD$1121),1,0))</f>
        <v>0</v>
      </c>
    </row>
    <row r="1188" spans="1:68" ht="15" customHeight="1">
      <c r="A1188" s="166"/>
      <c r="B1188" s="7"/>
      <c r="C1188" s="64" t="s">
        <v>139</v>
      </c>
      <c r="D1188" s="437" t="str">
        <f t="shared" si="223"/>
        <v/>
      </c>
      <c r="E1188" s="438"/>
      <c r="F1188" s="438"/>
      <c r="G1188" s="438"/>
      <c r="H1188" s="438"/>
      <c r="I1188" s="438"/>
      <c r="J1188" s="438"/>
      <c r="K1188" s="438"/>
      <c r="L1188" s="438"/>
      <c r="M1188" s="438"/>
      <c r="N1188" s="438"/>
      <c r="O1188" s="438"/>
      <c r="P1188" s="438"/>
      <c r="Q1188" s="438"/>
      <c r="R1188" s="439"/>
      <c r="S1188" s="234"/>
      <c r="T1188" s="234"/>
      <c r="U1188" s="234"/>
      <c r="V1188" s="234"/>
      <c r="W1188" s="234"/>
      <c r="X1188" s="234"/>
      <c r="Y1188" s="234"/>
      <c r="Z1188" s="234"/>
      <c r="AA1188" s="234"/>
      <c r="AB1188" s="234"/>
      <c r="AC1188" s="234"/>
      <c r="AD1188" s="234"/>
      <c r="AG1188">
        <f t="shared" si="224"/>
        <v>0</v>
      </c>
      <c r="AH1188">
        <f t="shared" si="225"/>
        <v>0</v>
      </c>
      <c r="AI1188">
        <f t="shared" si="226"/>
        <v>0</v>
      </c>
      <c r="AJ1188">
        <f t="shared" si="227"/>
        <v>0</v>
      </c>
      <c r="AL1188">
        <f t="shared" si="228"/>
        <v>0</v>
      </c>
      <c r="AM1188">
        <f t="shared" si="229"/>
        <v>0</v>
      </c>
      <c r="AN1188">
        <f t="shared" si="230"/>
        <v>0</v>
      </c>
      <c r="AO1188">
        <f t="shared" si="231"/>
        <v>0</v>
      </c>
      <c r="AQ1188">
        <f t="shared" si="232"/>
        <v>0</v>
      </c>
      <c r="AR1188">
        <f t="shared" si="233"/>
        <v>0</v>
      </c>
      <c r="AS1188">
        <f t="shared" si="234"/>
        <v>0</v>
      </c>
      <c r="AT1188">
        <f t="shared" si="235"/>
        <v>0</v>
      </c>
      <c r="AV1188">
        <f t="shared" si="236"/>
        <v>0</v>
      </c>
      <c r="AW1188">
        <f t="shared" si="237"/>
        <v>0</v>
      </c>
      <c r="AX1188">
        <f t="shared" si="238"/>
        <v>0</v>
      </c>
      <c r="AY1188">
        <f t="shared" si="239"/>
        <v>0</v>
      </c>
      <c r="BA1188">
        <f t="shared" si="240"/>
        <v>0</v>
      </c>
      <c r="BB1188">
        <f t="shared" si="241"/>
        <v>0</v>
      </c>
      <c r="BC1188">
        <f t="shared" si="242"/>
        <v>0</v>
      </c>
      <c r="BD1188">
        <f t="shared" si="243"/>
        <v>0</v>
      </c>
      <c r="BF1188">
        <f t="shared" si="244"/>
        <v>0</v>
      </c>
      <c r="BG1188">
        <f t="shared" si="245"/>
        <v>0</v>
      </c>
      <c r="BH1188">
        <f t="shared" si="246"/>
        <v>0</v>
      </c>
      <c r="BI1188">
        <f t="shared" si="247"/>
        <v>0</v>
      </c>
      <c r="BK1188">
        <f t="shared" si="248"/>
        <v>0</v>
      </c>
      <c r="BL1188">
        <f t="shared" si="249"/>
        <v>0</v>
      </c>
      <c r="BM1188">
        <f t="shared" si="250"/>
        <v>0</v>
      </c>
      <c r="BN1188">
        <f t="shared" si="251"/>
        <v>0</v>
      </c>
      <c r="BP1188">
        <f t="shared" si="252"/>
        <v>0</v>
      </c>
    </row>
    <row r="1189" spans="1:68" ht="15" customHeight="1">
      <c r="A1189" s="166"/>
      <c r="B1189" s="7"/>
      <c r="C1189" s="64" t="s">
        <v>140</v>
      </c>
      <c r="D1189" s="437" t="str">
        <f t="shared" si="223"/>
        <v/>
      </c>
      <c r="E1189" s="438"/>
      <c r="F1189" s="438"/>
      <c r="G1189" s="438"/>
      <c r="H1189" s="438"/>
      <c r="I1189" s="438"/>
      <c r="J1189" s="438"/>
      <c r="K1189" s="438"/>
      <c r="L1189" s="438"/>
      <c r="M1189" s="438"/>
      <c r="N1189" s="438"/>
      <c r="O1189" s="438"/>
      <c r="P1189" s="438"/>
      <c r="Q1189" s="438"/>
      <c r="R1189" s="439"/>
      <c r="S1189" s="234"/>
      <c r="T1189" s="234"/>
      <c r="U1189" s="234"/>
      <c r="V1189" s="234"/>
      <c r="W1189" s="234"/>
      <c r="X1189" s="234"/>
      <c r="Y1189" s="234"/>
      <c r="Z1189" s="234"/>
      <c r="AA1189" s="234"/>
      <c r="AB1189" s="234"/>
      <c r="AC1189" s="234"/>
      <c r="AD1189" s="234"/>
      <c r="AG1189">
        <f t="shared" si="224"/>
        <v>0</v>
      </c>
      <c r="AH1189">
        <f t="shared" si="225"/>
        <v>0</v>
      </c>
      <c r="AI1189">
        <f t="shared" si="226"/>
        <v>0</v>
      </c>
      <c r="AJ1189">
        <f t="shared" si="227"/>
        <v>0</v>
      </c>
      <c r="AL1189">
        <f t="shared" si="228"/>
        <v>0</v>
      </c>
      <c r="AM1189">
        <f t="shared" si="229"/>
        <v>0</v>
      </c>
      <c r="AN1189">
        <f t="shared" si="230"/>
        <v>0</v>
      </c>
      <c r="AO1189">
        <f t="shared" si="231"/>
        <v>0</v>
      </c>
      <c r="AQ1189">
        <f t="shared" si="232"/>
        <v>0</v>
      </c>
      <c r="AR1189">
        <f t="shared" si="233"/>
        <v>0</v>
      </c>
      <c r="AS1189">
        <f t="shared" si="234"/>
        <v>0</v>
      </c>
      <c r="AT1189">
        <f t="shared" si="235"/>
        <v>0</v>
      </c>
      <c r="AV1189">
        <f t="shared" si="236"/>
        <v>0</v>
      </c>
      <c r="AW1189">
        <f t="shared" si="237"/>
        <v>0</v>
      </c>
      <c r="AX1189">
        <f t="shared" si="238"/>
        <v>0</v>
      </c>
      <c r="AY1189">
        <f t="shared" si="239"/>
        <v>0</v>
      </c>
      <c r="BA1189">
        <f t="shared" si="240"/>
        <v>0</v>
      </c>
      <c r="BB1189">
        <f t="shared" si="241"/>
        <v>0</v>
      </c>
      <c r="BC1189">
        <f t="shared" si="242"/>
        <v>0</v>
      </c>
      <c r="BD1189">
        <f t="shared" si="243"/>
        <v>0</v>
      </c>
      <c r="BF1189">
        <f t="shared" si="244"/>
        <v>0</v>
      </c>
      <c r="BG1189">
        <f t="shared" si="245"/>
        <v>0</v>
      </c>
      <c r="BH1189">
        <f t="shared" si="246"/>
        <v>0</v>
      </c>
      <c r="BI1189">
        <f t="shared" si="247"/>
        <v>0</v>
      </c>
      <c r="BK1189">
        <f t="shared" si="248"/>
        <v>0</v>
      </c>
      <c r="BL1189">
        <f t="shared" si="249"/>
        <v>0</v>
      </c>
      <c r="BM1189">
        <f t="shared" si="250"/>
        <v>0</v>
      </c>
      <c r="BN1189">
        <f t="shared" si="251"/>
        <v>0</v>
      </c>
      <c r="BP1189">
        <f t="shared" si="252"/>
        <v>0</v>
      </c>
    </row>
    <row r="1190" spans="1:68" ht="15" customHeight="1">
      <c r="A1190" s="166"/>
      <c r="B1190" s="7"/>
      <c r="C1190" s="64" t="s">
        <v>141</v>
      </c>
      <c r="D1190" s="437" t="str">
        <f t="shared" si="223"/>
        <v/>
      </c>
      <c r="E1190" s="438"/>
      <c r="F1190" s="438"/>
      <c r="G1190" s="438"/>
      <c r="H1190" s="438"/>
      <c r="I1190" s="438"/>
      <c r="J1190" s="438"/>
      <c r="K1190" s="438"/>
      <c r="L1190" s="438"/>
      <c r="M1190" s="438"/>
      <c r="N1190" s="438"/>
      <c r="O1190" s="438"/>
      <c r="P1190" s="438"/>
      <c r="Q1190" s="438"/>
      <c r="R1190" s="439"/>
      <c r="S1190" s="234"/>
      <c r="T1190" s="234"/>
      <c r="U1190" s="234"/>
      <c r="V1190" s="234"/>
      <c r="W1190" s="234"/>
      <c r="X1190" s="234"/>
      <c r="Y1190" s="234"/>
      <c r="Z1190" s="234"/>
      <c r="AA1190" s="234"/>
      <c r="AB1190" s="234"/>
      <c r="AC1190" s="234"/>
      <c r="AD1190" s="234"/>
      <c r="AG1190">
        <f t="shared" si="224"/>
        <v>0</v>
      </c>
      <c r="AH1190">
        <f t="shared" si="225"/>
        <v>0</v>
      </c>
      <c r="AI1190">
        <f t="shared" si="226"/>
        <v>0</v>
      </c>
      <c r="AJ1190">
        <f t="shared" si="227"/>
        <v>0</v>
      </c>
      <c r="AL1190">
        <f t="shared" si="228"/>
        <v>0</v>
      </c>
      <c r="AM1190">
        <f t="shared" si="229"/>
        <v>0</v>
      </c>
      <c r="AN1190">
        <f t="shared" si="230"/>
        <v>0</v>
      </c>
      <c r="AO1190">
        <f t="shared" si="231"/>
        <v>0</v>
      </c>
      <c r="AQ1190">
        <f t="shared" si="232"/>
        <v>0</v>
      </c>
      <c r="AR1190">
        <f t="shared" si="233"/>
        <v>0</v>
      </c>
      <c r="AS1190">
        <f t="shared" si="234"/>
        <v>0</v>
      </c>
      <c r="AT1190">
        <f t="shared" si="235"/>
        <v>0</v>
      </c>
      <c r="AV1190">
        <f t="shared" si="236"/>
        <v>0</v>
      </c>
      <c r="AW1190">
        <f t="shared" si="237"/>
        <v>0</v>
      </c>
      <c r="AX1190">
        <f t="shared" si="238"/>
        <v>0</v>
      </c>
      <c r="AY1190">
        <f t="shared" si="239"/>
        <v>0</v>
      </c>
      <c r="BA1190">
        <f t="shared" si="240"/>
        <v>0</v>
      </c>
      <c r="BB1190">
        <f t="shared" si="241"/>
        <v>0</v>
      </c>
      <c r="BC1190">
        <f t="shared" si="242"/>
        <v>0</v>
      </c>
      <c r="BD1190">
        <f t="shared" si="243"/>
        <v>0</v>
      </c>
      <c r="BF1190">
        <f t="shared" si="244"/>
        <v>0</v>
      </c>
      <c r="BG1190">
        <f t="shared" si="245"/>
        <v>0</v>
      </c>
      <c r="BH1190">
        <f t="shared" si="246"/>
        <v>0</v>
      </c>
      <c r="BI1190">
        <f t="shared" si="247"/>
        <v>0</v>
      </c>
      <c r="BK1190">
        <f t="shared" si="248"/>
        <v>0</v>
      </c>
      <c r="BL1190">
        <f t="shared" si="249"/>
        <v>0</v>
      </c>
      <c r="BM1190">
        <f t="shared" si="250"/>
        <v>0</v>
      </c>
      <c r="BN1190">
        <f t="shared" si="251"/>
        <v>0</v>
      </c>
      <c r="BP1190">
        <f t="shared" si="252"/>
        <v>0</v>
      </c>
    </row>
    <row r="1191" spans="1:68" ht="15" customHeight="1">
      <c r="A1191" s="166"/>
      <c r="B1191" s="7"/>
      <c r="C1191" s="64" t="s">
        <v>142</v>
      </c>
      <c r="D1191" s="437" t="str">
        <f t="shared" si="223"/>
        <v/>
      </c>
      <c r="E1191" s="438"/>
      <c r="F1191" s="438"/>
      <c r="G1191" s="438"/>
      <c r="H1191" s="438"/>
      <c r="I1191" s="438"/>
      <c r="J1191" s="438"/>
      <c r="K1191" s="438"/>
      <c r="L1191" s="438"/>
      <c r="M1191" s="438"/>
      <c r="N1191" s="438"/>
      <c r="O1191" s="438"/>
      <c r="P1191" s="438"/>
      <c r="Q1191" s="438"/>
      <c r="R1191" s="439"/>
      <c r="S1191" s="234"/>
      <c r="T1191" s="234"/>
      <c r="U1191" s="234"/>
      <c r="V1191" s="234"/>
      <c r="W1191" s="234"/>
      <c r="X1191" s="234"/>
      <c r="Y1191" s="234"/>
      <c r="Z1191" s="234"/>
      <c r="AA1191" s="234"/>
      <c r="AB1191" s="234"/>
      <c r="AC1191" s="234"/>
      <c r="AD1191" s="234"/>
      <c r="AG1191">
        <f t="shared" si="224"/>
        <v>0</v>
      </c>
      <c r="AH1191">
        <f t="shared" si="225"/>
        <v>0</v>
      </c>
      <c r="AI1191">
        <f t="shared" si="226"/>
        <v>0</v>
      </c>
      <c r="AJ1191">
        <f t="shared" si="227"/>
        <v>0</v>
      </c>
      <c r="AL1191">
        <f t="shared" si="228"/>
        <v>0</v>
      </c>
      <c r="AM1191">
        <f t="shared" si="229"/>
        <v>0</v>
      </c>
      <c r="AN1191">
        <f t="shared" si="230"/>
        <v>0</v>
      </c>
      <c r="AO1191">
        <f t="shared" si="231"/>
        <v>0</v>
      </c>
      <c r="AQ1191">
        <f t="shared" si="232"/>
        <v>0</v>
      </c>
      <c r="AR1191">
        <f t="shared" si="233"/>
        <v>0</v>
      </c>
      <c r="AS1191">
        <f t="shared" si="234"/>
        <v>0</v>
      </c>
      <c r="AT1191">
        <f t="shared" si="235"/>
        <v>0</v>
      </c>
      <c r="AV1191">
        <f t="shared" si="236"/>
        <v>0</v>
      </c>
      <c r="AW1191">
        <f t="shared" si="237"/>
        <v>0</v>
      </c>
      <c r="AX1191">
        <f t="shared" si="238"/>
        <v>0</v>
      </c>
      <c r="AY1191">
        <f t="shared" si="239"/>
        <v>0</v>
      </c>
      <c r="BA1191">
        <f t="shared" si="240"/>
        <v>0</v>
      </c>
      <c r="BB1191">
        <f t="shared" si="241"/>
        <v>0</v>
      </c>
      <c r="BC1191">
        <f t="shared" si="242"/>
        <v>0</v>
      </c>
      <c r="BD1191">
        <f t="shared" si="243"/>
        <v>0</v>
      </c>
      <c r="BF1191">
        <f t="shared" si="244"/>
        <v>0</v>
      </c>
      <c r="BG1191">
        <f t="shared" si="245"/>
        <v>0</v>
      </c>
      <c r="BH1191">
        <f t="shared" si="246"/>
        <v>0</v>
      </c>
      <c r="BI1191">
        <f t="shared" si="247"/>
        <v>0</v>
      </c>
      <c r="BK1191">
        <f t="shared" si="248"/>
        <v>0</v>
      </c>
      <c r="BL1191">
        <f t="shared" si="249"/>
        <v>0</v>
      </c>
      <c r="BM1191">
        <f t="shared" si="250"/>
        <v>0</v>
      </c>
      <c r="BN1191">
        <f t="shared" si="251"/>
        <v>0</v>
      </c>
      <c r="BP1191">
        <f t="shared" si="252"/>
        <v>0</v>
      </c>
    </row>
    <row r="1192" spans="1:68" ht="15" customHeight="1">
      <c r="A1192" s="166"/>
      <c r="B1192" s="7"/>
      <c r="C1192" s="64" t="s">
        <v>143</v>
      </c>
      <c r="D1192" s="437" t="str">
        <f t="shared" si="223"/>
        <v/>
      </c>
      <c r="E1192" s="438"/>
      <c r="F1192" s="438"/>
      <c r="G1192" s="438"/>
      <c r="H1192" s="438"/>
      <c r="I1192" s="438"/>
      <c r="J1192" s="438"/>
      <c r="K1192" s="438"/>
      <c r="L1192" s="438"/>
      <c r="M1192" s="438"/>
      <c r="N1192" s="438"/>
      <c r="O1192" s="438"/>
      <c r="P1192" s="438"/>
      <c r="Q1192" s="438"/>
      <c r="R1192" s="439"/>
      <c r="S1192" s="234"/>
      <c r="T1192" s="234"/>
      <c r="U1192" s="234"/>
      <c r="V1192" s="234"/>
      <c r="W1192" s="234"/>
      <c r="X1192" s="234"/>
      <c r="Y1192" s="234"/>
      <c r="Z1192" s="234"/>
      <c r="AA1192" s="234"/>
      <c r="AB1192" s="234"/>
      <c r="AC1192" s="234"/>
      <c r="AD1192" s="234"/>
      <c r="AG1192">
        <f t="shared" si="224"/>
        <v>0</v>
      </c>
      <c r="AH1192">
        <f t="shared" si="225"/>
        <v>0</v>
      </c>
      <c r="AI1192">
        <f t="shared" si="226"/>
        <v>0</v>
      </c>
      <c r="AJ1192">
        <f t="shared" si="227"/>
        <v>0</v>
      </c>
      <c r="AL1192">
        <f t="shared" si="228"/>
        <v>0</v>
      </c>
      <c r="AM1192">
        <f t="shared" si="229"/>
        <v>0</v>
      </c>
      <c r="AN1192">
        <f t="shared" si="230"/>
        <v>0</v>
      </c>
      <c r="AO1192">
        <f t="shared" si="231"/>
        <v>0</v>
      </c>
      <c r="AQ1192">
        <f t="shared" si="232"/>
        <v>0</v>
      </c>
      <c r="AR1192">
        <f t="shared" si="233"/>
        <v>0</v>
      </c>
      <c r="AS1192">
        <f t="shared" si="234"/>
        <v>0</v>
      </c>
      <c r="AT1192">
        <f t="shared" si="235"/>
        <v>0</v>
      </c>
      <c r="AV1192">
        <f t="shared" si="236"/>
        <v>0</v>
      </c>
      <c r="AW1192">
        <f t="shared" si="237"/>
        <v>0</v>
      </c>
      <c r="AX1192">
        <f t="shared" si="238"/>
        <v>0</v>
      </c>
      <c r="AY1192">
        <f t="shared" si="239"/>
        <v>0</v>
      </c>
      <c r="BA1192">
        <f t="shared" si="240"/>
        <v>0</v>
      </c>
      <c r="BB1192">
        <f t="shared" si="241"/>
        <v>0</v>
      </c>
      <c r="BC1192">
        <f t="shared" si="242"/>
        <v>0</v>
      </c>
      <c r="BD1192">
        <f t="shared" si="243"/>
        <v>0</v>
      </c>
      <c r="BF1192">
        <f t="shared" si="244"/>
        <v>0</v>
      </c>
      <c r="BG1192">
        <f t="shared" si="245"/>
        <v>0</v>
      </c>
      <c r="BH1192">
        <f t="shared" si="246"/>
        <v>0</v>
      </c>
      <c r="BI1192">
        <f t="shared" si="247"/>
        <v>0</v>
      </c>
      <c r="BK1192">
        <f t="shared" si="248"/>
        <v>0</v>
      </c>
      <c r="BL1192">
        <f t="shared" si="249"/>
        <v>0</v>
      </c>
      <c r="BM1192">
        <f t="shared" si="250"/>
        <v>0</v>
      </c>
      <c r="BN1192">
        <f t="shared" si="251"/>
        <v>0</v>
      </c>
      <c r="BP1192">
        <f t="shared" si="252"/>
        <v>0</v>
      </c>
    </row>
    <row r="1193" spans="1:68" ht="15" customHeight="1">
      <c r="A1193" s="166"/>
      <c r="B1193" s="7"/>
      <c r="C1193" s="64" t="s">
        <v>144</v>
      </c>
      <c r="D1193" s="437" t="str">
        <f t="shared" si="223"/>
        <v/>
      </c>
      <c r="E1193" s="438"/>
      <c r="F1193" s="438"/>
      <c r="G1193" s="438"/>
      <c r="H1193" s="438"/>
      <c r="I1193" s="438"/>
      <c r="J1193" s="438"/>
      <c r="K1193" s="438"/>
      <c r="L1193" s="438"/>
      <c r="M1193" s="438"/>
      <c r="N1193" s="438"/>
      <c r="O1193" s="438"/>
      <c r="P1193" s="438"/>
      <c r="Q1193" s="438"/>
      <c r="R1193" s="439"/>
      <c r="S1193" s="234"/>
      <c r="T1193" s="234"/>
      <c r="U1193" s="234"/>
      <c r="V1193" s="234"/>
      <c r="W1193" s="234"/>
      <c r="X1193" s="234"/>
      <c r="Y1193" s="234"/>
      <c r="Z1193" s="234"/>
      <c r="AA1193" s="234"/>
      <c r="AB1193" s="234"/>
      <c r="AC1193" s="234"/>
      <c r="AD1193" s="234"/>
      <c r="AG1193">
        <f t="shared" si="224"/>
        <v>0</v>
      </c>
      <c r="AH1193">
        <f t="shared" si="225"/>
        <v>0</v>
      </c>
      <c r="AI1193">
        <f t="shared" si="226"/>
        <v>0</v>
      </c>
      <c r="AJ1193">
        <f t="shared" si="227"/>
        <v>0</v>
      </c>
      <c r="AL1193">
        <f t="shared" si="228"/>
        <v>0</v>
      </c>
      <c r="AM1193">
        <f t="shared" si="229"/>
        <v>0</v>
      </c>
      <c r="AN1193">
        <f t="shared" si="230"/>
        <v>0</v>
      </c>
      <c r="AO1193">
        <f t="shared" si="231"/>
        <v>0</v>
      </c>
      <c r="AQ1193">
        <f t="shared" si="232"/>
        <v>0</v>
      </c>
      <c r="AR1193">
        <f t="shared" si="233"/>
        <v>0</v>
      </c>
      <c r="AS1193">
        <f t="shared" si="234"/>
        <v>0</v>
      </c>
      <c r="AT1193">
        <f t="shared" si="235"/>
        <v>0</v>
      </c>
      <c r="AV1193">
        <f t="shared" si="236"/>
        <v>0</v>
      </c>
      <c r="AW1193">
        <f t="shared" si="237"/>
        <v>0</v>
      </c>
      <c r="AX1193">
        <f t="shared" si="238"/>
        <v>0</v>
      </c>
      <c r="AY1193">
        <f t="shared" si="239"/>
        <v>0</v>
      </c>
      <c r="BA1193">
        <f t="shared" si="240"/>
        <v>0</v>
      </c>
      <c r="BB1193">
        <f t="shared" si="241"/>
        <v>0</v>
      </c>
      <c r="BC1193">
        <f t="shared" si="242"/>
        <v>0</v>
      </c>
      <c r="BD1193">
        <f t="shared" si="243"/>
        <v>0</v>
      </c>
      <c r="BF1193">
        <f t="shared" si="244"/>
        <v>0</v>
      </c>
      <c r="BG1193">
        <f t="shared" si="245"/>
        <v>0</v>
      </c>
      <c r="BH1193">
        <f t="shared" si="246"/>
        <v>0</v>
      </c>
      <c r="BI1193">
        <f t="shared" si="247"/>
        <v>0</v>
      </c>
      <c r="BK1193">
        <f t="shared" si="248"/>
        <v>0</v>
      </c>
      <c r="BL1193">
        <f t="shared" si="249"/>
        <v>0</v>
      </c>
      <c r="BM1193">
        <f t="shared" si="250"/>
        <v>0</v>
      </c>
      <c r="BN1193">
        <f t="shared" si="251"/>
        <v>0</v>
      </c>
      <c r="BP1193">
        <f t="shared" si="252"/>
        <v>0</v>
      </c>
    </row>
    <row r="1194" spans="1:68" ht="15" customHeight="1">
      <c r="A1194" s="166"/>
      <c r="B1194" s="7"/>
      <c r="C1194" s="64" t="s">
        <v>145</v>
      </c>
      <c r="D1194" s="437" t="str">
        <f t="shared" si="223"/>
        <v/>
      </c>
      <c r="E1194" s="438"/>
      <c r="F1194" s="438"/>
      <c r="G1194" s="438"/>
      <c r="H1194" s="438"/>
      <c r="I1194" s="438"/>
      <c r="J1194" s="438"/>
      <c r="K1194" s="438"/>
      <c r="L1194" s="438"/>
      <c r="M1194" s="438"/>
      <c r="N1194" s="438"/>
      <c r="O1194" s="438"/>
      <c r="P1194" s="438"/>
      <c r="Q1194" s="438"/>
      <c r="R1194" s="439"/>
      <c r="S1194" s="234"/>
      <c r="T1194" s="234"/>
      <c r="U1194" s="234"/>
      <c r="V1194" s="234"/>
      <c r="W1194" s="234"/>
      <c r="X1194" s="234"/>
      <c r="Y1194" s="234"/>
      <c r="Z1194" s="234"/>
      <c r="AA1194" s="234"/>
      <c r="AB1194" s="234"/>
      <c r="AC1194" s="234"/>
      <c r="AD1194" s="234"/>
      <c r="AG1194">
        <f t="shared" si="224"/>
        <v>0</v>
      </c>
      <c r="AH1194">
        <f t="shared" si="225"/>
        <v>0</v>
      </c>
      <c r="AI1194">
        <f t="shared" si="226"/>
        <v>0</v>
      </c>
      <c r="AJ1194">
        <f t="shared" si="227"/>
        <v>0</v>
      </c>
      <c r="AL1194">
        <f t="shared" si="228"/>
        <v>0</v>
      </c>
      <c r="AM1194">
        <f t="shared" si="229"/>
        <v>0</v>
      </c>
      <c r="AN1194">
        <f t="shared" si="230"/>
        <v>0</v>
      </c>
      <c r="AO1194">
        <f t="shared" si="231"/>
        <v>0</v>
      </c>
      <c r="AQ1194">
        <f t="shared" si="232"/>
        <v>0</v>
      </c>
      <c r="AR1194">
        <f t="shared" si="233"/>
        <v>0</v>
      </c>
      <c r="AS1194">
        <f t="shared" si="234"/>
        <v>0</v>
      </c>
      <c r="AT1194">
        <f t="shared" si="235"/>
        <v>0</v>
      </c>
      <c r="AV1194">
        <f t="shared" si="236"/>
        <v>0</v>
      </c>
      <c r="AW1194">
        <f t="shared" si="237"/>
        <v>0</v>
      </c>
      <c r="AX1194">
        <f t="shared" si="238"/>
        <v>0</v>
      </c>
      <c r="AY1194">
        <f t="shared" si="239"/>
        <v>0</v>
      </c>
      <c r="BA1194">
        <f t="shared" si="240"/>
        <v>0</v>
      </c>
      <c r="BB1194">
        <f t="shared" si="241"/>
        <v>0</v>
      </c>
      <c r="BC1194">
        <f t="shared" si="242"/>
        <v>0</v>
      </c>
      <c r="BD1194">
        <f t="shared" si="243"/>
        <v>0</v>
      </c>
      <c r="BF1194">
        <f t="shared" si="244"/>
        <v>0</v>
      </c>
      <c r="BG1194">
        <f t="shared" si="245"/>
        <v>0</v>
      </c>
      <c r="BH1194">
        <f t="shared" si="246"/>
        <v>0</v>
      </c>
      <c r="BI1194">
        <f t="shared" si="247"/>
        <v>0</v>
      </c>
      <c r="BK1194">
        <f t="shared" si="248"/>
        <v>0</v>
      </c>
      <c r="BL1194">
        <f t="shared" si="249"/>
        <v>0</v>
      </c>
      <c r="BM1194">
        <f t="shared" si="250"/>
        <v>0</v>
      </c>
      <c r="BN1194">
        <f t="shared" si="251"/>
        <v>0</v>
      </c>
      <c r="BP1194">
        <f t="shared" si="252"/>
        <v>0</v>
      </c>
    </row>
    <row r="1195" spans="1:68" ht="15" customHeight="1">
      <c r="A1195" s="166"/>
      <c r="B1195" s="7"/>
      <c r="C1195" s="64" t="s">
        <v>146</v>
      </c>
      <c r="D1195" s="437" t="str">
        <f t="shared" si="223"/>
        <v/>
      </c>
      <c r="E1195" s="438"/>
      <c r="F1195" s="438"/>
      <c r="G1195" s="438"/>
      <c r="H1195" s="438"/>
      <c r="I1195" s="438"/>
      <c r="J1195" s="438"/>
      <c r="K1195" s="438"/>
      <c r="L1195" s="438"/>
      <c r="M1195" s="438"/>
      <c r="N1195" s="438"/>
      <c r="O1195" s="438"/>
      <c r="P1195" s="438"/>
      <c r="Q1195" s="438"/>
      <c r="R1195" s="439"/>
      <c r="S1195" s="234"/>
      <c r="T1195" s="234"/>
      <c r="U1195" s="234"/>
      <c r="V1195" s="234"/>
      <c r="W1195" s="234"/>
      <c r="X1195" s="234"/>
      <c r="Y1195" s="234"/>
      <c r="Z1195" s="234"/>
      <c r="AA1195" s="234"/>
      <c r="AB1195" s="234"/>
      <c r="AC1195" s="234"/>
      <c r="AD1195" s="234"/>
      <c r="AG1195">
        <f t="shared" si="224"/>
        <v>0</v>
      </c>
      <c r="AH1195">
        <f t="shared" si="225"/>
        <v>0</v>
      </c>
      <c r="AI1195">
        <f t="shared" si="226"/>
        <v>0</v>
      </c>
      <c r="AJ1195">
        <f t="shared" si="227"/>
        <v>0</v>
      </c>
      <c r="AL1195">
        <f t="shared" si="228"/>
        <v>0</v>
      </c>
      <c r="AM1195">
        <f t="shared" si="229"/>
        <v>0</v>
      </c>
      <c r="AN1195">
        <f t="shared" si="230"/>
        <v>0</v>
      </c>
      <c r="AO1195">
        <f t="shared" si="231"/>
        <v>0</v>
      </c>
      <c r="AQ1195">
        <f t="shared" si="232"/>
        <v>0</v>
      </c>
      <c r="AR1195">
        <f t="shared" si="233"/>
        <v>0</v>
      </c>
      <c r="AS1195">
        <f t="shared" si="234"/>
        <v>0</v>
      </c>
      <c r="AT1195">
        <f t="shared" si="235"/>
        <v>0</v>
      </c>
      <c r="AV1195">
        <f t="shared" si="236"/>
        <v>0</v>
      </c>
      <c r="AW1195">
        <f t="shared" si="237"/>
        <v>0</v>
      </c>
      <c r="AX1195">
        <f t="shared" si="238"/>
        <v>0</v>
      </c>
      <c r="AY1195">
        <f t="shared" si="239"/>
        <v>0</v>
      </c>
      <c r="BA1195">
        <f t="shared" si="240"/>
        <v>0</v>
      </c>
      <c r="BB1195">
        <f t="shared" si="241"/>
        <v>0</v>
      </c>
      <c r="BC1195">
        <f t="shared" si="242"/>
        <v>0</v>
      </c>
      <c r="BD1195">
        <f t="shared" si="243"/>
        <v>0</v>
      </c>
      <c r="BF1195">
        <f t="shared" si="244"/>
        <v>0</v>
      </c>
      <c r="BG1195">
        <f t="shared" si="245"/>
        <v>0</v>
      </c>
      <c r="BH1195">
        <f t="shared" si="246"/>
        <v>0</v>
      </c>
      <c r="BI1195">
        <f t="shared" si="247"/>
        <v>0</v>
      </c>
      <c r="BK1195">
        <f t="shared" si="248"/>
        <v>0</v>
      </c>
      <c r="BL1195">
        <f t="shared" si="249"/>
        <v>0</v>
      </c>
      <c r="BM1195">
        <f t="shared" si="250"/>
        <v>0</v>
      </c>
      <c r="BN1195">
        <f t="shared" si="251"/>
        <v>0</v>
      </c>
      <c r="BP1195">
        <f t="shared" si="252"/>
        <v>0</v>
      </c>
    </row>
    <row r="1196" spans="1:68" ht="15" customHeight="1">
      <c r="A1196" s="166"/>
      <c r="B1196" s="7"/>
      <c r="C1196" s="64" t="s">
        <v>147</v>
      </c>
      <c r="D1196" s="437" t="str">
        <f t="shared" si="223"/>
        <v/>
      </c>
      <c r="E1196" s="438"/>
      <c r="F1196" s="438"/>
      <c r="G1196" s="438"/>
      <c r="H1196" s="438"/>
      <c r="I1196" s="438"/>
      <c r="J1196" s="438"/>
      <c r="K1196" s="438"/>
      <c r="L1196" s="438"/>
      <c r="M1196" s="438"/>
      <c r="N1196" s="438"/>
      <c r="O1196" s="438"/>
      <c r="P1196" s="438"/>
      <c r="Q1196" s="438"/>
      <c r="R1196" s="439"/>
      <c r="S1196" s="234"/>
      <c r="T1196" s="234"/>
      <c r="U1196" s="234"/>
      <c r="V1196" s="234"/>
      <c r="W1196" s="234"/>
      <c r="X1196" s="234"/>
      <c r="Y1196" s="234"/>
      <c r="Z1196" s="234"/>
      <c r="AA1196" s="234"/>
      <c r="AB1196" s="234"/>
      <c r="AC1196" s="234"/>
      <c r="AD1196" s="234"/>
      <c r="AG1196">
        <f t="shared" si="224"/>
        <v>0</v>
      </c>
      <c r="AH1196">
        <f t="shared" si="225"/>
        <v>0</v>
      </c>
      <c r="AI1196">
        <f t="shared" si="226"/>
        <v>0</v>
      </c>
      <c r="AJ1196">
        <f t="shared" si="227"/>
        <v>0</v>
      </c>
      <c r="AL1196">
        <f t="shared" si="228"/>
        <v>0</v>
      </c>
      <c r="AM1196">
        <f t="shared" si="229"/>
        <v>0</v>
      </c>
      <c r="AN1196">
        <f t="shared" si="230"/>
        <v>0</v>
      </c>
      <c r="AO1196">
        <f t="shared" si="231"/>
        <v>0</v>
      </c>
      <c r="AQ1196">
        <f t="shared" si="232"/>
        <v>0</v>
      </c>
      <c r="AR1196">
        <f t="shared" si="233"/>
        <v>0</v>
      </c>
      <c r="AS1196">
        <f t="shared" si="234"/>
        <v>0</v>
      </c>
      <c r="AT1196">
        <f t="shared" si="235"/>
        <v>0</v>
      </c>
      <c r="AV1196">
        <f t="shared" si="236"/>
        <v>0</v>
      </c>
      <c r="AW1196">
        <f t="shared" si="237"/>
        <v>0</v>
      </c>
      <c r="AX1196">
        <f t="shared" si="238"/>
        <v>0</v>
      </c>
      <c r="AY1196">
        <f t="shared" si="239"/>
        <v>0</v>
      </c>
      <c r="BA1196">
        <f t="shared" si="240"/>
        <v>0</v>
      </c>
      <c r="BB1196">
        <f t="shared" si="241"/>
        <v>0</v>
      </c>
      <c r="BC1196">
        <f t="shared" si="242"/>
        <v>0</v>
      </c>
      <c r="BD1196">
        <f t="shared" si="243"/>
        <v>0</v>
      </c>
      <c r="BF1196">
        <f t="shared" si="244"/>
        <v>0</v>
      </c>
      <c r="BG1196">
        <f t="shared" si="245"/>
        <v>0</v>
      </c>
      <c r="BH1196">
        <f t="shared" si="246"/>
        <v>0</v>
      </c>
      <c r="BI1196">
        <f t="shared" si="247"/>
        <v>0</v>
      </c>
      <c r="BK1196">
        <f t="shared" si="248"/>
        <v>0</v>
      </c>
      <c r="BL1196">
        <f t="shared" si="249"/>
        <v>0</v>
      </c>
      <c r="BM1196">
        <f t="shared" si="250"/>
        <v>0</v>
      </c>
      <c r="BN1196">
        <f t="shared" si="251"/>
        <v>0</v>
      </c>
      <c r="BP1196">
        <f t="shared" si="252"/>
        <v>0</v>
      </c>
    </row>
    <row r="1197" spans="1:68" ht="15" customHeight="1">
      <c r="A1197" s="166"/>
      <c r="B1197" s="7"/>
      <c r="C1197" s="64" t="s">
        <v>148</v>
      </c>
      <c r="D1197" s="437" t="str">
        <f t="shared" si="223"/>
        <v/>
      </c>
      <c r="E1197" s="438"/>
      <c r="F1197" s="438"/>
      <c r="G1197" s="438"/>
      <c r="H1197" s="438"/>
      <c r="I1197" s="438"/>
      <c r="J1197" s="438"/>
      <c r="K1197" s="438"/>
      <c r="L1197" s="438"/>
      <c r="M1197" s="438"/>
      <c r="N1197" s="438"/>
      <c r="O1197" s="438"/>
      <c r="P1197" s="438"/>
      <c r="Q1197" s="438"/>
      <c r="R1197" s="439"/>
      <c r="S1197" s="234"/>
      <c r="T1197" s="234"/>
      <c r="U1197" s="234"/>
      <c r="V1197" s="234"/>
      <c r="W1197" s="234"/>
      <c r="X1197" s="234"/>
      <c r="Y1197" s="234"/>
      <c r="Z1197" s="234"/>
      <c r="AA1197" s="234"/>
      <c r="AB1197" s="234"/>
      <c r="AC1197" s="234"/>
      <c r="AD1197" s="234"/>
      <c r="AG1197">
        <f t="shared" si="224"/>
        <v>0</v>
      </c>
      <c r="AH1197">
        <f t="shared" si="225"/>
        <v>0</v>
      </c>
      <c r="AI1197">
        <f t="shared" si="226"/>
        <v>0</v>
      </c>
      <c r="AJ1197">
        <f t="shared" si="227"/>
        <v>0</v>
      </c>
      <c r="AL1197">
        <f t="shared" si="228"/>
        <v>0</v>
      </c>
      <c r="AM1197">
        <f t="shared" si="229"/>
        <v>0</v>
      </c>
      <c r="AN1197">
        <f t="shared" si="230"/>
        <v>0</v>
      </c>
      <c r="AO1197">
        <f t="shared" si="231"/>
        <v>0</v>
      </c>
      <c r="AQ1197">
        <f t="shared" si="232"/>
        <v>0</v>
      </c>
      <c r="AR1197">
        <f t="shared" si="233"/>
        <v>0</v>
      </c>
      <c r="AS1197">
        <f t="shared" si="234"/>
        <v>0</v>
      </c>
      <c r="AT1197">
        <f t="shared" si="235"/>
        <v>0</v>
      </c>
      <c r="AV1197">
        <f t="shared" si="236"/>
        <v>0</v>
      </c>
      <c r="AW1197">
        <f t="shared" si="237"/>
        <v>0</v>
      </c>
      <c r="AX1197">
        <f t="shared" si="238"/>
        <v>0</v>
      </c>
      <c r="AY1197">
        <f t="shared" si="239"/>
        <v>0</v>
      </c>
      <c r="BA1197">
        <f t="shared" si="240"/>
        <v>0</v>
      </c>
      <c r="BB1197">
        <f t="shared" si="241"/>
        <v>0</v>
      </c>
      <c r="BC1197">
        <f t="shared" si="242"/>
        <v>0</v>
      </c>
      <c r="BD1197">
        <f t="shared" si="243"/>
        <v>0</v>
      </c>
      <c r="BF1197">
        <f t="shared" si="244"/>
        <v>0</v>
      </c>
      <c r="BG1197">
        <f t="shared" si="245"/>
        <v>0</v>
      </c>
      <c r="BH1197">
        <f t="shared" si="246"/>
        <v>0</v>
      </c>
      <c r="BI1197">
        <f t="shared" si="247"/>
        <v>0</v>
      </c>
      <c r="BK1197">
        <f t="shared" si="248"/>
        <v>0</v>
      </c>
      <c r="BL1197">
        <f t="shared" si="249"/>
        <v>0</v>
      </c>
      <c r="BM1197">
        <f t="shared" si="250"/>
        <v>0</v>
      </c>
      <c r="BN1197">
        <f t="shared" si="251"/>
        <v>0</v>
      </c>
      <c r="BP1197">
        <f t="shared" si="252"/>
        <v>0</v>
      </c>
    </row>
    <row r="1198" spans="1:68" ht="15" customHeight="1">
      <c r="A1198" s="166"/>
      <c r="B1198" s="7"/>
      <c r="C1198" s="64" t="s">
        <v>149</v>
      </c>
      <c r="D1198" s="437" t="str">
        <f t="shared" si="223"/>
        <v/>
      </c>
      <c r="E1198" s="438"/>
      <c r="F1198" s="438"/>
      <c r="G1198" s="438"/>
      <c r="H1198" s="438"/>
      <c r="I1198" s="438"/>
      <c r="J1198" s="438"/>
      <c r="K1198" s="438"/>
      <c r="L1198" s="438"/>
      <c r="M1198" s="438"/>
      <c r="N1198" s="438"/>
      <c r="O1198" s="438"/>
      <c r="P1198" s="438"/>
      <c r="Q1198" s="438"/>
      <c r="R1198" s="439"/>
      <c r="S1198" s="234"/>
      <c r="T1198" s="234"/>
      <c r="U1198" s="234"/>
      <c r="V1198" s="234"/>
      <c r="W1198" s="234"/>
      <c r="X1198" s="234"/>
      <c r="Y1198" s="234"/>
      <c r="Z1198" s="234"/>
      <c r="AA1198" s="234"/>
      <c r="AB1198" s="234"/>
      <c r="AC1198" s="234"/>
      <c r="AD1198" s="234"/>
      <c r="AG1198">
        <f t="shared" si="224"/>
        <v>0</v>
      </c>
      <c r="AH1198">
        <f t="shared" si="225"/>
        <v>0</v>
      </c>
      <c r="AI1198">
        <f t="shared" si="226"/>
        <v>0</v>
      </c>
      <c r="AJ1198">
        <f t="shared" si="227"/>
        <v>0</v>
      </c>
      <c r="AL1198">
        <f t="shared" si="228"/>
        <v>0</v>
      </c>
      <c r="AM1198">
        <f t="shared" si="229"/>
        <v>0</v>
      </c>
      <c r="AN1198">
        <f t="shared" si="230"/>
        <v>0</v>
      </c>
      <c r="AO1198">
        <f t="shared" si="231"/>
        <v>0</v>
      </c>
      <c r="AQ1198">
        <f t="shared" si="232"/>
        <v>0</v>
      </c>
      <c r="AR1198">
        <f t="shared" si="233"/>
        <v>0</v>
      </c>
      <c r="AS1198">
        <f t="shared" si="234"/>
        <v>0</v>
      </c>
      <c r="AT1198">
        <f t="shared" si="235"/>
        <v>0</v>
      </c>
      <c r="AV1198">
        <f t="shared" si="236"/>
        <v>0</v>
      </c>
      <c r="AW1198">
        <f t="shared" si="237"/>
        <v>0</v>
      </c>
      <c r="AX1198">
        <f t="shared" si="238"/>
        <v>0</v>
      </c>
      <c r="AY1198">
        <f t="shared" si="239"/>
        <v>0</v>
      </c>
      <c r="BA1198">
        <f t="shared" si="240"/>
        <v>0</v>
      </c>
      <c r="BB1198">
        <f t="shared" si="241"/>
        <v>0</v>
      </c>
      <c r="BC1198">
        <f t="shared" si="242"/>
        <v>0</v>
      </c>
      <c r="BD1198">
        <f t="shared" si="243"/>
        <v>0</v>
      </c>
      <c r="BF1198">
        <f t="shared" si="244"/>
        <v>0</v>
      </c>
      <c r="BG1198">
        <f t="shared" si="245"/>
        <v>0</v>
      </c>
      <c r="BH1198">
        <f t="shared" si="246"/>
        <v>0</v>
      </c>
      <c r="BI1198">
        <f t="shared" si="247"/>
        <v>0</v>
      </c>
      <c r="BK1198">
        <f t="shared" si="248"/>
        <v>0</v>
      </c>
      <c r="BL1198">
        <f t="shared" si="249"/>
        <v>0</v>
      </c>
      <c r="BM1198">
        <f t="shared" si="250"/>
        <v>0</v>
      </c>
      <c r="BN1198">
        <f t="shared" si="251"/>
        <v>0</v>
      </c>
      <c r="BP1198">
        <f t="shared" si="252"/>
        <v>0</v>
      </c>
    </row>
    <row r="1199" spans="1:68" ht="15" customHeight="1">
      <c r="A1199" s="166"/>
      <c r="B1199" s="7"/>
      <c r="C1199" s="64" t="s">
        <v>150</v>
      </c>
      <c r="D1199" s="437" t="str">
        <f t="shared" si="223"/>
        <v/>
      </c>
      <c r="E1199" s="438"/>
      <c r="F1199" s="438"/>
      <c r="G1199" s="438"/>
      <c r="H1199" s="438"/>
      <c r="I1199" s="438"/>
      <c r="J1199" s="438"/>
      <c r="K1199" s="438"/>
      <c r="L1199" s="438"/>
      <c r="M1199" s="438"/>
      <c r="N1199" s="438"/>
      <c r="O1199" s="438"/>
      <c r="P1199" s="438"/>
      <c r="Q1199" s="438"/>
      <c r="R1199" s="439"/>
      <c r="S1199" s="234"/>
      <c r="T1199" s="234"/>
      <c r="U1199" s="234"/>
      <c r="V1199" s="234"/>
      <c r="W1199" s="234"/>
      <c r="X1199" s="234"/>
      <c r="Y1199" s="234"/>
      <c r="Z1199" s="234"/>
      <c r="AA1199" s="234"/>
      <c r="AB1199" s="234"/>
      <c r="AC1199" s="234"/>
      <c r="AD1199" s="234"/>
      <c r="AG1199">
        <f t="shared" si="224"/>
        <v>0</v>
      </c>
      <c r="AH1199">
        <f t="shared" si="225"/>
        <v>0</v>
      </c>
      <c r="AI1199">
        <f t="shared" si="226"/>
        <v>0</v>
      </c>
      <c r="AJ1199">
        <f t="shared" si="227"/>
        <v>0</v>
      </c>
      <c r="AL1199">
        <f t="shared" si="228"/>
        <v>0</v>
      </c>
      <c r="AM1199">
        <f t="shared" si="229"/>
        <v>0</v>
      </c>
      <c r="AN1199">
        <f t="shared" si="230"/>
        <v>0</v>
      </c>
      <c r="AO1199">
        <f t="shared" si="231"/>
        <v>0</v>
      </c>
      <c r="AQ1199">
        <f t="shared" si="232"/>
        <v>0</v>
      </c>
      <c r="AR1199">
        <f t="shared" si="233"/>
        <v>0</v>
      </c>
      <c r="AS1199">
        <f t="shared" si="234"/>
        <v>0</v>
      </c>
      <c r="AT1199">
        <f t="shared" si="235"/>
        <v>0</v>
      </c>
      <c r="AV1199">
        <f t="shared" si="236"/>
        <v>0</v>
      </c>
      <c r="AW1199">
        <f t="shared" si="237"/>
        <v>0</v>
      </c>
      <c r="AX1199">
        <f t="shared" si="238"/>
        <v>0</v>
      </c>
      <c r="AY1199">
        <f t="shared" si="239"/>
        <v>0</v>
      </c>
      <c r="BA1199">
        <f t="shared" si="240"/>
        <v>0</v>
      </c>
      <c r="BB1199">
        <f t="shared" si="241"/>
        <v>0</v>
      </c>
      <c r="BC1199">
        <f t="shared" si="242"/>
        <v>0</v>
      </c>
      <c r="BD1199">
        <f t="shared" si="243"/>
        <v>0</v>
      </c>
      <c r="BF1199">
        <f t="shared" si="244"/>
        <v>0</v>
      </c>
      <c r="BG1199">
        <f t="shared" si="245"/>
        <v>0</v>
      </c>
      <c r="BH1199">
        <f t="shared" si="246"/>
        <v>0</v>
      </c>
      <c r="BI1199">
        <f t="shared" si="247"/>
        <v>0</v>
      </c>
      <c r="BK1199">
        <f t="shared" si="248"/>
        <v>0</v>
      </c>
      <c r="BL1199">
        <f t="shared" si="249"/>
        <v>0</v>
      </c>
      <c r="BM1199">
        <f t="shared" si="250"/>
        <v>0</v>
      </c>
      <c r="BN1199">
        <f t="shared" si="251"/>
        <v>0</v>
      </c>
      <c r="BP1199">
        <f t="shared" si="252"/>
        <v>0</v>
      </c>
    </row>
    <row r="1200" spans="1:68" ht="15" customHeight="1">
      <c r="A1200" s="166"/>
      <c r="B1200" s="7"/>
      <c r="C1200" s="64" t="s">
        <v>151</v>
      </c>
      <c r="D1200" s="437" t="str">
        <f t="shared" si="223"/>
        <v/>
      </c>
      <c r="E1200" s="438"/>
      <c r="F1200" s="438"/>
      <c r="G1200" s="438"/>
      <c r="H1200" s="438"/>
      <c r="I1200" s="438"/>
      <c r="J1200" s="438"/>
      <c r="K1200" s="438"/>
      <c r="L1200" s="438"/>
      <c r="M1200" s="438"/>
      <c r="N1200" s="438"/>
      <c r="O1200" s="438"/>
      <c r="P1200" s="438"/>
      <c r="Q1200" s="438"/>
      <c r="R1200" s="439"/>
      <c r="S1200" s="234"/>
      <c r="T1200" s="234"/>
      <c r="U1200" s="234"/>
      <c r="V1200" s="234"/>
      <c r="W1200" s="234"/>
      <c r="X1200" s="234"/>
      <c r="Y1200" s="234"/>
      <c r="Z1200" s="234"/>
      <c r="AA1200" s="234"/>
      <c r="AB1200" s="234"/>
      <c r="AC1200" s="234"/>
      <c r="AD1200" s="234"/>
      <c r="AG1200">
        <f t="shared" si="224"/>
        <v>0</v>
      </c>
      <c r="AH1200">
        <f t="shared" si="225"/>
        <v>0</v>
      </c>
      <c r="AI1200">
        <f t="shared" si="226"/>
        <v>0</v>
      </c>
      <c r="AJ1200">
        <f t="shared" si="227"/>
        <v>0</v>
      </c>
      <c r="AL1200">
        <f t="shared" si="228"/>
        <v>0</v>
      </c>
      <c r="AM1200">
        <f t="shared" si="229"/>
        <v>0</v>
      </c>
      <c r="AN1200">
        <f t="shared" si="230"/>
        <v>0</v>
      </c>
      <c r="AO1200">
        <f t="shared" si="231"/>
        <v>0</v>
      </c>
      <c r="AQ1200">
        <f t="shared" si="232"/>
        <v>0</v>
      </c>
      <c r="AR1200">
        <f t="shared" si="233"/>
        <v>0</v>
      </c>
      <c r="AS1200">
        <f t="shared" si="234"/>
        <v>0</v>
      </c>
      <c r="AT1200">
        <f t="shared" si="235"/>
        <v>0</v>
      </c>
      <c r="AV1200">
        <f t="shared" si="236"/>
        <v>0</v>
      </c>
      <c r="AW1200">
        <f t="shared" si="237"/>
        <v>0</v>
      </c>
      <c r="AX1200">
        <f t="shared" si="238"/>
        <v>0</v>
      </c>
      <c r="AY1200">
        <f t="shared" si="239"/>
        <v>0</v>
      </c>
      <c r="BA1200">
        <f t="shared" si="240"/>
        <v>0</v>
      </c>
      <c r="BB1200">
        <f t="shared" si="241"/>
        <v>0</v>
      </c>
      <c r="BC1200">
        <f t="shared" si="242"/>
        <v>0</v>
      </c>
      <c r="BD1200">
        <f t="shared" si="243"/>
        <v>0</v>
      </c>
      <c r="BF1200">
        <f t="shared" si="244"/>
        <v>0</v>
      </c>
      <c r="BG1200">
        <f t="shared" si="245"/>
        <v>0</v>
      </c>
      <c r="BH1200">
        <f t="shared" si="246"/>
        <v>0</v>
      </c>
      <c r="BI1200">
        <f t="shared" si="247"/>
        <v>0</v>
      </c>
      <c r="BK1200">
        <f t="shared" si="248"/>
        <v>0</v>
      </c>
      <c r="BL1200">
        <f t="shared" si="249"/>
        <v>0</v>
      </c>
      <c r="BM1200">
        <f t="shared" si="250"/>
        <v>0</v>
      </c>
      <c r="BN1200">
        <f t="shared" si="251"/>
        <v>0</v>
      </c>
      <c r="BP1200">
        <f t="shared" si="252"/>
        <v>0</v>
      </c>
    </row>
    <row r="1201" spans="1:68" ht="15" customHeight="1">
      <c r="A1201" s="166"/>
      <c r="B1201" s="7"/>
      <c r="C1201" s="64" t="s">
        <v>152</v>
      </c>
      <c r="D1201" s="437" t="str">
        <f t="shared" si="223"/>
        <v/>
      </c>
      <c r="E1201" s="438"/>
      <c r="F1201" s="438"/>
      <c r="G1201" s="438"/>
      <c r="H1201" s="438"/>
      <c r="I1201" s="438"/>
      <c r="J1201" s="438"/>
      <c r="K1201" s="438"/>
      <c r="L1201" s="438"/>
      <c r="M1201" s="438"/>
      <c r="N1201" s="438"/>
      <c r="O1201" s="438"/>
      <c r="P1201" s="438"/>
      <c r="Q1201" s="438"/>
      <c r="R1201" s="439"/>
      <c r="S1201" s="234"/>
      <c r="T1201" s="234"/>
      <c r="U1201" s="234"/>
      <c r="V1201" s="234"/>
      <c r="W1201" s="234"/>
      <c r="X1201" s="234"/>
      <c r="Y1201" s="234"/>
      <c r="Z1201" s="234"/>
      <c r="AA1201" s="234"/>
      <c r="AB1201" s="234"/>
      <c r="AC1201" s="234"/>
      <c r="AD1201" s="234"/>
      <c r="AG1201">
        <f t="shared" si="224"/>
        <v>0</v>
      </c>
      <c r="AH1201">
        <f t="shared" si="225"/>
        <v>0</v>
      </c>
      <c r="AI1201">
        <f t="shared" si="226"/>
        <v>0</v>
      </c>
      <c r="AJ1201">
        <f t="shared" si="227"/>
        <v>0</v>
      </c>
      <c r="AL1201">
        <f t="shared" si="228"/>
        <v>0</v>
      </c>
      <c r="AM1201">
        <f t="shared" si="229"/>
        <v>0</v>
      </c>
      <c r="AN1201">
        <f t="shared" si="230"/>
        <v>0</v>
      </c>
      <c r="AO1201">
        <f t="shared" si="231"/>
        <v>0</v>
      </c>
      <c r="AQ1201">
        <f t="shared" si="232"/>
        <v>0</v>
      </c>
      <c r="AR1201">
        <f t="shared" si="233"/>
        <v>0</v>
      </c>
      <c r="AS1201">
        <f t="shared" si="234"/>
        <v>0</v>
      </c>
      <c r="AT1201">
        <f t="shared" si="235"/>
        <v>0</v>
      </c>
      <c r="AV1201">
        <f t="shared" si="236"/>
        <v>0</v>
      </c>
      <c r="AW1201">
        <f t="shared" si="237"/>
        <v>0</v>
      </c>
      <c r="AX1201">
        <f t="shared" si="238"/>
        <v>0</v>
      </c>
      <c r="AY1201">
        <f t="shared" si="239"/>
        <v>0</v>
      </c>
      <c r="BA1201">
        <f t="shared" si="240"/>
        <v>0</v>
      </c>
      <c r="BB1201">
        <f t="shared" si="241"/>
        <v>0</v>
      </c>
      <c r="BC1201">
        <f t="shared" si="242"/>
        <v>0</v>
      </c>
      <c r="BD1201">
        <f t="shared" si="243"/>
        <v>0</v>
      </c>
      <c r="BF1201">
        <f t="shared" si="244"/>
        <v>0</v>
      </c>
      <c r="BG1201">
        <f t="shared" si="245"/>
        <v>0</v>
      </c>
      <c r="BH1201">
        <f t="shared" si="246"/>
        <v>0</v>
      </c>
      <c r="BI1201">
        <f t="shared" si="247"/>
        <v>0</v>
      </c>
      <c r="BK1201">
        <f t="shared" si="248"/>
        <v>0</v>
      </c>
      <c r="BL1201">
        <f t="shared" si="249"/>
        <v>0</v>
      </c>
      <c r="BM1201">
        <f t="shared" si="250"/>
        <v>0</v>
      </c>
      <c r="BN1201">
        <f t="shared" si="251"/>
        <v>0</v>
      </c>
      <c r="BP1201">
        <f t="shared" si="252"/>
        <v>0</v>
      </c>
    </row>
    <row r="1202" spans="1:68" ht="15" customHeight="1">
      <c r="A1202" s="166"/>
      <c r="B1202" s="7"/>
      <c r="C1202" s="64" t="s">
        <v>153</v>
      </c>
      <c r="D1202" s="437" t="str">
        <f t="shared" si="223"/>
        <v/>
      </c>
      <c r="E1202" s="438"/>
      <c r="F1202" s="438"/>
      <c r="G1202" s="438"/>
      <c r="H1202" s="438"/>
      <c r="I1202" s="438"/>
      <c r="J1202" s="438"/>
      <c r="K1202" s="438"/>
      <c r="L1202" s="438"/>
      <c r="M1202" s="438"/>
      <c r="N1202" s="438"/>
      <c r="O1202" s="438"/>
      <c r="P1202" s="438"/>
      <c r="Q1202" s="438"/>
      <c r="R1202" s="439"/>
      <c r="S1202" s="234"/>
      <c r="T1202" s="234"/>
      <c r="U1202" s="234"/>
      <c r="V1202" s="234"/>
      <c r="W1202" s="234"/>
      <c r="X1202" s="234"/>
      <c r="Y1202" s="234"/>
      <c r="Z1202" s="234"/>
      <c r="AA1202" s="234"/>
      <c r="AB1202" s="234"/>
      <c r="AC1202" s="234"/>
      <c r="AD1202" s="234"/>
      <c r="AG1202">
        <f t="shared" si="224"/>
        <v>0</v>
      </c>
      <c r="AH1202">
        <f t="shared" si="225"/>
        <v>0</v>
      </c>
      <c r="AI1202">
        <f t="shared" si="226"/>
        <v>0</v>
      </c>
      <c r="AJ1202">
        <f t="shared" si="227"/>
        <v>0</v>
      </c>
      <c r="AL1202">
        <f t="shared" si="228"/>
        <v>0</v>
      </c>
      <c r="AM1202">
        <f t="shared" si="229"/>
        <v>0</v>
      </c>
      <c r="AN1202">
        <f t="shared" si="230"/>
        <v>0</v>
      </c>
      <c r="AO1202">
        <f t="shared" si="231"/>
        <v>0</v>
      </c>
      <c r="AQ1202">
        <f t="shared" si="232"/>
        <v>0</v>
      </c>
      <c r="AR1202">
        <f t="shared" si="233"/>
        <v>0</v>
      </c>
      <c r="AS1202">
        <f t="shared" si="234"/>
        <v>0</v>
      </c>
      <c r="AT1202">
        <f t="shared" si="235"/>
        <v>0</v>
      </c>
      <c r="AV1202">
        <f t="shared" si="236"/>
        <v>0</v>
      </c>
      <c r="AW1202">
        <f t="shared" si="237"/>
        <v>0</v>
      </c>
      <c r="AX1202">
        <f t="shared" si="238"/>
        <v>0</v>
      </c>
      <c r="AY1202">
        <f t="shared" si="239"/>
        <v>0</v>
      </c>
      <c r="BA1202">
        <f t="shared" si="240"/>
        <v>0</v>
      </c>
      <c r="BB1202">
        <f t="shared" si="241"/>
        <v>0</v>
      </c>
      <c r="BC1202">
        <f t="shared" si="242"/>
        <v>0</v>
      </c>
      <c r="BD1202">
        <f t="shared" si="243"/>
        <v>0</v>
      </c>
      <c r="BF1202">
        <f t="shared" si="244"/>
        <v>0</v>
      </c>
      <c r="BG1202">
        <f t="shared" si="245"/>
        <v>0</v>
      </c>
      <c r="BH1202">
        <f t="shared" si="246"/>
        <v>0</v>
      </c>
      <c r="BI1202">
        <f t="shared" si="247"/>
        <v>0</v>
      </c>
      <c r="BK1202">
        <f t="shared" si="248"/>
        <v>0</v>
      </c>
      <c r="BL1202">
        <f t="shared" si="249"/>
        <v>0</v>
      </c>
      <c r="BM1202">
        <f t="shared" si="250"/>
        <v>0</v>
      </c>
      <c r="BN1202">
        <f t="shared" si="251"/>
        <v>0</v>
      </c>
      <c r="BP1202">
        <f t="shared" si="252"/>
        <v>0</v>
      </c>
    </row>
    <row r="1203" spans="1:68" ht="15" customHeight="1">
      <c r="A1203" s="166"/>
      <c r="B1203" s="7"/>
      <c r="C1203" s="64" t="s">
        <v>154</v>
      </c>
      <c r="D1203" s="437" t="str">
        <f t="shared" si="223"/>
        <v/>
      </c>
      <c r="E1203" s="438"/>
      <c r="F1203" s="438"/>
      <c r="G1203" s="438"/>
      <c r="H1203" s="438"/>
      <c r="I1203" s="438"/>
      <c r="J1203" s="438"/>
      <c r="K1203" s="438"/>
      <c r="L1203" s="438"/>
      <c r="M1203" s="438"/>
      <c r="N1203" s="438"/>
      <c r="O1203" s="438"/>
      <c r="P1203" s="438"/>
      <c r="Q1203" s="438"/>
      <c r="R1203" s="439"/>
      <c r="S1203" s="234"/>
      <c r="T1203" s="234"/>
      <c r="U1203" s="234"/>
      <c r="V1203" s="234"/>
      <c r="W1203" s="234"/>
      <c r="X1203" s="234"/>
      <c r="Y1203" s="234"/>
      <c r="Z1203" s="234"/>
      <c r="AA1203" s="234"/>
      <c r="AB1203" s="234"/>
      <c r="AC1203" s="234"/>
      <c r="AD1203" s="234"/>
      <c r="AG1203">
        <f t="shared" si="224"/>
        <v>0</v>
      </c>
      <c r="AH1203">
        <f t="shared" si="225"/>
        <v>0</v>
      </c>
      <c r="AI1203">
        <f t="shared" si="226"/>
        <v>0</v>
      </c>
      <c r="AJ1203">
        <f t="shared" si="227"/>
        <v>0</v>
      </c>
      <c r="AL1203">
        <f t="shared" si="228"/>
        <v>0</v>
      </c>
      <c r="AM1203">
        <f t="shared" si="229"/>
        <v>0</v>
      </c>
      <c r="AN1203">
        <f t="shared" si="230"/>
        <v>0</v>
      </c>
      <c r="AO1203">
        <f t="shared" si="231"/>
        <v>0</v>
      </c>
      <c r="AQ1203">
        <f t="shared" si="232"/>
        <v>0</v>
      </c>
      <c r="AR1203">
        <f t="shared" si="233"/>
        <v>0</v>
      </c>
      <c r="AS1203">
        <f t="shared" si="234"/>
        <v>0</v>
      </c>
      <c r="AT1203">
        <f t="shared" si="235"/>
        <v>0</v>
      </c>
      <c r="AV1203">
        <f t="shared" si="236"/>
        <v>0</v>
      </c>
      <c r="AW1203">
        <f t="shared" si="237"/>
        <v>0</v>
      </c>
      <c r="AX1203">
        <f t="shared" si="238"/>
        <v>0</v>
      </c>
      <c r="AY1203">
        <f t="shared" si="239"/>
        <v>0</v>
      </c>
      <c r="BA1203">
        <f t="shared" si="240"/>
        <v>0</v>
      </c>
      <c r="BB1203">
        <f t="shared" si="241"/>
        <v>0</v>
      </c>
      <c r="BC1203">
        <f t="shared" si="242"/>
        <v>0</v>
      </c>
      <c r="BD1203">
        <f t="shared" si="243"/>
        <v>0</v>
      </c>
      <c r="BF1203">
        <f t="shared" si="244"/>
        <v>0</v>
      </c>
      <c r="BG1203">
        <f t="shared" si="245"/>
        <v>0</v>
      </c>
      <c r="BH1203">
        <f t="shared" si="246"/>
        <v>0</v>
      </c>
      <c r="BI1203">
        <f t="shared" si="247"/>
        <v>0</v>
      </c>
      <c r="BK1203">
        <f t="shared" si="248"/>
        <v>0</v>
      </c>
      <c r="BL1203">
        <f t="shared" si="249"/>
        <v>0</v>
      </c>
      <c r="BM1203">
        <f t="shared" si="250"/>
        <v>0</v>
      </c>
      <c r="BN1203">
        <f t="shared" si="251"/>
        <v>0</v>
      </c>
      <c r="BP1203">
        <f t="shared" si="252"/>
        <v>0</v>
      </c>
    </row>
    <row r="1204" spans="1:68" ht="15" customHeight="1">
      <c r="A1204" s="166"/>
      <c r="B1204" s="7"/>
      <c r="C1204" s="64" t="s">
        <v>155</v>
      </c>
      <c r="D1204" s="437" t="str">
        <f t="shared" si="223"/>
        <v/>
      </c>
      <c r="E1204" s="438"/>
      <c r="F1204" s="438"/>
      <c r="G1204" s="438"/>
      <c r="H1204" s="438"/>
      <c r="I1204" s="438"/>
      <c r="J1204" s="438"/>
      <c r="K1204" s="438"/>
      <c r="L1204" s="438"/>
      <c r="M1204" s="438"/>
      <c r="N1204" s="438"/>
      <c r="O1204" s="438"/>
      <c r="P1204" s="438"/>
      <c r="Q1204" s="438"/>
      <c r="R1204" s="439"/>
      <c r="S1204" s="234"/>
      <c r="T1204" s="234"/>
      <c r="U1204" s="234"/>
      <c r="V1204" s="234"/>
      <c r="W1204" s="234"/>
      <c r="X1204" s="234"/>
      <c r="Y1204" s="234"/>
      <c r="Z1204" s="234"/>
      <c r="AA1204" s="234"/>
      <c r="AB1204" s="234"/>
      <c r="AC1204" s="234"/>
      <c r="AD1204" s="234"/>
      <c r="AG1204">
        <f t="shared" si="224"/>
        <v>0</v>
      </c>
      <c r="AH1204">
        <f t="shared" si="225"/>
        <v>0</v>
      </c>
      <c r="AI1204">
        <f t="shared" si="226"/>
        <v>0</v>
      </c>
      <c r="AJ1204">
        <f t="shared" si="227"/>
        <v>0</v>
      </c>
      <c r="AL1204">
        <f t="shared" si="228"/>
        <v>0</v>
      </c>
      <c r="AM1204">
        <f t="shared" si="229"/>
        <v>0</v>
      </c>
      <c r="AN1204">
        <f t="shared" si="230"/>
        <v>0</v>
      </c>
      <c r="AO1204">
        <f t="shared" si="231"/>
        <v>0</v>
      </c>
      <c r="AQ1204">
        <f t="shared" si="232"/>
        <v>0</v>
      </c>
      <c r="AR1204">
        <f t="shared" si="233"/>
        <v>0</v>
      </c>
      <c r="AS1204">
        <f t="shared" si="234"/>
        <v>0</v>
      </c>
      <c r="AT1204">
        <f t="shared" si="235"/>
        <v>0</v>
      </c>
      <c r="AV1204">
        <f t="shared" si="236"/>
        <v>0</v>
      </c>
      <c r="AW1204">
        <f t="shared" si="237"/>
        <v>0</v>
      </c>
      <c r="AX1204">
        <f t="shared" si="238"/>
        <v>0</v>
      </c>
      <c r="AY1204">
        <f t="shared" si="239"/>
        <v>0</v>
      </c>
      <c r="BA1204">
        <f t="shared" si="240"/>
        <v>0</v>
      </c>
      <c r="BB1204">
        <f t="shared" si="241"/>
        <v>0</v>
      </c>
      <c r="BC1204">
        <f t="shared" si="242"/>
        <v>0</v>
      </c>
      <c r="BD1204">
        <f t="shared" si="243"/>
        <v>0</v>
      </c>
      <c r="BF1204">
        <f t="shared" si="244"/>
        <v>0</v>
      </c>
      <c r="BG1204">
        <f t="shared" si="245"/>
        <v>0</v>
      </c>
      <c r="BH1204">
        <f t="shared" si="246"/>
        <v>0</v>
      </c>
      <c r="BI1204">
        <f t="shared" si="247"/>
        <v>0</v>
      </c>
      <c r="BK1204">
        <f t="shared" si="248"/>
        <v>0</v>
      </c>
      <c r="BL1204">
        <f t="shared" si="249"/>
        <v>0</v>
      </c>
      <c r="BM1204">
        <f t="shared" si="250"/>
        <v>0</v>
      </c>
      <c r="BN1204">
        <f t="shared" si="251"/>
        <v>0</v>
      </c>
      <c r="BP1204">
        <f t="shared" si="252"/>
        <v>0</v>
      </c>
    </row>
    <row r="1205" spans="1:68" ht="15" customHeight="1">
      <c r="A1205" s="166"/>
      <c r="B1205" s="7"/>
      <c r="C1205" s="64" t="s">
        <v>156</v>
      </c>
      <c r="D1205" s="437" t="str">
        <f t="shared" si="223"/>
        <v/>
      </c>
      <c r="E1205" s="438"/>
      <c r="F1205" s="438"/>
      <c r="G1205" s="438"/>
      <c r="H1205" s="438"/>
      <c r="I1205" s="438"/>
      <c r="J1205" s="438"/>
      <c r="K1205" s="438"/>
      <c r="L1205" s="438"/>
      <c r="M1205" s="438"/>
      <c r="N1205" s="438"/>
      <c r="O1205" s="438"/>
      <c r="P1205" s="438"/>
      <c r="Q1205" s="438"/>
      <c r="R1205" s="439"/>
      <c r="S1205" s="234"/>
      <c r="T1205" s="234"/>
      <c r="U1205" s="234"/>
      <c r="V1205" s="234"/>
      <c r="W1205" s="234"/>
      <c r="X1205" s="234"/>
      <c r="Y1205" s="234"/>
      <c r="Z1205" s="234"/>
      <c r="AA1205" s="234"/>
      <c r="AB1205" s="234"/>
      <c r="AC1205" s="234"/>
      <c r="AD1205" s="234"/>
      <c r="AG1205">
        <f t="shared" si="224"/>
        <v>0</v>
      </c>
      <c r="AH1205">
        <f t="shared" si="225"/>
        <v>0</v>
      </c>
      <c r="AI1205">
        <f t="shared" si="226"/>
        <v>0</v>
      </c>
      <c r="AJ1205">
        <f t="shared" si="227"/>
        <v>0</v>
      </c>
      <c r="AL1205">
        <f t="shared" si="228"/>
        <v>0</v>
      </c>
      <c r="AM1205">
        <f t="shared" si="229"/>
        <v>0</v>
      </c>
      <c r="AN1205">
        <f t="shared" si="230"/>
        <v>0</v>
      </c>
      <c r="AO1205">
        <f t="shared" si="231"/>
        <v>0</v>
      </c>
      <c r="AQ1205">
        <f t="shared" si="232"/>
        <v>0</v>
      </c>
      <c r="AR1205">
        <f t="shared" si="233"/>
        <v>0</v>
      </c>
      <c r="AS1205">
        <f t="shared" si="234"/>
        <v>0</v>
      </c>
      <c r="AT1205">
        <f t="shared" si="235"/>
        <v>0</v>
      </c>
      <c r="AV1205">
        <f t="shared" si="236"/>
        <v>0</v>
      </c>
      <c r="AW1205">
        <f t="shared" si="237"/>
        <v>0</v>
      </c>
      <c r="AX1205">
        <f t="shared" si="238"/>
        <v>0</v>
      </c>
      <c r="AY1205">
        <f t="shared" si="239"/>
        <v>0</v>
      </c>
      <c r="BA1205">
        <f t="shared" si="240"/>
        <v>0</v>
      </c>
      <c r="BB1205">
        <f t="shared" si="241"/>
        <v>0</v>
      </c>
      <c r="BC1205">
        <f t="shared" si="242"/>
        <v>0</v>
      </c>
      <c r="BD1205">
        <f t="shared" si="243"/>
        <v>0</v>
      </c>
      <c r="BF1205">
        <f t="shared" si="244"/>
        <v>0</v>
      </c>
      <c r="BG1205">
        <f t="shared" si="245"/>
        <v>0</v>
      </c>
      <c r="BH1205">
        <f t="shared" si="246"/>
        <v>0</v>
      </c>
      <c r="BI1205">
        <f t="shared" si="247"/>
        <v>0</v>
      </c>
      <c r="BK1205">
        <f t="shared" si="248"/>
        <v>0</v>
      </c>
      <c r="BL1205">
        <f t="shared" si="249"/>
        <v>0</v>
      </c>
      <c r="BM1205">
        <f t="shared" si="250"/>
        <v>0</v>
      </c>
      <c r="BN1205">
        <f t="shared" si="251"/>
        <v>0</v>
      </c>
      <c r="BP1205">
        <f t="shared" si="252"/>
        <v>0</v>
      </c>
    </row>
    <row r="1206" spans="1:68" ht="15" customHeight="1">
      <c r="A1206" s="166"/>
      <c r="B1206" s="7"/>
      <c r="C1206" s="64" t="s">
        <v>157</v>
      </c>
      <c r="D1206" s="437" t="str">
        <f t="shared" si="223"/>
        <v/>
      </c>
      <c r="E1206" s="438"/>
      <c r="F1206" s="438"/>
      <c r="G1206" s="438"/>
      <c r="H1206" s="438"/>
      <c r="I1206" s="438"/>
      <c r="J1206" s="438"/>
      <c r="K1206" s="438"/>
      <c r="L1206" s="438"/>
      <c r="M1206" s="438"/>
      <c r="N1206" s="438"/>
      <c r="O1206" s="438"/>
      <c r="P1206" s="438"/>
      <c r="Q1206" s="438"/>
      <c r="R1206" s="439"/>
      <c r="S1206" s="234"/>
      <c r="T1206" s="234"/>
      <c r="U1206" s="234"/>
      <c r="V1206" s="234"/>
      <c r="W1206" s="234"/>
      <c r="X1206" s="234"/>
      <c r="Y1206" s="234"/>
      <c r="Z1206" s="234"/>
      <c r="AA1206" s="234"/>
      <c r="AB1206" s="234"/>
      <c r="AC1206" s="234"/>
      <c r="AD1206" s="234"/>
      <c r="AG1206">
        <f t="shared" si="224"/>
        <v>0</v>
      </c>
      <c r="AH1206">
        <f t="shared" si="225"/>
        <v>0</v>
      </c>
      <c r="AI1206">
        <f t="shared" si="226"/>
        <v>0</v>
      </c>
      <c r="AJ1206">
        <f t="shared" si="227"/>
        <v>0</v>
      </c>
      <c r="AL1206">
        <f t="shared" si="228"/>
        <v>0</v>
      </c>
      <c r="AM1206">
        <f t="shared" si="229"/>
        <v>0</v>
      </c>
      <c r="AN1206">
        <f t="shared" si="230"/>
        <v>0</v>
      </c>
      <c r="AO1206">
        <f t="shared" si="231"/>
        <v>0</v>
      </c>
      <c r="AQ1206">
        <f t="shared" si="232"/>
        <v>0</v>
      </c>
      <c r="AR1206">
        <f t="shared" si="233"/>
        <v>0</v>
      </c>
      <c r="AS1206">
        <f t="shared" si="234"/>
        <v>0</v>
      </c>
      <c r="AT1206">
        <f t="shared" si="235"/>
        <v>0</v>
      </c>
      <c r="AV1206">
        <f t="shared" si="236"/>
        <v>0</v>
      </c>
      <c r="AW1206">
        <f t="shared" si="237"/>
        <v>0</v>
      </c>
      <c r="AX1206">
        <f t="shared" si="238"/>
        <v>0</v>
      </c>
      <c r="AY1206">
        <f t="shared" si="239"/>
        <v>0</v>
      </c>
      <c r="BA1206">
        <f t="shared" si="240"/>
        <v>0</v>
      </c>
      <c r="BB1206">
        <f t="shared" si="241"/>
        <v>0</v>
      </c>
      <c r="BC1206">
        <f t="shared" si="242"/>
        <v>0</v>
      </c>
      <c r="BD1206">
        <f t="shared" si="243"/>
        <v>0</v>
      </c>
      <c r="BF1206">
        <f t="shared" si="244"/>
        <v>0</v>
      </c>
      <c r="BG1206">
        <f t="shared" si="245"/>
        <v>0</v>
      </c>
      <c r="BH1206">
        <f t="shared" si="246"/>
        <v>0</v>
      </c>
      <c r="BI1206">
        <f t="shared" si="247"/>
        <v>0</v>
      </c>
      <c r="BK1206">
        <f t="shared" si="248"/>
        <v>0</v>
      </c>
      <c r="BL1206">
        <f t="shared" si="249"/>
        <v>0</v>
      </c>
      <c r="BM1206">
        <f t="shared" si="250"/>
        <v>0</v>
      </c>
      <c r="BN1206">
        <f t="shared" si="251"/>
        <v>0</v>
      </c>
      <c r="BP1206">
        <f t="shared" si="252"/>
        <v>0</v>
      </c>
    </row>
    <row r="1207" spans="1:68" ht="15" customHeight="1">
      <c r="A1207" s="166"/>
      <c r="B1207" s="7"/>
      <c r="C1207" s="64" t="s">
        <v>158</v>
      </c>
      <c r="D1207" s="437" t="str">
        <f t="shared" si="223"/>
        <v/>
      </c>
      <c r="E1207" s="438"/>
      <c r="F1207" s="438"/>
      <c r="G1207" s="438"/>
      <c r="H1207" s="438"/>
      <c r="I1207" s="438"/>
      <c r="J1207" s="438"/>
      <c r="K1207" s="438"/>
      <c r="L1207" s="438"/>
      <c r="M1207" s="438"/>
      <c r="N1207" s="438"/>
      <c r="O1207" s="438"/>
      <c r="P1207" s="438"/>
      <c r="Q1207" s="438"/>
      <c r="R1207" s="439"/>
      <c r="S1207" s="234"/>
      <c r="T1207" s="234"/>
      <c r="U1207" s="234"/>
      <c r="V1207" s="234"/>
      <c r="W1207" s="234"/>
      <c r="X1207" s="234"/>
      <c r="Y1207" s="234"/>
      <c r="Z1207" s="234"/>
      <c r="AA1207" s="234"/>
      <c r="AB1207" s="234"/>
      <c r="AC1207" s="234"/>
      <c r="AD1207" s="234"/>
      <c r="AG1207">
        <f t="shared" si="224"/>
        <v>0</v>
      </c>
      <c r="AH1207">
        <f t="shared" si="225"/>
        <v>0</v>
      </c>
      <c r="AI1207">
        <f t="shared" si="226"/>
        <v>0</v>
      </c>
      <c r="AJ1207">
        <f t="shared" si="227"/>
        <v>0</v>
      </c>
      <c r="AL1207">
        <f t="shared" si="228"/>
        <v>0</v>
      </c>
      <c r="AM1207">
        <f t="shared" si="229"/>
        <v>0</v>
      </c>
      <c r="AN1207">
        <f t="shared" si="230"/>
        <v>0</v>
      </c>
      <c r="AO1207">
        <f t="shared" si="231"/>
        <v>0</v>
      </c>
      <c r="AQ1207">
        <f t="shared" si="232"/>
        <v>0</v>
      </c>
      <c r="AR1207">
        <f t="shared" si="233"/>
        <v>0</v>
      </c>
      <c r="AS1207">
        <f t="shared" si="234"/>
        <v>0</v>
      </c>
      <c r="AT1207">
        <f t="shared" si="235"/>
        <v>0</v>
      </c>
      <c r="AV1207">
        <f t="shared" si="236"/>
        <v>0</v>
      </c>
      <c r="AW1207">
        <f t="shared" si="237"/>
        <v>0</v>
      </c>
      <c r="AX1207">
        <f t="shared" si="238"/>
        <v>0</v>
      </c>
      <c r="AY1207">
        <f t="shared" si="239"/>
        <v>0</v>
      </c>
      <c r="BA1207">
        <f t="shared" si="240"/>
        <v>0</v>
      </c>
      <c r="BB1207">
        <f t="shared" si="241"/>
        <v>0</v>
      </c>
      <c r="BC1207">
        <f t="shared" si="242"/>
        <v>0</v>
      </c>
      <c r="BD1207">
        <f t="shared" si="243"/>
        <v>0</v>
      </c>
      <c r="BF1207">
        <f t="shared" si="244"/>
        <v>0</v>
      </c>
      <c r="BG1207">
        <f t="shared" si="245"/>
        <v>0</v>
      </c>
      <c r="BH1207">
        <f t="shared" si="246"/>
        <v>0</v>
      </c>
      <c r="BI1207">
        <f t="shared" si="247"/>
        <v>0</v>
      </c>
      <c r="BK1207">
        <f t="shared" si="248"/>
        <v>0</v>
      </c>
      <c r="BL1207">
        <f t="shared" si="249"/>
        <v>0</v>
      </c>
      <c r="BM1207">
        <f t="shared" si="250"/>
        <v>0</v>
      </c>
      <c r="BN1207">
        <f t="shared" si="251"/>
        <v>0</v>
      </c>
      <c r="BP1207">
        <f t="shared" si="252"/>
        <v>0</v>
      </c>
    </row>
    <row r="1208" spans="1:68" ht="15" customHeight="1">
      <c r="A1208" s="166"/>
      <c r="B1208" s="7"/>
      <c r="C1208" s="64" t="s">
        <v>159</v>
      </c>
      <c r="D1208" s="437" t="str">
        <f t="shared" si="223"/>
        <v/>
      </c>
      <c r="E1208" s="438"/>
      <c r="F1208" s="438"/>
      <c r="G1208" s="438"/>
      <c r="H1208" s="438"/>
      <c r="I1208" s="438"/>
      <c r="J1208" s="438"/>
      <c r="K1208" s="438"/>
      <c r="L1208" s="438"/>
      <c r="M1208" s="438"/>
      <c r="N1208" s="438"/>
      <c r="O1208" s="438"/>
      <c r="P1208" s="438"/>
      <c r="Q1208" s="438"/>
      <c r="R1208" s="439"/>
      <c r="S1208" s="234"/>
      <c r="T1208" s="234"/>
      <c r="U1208" s="234"/>
      <c r="V1208" s="234"/>
      <c r="W1208" s="234"/>
      <c r="X1208" s="234"/>
      <c r="Y1208" s="234"/>
      <c r="Z1208" s="234"/>
      <c r="AA1208" s="234"/>
      <c r="AB1208" s="234"/>
      <c r="AC1208" s="234"/>
      <c r="AD1208" s="234"/>
      <c r="AG1208">
        <f t="shared" si="224"/>
        <v>0</v>
      </c>
      <c r="AH1208">
        <f t="shared" si="225"/>
        <v>0</v>
      </c>
      <c r="AI1208">
        <f t="shared" si="226"/>
        <v>0</v>
      </c>
      <c r="AJ1208">
        <f t="shared" si="227"/>
        <v>0</v>
      </c>
      <c r="AL1208">
        <f t="shared" si="228"/>
        <v>0</v>
      </c>
      <c r="AM1208">
        <f t="shared" si="229"/>
        <v>0</v>
      </c>
      <c r="AN1208">
        <f t="shared" si="230"/>
        <v>0</v>
      </c>
      <c r="AO1208">
        <f t="shared" si="231"/>
        <v>0</v>
      </c>
      <c r="AQ1208">
        <f t="shared" si="232"/>
        <v>0</v>
      </c>
      <c r="AR1208">
        <f t="shared" si="233"/>
        <v>0</v>
      </c>
      <c r="AS1208">
        <f t="shared" si="234"/>
        <v>0</v>
      </c>
      <c r="AT1208">
        <f t="shared" si="235"/>
        <v>0</v>
      </c>
      <c r="AV1208">
        <f t="shared" si="236"/>
        <v>0</v>
      </c>
      <c r="AW1208">
        <f t="shared" si="237"/>
        <v>0</v>
      </c>
      <c r="AX1208">
        <f t="shared" si="238"/>
        <v>0</v>
      </c>
      <c r="AY1208">
        <f t="shared" si="239"/>
        <v>0</v>
      </c>
      <c r="BA1208">
        <f t="shared" si="240"/>
        <v>0</v>
      </c>
      <c r="BB1208">
        <f t="shared" si="241"/>
        <v>0</v>
      </c>
      <c r="BC1208">
        <f t="shared" si="242"/>
        <v>0</v>
      </c>
      <c r="BD1208">
        <f t="shared" si="243"/>
        <v>0</v>
      </c>
      <c r="BF1208">
        <f t="shared" si="244"/>
        <v>0</v>
      </c>
      <c r="BG1208">
        <f t="shared" si="245"/>
        <v>0</v>
      </c>
      <c r="BH1208">
        <f t="shared" si="246"/>
        <v>0</v>
      </c>
      <c r="BI1208">
        <f t="shared" si="247"/>
        <v>0</v>
      </c>
      <c r="BK1208">
        <f t="shared" si="248"/>
        <v>0</v>
      </c>
      <c r="BL1208">
        <f t="shared" si="249"/>
        <v>0</v>
      </c>
      <c r="BM1208">
        <f t="shared" si="250"/>
        <v>0</v>
      </c>
      <c r="BN1208">
        <f t="shared" si="251"/>
        <v>0</v>
      </c>
      <c r="BP1208">
        <f t="shared" si="252"/>
        <v>0</v>
      </c>
    </row>
    <row r="1209" spans="1:68" ht="15" customHeight="1">
      <c r="A1209" s="166"/>
      <c r="B1209" s="7"/>
      <c r="C1209" s="64" t="s">
        <v>160</v>
      </c>
      <c r="D1209" s="437" t="str">
        <f t="shared" si="223"/>
        <v/>
      </c>
      <c r="E1209" s="438"/>
      <c r="F1209" s="438"/>
      <c r="G1209" s="438"/>
      <c r="H1209" s="438"/>
      <c r="I1209" s="438"/>
      <c r="J1209" s="438"/>
      <c r="K1209" s="438"/>
      <c r="L1209" s="438"/>
      <c r="M1209" s="438"/>
      <c r="N1209" s="438"/>
      <c r="O1209" s="438"/>
      <c r="P1209" s="438"/>
      <c r="Q1209" s="438"/>
      <c r="R1209" s="439"/>
      <c r="S1209" s="234"/>
      <c r="T1209" s="234"/>
      <c r="U1209" s="234"/>
      <c r="V1209" s="234"/>
      <c r="W1209" s="234"/>
      <c r="X1209" s="234"/>
      <c r="Y1209" s="234"/>
      <c r="Z1209" s="234"/>
      <c r="AA1209" s="234"/>
      <c r="AB1209" s="234"/>
      <c r="AC1209" s="234"/>
      <c r="AD1209" s="234"/>
      <c r="AG1209">
        <f t="shared" si="224"/>
        <v>0</v>
      </c>
      <c r="AH1209">
        <f t="shared" si="225"/>
        <v>0</v>
      </c>
      <c r="AI1209">
        <f t="shared" si="226"/>
        <v>0</v>
      </c>
      <c r="AJ1209">
        <f t="shared" si="227"/>
        <v>0</v>
      </c>
      <c r="AL1209">
        <f t="shared" si="228"/>
        <v>0</v>
      </c>
      <c r="AM1209">
        <f t="shared" si="229"/>
        <v>0</v>
      </c>
      <c r="AN1209">
        <f t="shared" si="230"/>
        <v>0</v>
      </c>
      <c r="AO1209">
        <f t="shared" si="231"/>
        <v>0</v>
      </c>
      <c r="AQ1209">
        <f t="shared" si="232"/>
        <v>0</v>
      </c>
      <c r="AR1209">
        <f t="shared" si="233"/>
        <v>0</v>
      </c>
      <c r="AS1209">
        <f t="shared" si="234"/>
        <v>0</v>
      </c>
      <c r="AT1209">
        <f t="shared" si="235"/>
        <v>0</v>
      </c>
      <c r="AV1209">
        <f t="shared" si="236"/>
        <v>0</v>
      </c>
      <c r="AW1209">
        <f t="shared" si="237"/>
        <v>0</v>
      </c>
      <c r="AX1209">
        <f t="shared" si="238"/>
        <v>0</v>
      </c>
      <c r="AY1209">
        <f t="shared" si="239"/>
        <v>0</v>
      </c>
      <c r="BA1209">
        <f t="shared" si="240"/>
        <v>0</v>
      </c>
      <c r="BB1209">
        <f t="shared" si="241"/>
        <v>0</v>
      </c>
      <c r="BC1209">
        <f t="shared" si="242"/>
        <v>0</v>
      </c>
      <c r="BD1209">
        <f t="shared" si="243"/>
        <v>0</v>
      </c>
      <c r="BF1209">
        <f t="shared" si="244"/>
        <v>0</v>
      </c>
      <c r="BG1209">
        <f t="shared" si="245"/>
        <v>0</v>
      </c>
      <c r="BH1209">
        <f t="shared" si="246"/>
        <v>0</v>
      </c>
      <c r="BI1209">
        <f t="shared" si="247"/>
        <v>0</v>
      </c>
      <c r="BK1209">
        <f t="shared" si="248"/>
        <v>0</v>
      </c>
      <c r="BL1209">
        <f t="shared" si="249"/>
        <v>0</v>
      </c>
      <c r="BM1209">
        <f t="shared" si="250"/>
        <v>0</v>
      </c>
      <c r="BN1209">
        <f t="shared" si="251"/>
        <v>0</v>
      </c>
      <c r="BP1209">
        <f t="shared" si="252"/>
        <v>0</v>
      </c>
    </row>
    <row r="1210" spans="1:68" ht="15" customHeight="1">
      <c r="A1210" s="166"/>
      <c r="B1210" s="7"/>
      <c r="C1210" s="64" t="s">
        <v>161</v>
      </c>
      <c r="D1210" s="437" t="str">
        <f t="shared" si="223"/>
        <v/>
      </c>
      <c r="E1210" s="438"/>
      <c r="F1210" s="438"/>
      <c r="G1210" s="438"/>
      <c r="H1210" s="438"/>
      <c r="I1210" s="438"/>
      <c r="J1210" s="438"/>
      <c r="K1210" s="438"/>
      <c r="L1210" s="438"/>
      <c r="M1210" s="438"/>
      <c r="N1210" s="438"/>
      <c r="O1210" s="438"/>
      <c r="P1210" s="438"/>
      <c r="Q1210" s="438"/>
      <c r="R1210" s="439"/>
      <c r="S1210" s="234"/>
      <c r="T1210" s="234"/>
      <c r="U1210" s="234"/>
      <c r="V1210" s="234"/>
      <c r="W1210" s="234"/>
      <c r="X1210" s="234"/>
      <c r="Y1210" s="234"/>
      <c r="Z1210" s="234"/>
      <c r="AA1210" s="234"/>
      <c r="AB1210" s="234"/>
      <c r="AC1210" s="234"/>
      <c r="AD1210" s="234"/>
      <c r="AG1210">
        <f t="shared" si="224"/>
        <v>0</v>
      </c>
      <c r="AH1210">
        <f t="shared" si="225"/>
        <v>0</v>
      </c>
      <c r="AI1210">
        <f t="shared" si="226"/>
        <v>0</v>
      </c>
      <c r="AJ1210">
        <f t="shared" si="227"/>
        <v>0</v>
      </c>
      <c r="AL1210">
        <f t="shared" si="228"/>
        <v>0</v>
      </c>
      <c r="AM1210">
        <f t="shared" si="229"/>
        <v>0</v>
      </c>
      <c r="AN1210">
        <f t="shared" si="230"/>
        <v>0</v>
      </c>
      <c r="AO1210">
        <f t="shared" si="231"/>
        <v>0</v>
      </c>
      <c r="AQ1210">
        <f t="shared" si="232"/>
        <v>0</v>
      </c>
      <c r="AR1210">
        <f t="shared" si="233"/>
        <v>0</v>
      </c>
      <c r="AS1210">
        <f t="shared" si="234"/>
        <v>0</v>
      </c>
      <c r="AT1210">
        <f t="shared" si="235"/>
        <v>0</v>
      </c>
      <c r="AV1210">
        <f t="shared" si="236"/>
        <v>0</v>
      </c>
      <c r="AW1210">
        <f t="shared" si="237"/>
        <v>0</v>
      </c>
      <c r="AX1210">
        <f t="shared" si="238"/>
        <v>0</v>
      </c>
      <c r="AY1210">
        <f t="shared" si="239"/>
        <v>0</v>
      </c>
      <c r="BA1210">
        <f t="shared" si="240"/>
        <v>0</v>
      </c>
      <c r="BB1210">
        <f t="shared" si="241"/>
        <v>0</v>
      </c>
      <c r="BC1210">
        <f t="shared" si="242"/>
        <v>0</v>
      </c>
      <c r="BD1210">
        <f t="shared" si="243"/>
        <v>0</v>
      </c>
      <c r="BF1210">
        <f t="shared" si="244"/>
        <v>0</v>
      </c>
      <c r="BG1210">
        <f t="shared" si="245"/>
        <v>0</v>
      </c>
      <c r="BH1210">
        <f t="shared" si="246"/>
        <v>0</v>
      </c>
      <c r="BI1210">
        <f t="shared" si="247"/>
        <v>0</v>
      </c>
      <c r="BK1210">
        <f t="shared" si="248"/>
        <v>0</v>
      </c>
      <c r="BL1210">
        <f t="shared" si="249"/>
        <v>0</v>
      </c>
      <c r="BM1210">
        <f t="shared" si="250"/>
        <v>0</v>
      </c>
      <c r="BN1210">
        <f t="shared" si="251"/>
        <v>0</v>
      </c>
      <c r="BP1210">
        <f t="shared" si="252"/>
        <v>0</v>
      </c>
    </row>
    <row r="1211" spans="1:68" ht="15" customHeight="1">
      <c r="A1211" s="166"/>
      <c r="B1211" s="7"/>
      <c r="C1211" s="64" t="s">
        <v>162</v>
      </c>
      <c r="D1211" s="437" t="str">
        <f t="shared" si="223"/>
        <v/>
      </c>
      <c r="E1211" s="438"/>
      <c r="F1211" s="438"/>
      <c r="G1211" s="438"/>
      <c r="H1211" s="438"/>
      <c r="I1211" s="438"/>
      <c r="J1211" s="438"/>
      <c r="K1211" s="438"/>
      <c r="L1211" s="438"/>
      <c r="M1211" s="438"/>
      <c r="N1211" s="438"/>
      <c r="O1211" s="438"/>
      <c r="P1211" s="438"/>
      <c r="Q1211" s="438"/>
      <c r="R1211" s="439"/>
      <c r="S1211" s="234"/>
      <c r="T1211" s="234"/>
      <c r="U1211" s="234"/>
      <c r="V1211" s="234"/>
      <c r="W1211" s="234"/>
      <c r="X1211" s="234"/>
      <c r="Y1211" s="234"/>
      <c r="Z1211" s="234"/>
      <c r="AA1211" s="234"/>
      <c r="AB1211" s="234"/>
      <c r="AC1211" s="234"/>
      <c r="AD1211" s="234"/>
      <c r="AG1211">
        <f t="shared" si="224"/>
        <v>0</v>
      </c>
      <c r="AH1211">
        <f t="shared" si="225"/>
        <v>0</v>
      </c>
      <c r="AI1211">
        <f t="shared" si="226"/>
        <v>0</v>
      </c>
      <c r="AJ1211">
        <f t="shared" si="227"/>
        <v>0</v>
      </c>
      <c r="AL1211">
        <f t="shared" si="228"/>
        <v>0</v>
      </c>
      <c r="AM1211">
        <f t="shared" si="229"/>
        <v>0</v>
      </c>
      <c r="AN1211">
        <f t="shared" si="230"/>
        <v>0</v>
      </c>
      <c r="AO1211">
        <f t="shared" si="231"/>
        <v>0</v>
      </c>
      <c r="AQ1211">
        <f t="shared" si="232"/>
        <v>0</v>
      </c>
      <c r="AR1211">
        <f t="shared" si="233"/>
        <v>0</v>
      </c>
      <c r="AS1211">
        <f t="shared" si="234"/>
        <v>0</v>
      </c>
      <c r="AT1211">
        <f t="shared" si="235"/>
        <v>0</v>
      </c>
      <c r="AV1211">
        <f t="shared" si="236"/>
        <v>0</v>
      </c>
      <c r="AW1211">
        <f t="shared" si="237"/>
        <v>0</v>
      </c>
      <c r="AX1211">
        <f t="shared" si="238"/>
        <v>0</v>
      </c>
      <c r="AY1211">
        <f t="shared" si="239"/>
        <v>0</v>
      </c>
      <c r="BA1211">
        <f t="shared" si="240"/>
        <v>0</v>
      </c>
      <c r="BB1211">
        <f t="shared" si="241"/>
        <v>0</v>
      </c>
      <c r="BC1211">
        <f t="shared" si="242"/>
        <v>0</v>
      </c>
      <c r="BD1211">
        <f t="shared" si="243"/>
        <v>0</v>
      </c>
      <c r="BF1211">
        <f t="shared" si="244"/>
        <v>0</v>
      </c>
      <c r="BG1211">
        <f t="shared" si="245"/>
        <v>0</v>
      </c>
      <c r="BH1211">
        <f t="shared" si="246"/>
        <v>0</v>
      </c>
      <c r="BI1211">
        <f t="shared" si="247"/>
        <v>0</v>
      </c>
      <c r="BK1211">
        <f t="shared" si="248"/>
        <v>0</v>
      </c>
      <c r="BL1211">
        <f t="shared" si="249"/>
        <v>0</v>
      </c>
      <c r="BM1211">
        <f t="shared" si="250"/>
        <v>0</v>
      </c>
      <c r="BN1211">
        <f t="shared" si="251"/>
        <v>0</v>
      </c>
      <c r="BP1211">
        <f t="shared" si="252"/>
        <v>0</v>
      </c>
    </row>
    <row r="1212" spans="1:68" ht="15" customHeight="1">
      <c r="A1212" s="166"/>
      <c r="B1212" s="7"/>
      <c r="C1212" s="64" t="s">
        <v>163</v>
      </c>
      <c r="D1212" s="437" t="str">
        <f t="shared" si="223"/>
        <v/>
      </c>
      <c r="E1212" s="438"/>
      <c r="F1212" s="438"/>
      <c r="G1212" s="438"/>
      <c r="H1212" s="438"/>
      <c r="I1212" s="438"/>
      <c r="J1212" s="438"/>
      <c r="K1212" s="438"/>
      <c r="L1212" s="438"/>
      <c r="M1212" s="438"/>
      <c r="N1212" s="438"/>
      <c r="O1212" s="438"/>
      <c r="P1212" s="438"/>
      <c r="Q1212" s="438"/>
      <c r="R1212" s="439"/>
      <c r="S1212" s="234"/>
      <c r="T1212" s="234"/>
      <c r="U1212" s="234"/>
      <c r="V1212" s="234"/>
      <c r="W1212" s="234"/>
      <c r="X1212" s="234"/>
      <c r="Y1212" s="234"/>
      <c r="Z1212" s="234"/>
      <c r="AA1212" s="234"/>
      <c r="AB1212" s="234"/>
      <c r="AC1212" s="234"/>
      <c r="AD1212" s="234"/>
      <c r="AG1212">
        <f t="shared" si="224"/>
        <v>0</v>
      </c>
      <c r="AH1212">
        <f t="shared" si="225"/>
        <v>0</v>
      </c>
      <c r="AI1212">
        <f t="shared" si="226"/>
        <v>0</v>
      </c>
      <c r="AJ1212">
        <f t="shared" si="227"/>
        <v>0</v>
      </c>
      <c r="AL1212">
        <f t="shared" si="228"/>
        <v>0</v>
      </c>
      <c r="AM1212">
        <f t="shared" si="229"/>
        <v>0</v>
      </c>
      <c r="AN1212">
        <f t="shared" si="230"/>
        <v>0</v>
      </c>
      <c r="AO1212">
        <f t="shared" si="231"/>
        <v>0</v>
      </c>
      <c r="AQ1212">
        <f t="shared" si="232"/>
        <v>0</v>
      </c>
      <c r="AR1212">
        <f t="shared" si="233"/>
        <v>0</v>
      </c>
      <c r="AS1212">
        <f t="shared" si="234"/>
        <v>0</v>
      </c>
      <c r="AT1212">
        <f t="shared" si="235"/>
        <v>0</v>
      </c>
      <c r="AV1212">
        <f t="shared" si="236"/>
        <v>0</v>
      </c>
      <c r="AW1212">
        <f t="shared" si="237"/>
        <v>0</v>
      </c>
      <c r="AX1212">
        <f t="shared" si="238"/>
        <v>0</v>
      </c>
      <c r="AY1212">
        <f t="shared" si="239"/>
        <v>0</v>
      </c>
      <c r="BA1212">
        <f t="shared" si="240"/>
        <v>0</v>
      </c>
      <c r="BB1212">
        <f t="shared" si="241"/>
        <v>0</v>
      </c>
      <c r="BC1212">
        <f t="shared" si="242"/>
        <v>0</v>
      </c>
      <c r="BD1212">
        <f t="shared" si="243"/>
        <v>0</v>
      </c>
      <c r="BF1212">
        <f t="shared" si="244"/>
        <v>0</v>
      </c>
      <c r="BG1212">
        <f t="shared" si="245"/>
        <v>0</v>
      </c>
      <c r="BH1212">
        <f t="shared" si="246"/>
        <v>0</v>
      </c>
      <c r="BI1212">
        <f t="shared" si="247"/>
        <v>0</v>
      </c>
      <c r="BK1212">
        <f t="shared" si="248"/>
        <v>0</v>
      </c>
      <c r="BL1212">
        <f t="shared" si="249"/>
        <v>0</v>
      </c>
      <c r="BM1212">
        <f t="shared" si="250"/>
        <v>0</v>
      </c>
      <c r="BN1212">
        <f t="shared" si="251"/>
        <v>0</v>
      </c>
      <c r="BP1212">
        <f t="shared" si="252"/>
        <v>0</v>
      </c>
    </row>
    <row r="1213" spans="1:68" ht="15" customHeight="1">
      <c r="A1213" s="166"/>
      <c r="B1213" s="7"/>
      <c r="C1213" s="64" t="s">
        <v>164</v>
      </c>
      <c r="D1213" s="437" t="str">
        <f t="shared" si="223"/>
        <v/>
      </c>
      <c r="E1213" s="438"/>
      <c r="F1213" s="438"/>
      <c r="G1213" s="438"/>
      <c r="H1213" s="438"/>
      <c r="I1213" s="438"/>
      <c r="J1213" s="438"/>
      <c r="K1213" s="438"/>
      <c r="L1213" s="438"/>
      <c r="M1213" s="438"/>
      <c r="N1213" s="438"/>
      <c r="O1213" s="438"/>
      <c r="P1213" s="438"/>
      <c r="Q1213" s="438"/>
      <c r="R1213" s="439"/>
      <c r="S1213" s="234"/>
      <c r="T1213" s="234"/>
      <c r="U1213" s="234"/>
      <c r="V1213" s="234"/>
      <c r="W1213" s="234"/>
      <c r="X1213" s="234"/>
      <c r="Y1213" s="234"/>
      <c r="Z1213" s="234"/>
      <c r="AA1213" s="234"/>
      <c r="AB1213" s="234"/>
      <c r="AC1213" s="234"/>
      <c r="AD1213" s="234"/>
      <c r="AG1213">
        <f t="shared" si="224"/>
        <v>0</v>
      </c>
      <c r="AH1213">
        <f t="shared" si="225"/>
        <v>0</v>
      </c>
      <c r="AI1213">
        <f t="shared" si="226"/>
        <v>0</v>
      </c>
      <c r="AJ1213">
        <f t="shared" si="227"/>
        <v>0</v>
      </c>
      <c r="AL1213">
        <f t="shared" si="228"/>
        <v>0</v>
      </c>
      <c r="AM1213">
        <f t="shared" si="229"/>
        <v>0</v>
      </c>
      <c r="AN1213">
        <f t="shared" si="230"/>
        <v>0</v>
      </c>
      <c r="AO1213">
        <f t="shared" si="231"/>
        <v>0</v>
      </c>
      <c r="AQ1213">
        <f t="shared" si="232"/>
        <v>0</v>
      </c>
      <c r="AR1213">
        <f t="shared" si="233"/>
        <v>0</v>
      </c>
      <c r="AS1213">
        <f t="shared" si="234"/>
        <v>0</v>
      </c>
      <c r="AT1213">
        <f t="shared" si="235"/>
        <v>0</v>
      </c>
      <c r="AV1213">
        <f t="shared" si="236"/>
        <v>0</v>
      </c>
      <c r="AW1213">
        <f t="shared" si="237"/>
        <v>0</v>
      </c>
      <c r="AX1213">
        <f t="shared" si="238"/>
        <v>0</v>
      </c>
      <c r="AY1213">
        <f t="shared" si="239"/>
        <v>0</v>
      </c>
      <c r="BA1213">
        <f t="shared" si="240"/>
        <v>0</v>
      </c>
      <c r="BB1213">
        <f t="shared" si="241"/>
        <v>0</v>
      </c>
      <c r="BC1213">
        <f t="shared" si="242"/>
        <v>0</v>
      </c>
      <c r="BD1213">
        <f t="shared" si="243"/>
        <v>0</v>
      </c>
      <c r="BF1213">
        <f t="shared" si="244"/>
        <v>0</v>
      </c>
      <c r="BG1213">
        <f t="shared" si="245"/>
        <v>0</v>
      </c>
      <c r="BH1213">
        <f t="shared" si="246"/>
        <v>0</v>
      </c>
      <c r="BI1213">
        <f t="shared" si="247"/>
        <v>0</v>
      </c>
      <c r="BK1213">
        <f t="shared" si="248"/>
        <v>0</v>
      </c>
      <c r="BL1213">
        <f t="shared" si="249"/>
        <v>0</v>
      </c>
      <c r="BM1213">
        <f t="shared" si="250"/>
        <v>0</v>
      </c>
      <c r="BN1213">
        <f t="shared" si="251"/>
        <v>0</v>
      </c>
      <c r="BP1213">
        <f t="shared" si="252"/>
        <v>0</v>
      </c>
    </row>
    <row r="1214" spans="1:68" ht="15" customHeight="1">
      <c r="A1214" s="166"/>
      <c r="B1214" s="7"/>
      <c r="C1214" s="64" t="s">
        <v>165</v>
      </c>
      <c r="D1214" s="437" t="str">
        <f t="shared" si="223"/>
        <v/>
      </c>
      <c r="E1214" s="438"/>
      <c r="F1214" s="438"/>
      <c r="G1214" s="438"/>
      <c r="H1214" s="438"/>
      <c r="I1214" s="438"/>
      <c r="J1214" s="438"/>
      <c r="K1214" s="438"/>
      <c r="L1214" s="438"/>
      <c r="M1214" s="438"/>
      <c r="N1214" s="438"/>
      <c r="O1214" s="438"/>
      <c r="P1214" s="438"/>
      <c r="Q1214" s="438"/>
      <c r="R1214" s="439"/>
      <c r="S1214" s="234"/>
      <c r="T1214" s="234"/>
      <c r="U1214" s="234"/>
      <c r="V1214" s="234"/>
      <c r="W1214" s="234"/>
      <c r="X1214" s="234"/>
      <c r="Y1214" s="234"/>
      <c r="Z1214" s="234"/>
      <c r="AA1214" s="234"/>
      <c r="AB1214" s="234"/>
      <c r="AC1214" s="234"/>
      <c r="AD1214" s="234"/>
      <c r="AG1214">
        <f t="shared" si="224"/>
        <v>0</v>
      </c>
      <c r="AH1214">
        <f t="shared" si="225"/>
        <v>0</v>
      </c>
      <c r="AI1214">
        <f t="shared" si="226"/>
        <v>0</v>
      </c>
      <c r="AJ1214">
        <f t="shared" si="227"/>
        <v>0</v>
      </c>
      <c r="AL1214">
        <f t="shared" si="228"/>
        <v>0</v>
      </c>
      <c r="AM1214">
        <f t="shared" si="229"/>
        <v>0</v>
      </c>
      <c r="AN1214">
        <f t="shared" si="230"/>
        <v>0</v>
      </c>
      <c r="AO1214">
        <f t="shared" si="231"/>
        <v>0</v>
      </c>
      <c r="AQ1214">
        <f t="shared" si="232"/>
        <v>0</v>
      </c>
      <c r="AR1214">
        <f t="shared" si="233"/>
        <v>0</v>
      </c>
      <c r="AS1214">
        <f t="shared" si="234"/>
        <v>0</v>
      </c>
      <c r="AT1214">
        <f t="shared" si="235"/>
        <v>0</v>
      </c>
      <c r="AV1214">
        <f t="shared" si="236"/>
        <v>0</v>
      </c>
      <c r="AW1214">
        <f t="shared" si="237"/>
        <v>0</v>
      </c>
      <c r="AX1214">
        <f t="shared" si="238"/>
        <v>0</v>
      </c>
      <c r="AY1214">
        <f t="shared" si="239"/>
        <v>0</v>
      </c>
      <c r="BA1214">
        <f t="shared" si="240"/>
        <v>0</v>
      </c>
      <c r="BB1214">
        <f t="shared" si="241"/>
        <v>0</v>
      </c>
      <c r="BC1214">
        <f t="shared" si="242"/>
        <v>0</v>
      </c>
      <c r="BD1214">
        <f t="shared" si="243"/>
        <v>0</v>
      </c>
      <c r="BF1214">
        <f t="shared" si="244"/>
        <v>0</v>
      </c>
      <c r="BG1214">
        <f t="shared" si="245"/>
        <v>0</v>
      </c>
      <c r="BH1214">
        <f t="shared" si="246"/>
        <v>0</v>
      </c>
      <c r="BI1214">
        <f t="shared" si="247"/>
        <v>0</v>
      </c>
      <c r="BK1214">
        <f t="shared" si="248"/>
        <v>0</v>
      </c>
      <c r="BL1214">
        <f t="shared" si="249"/>
        <v>0</v>
      </c>
      <c r="BM1214">
        <f t="shared" si="250"/>
        <v>0</v>
      </c>
      <c r="BN1214">
        <f t="shared" si="251"/>
        <v>0</v>
      </c>
      <c r="BP1214">
        <f t="shared" si="252"/>
        <v>0</v>
      </c>
    </row>
    <row r="1215" spans="1:68" ht="15" customHeight="1">
      <c r="A1215" s="166"/>
      <c r="B1215" s="7"/>
      <c r="C1215" s="64" t="s">
        <v>166</v>
      </c>
      <c r="D1215" s="437" t="str">
        <f t="shared" si="223"/>
        <v/>
      </c>
      <c r="E1215" s="438"/>
      <c r="F1215" s="438"/>
      <c r="G1215" s="438"/>
      <c r="H1215" s="438"/>
      <c r="I1215" s="438"/>
      <c r="J1215" s="438"/>
      <c r="K1215" s="438"/>
      <c r="L1215" s="438"/>
      <c r="M1215" s="438"/>
      <c r="N1215" s="438"/>
      <c r="O1215" s="438"/>
      <c r="P1215" s="438"/>
      <c r="Q1215" s="438"/>
      <c r="R1215" s="439"/>
      <c r="S1215" s="234"/>
      <c r="T1215" s="234"/>
      <c r="U1215" s="234"/>
      <c r="V1215" s="234"/>
      <c r="W1215" s="234"/>
      <c r="X1215" s="234"/>
      <c r="Y1215" s="234"/>
      <c r="Z1215" s="234"/>
      <c r="AA1215" s="234"/>
      <c r="AB1215" s="234"/>
      <c r="AC1215" s="234"/>
      <c r="AD1215" s="234"/>
      <c r="AG1215">
        <f t="shared" si="224"/>
        <v>0</v>
      </c>
      <c r="AH1215">
        <f t="shared" si="225"/>
        <v>0</v>
      </c>
      <c r="AI1215">
        <f t="shared" si="226"/>
        <v>0</v>
      </c>
      <c r="AJ1215">
        <f t="shared" si="227"/>
        <v>0</v>
      </c>
      <c r="AL1215">
        <f t="shared" si="228"/>
        <v>0</v>
      </c>
      <c r="AM1215">
        <f t="shared" si="229"/>
        <v>0</v>
      </c>
      <c r="AN1215">
        <f t="shared" si="230"/>
        <v>0</v>
      </c>
      <c r="AO1215">
        <f t="shared" si="231"/>
        <v>0</v>
      </c>
      <c r="AQ1215">
        <f t="shared" si="232"/>
        <v>0</v>
      </c>
      <c r="AR1215">
        <f t="shared" si="233"/>
        <v>0</v>
      </c>
      <c r="AS1215">
        <f t="shared" si="234"/>
        <v>0</v>
      </c>
      <c r="AT1215">
        <f t="shared" si="235"/>
        <v>0</v>
      </c>
      <c r="AV1215">
        <f t="shared" si="236"/>
        <v>0</v>
      </c>
      <c r="AW1215">
        <f t="shared" si="237"/>
        <v>0</v>
      </c>
      <c r="AX1215">
        <f t="shared" si="238"/>
        <v>0</v>
      </c>
      <c r="AY1215">
        <f t="shared" si="239"/>
        <v>0</v>
      </c>
      <c r="BA1215">
        <f t="shared" si="240"/>
        <v>0</v>
      </c>
      <c r="BB1215">
        <f t="shared" si="241"/>
        <v>0</v>
      </c>
      <c r="BC1215">
        <f t="shared" si="242"/>
        <v>0</v>
      </c>
      <c r="BD1215">
        <f t="shared" si="243"/>
        <v>0</v>
      </c>
      <c r="BF1215">
        <f t="shared" si="244"/>
        <v>0</v>
      </c>
      <c r="BG1215">
        <f t="shared" si="245"/>
        <v>0</v>
      </c>
      <c r="BH1215">
        <f t="shared" si="246"/>
        <v>0</v>
      </c>
      <c r="BI1215">
        <f t="shared" si="247"/>
        <v>0</v>
      </c>
      <c r="BK1215">
        <f t="shared" si="248"/>
        <v>0</v>
      </c>
      <c r="BL1215">
        <f t="shared" si="249"/>
        <v>0</v>
      </c>
      <c r="BM1215">
        <f t="shared" si="250"/>
        <v>0</v>
      </c>
      <c r="BN1215">
        <f t="shared" si="251"/>
        <v>0</v>
      </c>
      <c r="BP1215">
        <f t="shared" si="252"/>
        <v>0</v>
      </c>
    </row>
    <row r="1216" spans="1:68" ht="15" customHeight="1">
      <c r="A1216" s="166"/>
      <c r="B1216" s="7"/>
      <c r="C1216" s="64" t="s">
        <v>167</v>
      </c>
      <c r="D1216" s="437" t="str">
        <f t="shared" si="223"/>
        <v/>
      </c>
      <c r="E1216" s="438"/>
      <c r="F1216" s="438"/>
      <c r="G1216" s="438"/>
      <c r="H1216" s="438"/>
      <c r="I1216" s="438"/>
      <c r="J1216" s="438"/>
      <c r="K1216" s="438"/>
      <c r="L1216" s="438"/>
      <c r="M1216" s="438"/>
      <c r="N1216" s="438"/>
      <c r="O1216" s="438"/>
      <c r="P1216" s="438"/>
      <c r="Q1216" s="438"/>
      <c r="R1216" s="439"/>
      <c r="S1216" s="234"/>
      <c r="T1216" s="234"/>
      <c r="U1216" s="234"/>
      <c r="V1216" s="234"/>
      <c r="W1216" s="234"/>
      <c r="X1216" s="234"/>
      <c r="Y1216" s="234"/>
      <c r="Z1216" s="234"/>
      <c r="AA1216" s="234"/>
      <c r="AB1216" s="234"/>
      <c r="AC1216" s="234"/>
      <c r="AD1216" s="234"/>
      <c r="AG1216">
        <f t="shared" si="224"/>
        <v>0</v>
      </c>
      <c r="AH1216">
        <f t="shared" si="225"/>
        <v>0</v>
      </c>
      <c r="AI1216">
        <f t="shared" si="226"/>
        <v>0</v>
      </c>
      <c r="AJ1216">
        <f t="shared" si="227"/>
        <v>0</v>
      </c>
      <c r="AL1216">
        <f t="shared" si="228"/>
        <v>0</v>
      </c>
      <c r="AM1216">
        <f t="shared" si="229"/>
        <v>0</v>
      </c>
      <c r="AN1216">
        <f t="shared" si="230"/>
        <v>0</v>
      </c>
      <c r="AO1216">
        <f t="shared" si="231"/>
        <v>0</v>
      </c>
      <c r="AQ1216">
        <f t="shared" si="232"/>
        <v>0</v>
      </c>
      <c r="AR1216">
        <f t="shared" si="233"/>
        <v>0</v>
      </c>
      <c r="AS1216">
        <f t="shared" si="234"/>
        <v>0</v>
      </c>
      <c r="AT1216">
        <f t="shared" si="235"/>
        <v>0</v>
      </c>
      <c r="AV1216">
        <f t="shared" si="236"/>
        <v>0</v>
      </c>
      <c r="AW1216">
        <f t="shared" si="237"/>
        <v>0</v>
      </c>
      <c r="AX1216">
        <f t="shared" si="238"/>
        <v>0</v>
      </c>
      <c r="AY1216">
        <f t="shared" si="239"/>
        <v>0</v>
      </c>
      <c r="BA1216">
        <f t="shared" si="240"/>
        <v>0</v>
      </c>
      <c r="BB1216">
        <f t="shared" si="241"/>
        <v>0</v>
      </c>
      <c r="BC1216">
        <f t="shared" si="242"/>
        <v>0</v>
      </c>
      <c r="BD1216">
        <f t="shared" si="243"/>
        <v>0</v>
      </c>
      <c r="BF1216">
        <f t="shared" si="244"/>
        <v>0</v>
      </c>
      <c r="BG1216">
        <f t="shared" si="245"/>
        <v>0</v>
      </c>
      <c r="BH1216">
        <f t="shared" si="246"/>
        <v>0</v>
      </c>
      <c r="BI1216">
        <f t="shared" si="247"/>
        <v>0</v>
      </c>
      <c r="BK1216">
        <f t="shared" si="248"/>
        <v>0</v>
      </c>
      <c r="BL1216">
        <f t="shared" si="249"/>
        <v>0</v>
      </c>
      <c r="BM1216">
        <f t="shared" si="250"/>
        <v>0</v>
      </c>
      <c r="BN1216">
        <f t="shared" si="251"/>
        <v>0</v>
      </c>
      <c r="BP1216">
        <f t="shared" si="252"/>
        <v>0</v>
      </c>
    </row>
    <row r="1217" spans="1:68" ht="15" customHeight="1">
      <c r="A1217" s="166"/>
      <c r="B1217" s="7"/>
      <c r="C1217" s="64" t="s">
        <v>168</v>
      </c>
      <c r="D1217" s="437" t="str">
        <f t="shared" si="223"/>
        <v/>
      </c>
      <c r="E1217" s="438"/>
      <c r="F1217" s="438"/>
      <c r="G1217" s="438"/>
      <c r="H1217" s="438"/>
      <c r="I1217" s="438"/>
      <c r="J1217" s="438"/>
      <c r="K1217" s="438"/>
      <c r="L1217" s="438"/>
      <c r="M1217" s="438"/>
      <c r="N1217" s="438"/>
      <c r="O1217" s="438"/>
      <c r="P1217" s="438"/>
      <c r="Q1217" s="438"/>
      <c r="R1217" s="439"/>
      <c r="S1217" s="234"/>
      <c r="T1217" s="234"/>
      <c r="U1217" s="234"/>
      <c r="V1217" s="234"/>
      <c r="W1217" s="234"/>
      <c r="X1217" s="234"/>
      <c r="Y1217" s="234"/>
      <c r="Z1217" s="234"/>
      <c r="AA1217" s="234"/>
      <c r="AB1217" s="234"/>
      <c r="AC1217" s="234"/>
      <c r="AD1217" s="234"/>
      <c r="AG1217">
        <f t="shared" si="224"/>
        <v>0</v>
      </c>
      <c r="AH1217">
        <f t="shared" si="225"/>
        <v>0</v>
      </c>
      <c r="AI1217">
        <f t="shared" si="226"/>
        <v>0</v>
      </c>
      <c r="AJ1217">
        <f t="shared" si="227"/>
        <v>0</v>
      </c>
      <c r="AL1217">
        <f t="shared" si="228"/>
        <v>0</v>
      </c>
      <c r="AM1217">
        <f t="shared" si="229"/>
        <v>0</v>
      </c>
      <c r="AN1217">
        <f t="shared" si="230"/>
        <v>0</v>
      </c>
      <c r="AO1217">
        <f t="shared" si="231"/>
        <v>0</v>
      </c>
      <c r="AQ1217">
        <f t="shared" si="232"/>
        <v>0</v>
      </c>
      <c r="AR1217">
        <f t="shared" si="233"/>
        <v>0</v>
      </c>
      <c r="AS1217">
        <f t="shared" si="234"/>
        <v>0</v>
      </c>
      <c r="AT1217">
        <f t="shared" si="235"/>
        <v>0</v>
      </c>
      <c r="AV1217">
        <f t="shared" si="236"/>
        <v>0</v>
      </c>
      <c r="AW1217">
        <f t="shared" si="237"/>
        <v>0</v>
      </c>
      <c r="AX1217">
        <f t="shared" si="238"/>
        <v>0</v>
      </c>
      <c r="AY1217">
        <f t="shared" si="239"/>
        <v>0</v>
      </c>
      <c r="BA1217">
        <f t="shared" si="240"/>
        <v>0</v>
      </c>
      <c r="BB1217">
        <f t="shared" si="241"/>
        <v>0</v>
      </c>
      <c r="BC1217">
        <f t="shared" si="242"/>
        <v>0</v>
      </c>
      <c r="BD1217">
        <f t="shared" si="243"/>
        <v>0</v>
      </c>
      <c r="BF1217">
        <f t="shared" si="244"/>
        <v>0</v>
      </c>
      <c r="BG1217">
        <f t="shared" si="245"/>
        <v>0</v>
      </c>
      <c r="BH1217">
        <f t="shared" si="246"/>
        <v>0</v>
      </c>
      <c r="BI1217">
        <f t="shared" si="247"/>
        <v>0</v>
      </c>
      <c r="BK1217">
        <f t="shared" si="248"/>
        <v>0</v>
      </c>
      <c r="BL1217">
        <f t="shared" si="249"/>
        <v>0</v>
      </c>
      <c r="BM1217">
        <f t="shared" si="250"/>
        <v>0</v>
      </c>
      <c r="BN1217">
        <f t="shared" si="251"/>
        <v>0</v>
      </c>
      <c r="BP1217">
        <f t="shared" si="252"/>
        <v>0</v>
      </c>
    </row>
    <row r="1218" spans="1:68" ht="15" customHeight="1">
      <c r="A1218" s="166"/>
      <c r="B1218" s="7"/>
      <c r="C1218" s="64" t="s">
        <v>169</v>
      </c>
      <c r="D1218" s="437" t="str">
        <f t="shared" si="223"/>
        <v/>
      </c>
      <c r="E1218" s="438"/>
      <c r="F1218" s="438"/>
      <c r="G1218" s="438"/>
      <c r="H1218" s="438"/>
      <c r="I1218" s="438"/>
      <c r="J1218" s="438"/>
      <c r="K1218" s="438"/>
      <c r="L1218" s="438"/>
      <c r="M1218" s="438"/>
      <c r="N1218" s="438"/>
      <c r="O1218" s="438"/>
      <c r="P1218" s="438"/>
      <c r="Q1218" s="438"/>
      <c r="R1218" s="439"/>
      <c r="S1218" s="234"/>
      <c r="T1218" s="234"/>
      <c r="U1218" s="234"/>
      <c r="V1218" s="234"/>
      <c r="W1218" s="234"/>
      <c r="X1218" s="234"/>
      <c r="Y1218" s="234"/>
      <c r="Z1218" s="234"/>
      <c r="AA1218" s="234"/>
      <c r="AB1218" s="234"/>
      <c r="AC1218" s="234"/>
      <c r="AD1218" s="234"/>
      <c r="AG1218">
        <f t="shared" si="224"/>
        <v>0</v>
      </c>
      <c r="AH1218">
        <f t="shared" si="225"/>
        <v>0</v>
      </c>
      <c r="AI1218">
        <f t="shared" si="226"/>
        <v>0</v>
      </c>
      <c r="AJ1218">
        <f t="shared" si="227"/>
        <v>0</v>
      </c>
      <c r="AL1218">
        <f t="shared" si="228"/>
        <v>0</v>
      </c>
      <c r="AM1218">
        <f t="shared" si="229"/>
        <v>0</v>
      </c>
      <c r="AN1218">
        <f t="shared" si="230"/>
        <v>0</v>
      </c>
      <c r="AO1218">
        <f t="shared" si="231"/>
        <v>0</v>
      </c>
      <c r="AQ1218">
        <f t="shared" si="232"/>
        <v>0</v>
      </c>
      <c r="AR1218">
        <f t="shared" si="233"/>
        <v>0</v>
      </c>
      <c r="AS1218">
        <f t="shared" si="234"/>
        <v>0</v>
      </c>
      <c r="AT1218">
        <f t="shared" si="235"/>
        <v>0</v>
      </c>
      <c r="AV1218">
        <f t="shared" si="236"/>
        <v>0</v>
      </c>
      <c r="AW1218">
        <f t="shared" si="237"/>
        <v>0</v>
      </c>
      <c r="AX1218">
        <f t="shared" si="238"/>
        <v>0</v>
      </c>
      <c r="AY1218">
        <f t="shared" si="239"/>
        <v>0</v>
      </c>
      <c r="BA1218">
        <f t="shared" si="240"/>
        <v>0</v>
      </c>
      <c r="BB1218">
        <f t="shared" si="241"/>
        <v>0</v>
      </c>
      <c r="BC1218">
        <f t="shared" si="242"/>
        <v>0</v>
      </c>
      <c r="BD1218">
        <f t="shared" si="243"/>
        <v>0</v>
      </c>
      <c r="BF1218">
        <f t="shared" si="244"/>
        <v>0</v>
      </c>
      <c r="BG1218">
        <f t="shared" si="245"/>
        <v>0</v>
      </c>
      <c r="BH1218">
        <f t="shared" si="246"/>
        <v>0</v>
      </c>
      <c r="BI1218">
        <f t="shared" si="247"/>
        <v>0</v>
      </c>
      <c r="BK1218">
        <f t="shared" si="248"/>
        <v>0</v>
      </c>
      <c r="BL1218">
        <f t="shared" si="249"/>
        <v>0</v>
      </c>
      <c r="BM1218">
        <f t="shared" si="250"/>
        <v>0</v>
      </c>
      <c r="BN1218">
        <f t="shared" si="251"/>
        <v>0</v>
      </c>
      <c r="BP1218">
        <f t="shared" si="252"/>
        <v>0</v>
      </c>
    </row>
    <row r="1219" spans="1:68" ht="15" customHeight="1">
      <c r="A1219" s="166"/>
      <c r="B1219" s="7"/>
      <c r="C1219" s="64" t="s">
        <v>170</v>
      </c>
      <c r="D1219" s="437" t="str">
        <f t="shared" si="223"/>
        <v/>
      </c>
      <c r="E1219" s="438"/>
      <c r="F1219" s="438"/>
      <c r="G1219" s="438"/>
      <c r="H1219" s="438"/>
      <c r="I1219" s="438"/>
      <c r="J1219" s="438"/>
      <c r="K1219" s="438"/>
      <c r="L1219" s="438"/>
      <c r="M1219" s="438"/>
      <c r="N1219" s="438"/>
      <c r="O1219" s="438"/>
      <c r="P1219" s="438"/>
      <c r="Q1219" s="438"/>
      <c r="R1219" s="439"/>
      <c r="S1219" s="234"/>
      <c r="T1219" s="234"/>
      <c r="U1219" s="234"/>
      <c r="V1219" s="234"/>
      <c r="W1219" s="234"/>
      <c r="X1219" s="234"/>
      <c r="Y1219" s="234"/>
      <c r="Z1219" s="234"/>
      <c r="AA1219" s="234"/>
      <c r="AB1219" s="234"/>
      <c r="AC1219" s="234"/>
      <c r="AD1219" s="234"/>
      <c r="AG1219">
        <f t="shared" si="224"/>
        <v>0</v>
      </c>
      <c r="AH1219">
        <f t="shared" si="225"/>
        <v>0</v>
      </c>
      <c r="AI1219">
        <f t="shared" si="226"/>
        <v>0</v>
      </c>
      <c r="AJ1219">
        <f t="shared" si="227"/>
        <v>0</v>
      </c>
      <c r="AL1219">
        <f t="shared" si="228"/>
        <v>0</v>
      </c>
      <c r="AM1219">
        <f t="shared" si="229"/>
        <v>0</v>
      </c>
      <c r="AN1219">
        <f t="shared" si="230"/>
        <v>0</v>
      </c>
      <c r="AO1219">
        <f t="shared" si="231"/>
        <v>0</v>
      </c>
      <c r="AQ1219">
        <f t="shared" si="232"/>
        <v>0</v>
      </c>
      <c r="AR1219">
        <f t="shared" si="233"/>
        <v>0</v>
      </c>
      <c r="AS1219">
        <f t="shared" si="234"/>
        <v>0</v>
      </c>
      <c r="AT1219">
        <f t="shared" si="235"/>
        <v>0</v>
      </c>
      <c r="AV1219">
        <f t="shared" si="236"/>
        <v>0</v>
      </c>
      <c r="AW1219">
        <f t="shared" si="237"/>
        <v>0</v>
      </c>
      <c r="AX1219">
        <f t="shared" si="238"/>
        <v>0</v>
      </c>
      <c r="AY1219">
        <f t="shared" si="239"/>
        <v>0</v>
      </c>
      <c r="BA1219">
        <f t="shared" si="240"/>
        <v>0</v>
      </c>
      <c r="BB1219">
        <f t="shared" si="241"/>
        <v>0</v>
      </c>
      <c r="BC1219">
        <f t="shared" si="242"/>
        <v>0</v>
      </c>
      <c r="BD1219">
        <f t="shared" si="243"/>
        <v>0</v>
      </c>
      <c r="BF1219">
        <f t="shared" si="244"/>
        <v>0</v>
      </c>
      <c r="BG1219">
        <f t="shared" si="245"/>
        <v>0</v>
      </c>
      <c r="BH1219">
        <f t="shared" si="246"/>
        <v>0</v>
      </c>
      <c r="BI1219">
        <f t="shared" si="247"/>
        <v>0</v>
      </c>
      <c r="BK1219">
        <f t="shared" si="248"/>
        <v>0</v>
      </c>
      <c r="BL1219">
        <f t="shared" si="249"/>
        <v>0</v>
      </c>
      <c r="BM1219">
        <f t="shared" si="250"/>
        <v>0</v>
      </c>
      <c r="BN1219">
        <f t="shared" si="251"/>
        <v>0</v>
      </c>
      <c r="BP1219">
        <f t="shared" si="252"/>
        <v>0</v>
      </c>
    </row>
    <row r="1220" spans="1:68" ht="15" customHeight="1">
      <c r="A1220" s="166"/>
      <c r="B1220" s="7"/>
      <c r="C1220" s="64" t="s">
        <v>171</v>
      </c>
      <c r="D1220" s="437" t="str">
        <f t="shared" si="223"/>
        <v/>
      </c>
      <c r="E1220" s="438"/>
      <c r="F1220" s="438"/>
      <c r="G1220" s="438"/>
      <c r="H1220" s="438"/>
      <c r="I1220" s="438"/>
      <c r="J1220" s="438"/>
      <c r="K1220" s="438"/>
      <c r="L1220" s="438"/>
      <c r="M1220" s="438"/>
      <c r="N1220" s="438"/>
      <c r="O1220" s="438"/>
      <c r="P1220" s="438"/>
      <c r="Q1220" s="438"/>
      <c r="R1220" s="439"/>
      <c r="S1220" s="234"/>
      <c r="T1220" s="234"/>
      <c r="U1220" s="234"/>
      <c r="V1220" s="234"/>
      <c r="W1220" s="234"/>
      <c r="X1220" s="234"/>
      <c r="Y1220" s="234"/>
      <c r="Z1220" s="234"/>
      <c r="AA1220" s="234"/>
      <c r="AB1220" s="234"/>
      <c r="AC1220" s="234"/>
      <c r="AD1220" s="234"/>
      <c r="AG1220">
        <f t="shared" si="224"/>
        <v>0</v>
      </c>
      <c r="AH1220">
        <f t="shared" si="225"/>
        <v>0</v>
      </c>
      <c r="AI1220">
        <f t="shared" si="226"/>
        <v>0</v>
      </c>
      <c r="AJ1220">
        <f t="shared" si="227"/>
        <v>0</v>
      </c>
      <c r="AL1220">
        <f t="shared" si="228"/>
        <v>0</v>
      </c>
      <c r="AM1220">
        <f t="shared" si="229"/>
        <v>0</v>
      </c>
      <c r="AN1220">
        <f t="shared" si="230"/>
        <v>0</v>
      </c>
      <c r="AO1220">
        <f t="shared" si="231"/>
        <v>0</v>
      </c>
      <c r="AQ1220">
        <f t="shared" si="232"/>
        <v>0</v>
      </c>
      <c r="AR1220">
        <f t="shared" si="233"/>
        <v>0</v>
      </c>
      <c r="AS1220">
        <f t="shared" si="234"/>
        <v>0</v>
      </c>
      <c r="AT1220">
        <f t="shared" si="235"/>
        <v>0</v>
      </c>
      <c r="AV1220">
        <f t="shared" si="236"/>
        <v>0</v>
      </c>
      <c r="AW1220">
        <f t="shared" si="237"/>
        <v>0</v>
      </c>
      <c r="AX1220">
        <f t="shared" si="238"/>
        <v>0</v>
      </c>
      <c r="AY1220">
        <f t="shared" si="239"/>
        <v>0</v>
      </c>
      <c r="BA1220">
        <f t="shared" si="240"/>
        <v>0</v>
      </c>
      <c r="BB1220">
        <f t="shared" si="241"/>
        <v>0</v>
      </c>
      <c r="BC1220">
        <f t="shared" si="242"/>
        <v>0</v>
      </c>
      <c r="BD1220">
        <f t="shared" si="243"/>
        <v>0</v>
      </c>
      <c r="BF1220">
        <f t="shared" si="244"/>
        <v>0</v>
      </c>
      <c r="BG1220">
        <f t="shared" si="245"/>
        <v>0</v>
      </c>
      <c r="BH1220">
        <f t="shared" si="246"/>
        <v>0</v>
      </c>
      <c r="BI1220">
        <f t="shared" si="247"/>
        <v>0</v>
      </c>
      <c r="BK1220">
        <f t="shared" si="248"/>
        <v>0</v>
      </c>
      <c r="BL1220">
        <f t="shared" si="249"/>
        <v>0</v>
      </c>
      <c r="BM1220">
        <f t="shared" si="250"/>
        <v>0</v>
      </c>
      <c r="BN1220">
        <f t="shared" si="251"/>
        <v>0</v>
      </c>
      <c r="BP1220">
        <f t="shared" si="252"/>
        <v>0</v>
      </c>
    </row>
    <row r="1221" spans="1:68" ht="15" customHeight="1">
      <c r="A1221" s="166"/>
      <c r="B1221" s="7"/>
      <c r="C1221" s="131" t="s">
        <v>172</v>
      </c>
      <c r="D1221" s="437" t="str">
        <f t="shared" si="223"/>
        <v/>
      </c>
      <c r="E1221" s="438"/>
      <c r="F1221" s="438"/>
      <c r="G1221" s="438"/>
      <c r="H1221" s="438"/>
      <c r="I1221" s="438"/>
      <c r="J1221" s="438"/>
      <c r="K1221" s="438"/>
      <c r="L1221" s="438"/>
      <c r="M1221" s="438"/>
      <c r="N1221" s="438"/>
      <c r="O1221" s="438"/>
      <c r="P1221" s="438"/>
      <c r="Q1221" s="438"/>
      <c r="R1221" s="439"/>
      <c r="S1221" s="234"/>
      <c r="T1221" s="234"/>
      <c r="U1221" s="234"/>
      <c r="V1221" s="234"/>
      <c r="W1221" s="234"/>
      <c r="X1221" s="234"/>
      <c r="Y1221" s="234"/>
      <c r="Z1221" s="234"/>
      <c r="AA1221" s="234"/>
      <c r="AB1221" s="234"/>
      <c r="AC1221" s="234"/>
      <c r="AD1221" s="234"/>
      <c r="AG1221">
        <f t="shared" si="224"/>
        <v>0</v>
      </c>
      <c r="AH1221">
        <f t="shared" si="225"/>
        <v>0</v>
      </c>
      <c r="AI1221">
        <f t="shared" si="226"/>
        <v>0</v>
      </c>
      <c r="AJ1221">
        <f t="shared" si="227"/>
        <v>0</v>
      </c>
      <c r="AL1221">
        <f t="shared" si="228"/>
        <v>0</v>
      </c>
      <c r="AM1221">
        <f t="shared" si="229"/>
        <v>0</v>
      </c>
      <c r="AN1221">
        <f t="shared" si="230"/>
        <v>0</v>
      </c>
      <c r="AO1221">
        <f t="shared" si="231"/>
        <v>0</v>
      </c>
      <c r="AQ1221">
        <f t="shared" si="232"/>
        <v>0</v>
      </c>
      <c r="AR1221">
        <f t="shared" si="233"/>
        <v>0</v>
      </c>
      <c r="AS1221">
        <f t="shared" si="234"/>
        <v>0</v>
      </c>
      <c r="AT1221">
        <f t="shared" si="235"/>
        <v>0</v>
      </c>
      <c r="AV1221">
        <f t="shared" si="236"/>
        <v>0</v>
      </c>
      <c r="AW1221">
        <f t="shared" si="237"/>
        <v>0</v>
      </c>
      <c r="AX1221">
        <f t="shared" si="238"/>
        <v>0</v>
      </c>
      <c r="AY1221">
        <f t="shared" si="239"/>
        <v>0</v>
      </c>
      <c r="BA1221">
        <f t="shared" si="240"/>
        <v>0</v>
      </c>
      <c r="BB1221">
        <f t="shared" si="241"/>
        <v>0</v>
      </c>
      <c r="BC1221">
        <f t="shared" si="242"/>
        <v>0</v>
      </c>
      <c r="BD1221">
        <f t="shared" si="243"/>
        <v>0</v>
      </c>
      <c r="BF1221">
        <f t="shared" si="244"/>
        <v>0</v>
      </c>
      <c r="BG1221">
        <f t="shared" si="245"/>
        <v>0</v>
      </c>
      <c r="BH1221">
        <f t="shared" si="246"/>
        <v>0</v>
      </c>
      <c r="BI1221">
        <f t="shared" si="247"/>
        <v>0</v>
      </c>
      <c r="BK1221">
        <f t="shared" si="248"/>
        <v>0</v>
      </c>
      <c r="BL1221">
        <f t="shared" si="249"/>
        <v>0</v>
      </c>
      <c r="BM1221">
        <f t="shared" si="250"/>
        <v>0</v>
      </c>
      <c r="BN1221">
        <f t="shared" si="251"/>
        <v>0</v>
      </c>
      <c r="BP1221">
        <f t="shared" si="252"/>
        <v>0</v>
      </c>
    </row>
    <row r="1222" spans="1:68" ht="15" customHeight="1">
      <c r="A1222" s="192"/>
      <c r="B1222" s="8"/>
      <c r="C1222" s="143" t="s">
        <v>173</v>
      </c>
      <c r="D1222" s="437" t="str">
        <f t="shared" si="223"/>
        <v/>
      </c>
      <c r="E1222" s="438"/>
      <c r="F1222" s="438"/>
      <c r="G1222" s="438"/>
      <c r="H1222" s="438"/>
      <c r="I1222" s="438"/>
      <c r="J1222" s="438"/>
      <c r="K1222" s="438"/>
      <c r="L1222" s="438"/>
      <c r="M1222" s="438"/>
      <c r="N1222" s="438"/>
      <c r="O1222" s="438"/>
      <c r="P1222" s="438"/>
      <c r="Q1222" s="438"/>
      <c r="R1222" s="439"/>
      <c r="S1222" s="234"/>
      <c r="T1222" s="234"/>
      <c r="U1222" s="234"/>
      <c r="V1222" s="234"/>
      <c r="W1222" s="234"/>
      <c r="X1222" s="234"/>
      <c r="Y1222" s="234"/>
      <c r="Z1222" s="234"/>
      <c r="AA1222" s="234"/>
      <c r="AB1222" s="234"/>
      <c r="AC1222" s="234"/>
      <c r="AD1222" s="234"/>
      <c r="AG1222">
        <f t="shared" si="224"/>
        <v>0</v>
      </c>
      <c r="AH1222">
        <f t="shared" si="225"/>
        <v>0</v>
      </c>
      <c r="AI1222">
        <f t="shared" si="226"/>
        <v>0</v>
      </c>
      <c r="AJ1222">
        <f t="shared" si="227"/>
        <v>0</v>
      </c>
      <c r="AL1222">
        <f t="shared" si="228"/>
        <v>0</v>
      </c>
      <c r="AM1222">
        <f t="shared" si="229"/>
        <v>0</v>
      </c>
      <c r="AN1222">
        <f t="shared" si="230"/>
        <v>0</v>
      </c>
      <c r="AO1222">
        <f t="shared" si="231"/>
        <v>0</v>
      </c>
      <c r="AQ1222">
        <f t="shared" si="232"/>
        <v>0</v>
      </c>
      <c r="AR1222">
        <f t="shared" si="233"/>
        <v>0</v>
      </c>
      <c r="AS1222">
        <f t="shared" si="234"/>
        <v>0</v>
      </c>
      <c r="AT1222">
        <f t="shared" si="235"/>
        <v>0</v>
      </c>
      <c r="AV1222">
        <f t="shared" si="236"/>
        <v>0</v>
      </c>
      <c r="AW1222">
        <f t="shared" si="237"/>
        <v>0</v>
      </c>
      <c r="AX1222">
        <f t="shared" si="238"/>
        <v>0</v>
      </c>
      <c r="AY1222">
        <f t="shared" si="239"/>
        <v>0</v>
      </c>
      <c r="BA1222">
        <f t="shared" si="240"/>
        <v>0</v>
      </c>
      <c r="BB1222">
        <f t="shared" si="241"/>
        <v>0</v>
      </c>
      <c r="BC1222">
        <f t="shared" si="242"/>
        <v>0</v>
      </c>
      <c r="BD1222">
        <f t="shared" si="243"/>
        <v>0</v>
      </c>
      <c r="BF1222">
        <f t="shared" si="244"/>
        <v>0</v>
      </c>
      <c r="BG1222">
        <f t="shared" si="245"/>
        <v>0</v>
      </c>
      <c r="BH1222">
        <f t="shared" si="246"/>
        <v>0</v>
      </c>
      <c r="BI1222">
        <f t="shared" si="247"/>
        <v>0</v>
      </c>
      <c r="BK1222">
        <f t="shared" si="248"/>
        <v>0</v>
      </c>
      <c r="BL1222">
        <f t="shared" si="249"/>
        <v>0</v>
      </c>
      <c r="BM1222">
        <f t="shared" si="250"/>
        <v>0</v>
      </c>
      <c r="BN1222">
        <f t="shared" si="251"/>
        <v>0</v>
      </c>
      <c r="BP1222">
        <f t="shared" si="252"/>
        <v>0</v>
      </c>
    </row>
    <row r="1223" spans="1:68" ht="15" customHeight="1">
      <c r="A1223" s="192"/>
      <c r="B1223" s="8"/>
      <c r="C1223" s="143" t="s">
        <v>174</v>
      </c>
      <c r="D1223" s="437" t="str">
        <f t="shared" si="223"/>
        <v/>
      </c>
      <c r="E1223" s="438"/>
      <c r="F1223" s="438"/>
      <c r="G1223" s="438"/>
      <c r="H1223" s="438"/>
      <c r="I1223" s="438"/>
      <c r="J1223" s="438"/>
      <c r="K1223" s="438"/>
      <c r="L1223" s="438"/>
      <c r="M1223" s="438"/>
      <c r="N1223" s="438"/>
      <c r="O1223" s="438"/>
      <c r="P1223" s="438"/>
      <c r="Q1223" s="438"/>
      <c r="R1223" s="439"/>
      <c r="S1223" s="234"/>
      <c r="T1223" s="234"/>
      <c r="U1223" s="234"/>
      <c r="V1223" s="234"/>
      <c r="W1223" s="234"/>
      <c r="X1223" s="234"/>
      <c r="Y1223" s="234"/>
      <c r="Z1223" s="234"/>
      <c r="AA1223" s="234"/>
      <c r="AB1223" s="234"/>
      <c r="AC1223" s="234"/>
      <c r="AD1223" s="234"/>
      <c r="AG1223">
        <f t="shared" si="224"/>
        <v>0</v>
      </c>
      <c r="AH1223">
        <f t="shared" si="225"/>
        <v>0</v>
      </c>
      <c r="AI1223">
        <f t="shared" si="226"/>
        <v>0</v>
      </c>
      <c r="AJ1223">
        <f t="shared" si="227"/>
        <v>0</v>
      </c>
      <c r="AL1223">
        <f t="shared" si="228"/>
        <v>0</v>
      </c>
      <c r="AM1223">
        <f t="shared" si="229"/>
        <v>0</v>
      </c>
      <c r="AN1223">
        <f t="shared" si="230"/>
        <v>0</v>
      </c>
      <c r="AO1223">
        <f t="shared" si="231"/>
        <v>0</v>
      </c>
      <c r="AQ1223">
        <f t="shared" si="232"/>
        <v>0</v>
      </c>
      <c r="AR1223">
        <f t="shared" si="233"/>
        <v>0</v>
      </c>
      <c r="AS1223">
        <f t="shared" si="234"/>
        <v>0</v>
      </c>
      <c r="AT1223">
        <f t="shared" si="235"/>
        <v>0</v>
      </c>
      <c r="AV1223">
        <f t="shared" si="236"/>
        <v>0</v>
      </c>
      <c r="AW1223">
        <f t="shared" si="237"/>
        <v>0</v>
      </c>
      <c r="AX1223">
        <f t="shared" si="238"/>
        <v>0</v>
      </c>
      <c r="AY1223">
        <f t="shared" si="239"/>
        <v>0</v>
      </c>
      <c r="BA1223">
        <f t="shared" si="240"/>
        <v>0</v>
      </c>
      <c r="BB1223">
        <f t="shared" si="241"/>
        <v>0</v>
      </c>
      <c r="BC1223">
        <f t="shared" si="242"/>
        <v>0</v>
      </c>
      <c r="BD1223">
        <f t="shared" si="243"/>
        <v>0</v>
      </c>
      <c r="BF1223">
        <f t="shared" si="244"/>
        <v>0</v>
      </c>
      <c r="BG1223">
        <f t="shared" si="245"/>
        <v>0</v>
      </c>
      <c r="BH1223">
        <f t="shared" si="246"/>
        <v>0</v>
      </c>
      <c r="BI1223">
        <f t="shared" si="247"/>
        <v>0</v>
      </c>
      <c r="BK1223">
        <f t="shared" si="248"/>
        <v>0</v>
      </c>
      <c r="BL1223">
        <f t="shared" si="249"/>
        <v>0</v>
      </c>
      <c r="BM1223">
        <f t="shared" si="250"/>
        <v>0</v>
      </c>
      <c r="BN1223">
        <f t="shared" si="251"/>
        <v>0</v>
      </c>
      <c r="BP1223">
        <f t="shared" si="252"/>
        <v>0</v>
      </c>
    </row>
    <row r="1224" spans="1:68" ht="15" customHeight="1">
      <c r="A1224" s="192"/>
      <c r="B1224" s="8"/>
      <c r="C1224" s="143" t="s">
        <v>175</v>
      </c>
      <c r="D1224" s="437" t="str">
        <f t="shared" si="223"/>
        <v/>
      </c>
      <c r="E1224" s="438"/>
      <c r="F1224" s="438"/>
      <c r="G1224" s="438"/>
      <c r="H1224" s="438"/>
      <c r="I1224" s="438"/>
      <c r="J1224" s="438"/>
      <c r="K1224" s="438"/>
      <c r="L1224" s="438"/>
      <c r="M1224" s="438"/>
      <c r="N1224" s="438"/>
      <c r="O1224" s="438"/>
      <c r="P1224" s="438"/>
      <c r="Q1224" s="438"/>
      <c r="R1224" s="439"/>
      <c r="S1224" s="234"/>
      <c r="T1224" s="234"/>
      <c r="U1224" s="234"/>
      <c r="V1224" s="234"/>
      <c r="W1224" s="234"/>
      <c r="X1224" s="234"/>
      <c r="Y1224" s="234"/>
      <c r="Z1224" s="234"/>
      <c r="AA1224" s="234"/>
      <c r="AB1224" s="234"/>
      <c r="AC1224" s="234"/>
      <c r="AD1224" s="234"/>
      <c r="AG1224">
        <f t="shared" si="224"/>
        <v>0</v>
      </c>
      <c r="AH1224">
        <f t="shared" si="225"/>
        <v>0</v>
      </c>
      <c r="AI1224">
        <f t="shared" si="226"/>
        <v>0</v>
      </c>
      <c r="AJ1224">
        <f t="shared" si="227"/>
        <v>0</v>
      </c>
      <c r="AL1224">
        <f t="shared" si="228"/>
        <v>0</v>
      </c>
      <c r="AM1224">
        <f t="shared" si="229"/>
        <v>0</v>
      </c>
      <c r="AN1224">
        <f t="shared" si="230"/>
        <v>0</v>
      </c>
      <c r="AO1224">
        <f t="shared" si="231"/>
        <v>0</v>
      </c>
      <c r="AQ1224">
        <f t="shared" si="232"/>
        <v>0</v>
      </c>
      <c r="AR1224">
        <f t="shared" si="233"/>
        <v>0</v>
      </c>
      <c r="AS1224">
        <f t="shared" si="234"/>
        <v>0</v>
      </c>
      <c r="AT1224">
        <f t="shared" si="235"/>
        <v>0</v>
      </c>
      <c r="AV1224">
        <f t="shared" si="236"/>
        <v>0</v>
      </c>
      <c r="AW1224">
        <f t="shared" si="237"/>
        <v>0</v>
      </c>
      <c r="AX1224">
        <f t="shared" si="238"/>
        <v>0</v>
      </c>
      <c r="AY1224">
        <f t="shared" si="239"/>
        <v>0</v>
      </c>
      <c r="BA1224">
        <f t="shared" si="240"/>
        <v>0</v>
      </c>
      <c r="BB1224">
        <f t="shared" si="241"/>
        <v>0</v>
      </c>
      <c r="BC1224">
        <f t="shared" si="242"/>
        <v>0</v>
      </c>
      <c r="BD1224">
        <f t="shared" si="243"/>
        <v>0</v>
      </c>
      <c r="BF1224">
        <f t="shared" si="244"/>
        <v>0</v>
      </c>
      <c r="BG1224">
        <f t="shared" si="245"/>
        <v>0</v>
      </c>
      <c r="BH1224">
        <f t="shared" si="246"/>
        <v>0</v>
      </c>
      <c r="BI1224">
        <f t="shared" si="247"/>
        <v>0</v>
      </c>
      <c r="BK1224">
        <f t="shared" si="248"/>
        <v>0</v>
      </c>
      <c r="BL1224">
        <f t="shared" si="249"/>
        <v>0</v>
      </c>
      <c r="BM1224">
        <f t="shared" si="250"/>
        <v>0</v>
      </c>
      <c r="BN1224">
        <f t="shared" si="251"/>
        <v>0</v>
      </c>
      <c r="BP1224">
        <f t="shared" si="252"/>
        <v>0</v>
      </c>
    </row>
    <row r="1225" spans="1:68" ht="15" customHeight="1">
      <c r="A1225" s="192"/>
      <c r="B1225" s="8"/>
      <c r="C1225" s="143" t="s">
        <v>176</v>
      </c>
      <c r="D1225" s="437" t="str">
        <f t="shared" si="223"/>
        <v/>
      </c>
      <c r="E1225" s="438"/>
      <c r="F1225" s="438"/>
      <c r="G1225" s="438"/>
      <c r="H1225" s="438"/>
      <c r="I1225" s="438"/>
      <c r="J1225" s="438"/>
      <c r="K1225" s="438"/>
      <c r="L1225" s="438"/>
      <c r="M1225" s="438"/>
      <c r="N1225" s="438"/>
      <c r="O1225" s="438"/>
      <c r="P1225" s="438"/>
      <c r="Q1225" s="438"/>
      <c r="R1225" s="439"/>
      <c r="S1225" s="234"/>
      <c r="T1225" s="234"/>
      <c r="U1225" s="234"/>
      <c r="V1225" s="234"/>
      <c r="W1225" s="234"/>
      <c r="X1225" s="234"/>
      <c r="Y1225" s="234"/>
      <c r="Z1225" s="234"/>
      <c r="AA1225" s="234"/>
      <c r="AB1225" s="234"/>
      <c r="AC1225" s="234"/>
      <c r="AD1225" s="234"/>
      <c r="AG1225">
        <f t="shared" si="224"/>
        <v>0</v>
      </c>
      <c r="AH1225">
        <f t="shared" si="225"/>
        <v>0</v>
      </c>
      <c r="AI1225">
        <f t="shared" si="226"/>
        <v>0</v>
      </c>
      <c r="AJ1225">
        <f t="shared" si="227"/>
        <v>0</v>
      </c>
      <c r="AL1225">
        <f t="shared" si="228"/>
        <v>0</v>
      </c>
      <c r="AM1225">
        <f t="shared" si="229"/>
        <v>0</v>
      </c>
      <c r="AN1225">
        <f t="shared" si="230"/>
        <v>0</v>
      </c>
      <c r="AO1225">
        <f t="shared" si="231"/>
        <v>0</v>
      </c>
      <c r="AQ1225">
        <f t="shared" si="232"/>
        <v>0</v>
      </c>
      <c r="AR1225">
        <f t="shared" si="233"/>
        <v>0</v>
      </c>
      <c r="AS1225">
        <f t="shared" si="234"/>
        <v>0</v>
      </c>
      <c r="AT1225">
        <f t="shared" si="235"/>
        <v>0</v>
      </c>
      <c r="AV1225">
        <f t="shared" si="236"/>
        <v>0</v>
      </c>
      <c r="AW1225">
        <f t="shared" si="237"/>
        <v>0</v>
      </c>
      <c r="AX1225">
        <f t="shared" si="238"/>
        <v>0</v>
      </c>
      <c r="AY1225">
        <f t="shared" si="239"/>
        <v>0</v>
      </c>
      <c r="BA1225">
        <f t="shared" si="240"/>
        <v>0</v>
      </c>
      <c r="BB1225">
        <f t="shared" si="241"/>
        <v>0</v>
      </c>
      <c r="BC1225">
        <f t="shared" si="242"/>
        <v>0</v>
      </c>
      <c r="BD1225">
        <f t="shared" si="243"/>
        <v>0</v>
      </c>
      <c r="BF1225">
        <f t="shared" si="244"/>
        <v>0</v>
      </c>
      <c r="BG1225">
        <f t="shared" si="245"/>
        <v>0</v>
      </c>
      <c r="BH1225">
        <f t="shared" si="246"/>
        <v>0</v>
      </c>
      <c r="BI1225">
        <f t="shared" si="247"/>
        <v>0</v>
      </c>
      <c r="BK1225">
        <f t="shared" si="248"/>
        <v>0</v>
      </c>
      <c r="BL1225">
        <f t="shared" si="249"/>
        <v>0</v>
      </c>
      <c r="BM1225">
        <f t="shared" si="250"/>
        <v>0</v>
      </c>
      <c r="BN1225">
        <f t="shared" si="251"/>
        <v>0</v>
      </c>
      <c r="BP1225">
        <f t="shared" si="252"/>
        <v>0</v>
      </c>
    </row>
    <row r="1226" spans="1:68" ht="15" customHeight="1">
      <c r="A1226" s="192"/>
      <c r="B1226" s="8"/>
      <c r="C1226" s="143" t="s">
        <v>177</v>
      </c>
      <c r="D1226" s="437" t="str">
        <f t="shared" si="223"/>
        <v/>
      </c>
      <c r="E1226" s="438"/>
      <c r="F1226" s="438"/>
      <c r="G1226" s="438"/>
      <c r="H1226" s="438"/>
      <c r="I1226" s="438"/>
      <c r="J1226" s="438"/>
      <c r="K1226" s="438"/>
      <c r="L1226" s="438"/>
      <c r="M1226" s="438"/>
      <c r="N1226" s="438"/>
      <c r="O1226" s="438"/>
      <c r="P1226" s="438"/>
      <c r="Q1226" s="438"/>
      <c r="R1226" s="439"/>
      <c r="S1226" s="234"/>
      <c r="T1226" s="234"/>
      <c r="U1226" s="234"/>
      <c r="V1226" s="234"/>
      <c r="W1226" s="234"/>
      <c r="X1226" s="234"/>
      <c r="Y1226" s="234"/>
      <c r="Z1226" s="234"/>
      <c r="AA1226" s="234"/>
      <c r="AB1226" s="234"/>
      <c r="AC1226" s="234"/>
      <c r="AD1226" s="234"/>
      <c r="AG1226">
        <f t="shared" si="224"/>
        <v>0</v>
      </c>
      <c r="AH1226">
        <f t="shared" si="225"/>
        <v>0</v>
      </c>
      <c r="AI1226">
        <f t="shared" si="226"/>
        <v>0</v>
      </c>
      <c r="AJ1226">
        <f t="shared" si="227"/>
        <v>0</v>
      </c>
      <c r="AL1226">
        <f t="shared" si="228"/>
        <v>0</v>
      </c>
      <c r="AM1226">
        <f t="shared" si="229"/>
        <v>0</v>
      </c>
      <c r="AN1226">
        <f t="shared" si="230"/>
        <v>0</v>
      </c>
      <c r="AO1226">
        <f t="shared" si="231"/>
        <v>0</v>
      </c>
      <c r="AQ1226">
        <f t="shared" si="232"/>
        <v>0</v>
      </c>
      <c r="AR1226">
        <f t="shared" si="233"/>
        <v>0</v>
      </c>
      <c r="AS1226">
        <f t="shared" si="234"/>
        <v>0</v>
      </c>
      <c r="AT1226">
        <f t="shared" si="235"/>
        <v>0</v>
      </c>
      <c r="AV1226">
        <f t="shared" si="236"/>
        <v>0</v>
      </c>
      <c r="AW1226">
        <f t="shared" si="237"/>
        <v>0</v>
      </c>
      <c r="AX1226">
        <f t="shared" si="238"/>
        <v>0</v>
      </c>
      <c r="AY1226">
        <f t="shared" si="239"/>
        <v>0</v>
      </c>
      <c r="BA1226">
        <f t="shared" si="240"/>
        <v>0</v>
      </c>
      <c r="BB1226">
        <f t="shared" si="241"/>
        <v>0</v>
      </c>
      <c r="BC1226">
        <f t="shared" si="242"/>
        <v>0</v>
      </c>
      <c r="BD1226">
        <f t="shared" si="243"/>
        <v>0</v>
      </c>
      <c r="BF1226">
        <f t="shared" si="244"/>
        <v>0</v>
      </c>
      <c r="BG1226">
        <f t="shared" si="245"/>
        <v>0</v>
      </c>
      <c r="BH1226">
        <f t="shared" si="246"/>
        <v>0</v>
      </c>
      <c r="BI1226">
        <f t="shared" si="247"/>
        <v>0</v>
      </c>
      <c r="BK1226">
        <f t="shared" si="248"/>
        <v>0</v>
      </c>
      <c r="BL1226">
        <f t="shared" si="249"/>
        <v>0</v>
      </c>
      <c r="BM1226">
        <f t="shared" si="250"/>
        <v>0</v>
      </c>
      <c r="BN1226">
        <f t="shared" si="251"/>
        <v>0</v>
      </c>
      <c r="BP1226">
        <f t="shared" si="252"/>
        <v>0</v>
      </c>
    </row>
    <row r="1227" spans="1:68" ht="15" customHeight="1">
      <c r="A1227" s="192"/>
      <c r="B1227" s="8"/>
      <c r="C1227" s="143" t="s">
        <v>178</v>
      </c>
      <c r="D1227" s="437" t="str">
        <f t="shared" si="223"/>
        <v/>
      </c>
      <c r="E1227" s="438"/>
      <c r="F1227" s="438"/>
      <c r="G1227" s="438"/>
      <c r="H1227" s="438"/>
      <c r="I1227" s="438"/>
      <c r="J1227" s="438"/>
      <c r="K1227" s="438"/>
      <c r="L1227" s="438"/>
      <c r="M1227" s="438"/>
      <c r="N1227" s="438"/>
      <c r="O1227" s="438"/>
      <c r="P1227" s="438"/>
      <c r="Q1227" s="438"/>
      <c r="R1227" s="439"/>
      <c r="S1227" s="234"/>
      <c r="T1227" s="234"/>
      <c r="U1227" s="234"/>
      <c r="V1227" s="234"/>
      <c r="W1227" s="234"/>
      <c r="X1227" s="234"/>
      <c r="Y1227" s="234"/>
      <c r="Z1227" s="234"/>
      <c r="AA1227" s="234"/>
      <c r="AB1227" s="234"/>
      <c r="AC1227" s="234"/>
      <c r="AD1227" s="234"/>
      <c r="AG1227">
        <f t="shared" si="224"/>
        <v>0</v>
      </c>
      <c r="AH1227">
        <f t="shared" si="225"/>
        <v>0</v>
      </c>
      <c r="AI1227">
        <f t="shared" si="226"/>
        <v>0</v>
      </c>
      <c r="AJ1227">
        <f t="shared" si="227"/>
        <v>0</v>
      </c>
      <c r="AL1227">
        <f t="shared" si="228"/>
        <v>0</v>
      </c>
      <c r="AM1227">
        <f t="shared" si="229"/>
        <v>0</v>
      </c>
      <c r="AN1227">
        <f t="shared" si="230"/>
        <v>0</v>
      </c>
      <c r="AO1227">
        <f t="shared" si="231"/>
        <v>0</v>
      </c>
      <c r="AQ1227">
        <f t="shared" si="232"/>
        <v>0</v>
      </c>
      <c r="AR1227">
        <f t="shared" si="233"/>
        <v>0</v>
      </c>
      <c r="AS1227">
        <f t="shared" si="234"/>
        <v>0</v>
      </c>
      <c r="AT1227">
        <f t="shared" si="235"/>
        <v>0</v>
      </c>
      <c r="AV1227">
        <f t="shared" si="236"/>
        <v>0</v>
      </c>
      <c r="AW1227">
        <f t="shared" si="237"/>
        <v>0</v>
      </c>
      <c r="AX1227">
        <f t="shared" si="238"/>
        <v>0</v>
      </c>
      <c r="AY1227">
        <f t="shared" si="239"/>
        <v>0</v>
      </c>
      <c r="BA1227">
        <f t="shared" si="240"/>
        <v>0</v>
      </c>
      <c r="BB1227">
        <f t="shared" si="241"/>
        <v>0</v>
      </c>
      <c r="BC1227">
        <f t="shared" si="242"/>
        <v>0</v>
      </c>
      <c r="BD1227">
        <f t="shared" si="243"/>
        <v>0</v>
      </c>
      <c r="BF1227">
        <f t="shared" si="244"/>
        <v>0</v>
      </c>
      <c r="BG1227">
        <f t="shared" si="245"/>
        <v>0</v>
      </c>
      <c r="BH1227">
        <f t="shared" si="246"/>
        <v>0</v>
      </c>
      <c r="BI1227">
        <f t="shared" si="247"/>
        <v>0</v>
      </c>
      <c r="BK1227">
        <f t="shared" si="248"/>
        <v>0</v>
      </c>
      <c r="BL1227">
        <f t="shared" si="249"/>
        <v>0</v>
      </c>
      <c r="BM1227">
        <f t="shared" si="250"/>
        <v>0</v>
      </c>
      <c r="BN1227">
        <f t="shared" si="251"/>
        <v>0</v>
      </c>
      <c r="BP1227">
        <f t="shared" si="252"/>
        <v>0</v>
      </c>
    </row>
    <row r="1228" spans="1:68" ht="15" customHeight="1">
      <c r="A1228" s="192"/>
      <c r="B1228" s="8"/>
      <c r="C1228" s="143" t="s">
        <v>179</v>
      </c>
      <c r="D1228" s="437" t="str">
        <f t="shared" si="223"/>
        <v/>
      </c>
      <c r="E1228" s="438"/>
      <c r="F1228" s="438"/>
      <c r="G1228" s="438"/>
      <c r="H1228" s="438"/>
      <c r="I1228" s="438"/>
      <c r="J1228" s="438"/>
      <c r="K1228" s="438"/>
      <c r="L1228" s="438"/>
      <c r="M1228" s="438"/>
      <c r="N1228" s="438"/>
      <c r="O1228" s="438"/>
      <c r="P1228" s="438"/>
      <c r="Q1228" s="438"/>
      <c r="R1228" s="439"/>
      <c r="S1228" s="234"/>
      <c r="T1228" s="234"/>
      <c r="U1228" s="234"/>
      <c r="V1228" s="234"/>
      <c r="W1228" s="234"/>
      <c r="X1228" s="234"/>
      <c r="Y1228" s="234"/>
      <c r="Z1228" s="234"/>
      <c r="AA1228" s="234"/>
      <c r="AB1228" s="234"/>
      <c r="AC1228" s="234"/>
      <c r="AD1228" s="234"/>
      <c r="AG1228">
        <f t="shared" si="224"/>
        <v>0</v>
      </c>
      <c r="AH1228">
        <f t="shared" si="225"/>
        <v>0</v>
      </c>
      <c r="AI1228">
        <f t="shared" si="226"/>
        <v>0</v>
      </c>
      <c r="AJ1228">
        <f t="shared" si="227"/>
        <v>0</v>
      </c>
      <c r="AL1228">
        <f t="shared" si="228"/>
        <v>0</v>
      </c>
      <c r="AM1228">
        <f t="shared" si="229"/>
        <v>0</v>
      </c>
      <c r="AN1228">
        <f t="shared" si="230"/>
        <v>0</v>
      </c>
      <c r="AO1228">
        <f t="shared" si="231"/>
        <v>0</v>
      </c>
      <c r="AQ1228">
        <f t="shared" si="232"/>
        <v>0</v>
      </c>
      <c r="AR1228">
        <f t="shared" si="233"/>
        <v>0</v>
      </c>
      <c r="AS1228">
        <f t="shared" si="234"/>
        <v>0</v>
      </c>
      <c r="AT1228">
        <f t="shared" si="235"/>
        <v>0</v>
      </c>
      <c r="AV1228">
        <f t="shared" si="236"/>
        <v>0</v>
      </c>
      <c r="AW1228">
        <f t="shared" si="237"/>
        <v>0</v>
      </c>
      <c r="AX1228">
        <f t="shared" si="238"/>
        <v>0</v>
      </c>
      <c r="AY1228">
        <f t="shared" si="239"/>
        <v>0</v>
      </c>
      <c r="BA1228">
        <f t="shared" si="240"/>
        <v>0</v>
      </c>
      <c r="BB1228">
        <f t="shared" si="241"/>
        <v>0</v>
      </c>
      <c r="BC1228">
        <f t="shared" si="242"/>
        <v>0</v>
      </c>
      <c r="BD1228">
        <f t="shared" si="243"/>
        <v>0</v>
      </c>
      <c r="BF1228">
        <f t="shared" si="244"/>
        <v>0</v>
      </c>
      <c r="BG1228">
        <f t="shared" si="245"/>
        <v>0</v>
      </c>
      <c r="BH1228">
        <f t="shared" si="246"/>
        <v>0</v>
      </c>
      <c r="BI1228">
        <f t="shared" si="247"/>
        <v>0</v>
      </c>
      <c r="BK1228">
        <f t="shared" si="248"/>
        <v>0</v>
      </c>
      <c r="BL1228">
        <f t="shared" si="249"/>
        <v>0</v>
      </c>
      <c r="BM1228">
        <f t="shared" si="250"/>
        <v>0</v>
      </c>
      <c r="BN1228">
        <f t="shared" si="251"/>
        <v>0</v>
      </c>
      <c r="BP1228">
        <f t="shared" si="252"/>
        <v>0</v>
      </c>
    </row>
    <row r="1229" spans="1:68" ht="15" customHeight="1">
      <c r="A1229" s="192"/>
      <c r="B1229" s="8"/>
      <c r="C1229" s="143" t="s">
        <v>180</v>
      </c>
      <c r="D1229" s="437" t="str">
        <f t="shared" si="223"/>
        <v/>
      </c>
      <c r="E1229" s="438"/>
      <c r="F1229" s="438"/>
      <c r="G1229" s="438"/>
      <c r="H1229" s="438"/>
      <c r="I1229" s="438"/>
      <c r="J1229" s="438"/>
      <c r="K1229" s="438"/>
      <c r="L1229" s="438"/>
      <c r="M1229" s="438"/>
      <c r="N1229" s="438"/>
      <c r="O1229" s="438"/>
      <c r="P1229" s="438"/>
      <c r="Q1229" s="438"/>
      <c r="R1229" s="439"/>
      <c r="S1229" s="234"/>
      <c r="T1229" s="234"/>
      <c r="U1229" s="234"/>
      <c r="V1229" s="234"/>
      <c r="W1229" s="234"/>
      <c r="X1229" s="234"/>
      <c r="Y1229" s="234"/>
      <c r="Z1229" s="234"/>
      <c r="AA1229" s="234"/>
      <c r="AB1229" s="234"/>
      <c r="AC1229" s="234"/>
      <c r="AD1229" s="234"/>
      <c r="AG1229">
        <f t="shared" si="224"/>
        <v>0</v>
      </c>
      <c r="AH1229">
        <f t="shared" si="225"/>
        <v>0</v>
      </c>
      <c r="AI1229">
        <f t="shared" si="226"/>
        <v>0</v>
      </c>
      <c r="AJ1229">
        <f t="shared" si="227"/>
        <v>0</v>
      </c>
      <c r="AL1229">
        <f t="shared" si="228"/>
        <v>0</v>
      </c>
      <c r="AM1229">
        <f t="shared" si="229"/>
        <v>0</v>
      </c>
      <c r="AN1229">
        <f t="shared" si="230"/>
        <v>0</v>
      </c>
      <c r="AO1229">
        <f t="shared" si="231"/>
        <v>0</v>
      </c>
      <c r="AQ1229">
        <f t="shared" si="232"/>
        <v>0</v>
      </c>
      <c r="AR1229">
        <f t="shared" si="233"/>
        <v>0</v>
      </c>
      <c r="AS1229">
        <f t="shared" si="234"/>
        <v>0</v>
      </c>
      <c r="AT1229">
        <f t="shared" si="235"/>
        <v>0</v>
      </c>
      <c r="AV1229">
        <f t="shared" si="236"/>
        <v>0</v>
      </c>
      <c r="AW1229">
        <f t="shared" si="237"/>
        <v>0</v>
      </c>
      <c r="AX1229">
        <f t="shared" si="238"/>
        <v>0</v>
      </c>
      <c r="AY1229">
        <f t="shared" si="239"/>
        <v>0</v>
      </c>
      <c r="BA1229">
        <f t="shared" si="240"/>
        <v>0</v>
      </c>
      <c r="BB1229">
        <f t="shared" si="241"/>
        <v>0</v>
      </c>
      <c r="BC1229">
        <f t="shared" si="242"/>
        <v>0</v>
      </c>
      <c r="BD1229">
        <f t="shared" si="243"/>
        <v>0</v>
      </c>
      <c r="BF1229">
        <f t="shared" si="244"/>
        <v>0</v>
      </c>
      <c r="BG1229">
        <f t="shared" si="245"/>
        <v>0</v>
      </c>
      <c r="BH1229">
        <f t="shared" si="246"/>
        <v>0</v>
      </c>
      <c r="BI1229">
        <f t="shared" si="247"/>
        <v>0</v>
      </c>
      <c r="BK1229">
        <f t="shared" si="248"/>
        <v>0</v>
      </c>
      <c r="BL1229">
        <f t="shared" si="249"/>
        <v>0</v>
      </c>
      <c r="BM1229">
        <f t="shared" si="250"/>
        <v>0</v>
      </c>
      <c r="BN1229">
        <f t="shared" si="251"/>
        <v>0</v>
      </c>
      <c r="BP1229">
        <f t="shared" si="252"/>
        <v>0</v>
      </c>
    </row>
    <row r="1230" spans="1:68" ht="15" customHeight="1">
      <c r="A1230" s="192"/>
      <c r="B1230" s="8"/>
      <c r="C1230" s="143" t="s">
        <v>181</v>
      </c>
      <c r="D1230" s="437" t="str">
        <f t="shared" si="223"/>
        <v/>
      </c>
      <c r="E1230" s="438"/>
      <c r="F1230" s="438"/>
      <c r="G1230" s="438"/>
      <c r="H1230" s="438"/>
      <c r="I1230" s="438"/>
      <c r="J1230" s="438"/>
      <c r="K1230" s="438"/>
      <c r="L1230" s="438"/>
      <c r="M1230" s="438"/>
      <c r="N1230" s="438"/>
      <c r="O1230" s="438"/>
      <c r="P1230" s="438"/>
      <c r="Q1230" s="438"/>
      <c r="R1230" s="439"/>
      <c r="S1230" s="234"/>
      <c r="T1230" s="234"/>
      <c r="U1230" s="234"/>
      <c r="V1230" s="234"/>
      <c r="W1230" s="234"/>
      <c r="X1230" s="234"/>
      <c r="Y1230" s="234"/>
      <c r="Z1230" s="234"/>
      <c r="AA1230" s="234"/>
      <c r="AB1230" s="234"/>
      <c r="AC1230" s="234"/>
      <c r="AD1230" s="234"/>
      <c r="AG1230">
        <f t="shared" si="224"/>
        <v>0</v>
      </c>
      <c r="AH1230">
        <f t="shared" si="225"/>
        <v>0</v>
      </c>
      <c r="AI1230">
        <f t="shared" si="226"/>
        <v>0</v>
      </c>
      <c r="AJ1230">
        <f t="shared" si="227"/>
        <v>0</v>
      </c>
      <c r="AL1230">
        <f t="shared" si="228"/>
        <v>0</v>
      </c>
      <c r="AM1230">
        <f t="shared" si="229"/>
        <v>0</v>
      </c>
      <c r="AN1230">
        <f t="shared" si="230"/>
        <v>0</v>
      </c>
      <c r="AO1230">
        <f t="shared" si="231"/>
        <v>0</v>
      </c>
      <c r="AQ1230">
        <f t="shared" si="232"/>
        <v>0</v>
      </c>
      <c r="AR1230">
        <f t="shared" si="233"/>
        <v>0</v>
      </c>
      <c r="AS1230">
        <f t="shared" si="234"/>
        <v>0</v>
      </c>
      <c r="AT1230">
        <f t="shared" si="235"/>
        <v>0</v>
      </c>
      <c r="AV1230">
        <f t="shared" si="236"/>
        <v>0</v>
      </c>
      <c r="AW1230">
        <f t="shared" si="237"/>
        <v>0</v>
      </c>
      <c r="AX1230">
        <f t="shared" si="238"/>
        <v>0</v>
      </c>
      <c r="AY1230">
        <f t="shared" si="239"/>
        <v>0</v>
      </c>
      <c r="BA1230">
        <f t="shared" si="240"/>
        <v>0</v>
      </c>
      <c r="BB1230">
        <f t="shared" si="241"/>
        <v>0</v>
      </c>
      <c r="BC1230">
        <f t="shared" si="242"/>
        <v>0</v>
      </c>
      <c r="BD1230">
        <f t="shared" si="243"/>
        <v>0</v>
      </c>
      <c r="BF1230">
        <f t="shared" si="244"/>
        <v>0</v>
      </c>
      <c r="BG1230">
        <f t="shared" si="245"/>
        <v>0</v>
      </c>
      <c r="BH1230">
        <f t="shared" si="246"/>
        <v>0</v>
      </c>
      <c r="BI1230">
        <f t="shared" si="247"/>
        <v>0</v>
      </c>
      <c r="BK1230">
        <f t="shared" si="248"/>
        <v>0</v>
      </c>
      <c r="BL1230">
        <f t="shared" si="249"/>
        <v>0</v>
      </c>
      <c r="BM1230">
        <f t="shared" si="250"/>
        <v>0</v>
      </c>
      <c r="BN1230">
        <f t="shared" si="251"/>
        <v>0</v>
      </c>
      <c r="BP1230">
        <f t="shared" si="252"/>
        <v>0</v>
      </c>
    </row>
    <row r="1231" spans="1:68" ht="15" customHeight="1">
      <c r="A1231" s="192"/>
      <c r="B1231" s="8"/>
      <c r="C1231" s="143" t="s">
        <v>182</v>
      </c>
      <c r="D1231" s="437" t="str">
        <f t="shared" si="223"/>
        <v/>
      </c>
      <c r="E1231" s="438"/>
      <c r="F1231" s="438"/>
      <c r="G1231" s="438"/>
      <c r="H1231" s="438"/>
      <c r="I1231" s="438"/>
      <c r="J1231" s="438"/>
      <c r="K1231" s="438"/>
      <c r="L1231" s="438"/>
      <c r="M1231" s="438"/>
      <c r="N1231" s="438"/>
      <c r="O1231" s="438"/>
      <c r="P1231" s="438"/>
      <c r="Q1231" s="438"/>
      <c r="R1231" s="439"/>
      <c r="S1231" s="234"/>
      <c r="T1231" s="234"/>
      <c r="U1231" s="234"/>
      <c r="V1231" s="234"/>
      <c r="W1231" s="234"/>
      <c r="X1231" s="234"/>
      <c r="Y1231" s="234"/>
      <c r="Z1231" s="234"/>
      <c r="AA1231" s="234"/>
      <c r="AB1231" s="234"/>
      <c r="AC1231" s="234"/>
      <c r="AD1231" s="234"/>
      <c r="AG1231">
        <f t="shared" si="224"/>
        <v>0</v>
      </c>
      <c r="AH1231">
        <f t="shared" si="225"/>
        <v>0</v>
      </c>
      <c r="AI1231">
        <f t="shared" si="226"/>
        <v>0</v>
      </c>
      <c r="AJ1231">
        <f t="shared" si="227"/>
        <v>0</v>
      </c>
      <c r="AL1231">
        <f t="shared" si="228"/>
        <v>0</v>
      </c>
      <c r="AM1231">
        <f t="shared" si="229"/>
        <v>0</v>
      </c>
      <c r="AN1231">
        <f t="shared" si="230"/>
        <v>0</v>
      </c>
      <c r="AO1231">
        <f t="shared" si="231"/>
        <v>0</v>
      </c>
      <c r="AQ1231">
        <f t="shared" si="232"/>
        <v>0</v>
      </c>
      <c r="AR1231">
        <f t="shared" si="233"/>
        <v>0</v>
      </c>
      <c r="AS1231">
        <f t="shared" si="234"/>
        <v>0</v>
      </c>
      <c r="AT1231">
        <f t="shared" si="235"/>
        <v>0</v>
      </c>
      <c r="AV1231">
        <f t="shared" si="236"/>
        <v>0</v>
      </c>
      <c r="AW1231">
        <f t="shared" si="237"/>
        <v>0</v>
      </c>
      <c r="AX1231">
        <f t="shared" si="238"/>
        <v>0</v>
      </c>
      <c r="AY1231">
        <f t="shared" si="239"/>
        <v>0</v>
      </c>
      <c r="BA1231">
        <f t="shared" si="240"/>
        <v>0</v>
      </c>
      <c r="BB1231">
        <f t="shared" si="241"/>
        <v>0</v>
      </c>
      <c r="BC1231">
        <f t="shared" si="242"/>
        <v>0</v>
      </c>
      <c r="BD1231">
        <f t="shared" si="243"/>
        <v>0</v>
      </c>
      <c r="BF1231">
        <f t="shared" si="244"/>
        <v>0</v>
      </c>
      <c r="BG1231">
        <f t="shared" si="245"/>
        <v>0</v>
      </c>
      <c r="BH1231">
        <f t="shared" si="246"/>
        <v>0</v>
      </c>
      <c r="BI1231">
        <f t="shared" si="247"/>
        <v>0</v>
      </c>
      <c r="BK1231">
        <f t="shared" si="248"/>
        <v>0</v>
      </c>
      <c r="BL1231">
        <f t="shared" si="249"/>
        <v>0</v>
      </c>
      <c r="BM1231">
        <f t="shared" si="250"/>
        <v>0</v>
      </c>
      <c r="BN1231">
        <f t="shared" si="251"/>
        <v>0</v>
      </c>
      <c r="BP1231">
        <f t="shared" si="252"/>
        <v>0</v>
      </c>
    </row>
    <row r="1232" spans="1:68" ht="15" customHeight="1">
      <c r="A1232" s="192"/>
      <c r="B1232" s="8"/>
      <c r="C1232" s="143" t="s">
        <v>183</v>
      </c>
      <c r="D1232" s="437" t="str">
        <f t="shared" si="223"/>
        <v/>
      </c>
      <c r="E1232" s="438"/>
      <c r="F1232" s="438"/>
      <c r="G1232" s="438"/>
      <c r="H1232" s="438"/>
      <c r="I1232" s="438"/>
      <c r="J1232" s="438"/>
      <c r="K1232" s="438"/>
      <c r="L1232" s="438"/>
      <c r="M1232" s="438"/>
      <c r="N1232" s="438"/>
      <c r="O1232" s="438"/>
      <c r="P1232" s="438"/>
      <c r="Q1232" s="438"/>
      <c r="R1232" s="439"/>
      <c r="S1232" s="234"/>
      <c r="T1232" s="234"/>
      <c r="U1232" s="234"/>
      <c r="V1232" s="234"/>
      <c r="W1232" s="234"/>
      <c r="X1232" s="234"/>
      <c r="Y1232" s="234"/>
      <c r="Z1232" s="234"/>
      <c r="AA1232" s="234"/>
      <c r="AB1232" s="234"/>
      <c r="AC1232" s="234"/>
      <c r="AD1232" s="234"/>
      <c r="AG1232">
        <f t="shared" si="224"/>
        <v>0</v>
      </c>
      <c r="AH1232">
        <f t="shared" si="225"/>
        <v>0</v>
      </c>
      <c r="AI1232">
        <f t="shared" si="226"/>
        <v>0</v>
      </c>
      <c r="AJ1232">
        <f t="shared" si="227"/>
        <v>0</v>
      </c>
      <c r="AL1232">
        <f t="shared" si="228"/>
        <v>0</v>
      </c>
      <c r="AM1232">
        <f t="shared" si="229"/>
        <v>0</v>
      </c>
      <c r="AN1232">
        <f t="shared" si="230"/>
        <v>0</v>
      </c>
      <c r="AO1232">
        <f t="shared" si="231"/>
        <v>0</v>
      </c>
      <c r="AQ1232">
        <f t="shared" si="232"/>
        <v>0</v>
      </c>
      <c r="AR1232">
        <f t="shared" si="233"/>
        <v>0</v>
      </c>
      <c r="AS1232">
        <f t="shared" si="234"/>
        <v>0</v>
      </c>
      <c r="AT1232">
        <f t="shared" si="235"/>
        <v>0</v>
      </c>
      <c r="AV1232">
        <f t="shared" si="236"/>
        <v>0</v>
      </c>
      <c r="AW1232">
        <f t="shared" si="237"/>
        <v>0</v>
      </c>
      <c r="AX1232">
        <f t="shared" si="238"/>
        <v>0</v>
      </c>
      <c r="AY1232">
        <f t="shared" si="239"/>
        <v>0</v>
      </c>
      <c r="BA1232">
        <f t="shared" si="240"/>
        <v>0</v>
      </c>
      <c r="BB1232">
        <f t="shared" si="241"/>
        <v>0</v>
      </c>
      <c r="BC1232">
        <f t="shared" si="242"/>
        <v>0</v>
      </c>
      <c r="BD1232">
        <f t="shared" si="243"/>
        <v>0</v>
      </c>
      <c r="BF1232">
        <f t="shared" si="244"/>
        <v>0</v>
      </c>
      <c r="BG1232">
        <f t="shared" si="245"/>
        <v>0</v>
      </c>
      <c r="BH1232">
        <f t="shared" si="246"/>
        <v>0</v>
      </c>
      <c r="BI1232">
        <f t="shared" si="247"/>
        <v>0</v>
      </c>
      <c r="BK1232">
        <f t="shared" si="248"/>
        <v>0</v>
      </c>
      <c r="BL1232">
        <f t="shared" si="249"/>
        <v>0</v>
      </c>
      <c r="BM1232">
        <f t="shared" si="250"/>
        <v>0</v>
      </c>
      <c r="BN1232">
        <f t="shared" si="251"/>
        <v>0</v>
      </c>
      <c r="BP1232">
        <f t="shared" si="252"/>
        <v>0</v>
      </c>
    </row>
    <row r="1233" spans="1:68" ht="15" customHeight="1">
      <c r="A1233" s="192"/>
      <c r="B1233" s="8"/>
      <c r="C1233" s="143" t="s">
        <v>184</v>
      </c>
      <c r="D1233" s="437" t="str">
        <f t="shared" si="223"/>
        <v/>
      </c>
      <c r="E1233" s="438"/>
      <c r="F1233" s="438"/>
      <c r="G1233" s="438"/>
      <c r="H1233" s="438"/>
      <c r="I1233" s="438"/>
      <c r="J1233" s="438"/>
      <c r="K1233" s="438"/>
      <c r="L1233" s="438"/>
      <c r="M1233" s="438"/>
      <c r="N1233" s="438"/>
      <c r="O1233" s="438"/>
      <c r="P1233" s="438"/>
      <c r="Q1233" s="438"/>
      <c r="R1233" s="439"/>
      <c r="S1233" s="234"/>
      <c r="T1233" s="234"/>
      <c r="U1233" s="234"/>
      <c r="V1233" s="234"/>
      <c r="W1233" s="234"/>
      <c r="X1233" s="234"/>
      <c r="Y1233" s="234"/>
      <c r="Z1233" s="234"/>
      <c r="AA1233" s="234"/>
      <c r="AB1233" s="234"/>
      <c r="AC1233" s="234"/>
      <c r="AD1233" s="234"/>
      <c r="AG1233">
        <f t="shared" si="224"/>
        <v>0</v>
      </c>
      <c r="AH1233">
        <f t="shared" si="225"/>
        <v>0</v>
      </c>
      <c r="AI1233">
        <f t="shared" si="226"/>
        <v>0</v>
      </c>
      <c r="AJ1233">
        <f t="shared" si="227"/>
        <v>0</v>
      </c>
      <c r="AL1233">
        <f t="shared" si="228"/>
        <v>0</v>
      </c>
      <c r="AM1233">
        <f t="shared" si="229"/>
        <v>0</v>
      </c>
      <c r="AN1233">
        <f t="shared" si="230"/>
        <v>0</v>
      </c>
      <c r="AO1233">
        <f t="shared" si="231"/>
        <v>0</v>
      </c>
      <c r="AQ1233">
        <f t="shared" si="232"/>
        <v>0</v>
      </c>
      <c r="AR1233">
        <f t="shared" si="233"/>
        <v>0</v>
      </c>
      <c r="AS1233">
        <f t="shared" si="234"/>
        <v>0</v>
      </c>
      <c r="AT1233">
        <f t="shared" si="235"/>
        <v>0</v>
      </c>
      <c r="AV1233">
        <f t="shared" si="236"/>
        <v>0</v>
      </c>
      <c r="AW1233">
        <f t="shared" si="237"/>
        <v>0</v>
      </c>
      <c r="AX1233">
        <f t="shared" si="238"/>
        <v>0</v>
      </c>
      <c r="AY1233">
        <f t="shared" si="239"/>
        <v>0</v>
      </c>
      <c r="BA1233">
        <f t="shared" si="240"/>
        <v>0</v>
      </c>
      <c r="BB1233">
        <f t="shared" si="241"/>
        <v>0</v>
      </c>
      <c r="BC1233">
        <f t="shared" si="242"/>
        <v>0</v>
      </c>
      <c r="BD1233">
        <f t="shared" si="243"/>
        <v>0</v>
      </c>
      <c r="BF1233">
        <f t="shared" si="244"/>
        <v>0</v>
      </c>
      <c r="BG1233">
        <f t="shared" si="245"/>
        <v>0</v>
      </c>
      <c r="BH1233">
        <f t="shared" si="246"/>
        <v>0</v>
      </c>
      <c r="BI1233">
        <f t="shared" si="247"/>
        <v>0</v>
      </c>
      <c r="BK1233">
        <f t="shared" si="248"/>
        <v>0</v>
      </c>
      <c r="BL1233">
        <f t="shared" si="249"/>
        <v>0</v>
      </c>
      <c r="BM1233">
        <f t="shared" si="250"/>
        <v>0</v>
      </c>
      <c r="BN1233">
        <f t="shared" si="251"/>
        <v>0</v>
      </c>
      <c r="BP1233">
        <f t="shared" si="252"/>
        <v>0</v>
      </c>
    </row>
    <row r="1234" spans="1:68" ht="15" customHeight="1">
      <c r="A1234" s="192"/>
      <c r="B1234" s="8"/>
      <c r="C1234" s="143" t="s">
        <v>185</v>
      </c>
      <c r="D1234" s="437" t="str">
        <f t="shared" si="223"/>
        <v/>
      </c>
      <c r="E1234" s="438"/>
      <c r="F1234" s="438"/>
      <c r="G1234" s="438"/>
      <c r="H1234" s="438"/>
      <c r="I1234" s="438"/>
      <c r="J1234" s="438"/>
      <c r="K1234" s="438"/>
      <c r="L1234" s="438"/>
      <c r="M1234" s="438"/>
      <c r="N1234" s="438"/>
      <c r="O1234" s="438"/>
      <c r="P1234" s="438"/>
      <c r="Q1234" s="438"/>
      <c r="R1234" s="439"/>
      <c r="S1234" s="234"/>
      <c r="T1234" s="234"/>
      <c r="U1234" s="234"/>
      <c r="V1234" s="234"/>
      <c r="W1234" s="234"/>
      <c r="X1234" s="234"/>
      <c r="Y1234" s="234"/>
      <c r="Z1234" s="234"/>
      <c r="AA1234" s="234"/>
      <c r="AB1234" s="234"/>
      <c r="AC1234" s="234"/>
      <c r="AD1234" s="234"/>
      <c r="AG1234">
        <f t="shared" si="224"/>
        <v>0</v>
      </c>
      <c r="AH1234">
        <f t="shared" si="225"/>
        <v>0</v>
      </c>
      <c r="AI1234">
        <f t="shared" si="226"/>
        <v>0</v>
      </c>
      <c r="AJ1234">
        <f t="shared" si="227"/>
        <v>0</v>
      </c>
      <c r="AL1234">
        <f t="shared" si="228"/>
        <v>0</v>
      </c>
      <c r="AM1234">
        <f t="shared" si="229"/>
        <v>0</v>
      </c>
      <c r="AN1234">
        <f t="shared" si="230"/>
        <v>0</v>
      </c>
      <c r="AO1234">
        <f t="shared" si="231"/>
        <v>0</v>
      </c>
      <c r="AQ1234">
        <f t="shared" si="232"/>
        <v>0</v>
      </c>
      <c r="AR1234">
        <f t="shared" si="233"/>
        <v>0</v>
      </c>
      <c r="AS1234">
        <f t="shared" si="234"/>
        <v>0</v>
      </c>
      <c r="AT1234">
        <f t="shared" si="235"/>
        <v>0</v>
      </c>
      <c r="AV1234">
        <f t="shared" si="236"/>
        <v>0</v>
      </c>
      <c r="AW1234">
        <f t="shared" si="237"/>
        <v>0</v>
      </c>
      <c r="AX1234">
        <f t="shared" si="238"/>
        <v>0</v>
      </c>
      <c r="AY1234">
        <f t="shared" si="239"/>
        <v>0</v>
      </c>
      <c r="BA1234">
        <f t="shared" si="240"/>
        <v>0</v>
      </c>
      <c r="BB1234">
        <f t="shared" si="241"/>
        <v>0</v>
      </c>
      <c r="BC1234">
        <f t="shared" si="242"/>
        <v>0</v>
      </c>
      <c r="BD1234">
        <f t="shared" si="243"/>
        <v>0</v>
      </c>
      <c r="BF1234">
        <f t="shared" si="244"/>
        <v>0</v>
      </c>
      <c r="BG1234">
        <f t="shared" si="245"/>
        <v>0</v>
      </c>
      <c r="BH1234">
        <f t="shared" si="246"/>
        <v>0</v>
      </c>
      <c r="BI1234">
        <f t="shared" si="247"/>
        <v>0</v>
      </c>
      <c r="BK1234">
        <f t="shared" si="248"/>
        <v>0</v>
      </c>
      <c r="BL1234">
        <f t="shared" si="249"/>
        <v>0</v>
      </c>
      <c r="BM1234">
        <f t="shared" si="250"/>
        <v>0</v>
      </c>
      <c r="BN1234">
        <f t="shared" si="251"/>
        <v>0</v>
      </c>
      <c r="BP1234">
        <f t="shared" si="252"/>
        <v>0</v>
      </c>
    </row>
    <row r="1235" spans="1:68" ht="15" customHeight="1">
      <c r="A1235" s="192"/>
      <c r="B1235" s="8"/>
      <c r="C1235" s="143" t="s">
        <v>186</v>
      </c>
      <c r="D1235" s="437" t="str">
        <f t="shared" si="223"/>
        <v/>
      </c>
      <c r="E1235" s="438"/>
      <c r="F1235" s="438"/>
      <c r="G1235" s="438"/>
      <c r="H1235" s="438"/>
      <c r="I1235" s="438"/>
      <c r="J1235" s="438"/>
      <c r="K1235" s="438"/>
      <c r="L1235" s="438"/>
      <c r="M1235" s="438"/>
      <c r="N1235" s="438"/>
      <c r="O1235" s="438"/>
      <c r="P1235" s="438"/>
      <c r="Q1235" s="438"/>
      <c r="R1235" s="439"/>
      <c r="S1235" s="234"/>
      <c r="T1235" s="234"/>
      <c r="U1235" s="234"/>
      <c r="V1235" s="234"/>
      <c r="W1235" s="234"/>
      <c r="X1235" s="234"/>
      <c r="Y1235" s="234"/>
      <c r="Z1235" s="234"/>
      <c r="AA1235" s="234"/>
      <c r="AB1235" s="234"/>
      <c r="AC1235" s="234"/>
      <c r="AD1235" s="234"/>
      <c r="AG1235">
        <f t="shared" si="224"/>
        <v>0</v>
      </c>
      <c r="AH1235">
        <f t="shared" si="225"/>
        <v>0</v>
      </c>
      <c r="AI1235">
        <f t="shared" si="226"/>
        <v>0</v>
      </c>
      <c r="AJ1235">
        <f t="shared" si="227"/>
        <v>0</v>
      </c>
      <c r="AL1235">
        <f t="shared" si="228"/>
        <v>0</v>
      </c>
      <c r="AM1235">
        <f t="shared" si="229"/>
        <v>0</v>
      </c>
      <c r="AN1235">
        <f t="shared" si="230"/>
        <v>0</v>
      </c>
      <c r="AO1235">
        <f t="shared" si="231"/>
        <v>0</v>
      </c>
      <c r="AQ1235">
        <f t="shared" si="232"/>
        <v>0</v>
      </c>
      <c r="AR1235">
        <f t="shared" si="233"/>
        <v>0</v>
      </c>
      <c r="AS1235">
        <f t="shared" si="234"/>
        <v>0</v>
      </c>
      <c r="AT1235">
        <f t="shared" si="235"/>
        <v>0</v>
      </c>
      <c r="AV1235">
        <f t="shared" si="236"/>
        <v>0</v>
      </c>
      <c r="AW1235">
        <f t="shared" si="237"/>
        <v>0</v>
      </c>
      <c r="AX1235">
        <f t="shared" si="238"/>
        <v>0</v>
      </c>
      <c r="AY1235">
        <f t="shared" si="239"/>
        <v>0</v>
      </c>
      <c r="BA1235">
        <f t="shared" si="240"/>
        <v>0</v>
      </c>
      <c r="BB1235">
        <f t="shared" si="241"/>
        <v>0</v>
      </c>
      <c r="BC1235">
        <f t="shared" si="242"/>
        <v>0</v>
      </c>
      <c r="BD1235">
        <f t="shared" si="243"/>
        <v>0</v>
      </c>
      <c r="BF1235">
        <f t="shared" si="244"/>
        <v>0</v>
      </c>
      <c r="BG1235">
        <f t="shared" si="245"/>
        <v>0</v>
      </c>
      <c r="BH1235">
        <f t="shared" si="246"/>
        <v>0</v>
      </c>
      <c r="BI1235">
        <f t="shared" si="247"/>
        <v>0</v>
      </c>
      <c r="BK1235">
        <f t="shared" si="248"/>
        <v>0</v>
      </c>
      <c r="BL1235">
        <f t="shared" si="249"/>
        <v>0</v>
      </c>
      <c r="BM1235">
        <f t="shared" si="250"/>
        <v>0</v>
      </c>
      <c r="BN1235">
        <f t="shared" si="251"/>
        <v>0</v>
      </c>
      <c r="BP1235">
        <f t="shared" si="252"/>
        <v>0</v>
      </c>
    </row>
    <row r="1236" spans="1:68" ht="15" customHeight="1">
      <c r="A1236" s="192"/>
      <c r="B1236" s="8"/>
      <c r="C1236" s="143" t="s">
        <v>187</v>
      </c>
      <c r="D1236" s="437" t="str">
        <f t="shared" si="223"/>
        <v/>
      </c>
      <c r="E1236" s="438"/>
      <c r="F1236" s="438"/>
      <c r="G1236" s="438"/>
      <c r="H1236" s="438"/>
      <c r="I1236" s="438"/>
      <c r="J1236" s="438"/>
      <c r="K1236" s="438"/>
      <c r="L1236" s="438"/>
      <c r="M1236" s="438"/>
      <c r="N1236" s="438"/>
      <c r="O1236" s="438"/>
      <c r="P1236" s="438"/>
      <c r="Q1236" s="438"/>
      <c r="R1236" s="439"/>
      <c r="S1236" s="234"/>
      <c r="T1236" s="234"/>
      <c r="U1236" s="234"/>
      <c r="V1236" s="234"/>
      <c r="W1236" s="234"/>
      <c r="X1236" s="234"/>
      <c r="Y1236" s="234"/>
      <c r="Z1236" s="234"/>
      <c r="AA1236" s="234"/>
      <c r="AB1236" s="234"/>
      <c r="AC1236" s="234"/>
      <c r="AD1236" s="234"/>
      <c r="AG1236">
        <f t="shared" si="224"/>
        <v>0</v>
      </c>
      <c r="AH1236">
        <f t="shared" si="225"/>
        <v>0</v>
      </c>
      <c r="AI1236">
        <f t="shared" si="226"/>
        <v>0</v>
      </c>
      <c r="AJ1236">
        <f t="shared" si="227"/>
        <v>0</v>
      </c>
      <c r="AL1236">
        <f t="shared" si="228"/>
        <v>0</v>
      </c>
      <c r="AM1236">
        <f t="shared" si="229"/>
        <v>0</v>
      </c>
      <c r="AN1236">
        <f t="shared" si="230"/>
        <v>0</v>
      </c>
      <c r="AO1236">
        <f t="shared" si="231"/>
        <v>0</v>
      </c>
      <c r="AQ1236">
        <f t="shared" si="232"/>
        <v>0</v>
      </c>
      <c r="AR1236">
        <f t="shared" si="233"/>
        <v>0</v>
      </c>
      <c r="AS1236">
        <f t="shared" si="234"/>
        <v>0</v>
      </c>
      <c r="AT1236">
        <f t="shared" si="235"/>
        <v>0</v>
      </c>
      <c r="AV1236">
        <f t="shared" si="236"/>
        <v>0</v>
      </c>
      <c r="AW1236">
        <f t="shared" si="237"/>
        <v>0</v>
      </c>
      <c r="AX1236">
        <f t="shared" si="238"/>
        <v>0</v>
      </c>
      <c r="AY1236">
        <f t="shared" si="239"/>
        <v>0</v>
      </c>
      <c r="BA1236">
        <f t="shared" si="240"/>
        <v>0</v>
      </c>
      <c r="BB1236">
        <f t="shared" si="241"/>
        <v>0</v>
      </c>
      <c r="BC1236">
        <f t="shared" si="242"/>
        <v>0</v>
      </c>
      <c r="BD1236">
        <f t="shared" si="243"/>
        <v>0</v>
      </c>
      <c r="BF1236">
        <f t="shared" si="244"/>
        <v>0</v>
      </c>
      <c r="BG1236">
        <f t="shared" si="245"/>
        <v>0</v>
      </c>
      <c r="BH1236">
        <f t="shared" si="246"/>
        <v>0</v>
      </c>
      <c r="BI1236">
        <f t="shared" si="247"/>
        <v>0</v>
      </c>
      <c r="BK1236">
        <f t="shared" si="248"/>
        <v>0</v>
      </c>
      <c r="BL1236">
        <f t="shared" si="249"/>
        <v>0</v>
      </c>
      <c r="BM1236">
        <f t="shared" si="250"/>
        <v>0</v>
      </c>
      <c r="BN1236">
        <f t="shared" si="251"/>
        <v>0</v>
      </c>
      <c r="BP1236">
        <f t="shared" si="252"/>
        <v>0</v>
      </c>
    </row>
    <row r="1237" spans="1:68" ht="15" customHeight="1">
      <c r="A1237" s="192"/>
      <c r="B1237" s="8"/>
      <c r="C1237" s="143" t="s">
        <v>188</v>
      </c>
      <c r="D1237" s="437" t="str">
        <f t="shared" si="223"/>
        <v/>
      </c>
      <c r="E1237" s="438"/>
      <c r="F1237" s="438"/>
      <c r="G1237" s="438"/>
      <c r="H1237" s="438"/>
      <c r="I1237" s="438"/>
      <c r="J1237" s="438"/>
      <c r="K1237" s="438"/>
      <c r="L1237" s="438"/>
      <c r="M1237" s="438"/>
      <c r="N1237" s="438"/>
      <c r="O1237" s="438"/>
      <c r="P1237" s="438"/>
      <c r="Q1237" s="438"/>
      <c r="R1237" s="439"/>
      <c r="S1237" s="234"/>
      <c r="T1237" s="234"/>
      <c r="U1237" s="234"/>
      <c r="V1237" s="234"/>
      <c r="W1237" s="234"/>
      <c r="X1237" s="234"/>
      <c r="Y1237" s="234"/>
      <c r="Z1237" s="234"/>
      <c r="AA1237" s="234"/>
      <c r="AB1237" s="234"/>
      <c r="AC1237" s="234"/>
      <c r="AD1237" s="234"/>
      <c r="AG1237">
        <f t="shared" si="224"/>
        <v>0</v>
      </c>
      <c r="AH1237">
        <f t="shared" si="225"/>
        <v>0</v>
      </c>
      <c r="AI1237">
        <f t="shared" si="226"/>
        <v>0</v>
      </c>
      <c r="AJ1237">
        <f t="shared" si="227"/>
        <v>0</v>
      </c>
      <c r="AL1237">
        <f t="shared" si="228"/>
        <v>0</v>
      </c>
      <c r="AM1237">
        <f t="shared" si="229"/>
        <v>0</v>
      </c>
      <c r="AN1237">
        <f t="shared" si="230"/>
        <v>0</v>
      </c>
      <c r="AO1237">
        <f t="shared" si="231"/>
        <v>0</v>
      </c>
      <c r="AQ1237">
        <f t="shared" si="232"/>
        <v>0</v>
      </c>
      <c r="AR1237">
        <f t="shared" si="233"/>
        <v>0</v>
      </c>
      <c r="AS1237">
        <f t="shared" si="234"/>
        <v>0</v>
      </c>
      <c r="AT1237">
        <f t="shared" si="235"/>
        <v>0</v>
      </c>
      <c r="AV1237">
        <f t="shared" si="236"/>
        <v>0</v>
      </c>
      <c r="AW1237">
        <f t="shared" si="237"/>
        <v>0</v>
      </c>
      <c r="AX1237">
        <f t="shared" si="238"/>
        <v>0</v>
      </c>
      <c r="AY1237">
        <f t="shared" si="239"/>
        <v>0</v>
      </c>
      <c r="BA1237">
        <f t="shared" si="240"/>
        <v>0</v>
      </c>
      <c r="BB1237">
        <f t="shared" si="241"/>
        <v>0</v>
      </c>
      <c r="BC1237">
        <f t="shared" si="242"/>
        <v>0</v>
      </c>
      <c r="BD1237">
        <f t="shared" si="243"/>
        <v>0</v>
      </c>
      <c r="BF1237">
        <f t="shared" si="244"/>
        <v>0</v>
      </c>
      <c r="BG1237">
        <f t="shared" si="245"/>
        <v>0</v>
      </c>
      <c r="BH1237">
        <f t="shared" si="246"/>
        <v>0</v>
      </c>
      <c r="BI1237">
        <f t="shared" si="247"/>
        <v>0</v>
      </c>
      <c r="BK1237">
        <f t="shared" si="248"/>
        <v>0</v>
      </c>
      <c r="BL1237">
        <f t="shared" si="249"/>
        <v>0</v>
      </c>
      <c r="BM1237">
        <f t="shared" si="250"/>
        <v>0</v>
      </c>
      <c r="BN1237">
        <f t="shared" si="251"/>
        <v>0</v>
      </c>
      <c r="BP1237">
        <f t="shared" si="252"/>
        <v>0</v>
      </c>
    </row>
    <row r="1238" spans="1:68" ht="15" customHeight="1">
      <c r="A1238" s="192"/>
      <c r="B1238" s="8"/>
      <c r="C1238" s="143" t="s">
        <v>189</v>
      </c>
      <c r="D1238" s="437" t="str">
        <f t="shared" si="223"/>
        <v/>
      </c>
      <c r="E1238" s="438"/>
      <c r="F1238" s="438"/>
      <c r="G1238" s="438"/>
      <c r="H1238" s="438"/>
      <c r="I1238" s="438"/>
      <c r="J1238" s="438"/>
      <c r="K1238" s="438"/>
      <c r="L1238" s="438"/>
      <c r="M1238" s="438"/>
      <c r="N1238" s="438"/>
      <c r="O1238" s="438"/>
      <c r="P1238" s="438"/>
      <c r="Q1238" s="438"/>
      <c r="R1238" s="439"/>
      <c r="S1238" s="234"/>
      <c r="T1238" s="234"/>
      <c r="U1238" s="234"/>
      <c r="V1238" s="234"/>
      <c r="W1238" s="234"/>
      <c r="X1238" s="234"/>
      <c r="Y1238" s="234"/>
      <c r="Z1238" s="234"/>
      <c r="AA1238" s="234"/>
      <c r="AB1238" s="234"/>
      <c r="AC1238" s="234"/>
      <c r="AD1238" s="234"/>
      <c r="AG1238">
        <f t="shared" si="224"/>
        <v>0</v>
      </c>
      <c r="AH1238">
        <f t="shared" si="225"/>
        <v>0</v>
      </c>
      <c r="AI1238">
        <f t="shared" si="226"/>
        <v>0</v>
      </c>
      <c r="AJ1238">
        <f t="shared" si="227"/>
        <v>0</v>
      </c>
      <c r="AL1238">
        <f t="shared" si="228"/>
        <v>0</v>
      </c>
      <c r="AM1238">
        <f t="shared" si="229"/>
        <v>0</v>
      </c>
      <c r="AN1238">
        <f t="shared" si="230"/>
        <v>0</v>
      </c>
      <c r="AO1238">
        <f t="shared" si="231"/>
        <v>0</v>
      </c>
      <c r="AQ1238">
        <f t="shared" si="232"/>
        <v>0</v>
      </c>
      <c r="AR1238">
        <f t="shared" si="233"/>
        <v>0</v>
      </c>
      <c r="AS1238">
        <f t="shared" si="234"/>
        <v>0</v>
      </c>
      <c r="AT1238">
        <f t="shared" si="235"/>
        <v>0</v>
      </c>
      <c r="AV1238">
        <f t="shared" si="236"/>
        <v>0</v>
      </c>
      <c r="AW1238">
        <f t="shared" si="237"/>
        <v>0</v>
      </c>
      <c r="AX1238">
        <f t="shared" si="238"/>
        <v>0</v>
      </c>
      <c r="AY1238">
        <f t="shared" si="239"/>
        <v>0</v>
      </c>
      <c r="BA1238">
        <f t="shared" si="240"/>
        <v>0</v>
      </c>
      <c r="BB1238">
        <f t="shared" si="241"/>
        <v>0</v>
      </c>
      <c r="BC1238">
        <f t="shared" si="242"/>
        <v>0</v>
      </c>
      <c r="BD1238">
        <f t="shared" si="243"/>
        <v>0</v>
      </c>
      <c r="BF1238">
        <f t="shared" si="244"/>
        <v>0</v>
      </c>
      <c r="BG1238">
        <f t="shared" si="245"/>
        <v>0</v>
      </c>
      <c r="BH1238">
        <f t="shared" si="246"/>
        <v>0</v>
      </c>
      <c r="BI1238">
        <f t="shared" si="247"/>
        <v>0</v>
      </c>
      <c r="BK1238">
        <f t="shared" si="248"/>
        <v>0</v>
      </c>
      <c r="BL1238">
        <f t="shared" si="249"/>
        <v>0</v>
      </c>
      <c r="BM1238">
        <f t="shared" si="250"/>
        <v>0</v>
      </c>
      <c r="BN1238">
        <f t="shared" si="251"/>
        <v>0</v>
      </c>
      <c r="BP1238">
        <f t="shared" si="252"/>
        <v>0</v>
      </c>
    </row>
    <row r="1239" spans="1:68" ht="15" customHeight="1">
      <c r="A1239" s="192"/>
      <c r="B1239" s="8"/>
      <c r="C1239" s="143" t="s">
        <v>190</v>
      </c>
      <c r="D1239" s="437" t="str">
        <f t="shared" si="223"/>
        <v/>
      </c>
      <c r="E1239" s="438"/>
      <c r="F1239" s="438"/>
      <c r="G1239" s="438"/>
      <c r="H1239" s="438"/>
      <c r="I1239" s="438"/>
      <c r="J1239" s="438"/>
      <c r="K1239" s="438"/>
      <c r="L1239" s="438"/>
      <c r="M1239" s="438"/>
      <c r="N1239" s="438"/>
      <c r="O1239" s="438"/>
      <c r="P1239" s="438"/>
      <c r="Q1239" s="438"/>
      <c r="R1239" s="439"/>
      <c r="S1239" s="234"/>
      <c r="T1239" s="234"/>
      <c r="U1239" s="234"/>
      <c r="V1239" s="234"/>
      <c r="W1239" s="234"/>
      <c r="X1239" s="234"/>
      <c r="Y1239" s="234"/>
      <c r="Z1239" s="234"/>
      <c r="AA1239" s="234"/>
      <c r="AB1239" s="234"/>
      <c r="AC1239" s="234"/>
      <c r="AD1239" s="234"/>
      <c r="AG1239">
        <f t="shared" si="224"/>
        <v>0</v>
      </c>
      <c r="AH1239">
        <f t="shared" si="225"/>
        <v>0</v>
      </c>
      <c r="AI1239">
        <f t="shared" si="226"/>
        <v>0</v>
      </c>
      <c r="AJ1239">
        <f t="shared" si="227"/>
        <v>0</v>
      </c>
      <c r="AL1239">
        <f t="shared" si="228"/>
        <v>0</v>
      </c>
      <c r="AM1239">
        <f t="shared" si="229"/>
        <v>0</v>
      </c>
      <c r="AN1239">
        <f t="shared" si="230"/>
        <v>0</v>
      </c>
      <c r="AO1239">
        <f t="shared" si="231"/>
        <v>0</v>
      </c>
      <c r="AQ1239">
        <f t="shared" si="232"/>
        <v>0</v>
      </c>
      <c r="AR1239">
        <f t="shared" si="233"/>
        <v>0</v>
      </c>
      <c r="AS1239">
        <f t="shared" si="234"/>
        <v>0</v>
      </c>
      <c r="AT1239">
        <f t="shared" si="235"/>
        <v>0</v>
      </c>
      <c r="AV1239">
        <f t="shared" si="236"/>
        <v>0</v>
      </c>
      <c r="AW1239">
        <f t="shared" si="237"/>
        <v>0</v>
      </c>
      <c r="AX1239">
        <f t="shared" si="238"/>
        <v>0</v>
      </c>
      <c r="AY1239">
        <f t="shared" si="239"/>
        <v>0</v>
      </c>
      <c r="BA1239">
        <f t="shared" si="240"/>
        <v>0</v>
      </c>
      <c r="BB1239">
        <f t="shared" si="241"/>
        <v>0</v>
      </c>
      <c r="BC1239">
        <f t="shared" si="242"/>
        <v>0</v>
      </c>
      <c r="BD1239">
        <f t="shared" si="243"/>
        <v>0</v>
      </c>
      <c r="BF1239">
        <f t="shared" si="244"/>
        <v>0</v>
      </c>
      <c r="BG1239">
        <f t="shared" si="245"/>
        <v>0</v>
      </c>
      <c r="BH1239">
        <f t="shared" si="246"/>
        <v>0</v>
      </c>
      <c r="BI1239">
        <f t="shared" si="247"/>
        <v>0</v>
      </c>
      <c r="BK1239">
        <f t="shared" si="248"/>
        <v>0</v>
      </c>
      <c r="BL1239">
        <f t="shared" si="249"/>
        <v>0</v>
      </c>
      <c r="BM1239">
        <f t="shared" si="250"/>
        <v>0</v>
      </c>
      <c r="BN1239">
        <f t="shared" si="251"/>
        <v>0</v>
      </c>
      <c r="BP1239">
        <f t="shared" si="252"/>
        <v>0</v>
      </c>
    </row>
    <row r="1240" spans="1:68" ht="15" customHeight="1">
      <c r="A1240" s="192"/>
      <c r="B1240" s="8"/>
      <c r="C1240" s="143" t="s">
        <v>191</v>
      </c>
      <c r="D1240" s="437" t="str">
        <f t="shared" si="223"/>
        <v/>
      </c>
      <c r="E1240" s="438"/>
      <c r="F1240" s="438"/>
      <c r="G1240" s="438"/>
      <c r="H1240" s="438"/>
      <c r="I1240" s="438"/>
      <c r="J1240" s="438"/>
      <c r="K1240" s="438"/>
      <c r="L1240" s="438"/>
      <c r="M1240" s="438"/>
      <c r="N1240" s="438"/>
      <c r="O1240" s="438"/>
      <c r="P1240" s="438"/>
      <c r="Q1240" s="438"/>
      <c r="R1240" s="439"/>
      <c r="S1240" s="234"/>
      <c r="T1240" s="234"/>
      <c r="U1240" s="234"/>
      <c r="V1240" s="234"/>
      <c r="W1240" s="234"/>
      <c r="X1240" s="234"/>
      <c r="Y1240" s="234"/>
      <c r="Z1240" s="234"/>
      <c r="AA1240" s="234"/>
      <c r="AB1240" s="234"/>
      <c r="AC1240" s="234"/>
      <c r="AD1240" s="234"/>
      <c r="AG1240">
        <f t="shared" si="224"/>
        <v>0</v>
      </c>
      <c r="AH1240">
        <f t="shared" si="225"/>
        <v>0</v>
      </c>
      <c r="AI1240">
        <f t="shared" si="226"/>
        <v>0</v>
      </c>
      <c r="AJ1240">
        <f t="shared" si="227"/>
        <v>0</v>
      </c>
      <c r="AL1240">
        <f t="shared" si="228"/>
        <v>0</v>
      </c>
      <c r="AM1240">
        <f t="shared" si="229"/>
        <v>0</v>
      </c>
      <c r="AN1240">
        <f t="shared" si="230"/>
        <v>0</v>
      </c>
      <c r="AO1240">
        <f t="shared" si="231"/>
        <v>0</v>
      </c>
      <c r="AQ1240">
        <f t="shared" si="232"/>
        <v>0</v>
      </c>
      <c r="AR1240">
        <f t="shared" si="233"/>
        <v>0</v>
      </c>
      <c r="AS1240">
        <f t="shared" si="234"/>
        <v>0</v>
      </c>
      <c r="AT1240">
        <f t="shared" si="235"/>
        <v>0</v>
      </c>
      <c r="AV1240">
        <f t="shared" si="236"/>
        <v>0</v>
      </c>
      <c r="AW1240">
        <f t="shared" si="237"/>
        <v>0</v>
      </c>
      <c r="AX1240">
        <f t="shared" si="238"/>
        <v>0</v>
      </c>
      <c r="AY1240">
        <f t="shared" si="239"/>
        <v>0</v>
      </c>
      <c r="BA1240">
        <f t="shared" si="240"/>
        <v>0</v>
      </c>
      <c r="BB1240">
        <f t="shared" si="241"/>
        <v>0</v>
      </c>
      <c r="BC1240">
        <f t="shared" si="242"/>
        <v>0</v>
      </c>
      <c r="BD1240">
        <f t="shared" si="243"/>
        <v>0</v>
      </c>
      <c r="BF1240">
        <f t="shared" si="244"/>
        <v>0</v>
      </c>
      <c r="BG1240">
        <f t="shared" si="245"/>
        <v>0</v>
      </c>
      <c r="BH1240">
        <f t="shared" si="246"/>
        <v>0</v>
      </c>
      <c r="BI1240">
        <f t="shared" si="247"/>
        <v>0</v>
      </c>
      <c r="BK1240">
        <f t="shared" si="248"/>
        <v>0</v>
      </c>
      <c r="BL1240">
        <f t="shared" si="249"/>
        <v>0</v>
      </c>
      <c r="BM1240">
        <f t="shared" si="250"/>
        <v>0</v>
      </c>
      <c r="BN1240">
        <f t="shared" si="251"/>
        <v>0</v>
      </c>
      <c r="BP1240">
        <f t="shared" si="252"/>
        <v>0</v>
      </c>
    </row>
    <row r="1241" spans="1:68" ht="15" customHeight="1">
      <c r="A1241" s="192"/>
      <c r="B1241" s="8"/>
      <c r="C1241" s="143" t="s">
        <v>192</v>
      </c>
      <c r="D1241" s="437" t="str">
        <f t="shared" si="223"/>
        <v/>
      </c>
      <c r="E1241" s="438"/>
      <c r="F1241" s="438"/>
      <c r="G1241" s="438"/>
      <c r="H1241" s="438"/>
      <c r="I1241" s="438"/>
      <c r="J1241" s="438"/>
      <c r="K1241" s="438"/>
      <c r="L1241" s="438"/>
      <c r="M1241" s="438"/>
      <c r="N1241" s="438"/>
      <c r="O1241" s="438"/>
      <c r="P1241" s="438"/>
      <c r="Q1241" s="438"/>
      <c r="R1241" s="439"/>
      <c r="S1241" s="234"/>
      <c r="T1241" s="234"/>
      <c r="U1241" s="234"/>
      <c r="V1241" s="234"/>
      <c r="W1241" s="234"/>
      <c r="X1241" s="234"/>
      <c r="Y1241" s="234"/>
      <c r="Z1241" s="234"/>
      <c r="AA1241" s="234"/>
      <c r="AB1241" s="234"/>
      <c r="AC1241" s="234"/>
      <c r="AD1241" s="234"/>
      <c r="AG1241">
        <f t="shared" si="224"/>
        <v>0</v>
      </c>
      <c r="AH1241">
        <f t="shared" si="225"/>
        <v>0</v>
      </c>
      <c r="AI1241">
        <f t="shared" si="226"/>
        <v>0</v>
      </c>
      <c r="AJ1241">
        <f t="shared" si="227"/>
        <v>0</v>
      </c>
      <c r="AL1241">
        <f t="shared" si="228"/>
        <v>0</v>
      </c>
      <c r="AM1241">
        <f t="shared" si="229"/>
        <v>0</v>
      </c>
      <c r="AN1241">
        <f t="shared" si="230"/>
        <v>0</v>
      </c>
      <c r="AO1241">
        <f t="shared" si="231"/>
        <v>0</v>
      </c>
      <c r="AQ1241">
        <f t="shared" si="232"/>
        <v>0</v>
      </c>
      <c r="AR1241">
        <f t="shared" si="233"/>
        <v>0</v>
      </c>
      <c r="AS1241">
        <f t="shared" si="234"/>
        <v>0</v>
      </c>
      <c r="AT1241">
        <f t="shared" si="235"/>
        <v>0</v>
      </c>
      <c r="AV1241">
        <f t="shared" si="236"/>
        <v>0</v>
      </c>
      <c r="AW1241">
        <f t="shared" si="237"/>
        <v>0</v>
      </c>
      <c r="AX1241">
        <f t="shared" si="238"/>
        <v>0</v>
      </c>
      <c r="AY1241">
        <f t="shared" si="239"/>
        <v>0</v>
      </c>
      <c r="BA1241">
        <f t="shared" si="240"/>
        <v>0</v>
      </c>
      <c r="BB1241">
        <f t="shared" si="241"/>
        <v>0</v>
      </c>
      <c r="BC1241">
        <f t="shared" si="242"/>
        <v>0</v>
      </c>
      <c r="BD1241">
        <f t="shared" si="243"/>
        <v>0</v>
      </c>
      <c r="BF1241">
        <f t="shared" si="244"/>
        <v>0</v>
      </c>
      <c r="BG1241">
        <f t="shared" si="245"/>
        <v>0</v>
      </c>
      <c r="BH1241">
        <f t="shared" si="246"/>
        <v>0</v>
      </c>
      <c r="BI1241">
        <f t="shared" si="247"/>
        <v>0</v>
      </c>
      <c r="BK1241">
        <f t="shared" si="248"/>
        <v>0</v>
      </c>
      <c r="BL1241">
        <f t="shared" si="249"/>
        <v>0</v>
      </c>
      <c r="BM1241">
        <f t="shared" si="250"/>
        <v>0</v>
      </c>
      <c r="BN1241">
        <f t="shared" si="251"/>
        <v>0</v>
      </c>
      <c r="BP1241">
        <f t="shared" si="252"/>
        <v>0</v>
      </c>
    </row>
    <row r="1242" spans="1:68" ht="15" customHeight="1">
      <c r="A1242" s="166"/>
      <c r="B1242" s="7"/>
      <c r="C1242" s="7"/>
      <c r="D1242" s="7"/>
      <c r="E1242" s="7"/>
      <c r="F1242" s="7"/>
      <c r="G1242" s="7"/>
      <c r="H1242" s="7"/>
      <c r="I1242" s="7"/>
      <c r="J1242" s="145"/>
      <c r="K1242" s="12"/>
      <c r="L1242" s="12"/>
      <c r="M1242" s="12"/>
      <c r="N1242" s="12"/>
      <c r="O1242" s="12"/>
      <c r="P1242" s="12"/>
      <c r="Q1242" s="12"/>
      <c r="R1242" s="193" t="s">
        <v>193</v>
      </c>
      <c r="S1242" s="171">
        <f t="shared" ref="S1242:AD1242" si="253">IF(AND(SUM(S1122:S1241)=0,COUNTIF(S1122:S1241,"NS")&gt;0),"NS",
IF(AND(SUM(S1122:S1241)=0,COUNTIF(S1122:S1241,0)&gt;0),0,
IF(AND(SUM(S1122:S1241)=0,COUNTIF(S1122:S1241,"NA")&gt;0),"NA",
SUM(S1122:S1241))))</f>
        <v>0</v>
      </c>
      <c r="T1242" s="171">
        <f t="shared" si="253"/>
        <v>0</v>
      </c>
      <c r="U1242" s="171">
        <f t="shared" si="253"/>
        <v>0</v>
      </c>
      <c r="V1242" s="171">
        <f t="shared" si="253"/>
        <v>0</v>
      </c>
      <c r="W1242" s="171">
        <f t="shared" si="253"/>
        <v>0</v>
      </c>
      <c r="X1242" s="171">
        <f t="shared" si="253"/>
        <v>0</v>
      </c>
      <c r="Y1242" s="171">
        <f t="shared" si="253"/>
        <v>0</v>
      </c>
      <c r="Z1242" s="171">
        <f t="shared" si="253"/>
        <v>0</v>
      </c>
      <c r="AA1242" s="171">
        <f t="shared" si="253"/>
        <v>0</v>
      </c>
      <c r="AB1242" s="171">
        <f t="shared" si="253"/>
        <v>0</v>
      </c>
      <c r="AC1242" s="171">
        <f t="shared" si="253"/>
        <v>0</v>
      </c>
      <c r="AD1242" s="171">
        <f t="shared" si="253"/>
        <v>0</v>
      </c>
      <c r="AJ1242" s="96">
        <f>SUM(AJ1122:AJ1241)</f>
        <v>0</v>
      </c>
      <c r="AO1242" s="96">
        <f>SUM(AO1122:AO1241)</f>
        <v>0</v>
      </c>
      <c r="AT1242" s="96">
        <f>SUM(AT1122:AT1241)</f>
        <v>0</v>
      </c>
      <c r="AY1242" s="96">
        <f>SUM(AY1122:AY1241)</f>
        <v>0</v>
      </c>
      <c r="BD1242" s="96">
        <f>SUM(BD1122:BD1241)</f>
        <v>0</v>
      </c>
      <c r="BI1242" s="96">
        <f>SUM(BI1122:BI1241)</f>
        <v>0</v>
      </c>
      <c r="BN1242" s="96">
        <f>SUM(BN1122:BN1241)</f>
        <v>0</v>
      </c>
      <c r="BP1242" s="96">
        <f>SUM(BP1122:BP1241)+IF(COUNTA(S1122:S1241)=AL429,0,1)</f>
        <v>0</v>
      </c>
    </row>
    <row r="1243" spans="1:68" ht="15" customHeight="1">
      <c r="A1243" s="166"/>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BN1243" s="96">
        <f>BN1242+AJ1242+AO1242+AT1242+AY1242+BD1242+BI1242</f>
        <v>0</v>
      </c>
    </row>
    <row r="1244" spans="1:68" ht="24" customHeight="1">
      <c r="A1244" s="166"/>
      <c r="B1244" s="7"/>
      <c r="C1244" s="340" t="s">
        <v>194</v>
      </c>
      <c r="D1244" s="340"/>
      <c r="E1244" s="340"/>
      <c r="F1244" s="340"/>
      <c r="G1244" s="340"/>
      <c r="H1244" s="340"/>
      <c r="I1244" s="340"/>
      <c r="J1244" s="340"/>
      <c r="K1244" s="340"/>
      <c r="L1244" s="340"/>
      <c r="M1244" s="340"/>
      <c r="N1244" s="340"/>
      <c r="O1244" s="340"/>
      <c r="P1244" s="340"/>
      <c r="Q1244" s="340"/>
      <c r="R1244" s="340"/>
      <c r="S1244" s="340"/>
      <c r="T1244" s="340"/>
      <c r="U1244" s="340"/>
      <c r="V1244" s="340"/>
      <c r="W1244" s="340"/>
      <c r="X1244" s="340"/>
      <c r="Y1244" s="340"/>
      <c r="Z1244" s="340"/>
      <c r="AA1244" s="340"/>
      <c r="AB1244" s="340"/>
      <c r="AC1244" s="340"/>
      <c r="AD1244" s="340"/>
    </row>
    <row r="1245" spans="1:68" ht="60" customHeight="1">
      <c r="A1245" s="166"/>
      <c r="B1245" s="7"/>
      <c r="C1245" s="367"/>
      <c r="D1245" s="368"/>
      <c r="E1245" s="368"/>
      <c r="F1245" s="368"/>
      <c r="G1245" s="368"/>
      <c r="H1245" s="368"/>
      <c r="I1245" s="368"/>
      <c r="J1245" s="368"/>
      <c r="K1245" s="368"/>
      <c r="L1245" s="368"/>
      <c r="M1245" s="368"/>
      <c r="N1245" s="368"/>
      <c r="O1245" s="368"/>
      <c r="P1245" s="368"/>
      <c r="Q1245" s="368"/>
      <c r="R1245" s="368"/>
      <c r="S1245" s="368"/>
      <c r="T1245" s="368"/>
      <c r="U1245" s="368"/>
      <c r="V1245" s="368"/>
      <c r="W1245" s="368"/>
      <c r="X1245" s="368"/>
      <c r="Y1245" s="368"/>
      <c r="Z1245" s="368"/>
      <c r="AA1245" s="368"/>
      <c r="AB1245" s="368"/>
      <c r="AC1245" s="368"/>
      <c r="AD1245" s="369"/>
    </row>
    <row r="1246" spans="1:68" ht="15" customHeight="1">
      <c r="A1246" s="166"/>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row>
    <row r="1247" spans="1:68" ht="15" customHeight="1">
      <c r="A1247" s="166"/>
      <c r="B1247" s="283" t="str">
        <f>IF(BN1243=0,"","Error: verificar sumas por fila.")</f>
        <v/>
      </c>
      <c r="C1247" s="283"/>
      <c r="D1247" s="283"/>
      <c r="E1247" s="283"/>
      <c r="F1247" s="283"/>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3"/>
      <c r="AD1247" s="283"/>
    </row>
    <row r="1248" spans="1:68" ht="15" customHeight="1">
      <c r="A1248" s="166"/>
      <c r="B1248" s="315" t="str">
        <f>IF(BP1242=0,"","Error: debe completar toda la información requerida.")</f>
        <v/>
      </c>
      <c r="C1248" s="315"/>
      <c r="D1248" s="315"/>
      <c r="E1248" s="315"/>
      <c r="F1248" s="315"/>
      <c r="G1248" s="315"/>
      <c r="H1248" s="315"/>
      <c r="I1248" s="315"/>
      <c r="J1248" s="315"/>
      <c r="K1248" s="315"/>
      <c r="L1248" s="315"/>
      <c r="M1248" s="315"/>
      <c r="N1248" s="315"/>
      <c r="O1248" s="315"/>
      <c r="P1248" s="315"/>
      <c r="Q1248" s="315"/>
      <c r="R1248" s="315"/>
      <c r="S1248" s="315"/>
      <c r="T1248" s="315"/>
      <c r="U1248" s="315"/>
      <c r="V1248" s="315"/>
      <c r="W1248" s="315"/>
      <c r="X1248" s="315"/>
      <c r="Y1248" s="315"/>
      <c r="Z1248" s="315"/>
      <c r="AA1248" s="315"/>
      <c r="AB1248" s="315"/>
      <c r="AC1248" s="315"/>
      <c r="AD1248" s="315"/>
    </row>
    <row r="1249" spans="1:115" ht="15" customHeight="1">
      <c r="A1249" s="166"/>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row>
    <row r="1250" spans="1:115" ht="15" customHeight="1">
      <c r="A1250" s="166"/>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row>
    <row r="1251" spans="1:115" ht="15" customHeight="1">
      <c r="A1251" s="166"/>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row>
    <row r="1252" spans="1:115" ht="36" customHeight="1">
      <c r="A1252" s="158" t="s">
        <v>815</v>
      </c>
      <c r="B1252" s="370" t="s">
        <v>637</v>
      </c>
      <c r="C1252" s="370"/>
      <c r="D1252" s="370"/>
      <c r="E1252" s="370"/>
      <c r="F1252" s="370"/>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370"/>
    </row>
    <row r="1253" spans="1:115" ht="24" customHeight="1">
      <c r="A1253" s="166"/>
      <c r="B1253" s="7"/>
      <c r="C1253" s="285" t="s">
        <v>592</v>
      </c>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285"/>
    </row>
    <row r="1254" spans="1:115" ht="36" customHeight="1">
      <c r="A1254" s="166"/>
      <c r="B1254" s="7"/>
      <c r="C1254" s="340" t="s">
        <v>593</v>
      </c>
      <c r="D1254" s="340"/>
      <c r="E1254" s="340"/>
      <c r="F1254" s="340"/>
      <c r="G1254" s="340"/>
      <c r="H1254" s="340"/>
      <c r="I1254" s="340"/>
      <c r="J1254" s="340"/>
      <c r="K1254" s="340"/>
      <c r="L1254" s="340"/>
      <c r="M1254" s="340"/>
      <c r="N1254" s="340"/>
      <c r="O1254" s="340"/>
      <c r="P1254" s="340"/>
      <c r="Q1254" s="340"/>
      <c r="R1254" s="340"/>
      <c r="S1254" s="340"/>
      <c r="T1254" s="340"/>
      <c r="U1254" s="340"/>
      <c r="V1254" s="340"/>
      <c r="W1254" s="340"/>
      <c r="X1254" s="340"/>
      <c r="Y1254" s="340"/>
      <c r="Z1254" s="340"/>
      <c r="AA1254" s="340"/>
      <c r="AB1254" s="340"/>
      <c r="AC1254" s="340"/>
      <c r="AD1254" s="340"/>
    </row>
    <row r="1255" spans="1:115" ht="36" customHeight="1">
      <c r="A1255" s="166"/>
      <c r="B1255" s="7"/>
      <c r="C1255" s="340" t="s">
        <v>594</v>
      </c>
      <c r="D1255" s="340"/>
      <c r="E1255" s="340"/>
      <c r="F1255" s="340"/>
      <c r="G1255" s="340"/>
      <c r="H1255" s="340"/>
      <c r="I1255" s="340"/>
      <c r="J1255" s="340"/>
      <c r="K1255" s="340"/>
      <c r="L1255" s="340"/>
      <c r="M1255" s="340"/>
      <c r="N1255" s="340"/>
      <c r="O1255" s="340"/>
      <c r="P1255" s="340"/>
      <c r="Q1255" s="340"/>
      <c r="R1255" s="340"/>
      <c r="S1255" s="340"/>
      <c r="T1255" s="340"/>
      <c r="U1255" s="340"/>
      <c r="V1255" s="340"/>
      <c r="W1255" s="340"/>
      <c r="X1255" s="340"/>
      <c r="Y1255" s="340"/>
      <c r="Z1255" s="340"/>
      <c r="AA1255" s="340"/>
      <c r="AB1255" s="340"/>
      <c r="AC1255" s="340"/>
      <c r="AD1255" s="340"/>
    </row>
    <row r="1256" spans="1:115" ht="24" customHeight="1">
      <c r="A1256" s="166"/>
      <c r="B1256" s="7"/>
      <c r="C1256" s="340" t="s">
        <v>595</v>
      </c>
      <c r="D1256" s="340"/>
      <c r="E1256" s="340"/>
      <c r="F1256" s="340"/>
      <c r="G1256" s="340"/>
      <c r="H1256" s="340"/>
      <c r="I1256" s="340"/>
      <c r="J1256" s="340"/>
      <c r="K1256" s="340"/>
      <c r="L1256" s="340"/>
      <c r="M1256" s="340"/>
      <c r="N1256" s="340"/>
      <c r="O1256" s="340"/>
      <c r="P1256" s="340"/>
      <c r="Q1256" s="340"/>
      <c r="R1256" s="340"/>
      <c r="S1256" s="340"/>
      <c r="T1256" s="340"/>
      <c r="U1256" s="340"/>
      <c r="V1256" s="340"/>
      <c r="W1256" s="340"/>
      <c r="X1256" s="340"/>
      <c r="Y1256" s="340"/>
      <c r="Z1256" s="340"/>
      <c r="AA1256" s="340"/>
      <c r="AB1256" s="340"/>
      <c r="AC1256" s="340"/>
      <c r="AD1256" s="340"/>
    </row>
    <row r="1257" spans="1:115" ht="15" customHeight="1">
      <c r="A1257" s="166"/>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G1257" t="s">
        <v>1507</v>
      </c>
      <c r="AH1257" t="s">
        <v>1508</v>
      </c>
      <c r="AI1257" t="s">
        <v>1509</v>
      </c>
    </row>
    <row r="1258" spans="1:115" ht="15" customHeight="1">
      <c r="A1258" s="166"/>
      <c r="B1258" s="7"/>
      <c r="C1258" s="325" t="s">
        <v>104</v>
      </c>
      <c r="D1258" s="325"/>
      <c r="E1258" s="325"/>
      <c r="F1258" s="325"/>
      <c r="G1258" s="259" t="s">
        <v>596</v>
      </c>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G1258">
        <f>COUNTBLANK(G1261:AD1380)</f>
        <v>2880</v>
      </c>
      <c r="AH1258">
        <v>2880</v>
      </c>
      <c r="AI1258">
        <v>0</v>
      </c>
      <c r="CQ1258" s="128" t="s">
        <v>1653</v>
      </c>
    </row>
    <row r="1259" spans="1:115" ht="108" customHeight="1">
      <c r="A1259" s="166"/>
      <c r="B1259" s="7"/>
      <c r="C1259" s="325"/>
      <c r="D1259" s="325"/>
      <c r="E1259" s="325"/>
      <c r="F1259" s="325"/>
      <c r="G1259" s="327" t="s">
        <v>105</v>
      </c>
      <c r="H1259" s="435" t="s">
        <v>106</v>
      </c>
      <c r="I1259" s="435" t="s">
        <v>107</v>
      </c>
      <c r="J1259" s="361" t="s">
        <v>235</v>
      </c>
      <c r="K1259" s="362"/>
      <c r="L1259" s="363"/>
      <c r="M1259" s="361" t="s">
        <v>236</v>
      </c>
      <c r="N1259" s="362"/>
      <c r="O1259" s="363"/>
      <c r="P1259" s="361" t="s">
        <v>237</v>
      </c>
      <c r="Q1259" s="362"/>
      <c r="R1259" s="363"/>
      <c r="S1259" s="361" t="s">
        <v>238</v>
      </c>
      <c r="T1259" s="362"/>
      <c r="U1259" s="363"/>
      <c r="V1259" s="361" t="s">
        <v>239</v>
      </c>
      <c r="W1259" s="362"/>
      <c r="X1259" s="363"/>
      <c r="Y1259" s="361" t="s">
        <v>597</v>
      </c>
      <c r="Z1259" s="362"/>
      <c r="AA1259" s="363"/>
      <c r="AB1259" s="361" t="s">
        <v>598</v>
      </c>
      <c r="AC1259" s="362"/>
      <c r="AD1259" s="363"/>
      <c r="AG1259" t="s">
        <v>105</v>
      </c>
      <c r="AL1259" t="s">
        <v>1535</v>
      </c>
      <c r="AQ1259" t="s">
        <v>106</v>
      </c>
      <c r="AV1259" t="s">
        <v>107</v>
      </c>
      <c r="BA1259" t="s">
        <v>1568</v>
      </c>
      <c r="BF1259" t="s">
        <v>1569</v>
      </c>
      <c r="BK1259" t="s">
        <v>1570</v>
      </c>
      <c r="BP1259" t="s">
        <v>238</v>
      </c>
      <c r="BU1259" t="s">
        <v>239</v>
      </c>
      <c r="BZ1259" t="s">
        <v>1571</v>
      </c>
      <c r="CE1259" t="s">
        <v>1572</v>
      </c>
      <c r="CM1259" t="s">
        <v>1652</v>
      </c>
      <c r="CQ1259" s="206" t="s">
        <v>235</v>
      </c>
      <c r="CR1259" s="162"/>
      <c r="CS1259" s="162"/>
      <c r="CT1259" s="206" t="s">
        <v>236</v>
      </c>
      <c r="CU1259" s="162"/>
      <c r="CV1259" s="162"/>
      <c r="CW1259" s="206" t="s">
        <v>1654</v>
      </c>
      <c r="CX1259" s="162"/>
      <c r="CY1259" s="162"/>
      <c r="CZ1259" s="206" t="s">
        <v>238</v>
      </c>
      <c r="DC1259" s="206" t="s">
        <v>1655</v>
      </c>
      <c r="DF1259" s="206" t="s">
        <v>1571</v>
      </c>
      <c r="DI1259" s="206" t="s">
        <v>1605</v>
      </c>
    </row>
    <row r="1260" spans="1:115" ht="48" customHeight="1">
      <c r="A1260" s="166"/>
      <c r="B1260" s="7"/>
      <c r="C1260" s="325"/>
      <c r="D1260" s="325"/>
      <c r="E1260" s="325"/>
      <c r="F1260" s="325"/>
      <c r="G1260" s="329"/>
      <c r="H1260" s="436"/>
      <c r="I1260" s="436"/>
      <c r="J1260" s="117" t="s">
        <v>591</v>
      </c>
      <c r="K1260" s="104" t="s">
        <v>106</v>
      </c>
      <c r="L1260" s="104" t="s">
        <v>107</v>
      </c>
      <c r="M1260" s="117" t="s">
        <v>591</v>
      </c>
      <c r="N1260" s="104" t="s">
        <v>106</v>
      </c>
      <c r="O1260" s="104" t="s">
        <v>107</v>
      </c>
      <c r="P1260" s="117" t="s">
        <v>591</v>
      </c>
      <c r="Q1260" s="104" t="s">
        <v>106</v>
      </c>
      <c r="R1260" s="104" t="s">
        <v>107</v>
      </c>
      <c r="S1260" s="117" t="s">
        <v>591</v>
      </c>
      <c r="T1260" s="104" t="s">
        <v>106</v>
      </c>
      <c r="U1260" s="104" t="s">
        <v>107</v>
      </c>
      <c r="V1260" s="117" t="s">
        <v>591</v>
      </c>
      <c r="W1260" s="104" t="s">
        <v>106</v>
      </c>
      <c r="X1260" s="104" t="s">
        <v>107</v>
      </c>
      <c r="Y1260" s="117" t="s">
        <v>591</v>
      </c>
      <c r="Z1260" s="104" t="s">
        <v>106</v>
      </c>
      <c r="AA1260" s="104" t="s">
        <v>107</v>
      </c>
      <c r="AB1260" s="117" t="s">
        <v>591</v>
      </c>
      <c r="AC1260" s="104" t="s">
        <v>106</v>
      </c>
      <c r="AD1260" s="104" t="s">
        <v>107</v>
      </c>
      <c r="AG1260" t="s">
        <v>105</v>
      </c>
      <c r="AH1260" t="s">
        <v>1527</v>
      </c>
      <c r="AI1260" t="s">
        <v>1521</v>
      </c>
      <c r="AJ1260" t="s">
        <v>1528</v>
      </c>
      <c r="AL1260" t="s">
        <v>105</v>
      </c>
      <c r="AM1260" t="s">
        <v>1527</v>
      </c>
      <c r="AN1260" t="s">
        <v>1521</v>
      </c>
      <c r="AO1260" t="s">
        <v>1528</v>
      </c>
      <c r="AQ1260" t="s">
        <v>105</v>
      </c>
      <c r="AR1260" t="s">
        <v>1527</v>
      </c>
      <c r="AS1260" t="s">
        <v>1521</v>
      </c>
      <c r="AT1260" t="s">
        <v>1528</v>
      </c>
      <c r="AV1260" t="s">
        <v>105</v>
      </c>
      <c r="AW1260" t="s">
        <v>1527</v>
      </c>
      <c r="AX1260" t="s">
        <v>1521</v>
      </c>
      <c r="AY1260" t="s">
        <v>1528</v>
      </c>
      <c r="BA1260" t="s">
        <v>105</v>
      </c>
      <c r="BB1260" t="s">
        <v>1527</v>
      </c>
      <c r="BC1260" t="s">
        <v>1521</v>
      </c>
      <c r="BD1260" t="s">
        <v>1528</v>
      </c>
      <c r="BF1260" t="s">
        <v>105</v>
      </c>
      <c r="BG1260" t="s">
        <v>1527</v>
      </c>
      <c r="BH1260" t="s">
        <v>1521</v>
      </c>
      <c r="BI1260" t="s">
        <v>1528</v>
      </c>
      <c r="BK1260" t="s">
        <v>105</v>
      </c>
      <c r="BL1260" t="s">
        <v>1527</v>
      </c>
      <c r="BM1260" t="s">
        <v>1521</v>
      </c>
      <c r="BN1260" t="s">
        <v>1528</v>
      </c>
      <c r="BP1260" t="s">
        <v>105</v>
      </c>
      <c r="BQ1260" t="s">
        <v>1527</v>
      </c>
      <c r="BR1260" t="s">
        <v>1521</v>
      </c>
      <c r="BS1260" t="s">
        <v>1528</v>
      </c>
      <c r="BU1260" t="s">
        <v>105</v>
      </c>
      <c r="BV1260" t="s">
        <v>1527</v>
      </c>
      <c r="BW1260" t="s">
        <v>1521</v>
      </c>
      <c r="BX1260" t="s">
        <v>1528</v>
      </c>
      <c r="BZ1260" t="s">
        <v>105</v>
      </c>
      <c r="CA1260" t="s">
        <v>1527</v>
      </c>
      <c r="CB1260" t="s">
        <v>1521</v>
      </c>
      <c r="CC1260" t="s">
        <v>1528</v>
      </c>
      <c r="CE1260" t="s">
        <v>105</v>
      </c>
      <c r="CF1260" t="s">
        <v>1527</v>
      </c>
      <c r="CG1260" t="s">
        <v>1521</v>
      </c>
      <c r="CH1260" t="s">
        <v>1528</v>
      </c>
      <c r="CJ1260" t="s">
        <v>1510</v>
      </c>
      <c r="CK1260" t="s">
        <v>1512</v>
      </c>
      <c r="CL1260" t="s">
        <v>1584</v>
      </c>
      <c r="CM1260" t="s">
        <v>105</v>
      </c>
      <c r="CN1260" t="s">
        <v>106</v>
      </c>
      <c r="CO1260" t="s">
        <v>107</v>
      </c>
      <c r="CQ1260" s="206" t="s">
        <v>105</v>
      </c>
      <c r="CR1260" s="162" t="s">
        <v>106</v>
      </c>
      <c r="CS1260" s="162" t="s">
        <v>107</v>
      </c>
      <c r="CT1260" s="206" t="s">
        <v>105</v>
      </c>
      <c r="CU1260" s="162" t="s">
        <v>106</v>
      </c>
      <c r="CV1260" s="162" t="s">
        <v>107</v>
      </c>
      <c r="CW1260" s="206" t="s">
        <v>105</v>
      </c>
      <c r="CX1260" s="162" t="s">
        <v>106</v>
      </c>
      <c r="CY1260" s="162" t="s">
        <v>107</v>
      </c>
      <c r="CZ1260" s="206" t="s">
        <v>105</v>
      </c>
      <c r="DA1260" s="162" t="s">
        <v>106</v>
      </c>
      <c r="DB1260" s="162" t="s">
        <v>107</v>
      </c>
      <c r="DC1260" s="206" t="s">
        <v>105</v>
      </c>
      <c r="DD1260" s="162" t="s">
        <v>106</v>
      </c>
      <c r="DE1260" s="162" t="s">
        <v>107</v>
      </c>
      <c r="DF1260" s="206" t="s">
        <v>105</v>
      </c>
      <c r="DG1260" s="162" t="s">
        <v>106</v>
      </c>
      <c r="DH1260" s="162" t="s">
        <v>107</v>
      </c>
      <c r="DI1260" s="206" t="s">
        <v>105</v>
      </c>
      <c r="DJ1260" s="162" t="s">
        <v>106</v>
      </c>
      <c r="DK1260" s="162" t="s">
        <v>107</v>
      </c>
    </row>
    <row r="1261" spans="1:115" ht="15" customHeight="1">
      <c r="A1261" s="166"/>
      <c r="B1261" s="7"/>
      <c r="C1261" s="142" t="s">
        <v>68</v>
      </c>
      <c r="D1261" s="322" t="str">
        <f>IF(D434="","",D434)</f>
        <v/>
      </c>
      <c r="E1261" s="323"/>
      <c r="F1261" s="324"/>
      <c r="G1261" s="234"/>
      <c r="H1261" s="234"/>
      <c r="I1261" s="234"/>
      <c r="J1261" s="234"/>
      <c r="K1261" s="234"/>
      <c r="L1261" s="234"/>
      <c r="M1261" s="234"/>
      <c r="N1261" s="234"/>
      <c r="O1261" s="234"/>
      <c r="P1261" s="234"/>
      <c r="Q1261" s="234"/>
      <c r="R1261" s="234"/>
      <c r="S1261" s="234"/>
      <c r="T1261" s="234"/>
      <c r="U1261" s="234"/>
      <c r="V1261" s="234"/>
      <c r="W1261" s="234"/>
      <c r="X1261" s="234"/>
      <c r="Y1261" s="234"/>
      <c r="Z1261" s="234"/>
      <c r="AA1261" s="234"/>
      <c r="AB1261" s="234"/>
      <c r="AC1261" s="234"/>
      <c r="AD1261" s="234"/>
      <c r="AG1261">
        <f>G1261</f>
        <v>0</v>
      </c>
      <c r="AH1261">
        <f>COUNTIF(H1261:I1261,"NS")</f>
        <v>0</v>
      </c>
      <c r="AI1261">
        <f>SUM(H1261:I1261)</f>
        <v>0</v>
      </c>
      <c r="AJ1261">
        <f>IF($AG$1258=$AH$1258,0,IF(OR(AND(AG1261=0,AH1261&gt;0),AND(AG1261="ns",AI1261&gt;0),AND(AG1261="ns",AH1261=0,AI1261=0)),1,IF(OR(AND(AG1261&gt;0,AH1261=2),AND(AG1261="ns",AH1261=2),AND(AG1261="ns",AI1261=0,AH1261&gt;0),AG1261=AI1261,COUNTIF(G1261:I1261,"NA")=3),0,1)))</f>
        <v>0</v>
      </c>
      <c r="AL1261">
        <f>G1261</f>
        <v>0</v>
      </c>
      <c r="AM1261">
        <f>COUNTIF(S1261,"NS")+COUNTIF(V1261,"NS")+COUNTIF(Y1261,"NS")+COUNTIF(J1261,"NS")+COUNTIF(M1261,"NS")+COUNTIF(P1261,"NS")+COUNTIF(AB1261,"NS")</f>
        <v>0</v>
      </c>
      <c r="AN1261">
        <f>SUM(S1261,V1261,Y1261,J1261,M1261,P1261,AB1261)</f>
        <v>0</v>
      </c>
      <c r="AO1261">
        <f>IF($AG$1258=$AH$1258,0,IF(OR(AND(AL1261=0,AM1261&gt;0),AND(AL1261="NS",AN1261&gt;0),AND(AL1261="NS",AM1261=0,AN1261=0)),1,IF(OR(AND(AM1261&gt;=2,AN1261&lt;AL1261),AND(AL1261="NS",AN1261=0,AM1261&gt;0),AL1261=AN1261,(COUNTIF(G1261,"na")+COUNTIF(J1261,"na")+COUNTIF(M1261,"na")+COUNTIF(P1261,"na")+COUNTIF(S1261,"na")+COUNTIF(V1261,"na")+COUNTIF(Y1261,"na")+COUNTIF(AB1261,"na"))=8),0,1)))</f>
        <v>0</v>
      </c>
      <c r="AQ1261">
        <f>H1261</f>
        <v>0</v>
      </c>
      <c r="AR1261">
        <f>COUNTIF(T1261,"NS")+COUNTIF(W1261,"NS")+COUNTIF(Z1261,"NS")+COUNTIF(K1261,"NS")+COUNTIF(N1261,"NS")+COUNTIF(Q1261,"NS")+COUNTIF(AC1261,"NS")</f>
        <v>0</v>
      </c>
      <c r="AS1261">
        <f>SUM(T1261,W1261,Z1261,K1261,N1261,Q1261,AC1261)</f>
        <v>0</v>
      </c>
      <c r="AT1261">
        <f>IF($AG$1258=$AH$1258,0,IF(OR(AND(AQ1261=0,AR1261&gt;0),AND(AQ1261="NS",AS1261&gt;0),AND(AQ1261="NS",AR1261=0,AS1261=0)),1,IF(OR(AND(AR1261&gt;=2,AS1261&lt;AQ1261),AND(AQ1261="NS",AS1261=0,AR1261&gt;0),AQ1261=AS1261,(COUNTIF(H1261,"na")+COUNTIF(K1261,"na")+COUNTIF(N1261,"na")+COUNTIF(Q1261,"na")+COUNTIF(T1261,"na")+COUNTIF(W1261,"na")+COUNTIF(Z1261,"na")+COUNTIF(AC1261,"na"))=8),0,1)))</f>
        <v>0</v>
      </c>
      <c r="AV1261">
        <f>I1261</f>
        <v>0</v>
      </c>
      <c r="AW1261">
        <f>COUNTIF(U1261,"NS")+COUNTIF(X1261,"NS")+COUNTIF(AA1261,"NS")+COUNTIF(L1261,"NS")+COUNTIF(O1261,"NS")+COUNTIF(R1261,"NS")+COUNTIF(AD1261,"NS")</f>
        <v>0</v>
      </c>
      <c r="AX1261">
        <f>SUM(U1261,X1261,AA1261,L1261,O1261,R1261,AD1261)</f>
        <v>0</v>
      </c>
      <c r="AY1261">
        <f>IF($AG$1258=$AH$1258,0,IF(OR(AND(AV1261=0,AW1261&gt;0),AND(AV1261="NS",AX1261&gt;0),AND(AV1261="NS",AW1261=0,AX1261=0)),1,IF(OR(AND(AW1261&gt;=2,AX1261&lt;AV1261),AND(AV1261="NS",AX1261=0,AW1261&gt;0),AV1261=AX1261,(COUNTIF(I1261,"na")+COUNTIF(L1261,"na")+COUNTIF(O1261,"na")+COUNTIF(R1261,"na")+COUNTIF(U1261,"na")+COUNTIF(X1261,"na")+COUNTIF(AA1261,"na")+COUNTIF(AD1261,"na"))=8),0,1)))</f>
        <v>0</v>
      </c>
      <c r="BA1261">
        <f>J1261</f>
        <v>0</v>
      </c>
      <c r="BB1261">
        <f>COUNTIF(K1261:L1261,"NS")</f>
        <v>0</v>
      </c>
      <c r="BC1261">
        <f>SUM(K1261:L1261)</f>
        <v>0</v>
      </c>
      <c r="BD1261">
        <f>IF($AG$1258=$AH$1258,0,IF(OR(AND(BA1261=0,BB1261&gt;0),AND(BA1261="ns",BC1261&gt;0),AND(BA1261="ns",BB1261=0,BC1261=0)),1,IF(OR(AND(BA1261&gt;0,BB1261=2),AND(BA1261="ns",BB1261=2),AND(BA1261="ns",BC1261=0,BB1261&gt;0),BA1261=BC1261,COUNTIF(J1261:L1261,"NA")=3),0,1)))</f>
        <v>0</v>
      </c>
      <c r="BF1261">
        <f>M1261</f>
        <v>0</v>
      </c>
      <c r="BG1261">
        <f>COUNTIF(N1261:O1261,"NS")</f>
        <v>0</v>
      </c>
      <c r="BH1261">
        <f>SUM(N1261:O1261)</f>
        <v>0</v>
      </c>
      <c r="BI1261">
        <f>IF($AG$1258=$AH$1258,0,IF(OR(AND(BF1261=0,BG1261&gt;0),AND(BF1261="ns",BH1261&gt;0),AND(BF1261="ns",BG1261=0,BH1261=0)),1,IF(OR(AND(BF1261&gt;0,BG1261=2),AND(BF1261="ns",BG1261=2),AND(BF1261="ns",BH1261=0,BG1261&gt;0),BF1261=BH1261,COUNTIF(M1261:O1261,"NA")=3),0,1)))</f>
        <v>0</v>
      </c>
      <c r="BK1261">
        <f>P1261</f>
        <v>0</v>
      </c>
      <c r="BL1261">
        <f>COUNTIF(Q1261:R1261,"NS")</f>
        <v>0</v>
      </c>
      <c r="BM1261">
        <f>SUM(Q1261:R1261)</f>
        <v>0</v>
      </c>
      <c r="BN1261">
        <f>IF($AG$1258=$AH$1258,0,IF(OR(AND(BK1261=0,BL1261&gt;0),AND(BK1261="ns",BM1261&gt;0),AND(BK1261="ns",BL1261=0,BM1261=0)),1,IF(OR(AND(BK1261&gt;0,BL1261=2),AND(BK1261="ns",BL1261=2),AND(BK1261="ns",BM1261=0,BL1261&gt;0),BK1261=BM1261,COUNTIF(P1261:R1261,"NA")=3),0,1)))</f>
        <v>0</v>
      </c>
      <c r="BP1261">
        <f>S1261</f>
        <v>0</v>
      </c>
      <c r="BQ1261">
        <f>COUNTIF(T1261:U1261,"NS")</f>
        <v>0</v>
      </c>
      <c r="BR1261">
        <f>SUM(T1261:U1261)</f>
        <v>0</v>
      </c>
      <c r="BS1261">
        <f>IF($AG$1258=$AH$1258,0,IF(OR(AND(BP1261=0,BQ1261&gt;0),AND(BP1261="ns",BR1261&gt;0),AND(BP1261="ns",BQ1261=0,BR1261=0)),1,IF(OR(AND(BP1261&gt;0,BQ1261=2),AND(BP1261="ns",BQ1261=2),AND(BP1261="ns",BR1261=0,BQ1261&gt;0),BP1261=BR1261,COUNTIF(S1261:U1261,"NA")=3),0,1)))</f>
        <v>0</v>
      </c>
      <c r="BU1261">
        <f>V1261</f>
        <v>0</v>
      </c>
      <c r="BV1261">
        <f>COUNTIF(W1261:X1261,"NS")</f>
        <v>0</v>
      </c>
      <c r="BW1261">
        <f>SUM(W1261:X1261)</f>
        <v>0</v>
      </c>
      <c r="BX1261">
        <f>IF($AG$1258=$AH$1258,0,IF(OR(AND(BU1261=0,BV1261&gt;0),AND(BU1261="ns",BW1261&gt;0),AND(BU1261="ns",BV1261=0,BW1261=0)),1,IF(OR(AND(BU1261&gt;0,BV1261=2),AND(BU1261="ns",BV1261=2),AND(BU1261="ns",BW1261=0,BV1261&gt;0),BU1261=BW1261,COUNTIF(V1261:X1261,"NA")=3),0,1)))</f>
        <v>0</v>
      </c>
      <c r="BZ1261">
        <f>Y1261</f>
        <v>0</v>
      </c>
      <c r="CA1261">
        <f>COUNTIF(Z1261:AA1261,"NS")</f>
        <v>0</v>
      </c>
      <c r="CB1261">
        <f>SUM(Z1261:AA1261)</f>
        <v>0</v>
      </c>
      <c r="CC1261">
        <f>IF($AG$1258=$AH$1258,0,IF(OR(AND(BZ1261=0,CA1261&gt;0),AND(BZ1261="ns",CB1261&gt;0),AND(BZ1261="ns",CA1261=0,CB1261=0)),1,IF(OR(AND(BZ1261&gt;0,CA1261=2),AND(BZ1261="ns",CA1261=2),AND(BZ1261="ns",CB1261=0,CA1261&gt;0),BZ1261=CB1261,COUNTIF(Y1261:AA1261,"NA")=3),0,1)))</f>
        <v>0</v>
      </c>
      <c r="CE1261">
        <f>AB1261</f>
        <v>0</v>
      </c>
      <c r="CF1261">
        <f>COUNTIF(AC1261:AD1261,"NS")</f>
        <v>0</v>
      </c>
      <c r="CG1261">
        <f>SUM(AC1261:AD1261)</f>
        <v>0</v>
      </c>
      <c r="CH1261">
        <f>IF($AG$1258=$AH$1258,0,IF(OR(AND(CE1261=0,CF1261&gt;0),AND(CE1261="ns",CG1261&gt;0),AND(CE1261="ns",CF1261=0,CG1261=0)),1,IF(OR(AND(CE1261&gt;0,CF1261=2),AND(CE1261="ns",CF1261=2),AND(CE1261="ns",CG1261=0,CF1261&gt;0),CE1261=CG1261,COUNTIF(AB1261:AD1261,"NA")=3),0,1)))</f>
        <v>0</v>
      </c>
      <c r="CJ1261">
        <f>IF(OR(D434="",S1122=0,S1122="NS",S1122="NA"),0,IF(COUNTA(G1261:AD1261)&lt;&gt;COUNTA($G$1259:$I$1260,$J$1260:$AD$1260),1,0))</f>
        <v>0</v>
      </c>
      <c r="CL1261">
        <f t="shared" ref="CL1261:CL1292" si="254">IF(OR(S1122=0,S1122="NA",S1122="NS"),0,1)</f>
        <v>0</v>
      </c>
      <c r="CM1261">
        <f>IF(OR(S1122="NA",S1122="NS"),0,IF(G1261&gt;=S1122,0,1))</f>
        <v>0</v>
      </c>
      <c r="CN1261">
        <f>IF(OR(T1122="NA",T1122="NS"),0,IF(H1261&gt;=T1122,0,1))</f>
        <v>0</v>
      </c>
      <c r="CO1261">
        <f>IF(OR(U1122="NA",U1122="NS"),0,IF(I1261&gt;=U1122,0,1))</f>
        <v>0</v>
      </c>
      <c r="CQ1261" s="128">
        <f>IF(OR(S1122="NA",S1122="NS"),0,IF(J1261&lt;=S1122,0,1))</f>
        <v>0</v>
      </c>
      <c r="CR1261">
        <f t="shared" ref="CR1261:CS1261" si="255">IF(OR(T1122="NA",T1122="NS"),0,IF(K1261&lt;=T1122,0,1))</f>
        <v>0</v>
      </c>
      <c r="CS1261">
        <f t="shared" si="255"/>
        <v>0</v>
      </c>
      <c r="CT1261">
        <f>IF(OR(S1122="NA",S1122="NS"),0,IF(M1261&lt;=S1122,0,1))</f>
        <v>0</v>
      </c>
      <c r="CU1261">
        <f t="shared" ref="CU1261:CV1261" si="256">IF(OR(T1122="NA",T1122="NS"),0,IF(N1261&lt;=T1122,0,1))</f>
        <v>0</v>
      </c>
      <c r="CV1261">
        <f t="shared" si="256"/>
        <v>0</v>
      </c>
      <c r="CW1261">
        <f>IF(OR(S1122="NA",S1122="NS"),0,IF(P1261&lt;=S1122,0,1))</f>
        <v>0</v>
      </c>
      <c r="CX1261">
        <f t="shared" ref="CX1261:CY1261" si="257">IF(OR(T1122="NA",T1122="NS"),0,IF(Q1261&lt;=T1122,0,1))</f>
        <v>0</v>
      </c>
      <c r="CY1261">
        <f t="shared" si="257"/>
        <v>0</v>
      </c>
      <c r="CZ1261">
        <f>IF(OR(S1122="NA",S1122="NS"),0,IF(S1261&lt;=S1122,0,1))</f>
        <v>0</v>
      </c>
      <c r="DA1261">
        <f t="shared" ref="DA1261:DB1261" si="258">IF(OR(T1122="NA",T1122="NS"),0,IF(T1261&lt;=T1122,0,1))</f>
        <v>0</v>
      </c>
      <c r="DB1261">
        <f t="shared" si="258"/>
        <v>0</v>
      </c>
      <c r="DC1261">
        <f>IF(OR(S1122="NA",S1122="NS"),0,IF(V1261&lt;=S1122,0,1))</f>
        <v>0</v>
      </c>
      <c r="DD1261">
        <f t="shared" ref="DD1261:DE1261" si="259">IF(OR(T1122="NA",T1122="NS"),0,IF(W1261&lt;=T1122,0,1))</f>
        <v>0</v>
      </c>
      <c r="DE1261">
        <f t="shared" si="259"/>
        <v>0</v>
      </c>
      <c r="DF1261">
        <f>IF(OR(S1122="NA",S1122="NS"),0,IF(Y1261&lt;=S1122,0,1))</f>
        <v>0</v>
      </c>
      <c r="DG1261">
        <f t="shared" ref="DG1261:DH1261" si="260">IF(OR(T1122="NA",T1122="NS"),0,IF(Z1261&lt;=T1122,0,1))</f>
        <v>0</v>
      </c>
      <c r="DH1261">
        <f t="shared" si="260"/>
        <v>0</v>
      </c>
      <c r="DI1261">
        <f>IF(OR(S1122="NA",S1122="NS"),0,IF(AB1261&lt;=S1122,0,1))</f>
        <v>0</v>
      </c>
      <c r="DJ1261">
        <f t="shared" ref="DJ1261:DK1261" si="261">IF(OR(T1122="NA",T1122="NS"),0,IF(AC1261&lt;=T1122,0,1))</f>
        <v>0</v>
      </c>
      <c r="DK1261">
        <f t="shared" si="261"/>
        <v>0</v>
      </c>
    </row>
    <row r="1262" spans="1:115" ht="15" customHeight="1">
      <c r="A1262" s="166"/>
      <c r="B1262" s="7"/>
      <c r="C1262" s="64" t="s">
        <v>69</v>
      </c>
      <c r="D1262" s="322" t="str">
        <f t="shared" ref="D1262:D1325" si="262">IF(D435="","",D435)</f>
        <v/>
      </c>
      <c r="E1262" s="323"/>
      <c r="F1262" s="324"/>
      <c r="G1262" s="234"/>
      <c r="H1262" s="234"/>
      <c r="I1262" s="234"/>
      <c r="J1262" s="234"/>
      <c r="K1262" s="234"/>
      <c r="L1262" s="234"/>
      <c r="M1262" s="234"/>
      <c r="N1262" s="234"/>
      <c r="O1262" s="234"/>
      <c r="P1262" s="234"/>
      <c r="Q1262" s="234"/>
      <c r="R1262" s="234"/>
      <c r="S1262" s="234"/>
      <c r="T1262" s="234"/>
      <c r="U1262" s="234"/>
      <c r="V1262" s="234"/>
      <c r="W1262" s="234"/>
      <c r="X1262" s="234"/>
      <c r="Y1262" s="234"/>
      <c r="Z1262" s="234"/>
      <c r="AA1262" s="234"/>
      <c r="AB1262" s="234"/>
      <c r="AC1262" s="234"/>
      <c r="AD1262" s="234"/>
      <c r="AG1262">
        <f t="shared" ref="AG1262:AG1325" si="263">G1262</f>
        <v>0</v>
      </c>
      <c r="AH1262">
        <f t="shared" ref="AH1262:AH1325" si="264">COUNTIF(H1262:I1262,"NS")</f>
        <v>0</v>
      </c>
      <c r="AI1262">
        <f t="shared" ref="AI1262:AI1325" si="265">SUM(H1262:I1262)</f>
        <v>0</v>
      </c>
      <c r="AJ1262">
        <f t="shared" ref="AJ1262:AJ1325" si="266">IF($AG$1258=$AH$1258,0,IF(OR(AND(AG1262=0,AH1262&gt;0),AND(AG1262="ns",AI1262&gt;0),AND(AG1262="ns",AH1262=0,AI1262=0)),1,IF(OR(AND(AG1262&gt;0,AH1262=2),AND(AG1262="ns",AH1262=2),AND(AG1262="ns",AI1262=0,AH1262&gt;0),AG1262=AI1262,COUNTIF(G1262:I1262,"NA")=3),0,1)))</f>
        <v>0</v>
      </c>
      <c r="AL1262">
        <f t="shared" ref="AL1262:AL1325" si="267">G1262</f>
        <v>0</v>
      </c>
      <c r="AM1262">
        <f t="shared" ref="AM1262:AM1325" si="268">COUNTIF(S1262,"NS")+COUNTIF(V1262,"NS")+COUNTIF(Y1262,"NS")+COUNTIF(J1262,"NS")+COUNTIF(M1262,"NS")+COUNTIF(P1262,"NS")+COUNTIF(AB1262,"NS")</f>
        <v>0</v>
      </c>
      <c r="AN1262">
        <f t="shared" ref="AN1262:AN1325" si="269">SUM(S1262,V1262,Y1262,J1262,M1262,P1262,AB1262)</f>
        <v>0</v>
      </c>
      <c r="AO1262">
        <f t="shared" ref="AO1262:AO1325" si="270">IF($AG$1258=$AH$1258,0,IF(OR(AND(AL1262=0,AM1262&gt;0),AND(AL1262="NS",AN1262&gt;0),AND(AL1262="NS",AM1262=0,AN1262=0)),1,IF(OR(AND(AM1262&gt;=2,AN1262&lt;AL1262),AND(AL1262="NS",AN1262=0,AM1262&gt;0),AL1262=AN1262,(COUNTIF(G1262,"na")+COUNTIF(J1262,"na")+COUNTIF(M1262,"na")+COUNTIF(P1262,"na")+COUNTIF(S1262,"na")+COUNTIF(V1262,"na")+COUNTIF(Y1262,"na")+COUNTIF(AB1262,"na"))=8),0,1)))</f>
        <v>0</v>
      </c>
      <c r="AQ1262">
        <f t="shared" ref="AQ1262:AQ1325" si="271">H1262</f>
        <v>0</v>
      </c>
      <c r="AR1262">
        <f t="shared" ref="AR1262:AR1325" si="272">COUNTIF(T1262,"NS")+COUNTIF(W1262,"NS")+COUNTIF(Z1262,"NS")+COUNTIF(K1262,"NS")+COUNTIF(N1262,"NS")+COUNTIF(Q1262,"NS")+COUNTIF(AC1262,"NS")</f>
        <v>0</v>
      </c>
      <c r="AS1262">
        <f t="shared" ref="AS1262:AS1325" si="273">SUM(T1262,W1262,Z1262,K1262,N1262,Q1262,AC1262)</f>
        <v>0</v>
      </c>
      <c r="AT1262">
        <f t="shared" ref="AT1262:AT1325" si="274">IF($AG$1258=$AH$1258,0,IF(OR(AND(AQ1262=0,AR1262&gt;0),AND(AQ1262="NS",AS1262&gt;0),AND(AQ1262="NS",AR1262=0,AS1262=0)),1,IF(OR(AND(AR1262&gt;=2,AS1262&lt;AQ1262),AND(AQ1262="NS",AS1262=0,AR1262&gt;0),AQ1262=AS1262,(COUNTIF(H1262,"na")+COUNTIF(K1262,"na")+COUNTIF(N1262,"na")+COUNTIF(Q1262,"na")+COUNTIF(T1262,"na")+COUNTIF(W1262,"na")+COUNTIF(Z1262,"na")+COUNTIF(AC1262,"na"))=8),0,1)))</f>
        <v>0</v>
      </c>
      <c r="AV1262">
        <f t="shared" ref="AV1262:AV1325" si="275">I1262</f>
        <v>0</v>
      </c>
      <c r="AW1262">
        <f t="shared" ref="AW1262:AW1325" si="276">COUNTIF(U1262,"NS")+COUNTIF(X1262,"NS")+COUNTIF(AA1262,"NS")+COUNTIF(L1262,"NS")+COUNTIF(O1262,"NS")+COUNTIF(R1262,"NS")+COUNTIF(AD1262,"NS")</f>
        <v>0</v>
      </c>
      <c r="AX1262">
        <f t="shared" ref="AX1262:AX1325" si="277">SUM(U1262,X1262,AA1262,L1262,O1262,R1262,AD1262)</f>
        <v>0</v>
      </c>
      <c r="AY1262">
        <f t="shared" ref="AY1262:AY1325" si="278">IF($AG$1258=$AH$1258,0,IF(OR(AND(AV1262=0,AW1262&gt;0),AND(AV1262="NS",AX1262&gt;0),AND(AV1262="NS",AW1262=0,AX1262=0)),1,IF(OR(AND(AW1262&gt;=2,AX1262&lt;AV1262),AND(AV1262="NS",AX1262=0,AW1262&gt;0),AV1262=AX1262,(COUNTIF(I1262,"na")+COUNTIF(L1262,"na")+COUNTIF(O1262,"na")+COUNTIF(R1262,"na")+COUNTIF(U1262,"na")+COUNTIF(X1262,"na")+COUNTIF(AA1262,"na")+COUNTIF(AD1262,"na"))=8),0,1)))</f>
        <v>0</v>
      </c>
      <c r="BA1262">
        <f t="shared" ref="BA1262:BA1325" si="279">J1262</f>
        <v>0</v>
      </c>
      <c r="BB1262">
        <f t="shared" ref="BB1262:BB1325" si="280">COUNTIF(K1262:L1262,"NS")</f>
        <v>0</v>
      </c>
      <c r="BC1262">
        <f t="shared" ref="BC1262:BC1325" si="281">SUM(K1262:L1262)</f>
        <v>0</v>
      </c>
      <c r="BD1262">
        <f t="shared" ref="BD1262:BD1325" si="282">IF($AG$1258=$AH$1258,0,IF(OR(AND(BA1262=0,BB1262&gt;0),AND(BA1262="ns",BC1262&gt;0),AND(BA1262="ns",BB1262=0,BC1262=0)),1,IF(OR(AND(BA1262&gt;0,BB1262=2),AND(BA1262="ns",BB1262=2),AND(BA1262="ns",BC1262=0,BB1262&gt;0),BA1262=BC1262,COUNTIF(J1262:L1262,"NA")=3),0,1)))</f>
        <v>0</v>
      </c>
      <c r="BF1262">
        <f t="shared" ref="BF1262:BF1325" si="283">M1262</f>
        <v>0</v>
      </c>
      <c r="BG1262">
        <f t="shared" ref="BG1262:BG1325" si="284">COUNTIF(N1262:O1262,"NS")</f>
        <v>0</v>
      </c>
      <c r="BH1262">
        <f t="shared" ref="BH1262:BH1325" si="285">SUM(N1262:O1262)</f>
        <v>0</v>
      </c>
      <c r="BI1262">
        <f t="shared" ref="BI1262:BI1325" si="286">IF($AG$1258=$AH$1258,0,IF(OR(AND(BF1262=0,BG1262&gt;0),AND(BF1262="ns",BH1262&gt;0),AND(BF1262="ns",BG1262=0,BH1262=0)),1,IF(OR(AND(BF1262&gt;0,BG1262=2),AND(BF1262="ns",BG1262=2),AND(BF1262="ns",BH1262=0,BG1262&gt;0),BF1262=BH1262,COUNTIF(M1262:O1262,"NA")=3),0,1)))</f>
        <v>0</v>
      </c>
      <c r="BK1262">
        <f t="shared" ref="BK1262:BK1325" si="287">P1262</f>
        <v>0</v>
      </c>
      <c r="BL1262">
        <f t="shared" ref="BL1262:BL1325" si="288">COUNTIF(Q1262:R1262,"NS")</f>
        <v>0</v>
      </c>
      <c r="BM1262">
        <f t="shared" ref="BM1262:BM1325" si="289">SUM(Q1262:R1262)</f>
        <v>0</v>
      </c>
      <c r="BN1262">
        <f t="shared" ref="BN1262:BN1325" si="290">IF($AG$1258=$AH$1258,0,IF(OR(AND(BK1262=0,BL1262&gt;0),AND(BK1262="ns",BM1262&gt;0),AND(BK1262="ns",BL1262=0,BM1262=0)),1,IF(OR(AND(BK1262&gt;0,BL1262=2),AND(BK1262="ns",BL1262=2),AND(BK1262="ns",BM1262=0,BL1262&gt;0),BK1262=BM1262,COUNTIF(P1262:R1262,"NA")=3),0,1)))</f>
        <v>0</v>
      </c>
      <c r="BP1262">
        <f t="shared" ref="BP1262:BP1325" si="291">S1262</f>
        <v>0</v>
      </c>
      <c r="BQ1262">
        <f t="shared" ref="BQ1262:BQ1325" si="292">COUNTIF(T1262:U1262,"NS")</f>
        <v>0</v>
      </c>
      <c r="BR1262">
        <f t="shared" ref="BR1262:BR1325" si="293">SUM(T1262:U1262)</f>
        <v>0</v>
      </c>
      <c r="BS1262">
        <f t="shared" ref="BS1262:BS1325" si="294">IF($AG$1258=$AH$1258,0,IF(OR(AND(BP1262=0,BQ1262&gt;0),AND(BP1262="ns",BR1262&gt;0),AND(BP1262="ns",BQ1262=0,BR1262=0)),1,IF(OR(AND(BP1262&gt;0,BQ1262=2),AND(BP1262="ns",BQ1262=2),AND(BP1262="ns",BR1262=0,BQ1262&gt;0),BP1262=BR1262,COUNTIF(S1262:U1262,"NA")=3),0,1)))</f>
        <v>0</v>
      </c>
      <c r="BU1262">
        <f t="shared" ref="BU1262:BU1325" si="295">V1262</f>
        <v>0</v>
      </c>
      <c r="BV1262">
        <f t="shared" ref="BV1262:BV1325" si="296">COUNTIF(W1262:X1262,"NS")</f>
        <v>0</v>
      </c>
      <c r="BW1262">
        <f t="shared" ref="BW1262:BW1325" si="297">SUM(W1262:X1262)</f>
        <v>0</v>
      </c>
      <c r="BX1262">
        <f t="shared" ref="BX1262:BX1325" si="298">IF($AG$1258=$AH$1258,0,IF(OR(AND(BU1262=0,BV1262&gt;0),AND(BU1262="ns",BW1262&gt;0),AND(BU1262="ns",BV1262=0,BW1262=0)),1,IF(OR(AND(BU1262&gt;0,BV1262=2),AND(BU1262="ns",BV1262=2),AND(BU1262="ns",BW1262=0,BV1262&gt;0),BU1262=BW1262,COUNTIF(V1262:X1262,"NA")=3),0,1)))</f>
        <v>0</v>
      </c>
      <c r="BZ1262">
        <f t="shared" ref="BZ1262:BZ1325" si="299">Y1262</f>
        <v>0</v>
      </c>
      <c r="CA1262">
        <f t="shared" ref="CA1262:CA1325" si="300">COUNTIF(Z1262:AA1262,"NS")</f>
        <v>0</v>
      </c>
      <c r="CB1262">
        <f t="shared" ref="CB1262:CB1325" si="301">SUM(Z1262:AA1262)</f>
        <v>0</v>
      </c>
      <c r="CC1262">
        <f t="shared" ref="CC1262:CC1325" si="302">IF($AG$1258=$AH$1258,0,IF(OR(AND(BZ1262=0,CA1262&gt;0),AND(BZ1262="ns",CB1262&gt;0),AND(BZ1262="ns",CA1262=0,CB1262=0)),1,IF(OR(AND(BZ1262&gt;0,CA1262=2),AND(BZ1262="ns",CA1262=2),AND(BZ1262="ns",CB1262=0,CA1262&gt;0),BZ1262=CB1262,COUNTIF(Y1262:AA1262,"NA")=3),0,1)))</f>
        <v>0</v>
      </c>
      <c r="CE1262">
        <f t="shared" ref="CE1262:CE1325" si="303">AB1262</f>
        <v>0</v>
      </c>
      <c r="CF1262">
        <f t="shared" ref="CF1262:CF1325" si="304">COUNTIF(AC1262:AD1262,"NS")</f>
        <v>0</v>
      </c>
      <c r="CG1262">
        <f t="shared" ref="CG1262:CG1325" si="305">SUM(AC1262:AD1262)</f>
        <v>0</v>
      </c>
      <c r="CH1262">
        <f t="shared" ref="CH1262:CH1325" si="306">IF($AG$1258=$AH$1258,0,IF(OR(AND(CE1262=0,CF1262&gt;0),AND(CE1262="ns",CG1262&gt;0),AND(CE1262="ns",CF1262=0,CG1262=0)),1,IF(OR(AND(CE1262&gt;0,CF1262=2),AND(CE1262="ns",CF1262=2),AND(CE1262="ns",CG1262=0,CF1262&gt;0),CE1262=CG1262,COUNTIF(AB1262:AD1262,"NA")=3),0,1)))</f>
        <v>0</v>
      </c>
      <c r="CJ1262">
        <f t="shared" ref="CJ1262:CJ1325" si="307">IF(OR(D435="",S1123=0,S1123="NS",S1123="NA"),0,IF(COUNTA(G1262:AD1262)&lt;&gt;COUNTA($G$1259:$I$1260,$J$1260:$AD$1260),1,0))</f>
        <v>0</v>
      </c>
      <c r="CL1262">
        <f t="shared" si="254"/>
        <v>0</v>
      </c>
      <c r="CM1262">
        <f t="shared" ref="CM1262:CO1262" si="308">IF(OR(S1123="NA",S1123="NS"),0,IF(G1262&gt;=S1123,0,1))</f>
        <v>0</v>
      </c>
      <c r="CN1262">
        <f t="shared" si="308"/>
        <v>0</v>
      </c>
      <c r="CO1262">
        <f t="shared" si="308"/>
        <v>0</v>
      </c>
      <c r="CQ1262" s="128">
        <f t="shared" ref="CQ1262:CQ1325" si="309">IF(OR(S1123="NA",S1123="NS"),0,IF(J1262&lt;=S1123,0,1))</f>
        <v>0</v>
      </c>
      <c r="CR1262">
        <f t="shared" ref="CR1262:CR1325" si="310">IF(OR(T1123="NA",T1123="NS"),0,IF(K1262&lt;=T1123,0,1))</f>
        <v>0</v>
      </c>
      <c r="CS1262">
        <f t="shared" ref="CS1262:CS1325" si="311">IF(OR(U1123="NA",U1123="NS"),0,IF(L1262&lt;=U1123,0,1))</f>
        <v>0</v>
      </c>
      <c r="CT1262">
        <f t="shared" ref="CT1262:CT1325" si="312">IF(OR(S1123="NA",S1123="NS"),0,IF(M1262&lt;=S1123,0,1))</f>
        <v>0</v>
      </c>
      <c r="CU1262">
        <f t="shared" ref="CU1262:CU1325" si="313">IF(OR(T1123="NA",T1123="NS"),0,IF(N1262&lt;=T1123,0,1))</f>
        <v>0</v>
      </c>
      <c r="CV1262">
        <f t="shared" ref="CV1262:CV1325" si="314">IF(OR(U1123="NA",U1123="NS"),0,IF(O1262&lt;=U1123,0,1))</f>
        <v>0</v>
      </c>
      <c r="CW1262">
        <f t="shared" ref="CW1262:CW1325" si="315">IF(OR(S1123="NA",S1123="NS"),0,IF(P1262&lt;=S1123,0,1))</f>
        <v>0</v>
      </c>
      <c r="CX1262">
        <f t="shared" ref="CX1262:CX1325" si="316">IF(OR(T1123="NA",T1123="NS"),0,IF(Q1262&lt;=T1123,0,1))</f>
        <v>0</v>
      </c>
      <c r="CY1262">
        <f t="shared" ref="CY1262:CY1325" si="317">IF(OR(U1123="NA",U1123="NS"),0,IF(R1262&lt;=U1123,0,1))</f>
        <v>0</v>
      </c>
      <c r="CZ1262">
        <f t="shared" ref="CZ1262:CZ1325" si="318">IF(OR(S1123="NA",S1123="NS"),0,IF(S1262&lt;=S1123,0,1))</f>
        <v>0</v>
      </c>
      <c r="DA1262">
        <f t="shared" ref="DA1262:DA1325" si="319">IF(OR(T1123="NA",T1123="NS"),0,IF(T1262&lt;=T1123,0,1))</f>
        <v>0</v>
      </c>
      <c r="DB1262">
        <f t="shared" ref="DB1262:DB1325" si="320">IF(OR(U1123="NA",U1123="NS"),0,IF(U1262&lt;=U1123,0,1))</f>
        <v>0</v>
      </c>
      <c r="DC1262">
        <f t="shared" ref="DC1262:DC1325" si="321">IF(OR(S1123="NA",S1123="NS"),0,IF(V1262&lt;=S1123,0,1))</f>
        <v>0</v>
      </c>
      <c r="DD1262">
        <f t="shared" ref="DD1262:DD1325" si="322">IF(OR(T1123="NA",T1123="NS"),0,IF(W1262&lt;=T1123,0,1))</f>
        <v>0</v>
      </c>
      <c r="DE1262">
        <f t="shared" ref="DE1262:DE1325" si="323">IF(OR(U1123="NA",U1123="NS"),0,IF(X1262&lt;=U1123,0,1))</f>
        <v>0</v>
      </c>
      <c r="DF1262">
        <f t="shared" ref="DF1262:DF1325" si="324">IF(OR(S1123="NA",S1123="NS"),0,IF(Y1262&lt;=S1123,0,1))</f>
        <v>0</v>
      </c>
      <c r="DG1262">
        <f t="shared" ref="DG1262:DG1325" si="325">IF(OR(T1123="NA",T1123="NS"),0,IF(Z1262&lt;=T1123,0,1))</f>
        <v>0</v>
      </c>
      <c r="DH1262">
        <f t="shared" ref="DH1262:DH1325" si="326">IF(OR(U1123="NA",U1123="NS"),0,IF(AA1262&lt;=U1123,0,1))</f>
        <v>0</v>
      </c>
      <c r="DI1262">
        <f t="shared" ref="DI1262:DI1325" si="327">IF(OR(S1123="NA",S1123="NS"),0,IF(AB1262&lt;=S1123,0,1))</f>
        <v>0</v>
      </c>
      <c r="DJ1262">
        <f t="shared" ref="DJ1262:DJ1325" si="328">IF(OR(T1123="NA",T1123="NS"),0,IF(AC1262&lt;=T1123,0,1))</f>
        <v>0</v>
      </c>
      <c r="DK1262">
        <f t="shared" ref="DK1262:DK1325" si="329">IF(OR(U1123="NA",U1123="NS"),0,IF(AD1262&lt;=U1123,0,1))</f>
        <v>0</v>
      </c>
    </row>
    <row r="1263" spans="1:115" ht="15" customHeight="1">
      <c r="A1263" s="166"/>
      <c r="B1263" s="7"/>
      <c r="C1263" s="64" t="s">
        <v>70</v>
      </c>
      <c r="D1263" s="322" t="str">
        <f t="shared" si="262"/>
        <v/>
      </c>
      <c r="E1263" s="323"/>
      <c r="F1263" s="324"/>
      <c r="G1263" s="234"/>
      <c r="H1263" s="234"/>
      <c r="I1263" s="234"/>
      <c r="J1263" s="234"/>
      <c r="K1263" s="234"/>
      <c r="L1263" s="234"/>
      <c r="M1263" s="234"/>
      <c r="N1263" s="234"/>
      <c r="O1263" s="234"/>
      <c r="P1263" s="234"/>
      <c r="Q1263" s="234"/>
      <c r="R1263" s="234"/>
      <c r="S1263" s="234"/>
      <c r="T1263" s="234"/>
      <c r="U1263" s="234"/>
      <c r="V1263" s="234"/>
      <c r="W1263" s="234"/>
      <c r="X1263" s="234"/>
      <c r="Y1263" s="234"/>
      <c r="Z1263" s="234"/>
      <c r="AA1263" s="234"/>
      <c r="AB1263" s="234"/>
      <c r="AC1263" s="234"/>
      <c r="AD1263" s="234"/>
      <c r="AG1263">
        <f t="shared" si="263"/>
        <v>0</v>
      </c>
      <c r="AH1263">
        <f t="shared" si="264"/>
        <v>0</v>
      </c>
      <c r="AI1263">
        <f t="shared" si="265"/>
        <v>0</v>
      </c>
      <c r="AJ1263">
        <f t="shared" si="266"/>
        <v>0</v>
      </c>
      <c r="AL1263">
        <f t="shared" si="267"/>
        <v>0</v>
      </c>
      <c r="AM1263">
        <f t="shared" si="268"/>
        <v>0</v>
      </c>
      <c r="AN1263">
        <f t="shared" si="269"/>
        <v>0</v>
      </c>
      <c r="AO1263">
        <f t="shared" si="270"/>
        <v>0</v>
      </c>
      <c r="AQ1263">
        <f t="shared" si="271"/>
        <v>0</v>
      </c>
      <c r="AR1263">
        <f t="shared" si="272"/>
        <v>0</v>
      </c>
      <c r="AS1263">
        <f t="shared" si="273"/>
        <v>0</v>
      </c>
      <c r="AT1263">
        <f t="shared" si="274"/>
        <v>0</v>
      </c>
      <c r="AV1263">
        <f t="shared" si="275"/>
        <v>0</v>
      </c>
      <c r="AW1263">
        <f t="shared" si="276"/>
        <v>0</v>
      </c>
      <c r="AX1263">
        <f t="shared" si="277"/>
        <v>0</v>
      </c>
      <c r="AY1263">
        <f t="shared" si="278"/>
        <v>0</v>
      </c>
      <c r="BA1263">
        <f t="shared" si="279"/>
        <v>0</v>
      </c>
      <c r="BB1263">
        <f t="shared" si="280"/>
        <v>0</v>
      </c>
      <c r="BC1263">
        <f t="shared" si="281"/>
        <v>0</v>
      </c>
      <c r="BD1263">
        <f t="shared" si="282"/>
        <v>0</v>
      </c>
      <c r="BF1263">
        <f t="shared" si="283"/>
        <v>0</v>
      </c>
      <c r="BG1263">
        <f t="shared" si="284"/>
        <v>0</v>
      </c>
      <c r="BH1263">
        <f t="shared" si="285"/>
        <v>0</v>
      </c>
      <c r="BI1263">
        <f t="shared" si="286"/>
        <v>0</v>
      </c>
      <c r="BK1263">
        <f t="shared" si="287"/>
        <v>0</v>
      </c>
      <c r="BL1263">
        <f t="shared" si="288"/>
        <v>0</v>
      </c>
      <c r="BM1263">
        <f t="shared" si="289"/>
        <v>0</v>
      </c>
      <c r="BN1263">
        <f t="shared" si="290"/>
        <v>0</v>
      </c>
      <c r="BP1263">
        <f t="shared" si="291"/>
        <v>0</v>
      </c>
      <c r="BQ1263">
        <f t="shared" si="292"/>
        <v>0</v>
      </c>
      <c r="BR1263">
        <f t="shared" si="293"/>
        <v>0</v>
      </c>
      <c r="BS1263">
        <f t="shared" si="294"/>
        <v>0</v>
      </c>
      <c r="BU1263">
        <f t="shared" si="295"/>
        <v>0</v>
      </c>
      <c r="BV1263">
        <f t="shared" si="296"/>
        <v>0</v>
      </c>
      <c r="BW1263">
        <f t="shared" si="297"/>
        <v>0</v>
      </c>
      <c r="BX1263">
        <f t="shared" si="298"/>
        <v>0</v>
      </c>
      <c r="BZ1263">
        <f t="shared" si="299"/>
        <v>0</v>
      </c>
      <c r="CA1263">
        <f t="shared" si="300"/>
        <v>0</v>
      </c>
      <c r="CB1263">
        <f t="shared" si="301"/>
        <v>0</v>
      </c>
      <c r="CC1263">
        <f t="shared" si="302"/>
        <v>0</v>
      </c>
      <c r="CE1263">
        <f t="shared" si="303"/>
        <v>0</v>
      </c>
      <c r="CF1263">
        <f t="shared" si="304"/>
        <v>0</v>
      </c>
      <c r="CG1263">
        <f t="shared" si="305"/>
        <v>0</v>
      </c>
      <c r="CH1263">
        <f t="shared" si="306"/>
        <v>0</v>
      </c>
      <c r="CJ1263">
        <f t="shared" si="307"/>
        <v>0</v>
      </c>
      <c r="CL1263">
        <f t="shared" si="254"/>
        <v>0</v>
      </c>
      <c r="CM1263">
        <f t="shared" ref="CM1263:CO1263" si="330">IF(OR(S1124="NA",S1124="NS"),0,IF(G1263&gt;=S1124,0,1))</f>
        <v>0</v>
      </c>
      <c r="CN1263">
        <f t="shared" si="330"/>
        <v>0</v>
      </c>
      <c r="CO1263">
        <f t="shared" si="330"/>
        <v>0</v>
      </c>
      <c r="CQ1263" s="128">
        <f t="shared" si="309"/>
        <v>0</v>
      </c>
      <c r="CR1263">
        <f t="shared" si="310"/>
        <v>0</v>
      </c>
      <c r="CS1263">
        <f t="shared" si="311"/>
        <v>0</v>
      </c>
      <c r="CT1263">
        <f t="shared" si="312"/>
        <v>0</v>
      </c>
      <c r="CU1263">
        <f t="shared" si="313"/>
        <v>0</v>
      </c>
      <c r="CV1263">
        <f t="shared" si="314"/>
        <v>0</v>
      </c>
      <c r="CW1263">
        <f t="shared" si="315"/>
        <v>0</v>
      </c>
      <c r="CX1263">
        <f t="shared" si="316"/>
        <v>0</v>
      </c>
      <c r="CY1263">
        <f t="shared" si="317"/>
        <v>0</v>
      </c>
      <c r="CZ1263">
        <f t="shared" si="318"/>
        <v>0</v>
      </c>
      <c r="DA1263">
        <f t="shared" si="319"/>
        <v>0</v>
      </c>
      <c r="DB1263">
        <f t="shared" si="320"/>
        <v>0</v>
      </c>
      <c r="DC1263">
        <f t="shared" si="321"/>
        <v>0</v>
      </c>
      <c r="DD1263">
        <f t="shared" si="322"/>
        <v>0</v>
      </c>
      <c r="DE1263">
        <f t="shared" si="323"/>
        <v>0</v>
      </c>
      <c r="DF1263">
        <f t="shared" si="324"/>
        <v>0</v>
      </c>
      <c r="DG1263">
        <f t="shared" si="325"/>
        <v>0</v>
      </c>
      <c r="DH1263">
        <f t="shared" si="326"/>
        <v>0</v>
      </c>
      <c r="DI1263">
        <f t="shared" si="327"/>
        <v>0</v>
      </c>
      <c r="DJ1263">
        <f t="shared" si="328"/>
        <v>0</v>
      </c>
      <c r="DK1263">
        <f t="shared" si="329"/>
        <v>0</v>
      </c>
    </row>
    <row r="1264" spans="1:115" ht="15" customHeight="1">
      <c r="A1264" s="166"/>
      <c r="B1264" s="7"/>
      <c r="C1264" s="64" t="s">
        <v>71</v>
      </c>
      <c r="D1264" s="322" t="str">
        <f t="shared" si="262"/>
        <v/>
      </c>
      <c r="E1264" s="323"/>
      <c r="F1264" s="324"/>
      <c r="G1264" s="234"/>
      <c r="H1264" s="234"/>
      <c r="I1264" s="234"/>
      <c r="J1264" s="234"/>
      <c r="K1264" s="234"/>
      <c r="L1264" s="234"/>
      <c r="M1264" s="234"/>
      <c r="N1264" s="234"/>
      <c r="O1264" s="234"/>
      <c r="P1264" s="234"/>
      <c r="Q1264" s="234"/>
      <c r="R1264" s="234"/>
      <c r="S1264" s="234"/>
      <c r="T1264" s="234"/>
      <c r="U1264" s="234"/>
      <c r="V1264" s="234"/>
      <c r="W1264" s="234"/>
      <c r="X1264" s="234"/>
      <c r="Y1264" s="234"/>
      <c r="Z1264" s="234"/>
      <c r="AA1264" s="234"/>
      <c r="AB1264" s="234"/>
      <c r="AC1264" s="234"/>
      <c r="AD1264" s="234"/>
      <c r="AG1264">
        <f t="shared" si="263"/>
        <v>0</v>
      </c>
      <c r="AH1264">
        <f t="shared" si="264"/>
        <v>0</v>
      </c>
      <c r="AI1264">
        <f t="shared" si="265"/>
        <v>0</v>
      </c>
      <c r="AJ1264">
        <f t="shared" si="266"/>
        <v>0</v>
      </c>
      <c r="AL1264">
        <f t="shared" si="267"/>
        <v>0</v>
      </c>
      <c r="AM1264">
        <f t="shared" si="268"/>
        <v>0</v>
      </c>
      <c r="AN1264">
        <f t="shared" si="269"/>
        <v>0</v>
      </c>
      <c r="AO1264">
        <f t="shared" si="270"/>
        <v>0</v>
      </c>
      <c r="AQ1264">
        <f t="shared" si="271"/>
        <v>0</v>
      </c>
      <c r="AR1264">
        <f t="shared" si="272"/>
        <v>0</v>
      </c>
      <c r="AS1264">
        <f t="shared" si="273"/>
        <v>0</v>
      </c>
      <c r="AT1264">
        <f t="shared" si="274"/>
        <v>0</v>
      </c>
      <c r="AV1264">
        <f t="shared" si="275"/>
        <v>0</v>
      </c>
      <c r="AW1264">
        <f t="shared" si="276"/>
        <v>0</v>
      </c>
      <c r="AX1264">
        <f t="shared" si="277"/>
        <v>0</v>
      </c>
      <c r="AY1264">
        <f t="shared" si="278"/>
        <v>0</v>
      </c>
      <c r="BA1264">
        <f t="shared" si="279"/>
        <v>0</v>
      </c>
      <c r="BB1264">
        <f t="shared" si="280"/>
        <v>0</v>
      </c>
      <c r="BC1264">
        <f t="shared" si="281"/>
        <v>0</v>
      </c>
      <c r="BD1264">
        <f t="shared" si="282"/>
        <v>0</v>
      </c>
      <c r="BF1264">
        <f t="shared" si="283"/>
        <v>0</v>
      </c>
      <c r="BG1264">
        <f t="shared" si="284"/>
        <v>0</v>
      </c>
      <c r="BH1264">
        <f t="shared" si="285"/>
        <v>0</v>
      </c>
      <c r="BI1264">
        <f t="shared" si="286"/>
        <v>0</v>
      </c>
      <c r="BK1264">
        <f t="shared" si="287"/>
        <v>0</v>
      </c>
      <c r="BL1264">
        <f t="shared" si="288"/>
        <v>0</v>
      </c>
      <c r="BM1264">
        <f t="shared" si="289"/>
        <v>0</v>
      </c>
      <c r="BN1264">
        <f t="shared" si="290"/>
        <v>0</v>
      </c>
      <c r="BP1264">
        <f t="shared" si="291"/>
        <v>0</v>
      </c>
      <c r="BQ1264">
        <f t="shared" si="292"/>
        <v>0</v>
      </c>
      <c r="BR1264">
        <f t="shared" si="293"/>
        <v>0</v>
      </c>
      <c r="BS1264">
        <f t="shared" si="294"/>
        <v>0</v>
      </c>
      <c r="BU1264">
        <f t="shared" si="295"/>
        <v>0</v>
      </c>
      <c r="BV1264">
        <f t="shared" si="296"/>
        <v>0</v>
      </c>
      <c r="BW1264">
        <f t="shared" si="297"/>
        <v>0</v>
      </c>
      <c r="BX1264">
        <f t="shared" si="298"/>
        <v>0</v>
      </c>
      <c r="BZ1264">
        <f t="shared" si="299"/>
        <v>0</v>
      </c>
      <c r="CA1264">
        <f t="shared" si="300"/>
        <v>0</v>
      </c>
      <c r="CB1264">
        <f t="shared" si="301"/>
        <v>0</v>
      </c>
      <c r="CC1264">
        <f t="shared" si="302"/>
        <v>0</v>
      </c>
      <c r="CE1264">
        <f t="shared" si="303"/>
        <v>0</v>
      </c>
      <c r="CF1264">
        <f t="shared" si="304"/>
        <v>0</v>
      </c>
      <c r="CG1264">
        <f t="shared" si="305"/>
        <v>0</v>
      </c>
      <c r="CH1264">
        <f t="shared" si="306"/>
        <v>0</v>
      </c>
      <c r="CJ1264">
        <f t="shared" si="307"/>
        <v>0</v>
      </c>
      <c r="CL1264">
        <f t="shared" si="254"/>
        <v>0</v>
      </c>
      <c r="CM1264">
        <f t="shared" ref="CM1264:CO1264" si="331">IF(OR(S1125="NA",S1125="NS"),0,IF(G1264&gt;=S1125,0,1))</f>
        <v>0</v>
      </c>
      <c r="CN1264">
        <f t="shared" si="331"/>
        <v>0</v>
      </c>
      <c r="CO1264">
        <f t="shared" si="331"/>
        <v>0</v>
      </c>
      <c r="CQ1264" s="128">
        <f t="shared" si="309"/>
        <v>0</v>
      </c>
      <c r="CR1264">
        <f t="shared" si="310"/>
        <v>0</v>
      </c>
      <c r="CS1264">
        <f t="shared" si="311"/>
        <v>0</v>
      </c>
      <c r="CT1264">
        <f t="shared" si="312"/>
        <v>0</v>
      </c>
      <c r="CU1264">
        <f t="shared" si="313"/>
        <v>0</v>
      </c>
      <c r="CV1264">
        <f t="shared" si="314"/>
        <v>0</v>
      </c>
      <c r="CW1264">
        <f t="shared" si="315"/>
        <v>0</v>
      </c>
      <c r="CX1264">
        <f t="shared" si="316"/>
        <v>0</v>
      </c>
      <c r="CY1264">
        <f t="shared" si="317"/>
        <v>0</v>
      </c>
      <c r="CZ1264">
        <f t="shared" si="318"/>
        <v>0</v>
      </c>
      <c r="DA1264">
        <f t="shared" si="319"/>
        <v>0</v>
      </c>
      <c r="DB1264">
        <f t="shared" si="320"/>
        <v>0</v>
      </c>
      <c r="DC1264">
        <f t="shared" si="321"/>
        <v>0</v>
      </c>
      <c r="DD1264">
        <f t="shared" si="322"/>
        <v>0</v>
      </c>
      <c r="DE1264">
        <f t="shared" si="323"/>
        <v>0</v>
      </c>
      <c r="DF1264">
        <f t="shared" si="324"/>
        <v>0</v>
      </c>
      <c r="DG1264">
        <f t="shared" si="325"/>
        <v>0</v>
      </c>
      <c r="DH1264">
        <f t="shared" si="326"/>
        <v>0</v>
      </c>
      <c r="DI1264">
        <f t="shared" si="327"/>
        <v>0</v>
      </c>
      <c r="DJ1264">
        <f t="shared" si="328"/>
        <v>0</v>
      </c>
      <c r="DK1264">
        <f t="shared" si="329"/>
        <v>0</v>
      </c>
    </row>
    <row r="1265" spans="1:115" ht="15" customHeight="1">
      <c r="A1265" s="166"/>
      <c r="B1265" s="7"/>
      <c r="C1265" s="64" t="s">
        <v>72</v>
      </c>
      <c r="D1265" s="322" t="str">
        <f t="shared" si="262"/>
        <v/>
      </c>
      <c r="E1265" s="323"/>
      <c r="F1265" s="324"/>
      <c r="G1265" s="234"/>
      <c r="H1265" s="234"/>
      <c r="I1265" s="234"/>
      <c r="J1265" s="234"/>
      <c r="K1265" s="234"/>
      <c r="L1265" s="234"/>
      <c r="M1265" s="234"/>
      <c r="N1265" s="234"/>
      <c r="O1265" s="234"/>
      <c r="P1265" s="234"/>
      <c r="Q1265" s="234"/>
      <c r="R1265" s="234"/>
      <c r="S1265" s="234"/>
      <c r="T1265" s="234"/>
      <c r="U1265" s="234"/>
      <c r="V1265" s="234"/>
      <c r="W1265" s="234"/>
      <c r="X1265" s="234"/>
      <c r="Y1265" s="234"/>
      <c r="Z1265" s="234"/>
      <c r="AA1265" s="234"/>
      <c r="AB1265" s="234"/>
      <c r="AC1265" s="234"/>
      <c r="AD1265" s="234"/>
      <c r="AG1265">
        <f t="shared" si="263"/>
        <v>0</v>
      </c>
      <c r="AH1265">
        <f t="shared" si="264"/>
        <v>0</v>
      </c>
      <c r="AI1265">
        <f t="shared" si="265"/>
        <v>0</v>
      </c>
      <c r="AJ1265">
        <f t="shared" si="266"/>
        <v>0</v>
      </c>
      <c r="AL1265">
        <f t="shared" si="267"/>
        <v>0</v>
      </c>
      <c r="AM1265">
        <f t="shared" si="268"/>
        <v>0</v>
      </c>
      <c r="AN1265">
        <f t="shared" si="269"/>
        <v>0</v>
      </c>
      <c r="AO1265">
        <f t="shared" si="270"/>
        <v>0</v>
      </c>
      <c r="AQ1265">
        <f t="shared" si="271"/>
        <v>0</v>
      </c>
      <c r="AR1265">
        <f t="shared" si="272"/>
        <v>0</v>
      </c>
      <c r="AS1265">
        <f t="shared" si="273"/>
        <v>0</v>
      </c>
      <c r="AT1265">
        <f t="shared" si="274"/>
        <v>0</v>
      </c>
      <c r="AV1265">
        <f t="shared" si="275"/>
        <v>0</v>
      </c>
      <c r="AW1265">
        <f t="shared" si="276"/>
        <v>0</v>
      </c>
      <c r="AX1265">
        <f t="shared" si="277"/>
        <v>0</v>
      </c>
      <c r="AY1265">
        <f t="shared" si="278"/>
        <v>0</v>
      </c>
      <c r="BA1265">
        <f t="shared" si="279"/>
        <v>0</v>
      </c>
      <c r="BB1265">
        <f t="shared" si="280"/>
        <v>0</v>
      </c>
      <c r="BC1265">
        <f t="shared" si="281"/>
        <v>0</v>
      </c>
      <c r="BD1265">
        <f t="shared" si="282"/>
        <v>0</v>
      </c>
      <c r="BF1265">
        <f t="shared" si="283"/>
        <v>0</v>
      </c>
      <c r="BG1265">
        <f t="shared" si="284"/>
        <v>0</v>
      </c>
      <c r="BH1265">
        <f t="shared" si="285"/>
        <v>0</v>
      </c>
      <c r="BI1265">
        <f t="shared" si="286"/>
        <v>0</v>
      </c>
      <c r="BK1265">
        <f t="shared" si="287"/>
        <v>0</v>
      </c>
      <c r="BL1265">
        <f t="shared" si="288"/>
        <v>0</v>
      </c>
      <c r="BM1265">
        <f t="shared" si="289"/>
        <v>0</v>
      </c>
      <c r="BN1265">
        <f t="shared" si="290"/>
        <v>0</v>
      </c>
      <c r="BP1265">
        <f t="shared" si="291"/>
        <v>0</v>
      </c>
      <c r="BQ1265">
        <f t="shared" si="292"/>
        <v>0</v>
      </c>
      <c r="BR1265">
        <f t="shared" si="293"/>
        <v>0</v>
      </c>
      <c r="BS1265">
        <f t="shared" si="294"/>
        <v>0</v>
      </c>
      <c r="BU1265">
        <f t="shared" si="295"/>
        <v>0</v>
      </c>
      <c r="BV1265">
        <f t="shared" si="296"/>
        <v>0</v>
      </c>
      <c r="BW1265">
        <f t="shared" si="297"/>
        <v>0</v>
      </c>
      <c r="BX1265">
        <f t="shared" si="298"/>
        <v>0</v>
      </c>
      <c r="BZ1265">
        <f t="shared" si="299"/>
        <v>0</v>
      </c>
      <c r="CA1265">
        <f t="shared" si="300"/>
        <v>0</v>
      </c>
      <c r="CB1265">
        <f t="shared" si="301"/>
        <v>0</v>
      </c>
      <c r="CC1265">
        <f t="shared" si="302"/>
        <v>0</v>
      </c>
      <c r="CE1265">
        <f t="shared" si="303"/>
        <v>0</v>
      </c>
      <c r="CF1265">
        <f t="shared" si="304"/>
        <v>0</v>
      </c>
      <c r="CG1265">
        <f t="shared" si="305"/>
        <v>0</v>
      </c>
      <c r="CH1265">
        <f t="shared" si="306"/>
        <v>0</v>
      </c>
      <c r="CJ1265">
        <f t="shared" si="307"/>
        <v>0</v>
      </c>
      <c r="CL1265">
        <f t="shared" si="254"/>
        <v>0</v>
      </c>
      <c r="CM1265">
        <f t="shared" ref="CM1265:CO1265" si="332">IF(OR(S1126="NA",S1126="NS"),0,IF(G1265&gt;=S1126,0,1))</f>
        <v>0</v>
      </c>
      <c r="CN1265">
        <f t="shared" si="332"/>
        <v>0</v>
      </c>
      <c r="CO1265">
        <f t="shared" si="332"/>
        <v>0</v>
      </c>
      <c r="CQ1265" s="128">
        <f t="shared" si="309"/>
        <v>0</v>
      </c>
      <c r="CR1265">
        <f t="shared" si="310"/>
        <v>0</v>
      </c>
      <c r="CS1265">
        <f t="shared" si="311"/>
        <v>0</v>
      </c>
      <c r="CT1265">
        <f t="shared" si="312"/>
        <v>0</v>
      </c>
      <c r="CU1265">
        <f t="shared" si="313"/>
        <v>0</v>
      </c>
      <c r="CV1265">
        <f t="shared" si="314"/>
        <v>0</v>
      </c>
      <c r="CW1265">
        <f t="shared" si="315"/>
        <v>0</v>
      </c>
      <c r="CX1265">
        <f t="shared" si="316"/>
        <v>0</v>
      </c>
      <c r="CY1265">
        <f t="shared" si="317"/>
        <v>0</v>
      </c>
      <c r="CZ1265">
        <f t="shared" si="318"/>
        <v>0</v>
      </c>
      <c r="DA1265">
        <f t="shared" si="319"/>
        <v>0</v>
      </c>
      <c r="DB1265">
        <f t="shared" si="320"/>
        <v>0</v>
      </c>
      <c r="DC1265">
        <f t="shared" si="321"/>
        <v>0</v>
      </c>
      <c r="DD1265">
        <f t="shared" si="322"/>
        <v>0</v>
      </c>
      <c r="DE1265">
        <f t="shared" si="323"/>
        <v>0</v>
      </c>
      <c r="DF1265">
        <f t="shared" si="324"/>
        <v>0</v>
      </c>
      <c r="DG1265">
        <f t="shared" si="325"/>
        <v>0</v>
      </c>
      <c r="DH1265">
        <f t="shared" si="326"/>
        <v>0</v>
      </c>
      <c r="DI1265">
        <f t="shared" si="327"/>
        <v>0</v>
      </c>
      <c r="DJ1265">
        <f t="shared" si="328"/>
        <v>0</v>
      </c>
      <c r="DK1265">
        <f t="shared" si="329"/>
        <v>0</v>
      </c>
    </row>
    <row r="1266" spans="1:115" ht="15" customHeight="1">
      <c r="A1266" s="166"/>
      <c r="B1266" s="7"/>
      <c r="C1266" s="64" t="s">
        <v>73</v>
      </c>
      <c r="D1266" s="322" t="str">
        <f t="shared" si="262"/>
        <v/>
      </c>
      <c r="E1266" s="323"/>
      <c r="F1266" s="324"/>
      <c r="G1266" s="234"/>
      <c r="H1266" s="234"/>
      <c r="I1266" s="234"/>
      <c r="J1266" s="234"/>
      <c r="K1266" s="234"/>
      <c r="L1266" s="234"/>
      <c r="M1266" s="234"/>
      <c r="N1266" s="234"/>
      <c r="O1266" s="234"/>
      <c r="P1266" s="234"/>
      <c r="Q1266" s="234"/>
      <c r="R1266" s="234"/>
      <c r="S1266" s="234"/>
      <c r="T1266" s="234"/>
      <c r="U1266" s="234"/>
      <c r="V1266" s="234"/>
      <c r="W1266" s="234"/>
      <c r="X1266" s="234"/>
      <c r="Y1266" s="234"/>
      <c r="Z1266" s="234"/>
      <c r="AA1266" s="234"/>
      <c r="AB1266" s="234"/>
      <c r="AC1266" s="234"/>
      <c r="AD1266" s="234"/>
      <c r="AG1266">
        <f t="shared" si="263"/>
        <v>0</v>
      </c>
      <c r="AH1266">
        <f t="shared" si="264"/>
        <v>0</v>
      </c>
      <c r="AI1266">
        <f t="shared" si="265"/>
        <v>0</v>
      </c>
      <c r="AJ1266">
        <f t="shared" si="266"/>
        <v>0</v>
      </c>
      <c r="AL1266">
        <f t="shared" si="267"/>
        <v>0</v>
      </c>
      <c r="AM1266">
        <f t="shared" si="268"/>
        <v>0</v>
      </c>
      <c r="AN1266">
        <f t="shared" si="269"/>
        <v>0</v>
      </c>
      <c r="AO1266">
        <f t="shared" si="270"/>
        <v>0</v>
      </c>
      <c r="AQ1266">
        <f t="shared" si="271"/>
        <v>0</v>
      </c>
      <c r="AR1266">
        <f t="shared" si="272"/>
        <v>0</v>
      </c>
      <c r="AS1266">
        <f t="shared" si="273"/>
        <v>0</v>
      </c>
      <c r="AT1266">
        <f t="shared" si="274"/>
        <v>0</v>
      </c>
      <c r="AV1266">
        <f t="shared" si="275"/>
        <v>0</v>
      </c>
      <c r="AW1266">
        <f t="shared" si="276"/>
        <v>0</v>
      </c>
      <c r="AX1266">
        <f t="shared" si="277"/>
        <v>0</v>
      </c>
      <c r="AY1266">
        <f t="shared" si="278"/>
        <v>0</v>
      </c>
      <c r="BA1266">
        <f t="shared" si="279"/>
        <v>0</v>
      </c>
      <c r="BB1266">
        <f t="shared" si="280"/>
        <v>0</v>
      </c>
      <c r="BC1266">
        <f t="shared" si="281"/>
        <v>0</v>
      </c>
      <c r="BD1266">
        <f t="shared" si="282"/>
        <v>0</v>
      </c>
      <c r="BF1266">
        <f t="shared" si="283"/>
        <v>0</v>
      </c>
      <c r="BG1266">
        <f t="shared" si="284"/>
        <v>0</v>
      </c>
      <c r="BH1266">
        <f t="shared" si="285"/>
        <v>0</v>
      </c>
      <c r="BI1266">
        <f t="shared" si="286"/>
        <v>0</v>
      </c>
      <c r="BK1266">
        <f t="shared" si="287"/>
        <v>0</v>
      </c>
      <c r="BL1266">
        <f t="shared" si="288"/>
        <v>0</v>
      </c>
      <c r="BM1266">
        <f t="shared" si="289"/>
        <v>0</v>
      </c>
      <c r="BN1266">
        <f t="shared" si="290"/>
        <v>0</v>
      </c>
      <c r="BP1266">
        <f t="shared" si="291"/>
        <v>0</v>
      </c>
      <c r="BQ1266">
        <f t="shared" si="292"/>
        <v>0</v>
      </c>
      <c r="BR1266">
        <f t="shared" si="293"/>
        <v>0</v>
      </c>
      <c r="BS1266">
        <f t="shared" si="294"/>
        <v>0</v>
      </c>
      <c r="BU1266">
        <f t="shared" si="295"/>
        <v>0</v>
      </c>
      <c r="BV1266">
        <f t="shared" si="296"/>
        <v>0</v>
      </c>
      <c r="BW1266">
        <f t="shared" si="297"/>
        <v>0</v>
      </c>
      <c r="BX1266">
        <f t="shared" si="298"/>
        <v>0</v>
      </c>
      <c r="BZ1266">
        <f t="shared" si="299"/>
        <v>0</v>
      </c>
      <c r="CA1266">
        <f t="shared" si="300"/>
        <v>0</v>
      </c>
      <c r="CB1266">
        <f t="shared" si="301"/>
        <v>0</v>
      </c>
      <c r="CC1266">
        <f t="shared" si="302"/>
        <v>0</v>
      </c>
      <c r="CE1266">
        <f t="shared" si="303"/>
        <v>0</v>
      </c>
      <c r="CF1266">
        <f t="shared" si="304"/>
        <v>0</v>
      </c>
      <c r="CG1266">
        <f t="shared" si="305"/>
        <v>0</v>
      </c>
      <c r="CH1266">
        <f t="shared" si="306"/>
        <v>0</v>
      </c>
      <c r="CJ1266">
        <f t="shared" si="307"/>
        <v>0</v>
      </c>
      <c r="CL1266">
        <f t="shared" si="254"/>
        <v>0</v>
      </c>
      <c r="CM1266">
        <f t="shared" ref="CM1266:CO1266" si="333">IF(OR(S1127="NA",S1127="NS"),0,IF(G1266&gt;=S1127,0,1))</f>
        <v>0</v>
      </c>
      <c r="CN1266">
        <f t="shared" si="333"/>
        <v>0</v>
      </c>
      <c r="CO1266">
        <f t="shared" si="333"/>
        <v>0</v>
      </c>
      <c r="CQ1266" s="128">
        <f t="shared" si="309"/>
        <v>0</v>
      </c>
      <c r="CR1266">
        <f t="shared" si="310"/>
        <v>0</v>
      </c>
      <c r="CS1266">
        <f t="shared" si="311"/>
        <v>0</v>
      </c>
      <c r="CT1266">
        <f t="shared" si="312"/>
        <v>0</v>
      </c>
      <c r="CU1266">
        <f t="shared" si="313"/>
        <v>0</v>
      </c>
      <c r="CV1266">
        <f t="shared" si="314"/>
        <v>0</v>
      </c>
      <c r="CW1266">
        <f t="shared" si="315"/>
        <v>0</v>
      </c>
      <c r="CX1266">
        <f t="shared" si="316"/>
        <v>0</v>
      </c>
      <c r="CY1266">
        <f t="shared" si="317"/>
        <v>0</v>
      </c>
      <c r="CZ1266">
        <f t="shared" si="318"/>
        <v>0</v>
      </c>
      <c r="DA1266">
        <f t="shared" si="319"/>
        <v>0</v>
      </c>
      <c r="DB1266">
        <f t="shared" si="320"/>
        <v>0</v>
      </c>
      <c r="DC1266">
        <f t="shared" si="321"/>
        <v>0</v>
      </c>
      <c r="DD1266">
        <f t="shared" si="322"/>
        <v>0</v>
      </c>
      <c r="DE1266">
        <f t="shared" si="323"/>
        <v>0</v>
      </c>
      <c r="DF1266">
        <f t="shared" si="324"/>
        <v>0</v>
      </c>
      <c r="DG1266">
        <f t="shared" si="325"/>
        <v>0</v>
      </c>
      <c r="DH1266">
        <f t="shared" si="326"/>
        <v>0</v>
      </c>
      <c r="DI1266">
        <f t="shared" si="327"/>
        <v>0</v>
      </c>
      <c r="DJ1266">
        <f t="shared" si="328"/>
        <v>0</v>
      </c>
      <c r="DK1266">
        <f t="shared" si="329"/>
        <v>0</v>
      </c>
    </row>
    <row r="1267" spans="1:115" ht="15" customHeight="1">
      <c r="A1267" s="166"/>
      <c r="B1267" s="7"/>
      <c r="C1267" s="64" t="s">
        <v>74</v>
      </c>
      <c r="D1267" s="322" t="str">
        <f t="shared" si="262"/>
        <v/>
      </c>
      <c r="E1267" s="323"/>
      <c r="F1267" s="324"/>
      <c r="G1267" s="234"/>
      <c r="H1267" s="234"/>
      <c r="I1267" s="234"/>
      <c r="J1267" s="234"/>
      <c r="K1267" s="234"/>
      <c r="L1267" s="234"/>
      <c r="M1267" s="234"/>
      <c r="N1267" s="234"/>
      <c r="O1267" s="234"/>
      <c r="P1267" s="234"/>
      <c r="Q1267" s="234"/>
      <c r="R1267" s="234"/>
      <c r="S1267" s="234"/>
      <c r="T1267" s="234"/>
      <c r="U1267" s="234"/>
      <c r="V1267" s="234"/>
      <c r="W1267" s="234"/>
      <c r="X1267" s="234"/>
      <c r="Y1267" s="234"/>
      <c r="Z1267" s="234"/>
      <c r="AA1267" s="234"/>
      <c r="AB1267" s="234"/>
      <c r="AC1267" s="234"/>
      <c r="AD1267" s="234"/>
      <c r="AG1267">
        <f t="shared" si="263"/>
        <v>0</v>
      </c>
      <c r="AH1267">
        <f t="shared" si="264"/>
        <v>0</v>
      </c>
      <c r="AI1267">
        <f t="shared" si="265"/>
        <v>0</v>
      </c>
      <c r="AJ1267">
        <f t="shared" si="266"/>
        <v>0</v>
      </c>
      <c r="AL1267">
        <f t="shared" si="267"/>
        <v>0</v>
      </c>
      <c r="AM1267">
        <f t="shared" si="268"/>
        <v>0</v>
      </c>
      <c r="AN1267">
        <f t="shared" si="269"/>
        <v>0</v>
      </c>
      <c r="AO1267">
        <f t="shared" si="270"/>
        <v>0</v>
      </c>
      <c r="AQ1267">
        <f t="shared" si="271"/>
        <v>0</v>
      </c>
      <c r="AR1267">
        <f t="shared" si="272"/>
        <v>0</v>
      </c>
      <c r="AS1267">
        <f t="shared" si="273"/>
        <v>0</v>
      </c>
      <c r="AT1267">
        <f t="shared" si="274"/>
        <v>0</v>
      </c>
      <c r="AV1267">
        <f t="shared" si="275"/>
        <v>0</v>
      </c>
      <c r="AW1267">
        <f t="shared" si="276"/>
        <v>0</v>
      </c>
      <c r="AX1267">
        <f t="shared" si="277"/>
        <v>0</v>
      </c>
      <c r="AY1267">
        <f t="shared" si="278"/>
        <v>0</v>
      </c>
      <c r="BA1267">
        <f t="shared" si="279"/>
        <v>0</v>
      </c>
      <c r="BB1267">
        <f t="shared" si="280"/>
        <v>0</v>
      </c>
      <c r="BC1267">
        <f t="shared" si="281"/>
        <v>0</v>
      </c>
      <c r="BD1267">
        <f t="shared" si="282"/>
        <v>0</v>
      </c>
      <c r="BF1267">
        <f t="shared" si="283"/>
        <v>0</v>
      </c>
      <c r="BG1267">
        <f t="shared" si="284"/>
        <v>0</v>
      </c>
      <c r="BH1267">
        <f t="shared" si="285"/>
        <v>0</v>
      </c>
      <c r="BI1267">
        <f t="shared" si="286"/>
        <v>0</v>
      </c>
      <c r="BK1267">
        <f t="shared" si="287"/>
        <v>0</v>
      </c>
      <c r="BL1267">
        <f t="shared" si="288"/>
        <v>0</v>
      </c>
      <c r="BM1267">
        <f t="shared" si="289"/>
        <v>0</v>
      </c>
      <c r="BN1267">
        <f t="shared" si="290"/>
        <v>0</v>
      </c>
      <c r="BP1267">
        <f t="shared" si="291"/>
        <v>0</v>
      </c>
      <c r="BQ1267">
        <f t="shared" si="292"/>
        <v>0</v>
      </c>
      <c r="BR1267">
        <f t="shared" si="293"/>
        <v>0</v>
      </c>
      <c r="BS1267">
        <f t="shared" si="294"/>
        <v>0</v>
      </c>
      <c r="BU1267">
        <f t="shared" si="295"/>
        <v>0</v>
      </c>
      <c r="BV1267">
        <f t="shared" si="296"/>
        <v>0</v>
      </c>
      <c r="BW1267">
        <f t="shared" si="297"/>
        <v>0</v>
      </c>
      <c r="BX1267">
        <f t="shared" si="298"/>
        <v>0</v>
      </c>
      <c r="BZ1267">
        <f t="shared" si="299"/>
        <v>0</v>
      </c>
      <c r="CA1267">
        <f t="shared" si="300"/>
        <v>0</v>
      </c>
      <c r="CB1267">
        <f t="shared" si="301"/>
        <v>0</v>
      </c>
      <c r="CC1267">
        <f t="shared" si="302"/>
        <v>0</v>
      </c>
      <c r="CE1267">
        <f t="shared" si="303"/>
        <v>0</v>
      </c>
      <c r="CF1267">
        <f t="shared" si="304"/>
        <v>0</v>
      </c>
      <c r="CG1267">
        <f t="shared" si="305"/>
        <v>0</v>
      </c>
      <c r="CH1267">
        <f t="shared" si="306"/>
        <v>0</v>
      </c>
      <c r="CJ1267">
        <f t="shared" si="307"/>
        <v>0</v>
      </c>
      <c r="CL1267">
        <f t="shared" si="254"/>
        <v>0</v>
      </c>
      <c r="CM1267">
        <f t="shared" ref="CM1267:CO1267" si="334">IF(OR(S1128="NA",S1128="NS"),0,IF(G1267&gt;=S1128,0,1))</f>
        <v>0</v>
      </c>
      <c r="CN1267">
        <f t="shared" si="334"/>
        <v>0</v>
      </c>
      <c r="CO1267">
        <f t="shared" si="334"/>
        <v>0</v>
      </c>
      <c r="CQ1267" s="128">
        <f t="shared" si="309"/>
        <v>0</v>
      </c>
      <c r="CR1267">
        <f t="shared" si="310"/>
        <v>0</v>
      </c>
      <c r="CS1267">
        <f t="shared" si="311"/>
        <v>0</v>
      </c>
      <c r="CT1267">
        <f t="shared" si="312"/>
        <v>0</v>
      </c>
      <c r="CU1267">
        <f t="shared" si="313"/>
        <v>0</v>
      </c>
      <c r="CV1267">
        <f t="shared" si="314"/>
        <v>0</v>
      </c>
      <c r="CW1267">
        <f t="shared" si="315"/>
        <v>0</v>
      </c>
      <c r="CX1267">
        <f t="shared" si="316"/>
        <v>0</v>
      </c>
      <c r="CY1267">
        <f t="shared" si="317"/>
        <v>0</v>
      </c>
      <c r="CZ1267">
        <f t="shared" si="318"/>
        <v>0</v>
      </c>
      <c r="DA1267">
        <f t="shared" si="319"/>
        <v>0</v>
      </c>
      <c r="DB1267">
        <f t="shared" si="320"/>
        <v>0</v>
      </c>
      <c r="DC1267">
        <f t="shared" si="321"/>
        <v>0</v>
      </c>
      <c r="DD1267">
        <f t="shared" si="322"/>
        <v>0</v>
      </c>
      <c r="DE1267">
        <f t="shared" si="323"/>
        <v>0</v>
      </c>
      <c r="DF1267">
        <f t="shared" si="324"/>
        <v>0</v>
      </c>
      <c r="DG1267">
        <f t="shared" si="325"/>
        <v>0</v>
      </c>
      <c r="DH1267">
        <f t="shared" si="326"/>
        <v>0</v>
      </c>
      <c r="DI1267">
        <f t="shared" si="327"/>
        <v>0</v>
      </c>
      <c r="DJ1267">
        <f t="shared" si="328"/>
        <v>0</v>
      </c>
      <c r="DK1267">
        <f t="shared" si="329"/>
        <v>0</v>
      </c>
    </row>
    <row r="1268" spans="1:115" ht="15" customHeight="1">
      <c r="A1268" s="166"/>
      <c r="B1268" s="7"/>
      <c r="C1268" s="64" t="s">
        <v>75</v>
      </c>
      <c r="D1268" s="322" t="str">
        <f t="shared" si="262"/>
        <v/>
      </c>
      <c r="E1268" s="323"/>
      <c r="F1268" s="324"/>
      <c r="G1268" s="234"/>
      <c r="H1268" s="234"/>
      <c r="I1268" s="234"/>
      <c r="J1268" s="234"/>
      <c r="K1268" s="234"/>
      <c r="L1268" s="234"/>
      <c r="M1268" s="234"/>
      <c r="N1268" s="234"/>
      <c r="O1268" s="234"/>
      <c r="P1268" s="234"/>
      <c r="Q1268" s="234"/>
      <c r="R1268" s="234"/>
      <c r="S1268" s="234"/>
      <c r="T1268" s="234"/>
      <c r="U1268" s="234"/>
      <c r="V1268" s="234"/>
      <c r="W1268" s="234"/>
      <c r="X1268" s="234"/>
      <c r="Y1268" s="234"/>
      <c r="Z1268" s="234"/>
      <c r="AA1268" s="234"/>
      <c r="AB1268" s="234"/>
      <c r="AC1268" s="234"/>
      <c r="AD1268" s="234"/>
      <c r="AG1268">
        <f t="shared" si="263"/>
        <v>0</v>
      </c>
      <c r="AH1268">
        <f t="shared" si="264"/>
        <v>0</v>
      </c>
      <c r="AI1268">
        <f t="shared" si="265"/>
        <v>0</v>
      </c>
      <c r="AJ1268">
        <f t="shared" si="266"/>
        <v>0</v>
      </c>
      <c r="AL1268">
        <f t="shared" si="267"/>
        <v>0</v>
      </c>
      <c r="AM1268">
        <f t="shared" si="268"/>
        <v>0</v>
      </c>
      <c r="AN1268">
        <f t="shared" si="269"/>
        <v>0</v>
      </c>
      <c r="AO1268">
        <f t="shared" si="270"/>
        <v>0</v>
      </c>
      <c r="AQ1268">
        <f t="shared" si="271"/>
        <v>0</v>
      </c>
      <c r="AR1268">
        <f t="shared" si="272"/>
        <v>0</v>
      </c>
      <c r="AS1268">
        <f t="shared" si="273"/>
        <v>0</v>
      </c>
      <c r="AT1268">
        <f t="shared" si="274"/>
        <v>0</v>
      </c>
      <c r="AV1268">
        <f t="shared" si="275"/>
        <v>0</v>
      </c>
      <c r="AW1268">
        <f t="shared" si="276"/>
        <v>0</v>
      </c>
      <c r="AX1268">
        <f t="shared" si="277"/>
        <v>0</v>
      </c>
      <c r="AY1268">
        <f t="shared" si="278"/>
        <v>0</v>
      </c>
      <c r="BA1268">
        <f t="shared" si="279"/>
        <v>0</v>
      </c>
      <c r="BB1268">
        <f t="shared" si="280"/>
        <v>0</v>
      </c>
      <c r="BC1268">
        <f t="shared" si="281"/>
        <v>0</v>
      </c>
      <c r="BD1268">
        <f t="shared" si="282"/>
        <v>0</v>
      </c>
      <c r="BF1268">
        <f t="shared" si="283"/>
        <v>0</v>
      </c>
      <c r="BG1268">
        <f t="shared" si="284"/>
        <v>0</v>
      </c>
      <c r="BH1268">
        <f t="shared" si="285"/>
        <v>0</v>
      </c>
      <c r="BI1268">
        <f t="shared" si="286"/>
        <v>0</v>
      </c>
      <c r="BK1268">
        <f t="shared" si="287"/>
        <v>0</v>
      </c>
      <c r="BL1268">
        <f t="shared" si="288"/>
        <v>0</v>
      </c>
      <c r="BM1268">
        <f t="shared" si="289"/>
        <v>0</v>
      </c>
      <c r="BN1268">
        <f t="shared" si="290"/>
        <v>0</v>
      </c>
      <c r="BP1268">
        <f t="shared" si="291"/>
        <v>0</v>
      </c>
      <c r="BQ1268">
        <f t="shared" si="292"/>
        <v>0</v>
      </c>
      <c r="BR1268">
        <f t="shared" si="293"/>
        <v>0</v>
      </c>
      <c r="BS1268">
        <f t="shared" si="294"/>
        <v>0</v>
      </c>
      <c r="BU1268">
        <f t="shared" si="295"/>
        <v>0</v>
      </c>
      <c r="BV1268">
        <f t="shared" si="296"/>
        <v>0</v>
      </c>
      <c r="BW1268">
        <f t="shared" si="297"/>
        <v>0</v>
      </c>
      <c r="BX1268">
        <f t="shared" si="298"/>
        <v>0</v>
      </c>
      <c r="BZ1268">
        <f t="shared" si="299"/>
        <v>0</v>
      </c>
      <c r="CA1268">
        <f t="shared" si="300"/>
        <v>0</v>
      </c>
      <c r="CB1268">
        <f t="shared" si="301"/>
        <v>0</v>
      </c>
      <c r="CC1268">
        <f t="shared" si="302"/>
        <v>0</v>
      </c>
      <c r="CE1268">
        <f t="shared" si="303"/>
        <v>0</v>
      </c>
      <c r="CF1268">
        <f t="shared" si="304"/>
        <v>0</v>
      </c>
      <c r="CG1268">
        <f t="shared" si="305"/>
        <v>0</v>
      </c>
      <c r="CH1268">
        <f t="shared" si="306"/>
        <v>0</v>
      </c>
      <c r="CJ1268">
        <f t="shared" si="307"/>
        <v>0</v>
      </c>
      <c r="CL1268">
        <f t="shared" si="254"/>
        <v>0</v>
      </c>
      <c r="CM1268">
        <f t="shared" ref="CM1268:CO1268" si="335">IF(OR(S1129="NA",S1129="NS"),0,IF(G1268&gt;=S1129,0,1))</f>
        <v>0</v>
      </c>
      <c r="CN1268">
        <f t="shared" si="335"/>
        <v>0</v>
      </c>
      <c r="CO1268">
        <f t="shared" si="335"/>
        <v>0</v>
      </c>
      <c r="CQ1268" s="128">
        <f t="shared" si="309"/>
        <v>0</v>
      </c>
      <c r="CR1268">
        <f t="shared" si="310"/>
        <v>0</v>
      </c>
      <c r="CS1268">
        <f t="shared" si="311"/>
        <v>0</v>
      </c>
      <c r="CT1268">
        <f t="shared" si="312"/>
        <v>0</v>
      </c>
      <c r="CU1268">
        <f t="shared" si="313"/>
        <v>0</v>
      </c>
      <c r="CV1268">
        <f t="shared" si="314"/>
        <v>0</v>
      </c>
      <c r="CW1268">
        <f t="shared" si="315"/>
        <v>0</v>
      </c>
      <c r="CX1268">
        <f t="shared" si="316"/>
        <v>0</v>
      </c>
      <c r="CY1268">
        <f t="shared" si="317"/>
        <v>0</v>
      </c>
      <c r="CZ1268">
        <f t="shared" si="318"/>
        <v>0</v>
      </c>
      <c r="DA1268">
        <f t="shared" si="319"/>
        <v>0</v>
      </c>
      <c r="DB1268">
        <f t="shared" si="320"/>
        <v>0</v>
      </c>
      <c r="DC1268">
        <f t="shared" si="321"/>
        <v>0</v>
      </c>
      <c r="DD1268">
        <f t="shared" si="322"/>
        <v>0</v>
      </c>
      <c r="DE1268">
        <f t="shared" si="323"/>
        <v>0</v>
      </c>
      <c r="DF1268">
        <f t="shared" si="324"/>
        <v>0</v>
      </c>
      <c r="DG1268">
        <f t="shared" si="325"/>
        <v>0</v>
      </c>
      <c r="DH1268">
        <f t="shared" si="326"/>
        <v>0</v>
      </c>
      <c r="DI1268">
        <f t="shared" si="327"/>
        <v>0</v>
      </c>
      <c r="DJ1268">
        <f t="shared" si="328"/>
        <v>0</v>
      </c>
      <c r="DK1268">
        <f t="shared" si="329"/>
        <v>0</v>
      </c>
    </row>
    <row r="1269" spans="1:115" ht="15" customHeight="1">
      <c r="A1269" s="166"/>
      <c r="B1269" s="7"/>
      <c r="C1269" s="64" t="s">
        <v>76</v>
      </c>
      <c r="D1269" s="322" t="str">
        <f t="shared" si="262"/>
        <v/>
      </c>
      <c r="E1269" s="323"/>
      <c r="F1269" s="324"/>
      <c r="G1269" s="234"/>
      <c r="H1269" s="234"/>
      <c r="I1269" s="234"/>
      <c r="J1269" s="234"/>
      <c r="K1269" s="234"/>
      <c r="L1269" s="234"/>
      <c r="M1269" s="234"/>
      <c r="N1269" s="234"/>
      <c r="O1269" s="234"/>
      <c r="P1269" s="234"/>
      <c r="Q1269" s="234"/>
      <c r="R1269" s="234"/>
      <c r="S1269" s="234"/>
      <c r="T1269" s="234"/>
      <c r="U1269" s="234"/>
      <c r="V1269" s="234"/>
      <c r="W1269" s="234"/>
      <c r="X1269" s="234"/>
      <c r="Y1269" s="234"/>
      <c r="Z1269" s="234"/>
      <c r="AA1269" s="234"/>
      <c r="AB1269" s="234"/>
      <c r="AC1269" s="234"/>
      <c r="AD1269" s="234"/>
      <c r="AG1269">
        <f t="shared" si="263"/>
        <v>0</v>
      </c>
      <c r="AH1269">
        <f t="shared" si="264"/>
        <v>0</v>
      </c>
      <c r="AI1269">
        <f t="shared" si="265"/>
        <v>0</v>
      </c>
      <c r="AJ1269">
        <f t="shared" si="266"/>
        <v>0</v>
      </c>
      <c r="AL1269">
        <f t="shared" si="267"/>
        <v>0</v>
      </c>
      <c r="AM1269">
        <f t="shared" si="268"/>
        <v>0</v>
      </c>
      <c r="AN1269">
        <f t="shared" si="269"/>
        <v>0</v>
      </c>
      <c r="AO1269">
        <f t="shared" si="270"/>
        <v>0</v>
      </c>
      <c r="AQ1269">
        <f t="shared" si="271"/>
        <v>0</v>
      </c>
      <c r="AR1269">
        <f t="shared" si="272"/>
        <v>0</v>
      </c>
      <c r="AS1269">
        <f t="shared" si="273"/>
        <v>0</v>
      </c>
      <c r="AT1269">
        <f t="shared" si="274"/>
        <v>0</v>
      </c>
      <c r="AV1269">
        <f t="shared" si="275"/>
        <v>0</v>
      </c>
      <c r="AW1269">
        <f t="shared" si="276"/>
        <v>0</v>
      </c>
      <c r="AX1269">
        <f t="shared" si="277"/>
        <v>0</v>
      </c>
      <c r="AY1269">
        <f t="shared" si="278"/>
        <v>0</v>
      </c>
      <c r="BA1269">
        <f t="shared" si="279"/>
        <v>0</v>
      </c>
      <c r="BB1269">
        <f t="shared" si="280"/>
        <v>0</v>
      </c>
      <c r="BC1269">
        <f t="shared" si="281"/>
        <v>0</v>
      </c>
      <c r="BD1269">
        <f t="shared" si="282"/>
        <v>0</v>
      </c>
      <c r="BF1269">
        <f t="shared" si="283"/>
        <v>0</v>
      </c>
      <c r="BG1269">
        <f t="shared" si="284"/>
        <v>0</v>
      </c>
      <c r="BH1269">
        <f t="shared" si="285"/>
        <v>0</v>
      </c>
      <c r="BI1269">
        <f t="shared" si="286"/>
        <v>0</v>
      </c>
      <c r="BK1269">
        <f t="shared" si="287"/>
        <v>0</v>
      </c>
      <c r="BL1269">
        <f t="shared" si="288"/>
        <v>0</v>
      </c>
      <c r="BM1269">
        <f t="shared" si="289"/>
        <v>0</v>
      </c>
      <c r="BN1269">
        <f t="shared" si="290"/>
        <v>0</v>
      </c>
      <c r="BP1269">
        <f t="shared" si="291"/>
        <v>0</v>
      </c>
      <c r="BQ1269">
        <f t="shared" si="292"/>
        <v>0</v>
      </c>
      <c r="BR1269">
        <f t="shared" si="293"/>
        <v>0</v>
      </c>
      <c r="BS1269">
        <f t="shared" si="294"/>
        <v>0</v>
      </c>
      <c r="BU1269">
        <f t="shared" si="295"/>
        <v>0</v>
      </c>
      <c r="BV1269">
        <f t="shared" si="296"/>
        <v>0</v>
      </c>
      <c r="BW1269">
        <f t="shared" si="297"/>
        <v>0</v>
      </c>
      <c r="BX1269">
        <f t="shared" si="298"/>
        <v>0</v>
      </c>
      <c r="BZ1269">
        <f t="shared" si="299"/>
        <v>0</v>
      </c>
      <c r="CA1269">
        <f t="shared" si="300"/>
        <v>0</v>
      </c>
      <c r="CB1269">
        <f t="shared" si="301"/>
        <v>0</v>
      </c>
      <c r="CC1269">
        <f t="shared" si="302"/>
        <v>0</v>
      </c>
      <c r="CE1269">
        <f t="shared" si="303"/>
        <v>0</v>
      </c>
      <c r="CF1269">
        <f t="shared" si="304"/>
        <v>0</v>
      </c>
      <c r="CG1269">
        <f t="shared" si="305"/>
        <v>0</v>
      </c>
      <c r="CH1269">
        <f t="shared" si="306"/>
        <v>0</v>
      </c>
      <c r="CJ1269">
        <f t="shared" si="307"/>
        <v>0</v>
      </c>
      <c r="CL1269">
        <f t="shared" si="254"/>
        <v>0</v>
      </c>
      <c r="CM1269">
        <f t="shared" ref="CM1269:CO1269" si="336">IF(OR(S1130="NA",S1130="NS"),0,IF(G1269&gt;=S1130,0,1))</f>
        <v>0</v>
      </c>
      <c r="CN1269">
        <f t="shared" si="336"/>
        <v>0</v>
      </c>
      <c r="CO1269">
        <f t="shared" si="336"/>
        <v>0</v>
      </c>
      <c r="CQ1269" s="128">
        <f t="shared" si="309"/>
        <v>0</v>
      </c>
      <c r="CR1269">
        <f t="shared" si="310"/>
        <v>0</v>
      </c>
      <c r="CS1269">
        <f t="shared" si="311"/>
        <v>0</v>
      </c>
      <c r="CT1269">
        <f t="shared" si="312"/>
        <v>0</v>
      </c>
      <c r="CU1269">
        <f t="shared" si="313"/>
        <v>0</v>
      </c>
      <c r="CV1269">
        <f t="shared" si="314"/>
        <v>0</v>
      </c>
      <c r="CW1269">
        <f t="shared" si="315"/>
        <v>0</v>
      </c>
      <c r="CX1269">
        <f t="shared" si="316"/>
        <v>0</v>
      </c>
      <c r="CY1269">
        <f t="shared" si="317"/>
        <v>0</v>
      </c>
      <c r="CZ1269">
        <f t="shared" si="318"/>
        <v>0</v>
      </c>
      <c r="DA1269">
        <f t="shared" si="319"/>
        <v>0</v>
      </c>
      <c r="DB1269">
        <f t="shared" si="320"/>
        <v>0</v>
      </c>
      <c r="DC1269">
        <f t="shared" si="321"/>
        <v>0</v>
      </c>
      <c r="DD1269">
        <f t="shared" si="322"/>
        <v>0</v>
      </c>
      <c r="DE1269">
        <f t="shared" si="323"/>
        <v>0</v>
      </c>
      <c r="DF1269">
        <f t="shared" si="324"/>
        <v>0</v>
      </c>
      <c r="DG1269">
        <f t="shared" si="325"/>
        <v>0</v>
      </c>
      <c r="DH1269">
        <f t="shared" si="326"/>
        <v>0</v>
      </c>
      <c r="DI1269">
        <f t="shared" si="327"/>
        <v>0</v>
      </c>
      <c r="DJ1269">
        <f t="shared" si="328"/>
        <v>0</v>
      </c>
      <c r="DK1269">
        <f t="shared" si="329"/>
        <v>0</v>
      </c>
    </row>
    <row r="1270" spans="1:115" ht="15" customHeight="1">
      <c r="A1270" s="166"/>
      <c r="B1270" s="7"/>
      <c r="C1270" s="64" t="s">
        <v>77</v>
      </c>
      <c r="D1270" s="322" t="str">
        <f t="shared" si="262"/>
        <v/>
      </c>
      <c r="E1270" s="323"/>
      <c r="F1270" s="324"/>
      <c r="G1270" s="234"/>
      <c r="H1270" s="234"/>
      <c r="I1270" s="234"/>
      <c r="J1270" s="234"/>
      <c r="K1270" s="234"/>
      <c r="L1270" s="234"/>
      <c r="M1270" s="234"/>
      <c r="N1270" s="234"/>
      <c r="O1270" s="234"/>
      <c r="P1270" s="234"/>
      <c r="Q1270" s="234"/>
      <c r="R1270" s="234"/>
      <c r="S1270" s="234"/>
      <c r="T1270" s="234"/>
      <c r="U1270" s="234"/>
      <c r="V1270" s="234"/>
      <c r="W1270" s="234"/>
      <c r="X1270" s="234"/>
      <c r="Y1270" s="234"/>
      <c r="Z1270" s="234"/>
      <c r="AA1270" s="234"/>
      <c r="AB1270" s="234"/>
      <c r="AC1270" s="234"/>
      <c r="AD1270" s="234"/>
      <c r="AG1270">
        <f t="shared" si="263"/>
        <v>0</v>
      </c>
      <c r="AH1270">
        <f t="shared" si="264"/>
        <v>0</v>
      </c>
      <c r="AI1270">
        <f t="shared" si="265"/>
        <v>0</v>
      </c>
      <c r="AJ1270">
        <f t="shared" si="266"/>
        <v>0</v>
      </c>
      <c r="AL1270">
        <f t="shared" si="267"/>
        <v>0</v>
      </c>
      <c r="AM1270">
        <f t="shared" si="268"/>
        <v>0</v>
      </c>
      <c r="AN1270">
        <f t="shared" si="269"/>
        <v>0</v>
      </c>
      <c r="AO1270">
        <f t="shared" si="270"/>
        <v>0</v>
      </c>
      <c r="AQ1270">
        <f t="shared" si="271"/>
        <v>0</v>
      </c>
      <c r="AR1270">
        <f t="shared" si="272"/>
        <v>0</v>
      </c>
      <c r="AS1270">
        <f t="shared" si="273"/>
        <v>0</v>
      </c>
      <c r="AT1270">
        <f t="shared" si="274"/>
        <v>0</v>
      </c>
      <c r="AV1270">
        <f t="shared" si="275"/>
        <v>0</v>
      </c>
      <c r="AW1270">
        <f t="shared" si="276"/>
        <v>0</v>
      </c>
      <c r="AX1270">
        <f t="shared" si="277"/>
        <v>0</v>
      </c>
      <c r="AY1270">
        <f t="shared" si="278"/>
        <v>0</v>
      </c>
      <c r="BA1270">
        <f t="shared" si="279"/>
        <v>0</v>
      </c>
      <c r="BB1270">
        <f t="shared" si="280"/>
        <v>0</v>
      </c>
      <c r="BC1270">
        <f t="shared" si="281"/>
        <v>0</v>
      </c>
      <c r="BD1270">
        <f t="shared" si="282"/>
        <v>0</v>
      </c>
      <c r="BF1270">
        <f t="shared" si="283"/>
        <v>0</v>
      </c>
      <c r="BG1270">
        <f t="shared" si="284"/>
        <v>0</v>
      </c>
      <c r="BH1270">
        <f t="shared" si="285"/>
        <v>0</v>
      </c>
      <c r="BI1270">
        <f t="shared" si="286"/>
        <v>0</v>
      </c>
      <c r="BK1270">
        <f t="shared" si="287"/>
        <v>0</v>
      </c>
      <c r="BL1270">
        <f t="shared" si="288"/>
        <v>0</v>
      </c>
      <c r="BM1270">
        <f t="shared" si="289"/>
        <v>0</v>
      </c>
      <c r="BN1270">
        <f t="shared" si="290"/>
        <v>0</v>
      </c>
      <c r="BP1270">
        <f t="shared" si="291"/>
        <v>0</v>
      </c>
      <c r="BQ1270">
        <f t="shared" si="292"/>
        <v>0</v>
      </c>
      <c r="BR1270">
        <f t="shared" si="293"/>
        <v>0</v>
      </c>
      <c r="BS1270">
        <f t="shared" si="294"/>
        <v>0</v>
      </c>
      <c r="BU1270">
        <f t="shared" si="295"/>
        <v>0</v>
      </c>
      <c r="BV1270">
        <f t="shared" si="296"/>
        <v>0</v>
      </c>
      <c r="BW1270">
        <f t="shared" si="297"/>
        <v>0</v>
      </c>
      <c r="BX1270">
        <f t="shared" si="298"/>
        <v>0</v>
      </c>
      <c r="BZ1270">
        <f t="shared" si="299"/>
        <v>0</v>
      </c>
      <c r="CA1270">
        <f t="shared" si="300"/>
        <v>0</v>
      </c>
      <c r="CB1270">
        <f t="shared" si="301"/>
        <v>0</v>
      </c>
      <c r="CC1270">
        <f t="shared" si="302"/>
        <v>0</v>
      </c>
      <c r="CE1270">
        <f t="shared" si="303"/>
        <v>0</v>
      </c>
      <c r="CF1270">
        <f t="shared" si="304"/>
        <v>0</v>
      </c>
      <c r="CG1270">
        <f t="shared" si="305"/>
        <v>0</v>
      </c>
      <c r="CH1270">
        <f t="shared" si="306"/>
        <v>0</v>
      </c>
      <c r="CJ1270">
        <f t="shared" si="307"/>
        <v>0</v>
      </c>
      <c r="CL1270">
        <f t="shared" si="254"/>
        <v>0</v>
      </c>
      <c r="CM1270">
        <f t="shared" ref="CM1270:CO1270" si="337">IF(OR(S1131="NA",S1131="NS"),0,IF(G1270&gt;=S1131,0,1))</f>
        <v>0</v>
      </c>
      <c r="CN1270">
        <f t="shared" si="337"/>
        <v>0</v>
      </c>
      <c r="CO1270">
        <f t="shared" si="337"/>
        <v>0</v>
      </c>
      <c r="CQ1270" s="128">
        <f t="shared" si="309"/>
        <v>0</v>
      </c>
      <c r="CR1270">
        <f t="shared" si="310"/>
        <v>0</v>
      </c>
      <c r="CS1270">
        <f t="shared" si="311"/>
        <v>0</v>
      </c>
      <c r="CT1270">
        <f t="shared" si="312"/>
        <v>0</v>
      </c>
      <c r="CU1270">
        <f t="shared" si="313"/>
        <v>0</v>
      </c>
      <c r="CV1270">
        <f t="shared" si="314"/>
        <v>0</v>
      </c>
      <c r="CW1270">
        <f t="shared" si="315"/>
        <v>0</v>
      </c>
      <c r="CX1270">
        <f t="shared" si="316"/>
        <v>0</v>
      </c>
      <c r="CY1270">
        <f t="shared" si="317"/>
        <v>0</v>
      </c>
      <c r="CZ1270">
        <f t="shared" si="318"/>
        <v>0</v>
      </c>
      <c r="DA1270">
        <f t="shared" si="319"/>
        <v>0</v>
      </c>
      <c r="DB1270">
        <f t="shared" si="320"/>
        <v>0</v>
      </c>
      <c r="DC1270">
        <f t="shared" si="321"/>
        <v>0</v>
      </c>
      <c r="DD1270">
        <f t="shared" si="322"/>
        <v>0</v>
      </c>
      <c r="DE1270">
        <f t="shared" si="323"/>
        <v>0</v>
      </c>
      <c r="DF1270">
        <f t="shared" si="324"/>
        <v>0</v>
      </c>
      <c r="DG1270">
        <f t="shared" si="325"/>
        <v>0</v>
      </c>
      <c r="DH1270">
        <f t="shared" si="326"/>
        <v>0</v>
      </c>
      <c r="DI1270">
        <f t="shared" si="327"/>
        <v>0</v>
      </c>
      <c r="DJ1270">
        <f t="shared" si="328"/>
        <v>0</v>
      </c>
      <c r="DK1270">
        <f t="shared" si="329"/>
        <v>0</v>
      </c>
    </row>
    <row r="1271" spans="1:115" ht="15" customHeight="1">
      <c r="A1271" s="166"/>
      <c r="B1271" s="7"/>
      <c r="C1271" s="64" t="s">
        <v>78</v>
      </c>
      <c r="D1271" s="322" t="str">
        <f t="shared" si="262"/>
        <v/>
      </c>
      <c r="E1271" s="323"/>
      <c r="F1271" s="324"/>
      <c r="G1271" s="234"/>
      <c r="H1271" s="234"/>
      <c r="I1271" s="234"/>
      <c r="J1271" s="234"/>
      <c r="K1271" s="234"/>
      <c r="L1271" s="234"/>
      <c r="M1271" s="234"/>
      <c r="N1271" s="234"/>
      <c r="O1271" s="234"/>
      <c r="P1271" s="234"/>
      <c r="Q1271" s="234"/>
      <c r="R1271" s="234"/>
      <c r="S1271" s="234"/>
      <c r="T1271" s="234"/>
      <c r="U1271" s="234"/>
      <c r="V1271" s="234"/>
      <c r="W1271" s="234"/>
      <c r="X1271" s="234"/>
      <c r="Y1271" s="234"/>
      <c r="Z1271" s="234"/>
      <c r="AA1271" s="234"/>
      <c r="AB1271" s="234"/>
      <c r="AC1271" s="234"/>
      <c r="AD1271" s="234"/>
      <c r="AG1271">
        <f t="shared" si="263"/>
        <v>0</v>
      </c>
      <c r="AH1271">
        <f t="shared" si="264"/>
        <v>0</v>
      </c>
      <c r="AI1271">
        <f t="shared" si="265"/>
        <v>0</v>
      </c>
      <c r="AJ1271">
        <f t="shared" si="266"/>
        <v>0</v>
      </c>
      <c r="AL1271">
        <f t="shared" si="267"/>
        <v>0</v>
      </c>
      <c r="AM1271">
        <f t="shared" si="268"/>
        <v>0</v>
      </c>
      <c r="AN1271">
        <f t="shared" si="269"/>
        <v>0</v>
      </c>
      <c r="AO1271">
        <f t="shared" si="270"/>
        <v>0</v>
      </c>
      <c r="AQ1271">
        <f t="shared" si="271"/>
        <v>0</v>
      </c>
      <c r="AR1271">
        <f t="shared" si="272"/>
        <v>0</v>
      </c>
      <c r="AS1271">
        <f t="shared" si="273"/>
        <v>0</v>
      </c>
      <c r="AT1271">
        <f t="shared" si="274"/>
        <v>0</v>
      </c>
      <c r="AV1271">
        <f t="shared" si="275"/>
        <v>0</v>
      </c>
      <c r="AW1271">
        <f t="shared" si="276"/>
        <v>0</v>
      </c>
      <c r="AX1271">
        <f t="shared" si="277"/>
        <v>0</v>
      </c>
      <c r="AY1271">
        <f t="shared" si="278"/>
        <v>0</v>
      </c>
      <c r="BA1271">
        <f t="shared" si="279"/>
        <v>0</v>
      </c>
      <c r="BB1271">
        <f t="shared" si="280"/>
        <v>0</v>
      </c>
      <c r="BC1271">
        <f t="shared" si="281"/>
        <v>0</v>
      </c>
      <c r="BD1271">
        <f t="shared" si="282"/>
        <v>0</v>
      </c>
      <c r="BF1271">
        <f t="shared" si="283"/>
        <v>0</v>
      </c>
      <c r="BG1271">
        <f t="shared" si="284"/>
        <v>0</v>
      </c>
      <c r="BH1271">
        <f t="shared" si="285"/>
        <v>0</v>
      </c>
      <c r="BI1271">
        <f t="shared" si="286"/>
        <v>0</v>
      </c>
      <c r="BK1271">
        <f t="shared" si="287"/>
        <v>0</v>
      </c>
      <c r="BL1271">
        <f t="shared" si="288"/>
        <v>0</v>
      </c>
      <c r="BM1271">
        <f t="shared" si="289"/>
        <v>0</v>
      </c>
      <c r="BN1271">
        <f t="shared" si="290"/>
        <v>0</v>
      </c>
      <c r="BP1271">
        <f t="shared" si="291"/>
        <v>0</v>
      </c>
      <c r="BQ1271">
        <f t="shared" si="292"/>
        <v>0</v>
      </c>
      <c r="BR1271">
        <f t="shared" si="293"/>
        <v>0</v>
      </c>
      <c r="BS1271">
        <f t="shared" si="294"/>
        <v>0</v>
      </c>
      <c r="BU1271">
        <f t="shared" si="295"/>
        <v>0</v>
      </c>
      <c r="BV1271">
        <f t="shared" si="296"/>
        <v>0</v>
      </c>
      <c r="BW1271">
        <f t="shared" si="297"/>
        <v>0</v>
      </c>
      <c r="BX1271">
        <f t="shared" si="298"/>
        <v>0</v>
      </c>
      <c r="BZ1271">
        <f t="shared" si="299"/>
        <v>0</v>
      </c>
      <c r="CA1271">
        <f t="shared" si="300"/>
        <v>0</v>
      </c>
      <c r="CB1271">
        <f t="shared" si="301"/>
        <v>0</v>
      </c>
      <c r="CC1271">
        <f t="shared" si="302"/>
        <v>0</v>
      </c>
      <c r="CE1271">
        <f t="shared" si="303"/>
        <v>0</v>
      </c>
      <c r="CF1271">
        <f t="shared" si="304"/>
        <v>0</v>
      </c>
      <c r="CG1271">
        <f t="shared" si="305"/>
        <v>0</v>
      </c>
      <c r="CH1271">
        <f t="shared" si="306"/>
        <v>0</v>
      </c>
      <c r="CJ1271">
        <f t="shared" si="307"/>
        <v>0</v>
      </c>
      <c r="CL1271">
        <f t="shared" si="254"/>
        <v>0</v>
      </c>
      <c r="CM1271">
        <f t="shared" ref="CM1271:CO1271" si="338">IF(OR(S1132="NA",S1132="NS"),0,IF(G1271&gt;=S1132,0,1))</f>
        <v>0</v>
      </c>
      <c r="CN1271">
        <f t="shared" si="338"/>
        <v>0</v>
      </c>
      <c r="CO1271">
        <f t="shared" si="338"/>
        <v>0</v>
      </c>
      <c r="CQ1271" s="128">
        <f t="shared" si="309"/>
        <v>0</v>
      </c>
      <c r="CR1271">
        <f t="shared" si="310"/>
        <v>0</v>
      </c>
      <c r="CS1271">
        <f t="shared" si="311"/>
        <v>0</v>
      </c>
      <c r="CT1271">
        <f t="shared" si="312"/>
        <v>0</v>
      </c>
      <c r="CU1271">
        <f t="shared" si="313"/>
        <v>0</v>
      </c>
      <c r="CV1271">
        <f t="shared" si="314"/>
        <v>0</v>
      </c>
      <c r="CW1271">
        <f t="shared" si="315"/>
        <v>0</v>
      </c>
      <c r="CX1271">
        <f t="shared" si="316"/>
        <v>0</v>
      </c>
      <c r="CY1271">
        <f t="shared" si="317"/>
        <v>0</v>
      </c>
      <c r="CZ1271">
        <f t="shared" si="318"/>
        <v>0</v>
      </c>
      <c r="DA1271">
        <f t="shared" si="319"/>
        <v>0</v>
      </c>
      <c r="DB1271">
        <f t="shared" si="320"/>
        <v>0</v>
      </c>
      <c r="DC1271">
        <f t="shared" si="321"/>
        <v>0</v>
      </c>
      <c r="DD1271">
        <f t="shared" si="322"/>
        <v>0</v>
      </c>
      <c r="DE1271">
        <f t="shared" si="323"/>
        <v>0</v>
      </c>
      <c r="DF1271">
        <f t="shared" si="324"/>
        <v>0</v>
      </c>
      <c r="DG1271">
        <f t="shared" si="325"/>
        <v>0</v>
      </c>
      <c r="DH1271">
        <f t="shared" si="326"/>
        <v>0</v>
      </c>
      <c r="DI1271">
        <f t="shared" si="327"/>
        <v>0</v>
      </c>
      <c r="DJ1271">
        <f t="shared" si="328"/>
        <v>0</v>
      </c>
      <c r="DK1271">
        <f t="shared" si="329"/>
        <v>0</v>
      </c>
    </row>
    <row r="1272" spans="1:115" ht="15" customHeight="1">
      <c r="A1272" s="166"/>
      <c r="B1272" s="7"/>
      <c r="C1272" s="64" t="s">
        <v>79</v>
      </c>
      <c r="D1272" s="322" t="str">
        <f t="shared" si="262"/>
        <v/>
      </c>
      <c r="E1272" s="323"/>
      <c r="F1272" s="324"/>
      <c r="G1272" s="234"/>
      <c r="H1272" s="234"/>
      <c r="I1272" s="234"/>
      <c r="J1272" s="234"/>
      <c r="K1272" s="234"/>
      <c r="L1272" s="234"/>
      <c r="M1272" s="234"/>
      <c r="N1272" s="234"/>
      <c r="O1272" s="234"/>
      <c r="P1272" s="234"/>
      <c r="Q1272" s="234"/>
      <c r="R1272" s="234"/>
      <c r="S1272" s="234"/>
      <c r="T1272" s="234"/>
      <c r="U1272" s="234"/>
      <c r="V1272" s="234"/>
      <c r="W1272" s="234"/>
      <c r="X1272" s="234"/>
      <c r="Y1272" s="234"/>
      <c r="Z1272" s="234"/>
      <c r="AA1272" s="234"/>
      <c r="AB1272" s="234"/>
      <c r="AC1272" s="234"/>
      <c r="AD1272" s="234"/>
      <c r="AG1272">
        <f t="shared" si="263"/>
        <v>0</v>
      </c>
      <c r="AH1272">
        <f t="shared" si="264"/>
        <v>0</v>
      </c>
      <c r="AI1272">
        <f t="shared" si="265"/>
        <v>0</v>
      </c>
      <c r="AJ1272">
        <f t="shared" si="266"/>
        <v>0</v>
      </c>
      <c r="AL1272">
        <f t="shared" si="267"/>
        <v>0</v>
      </c>
      <c r="AM1272">
        <f t="shared" si="268"/>
        <v>0</v>
      </c>
      <c r="AN1272">
        <f t="shared" si="269"/>
        <v>0</v>
      </c>
      <c r="AO1272">
        <f t="shared" si="270"/>
        <v>0</v>
      </c>
      <c r="AQ1272">
        <f t="shared" si="271"/>
        <v>0</v>
      </c>
      <c r="AR1272">
        <f t="shared" si="272"/>
        <v>0</v>
      </c>
      <c r="AS1272">
        <f t="shared" si="273"/>
        <v>0</v>
      </c>
      <c r="AT1272">
        <f t="shared" si="274"/>
        <v>0</v>
      </c>
      <c r="AV1272">
        <f t="shared" si="275"/>
        <v>0</v>
      </c>
      <c r="AW1272">
        <f t="shared" si="276"/>
        <v>0</v>
      </c>
      <c r="AX1272">
        <f t="shared" si="277"/>
        <v>0</v>
      </c>
      <c r="AY1272">
        <f t="shared" si="278"/>
        <v>0</v>
      </c>
      <c r="BA1272">
        <f t="shared" si="279"/>
        <v>0</v>
      </c>
      <c r="BB1272">
        <f t="shared" si="280"/>
        <v>0</v>
      </c>
      <c r="BC1272">
        <f t="shared" si="281"/>
        <v>0</v>
      </c>
      <c r="BD1272">
        <f t="shared" si="282"/>
        <v>0</v>
      </c>
      <c r="BF1272">
        <f t="shared" si="283"/>
        <v>0</v>
      </c>
      <c r="BG1272">
        <f t="shared" si="284"/>
        <v>0</v>
      </c>
      <c r="BH1272">
        <f t="shared" si="285"/>
        <v>0</v>
      </c>
      <c r="BI1272">
        <f t="shared" si="286"/>
        <v>0</v>
      </c>
      <c r="BK1272">
        <f t="shared" si="287"/>
        <v>0</v>
      </c>
      <c r="BL1272">
        <f t="shared" si="288"/>
        <v>0</v>
      </c>
      <c r="BM1272">
        <f t="shared" si="289"/>
        <v>0</v>
      </c>
      <c r="BN1272">
        <f t="shared" si="290"/>
        <v>0</v>
      </c>
      <c r="BP1272">
        <f t="shared" si="291"/>
        <v>0</v>
      </c>
      <c r="BQ1272">
        <f t="shared" si="292"/>
        <v>0</v>
      </c>
      <c r="BR1272">
        <f t="shared" si="293"/>
        <v>0</v>
      </c>
      <c r="BS1272">
        <f t="shared" si="294"/>
        <v>0</v>
      </c>
      <c r="BU1272">
        <f t="shared" si="295"/>
        <v>0</v>
      </c>
      <c r="BV1272">
        <f t="shared" si="296"/>
        <v>0</v>
      </c>
      <c r="BW1272">
        <f t="shared" si="297"/>
        <v>0</v>
      </c>
      <c r="BX1272">
        <f t="shared" si="298"/>
        <v>0</v>
      </c>
      <c r="BZ1272">
        <f t="shared" si="299"/>
        <v>0</v>
      </c>
      <c r="CA1272">
        <f t="shared" si="300"/>
        <v>0</v>
      </c>
      <c r="CB1272">
        <f t="shared" si="301"/>
        <v>0</v>
      </c>
      <c r="CC1272">
        <f t="shared" si="302"/>
        <v>0</v>
      </c>
      <c r="CE1272">
        <f t="shared" si="303"/>
        <v>0</v>
      </c>
      <c r="CF1272">
        <f t="shared" si="304"/>
        <v>0</v>
      </c>
      <c r="CG1272">
        <f t="shared" si="305"/>
        <v>0</v>
      </c>
      <c r="CH1272">
        <f t="shared" si="306"/>
        <v>0</v>
      </c>
      <c r="CJ1272">
        <f t="shared" si="307"/>
        <v>0</v>
      </c>
      <c r="CL1272">
        <f t="shared" si="254"/>
        <v>0</v>
      </c>
      <c r="CM1272">
        <f t="shared" ref="CM1272:CO1272" si="339">IF(OR(S1133="NA",S1133="NS"),0,IF(G1272&gt;=S1133,0,1))</f>
        <v>0</v>
      </c>
      <c r="CN1272">
        <f t="shared" si="339"/>
        <v>0</v>
      </c>
      <c r="CO1272">
        <f t="shared" si="339"/>
        <v>0</v>
      </c>
      <c r="CQ1272" s="128">
        <f t="shared" si="309"/>
        <v>0</v>
      </c>
      <c r="CR1272">
        <f t="shared" si="310"/>
        <v>0</v>
      </c>
      <c r="CS1272">
        <f t="shared" si="311"/>
        <v>0</v>
      </c>
      <c r="CT1272">
        <f t="shared" si="312"/>
        <v>0</v>
      </c>
      <c r="CU1272">
        <f t="shared" si="313"/>
        <v>0</v>
      </c>
      <c r="CV1272">
        <f t="shared" si="314"/>
        <v>0</v>
      </c>
      <c r="CW1272">
        <f t="shared" si="315"/>
        <v>0</v>
      </c>
      <c r="CX1272">
        <f t="shared" si="316"/>
        <v>0</v>
      </c>
      <c r="CY1272">
        <f t="shared" si="317"/>
        <v>0</v>
      </c>
      <c r="CZ1272">
        <f t="shared" si="318"/>
        <v>0</v>
      </c>
      <c r="DA1272">
        <f t="shared" si="319"/>
        <v>0</v>
      </c>
      <c r="DB1272">
        <f t="shared" si="320"/>
        <v>0</v>
      </c>
      <c r="DC1272">
        <f t="shared" si="321"/>
        <v>0</v>
      </c>
      <c r="DD1272">
        <f t="shared" si="322"/>
        <v>0</v>
      </c>
      <c r="DE1272">
        <f t="shared" si="323"/>
        <v>0</v>
      </c>
      <c r="DF1272">
        <f t="shared" si="324"/>
        <v>0</v>
      </c>
      <c r="DG1272">
        <f t="shared" si="325"/>
        <v>0</v>
      </c>
      <c r="DH1272">
        <f t="shared" si="326"/>
        <v>0</v>
      </c>
      <c r="DI1272">
        <f t="shared" si="327"/>
        <v>0</v>
      </c>
      <c r="DJ1272">
        <f t="shared" si="328"/>
        <v>0</v>
      </c>
      <c r="DK1272">
        <f t="shared" si="329"/>
        <v>0</v>
      </c>
    </row>
    <row r="1273" spans="1:115" ht="15" customHeight="1">
      <c r="A1273" s="166"/>
      <c r="B1273" s="7"/>
      <c r="C1273" s="64" t="s">
        <v>80</v>
      </c>
      <c r="D1273" s="322" t="str">
        <f t="shared" si="262"/>
        <v/>
      </c>
      <c r="E1273" s="323"/>
      <c r="F1273" s="324"/>
      <c r="G1273" s="234"/>
      <c r="H1273" s="234"/>
      <c r="I1273" s="234"/>
      <c r="J1273" s="234"/>
      <c r="K1273" s="234"/>
      <c r="L1273" s="234"/>
      <c r="M1273" s="234"/>
      <c r="N1273" s="234"/>
      <c r="O1273" s="234"/>
      <c r="P1273" s="234"/>
      <c r="Q1273" s="234"/>
      <c r="R1273" s="234"/>
      <c r="S1273" s="234"/>
      <c r="T1273" s="234"/>
      <c r="U1273" s="234"/>
      <c r="V1273" s="234"/>
      <c r="W1273" s="234"/>
      <c r="X1273" s="234"/>
      <c r="Y1273" s="234"/>
      <c r="Z1273" s="234"/>
      <c r="AA1273" s="234"/>
      <c r="AB1273" s="234"/>
      <c r="AC1273" s="234"/>
      <c r="AD1273" s="234"/>
      <c r="AG1273">
        <f t="shared" si="263"/>
        <v>0</v>
      </c>
      <c r="AH1273">
        <f t="shared" si="264"/>
        <v>0</v>
      </c>
      <c r="AI1273">
        <f t="shared" si="265"/>
        <v>0</v>
      </c>
      <c r="AJ1273">
        <f t="shared" si="266"/>
        <v>0</v>
      </c>
      <c r="AL1273">
        <f t="shared" si="267"/>
        <v>0</v>
      </c>
      <c r="AM1273">
        <f t="shared" si="268"/>
        <v>0</v>
      </c>
      <c r="AN1273">
        <f t="shared" si="269"/>
        <v>0</v>
      </c>
      <c r="AO1273">
        <f t="shared" si="270"/>
        <v>0</v>
      </c>
      <c r="AQ1273">
        <f t="shared" si="271"/>
        <v>0</v>
      </c>
      <c r="AR1273">
        <f t="shared" si="272"/>
        <v>0</v>
      </c>
      <c r="AS1273">
        <f t="shared" si="273"/>
        <v>0</v>
      </c>
      <c r="AT1273">
        <f t="shared" si="274"/>
        <v>0</v>
      </c>
      <c r="AV1273">
        <f t="shared" si="275"/>
        <v>0</v>
      </c>
      <c r="AW1273">
        <f t="shared" si="276"/>
        <v>0</v>
      </c>
      <c r="AX1273">
        <f t="shared" si="277"/>
        <v>0</v>
      </c>
      <c r="AY1273">
        <f t="shared" si="278"/>
        <v>0</v>
      </c>
      <c r="BA1273">
        <f t="shared" si="279"/>
        <v>0</v>
      </c>
      <c r="BB1273">
        <f t="shared" si="280"/>
        <v>0</v>
      </c>
      <c r="BC1273">
        <f t="shared" si="281"/>
        <v>0</v>
      </c>
      <c r="BD1273">
        <f t="shared" si="282"/>
        <v>0</v>
      </c>
      <c r="BF1273">
        <f t="shared" si="283"/>
        <v>0</v>
      </c>
      <c r="BG1273">
        <f t="shared" si="284"/>
        <v>0</v>
      </c>
      <c r="BH1273">
        <f t="shared" si="285"/>
        <v>0</v>
      </c>
      <c r="BI1273">
        <f t="shared" si="286"/>
        <v>0</v>
      </c>
      <c r="BK1273">
        <f t="shared" si="287"/>
        <v>0</v>
      </c>
      <c r="BL1273">
        <f t="shared" si="288"/>
        <v>0</v>
      </c>
      <c r="BM1273">
        <f t="shared" si="289"/>
        <v>0</v>
      </c>
      <c r="BN1273">
        <f t="shared" si="290"/>
        <v>0</v>
      </c>
      <c r="BP1273">
        <f t="shared" si="291"/>
        <v>0</v>
      </c>
      <c r="BQ1273">
        <f t="shared" si="292"/>
        <v>0</v>
      </c>
      <c r="BR1273">
        <f t="shared" si="293"/>
        <v>0</v>
      </c>
      <c r="BS1273">
        <f t="shared" si="294"/>
        <v>0</v>
      </c>
      <c r="BU1273">
        <f t="shared" si="295"/>
        <v>0</v>
      </c>
      <c r="BV1273">
        <f t="shared" si="296"/>
        <v>0</v>
      </c>
      <c r="BW1273">
        <f t="shared" si="297"/>
        <v>0</v>
      </c>
      <c r="BX1273">
        <f t="shared" si="298"/>
        <v>0</v>
      </c>
      <c r="BZ1273">
        <f t="shared" si="299"/>
        <v>0</v>
      </c>
      <c r="CA1273">
        <f t="shared" si="300"/>
        <v>0</v>
      </c>
      <c r="CB1273">
        <f t="shared" si="301"/>
        <v>0</v>
      </c>
      <c r="CC1273">
        <f t="shared" si="302"/>
        <v>0</v>
      </c>
      <c r="CE1273">
        <f t="shared" si="303"/>
        <v>0</v>
      </c>
      <c r="CF1273">
        <f t="shared" si="304"/>
        <v>0</v>
      </c>
      <c r="CG1273">
        <f t="shared" si="305"/>
        <v>0</v>
      </c>
      <c r="CH1273">
        <f t="shared" si="306"/>
        <v>0</v>
      </c>
      <c r="CJ1273">
        <f t="shared" si="307"/>
        <v>0</v>
      </c>
      <c r="CL1273">
        <f t="shared" si="254"/>
        <v>0</v>
      </c>
      <c r="CM1273">
        <f t="shared" ref="CM1273:CO1273" si="340">IF(OR(S1134="NA",S1134="NS"),0,IF(G1273&gt;=S1134,0,1))</f>
        <v>0</v>
      </c>
      <c r="CN1273">
        <f t="shared" si="340"/>
        <v>0</v>
      </c>
      <c r="CO1273">
        <f t="shared" si="340"/>
        <v>0</v>
      </c>
      <c r="CQ1273" s="128">
        <f t="shared" si="309"/>
        <v>0</v>
      </c>
      <c r="CR1273">
        <f t="shared" si="310"/>
        <v>0</v>
      </c>
      <c r="CS1273">
        <f t="shared" si="311"/>
        <v>0</v>
      </c>
      <c r="CT1273">
        <f t="shared" si="312"/>
        <v>0</v>
      </c>
      <c r="CU1273">
        <f t="shared" si="313"/>
        <v>0</v>
      </c>
      <c r="CV1273">
        <f t="shared" si="314"/>
        <v>0</v>
      </c>
      <c r="CW1273">
        <f t="shared" si="315"/>
        <v>0</v>
      </c>
      <c r="CX1273">
        <f t="shared" si="316"/>
        <v>0</v>
      </c>
      <c r="CY1273">
        <f t="shared" si="317"/>
        <v>0</v>
      </c>
      <c r="CZ1273">
        <f t="shared" si="318"/>
        <v>0</v>
      </c>
      <c r="DA1273">
        <f t="shared" si="319"/>
        <v>0</v>
      </c>
      <c r="DB1273">
        <f t="shared" si="320"/>
        <v>0</v>
      </c>
      <c r="DC1273">
        <f t="shared" si="321"/>
        <v>0</v>
      </c>
      <c r="DD1273">
        <f t="shared" si="322"/>
        <v>0</v>
      </c>
      <c r="DE1273">
        <f t="shared" si="323"/>
        <v>0</v>
      </c>
      <c r="DF1273">
        <f t="shared" si="324"/>
        <v>0</v>
      </c>
      <c r="DG1273">
        <f t="shared" si="325"/>
        <v>0</v>
      </c>
      <c r="DH1273">
        <f t="shared" si="326"/>
        <v>0</v>
      </c>
      <c r="DI1273">
        <f t="shared" si="327"/>
        <v>0</v>
      </c>
      <c r="DJ1273">
        <f t="shared" si="328"/>
        <v>0</v>
      </c>
      <c r="DK1273">
        <f t="shared" si="329"/>
        <v>0</v>
      </c>
    </row>
    <row r="1274" spans="1:115" ht="15" customHeight="1">
      <c r="A1274" s="166"/>
      <c r="B1274" s="7"/>
      <c r="C1274" s="64" t="s">
        <v>81</v>
      </c>
      <c r="D1274" s="322" t="str">
        <f t="shared" si="262"/>
        <v/>
      </c>
      <c r="E1274" s="323"/>
      <c r="F1274" s="324"/>
      <c r="G1274" s="234"/>
      <c r="H1274" s="234"/>
      <c r="I1274" s="234"/>
      <c r="J1274" s="234"/>
      <c r="K1274" s="234"/>
      <c r="L1274" s="234"/>
      <c r="M1274" s="234"/>
      <c r="N1274" s="234"/>
      <c r="O1274" s="234"/>
      <c r="P1274" s="234"/>
      <c r="Q1274" s="234"/>
      <c r="R1274" s="234"/>
      <c r="S1274" s="234"/>
      <c r="T1274" s="234"/>
      <c r="U1274" s="234"/>
      <c r="V1274" s="234"/>
      <c r="W1274" s="234"/>
      <c r="X1274" s="234"/>
      <c r="Y1274" s="234"/>
      <c r="Z1274" s="234"/>
      <c r="AA1274" s="234"/>
      <c r="AB1274" s="234"/>
      <c r="AC1274" s="234"/>
      <c r="AD1274" s="234"/>
      <c r="AG1274">
        <f t="shared" si="263"/>
        <v>0</v>
      </c>
      <c r="AH1274">
        <f t="shared" si="264"/>
        <v>0</v>
      </c>
      <c r="AI1274">
        <f t="shared" si="265"/>
        <v>0</v>
      </c>
      <c r="AJ1274">
        <f t="shared" si="266"/>
        <v>0</v>
      </c>
      <c r="AL1274">
        <f t="shared" si="267"/>
        <v>0</v>
      </c>
      <c r="AM1274">
        <f t="shared" si="268"/>
        <v>0</v>
      </c>
      <c r="AN1274">
        <f t="shared" si="269"/>
        <v>0</v>
      </c>
      <c r="AO1274">
        <f t="shared" si="270"/>
        <v>0</v>
      </c>
      <c r="AQ1274">
        <f t="shared" si="271"/>
        <v>0</v>
      </c>
      <c r="AR1274">
        <f t="shared" si="272"/>
        <v>0</v>
      </c>
      <c r="AS1274">
        <f t="shared" si="273"/>
        <v>0</v>
      </c>
      <c r="AT1274">
        <f t="shared" si="274"/>
        <v>0</v>
      </c>
      <c r="AV1274">
        <f t="shared" si="275"/>
        <v>0</v>
      </c>
      <c r="AW1274">
        <f t="shared" si="276"/>
        <v>0</v>
      </c>
      <c r="AX1274">
        <f t="shared" si="277"/>
        <v>0</v>
      </c>
      <c r="AY1274">
        <f t="shared" si="278"/>
        <v>0</v>
      </c>
      <c r="BA1274">
        <f t="shared" si="279"/>
        <v>0</v>
      </c>
      <c r="BB1274">
        <f t="shared" si="280"/>
        <v>0</v>
      </c>
      <c r="BC1274">
        <f t="shared" si="281"/>
        <v>0</v>
      </c>
      <c r="BD1274">
        <f t="shared" si="282"/>
        <v>0</v>
      </c>
      <c r="BF1274">
        <f t="shared" si="283"/>
        <v>0</v>
      </c>
      <c r="BG1274">
        <f t="shared" si="284"/>
        <v>0</v>
      </c>
      <c r="BH1274">
        <f t="shared" si="285"/>
        <v>0</v>
      </c>
      <c r="BI1274">
        <f t="shared" si="286"/>
        <v>0</v>
      </c>
      <c r="BK1274">
        <f t="shared" si="287"/>
        <v>0</v>
      </c>
      <c r="BL1274">
        <f t="shared" si="288"/>
        <v>0</v>
      </c>
      <c r="BM1274">
        <f t="shared" si="289"/>
        <v>0</v>
      </c>
      <c r="BN1274">
        <f t="shared" si="290"/>
        <v>0</v>
      </c>
      <c r="BP1274">
        <f t="shared" si="291"/>
        <v>0</v>
      </c>
      <c r="BQ1274">
        <f t="shared" si="292"/>
        <v>0</v>
      </c>
      <c r="BR1274">
        <f t="shared" si="293"/>
        <v>0</v>
      </c>
      <c r="BS1274">
        <f t="shared" si="294"/>
        <v>0</v>
      </c>
      <c r="BU1274">
        <f t="shared" si="295"/>
        <v>0</v>
      </c>
      <c r="BV1274">
        <f t="shared" si="296"/>
        <v>0</v>
      </c>
      <c r="BW1274">
        <f t="shared" si="297"/>
        <v>0</v>
      </c>
      <c r="BX1274">
        <f t="shared" si="298"/>
        <v>0</v>
      </c>
      <c r="BZ1274">
        <f t="shared" si="299"/>
        <v>0</v>
      </c>
      <c r="CA1274">
        <f t="shared" si="300"/>
        <v>0</v>
      </c>
      <c r="CB1274">
        <f t="shared" si="301"/>
        <v>0</v>
      </c>
      <c r="CC1274">
        <f t="shared" si="302"/>
        <v>0</v>
      </c>
      <c r="CE1274">
        <f t="shared" si="303"/>
        <v>0</v>
      </c>
      <c r="CF1274">
        <f t="shared" si="304"/>
        <v>0</v>
      </c>
      <c r="CG1274">
        <f t="shared" si="305"/>
        <v>0</v>
      </c>
      <c r="CH1274">
        <f t="shared" si="306"/>
        <v>0</v>
      </c>
      <c r="CJ1274">
        <f t="shared" si="307"/>
        <v>0</v>
      </c>
      <c r="CL1274">
        <f t="shared" si="254"/>
        <v>0</v>
      </c>
      <c r="CM1274">
        <f t="shared" ref="CM1274:CO1274" si="341">IF(OR(S1135="NA",S1135="NS"),0,IF(G1274&gt;=S1135,0,1))</f>
        <v>0</v>
      </c>
      <c r="CN1274">
        <f t="shared" si="341"/>
        <v>0</v>
      </c>
      <c r="CO1274">
        <f t="shared" si="341"/>
        <v>0</v>
      </c>
      <c r="CQ1274" s="128">
        <f t="shared" si="309"/>
        <v>0</v>
      </c>
      <c r="CR1274">
        <f t="shared" si="310"/>
        <v>0</v>
      </c>
      <c r="CS1274">
        <f t="shared" si="311"/>
        <v>0</v>
      </c>
      <c r="CT1274">
        <f t="shared" si="312"/>
        <v>0</v>
      </c>
      <c r="CU1274">
        <f t="shared" si="313"/>
        <v>0</v>
      </c>
      <c r="CV1274">
        <f t="shared" si="314"/>
        <v>0</v>
      </c>
      <c r="CW1274">
        <f t="shared" si="315"/>
        <v>0</v>
      </c>
      <c r="CX1274">
        <f t="shared" si="316"/>
        <v>0</v>
      </c>
      <c r="CY1274">
        <f t="shared" si="317"/>
        <v>0</v>
      </c>
      <c r="CZ1274">
        <f t="shared" si="318"/>
        <v>0</v>
      </c>
      <c r="DA1274">
        <f t="shared" si="319"/>
        <v>0</v>
      </c>
      <c r="DB1274">
        <f t="shared" si="320"/>
        <v>0</v>
      </c>
      <c r="DC1274">
        <f t="shared" si="321"/>
        <v>0</v>
      </c>
      <c r="DD1274">
        <f t="shared" si="322"/>
        <v>0</v>
      </c>
      <c r="DE1274">
        <f t="shared" si="323"/>
        <v>0</v>
      </c>
      <c r="DF1274">
        <f t="shared" si="324"/>
        <v>0</v>
      </c>
      <c r="DG1274">
        <f t="shared" si="325"/>
        <v>0</v>
      </c>
      <c r="DH1274">
        <f t="shared" si="326"/>
        <v>0</v>
      </c>
      <c r="DI1274">
        <f t="shared" si="327"/>
        <v>0</v>
      </c>
      <c r="DJ1274">
        <f t="shared" si="328"/>
        <v>0</v>
      </c>
      <c r="DK1274">
        <f t="shared" si="329"/>
        <v>0</v>
      </c>
    </row>
    <row r="1275" spans="1:115" ht="15" customHeight="1">
      <c r="A1275" s="166"/>
      <c r="B1275" s="7"/>
      <c r="C1275" s="64" t="s">
        <v>82</v>
      </c>
      <c r="D1275" s="322" t="str">
        <f t="shared" si="262"/>
        <v/>
      </c>
      <c r="E1275" s="323"/>
      <c r="F1275" s="324"/>
      <c r="G1275" s="234"/>
      <c r="H1275" s="234"/>
      <c r="I1275" s="234"/>
      <c r="J1275" s="234"/>
      <c r="K1275" s="234"/>
      <c r="L1275" s="234"/>
      <c r="M1275" s="234"/>
      <c r="N1275" s="234"/>
      <c r="O1275" s="234"/>
      <c r="P1275" s="234"/>
      <c r="Q1275" s="234"/>
      <c r="R1275" s="234"/>
      <c r="S1275" s="234"/>
      <c r="T1275" s="234"/>
      <c r="U1275" s="234"/>
      <c r="V1275" s="234"/>
      <c r="W1275" s="234"/>
      <c r="X1275" s="234"/>
      <c r="Y1275" s="234"/>
      <c r="Z1275" s="234"/>
      <c r="AA1275" s="234"/>
      <c r="AB1275" s="234"/>
      <c r="AC1275" s="234"/>
      <c r="AD1275" s="234"/>
      <c r="AG1275">
        <f t="shared" si="263"/>
        <v>0</v>
      </c>
      <c r="AH1275">
        <f t="shared" si="264"/>
        <v>0</v>
      </c>
      <c r="AI1275">
        <f t="shared" si="265"/>
        <v>0</v>
      </c>
      <c r="AJ1275">
        <f t="shared" si="266"/>
        <v>0</v>
      </c>
      <c r="AL1275">
        <f t="shared" si="267"/>
        <v>0</v>
      </c>
      <c r="AM1275">
        <f t="shared" si="268"/>
        <v>0</v>
      </c>
      <c r="AN1275">
        <f t="shared" si="269"/>
        <v>0</v>
      </c>
      <c r="AO1275">
        <f t="shared" si="270"/>
        <v>0</v>
      </c>
      <c r="AQ1275">
        <f t="shared" si="271"/>
        <v>0</v>
      </c>
      <c r="AR1275">
        <f t="shared" si="272"/>
        <v>0</v>
      </c>
      <c r="AS1275">
        <f t="shared" si="273"/>
        <v>0</v>
      </c>
      <c r="AT1275">
        <f t="shared" si="274"/>
        <v>0</v>
      </c>
      <c r="AV1275">
        <f t="shared" si="275"/>
        <v>0</v>
      </c>
      <c r="AW1275">
        <f t="shared" si="276"/>
        <v>0</v>
      </c>
      <c r="AX1275">
        <f t="shared" si="277"/>
        <v>0</v>
      </c>
      <c r="AY1275">
        <f t="shared" si="278"/>
        <v>0</v>
      </c>
      <c r="BA1275">
        <f t="shared" si="279"/>
        <v>0</v>
      </c>
      <c r="BB1275">
        <f t="shared" si="280"/>
        <v>0</v>
      </c>
      <c r="BC1275">
        <f t="shared" si="281"/>
        <v>0</v>
      </c>
      <c r="BD1275">
        <f t="shared" si="282"/>
        <v>0</v>
      </c>
      <c r="BF1275">
        <f t="shared" si="283"/>
        <v>0</v>
      </c>
      <c r="BG1275">
        <f t="shared" si="284"/>
        <v>0</v>
      </c>
      <c r="BH1275">
        <f t="shared" si="285"/>
        <v>0</v>
      </c>
      <c r="BI1275">
        <f t="shared" si="286"/>
        <v>0</v>
      </c>
      <c r="BK1275">
        <f t="shared" si="287"/>
        <v>0</v>
      </c>
      <c r="BL1275">
        <f t="shared" si="288"/>
        <v>0</v>
      </c>
      <c r="BM1275">
        <f t="shared" si="289"/>
        <v>0</v>
      </c>
      <c r="BN1275">
        <f t="shared" si="290"/>
        <v>0</v>
      </c>
      <c r="BP1275">
        <f t="shared" si="291"/>
        <v>0</v>
      </c>
      <c r="BQ1275">
        <f t="shared" si="292"/>
        <v>0</v>
      </c>
      <c r="BR1275">
        <f t="shared" si="293"/>
        <v>0</v>
      </c>
      <c r="BS1275">
        <f t="shared" si="294"/>
        <v>0</v>
      </c>
      <c r="BU1275">
        <f t="shared" si="295"/>
        <v>0</v>
      </c>
      <c r="BV1275">
        <f t="shared" si="296"/>
        <v>0</v>
      </c>
      <c r="BW1275">
        <f t="shared" si="297"/>
        <v>0</v>
      </c>
      <c r="BX1275">
        <f t="shared" si="298"/>
        <v>0</v>
      </c>
      <c r="BZ1275">
        <f t="shared" si="299"/>
        <v>0</v>
      </c>
      <c r="CA1275">
        <f t="shared" si="300"/>
        <v>0</v>
      </c>
      <c r="CB1275">
        <f t="shared" si="301"/>
        <v>0</v>
      </c>
      <c r="CC1275">
        <f t="shared" si="302"/>
        <v>0</v>
      </c>
      <c r="CE1275">
        <f t="shared" si="303"/>
        <v>0</v>
      </c>
      <c r="CF1275">
        <f t="shared" si="304"/>
        <v>0</v>
      </c>
      <c r="CG1275">
        <f t="shared" si="305"/>
        <v>0</v>
      </c>
      <c r="CH1275">
        <f t="shared" si="306"/>
        <v>0</v>
      </c>
      <c r="CJ1275">
        <f t="shared" si="307"/>
        <v>0</v>
      </c>
      <c r="CL1275">
        <f t="shared" si="254"/>
        <v>0</v>
      </c>
      <c r="CM1275">
        <f t="shared" ref="CM1275:CO1275" si="342">IF(OR(S1136="NA",S1136="NS"),0,IF(G1275&gt;=S1136,0,1))</f>
        <v>0</v>
      </c>
      <c r="CN1275">
        <f t="shared" si="342"/>
        <v>0</v>
      </c>
      <c r="CO1275">
        <f t="shared" si="342"/>
        <v>0</v>
      </c>
      <c r="CQ1275" s="128">
        <f t="shared" si="309"/>
        <v>0</v>
      </c>
      <c r="CR1275">
        <f t="shared" si="310"/>
        <v>0</v>
      </c>
      <c r="CS1275">
        <f t="shared" si="311"/>
        <v>0</v>
      </c>
      <c r="CT1275">
        <f t="shared" si="312"/>
        <v>0</v>
      </c>
      <c r="CU1275">
        <f t="shared" si="313"/>
        <v>0</v>
      </c>
      <c r="CV1275">
        <f t="shared" si="314"/>
        <v>0</v>
      </c>
      <c r="CW1275">
        <f t="shared" si="315"/>
        <v>0</v>
      </c>
      <c r="CX1275">
        <f t="shared" si="316"/>
        <v>0</v>
      </c>
      <c r="CY1275">
        <f t="shared" si="317"/>
        <v>0</v>
      </c>
      <c r="CZ1275">
        <f t="shared" si="318"/>
        <v>0</v>
      </c>
      <c r="DA1275">
        <f t="shared" si="319"/>
        <v>0</v>
      </c>
      <c r="DB1275">
        <f t="shared" si="320"/>
        <v>0</v>
      </c>
      <c r="DC1275">
        <f t="shared" si="321"/>
        <v>0</v>
      </c>
      <c r="DD1275">
        <f t="shared" si="322"/>
        <v>0</v>
      </c>
      <c r="DE1275">
        <f t="shared" si="323"/>
        <v>0</v>
      </c>
      <c r="DF1275">
        <f t="shared" si="324"/>
        <v>0</v>
      </c>
      <c r="DG1275">
        <f t="shared" si="325"/>
        <v>0</v>
      </c>
      <c r="DH1275">
        <f t="shared" si="326"/>
        <v>0</v>
      </c>
      <c r="DI1275">
        <f t="shared" si="327"/>
        <v>0</v>
      </c>
      <c r="DJ1275">
        <f t="shared" si="328"/>
        <v>0</v>
      </c>
      <c r="DK1275">
        <f t="shared" si="329"/>
        <v>0</v>
      </c>
    </row>
    <row r="1276" spans="1:115" ht="15" customHeight="1">
      <c r="A1276" s="166"/>
      <c r="B1276" s="7"/>
      <c r="C1276" s="64" t="s">
        <v>83</v>
      </c>
      <c r="D1276" s="322" t="str">
        <f t="shared" si="262"/>
        <v/>
      </c>
      <c r="E1276" s="323"/>
      <c r="F1276" s="324"/>
      <c r="G1276" s="234"/>
      <c r="H1276" s="234"/>
      <c r="I1276" s="234"/>
      <c r="J1276" s="234"/>
      <c r="K1276" s="234"/>
      <c r="L1276" s="234"/>
      <c r="M1276" s="234"/>
      <c r="N1276" s="234"/>
      <c r="O1276" s="234"/>
      <c r="P1276" s="234"/>
      <c r="Q1276" s="234"/>
      <c r="R1276" s="234"/>
      <c r="S1276" s="234"/>
      <c r="T1276" s="234"/>
      <c r="U1276" s="234"/>
      <c r="V1276" s="234"/>
      <c r="W1276" s="234"/>
      <c r="X1276" s="234"/>
      <c r="Y1276" s="234"/>
      <c r="Z1276" s="234"/>
      <c r="AA1276" s="234"/>
      <c r="AB1276" s="234"/>
      <c r="AC1276" s="234"/>
      <c r="AD1276" s="234"/>
      <c r="AG1276">
        <f t="shared" si="263"/>
        <v>0</v>
      </c>
      <c r="AH1276">
        <f t="shared" si="264"/>
        <v>0</v>
      </c>
      <c r="AI1276">
        <f t="shared" si="265"/>
        <v>0</v>
      </c>
      <c r="AJ1276">
        <f t="shared" si="266"/>
        <v>0</v>
      </c>
      <c r="AL1276">
        <f t="shared" si="267"/>
        <v>0</v>
      </c>
      <c r="AM1276">
        <f t="shared" si="268"/>
        <v>0</v>
      </c>
      <c r="AN1276">
        <f t="shared" si="269"/>
        <v>0</v>
      </c>
      <c r="AO1276">
        <f t="shared" si="270"/>
        <v>0</v>
      </c>
      <c r="AQ1276">
        <f t="shared" si="271"/>
        <v>0</v>
      </c>
      <c r="AR1276">
        <f t="shared" si="272"/>
        <v>0</v>
      </c>
      <c r="AS1276">
        <f t="shared" si="273"/>
        <v>0</v>
      </c>
      <c r="AT1276">
        <f t="shared" si="274"/>
        <v>0</v>
      </c>
      <c r="AV1276">
        <f t="shared" si="275"/>
        <v>0</v>
      </c>
      <c r="AW1276">
        <f t="shared" si="276"/>
        <v>0</v>
      </c>
      <c r="AX1276">
        <f t="shared" si="277"/>
        <v>0</v>
      </c>
      <c r="AY1276">
        <f t="shared" si="278"/>
        <v>0</v>
      </c>
      <c r="BA1276">
        <f t="shared" si="279"/>
        <v>0</v>
      </c>
      <c r="BB1276">
        <f t="shared" si="280"/>
        <v>0</v>
      </c>
      <c r="BC1276">
        <f t="shared" si="281"/>
        <v>0</v>
      </c>
      <c r="BD1276">
        <f t="shared" si="282"/>
        <v>0</v>
      </c>
      <c r="BF1276">
        <f t="shared" si="283"/>
        <v>0</v>
      </c>
      <c r="BG1276">
        <f t="shared" si="284"/>
        <v>0</v>
      </c>
      <c r="BH1276">
        <f t="shared" si="285"/>
        <v>0</v>
      </c>
      <c r="BI1276">
        <f t="shared" si="286"/>
        <v>0</v>
      </c>
      <c r="BK1276">
        <f t="shared" si="287"/>
        <v>0</v>
      </c>
      <c r="BL1276">
        <f t="shared" si="288"/>
        <v>0</v>
      </c>
      <c r="BM1276">
        <f t="shared" si="289"/>
        <v>0</v>
      </c>
      <c r="BN1276">
        <f t="shared" si="290"/>
        <v>0</v>
      </c>
      <c r="BP1276">
        <f t="shared" si="291"/>
        <v>0</v>
      </c>
      <c r="BQ1276">
        <f t="shared" si="292"/>
        <v>0</v>
      </c>
      <c r="BR1276">
        <f t="shared" si="293"/>
        <v>0</v>
      </c>
      <c r="BS1276">
        <f t="shared" si="294"/>
        <v>0</v>
      </c>
      <c r="BU1276">
        <f t="shared" si="295"/>
        <v>0</v>
      </c>
      <c r="BV1276">
        <f t="shared" si="296"/>
        <v>0</v>
      </c>
      <c r="BW1276">
        <f t="shared" si="297"/>
        <v>0</v>
      </c>
      <c r="BX1276">
        <f t="shared" si="298"/>
        <v>0</v>
      </c>
      <c r="BZ1276">
        <f t="shared" si="299"/>
        <v>0</v>
      </c>
      <c r="CA1276">
        <f t="shared" si="300"/>
        <v>0</v>
      </c>
      <c r="CB1276">
        <f t="shared" si="301"/>
        <v>0</v>
      </c>
      <c r="CC1276">
        <f t="shared" si="302"/>
        <v>0</v>
      </c>
      <c r="CE1276">
        <f t="shared" si="303"/>
        <v>0</v>
      </c>
      <c r="CF1276">
        <f t="shared" si="304"/>
        <v>0</v>
      </c>
      <c r="CG1276">
        <f t="shared" si="305"/>
        <v>0</v>
      </c>
      <c r="CH1276">
        <f t="shared" si="306"/>
        <v>0</v>
      </c>
      <c r="CJ1276">
        <f t="shared" si="307"/>
        <v>0</v>
      </c>
      <c r="CL1276">
        <f t="shared" si="254"/>
        <v>0</v>
      </c>
      <c r="CM1276">
        <f t="shared" ref="CM1276:CO1276" si="343">IF(OR(S1137="NA",S1137="NS"),0,IF(G1276&gt;=S1137,0,1))</f>
        <v>0</v>
      </c>
      <c r="CN1276">
        <f t="shared" si="343"/>
        <v>0</v>
      </c>
      <c r="CO1276">
        <f t="shared" si="343"/>
        <v>0</v>
      </c>
      <c r="CQ1276" s="128">
        <f t="shared" si="309"/>
        <v>0</v>
      </c>
      <c r="CR1276">
        <f t="shared" si="310"/>
        <v>0</v>
      </c>
      <c r="CS1276">
        <f t="shared" si="311"/>
        <v>0</v>
      </c>
      <c r="CT1276">
        <f t="shared" si="312"/>
        <v>0</v>
      </c>
      <c r="CU1276">
        <f t="shared" si="313"/>
        <v>0</v>
      </c>
      <c r="CV1276">
        <f t="shared" si="314"/>
        <v>0</v>
      </c>
      <c r="CW1276">
        <f t="shared" si="315"/>
        <v>0</v>
      </c>
      <c r="CX1276">
        <f t="shared" si="316"/>
        <v>0</v>
      </c>
      <c r="CY1276">
        <f t="shared" si="317"/>
        <v>0</v>
      </c>
      <c r="CZ1276">
        <f t="shared" si="318"/>
        <v>0</v>
      </c>
      <c r="DA1276">
        <f t="shared" si="319"/>
        <v>0</v>
      </c>
      <c r="DB1276">
        <f t="shared" si="320"/>
        <v>0</v>
      </c>
      <c r="DC1276">
        <f t="shared" si="321"/>
        <v>0</v>
      </c>
      <c r="DD1276">
        <f t="shared" si="322"/>
        <v>0</v>
      </c>
      <c r="DE1276">
        <f t="shared" si="323"/>
        <v>0</v>
      </c>
      <c r="DF1276">
        <f t="shared" si="324"/>
        <v>0</v>
      </c>
      <c r="DG1276">
        <f t="shared" si="325"/>
        <v>0</v>
      </c>
      <c r="DH1276">
        <f t="shared" si="326"/>
        <v>0</v>
      </c>
      <c r="DI1276">
        <f t="shared" si="327"/>
        <v>0</v>
      </c>
      <c r="DJ1276">
        <f t="shared" si="328"/>
        <v>0</v>
      </c>
      <c r="DK1276">
        <f t="shared" si="329"/>
        <v>0</v>
      </c>
    </row>
    <row r="1277" spans="1:115" ht="15" customHeight="1">
      <c r="A1277" s="166"/>
      <c r="B1277" s="7"/>
      <c r="C1277" s="64" t="s">
        <v>84</v>
      </c>
      <c r="D1277" s="322" t="str">
        <f t="shared" si="262"/>
        <v/>
      </c>
      <c r="E1277" s="323"/>
      <c r="F1277" s="324"/>
      <c r="G1277" s="234"/>
      <c r="H1277" s="234"/>
      <c r="I1277" s="234"/>
      <c r="J1277" s="234"/>
      <c r="K1277" s="234"/>
      <c r="L1277" s="234"/>
      <c r="M1277" s="234"/>
      <c r="N1277" s="234"/>
      <c r="O1277" s="234"/>
      <c r="P1277" s="234"/>
      <c r="Q1277" s="234"/>
      <c r="R1277" s="234"/>
      <c r="S1277" s="234"/>
      <c r="T1277" s="234"/>
      <c r="U1277" s="234"/>
      <c r="V1277" s="234"/>
      <c r="W1277" s="234"/>
      <c r="X1277" s="234"/>
      <c r="Y1277" s="234"/>
      <c r="Z1277" s="234"/>
      <c r="AA1277" s="234"/>
      <c r="AB1277" s="234"/>
      <c r="AC1277" s="234"/>
      <c r="AD1277" s="234"/>
      <c r="AG1277">
        <f t="shared" si="263"/>
        <v>0</v>
      </c>
      <c r="AH1277">
        <f t="shared" si="264"/>
        <v>0</v>
      </c>
      <c r="AI1277">
        <f t="shared" si="265"/>
        <v>0</v>
      </c>
      <c r="AJ1277">
        <f t="shared" si="266"/>
        <v>0</v>
      </c>
      <c r="AL1277">
        <f t="shared" si="267"/>
        <v>0</v>
      </c>
      <c r="AM1277">
        <f t="shared" si="268"/>
        <v>0</v>
      </c>
      <c r="AN1277">
        <f t="shared" si="269"/>
        <v>0</v>
      </c>
      <c r="AO1277">
        <f t="shared" si="270"/>
        <v>0</v>
      </c>
      <c r="AQ1277">
        <f t="shared" si="271"/>
        <v>0</v>
      </c>
      <c r="AR1277">
        <f t="shared" si="272"/>
        <v>0</v>
      </c>
      <c r="AS1277">
        <f t="shared" si="273"/>
        <v>0</v>
      </c>
      <c r="AT1277">
        <f t="shared" si="274"/>
        <v>0</v>
      </c>
      <c r="AV1277">
        <f t="shared" si="275"/>
        <v>0</v>
      </c>
      <c r="AW1277">
        <f t="shared" si="276"/>
        <v>0</v>
      </c>
      <c r="AX1277">
        <f t="shared" si="277"/>
        <v>0</v>
      </c>
      <c r="AY1277">
        <f t="shared" si="278"/>
        <v>0</v>
      </c>
      <c r="BA1277">
        <f t="shared" si="279"/>
        <v>0</v>
      </c>
      <c r="BB1277">
        <f t="shared" si="280"/>
        <v>0</v>
      </c>
      <c r="BC1277">
        <f t="shared" si="281"/>
        <v>0</v>
      </c>
      <c r="BD1277">
        <f t="shared" si="282"/>
        <v>0</v>
      </c>
      <c r="BF1277">
        <f t="shared" si="283"/>
        <v>0</v>
      </c>
      <c r="BG1277">
        <f t="shared" si="284"/>
        <v>0</v>
      </c>
      <c r="BH1277">
        <f t="shared" si="285"/>
        <v>0</v>
      </c>
      <c r="BI1277">
        <f t="shared" si="286"/>
        <v>0</v>
      </c>
      <c r="BK1277">
        <f t="shared" si="287"/>
        <v>0</v>
      </c>
      <c r="BL1277">
        <f t="shared" si="288"/>
        <v>0</v>
      </c>
      <c r="BM1277">
        <f t="shared" si="289"/>
        <v>0</v>
      </c>
      <c r="BN1277">
        <f t="shared" si="290"/>
        <v>0</v>
      </c>
      <c r="BP1277">
        <f t="shared" si="291"/>
        <v>0</v>
      </c>
      <c r="BQ1277">
        <f t="shared" si="292"/>
        <v>0</v>
      </c>
      <c r="BR1277">
        <f t="shared" si="293"/>
        <v>0</v>
      </c>
      <c r="BS1277">
        <f t="shared" si="294"/>
        <v>0</v>
      </c>
      <c r="BU1277">
        <f t="shared" si="295"/>
        <v>0</v>
      </c>
      <c r="BV1277">
        <f t="shared" si="296"/>
        <v>0</v>
      </c>
      <c r="BW1277">
        <f t="shared" si="297"/>
        <v>0</v>
      </c>
      <c r="BX1277">
        <f t="shared" si="298"/>
        <v>0</v>
      </c>
      <c r="BZ1277">
        <f t="shared" si="299"/>
        <v>0</v>
      </c>
      <c r="CA1277">
        <f t="shared" si="300"/>
        <v>0</v>
      </c>
      <c r="CB1277">
        <f t="shared" si="301"/>
        <v>0</v>
      </c>
      <c r="CC1277">
        <f t="shared" si="302"/>
        <v>0</v>
      </c>
      <c r="CE1277">
        <f t="shared" si="303"/>
        <v>0</v>
      </c>
      <c r="CF1277">
        <f t="shared" si="304"/>
        <v>0</v>
      </c>
      <c r="CG1277">
        <f t="shared" si="305"/>
        <v>0</v>
      </c>
      <c r="CH1277">
        <f t="shared" si="306"/>
        <v>0</v>
      </c>
      <c r="CJ1277">
        <f t="shared" si="307"/>
        <v>0</v>
      </c>
      <c r="CL1277">
        <f t="shared" si="254"/>
        <v>0</v>
      </c>
      <c r="CM1277">
        <f t="shared" ref="CM1277:CO1277" si="344">IF(OR(S1138="NA",S1138="NS"),0,IF(G1277&gt;=S1138,0,1))</f>
        <v>0</v>
      </c>
      <c r="CN1277">
        <f t="shared" si="344"/>
        <v>0</v>
      </c>
      <c r="CO1277">
        <f t="shared" si="344"/>
        <v>0</v>
      </c>
      <c r="CQ1277" s="128">
        <f t="shared" si="309"/>
        <v>0</v>
      </c>
      <c r="CR1277">
        <f t="shared" si="310"/>
        <v>0</v>
      </c>
      <c r="CS1277">
        <f t="shared" si="311"/>
        <v>0</v>
      </c>
      <c r="CT1277">
        <f t="shared" si="312"/>
        <v>0</v>
      </c>
      <c r="CU1277">
        <f t="shared" si="313"/>
        <v>0</v>
      </c>
      <c r="CV1277">
        <f t="shared" si="314"/>
        <v>0</v>
      </c>
      <c r="CW1277">
        <f t="shared" si="315"/>
        <v>0</v>
      </c>
      <c r="CX1277">
        <f t="shared" si="316"/>
        <v>0</v>
      </c>
      <c r="CY1277">
        <f t="shared" si="317"/>
        <v>0</v>
      </c>
      <c r="CZ1277">
        <f t="shared" si="318"/>
        <v>0</v>
      </c>
      <c r="DA1277">
        <f t="shared" si="319"/>
        <v>0</v>
      </c>
      <c r="DB1277">
        <f t="shared" si="320"/>
        <v>0</v>
      </c>
      <c r="DC1277">
        <f t="shared" si="321"/>
        <v>0</v>
      </c>
      <c r="DD1277">
        <f t="shared" si="322"/>
        <v>0</v>
      </c>
      <c r="DE1277">
        <f t="shared" si="323"/>
        <v>0</v>
      </c>
      <c r="DF1277">
        <f t="shared" si="324"/>
        <v>0</v>
      </c>
      <c r="DG1277">
        <f t="shared" si="325"/>
        <v>0</v>
      </c>
      <c r="DH1277">
        <f t="shared" si="326"/>
        <v>0</v>
      </c>
      <c r="DI1277">
        <f t="shared" si="327"/>
        <v>0</v>
      </c>
      <c r="DJ1277">
        <f t="shared" si="328"/>
        <v>0</v>
      </c>
      <c r="DK1277">
        <f t="shared" si="329"/>
        <v>0</v>
      </c>
    </row>
    <row r="1278" spans="1:115" ht="15" customHeight="1">
      <c r="A1278" s="166"/>
      <c r="B1278" s="7"/>
      <c r="C1278" s="64" t="s">
        <v>85</v>
      </c>
      <c r="D1278" s="322" t="str">
        <f t="shared" si="262"/>
        <v/>
      </c>
      <c r="E1278" s="323"/>
      <c r="F1278" s="324"/>
      <c r="G1278" s="234"/>
      <c r="H1278" s="234"/>
      <c r="I1278" s="234"/>
      <c r="J1278" s="234"/>
      <c r="K1278" s="234"/>
      <c r="L1278" s="234"/>
      <c r="M1278" s="234"/>
      <c r="N1278" s="234"/>
      <c r="O1278" s="234"/>
      <c r="P1278" s="234"/>
      <c r="Q1278" s="234"/>
      <c r="R1278" s="234"/>
      <c r="S1278" s="234"/>
      <c r="T1278" s="234"/>
      <c r="U1278" s="234"/>
      <c r="V1278" s="234"/>
      <c r="W1278" s="234"/>
      <c r="X1278" s="234"/>
      <c r="Y1278" s="234"/>
      <c r="Z1278" s="234"/>
      <c r="AA1278" s="234"/>
      <c r="AB1278" s="234"/>
      <c r="AC1278" s="234"/>
      <c r="AD1278" s="234"/>
      <c r="AG1278">
        <f t="shared" si="263"/>
        <v>0</v>
      </c>
      <c r="AH1278">
        <f t="shared" si="264"/>
        <v>0</v>
      </c>
      <c r="AI1278">
        <f t="shared" si="265"/>
        <v>0</v>
      </c>
      <c r="AJ1278">
        <f t="shared" si="266"/>
        <v>0</v>
      </c>
      <c r="AL1278">
        <f t="shared" si="267"/>
        <v>0</v>
      </c>
      <c r="AM1278">
        <f t="shared" si="268"/>
        <v>0</v>
      </c>
      <c r="AN1278">
        <f t="shared" si="269"/>
        <v>0</v>
      </c>
      <c r="AO1278">
        <f t="shared" si="270"/>
        <v>0</v>
      </c>
      <c r="AQ1278">
        <f t="shared" si="271"/>
        <v>0</v>
      </c>
      <c r="AR1278">
        <f t="shared" si="272"/>
        <v>0</v>
      </c>
      <c r="AS1278">
        <f t="shared" si="273"/>
        <v>0</v>
      </c>
      <c r="AT1278">
        <f t="shared" si="274"/>
        <v>0</v>
      </c>
      <c r="AV1278">
        <f t="shared" si="275"/>
        <v>0</v>
      </c>
      <c r="AW1278">
        <f t="shared" si="276"/>
        <v>0</v>
      </c>
      <c r="AX1278">
        <f t="shared" si="277"/>
        <v>0</v>
      </c>
      <c r="AY1278">
        <f t="shared" si="278"/>
        <v>0</v>
      </c>
      <c r="BA1278">
        <f t="shared" si="279"/>
        <v>0</v>
      </c>
      <c r="BB1278">
        <f t="shared" si="280"/>
        <v>0</v>
      </c>
      <c r="BC1278">
        <f t="shared" si="281"/>
        <v>0</v>
      </c>
      <c r="BD1278">
        <f t="shared" si="282"/>
        <v>0</v>
      </c>
      <c r="BF1278">
        <f t="shared" si="283"/>
        <v>0</v>
      </c>
      <c r="BG1278">
        <f t="shared" si="284"/>
        <v>0</v>
      </c>
      <c r="BH1278">
        <f t="shared" si="285"/>
        <v>0</v>
      </c>
      <c r="BI1278">
        <f t="shared" si="286"/>
        <v>0</v>
      </c>
      <c r="BK1278">
        <f t="shared" si="287"/>
        <v>0</v>
      </c>
      <c r="BL1278">
        <f t="shared" si="288"/>
        <v>0</v>
      </c>
      <c r="BM1278">
        <f t="shared" si="289"/>
        <v>0</v>
      </c>
      <c r="BN1278">
        <f t="shared" si="290"/>
        <v>0</v>
      </c>
      <c r="BP1278">
        <f t="shared" si="291"/>
        <v>0</v>
      </c>
      <c r="BQ1278">
        <f t="shared" si="292"/>
        <v>0</v>
      </c>
      <c r="BR1278">
        <f t="shared" si="293"/>
        <v>0</v>
      </c>
      <c r="BS1278">
        <f t="shared" si="294"/>
        <v>0</v>
      </c>
      <c r="BU1278">
        <f t="shared" si="295"/>
        <v>0</v>
      </c>
      <c r="BV1278">
        <f t="shared" si="296"/>
        <v>0</v>
      </c>
      <c r="BW1278">
        <f t="shared" si="297"/>
        <v>0</v>
      </c>
      <c r="BX1278">
        <f t="shared" si="298"/>
        <v>0</v>
      </c>
      <c r="BZ1278">
        <f t="shared" si="299"/>
        <v>0</v>
      </c>
      <c r="CA1278">
        <f t="shared" si="300"/>
        <v>0</v>
      </c>
      <c r="CB1278">
        <f t="shared" si="301"/>
        <v>0</v>
      </c>
      <c r="CC1278">
        <f t="shared" si="302"/>
        <v>0</v>
      </c>
      <c r="CE1278">
        <f t="shared" si="303"/>
        <v>0</v>
      </c>
      <c r="CF1278">
        <f t="shared" si="304"/>
        <v>0</v>
      </c>
      <c r="CG1278">
        <f t="shared" si="305"/>
        <v>0</v>
      </c>
      <c r="CH1278">
        <f t="shared" si="306"/>
        <v>0</v>
      </c>
      <c r="CJ1278">
        <f t="shared" si="307"/>
        <v>0</v>
      </c>
      <c r="CL1278">
        <f t="shared" si="254"/>
        <v>0</v>
      </c>
      <c r="CM1278">
        <f t="shared" ref="CM1278:CO1278" si="345">IF(OR(S1139="NA",S1139="NS"),0,IF(G1278&gt;=S1139,0,1))</f>
        <v>0</v>
      </c>
      <c r="CN1278">
        <f t="shared" si="345"/>
        <v>0</v>
      </c>
      <c r="CO1278">
        <f t="shared" si="345"/>
        <v>0</v>
      </c>
      <c r="CQ1278" s="128">
        <f t="shared" si="309"/>
        <v>0</v>
      </c>
      <c r="CR1278">
        <f t="shared" si="310"/>
        <v>0</v>
      </c>
      <c r="CS1278">
        <f t="shared" si="311"/>
        <v>0</v>
      </c>
      <c r="CT1278">
        <f t="shared" si="312"/>
        <v>0</v>
      </c>
      <c r="CU1278">
        <f t="shared" si="313"/>
        <v>0</v>
      </c>
      <c r="CV1278">
        <f t="shared" si="314"/>
        <v>0</v>
      </c>
      <c r="CW1278">
        <f t="shared" si="315"/>
        <v>0</v>
      </c>
      <c r="CX1278">
        <f t="shared" si="316"/>
        <v>0</v>
      </c>
      <c r="CY1278">
        <f t="shared" si="317"/>
        <v>0</v>
      </c>
      <c r="CZ1278">
        <f t="shared" si="318"/>
        <v>0</v>
      </c>
      <c r="DA1278">
        <f t="shared" si="319"/>
        <v>0</v>
      </c>
      <c r="DB1278">
        <f t="shared" si="320"/>
        <v>0</v>
      </c>
      <c r="DC1278">
        <f t="shared" si="321"/>
        <v>0</v>
      </c>
      <c r="DD1278">
        <f t="shared" si="322"/>
        <v>0</v>
      </c>
      <c r="DE1278">
        <f t="shared" si="323"/>
        <v>0</v>
      </c>
      <c r="DF1278">
        <f t="shared" si="324"/>
        <v>0</v>
      </c>
      <c r="DG1278">
        <f t="shared" si="325"/>
        <v>0</v>
      </c>
      <c r="DH1278">
        <f t="shared" si="326"/>
        <v>0</v>
      </c>
      <c r="DI1278">
        <f t="shared" si="327"/>
        <v>0</v>
      </c>
      <c r="DJ1278">
        <f t="shared" si="328"/>
        <v>0</v>
      </c>
      <c r="DK1278">
        <f t="shared" si="329"/>
        <v>0</v>
      </c>
    </row>
    <row r="1279" spans="1:115" ht="15" customHeight="1">
      <c r="A1279" s="166"/>
      <c r="B1279" s="7"/>
      <c r="C1279" s="64" t="s">
        <v>86</v>
      </c>
      <c r="D1279" s="322" t="str">
        <f t="shared" si="262"/>
        <v/>
      </c>
      <c r="E1279" s="323"/>
      <c r="F1279" s="324"/>
      <c r="G1279" s="234"/>
      <c r="H1279" s="234"/>
      <c r="I1279" s="234"/>
      <c r="J1279" s="234"/>
      <c r="K1279" s="234"/>
      <c r="L1279" s="234"/>
      <c r="M1279" s="234"/>
      <c r="N1279" s="234"/>
      <c r="O1279" s="234"/>
      <c r="P1279" s="234"/>
      <c r="Q1279" s="234"/>
      <c r="R1279" s="234"/>
      <c r="S1279" s="234"/>
      <c r="T1279" s="234"/>
      <c r="U1279" s="234"/>
      <c r="V1279" s="234"/>
      <c r="W1279" s="234"/>
      <c r="X1279" s="234"/>
      <c r="Y1279" s="234"/>
      <c r="Z1279" s="234"/>
      <c r="AA1279" s="234"/>
      <c r="AB1279" s="234"/>
      <c r="AC1279" s="234"/>
      <c r="AD1279" s="234"/>
      <c r="AG1279">
        <f t="shared" si="263"/>
        <v>0</v>
      </c>
      <c r="AH1279">
        <f t="shared" si="264"/>
        <v>0</v>
      </c>
      <c r="AI1279">
        <f t="shared" si="265"/>
        <v>0</v>
      </c>
      <c r="AJ1279">
        <f t="shared" si="266"/>
        <v>0</v>
      </c>
      <c r="AL1279">
        <f t="shared" si="267"/>
        <v>0</v>
      </c>
      <c r="AM1279">
        <f t="shared" si="268"/>
        <v>0</v>
      </c>
      <c r="AN1279">
        <f t="shared" si="269"/>
        <v>0</v>
      </c>
      <c r="AO1279">
        <f t="shared" si="270"/>
        <v>0</v>
      </c>
      <c r="AQ1279">
        <f t="shared" si="271"/>
        <v>0</v>
      </c>
      <c r="AR1279">
        <f t="shared" si="272"/>
        <v>0</v>
      </c>
      <c r="AS1279">
        <f t="shared" si="273"/>
        <v>0</v>
      </c>
      <c r="AT1279">
        <f t="shared" si="274"/>
        <v>0</v>
      </c>
      <c r="AV1279">
        <f t="shared" si="275"/>
        <v>0</v>
      </c>
      <c r="AW1279">
        <f t="shared" si="276"/>
        <v>0</v>
      </c>
      <c r="AX1279">
        <f t="shared" si="277"/>
        <v>0</v>
      </c>
      <c r="AY1279">
        <f t="shared" si="278"/>
        <v>0</v>
      </c>
      <c r="BA1279">
        <f t="shared" si="279"/>
        <v>0</v>
      </c>
      <c r="BB1279">
        <f t="shared" si="280"/>
        <v>0</v>
      </c>
      <c r="BC1279">
        <f t="shared" si="281"/>
        <v>0</v>
      </c>
      <c r="BD1279">
        <f t="shared" si="282"/>
        <v>0</v>
      </c>
      <c r="BF1279">
        <f t="shared" si="283"/>
        <v>0</v>
      </c>
      <c r="BG1279">
        <f t="shared" si="284"/>
        <v>0</v>
      </c>
      <c r="BH1279">
        <f t="shared" si="285"/>
        <v>0</v>
      </c>
      <c r="BI1279">
        <f t="shared" si="286"/>
        <v>0</v>
      </c>
      <c r="BK1279">
        <f t="shared" si="287"/>
        <v>0</v>
      </c>
      <c r="BL1279">
        <f t="shared" si="288"/>
        <v>0</v>
      </c>
      <c r="BM1279">
        <f t="shared" si="289"/>
        <v>0</v>
      </c>
      <c r="BN1279">
        <f t="shared" si="290"/>
        <v>0</v>
      </c>
      <c r="BP1279">
        <f t="shared" si="291"/>
        <v>0</v>
      </c>
      <c r="BQ1279">
        <f t="shared" si="292"/>
        <v>0</v>
      </c>
      <c r="BR1279">
        <f t="shared" si="293"/>
        <v>0</v>
      </c>
      <c r="BS1279">
        <f t="shared" si="294"/>
        <v>0</v>
      </c>
      <c r="BU1279">
        <f t="shared" si="295"/>
        <v>0</v>
      </c>
      <c r="BV1279">
        <f t="shared" si="296"/>
        <v>0</v>
      </c>
      <c r="BW1279">
        <f t="shared" si="297"/>
        <v>0</v>
      </c>
      <c r="BX1279">
        <f t="shared" si="298"/>
        <v>0</v>
      </c>
      <c r="BZ1279">
        <f t="shared" si="299"/>
        <v>0</v>
      </c>
      <c r="CA1279">
        <f t="shared" si="300"/>
        <v>0</v>
      </c>
      <c r="CB1279">
        <f t="shared" si="301"/>
        <v>0</v>
      </c>
      <c r="CC1279">
        <f t="shared" si="302"/>
        <v>0</v>
      </c>
      <c r="CE1279">
        <f t="shared" si="303"/>
        <v>0</v>
      </c>
      <c r="CF1279">
        <f t="shared" si="304"/>
        <v>0</v>
      </c>
      <c r="CG1279">
        <f t="shared" si="305"/>
        <v>0</v>
      </c>
      <c r="CH1279">
        <f t="shared" si="306"/>
        <v>0</v>
      </c>
      <c r="CJ1279">
        <f t="shared" si="307"/>
        <v>0</v>
      </c>
      <c r="CL1279">
        <f t="shared" si="254"/>
        <v>0</v>
      </c>
      <c r="CM1279">
        <f t="shared" ref="CM1279:CO1279" si="346">IF(OR(S1140="NA",S1140="NS"),0,IF(G1279&gt;=S1140,0,1))</f>
        <v>0</v>
      </c>
      <c r="CN1279">
        <f t="shared" si="346"/>
        <v>0</v>
      </c>
      <c r="CO1279">
        <f t="shared" si="346"/>
        <v>0</v>
      </c>
      <c r="CQ1279" s="128">
        <f t="shared" si="309"/>
        <v>0</v>
      </c>
      <c r="CR1279">
        <f t="shared" si="310"/>
        <v>0</v>
      </c>
      <c r="CS1279">
        <f t="shared" si="311"/>
        <v>0</v>
      </c>
      <c r="CT1279">
        <f t="shared" si="312"/>
        <v>0</v>
      </c>
      <c r="CU1279">
        <f t="shared" si="313"/>
        <v>0</v>
      </c>
      <c r="CV1279">
        <f t="shared" si="314"/>
        <v>0</v>
      </c>
      <c r="CW1279">
        <f t="shared" si="315"/>
        <v>0</v>
      </c>
      <c r="CX1279">
        <f t="shared" si="316"/>
        <v>0</v>
      </c>
      <c r="CY1279">
        <f t="shared" si="317"/>
        <v>0</v>
      </c>
      <c r="CZ1279">
        <f t="shared" si="318"/>
        <v>0</v>
      </c>
      <c r="DA1279">
        <f t="shared" si="319"/>
        <v>0</v>
      </c>
      <c r="DB1279">
        <f t="shared" si="320"/>
        <v>0</v>
      </c>
      <c r="DC1279">
        <f t="shared" si="321"/>
        <v>0</v>
      </c>
      <c r="DD1279">
        <f t="shared" si="322"/>
        <v>0</v>
      </c>
      <c r="DE1279">
        <f t="shared" si="323"/>
        <v>0</v>
      </c>
      <c r="DF1279">
        <f t="shared" si="324"/>
        <v>0</v>
      </c>
      <c r="DG1279">
        <f t="shared" si="325"/>
        <v>0</v>
      </c>
      <c r="DH1279">
        <f t="shared" si="326"/>
        <v>0</v>
      </c>
      <c r="DI1279">
        <f t="shared" si="327"/>
        <v>0</v>
      </c>
      <c r="DJ1279">
        <f t="shared" si="328"/>
        <v>0</v>
      </c>
      <c r="DK1279">
        <f t="shared" si="329"/>
        <v>0</v>
      </c>
    </row>
    <row r="1280" spans="1:115" ht="15" customHeight="1">
      <c r="A1280" s="166"/>
      <c r="B1280" s="7"/>
      <c r="C1280" s="64" t="s">
        <v>87</v>
      </c>
      <c r="D1280" s="322" t="str">
        <f t="shared" si="262"/>
        <v/>
      </c>
      <c r="E1280" s="323"/>
      <c r="F1280" s="324"/>
      <c r="G1280" s="234"/>
      <c r="H1280" s="234"/>
      <c r="I1280" s="234"/>
      <c r="J1280" s="234"/>
      <c r="K1280" s="234"/>
      <c r="L1280" s="234"/>
      <c r="M1280" s="234"/>
      <c r="N1280" s="234"/>
      <c r="O1280" s="234"/>
      <c r="P1280" s="234"/>
      <c r="Q1280" s="234"/>
      <c r="R1280" s="234"/>
      <c r="S1280" s="234"/>
      <c r="T1280" s="234"/>
      <c r="U1280" s="234"/>
      <c r="V1280" s="234"/>
      <c r="W1280" s="234"/>
      <c r="X1280" s="234"/>
      <c r="Y1280" s="234"/>
      <c r="Z1280" s="234"/>
      <c r="AA1280" s="234"/>
      <c r="AB1280" s="234"/>
      <c r="AC1280" s="234"/>
      <c r="AD1280" s="234"/>
      <c r="AG1280">
        <f t="shared" si="263"/>
        <v>0</v>
      </c>
      <c r="AH1280">
        <f t="shared" si="264"/>
        <v>0</v>
      </c>
      <c r="AI1280">
        <f t="shared" si="265"/>
        <v>0</v>
      </c>
      <c r="AJ1280">
        <f t="shared" si="266"/>
        <v>0</v>
      </c>
      <c r="AL1280">
        <f t="shared" si="267"/>
        <v>0</v>
      </c>
      <c r="AM1280">
        <f t="shared" si="268"/>
        <v>0</v>
      </c>
      <c r="AN1280">
        <f t="shared" si="269"/>
        <v>0</v>
      </c>
      <c r="AO1280">
        <f t="shared" si="270"/>
        <v>0</v>
      </c>
      <c r="AQ1280">
        <f t="shared" si="271"/>
        <v>0</v>
      </c>
      <c r="AR1280">
        <f t="shared" si="272"/>
        <v>0</v>
      </c>
      <c r="AS1280">
        <f t="shared" si="273"/>
        <v>0</v>
      </c>
      <c r="AT1280">
        <f t="shared" si="274"/>
        <v>0</v>
      </c>
      <c r="AV1280">
        <f t="shared" si="275"/>
        <v>0</v>
      </c>
      <c r="AW1280">
        <f t="shared" si="276"/>
        <v>0</v>
      </c>
      <c r="AX1280">
        <f t="shared" si="277"/>
        <v>0</v>
      </c>
      <c r="AY1280">
        <f t="shared" si="278"/>
        <v>0</v>
      </c>
      <c r="BA1280">
        <f t="shared" si="279"/>
        <v>0</v>
      </c>
      <c r="BB1280">
        <f t="shared" si="280"/>
        <v>0</v>
      </c>
      <c r="BC1280">
        <f t="shared" si="281"/>
        <v>0</v>
      </c>
      <c r="BD1280">
        <f t="shared" si="282"/>
        <v>0</v>
      </c>
      <c r="BF1280">
        <f t="shared" si="283"/>
        <v>0</v>
      </c>
      <c r="BG1280">
        <f t="shared" si="284"/>
        <v>0</v>
      </c>
      <c r="BH1280">
        <f t="shared" si="285"/>
        <v>0</v>
      </c>
      <c r="BI1280">
        <f t="shared" si="286"/>
        <v>0</v>
      </c>
      <c r="BK1280">
        <f t="shared" si="287"/>
        <v>0</v>
      </c>
      <c r="BL1280">
        <f t="shared" si="288"/>
        <v>0</v>
      </c>
      <c r="BM1280">
        <f t="shared" si="289"/>
        <v>0</v>
      </c>
      <c r="BN1280">
        <f t="shared" si="290"/>
        <v>0</v>
      </c>
      <c r="BP1280">
        <f t="shared" si="291"/>
        <v>0</v>
      </c>
      <c r="BQ1280">
        <f t="shared" si="292"/>
        <v>0</v>
      </c>
      <c r="BR1280">
        <f t="shared" si="293"/>
        <v>0</v>
      </c>
      <c r="BS1280">
        <f t="shared" si="294"/>
        <v>0</v>
      </c>
      <c r="BU1280">
        <f t="shared" si="295"/>
        <v>0</v>
      </c>
      <c r="BV1280">
        <f t="shared" si="296"/>
        <v>0</v>
      </c>
      <c r="BW1280">
        <f t="shared" si="297"/>
        <v>0</v>
      </c>
      <c r="BX1280">
        <f t="shared" si="298"/>
        <v>0</v>
      </c>
      <c r="BZ1280">
        <f t="shared" si="299"/>
        <v>0</v>
      </c>
      <c r="CA1280">
        <f t="shared" si="300"/>
        <v>0</v>
      </c>
      <c r="CB1280">
        <f t="shared" si="301"/>
        <v>0</v>
      </c>
      <c r="CC1280">
        <f t="shared" si="302"/>
        <v>0</v>
      </c>
      <c r="CE1280">
        <f t="shared" si="303"/>
        <v>0</v>
      </c>
      <c r="CF1280">
        <f t="shared" si="304"/>
        <v>0</v>
      </c>
      <c r="CG1280">
        <f t="shared" si="305"/>
        <v>0</v>
      </c>
      <c r="CH1280">
        <f t="shared" si="306"/>
        <v>0</v>
      </c>
      <c r="CJ1280">
        <f t="shared" si="307"/>
        <v>0</v>
      </c>
      <c r="CL1280">
        <f t="shared" si="254"/>
        <v>0</v>
      </c>
      <c r="CM1280">
        <f t="shared" ref="CM1280:CO1280" si="347">IF(OR(S1141="NA",S1141="NS"),0,IF(G1280&gt;=S1141,0,1))</f>
        <v>0</v>
      </c>
      <c r="CN1280">
        <f t="shared" si="347"/>
        <v>0</v>
      </c>
      <c r="CO1280">
        <f t="shared" si="347"/>
        <v>0</v>
      </c>
      <c r="CQ1280" s="128">
        <f t="shared" si="309"/>
        <v>0</v>
      </c>
      <c r="CR1280">
        <f t="shared" si="310"/>
        <v>0</v>
      </c>
      <c r="CS1280">
        <f t="shared" si="311"/>
        <v>0</v>
      </c>
      <c r="CT1280">
        <f t="shared" si="312"/>
        <v>0</v>
      </c>
      <c r="CU1280">
        <f t="shared" si="313"/>
        <v>0</v>
      </c>
      <c r="CV1280">
        <f t="shared" si="314"/>
        <v>0</v>
      </c>
      <c r="CW1280">
        <f t="shared" si="315"/>
        <v>0</v>
      </c>
      <c r="CX1280">
        <f t="shared" si="316"/>
        <v>0</v>
      </c>
      <c r="CY1280">
        <f t="shared" si="317"/>
        <v>0</v>
      </c>
      <c r="CZ1280">
        <f t="shared" si="318"/>
        <v>0</v>
      </c>
      <c r="DA1280">
        <f t="shared" si="319"/>
        <v>0</v>
      </c>
      <c r="DB1280">
        <f t="shared" si="320"/>
        <v>0</v>
      </c>
      <c r="DC1280">
        <f t="shared" si="321"/>
        <v>0</v>
      </c>
      <c r="DD1280">
        <f t="shared" si="322"/>
        <v>0</v>
      </c>
      <c r="DE1280">
        <f t="shared" si="323"/>
        <v>0</v>
      </c>
      <c r="DF1280">
        <f t="shared" si="324"/>
        <v>0</v>
      </c>
      <c r="DG1280">
        <f t="shared" si="325"/>
        <v>0</v>
      </c>
      <c r="DH1280">
        <f t="shared" si="326"/>
        <v>0</v>
      </c>
      <c r="DI1280">
        <f t="shared" si="327"/>
        <v>0</v>
      </c>
      <c r="DJ1280">
        <f t="shared" si="328"/>
        <v>0</v>
      </c>
      <c r="DK1280">
        <f t="shared" si="329"/>
        <v>0</v>
      </c>
    </row>
    <row r="1281" spans="1:115" ht="15" customHeight="1">
      <c r="A1281" s="166"/>
      <c r="B1281" s="7"/>
      <c r="C1281" s="64" t="s">
        <v>88</v>
      </c>
      <c r="D1281" s="322" t="str">
        <f t="shared" si="262"/>
        <v/>
      </c>
      <c r="E1281" s="323"/>
      <c r="F1281" s="324"/>
      <c r="G1281" s="234"/>
      <c r="H1281" s="234"/>
      <c r="I1281" s="234"/>
      <c r="J1281" s="234"/>
      <c r="K1281" s="234"/>
      <c r="L1281" s="234"/>
      <c r="M1281" s="234"/>
      <c r="N1281" s="234"/>
      <c r="O1281" s="234"/>
      <c r="P1281" s="234"/>
      <c r="Q1281" s="234"/>
      <c r="R1281" s="234"/>
      <c r="S1281" s="234"/>
      <c r="T1281" s="234"/>
      <c r="U1281" s="234"/>
      <c r="V1281" s="234"/>
      <c r="W1281" s="234"/>
      <c r="X1281" s="234"/>
      <c r="Y1281" s="234"/>
      <c r="Z1281" s="234"/>
      <c r="AA1281" s="234"/>
      <c r="AB1281" s="234"/>
      <c r="AC1281" s="234"/>
      <c r="AD1281" s="234"/>
      <c r="AG1281">
        <f t="shared" si="263"/>
        <v>0</v>
      </c>
      <c r="AH1281">
        <f t="shared" si="264"/>
        <v>0</v>
      </c>
      <c r="AI1281">
        <f t="shared" si="265"/>
        <v>0</v>
      </c>
      <c r="AJ1281">
        <f t="shared" si="266"/>
        <v>0</v>
      </c>
      <c r="AL1281">
        <f t="shared" si="267"/>
        <v>0</v>
      </c>
      <c r="AM1281">
        <f t="shared" si="268"/>
        <v>0</v>
      </c>
      <c r="AN1281">
        <f t="shared" si="269"/>
        <v>0</v>
      </c>
      <c r="AO1281">
        <f t="shared" si="270"/>
        <v>0</v>
      </c>
      <c r="AQ1281">
        <f t="shared" si="271"/>
        <v>0</v>
      </c>
      <c r="AR1281">
        <f t="shared" si="272"/>
        <v>0</v>
      </c>
      <c r="AS1281">
        <f t="shared" si="273"/>
        <v>0</v>
      </c>
      <c r="AT1281">
        <f t="shared" si="274"/>
        <v>0</v>
      </c>
      <c r="AV1281">
        <f t="shared" si="275"/>
        <v>0</v>
      </c>
      <c r="AW1281">
        <f t="shared" si="276"/>
        <v>0</v>
      </c>
      <c r="AX1281">
        <f t="shared" si="277"/>
        <v>0</v>
      </c>
      <c r="AY1281">
        <f t="shared" si="278"/>
        <v>0</v>
      </c>
      <c r="BA1281">
        <f t="shared" si="279"/>
        <v>0</v>
      </c>
      <c r="BB1281">
        <f t="shared" si="280"/>
        <v>0</v>
      </c>
      <c r="BC1281">
        <f t="shared" si="281"/>
        <v>0</v>
      </c>
      <c r="BD1281">
        <f t="shared" si="282"/>
        <v>0</v>
      </c>
      <c r="BF1281">
        <f t="shared" si="283"/>
        <v>0</v>
      </c>
      <c r="BG1281">
        <f t="shared" si="284"/>
        <v>0</v>
      </c>
      <c r="BH1281">
        <f t="shared" si="285"/>
        <v>0</v>
      </c>
      <c r="BI1281">
        <f t="shared" si="286"/>
        <v>0</v>
      </c>
      <c r="BK1281">
        <f t="shared" si="287"/>
        <v>0</v>
      </c>
      <c r="BL1281">
        <f t="shared" si="288"/>
        <v>0</v>
      </c>
      <c r="BM1281">
        <f t="shared" si="289"/>
        <v>0</v>
      </c>
      <c r="BN1281">
        <f t="shared" si="290"/>
        <v>0</v>
      </c>
      <c r="BP1281">
        <f t="shared" si="291"/>
        <v>0</v>
      </c>
      <c r="BQ1281">
        <f t="shared" si="292"/>
        <v>0</v>
      </c>
      <c r="BR1281">
        <f t="shared" si="293"/>
        <v>0</v>
      </c>
      <c r="BS1281">
        <f t="shared" si="294"/>
        <v>0</v>
      </c>
      <c r="BU1281">
        <f t="shared" si="295"/>
        <v>0</v>
      </c>
      <c r="BV1281">
        <f t="shared" si="296"/>
        <v>0</v>
      </c>
      <c r="BW1281">
        <f t="shared" si="297"/>
        <v>0</v>
      </c>
      <c r="BX1281">
        <f t="shared" si="298"/>
        <v>0</v>
      </c>
      <c r="BZ1281">
        <f t="shared" si="299"/>
        <v>0</v>
      </c>
      <c r="CA1281">
        <f t="shared" si="300"/>
        <v>0</v>
      </c>
      <c r="CB1281">
        <f t="shared" si="301"/>
        <v>0</v>
      </c>
      <c r="CC1281">
        <f t="shared" si="302"/>
        <v>0</v>
      </c>
      <c r="CE1281">
        <f t="shared" si="303"/>
        <v>0</v>
      </c>
      <c r="CF1281">
        <f t="shared" si="304"/>
        <v>0</v>
      </c>
      <c r="CG1281">
        <f t="shared" si="305"/>
        <v>0</v>
      </c>
      <c r="CH1281">
        <f t="shared" si="306"/>
        <v>0</v>
      </c>
      <c r="CJ1281">
        <f t="shared" si="307"/>
        <v>0</v>
      </c>
      <c r="CL1281">
        <f t="shared" si="254"/>
        <v>0</v>
      </c>
      <c r="CM1281">
        <f t="shared" ref="CM1281:CO1281" si="348">IF(OR(S1142="NA",S1142="NS"),0,IF(G1281&gt;=S1142,0,1))</f>
        <v>0</v>
      </c>
      <c r="CN1281">
        <f t="shared" si="348"/>
        <v>0</v>
      </c>
      <c r="CO1281">
        <f t="shared" si="348"/>
        <v>0</v>
      </c>
      <c r="CQ1281" s="128">
        <f t="shared" si="309"/>
        <v>0</v>
      </c>
      <c r="CR1281">
        <f t="shared" si="310"/>
        <v>0</v>
      </c>
      <c r="CS1281">
        <f t="shared" si="311"/>
        <v>0</v>
      </c>
      <c r="CT1281">
        <f t="shared" si="312"/>
        <v>0</v>
      </c>
      <c r="CU1281">
        <f t="shared" si="313"/>
        <v>0</v>
      </c>
      <c r="CV1281">
        <f t="shared" si="314"/>
        <v>0</v>
      </c>
      <c r="CW1281">
        <f t="shared" si="315"/>
        <v>0</v>
      </c>
      <c r="CX1281">
        <f t="shared" si="316"/>
        <v>0</v>
      </c>
      <c r="CY1281">
        <f t="shared" si="317"/>
        <v>0</v>
      </c>
      <c r="CZ1281">
        <f t="shared" si="318"/>
        <v>0</v>
      </c>
      <c r="DA1281">
        <f t="shared" si="319"/>
        <v>0</v>
      </c>
      <c r="DB1281">
        <f t="shared" si="320"/>
        <v>0</v>
      </c>
      <c r="DC1281">
        <f t="shared" si="321"/>
        <v>0</v>
      </c>
      <c r="DD1281">
        <f t="shared" si="322"/>
        <v>0</v>
      </c>
      <c r="DE1281">
        <f t="shared" si="323"/>
        <v>0</v>
      </c>
      <c r="DF1281">
        <f t="shared" si="324"/>
        <v>0</v>
      </c>
      <c r="DG1281">
        <f t="shared" si="325"/>
        <v>0</v>
      </c>
      <c r="DH1281">
        <f t="shared" si="326"/>
        <v>0</v>
      </c>
      <c r="DI1281">
        <f t="shared" si="327"/>
        <v>0</v>
      </c>
      <c r="DJ1281">
        <f t="shared" si="328"/>
        <v>0</v>
      </c>
      <c r="DK1281">
        <f t="shared" si="329"/>
        <v>0</v>
      </c>
    </row>
    <row r="1282" spans="1:115" ht="15" customHeight="1">
      <c r="A1282" s="166"/>
      <c r="B1282" s="7"/>
      <c r="C1282" s="64" t="s">
        <v>89</v>
      </c>
      <c r="D1282" s="322" t="str">
        <f t="shared" si="262"/>
        <v/>
      </c>
      <c r="E1282" s="323"/>
      <c r="F1282" s="324"/>
      <c r="G1282" s="234"/>
      <c r="H1282" s="234"/>
      <c r="I1282" s="234"/>
      <c r="J1282" s="234"/>
      <c r="K1282" s="234"/>
      <c r="L1282" s="234"/>
      <c r="M1282" s="234"/>
      <c r="N1282" s="234"/>
      <c r="O1282" s="234"/>
      <c r="P1282" s="234"/>
      <c r="Q1282" s="234"/>
      <c r="R1282" s="234"/>
      <c r="S1282" s="234"/>
      <c r="T1282" s="234"/>
      <c r="U1282" s="234"/>
      <c r="V1282" s="234"/>
      <c r="W1282" s="234"/>
      <c r="X1282" s="234"/>
      <c r="Y1282" s="234"/>
      <c r="Z1282" s="234"/>
      <c r="AA1282" s="234"/>
      <c r="AB1282" s="234"/>
      <c r="AC1282" s="234"/>
      <c r="AD1282" s="234"/>
      <c r="AG1282">
        <f t="shared" si="263"/>
        <v>0</v>
      </c>
      <c r="AH1282">
        <f t="shared" si="264"/>
        <v>0</v>
      </c>
      <c r="AI1282">
        <f t="shared" si="265"/>
        <v>0</v>
      </c>
      <c r="AJ1282">
        <f t="shared" si="266"/>
        <v>0</v>
      </c>
      <c r="AL1282">
        <f t="shared" si="267"/>
        <v>0</v>
      </c>
      <c r="AM1282">
        <f t="shared" si="268"/>
        <v>0</v>
      </c>
      <c r="AN1282">
        <f t="shared" si="269"/>
        <v>0</v>
      </c>
      <c r="AO1282">
        <f t="shared" si="270"/>
        <v>0</v>
      </c>
      <c r="AQ1282">
        <f t="shared" si="271"/>
        <v>0</v>
      </c>
      <c r="AR1282">
        <f t="shared" si="272"/>
        <v>0</v>
      </c>
      <c r="AS1282">
        <f t="shared" si="273"/>
        <v>0</v>
      </c>
      <c r="AT1282">
        <f t="shared" si="274"/>
        <v>0</v>
      </c>
      <c r="AV1282">
        <f t="shared" si="275"/>
        <v>0</v>
      </c>
      <c r="AW1282">
        <f t="shared" si="276"/>
        <v>0</v>
      </c>
      <c r="AX1282">
        <f t="shared" si="277"/>
        <v>0</v>
      </c>
      <c r="AY1282">
        <f t="shared" si="278"/>
        <v>0</v>
      </c>
      <c r="BA1282">
        <f t="shared" si="279"/>
        <v>0</v>
      </c>
      <c r="BB1282">
        <f t="shared" si="280"/>
        <v>0</v>
      </c>
      <c r="BC1282">
        <f t="shared" si="281"/>
        <v>0</v>
      </c>
      <c r="BD1282">
        <f t="shared" si="282"/>
        <v>0</v>
      </c>
      <c r="BF1282">
        <f t="shared" si="283"/>
        <v>0</v>
      </c>
      <c r="BG1282">
        <f t="shared" si="284"/>
        <v>0</v>
      </c>
      <c r="BH1282">
        <f t="shared" si="285"/>
        <v>0</v>
      </c>
      <c r="BI1282">
        <f t="shared" si="286"/>
        <v>0</v>
      </c>
      <c r="BK1282">
        <f t="shared" si="287"/>
        <v>0</v>
      </c>
      <c r="BL1282">
        <f t="shared" si="288"/>
        <v>0</v>
      </c>
      <c r="BM1282">
        <f t="shared" si="289"/>
        <v>0</v>
      </c>
      <c r="BN1282">
        <f t="shared" si="290"/>
        <v>0</v>
      </c>
      <c r="BP1282">
        <f t="shared" si="291"/>
        <v>0</v>
      </c>
      <c r="BQ1282">
        <f t="shared" si="292"/>
        <v>0</v>
      </c>
      <c r="BR1282">
        <f t="shared" si="293"/>
        <v>0</v>
      </c>
      <c r="BS1282">
        <f t="shared" si="294"/>
        <v>0</v>
      </c>
      <c r="BU1282">
        <f t="shared" si="295"/>
        <v>0</v>
      </c>
      <c r="BV1282">
        <f t="shared" si="296"/>
        <v>0</v>
      </c>
      <c r="BW1282">
        <f t="shared" si="297"/>
        <v>0</v>
      </c>
      <c r="BX1282">
        <f t="shared" si="298"/>
        <v>0</v>
      </c>
      <c r="BZ1282">
        <f t="shared" si="299"/>
        <v>0</v>
      </c>
      <c r="CA1282">
        <f t="shared" si="300"/>
        <v>0</v>
      </c>
      <c r="CB1282">
        <f t="shared" si="301"/>
        <v>0</v>
      </c>
      <c r="CC1282">
        <f t="shared" si="302"/>
        <v>0</v>
      </c>
      <c r="CE1282">
        <f t="shared" si="303"/>
        <v>0</v>
      </c>
      <c r="CF1282">
        <f t="shared" si="304"/>
        <v>0</v>
      </c>
      <c r="CG1282">
        <f t="shared" si="305"/>
        <v>0</v>
      </c>
      <c r="CH1282">
        <f t="shared" si="306"/>
        <v>0</v>
      </c>
      <c r="CJ1282">
        <f t="shared" si="307"/>
        <v>0</v>
      </c>
      <c r="CL1282">
        <f t="shared" si="254"/>
        <v>0</v>
      </c>
      <c r="CM1282">
        <f t="shared" ref="CM1282:CO1282" si="349">IF(OR(S1143="NA",S1143="NS"),0,IF(G1282&gt;=S1143,0,1))</f>
        <v>0</v>
      </c>
      <c r="CN1282">
        <f t="shared" si="349"/>
        <v>0</v>
      </c>
      <c r="CO1282">
        <f t="shared" si="349"/>
        <v>0</v>
      </c>
      <c r="CQ1282" s="128">
        <f t="shared" si="309"/>
        <v>0</v>
      </c>
      <c r="CR1282">
        <f t="shared" si="310"/>
        <v>0</v>
      </c>
      <c r="CS1282">
        <f t="shared" si="311"/>
        <v>0</v>
      </c>
      <c r="CT1282">
        <f t="shared" si="312"/>
        <v>0</v>
      </c>
      <c r="CU1282">
        <f t="shared" si="313"/>
        <v>0</v>
      </c>
      <c r="CV1282">
        <f t="shared" si="314"/>
        <v>0</v>
      </c>
      <c r="CW1282">
        <f t="shared" si="315"/>
        <v>0</v>
      </c>
      <c r="CX1282">
        <f t="shared" si="316"/>
        <v>0</v>
      </c>
      <c r="CY1282">
        <f t="shared" si="317"/>
        <v>0</v>
      </c>
      <c r="CZ1282">
        <f t="shared" si="318"/>
        <v>0</v>
      </c>
      <c r="DA1282">
        <f t="shared" si="319"/>
        <v>0</v>
      </c>
      <c r="DB1282">
        <f t="shared" si="320"/>
        <v>0</v>
      </c>
      <c r="DC1282">
        <f t="shared" si="321"/>
        <v>0</v>
      </c>
      <c r="DD1282">
        <f t="shared" si="322"/>
        <v>0</v>
      </c>
      <c r="DE1282">
        <f t="shared" si="323"/>
        <v>0</v>
      </c>
      <c r="DF1282">
        <f t="shared" si="324"/>
        <v>0</v>
      </c>
      <c r="DG1282">
        <f t="shared" si="325"/>
        <v>0</v>
      </c>
      <c r="DH1282">
        <f t="shared" si="326"/>
        <v>0</v>
      </c>
      <c r="DI1282">
        <f t="shared" si="327"/>
        <v>0</v>
      </c>
      <c r="DJ1282">
        <f t="shared" si="328"/>
        <v>0</v>
      </c>
      <c r="DK1282">
        <f t="shared" si="329"/>
        <v>0</v>
      </c>
    </row>
    <row r="1283" spans="1:115" ht="15" customHeight="1">
      <c r="A1283" s="166"/>
      <c r="B1283" s="7"/>
      <c r="C1283" s="64" t="s">
        <v>90</v>
      </c>
      <c r="D1283" s="322" t="str">
        <f t="shared" si="262"/>
        <v/>
      </c>
      <c r="E1283" s="323"/>
      <c r="F1283" s="324"/>
      <c r="G1283" s="234"/>
      <c r="H1283" s="234"/>
      <c r="I1283" s="234"/>
      <c r="J1283" s="234"/>
      <c r="K1283" s="234"/>
      <c r="L1283" s="234"/>
      <c r="M1283" s="234"/>
      <c r="N1283" s="234"/>
      <c r="O1283" s="234"/>
      <c r="P1283" s="234"/>
      <c r="Q1283" s="234"/>
      <c r="R1283" s="234"/>
      <c r="S1283" s="234"/>
      <c r="T1283" s="234"/>
      <c r="U1283" s="234"/>
      <c r="V1283" s="234"/>
      <c r="W1283" s="234"/>
      <c r="X1283" s="234"/>
      <c r="Y1283" s="234"/>
      <c r="Z1283" s="234"/>
      <c r="AA1283" s="234"/>
      <c r="AB1283" s="234"/>
      <c r="AC1283" s="234"/>
      <c r="AD1283" s="234"/>
      <c r="AG1283">
        <f t="shared" si="263"/>
        <v>0</v>
      </c>
      <c r="AH1283">
        <f t="shared" si="264"/>
        <v>0</v>
      </c>
      <c r="AI1283">
        <f t="shared" si="265"/>
        <v>0</v>
      </c>
      <c r="AJ1283">
        <f t="shared" si="266"/>
        <v>0</v>
      </c>
      <c r="AL1283">
        <f t="shared" si="267"/>
        <v>0</v>
      </c>
      <c r="AM1283">
        <f t="shared" si="268"/>
        <v>0</v>
      </c>
      <c r="AN1283">
        <f t="shared" si="269"/>
        <v>0</v>
      </c>
      <c r="AO1283">
        <f t="shared" si="270"/>
        <v>0</v>
      </c>
      <c r="AQ1283">
        <f t="shared" si="271"/>
        <v>0</v>
      </c>
      <c r="AR1283">
        <f t="shared" si="272"/>
        <v>0</v>
      </c>
      <c r="AS1283">
        <f t="shared" si="273"/>
        <v>0</v>
      </c>
      <c r="AT1283">
        <f t="shared" si="274"/>
        <v>0</v>
      </c>
      <c r="AV1283">
        <f t="shared" si="275"/>
        <v>0</v>
      </c>
      <c r="AW1283">
        <f t="shared" si="276"/>
        <v>0</v>
      </c>
      <c r="AX1283">
        <f t="shared" si="277"/>
        <v>0</v>
      </c>
      <c r="AY1283">
        <f t="shared" si="278"/>
        <v>0</v>
      </c>
      <c r="BA1283">
        <f t="shared" si="279"/>
        <v>0</v>
      </c>
      <c r="BB1283">
        <f t="shared" si="280"/>
        <v>0</v>
      </c>
      <c r="BC1283">
        <f t="shared" si="281"/>
        <v>0</v>
      </c>
      <c r="BD1283">
        <f t="shared" si="282"/>
        <v>0</v>
      </c>
      <c r="BF1283">
        <f t="shared" si="283"/>
        <v>0</v>
      </c>
      <c r="BG1283">
        <f t="shared" si="284"/>
        <v>0</v>
      </c>
      <c r="BH1283">
        <f t="shared" si="285"/>
        <v>0</v>
      </c>
      <c r="BI1283">
        <f t="shared" si="286"/>
        <v>0</v>
      </c>
      <c r="BK1283">
        <f t="shared" si="287"/>
        <v>0</v>
      </c>
      <c r="BL1283">
        <f t="shared" si="288"/>
        <v>0</v>
      </c>
      <c r="BM1283">
        <f t="shared" si="289"/>
        <v>0</v>
      </c>
      <c r="BN1283">
        <f t="shared" si="290"/>
        <v>0</v>
      </c>
      <c r="BP1283">
        <f t="shared" si="291"/>
        <v>0</v>
      </c>
      <c r="BQ1283">
        <f t="shared" si="292"/>
        <v>0</v>
      </c>
      <c r="BR1283">
        <f t="shared" si="293"/>
        <v>0</v>
      </c>
      <c r="BS1283">
        <f t="shared" si="294"/>
        <v>0</v>
      </c>
      <c r="BU1283">
        <f t="shared" si="295"/>
        <v>0</v>
      </c>
      <c r="BV1283">
        <f t="shared" si="296"/>
        <v>0</v>
      </c>
      <c r="BW1283">
        <f t="shared" si="297"/>
        <v>0</v>
      </c>
      <c r="BX1283">
        <f t="shared" si="298"/>
        <v>0</v>
      </c>
      <c r="BZ1283">
        <f t="shared" si="299"/>
        <v>0</v>
      </c>
      <c r="CA1283">
        <f t="shared" si="300"/>
        <v>0</v>
      </c>
      <c r="CB1283">
        <f t="shared" si="301"/>
        <v>0</v>
      </c>
      <c r="CC1283">
        <f t="shared" si="302"/>
        <v>0</v>
      </c>
      <c r="CE1283">
        <f t="shared" si="303"/>
        <v>0</v>
      </c>
      <c r="CF1283">
        <f t="shared" si="304"/>
        <v>0</v>
      </c>
      <c r="CG1283">
        <f t="shared" si="305"/>
        <v>0</v>
      </c>
      <c r="CH1283">
        <f t="shared" si="306"/>
        <v>0</v>
      </c>
      <c r="CJ1283">
        <f t="shared" si="307"/>
        <v>0</v>
      </c>
      <c r="CL1283">
        <f t="shared" si="254"/>
        <v>0</v>
      </c>
      <c r="CM1283">
        <f t="shared" ref="CM1283:CO1283" si="350">IF(OR(S1144="NA",S1144="NS"),0,IF(G1283&gt;=S1144,0,1))</f>
        <v>0</v>
      </c>
      <c r="CN1283">
        <f t="shared" si="350"/>
        <v>0</v>
      </c>
      <c r="CO1283">
        <f t="shared" si="350"/>
        <v>0</v>
      </c>
      <c r="CQ1283" s="128">
        <f t="shared" si="309"/>
        <v>0</v>
      </c>
      <c r="CR1283">
        <f t="shared" si="310"/>
        <v>0</v>
      </c>
      <c r="CS1283">
        <f t="shared" si="311"/>
        <v>0</v>
      </c>
      <c r="CT1283">
        <f t="shared" si="312"/>
        <v>0</v>
      </c>
      <c r="CU1283">
        <f t="shared" si="313"/>
        <v>0</v>
      </c>
      <c r="CV1283">
        <f t="shared" si="314"/>
        <v>0</v>
      </c>
      <c r="CW1283">
        <f t="shared" si="315"/>
        <v>0</v>
      </c>
      <c r="CX1283">
        <f t="shared" si="316"/>
        <v>0</v>
      </c>
      <c r="CY1283">
        <f t="shared" si="317"/>
        <v>0</v>
      </c>
      <c r="CZ1283">
        <f t="shared" si="318"/>
        <v>0</v>
      </c>
      <c r="DA1283">
        <f t="shared" si="319"/>
        <v>0</v>
      </c>
      <c r="DB1283">
        <f t="shared" si="320"/>
        <v>0</v>
      </c>
      <c r="DC1283">
        <f t="shared" si="321"/>
        <v>0</v>
      </c>
      <c r="DD1283">
        <f t="shared" si="322"/>
        <v>0</v>
      </c>
      <c r="DE1283">
        <f t="shared" si="323"/>
        <v>0</v>
      </c>
      <c r="DF1283">
        <f t="shared" si="324"/>
        <v>0</v>
      </c>
      <c r="DG1283">
        <f t="shared" si="325"/>
        <v>0</v>
      </c>
      <c r="DH1283">
        <f t="shared" si="326"/>
        <v>0</v>
      </c>
      <c r="DI1283">
        <f t="shared" si="327"/>
        <v>0</v>
      </c>
      <c r="DJ1283">
        <f t="shared" si="328"/>
        <v>0</v>
      </c>
      <c r="DK1283">
        <f t="shared" si="329"/>
        <v>0</v>
      </c>
    </row>
    <row r="1284" spans="1:115" ht="15" customHeight="1">
      <c r="A1284" s="166"/>
      <c r="B1284" s="7"/>
      <c r="C1284" s="64" t="s">
        <v>91</v>
      </c>
      <c r="D1284" s="322" t="str">
        <f t="shared" si="262"/>
        <v/>
      </c>
      <c r="E1284" s="323"/>
      <c r="F1284" s="324"/>
      <c r="G1284" s="234"/>
      <c r="H1284" s="234"/>
      <c r="I1284" s="234"/>
      <c r="J1284" s="234"/>
      <c r="K1284" s="234"/>
      <c r="L1284" s="234"/>
      <c r="M1284" s="234"/>
      <c r="N1284" s="234"/>
      <c r="O1284" s="234"/>
      <c r="P1284" s="234"/>
      <c r="Q1284" s="234"/>
      <c r="R1284" s="234"/>
      <c r="S1284" s="234"/>
      <c r="T1284" s="234"/>
      <c r="U1284" s="234"/>
      <c r="V1284" s="234"/>
      <c r="W1284" s="234"/>
      <c r="X1284" s="234"/>
      <c r="Y1284" s="234"/>
      <c r="Z1284" s="234"/>
      <c r="AA1284" s="234"/>
      <c r="AB1284" s="234"/>
      <c r="AC1284" s="234"/>
      <c r="AD1284" s="234"/>
      <c r="AG1284">
        <f t="shared" si="263"/>
        <v>0</v>
      </c>
      <c r="AH1284">
        <f t="shared" si="264"/>
        <v>0</v>
      </c>
      <c r="AI1284">
        <f t="shared" si="265"/>
        <v>0</v>
      </c>
      <c r="AJ1284">
        <f t="shared" si="266"/>
        <v>0</v>
      </c>
      <c r="AL1284">
        <f t="shared" si="267"/>
        <v>0</v>
      </c>
      <c r="AM1284">
        <f t="shared" si="268"/>
        <v>0</v>
      </c>
      <c r="AN1284">
        <f t="shared" si="269"/>
        <v>0</v>
      </c>
      <c r="AO1284">
        <f t="shared" si="270"/>
        <v>0</v>
      </c>
      <c r="AQ1284">
        <f t="shared" si="271"/>
        <v>0</v>
      </c>
      <c r="AR1284">
        <f t="shared" si="272"/>
        <v>0</v>
      </c>
      <c r="AS1284">
        <f t="shared" si="273"/>
        <v>0</v>
      </c>
      <c r="AT1284">
        <f t="shared" si="274"/>
        <v>0</v>
      </c>
      <c r="AV1284">
        <f t="shared" si="275"/>
        <v>0</v>
      </c>
      <c r="AW1284">
        <f t="shared" si="276"/>
        <v>0</v>
      </c>
      <c r="AX1284">
        <f t="shared" si="277"/>
        <v>0</v>
      </c>
      <c r="AY1284">
        <f t="shared" si="278"/>
        <v>0</v>
      </c>
      <c r="BA1284">
        <f t="shared" si="279"/>
        <v>0</v>
      </c>
      <c r="BB1284">
        <f t="shared" si="280"/>
        <v>0</v>
      </c>
      <c r="BC1284">
        <f t="shared" si="281"/>
        <v>0</v>
      </c>
      <c r="BD1284">
        <f t="shared" si="282"/>
        <v>0</v>
      </c>
      <c r="BF1284">
        <f t="shared" si="283"/>
        <v>0</v>
      </c>
      <c r="BG1284">
        <f t="shared" si="284"/>
        <v>0</v>
      </c>
      <c r="BH1284">
        <f t="shared" si="285"/>
        <v>0</v>
      </c>
      <c r="BI1284">
        <f t="shared" si="286"/>
        <v>0</v>
      </c>
      <c r="BK1284">
        <f t="shared" si="287"/>
        <v>0</v>
      </c>
      <c r="BL1284">
        <f t="shared" si="288"/>
        <v>0</v>
      </c>
      <c r="BM1284">
        <f t="shared" si="289"/>
        <v>0</v>
      </c>
      <c r="BN1284">
        <f t="shared" si="290"/>
        <v>0</v>
      </c>
      <c r="BP1284">
        <f t="shared" si="291"/>
        <v>0</v>
      </c>
      <c r="BQ1284">
        <f t="shared" si="292"/>
        <v>0</v>
      </c>
      <c r="BR1284">
        <f t="shared" si="293"/>
        <v>0</v>
      </c>
      <c r="BS1284">
        <f t="shared" si="294"/>
        <v>0</v>
      </c>
      <c r="BU1284">
        <f t="shared" si="295"/>
        <v>0</v>
      </c>
      <c r="BV1284">
        <f t="shared" si="296"/>
        <v>0</v>
      </c>
      <c r="BW1284">
        <f t="shared" si="297"/>
        <v>0</v>
      </c>
      <c r="BX1284">
        <f t="shared" si="298"/>
        <v>0</v>
      </c>
      <c r="BZ1284">
        <f t="shared" si="299"/>
        <v>0</v>
      </c>
      <c r="CA1284">
        <f t="shared" si="300"/>
        <v>0</v>
      </c>
      <c r="CB1284">
        <f t="shared" si="301"/>
        <v>0</v>
      </c>
      <c r="CC1284">
        <f t="shared" si="302"/>
        <v>0</v>
      </c>
      <c r="CE1284">
        <f t="shared" si="303"/>
        <v>0</v>
      </c>
      <c r="CF1284">
        <f t="shared" si="304"/>
        <v>0</v>
      </c>
      <c r="CG1284">
        <f t="shared" si="305"/>
        <v>0</v>
      </c>
      <c r="CH1284">
        <f t="shared" si="306"/>
        <v>0</v>
      </c>
      <c r="CJ1284">
        <f t="shared" si="307"/>
        <v>0</v>
      </c>
      <c r="CL1284">
        <f t="shared" si="254"/>
        <v>0</v>
      </c>
      <c r="CM1284">
        <f t="shared" ref="CM1284:CO1284" si="351">IF(OR(S1145="NA",S1145="NS"),0,IF(G1284&gt;=S1145,0,1))</f>
        <v>0</v>
      </c>
      <c r="CN1284">
        <f t="shared" si="351"/>
        <v>0</v>
      </c>
      <c r="CO1284">
        <f t="shared" si="351"/>
        <v>0</v>
      </c>
      <c r="CQ1284" s="128">
        <f t="shared" si="309"/>
        <v>0</v>
      </c>
      <c r="CR1284">
        <f t="shared" si="310"/>
        <v>0</v>
      </c>
      <c r="CS1284">
        <f t="shared" si="311"/>
        <v>0</v>
      </c>
      <c r="CT1284">
        <f t="shared" si="312"/>
        <v>0</v>
      </c>
      <c r="CU1284">
        <f t="shared" si="313"/>
        <v>0</v>
      </c>
      <c r="CV1284">
        <f t="shared" si="314"/>
        <v>0</v>
      </c>
      <c r="CW1284">
        <f t="shared" si="315"/>
        <v>0</v>
      </c>
      <c r="CX1284">
        <f t="shared" si="316"/>
        <v>0</v>
      </c>
      <c r="CY1284">
        <f t="shared" si="317"/>
        <v>0</v>
      </c>
      <c r="CZ1284">
        <f t="shared" si="318"/>
        <v>0</v>
      </c>
      <c r="DA1284">
        <f t="shared" si="319"/>
        <v>0</v>
      </c>
      <c r="DB1284">
        <f t="shared" si="320"/>
        <v>0</v>
      </c>
      <c r="DC1284">
        <f t="shared" si="321"/>
        <v>0</v>
      </c>
      <c r="DD1284">
        <f t="shared" si="322"/>
        <v>0</v>
      </c>
      <c r="DE1284">
        <f t="shared" si="323"/>
        <v>0</v>
      </c>
      <c r="DF1284">
        <f t="shared" si="324"/>
        <v>0</v>
      </c>
      <c r="DG1284">
        <f t="shared" si="325"/>
        <v>0</v>
      </c>
      <c r="DH1284">
        <f t="shared" si="326"/>
        <v>0</v>
      </c>
      <c r="DI1284">
        <f t="shared" si="327"/>
        <v>0</v>
      </c>
      <c r="DJ1284">
        <f t="shared" si="328"/>
        <v>0</v>
      </c>
      <c r="DK1284">
        <f t="shared" si="329"/>
        <v>0</v>
      </c>
    </row>
    <row r="1285" spans="1:115" ht="15" customHeight="1">
      <c r="A1285" s="166"/>
      <c r="B1285" s="7"/>
      <c r="C1285" s="64" t="s">
        <v>92</v>
      </c>
      <c r="D1285" s="322" t="str">
        <f t="shared" si="262"/>
        <v/>
      </c>
      <c r="E1285" s="323"/>
      <c r="F1285" s="324"/>
      <c r="G1285" s="234"/>
      <c r="H1285" s="234"/>
      <c r="I1285" s="234"/>
      <c r="J1285" s="234"/>
      <c r="K1285" s="234"/>
      <c r="L1285" s="234"/>
      <c r="M1285" s="234"/>
      <c r="N1285" s="234"/>
      <c r="O1285" s="234"/>
      <c r="P1285" s="234"/>
      <c r="Q1285" s="234"/>
      <c r="R1285" s="234"/>
      <c r="S1285" s="234"/>
      <c r="T1285" s="234"/>
      <c r="U1285" s="234"/>
      <c r="V1285" s="234"/>
      <c r="W1285" s="234"/>
      <c r="X1285" s="234"/>
      <c r="Y1285" s="234"/>
      <c r="Z1285" s="234"/>
      <c r="AA1285" s="234"/>
      <c r="AB1285" s="234"/>
      <c r="AC1285" s="234"/>
      <c r="AD1285" s="234"/>
      <c r="AG1285">
        <f t="shared" si="263"/>
        <v>0</v>
      </c>
      <c r="AH1285">
        <f t="shared" si="264"/>
        <v>0</v>
      </c>
      <c r="AI1285">
        <f t="shared" si="265"/>
        <v>0</v>
      </c>
      <c r="AJ1285">
        <f t="shared" si="266"/>
        <v>0</v>
      </c>
      <c r="AL1285">
        <f t="shared" si="267"/>
        <v>0</v>
      </c>
      <c r="AM1285">
        <f t="shared" si="268"/>
        <v>0</v>
      </c>
      <c r="AN1285">
        <f t="shared" si="269"/>
        <v>0</v>
      </c>
      <c r="AO1285">
        <f t="shared" si="270"/>
        <v>0</v>
      </c>
      <c r="AQ1285">
        <f t="shared" si="271"/>
        <v>0</v>
      </c>
      <c r="AR1285">
        <f t="shared" si="272"/>
        <v>0</v>
      </c>
      <c r="AS1285">
        <f t="shared" si="273"/>
        <v>0</v>
      </c>
      <c r="AT1285">
        <f t="shared" si="274"/>
        <v>0</v>
      </c>
      <c r="AV1285">
        <f t="shared" si="275"/>
        <v>0</v>
      </c>
      <c r="AW1285">
        <f t="shared" si="276"/>
        <v>0</v>
      </c>
      <c r="AX1285">
        <f t="shared" si="277"/>
        <v>0</v>
      </c>
      <c r="AY1285">
        <f t="shared" si="278"/>
        <v>0</v>
      </c>
      <c r="BA1285">
        <f t="shared" si="279"/>
        <v>0</v>
      </c>
      <c r="BB1285">
        <f t="shared" si="280"/>
        <v>0</v>
      </c>
      <c r="BC1285">
        <f t="shared" si="281"/>
        <v>0</v>
      </c>
      <c r="BD1285">
        <f t="shared" si="282"/>
        <v>0</v>
      </c>
      <c r="BF1285">
        <f t="shared" si="283"/>
        <v>0</v>
      </c>
      <c r="BG1285">
        <f t="shared" si="284"/>
        <v>0</v>
      </c>
      <c r="BH1285">
        <f t="shared" si="285"/>
        <v>0</v>
      </c>
      <c r="BI1285">
        <f t="shared" si="286"/>
        <v>0</v>
      </c>
      <c r="BK1285">
        <f t="shared" si="287"/>
        <v>0</v>
      </c>
      <c r="BL1285">
        <f t="shared" si="288"/>
        <v>0</v>
      </c>
      <c r="BM1285">
        <f t="shared" si="289"/>
        <v>0</v>
      </c>
      <c r="BN1285">
        <f t="shared" si="290"/>
        <v>0</v>
      </c>
      <c r="BP1285">
        <f t="shared" si="291"/>
        <v>0</v>
      </c>
      <c r="BQ1285">
        <f t="shared" si="292"/>
        <v>0</v>
      </c>
      <c r="BR1285">
        <f t="shared" si="293"/>
        <v>0</v>
      </c>
      <c r="BS1285">
        <f t="shared" si="294"/>
        <v>0</v>
      </c>
      <c r="BU1285">
        <f t="shared" si="295"/>
        <v>0</v>
      </c>
      <c r="BV1285">
        <f t="shared" si="296"/>
        <v>0</v>
      </c>
      <c r="BW1285">
        <f t="shared" si="297"/>
        <v>0</v>
      </c>
      <c r="BX1285">
        <f t="shared" si="298"/>
        <v>0</v>
      </c>
      <c r="BZ1285">
        <f t="shared" si="299"/>
        <v>0</v>
      </c>
      <c r="CA1285">
        <f t="shared" si="300"/>
        <v>0</v>
      </c>
      <c r="CB1285">
        <f t="shared" si="301"/>
        <v>0</v>
      </c>
      <c r="CC1285">
        <f t="shared" si="302"/>
        <v>0</v>
      </c>
      <c r="CE1285">
        <f t="shared" si="303"/>
        <v>0</v>
      </c>
      <c r="CF1285">
        <f t="shared" si="304"/>
        <v>0</v>
      </c>
      <c r="CG1285">
        <f t="shared" si="305"/>
        <v>0</v>
      </c>
      <c r="CH1285">
        <f t="shared" si="306"/>
        <v>0</v>
      </c>
      <c r="CJ1285">
        <f t="shared" si="307"/>
        <v>0</v>
      </c>
      <c r="CL1285">
        <f t="shared" si="254"/>
        <v>0</v>
      </c>
      <c r="CM1285">
        <f t="shared" ref="CM1285:CO1285" si="352">IF(OR(S1146="NA",S1146="NS"),0,IF(G1285&gt;=S1146,0,1))</f>
        <v>0</v>
      </c>
      <c r="CN1285">
        <f t="shared" si="352"/>
        <v>0</v>
      </c>
      <c r="CO1285">
        <f t="shared" si="352"/>
        <v>0</v>
      </c>
      <c r="CQ1285" s="128">
        <f t="shared" si="309"/>
        <v>0</v>
      </c>
      <c r="CR1285">
        <f t="shared" si="310"/>
        <v>0</v>
      </c>
      <c r="CS1285">
        <f t="shared" si="311"/>
        <v>0</v>
      </c>
      <c r="CT1285">
        <f t="shared" si="312"/>
        <v>0</v>
      </c>
      <c r="CU1285">
        <f t="shared" si="313"/>
        <v>0</v>
      </c>
      <c r="CV1285">
        <f t="shared" si="314"/>
        <v>0</v>
      </c>
      <c r="CW1285">
        <f t="shared" si="315"/>
        <v>0</v>
      </c>
      <c r="CX1285">
        <f t="shared" si="316"/>
        <v>0</v>
      </c>
      <c r="CY1285">
        <f t="shared" si="317"/>
        <v>0</v>
      </c>
      <c r="CZ1285">
        <f t="shared" si="318"/>
        <v>0</v>
      </c>
      <c r="DA1285">
        <f t="shared" si="319"/>
        <v>0</v>
      </c>
      <c r="DB1285">
        <f t="shared" si="320"/>
        <v>0</v>
      </c>
      <c r="DC1285">
        <f t="shared" si="321"/>
        <v>0</v>
      </c>
      <c r="DD1285">
        <f t="shared" si="322"/>
        <v>0</v>
      </c>
      <c r="DE1285">
        <f t="shared" si="323"/>
        <v>0</v>
      </c>
      <c r="DF1285">
        <f t="shared" si="324"/>
        <v>0</v>
      </c>
      <c r="DG1285">
        <f t="shared" si="325"/>
        <v>0</v>
      </c>
      <c r="DH1285">
        <f t="shared" si="326"/>
        <v>0</v>
      </c>
      <c r="DI1285">
        <f t="shared" si="327"/>
        <v>0</v>
      </c>
      <c r="DJ1285">
        <f t="shared" si="328"/>
        <v>0</v>
      </c>
      <c r="DK1285">
        <f t="shared" si="329"/>
        <v>0</v>
      </c>
    </row>
    <row r="1286" spans="1:115" ht="15" customHeight="1">
      <c r="A1286" s="166"/>
      <c r="B1286" s="7"/>
      <c r="C1286" s="64" t="s">
        <v>93</v>
      </c>
      <c r="D1286" s="322" t="str">
        <f t="shared" si="262"/>
        <v/>
      </c>
      <c r="E1286" s="323"/>
      <c r="F1286" s="324"/>
      <c r="G1286" s="234"/>
      <c r="H1286" s="234"/>
      <c r="I1286" s="234"/>
      <c r="J1286" s="234"/>
      <c r="K1286" s="234"/>
      <c r="L1286" s="234"/>
      <c r="M1286" s="234"/>
      <c r="N1286" s="234"/>
      <c r="O1286" s="234"/>
      <c r="P1286" s="234"/>
      <c r="Q1286" s="234"/>
      <c r="R1286" s="234"/>
      <c r="S1286" s="234"/>
      <c r="T1286" s="234"/>
      <c r="U1286" s="234"/>
      <c r="V1286" s="234"/>
      <c r="W1286" s="234"/>
      <c r="X1286" s="234"/>
      <c r="Y1286" s="234"/>
      <c r="Z1286" s="234"/>
      <c r="AA1286" s="234"/>
      <c r="AB1286" s="234"/>
      <c r="AC1286" s="234"/>
      <c r="AD1286" s="234"/>
      <c r="AG1286">
        <f t="shared" si="263"/>
        <v>0</v>
      </c>
      <c r="AH1286">
        <f t="shared" si="264"/>
        <v>0</v>
      </c>
      <c r="AI1286">
        <f t="shared" si="265"/>
        <v>0</v>
      </c>
      <c r="AJ1286">
        <f t="shared" si="266"/>
        <v>0</v>
      </c>
      <c r="AL1286">
        <f t="shared" si="267"/>
        <v>0</v>
      </c>
      <c r="AM1286">
        <f t="shared" si="268"/>
        <v>0</v>
      </c>
      <c r="AN1286">
        <f t="shared" si="269"/>
        <v>0</v>
      </c>
      <c r="AO1286">
        <f t="shared" si="270"/>
        <v>0</v>
      </c>
      <c r="AQ1286">
        <f t="shared" si="271"/>
        <v>0</v>
      </c>
      <c r="AR1286">
        <f t="shared" si="272"/>
        <v>0</v>
      </c>
      <c r="AS1286">
        <f t="shared" si="273"/>
        <v>0</v>
      </c>
      <c r="AT1286">
        <f t="shared" si="274"/>
        <v>0</v>
      </c>
      <c r="AV1286">
        <f t="shared" si="275"/>
        <v>0</v>
      </c>
      <c r="AW1286">
        <f t="shared" si="276"/>
        <v>0</v>
      </c>
      <c r="AX1286">
        <f t="shared" si="277"/>
        <v>0</v>
      </c>
      <c r="AY1286">
        <f t="shared" si="278"/>
        <v>0</v>
      </c>
      <c r="BA1286">
        <f t="shared" si="279"/>
        <v>0</v>
      </c>
      <c r="BB1286">
        <f t="shared" si="280"/>
        <v>0</v>
      </c>
      <c r="BC1286">
        <f t="shared" si="281"/>
        <v>0</v>
      </c>
      <c r="BD1286">
        <f t="shared" si="282"/>
        <v>0</v>
      </c>
      <c r="BF1286">
        <f t="shared" si="283"/>
        <v>0</v>
      </c>
      <c r="BG1286">
        <f t="shared" si="284"/>
        <v>0</v>
      </c>
      <c r="BH1286">
        <f t="shared" si="285"/>
        <v>0</v>
      </c>
      <c r="BI1286">
        <f t="shared" si="286"/>
        <v>0</v>
      </c>
      <c r="BK1286">
        <f t="shared" si="287"/>
        <v>0</v>
      </c>
      <c r="BL1286">
        <f t="shared" si="288"/>
        <v>0</v>
      </c>
      <c r="BM1286">
        <f t="shared" si="289"/>
        <v>0</v>
      </c>
      <c r="BN1286">
        <f t="shared" si="290"/>
        <v>0</v>
      </c>
      <c r="BP1286">
        <f t="shared" si="291"/>
        <v>0</v>
      </c>
      <c r="BQ1286">
        <f t="shared" si="292"/>
        <v>0</v>
      </c>
      <c r="BR1286">
        <f t="shared" si="293"/>
        <v>0</v>
      </c>
      <c r="BS1286">
        <f t="shared" si="294"/>
        <v>0</v>
      </c>
      <c r="BU1286">
        <f t="shared" si="295"/>
        <v>0</v>
      </c>
      <c r="BV1286">
        <f t="shared" si="296"/>
        <v>0</v>
      </c>
      <c r="BW1286">
        <f t="shared" si="297"/>
        <v>0</v>
      </c>
      <c r="BX1286">
        <f t="shared" si="298"/>
        <v>0</v>
      </c>
      <c r="BZ1286">
        <f t="shared" si="299"/>
        <v>0</v>
      </c>
      <c r="CA1286">
        <f t="shared" si="300"/>
        <v>0</v>
      </c>
      <c r="CB1286">
        <f t="shared" si="301"/>
        <v>0</v>
      </c>
      <c r="CC1286">
        <f t="shared" si="302"/>
        <v>0</v>
      </c>
      <c r="CE1286">
        <f t="shared" si="303"/>
        <v>0</v>
      </c>
      <c r="CF1286">
        <f t="shared" si="304"/>
        <v>0</v>
      </c>
      <c r="CG1286">
        <f t="shared" si="305"/>
        <v>0</v>
      </c>
      <c r="CH1286">
        <f t="shared" si="306"/>
        <v>0</v>
      </c>
      <c r="CJ1286">
        <f t="shared" si="307"/>
        <v>0</v>
      </c>
      <c r="CL1286">
        <f t="shared" si="254"/>
        <v>0</v>
      </c>
      <c r="CM1286">
        <f t="shared" ref="CM1286:CO1286" si="353">IF(OR(S1147="NA",S1147="NS"),0,IF(G1286&gt;=S1147,0,1))</f>
        <v>0</v>
      </c>
      <c r="CN1286">
        <f t="shared" si="353"/>
        <v>0</v>
      </c>
      <c r="CO1286">
        <f t="shared" si="353"/>
        <v>0</v>
      </c>
      <c r="CQ1286" s="128">
        <f t="shared" si="309"/>
        <v>0</v>
      </c>
      <c r="CR1286">
        <f t="shared" si="310"/>
        <v>0</v>
      </c>
      <c r="CS1286">
        <f t="shared" si="311"/>
        <v>0</v>
      </c>
      <c r="CT1286">
        <f t="shared" si="312"/>
        <v>0</v>
      </c>
      <c r="CU1286">
        <f t="shared" si="313"/>
        <v>0</v>
      </c>
      <c r="CV1286">
        <f t="shared" si="314"/>
        <v>0</v>
      </c>
      <c r="CW1286">
        <f t="shared" si="315"/>
        <v>0</v>
      </c>
      <c r="CX1286">
        <f t="shared" si="316"/>
        <v>0</v>
      </c>
      <c r="CY1286">
        <f t="shared" si="317"/>
        <v>0</v>
      </c>
      <c r="CZ1286">
        <f t="shared" si="318"/>
        <v>0</v>
      </c>
      <c r="DA1286">
        <f t="shared" si="319"/>
        <v>0</v>
      </c>
      <c r="DB1286">
        <f t="shared" si="320"/>
        <v>0</v>
      </c>
      <c r="DC1286">
        <f t="shared" si="321"/>
        <v>0</v>
      </c>
      <c r="DD1286">
        <f t="shared" si="322"/>
        <v>0</v>
      </c>
      <c r="DE1286">
        <f t="shared" si="323"/>
        <v>0</v>
      </c>
      <c r="DF1286">
        <f t="shared" si="324"/>
        <v>0</v>
      </c>
      <c r="DG1286">
        <f t="shared" si="325"/>
        <v>0</v>
      </c>
      <c r="DH1286">
        <f t="shared" si="326"/>
        <v>0</v>
      </c>
      <c r="DI1286">
        <f t="shared" si="327"/>
        <v>0</v>
      </c>
      <c r="DJ1286">
        <f t="shared" si="328"/>
        <v>0</v>
      </c>
      <c r="DK1286">
        <f t="shared" si="329"/>
        <v>0</v>
      </c>
    </row>
    <row r="1287" spans="1:115" ht="15" customHeight="1">
      <c r="A1287" s="166"/>
      <c r="B1287" s="7"/>
      <c r="C1287" s="64" t="s">
        <v>94</v>
      </c>
      <c r="D1287" s="322" t="str">
        <f t="shared" si="262"/>
        <v/>
      </c>
      <c r="E1287" s="323"/>
      <c r="F1287" s="324"/>
      <c r="G1287" s="234"/>
      <c r="H1287" s="234"/>
      <c r="I1287" s="234"/>
      <c r="J1287" s="234"/>
      <c r="K1287" s="234"/>
      <c r="L1287" s="234"/>
      <c r="M1287" s="234"/>
      <c r="N1287" s="234"/>
      <c r="O1287" s="234"/>
      <c r="P1287" s="234"/>
      <c r="Q1287" s="234"/>
      <c r="R1287" s="234"/>
      <c r="S1287" s="234"/>
      <c r="T1287" s="234"/>
      <c r="U1287" s="234"/>
      <c r="V1287" s="234"/>
      <c r="W1287" s="234"/>
      <c r="X1287" s="234"/>
      <c r="Y1287" s="234"/>
      <c r="Z1287" s="234"/>
      <c r="AA1287" s="234"/>
      <c r="AB1287" s="234"/>
      <c r="AC1287" s="234"/>
      <c r="AD1287" s="234"/>
      <c r="AG1287">
        <f t="shared" si="263"/>
        <v>0</v>
      </c>
      <c r="AH1287">
        <f t="shared" si="264"/>
        <v>0</v>
      </c>
      <c r="AI1287">
        <f t="shared" si="265"/>
        <v>0</v>
      </c>
      <c r="AJ1287">
        <f t="shared" si="266"/>
        <v>0</v>
      </c>
      <c r="AL1287">
        <f t="shared" si="267"/>
        <v>0</v>
      </c>
      <c r="AM1287">
        <f t="shared" si="268"/>
        <v>0</v>
      </c>
      <c r="AN1287">
        <f t="shared" si="269"/>
        <v>0</v>
      </c>
      <c r="AO1287">
        <f t="shared" si="270"/>
        <v>0</v>
      </c>
      <c r="AQ1287">
        <f t="shared" si="271"/>
        <v>0</v>
      </c>
      <c r="AR1287">
        <f t="shared" si="272"/>
        <v>0</v>
      </c>
      <c r="AS1287">
        <f t="shared" si="273"/>
        <v>0</v>
      </c>
      <c r="AT1287">
        <f t="shared" si="274"/>
        <v>0</v>
      </c>
      <c r="AV1287">
        <f t="shared" si="275"/>
        <v>0</v>
      </c>
      <c r="AW1287">
        <f t="shared" si="276"/>
        <v>0</v>
      </c>
      <c r="AX1287">
        <f t="shared" si="277"/>
        <v>0</v>
      </c>
      <c r="AY1287">
        <f t="shared" si="278"/>
        <v>0</v>
      </c>
      <c r="BA1287">
        <f t="shared" si="279"/>
        <v>0</v>
      </c>
      <c r="BB1287">
        <f t="shared" si="280"/>
        <v>0</v>
      </c>
      <c r="BC1287">
        <f t="shared" si="281"/>
        <v>0</v>
      </c>
      <c r="BD1287">
        <f t="shared" si="282"/>
        <v>0</v>
      </c>
      <c r="BF1287">
        <f t="shared" si="283"/>
        <v>0</v>
      </c>
      <c r="BG1287">
        <f t="shared" si="284"/>
        <v>0</v>
      </c>
      <c r="BH1287">
        <f t="shared" si="285"/>
        <v>0</v>
      </c>
      <c r="BI1287">
        <f t="shared" si="286"/>
        <v>0</v>
      </c>
      <c r="BK1287">
        <f t="shared" si="287"/>
        <v>0</v>
      </c>
      <c r="BL1287">
        <f t="shared" si="288"/>
        <v>0</v>
      </c>
      <c r="BM1287">
        <f t="shared" si="289"/>
        <v>0</v>
      </c>
      <c r="BN1287">
        <f t="shared" si="290"/>
        <v>0</v>
      </c>
      <c r="BP1287">
        <f t="shared" si="291"/>
        <v>0</v>
      </c>
      <c r="BQ1287">
        <f t="shared" si="292"/>
        <v>0</v>
      </c>
      <c r="BR1287">
        <f t="shared" si="293"/>
        <v>0</v>
      </c>
      <c r="BS1287">
        <f t="shared" si="294"/>
        <v>0</v>
      </c>
      <c r="BU1287">
        <f t="shared" si="295"/>
        <v>0</v>
      </c>
      <c r="BV1287">
        <f t="shared" si="296"/>
        <v>0</v>
      </c>
      <c r="BW1287">
        <f t="shared" si="297"/>
        <v>0</v>
      </c>
      <c r="BX1287">
        <f t="shared" si="298"/>
        <v>0</v>
      </c>
      <c r="BZ1287">
        <f t="shared" si="299"/>
        <v>0</v>
      </c>
      <c r="CA1287">
        <f t="shared" si="300"/>
        <v>0</v>
      </c>
      <c r="CB1287">
        <f t="shared" si="301"/>
        <v>0</v>
      </c>
      <c r="CC1287">
        <f t="shared" si="302"/>
        <v>0</v>
      </c>
      <c r="CE1287">
        <f t="shared" si="303"/>
        <v>0</v>
      </c>
      <c r="CF1287">
        <f t="shared" si="304"/>
        <v>0</v>
      </c>
      <c r="CG1287">
        <f t="shared" si="305"/>
        <v>0</v>
      </c>
      <c r="CH1287">
        <f t="shared" si="306"/>
        <v>0</v>
      </c>
      <c r="CJ1287">
        <f t="shared" si="307"/>
        <v>0</v>
      </c>
      <c r="CL1287">
        <f t="shared" si="254"/>
        <v>0</v>
      </c>
      <c r="CM1287">
        <f t="shared" ref="CM1287:CO1287" si="354">IF(OR(S1148="NA",S1148="NS"),0,IF(G1287&gt;=S1148,0,1))</f>
        <v>0</v>
      </c>
      <c r="CN1287">
        <f t="shared" si="354"/>
        <v>0</v>
      </c>
      <c r="CO1287">
        <f t="shared" si="354"/>
        <v>0</v>
      </c>
      <c r="CQ1287" s="128">
        <f t="shared" si="309"/>
        <v>0</v>
      </c>
      <c r="CR1287">
        <f t="shared" si="310"/>
        <v>0</v>
      </c>
      <c r="CS1287">
        <f t="shared" si="311"/>
        <v>0</v>
      </c>
      <c r="CT1287">
        <f t="shared" si="312"/>
        <v>0</v>
      </c>
      <c r="CU1287">
        <f t="shared" si="313"/>
        <v>0</v>
      </c>
      <c r="CV1287">
        <f t="shared" si="314"/>
        <v>0</v>
      </c>
      <c r="CW1287">
        <f t="shared" si="315"/>
        <v>0</v>
      </c>
      <c r="CX1287">
        <f t="shared" si="316"/>
        <v>0</v>
      </c>
      <c r="CY1287">
        <f t="shared" si="317"/>
        <v>0</v>
      </c>
      <c r="CZ1287">
        <f t="shared" si="318"/>
        <v>0</v>
      </c>
      <c r="DA1287">
        <f t="shared" si="319"/>
        <v>0</v>
      </c>
      <c r="DB1287">
        <f t="shared" si="320"/>
        <v>0</v>
      </c>
      <c r="DC1287">
        <f t="shared" si="321"/>
        <v>0</v>
      </c>
      <c r="DD1287">
        <f t="shared" si="322"/>
        <v>0</v>
      </c>
      <c r="DE1287">
        <f t="shared" si="323"/>
        <v>0</v>
      </c>
      <c r="DF1287">
        <f t="shared" si="324"/>
        <v>0</v>
      </c>
      <c r="DG1287">
        <f t="shared" si="325"/>
        <v>0</v>
      </c>
      <c r="DH1287">
        <f t="shared" si="326"/>
        <v>0</v>
      </c>
      <c r="DI1287">
        <f t="shared" si="327"/>
        <v>0</v>
      </c>
      <c r="DJ1287">
        <f t="shared" si="328"/>
        <v>0</v>
      </c>
      <c r="DK1287">
        <f t="shared" si="329"/>
        <v>0</v>
      </c>
    </row>
    <row r="1288" spans="1:115" ht="15" customHeight="1">
      <c r="A1288" s="166"/>
      <c r="B1288" s="7"/>
      <c r="C1288" s="64" t="s">
        <v>95</v>
      </c>
      <c r="D1288" s="322" t="str">
        <f t="shared" si="262"/>
        <v/>
      </c>
      <c r="E1288" s="323"/>
      <c r="F1288" s="324"/>
      <c r="G1288" s="234"/>
      <c r="H1288" s="234"/>
      <c r="I1288" s="234"/>
      <c r="J1288" s="234"/>
      <c r="K1288" s="234"/>
      <c r="L1288" s="234"/>
      <c r="M1288" s="234"/>
      <c r="N1288" s="234"/>
      <c r="O1288" s="234"/>
      <c r="P1288" s="234"/>
      <c r="Q1288" s="234"/>
      <c r="R1288" s="234"/>
      <c r="S1288" s="234"/>
      <c r="T1288" s="234"/>
      <c r="U1288" s="234"/>
      <c r="V1288" s="234"/>
      <c r="W1288" s="234"/>
      <c r="X1288" s="234"/>
      <c r="Y1288" s="234"/>
      <c r="Z1288" s="234"/>
      <c r="AA1288" s="234"/>
      <c r="AB1288" s="234"/>
      <c r="AC1288" s="234"/>
      <c r="AD1288" s="234"/>
      <c r="AG1288">
        <f t="shared" si="263"/>
        <v>0</v>
      </c>
      <c r="AH1288">
        <f t="shared" si="264"/>
        <v>0</v>
      </c>
      <c r="AI1288">
        <f t="shared" si="265"/>
        <v>0</v>
      </c>
      <c r="AJ1288">
        <f t="shared" si="266"/>
        <v>0</v>
      </c>
      <c r="AL1288">
        <f t="shared" si="267"/>
        <v>0</v>
      </c>
      <c r="AM1288">
        <f t="shared" si="268"/>
        <v>0</v>
      </c>
      <c r="AN1288">
        <f t="shared" si="269"/>
        <v>0</v>
      </c>
      <c r="AO1288">
        <f t="shared" si="270"/>
        <v>0</v>
      </c>
      <c r="AQ1288">
        <f t="shared" si="271"/>
        <v>0</v>
      </c>
      <c r="AR1288">
        <f t="shared" si="272"/>
        <v>0</v>
      </c>
      <c r="AS1288">
        <f t="shared" si="273"/>
        <v>0</v>
      </c>
      <c r="AT1288">
        <f t="shared" si="274"/>
        <v>0</v>
      </c>
      <c r="AV1288">
        <f t="shared" si="275"/>
        <v>0</v>
      </c>
      <c r="AW1288">
        <f t="shared" si="276"/>
        <v>0</v>
      </c>
      <c r="AX1288">
        <f t="shared" si="277"/>
        <v>0</v>
      </c>
      <c r="AY1288">
        <f t="shared" si="278"/>
        <v>0</v>
      </c>
      <c r="BA1288">
        <f t="shared" si="279"/>
        <v>0</v>
      </c>
      <c r="BB1288">
        <f t="shared" si="280"/>
        <v>0</v>
      </c>
      <c r="BC1288">
        <f t="shared" si="281"/>
        <v>0</v>
      </c>
      <c r="BD1288">
        <f t="shared" si="282"/>
        <v>0</v>
      </c>
      <c r="BF1288">
        <f t="shared" si="283"/>
        <v>0</v>
      </c>
      <c r="BG1288">
        <f t="shared" si="284"/>
        <v>0</v>
      </c>
      <c r="BH1288">
        <f t="shared" si="285"/>
        <v>0</v>
      </c>
      <c r="BI1288">
        <f t="shared" si="286"/>
        <v>0</v>
      </c>
      <c r="BK1288">
        <f t="shared" si="287"/>
        <v>0</v>
      </c>
      <c r="BL1288">
        <f t="shared" si="288"/>
        <v>0</v>
      </c>
      <c r="BM1288">
        <f t="shared" si="289"/>
        <v>0</v>
      </c>
      <c r="BN1288">
        <f t="shared" si="290"/>
        <v>0</v>
      </c>
      <c r="BP1288">
        <f t="shared" si="291"/>
        <v>0</v>
      </c>
      <c r="BQ1288">
        <f t="shared" si="292"/>
        <v>0</v>
      </c>
      <c r="BR1288">
        <f t="shared" si="293"/>
        <v>0</v>
      </c>
      <c r="BS1288">
        <f t="shared" si="294"/>
        <v>0</v>
      </c>
      <c r="BU1288">
        <f t="shared" si="295"/>
        <v>0</v>
      </c>
      <c r="BV1288">
        <f t="shared" si="296"/>
        <v>0</v>
      </c>
      <c r="BW1288">
        <f t="shared" si="297"/>
        <v>0</v>
      </c>
      <c r="BX1288">
        <f t="shared" si="298"/>
        <v>0</v>
      </c>
      <c r="BZ1288">
        <f t="shared" si="299"/>
        <v>0</v>
      </c>
      <c r="CA1288">
        <f t="shared" si="300"/>
        <v>0</v>
      </c>
      <c r="CB1288">
        <f t="shared" si="301"/>
        <v>0</v>
      </c>
      <c r="CC1288">
        <f t="shared" si="302"/>
        <v>0</v>
      </c>
      <c r="CE1288">
        <f t="shared" si="303"/>
        <v>0</v>
      </c>
      <c r="CF1288">
        <f t="shared" si="304"/>
        <v>0</v>
      </c>
      <c r="CG1288">
        <f t="shared" si="305"/>
        <v>0</v>
      </c>
      <c r="CH1288">
        <f t="shared" si="306"/>
        <v>0</v>
      </c>
      <c r="CJ1288">
        <f t="shared" si="307"/>
        <v>0</v>
      </c>
      <c r="CL1288">
        <f t="shared" si="254"/>
        <v>0</v>
      </c>
      <c r="CM1288">
        <f t="shared" ref="CM1288:CO1288" si="355">IF(OR(S1149="NA",S1149="NS"),0,IF(G1288&gt;=S1149,0,1))</f>
        <v>0</v>
      </c>
      <c r="CN1288">
        <f t="shared" si="355"/>
        <v>0</v>
      </c>
      <c r="CO1288">
        <f t="shared" si="355"/>
        <v>0</v>
      </c>
      <c r="CQ1288" s="128">
        <f t="shared" si="309"/>
        <v>0</v>
      </c>
      <c r="CR1288">
        <f t="shared" si="310"/>
        <v>0</v>
      </c>
      <c r="CS1288">
        <f t="shared" si="311"/>
        <v>0</v>
      </c>
      <c r="CT1288">
        <f t="shared" si="312"/>
        <v>0</v>
      </c>
      <c r="CU1288">
        <f t="shared" si="313"/>
        <v>0</v>
      </c>
      <c r="CV1288">
        <f t="shared" si="314"/>
        <v>0</v>
      </c>
      <c r="CW1288">
        <f t="shared" si="315"/>
        <v>0</v>
      </c>
      <c r="CX1288">
        <f t="shared" si="316"/>
        <v>0</v>
      </c>
      <c r="CY1288">
        <f t="shared" si="317"/>
        <v>0</v>
      </c>
      <c r="CZ1288">
        <f t="shared" si="318"/>
        <v>0</v>
      </c>
      <c r="DA1288">
        <f t="shared" si="319"/>
        <v>0</v>
      </c>
      <c r="DB1288">
        <f t="shared" si="320"/>
        <v>0</v>
      </c>
      <c r="DC1288">
        <f t="shared" si="321"/>
        <v>0</v>
      </c>
      <c r="DD1288">
        <f t="shared" si="322"/>
        <v>0</v>
      </c>
      <c r="DE1288">
        <f t="shared" si="323"/>
        <v>0</v>
      </c>
      <c r="DF1288">
        <f t="shared" si="324"/>
        <v>0</v>
      </c>
      <c r="DG1288">
        <f t="shared" si="325"/>
        <v>0</v>
      </c>
      <c r="DH1288">
        <f t="shared" si="326"/>
        <v>0</v>
      </c>
      <c r="DI1288">
        <f t="shared" si="327"/>
        <v>0</v>
      </c>
      <c r="DJ1288">
        <f t="shared" si="328"/>
        <v>0</v>
      </c>
      <c r="DK1288">
        <f t="shared" si="329"/>
        <v>0</v>
      </c>
    </row>
    <row r="1289" spans="1:115" ht="15" customHeight="1">
      <c r="A1289" s="166"/>
      <c r="B1289" s="7"/>
      <c r="C1289" s="64" t="s">
        <v>96</v>
      </c>
      <c r="D1289" s="322" t="str">
        <f t="shared" si="262"/>
        <v/>
      </c>
      <c r="E1289" s="323"/>
      <c r="F1289" s="324"/>
      <c r="G1289" s="234"/>
      <c r="H1289" s="234"/>
      <c r="I1289" s="234"/>
      <c r="J1289" s="234"/>
      <c r="K1289" s="234"/>
      <c r="L1289" s="234"/>
      <c r="M1289" s="234"/>
      <c r="N1289" s="234"/>
      <c r="O1289" s="234"/>
      <c r="P1289" s="234"/>
      <c r="Q1289" s="234"/>
      <c r="R1289" s="234"/>
      <c r="S1289" s="234"/>
      <c r="T1289" s="234"/>
      <c r="U1289" s="234"/>
      <c r="V1289" s="234"/>
      <c r="W1289" s="234"/>
      <c r="X1289" s="234"/>
      <c r="Y1289" s="234"/>
      <c r="Z1289" s="234"/>
      <c r="AA1289" s="234"/>
      <c r="AB1289" s="234"/>
      <c r="AC1289" s="234"/>
      <c r="AD1289" s="234"/>
      <c r="AG1289">
        <f t="shared" si="263"/>
        <v>0</v>
      </c>
      <c r="AH1289">
        <f t="shared" si="264"/>
        <v>0</v>
      </c>
      <c r="AI1289">
        <f t="shared" si="265"/>
        <v>0</v>
      </c>
      <c r="AJ1289">
        <f t="shared" si="266"/>
        <v>0</v>
      </c>
      <c r="AL1289">
        <f t="shared" si="267"/>
        <v>0</v>
      </c>
      <c r="AM1289">
        <f t="shared" si="268"/>
        <v>0</v>
      </c>
      <c r="AN1289">
        <f t="shared" si="269"/>
        <v>0</v>
      </c>
      <c r="AO1289">
        <f t="shared" si="270"/>
        <v>0</v>
      </c>
      <c r="AQ1289">
        <f t="shared" si="271"/>
        <v>0</v>
      </c>
      <c r="AR1289">
        <f t="shared" si="272"/>
        <v>0</v>
      </c>
      <c r="AS1289">
        <f t="shared" si="273"/>
        <v>0</v>
      </c>
      <c r="AT1289">
        <f t="shared" si="274"/>
        <v>0</v>
      </c>
      <c r="AV1289">
        <f t="shared" si="275"/>
        <v>0</v>
      </c>
      <c r="AW1289">
        <f t="shared" si="276"/>
        <v>0</v>
      </c>
      <c r="AX1289">
        <f t="shared" si="277"/>
        <v>0</v>
      </c>
      <c r="AY1289">
        <f t="shared" si="278"/>
        <v>0</v>
      </c>
      <c r="BA1289">
        <f t="shared" si="279"/>
        <v>0</v>
      </c>
      <c r="BB1289">
        <f t="shared" si="280"/>
        <v>0</v>
      </c>
      <c r="BC1289">
        <f t="shared" si="281"/>
        <v>0</v>
      </c>
      <c r="BD1289">
        <f t="shared" si="282"/>
        <v>0</v>
      </c>
      <c r="BF1289">
        <f t="shared" si="283"/>
        <v>0</v>
      </c>
      <c r="BG1289">
        <f t="shared" si="284"/>
        <v>0</v>
      </c>
      <c r="BH1289">
        <f t="shared" si="285"/>
        <v>0</v>
      </c>
      <c r="BI1289">
        <f t="shared" si="286"/>
        <v>0</v>
      </c>
      <c r="BK1289">
        <f t="shared" si="287"/>
        <v>0</v>
      </c>
      <c r="BL1289">
        <f t="shared" si="288"/>
        <v>0</v>
      </c>
      <c r="BM1289">
        <f t="shared" si="289"/>
        <v>0</v>
      </c>
      <c r="BN1289">
        <f t="shared" si="290"/>
        <v>0</v>
      </c>
      <c r="BP1289">
        <f t="shared" si="291"/>
        <v>0</v>
      </c>
      <c r="BQ1289">
        <f t="shared" si="292"/>
        <v>0</v>
      </c>
      <c r="BR1289">
        <f t="shared" si="293"/>
        <v>0</v>
      </c>
      <c r="BS1289">
        <f t="shared" si="294"/>
        <v>0</v>
      </c>
      <c r="BU1289">
        <f t="shared" si="295"/>
        <v>0</v>
      </c>
      <c r="BV1289">
        <f t="shared" si="296"/>
        <v>0</v>
      </c>
      <c r="BW1289">
        <f t="shared" si="297"/>
        <v>0</v>
      </c>
      <c r="BX1289">
        <f t="shared" si="298"/>
        <v>0</v>
      </c>
      <c r="BZ1289">
        <f t="shared" si="299"/>
        <v>0</v>
      </c>
      <c r="CA1289">
        <f t="shared" si="300"/>
        <v>0</v>
      </c>
      <c r="CB1289">
        <f t="shared" si="301"/>
        <v>0</v>
      </c>
      <c r="CC1289">
        <f t="shared" si="302"/>
        <v>0</v>
      </c>
      <c r="CE1289">
        <f t="shared" si="303"/>
        <v>0</v>
      </c>
      <c r="CF1289">
        <f t="shared" si="304"/>
        <v>0</v>
      </c>
      <c r="CG1289">
        <f t="shared" si="305"/>
        <v>0</v>
      </c>
      <c r="CH1289">
        <f t="shared" si="306"/>
        <v>0</v>
      </c>
      <c r="CJ1289">
        <f t="shared" si="307"/>
        <v>0</v>
      </c>
      <c r="CL1289">
        <f t="shared" si="254"/>
        <v>0</v>
      </c>
      <c r="CM1289">
        <f t="shared" ref="CM1289:CO1289" si="356">IF(OR(S1150="NA",S1150="NS"),0,IF(G1289&gt;=S1150,0,1))</f>
        <v>0</v>
      </c>
      <c r="CN1289">
        <f t="shared" si="356"/>
        <v>0</v>
      </c>
      <c r="CO1289">
        <f t="shared" si="356"/>
        <v>0</v>
      </c>
      <c r="CQ1289" s="128">
        <f t="shared" si="309"/>
        <v>0</v>
      </c>
      <c r="CR1289">
        <f t="shared" si="310"/>
        <v>0</v>
      </c>
      <c r="CS1289">
        <f t="shared" si="311"/>
        <v>0</v>
      </c>
      <c r="CT1289">
        <f t="shared" si="312"/>
        <v>0</v>
      </c>
      <c r="CU1289">
        <f t="shared" si="313"/>
        <v>0</v>
      </c>
      <c r="CV1289">
        <f t="shared" si="314"/>
        <v>0</v>
      </c>
      <c r="CW1289">
        <f t="shared" si="315"/>
        <v>0</v>
      </c>
      <c r="CX1289">
        <f t="shared" si="316"/>
        <v>0</v>
      </c>
      <c r="CY1289">
        <f t="shared" si="317"/>
        <v>0</v>
      </c>
      <c r="CZ1289">
        <f t="shared" si="318"/>
        <v>0</v>
      </c>
      <c r="DA1289">
        <f t="shared" si="319"/>
        <v>0</v>
      </c>
      <c r="DB1289">
        <f t="shared" si="320"/>
        <v>0</v>
      </c>
      <c r="DC1289">
        <f t="shared" si="321"/>
        <v>0</v>
      </c>
      <c r="DD1289">
        <f t="shared" si="322"/>
        <v>0</v>
      </c>
      <c r="DE1289">
        <f t="shared" si="323"/>
        <v>0</v>
      </c>
      <c r="DF1289">
        <f t="shared" si="324"/>
        <v>0</v>
      </c>
      <c r="DG1289">
        <f t="shared" si="325"/>
        <v>0</v>
      </c>
      <c r="DH1289">
        <f t="shared" si="326"/>
        <v>0</v>
      </c>
      <c r="DI1289">
        <f t="shared" si="327"/>
        <v>0</v>
      </c>
      <c r="DJ1289">
        <f t="shared" si="328"/>
        <v>0</v>
      </c>
      <c r="DK1289">
        <f t="shared" si="329"/>
        <v>0</v>
      </c>
    </row>
    <row r="1290" spans="1:115" ht="15" customHeight="1">
      <c r="A1290" s="166"/>
      <c r="B1290" s="7"/>
      <c r="C1290" s="64" t="s">
        <v>97</v>
      </c>
      <c r="D1290" s="322" t="str">
        <f t="shared" si="262"/>
        <v/>
      </c>
      <c r="E1290" s="323"/>
      <c r="F1290" s="324"/>
      <c r="G1290" s="234"/>
      <c r="H1290" s="234"/>
      <c r="I1290" s="234"/>
      <c r="J1290" s="234"/>
      <c r="K1290" s="234"/>
      <c r="L1290" s="234"/>
      <c r="M1290" s="234"/>
      <c r="N1290" s="234"/>
      <c r="O1290" s="234"/>
      <c r="P1290" s="234"/>
      <c r="Q1290" s="234"/>
      <c r="R1290" s="234"/>
      <c r="S1290" s="234"/>
      <c r="T1290" s="234"/>
      <c r="U1290" s="234"/>
      <c r="V1290" s="234"/>
      <c r="W1290" s="234"/>
      <c r="X1290" s="234"/>
      <c r="Y1290" s="234"/>
      <c r="Z1290" s="234"/>
      <c r="AA1290" s="234"/>
      <c r="AB1290" s="234"/>
      <c r="AC1290" s="234"/>
      <c r="AD1290" s="234"/>
      <c r="AG1290">
        <f t="shared" si="263"/>
        <v>0</v>
      </c>
      <c r="AH1290">
        <f t="shared" si="264"/>
        <v>0</v>
      </c>
      <c r="AI1290">
        <f t="shared" si="265"/>
        <v>0</v>
      </c>
      <c r="AJ1290">
        <f t="shared" si="266"/>
        <v>0</v>
      </c>
      <c r="AL1290">
        <f t="shared" si="267"/>
        <v>0</v>
      </c>
      <c r="AM1290">
        <f t="shared" si="268"/>
        <v>0</v>
      </c>
      <c r="AN1290">
        <f t="shared" si="269"/>
        <v>0</v>
      </c>
      <c r="AO1290">
        <f t="shared" si="270"/>
        <v>0</v>
      </c>
      <c r="AQ1290">
        <f t="shared" si="271"/>
        <v>0</v>
      </c>
      <c r="AR1290">
        <f t="shared" si="272"/>
        <v>0</v>
      </c>
      <c r="AS1290">
        <f t="shared" si="273"/>
        <v>0</v>
      </c>
      <c r="AT1290">
        <f t="shared" si="274"/>
        <v>0</v>
      </c>
      <c r="AV1290">
        <f t="shared" si="275"/>
        <v>0</v>
      </c>
      <c r="AW1290">
        <f t="shared" si="276"/>
        <v>0</v>
      </c>
      <c r="AX1290">
        <f t="shared" si="277"/>
        <v>0</v>
      </c>
      <c r="AY1290">
        <f t="shared" si="278"/>
        <v>0</v>
      </c>
      <c r="BA1290">
        <f t="shared" si="279"/>
        <v>0</v>
      </c>
      <c r="BB1290">
        <f t="shared" si="280"/>
        <v>0</v>
      </c>
      <c r="BC1290">
        <f t="shared" si="281"/>
        <v>0</v>
      </c>
      <c r="BD1290">
        <f t="shared" si="282"/>
        <v>0</v>
      </c>
      <c r="BF1290">
        <f t="shared" si="283"/>
        <v>0</v>
      </c>
      <c r="BG1290">
        <f t="shared" si="284"/>
        <v>0</v>
      </c>
      <c r="BH1290">
        <f t="shared" si="285"/>
        <v>0</v>
      </c>
      <c r="BI1290">
        <f t="shared" si="286"/>
        <v>0</v>
      </c>
      <c r="BK1290">
        <f t="shared" si="287"/>
        <v>0</v>
      </c>
      <c r="BL1290">
        <f t="shared" si="288"/>
        <v>0</v>
      </c>
      <c r="BM1290">
        <f t="shared" si="289"/>
        <v>0</v>
      </c>
      <c r="BN1290">
        <f t="shared" si="290"/>
        <v>0</v>
      </c>
      <c r="BP1290">
        <f t="shared" si="291"/>
        <v>0</v>
      </c>
      <c r="BQ1290">
        <f t="shared" si="292"/>
        <v>0</v>
      </c>
      <c r="BR1290">
        <f t="shared" si="293"/>
        <v>0</v>
      </c>
      <c r="BS1290">
        <f t="shared" si="294"/>
        <v>0</v>
      </c>
      <c r="BU1290">
        <f t="shared" si="295"/>
        <v>0</v>
      </c>
      <c r="BV1290">
        <f t="shared" si="296"/>
        <v>0</v>
      </c>
      <c r="BW1290">
        <f t="shared" si="297"/>
        <v>0</v>
      </c>
      <c r="BX1290">
        <f t="shared" si="298"/>
        <v>0</v>
      </c>
      <c r="BZ1290">
        <f t="shared" si="299"/>
        <v>0</v>
      </c>
      <c r="CA1290">
        <f t="shared" si="300"/>
        <v>0</v>
      </c>
      <c r="CB1290">
        <f t="shared" si="301"/>
        <v>0</v>
      </c>
      <c r="CC1290">
        <f t="shared" si="302"/>
        <v>0</v>
      </c>
      <c r="CE1290">
        <f t="shared" si="303"/>
        <v>0</v>
      </c>
      <c r="CF1290">
        <f t="shared" si="304"/>
        <v>0</v>
      </c>
      <c r="CG1290">
        <f t="shared" si="305"/>
        <v>0</v>
      </c>
      <c r="CH1290">
        <f t="shared" si="306"/>
        <v>0</v>
      </c>
      <c r="CJ1290">
        <f t="shared" si="307"/>
        <v>0</v>
      </c>
      <c r="CL1290">
        <f t="shared" si="254"/>
        <v>0</v>
      </c>
      <c r="CM1290">
        <f t="shared" ref="CM1290:CO1290" si="357">IF(OR(S1151="NA",S1151="NS"),0,IF(G1290&gt;=S1151,0,1))</f>
        <v>0</v>
      </c>
      <c r="CN1290">
        <f t="shared" si="357"/>
        <v>0</v>
      </c>
      <c r="CO1290">
        <f t="shared" si="357"/>
        <v>0</v>
      </c>
      <c r="CQ1290" s="128">
        <f t="shared" si="309"/>
        <v>0</v>
      </c>
      <c r="CR1290">
        <f t="shared" si="310"/>
        <v>0</v>
      </c>
      <c r="CS1290">
        <f t="shared" si="311"/>
        <v>0</v>
      </c>
      <c r="CT1290">
        <f t="shared" si="312"/>
        <v>0</v>
      </c>
      <c r="CU1290">
        <f t="shared" si="313"/>
        <v>0</v>
      </c>
      <c r="CV1290">
        <f t="shared" si="314"/>
        <v>0</v>
      </c>
      <c r="CW1290">
        <f t="shared" si="315"/>
        <v>0</v>
      </c>
      <c r="CX1290">
        <f t="shared" si="316"/>
        <v>0</v>
      </c>
      <c r="CY1290">
        <f t="shared" si="317"/>
        <v>0</v>
      </c>
      <c r="CZ1290">
        <f t="shared" si="318"/>
        <v>0</v>
      </c>
      <c r="DA1290">
        <f t="shared" si="319"/>
        <v>0</v>
      </c>
      <c r="DB1290">
        <f t="shared" si="320"/>
        <v>0</v>
      </c>
      <c r="DC1290">
        <f t="shared" si="321"/>
        <v>0</v>
      </c>
      <c r="DD1290">
        <f t="shared" si="322"/>
        <v>0</v>
      </c>
      <c r="DE1290">
        <f t="shared" si="323"/>
        <v>0</v>
      </c>
      <c r="DF1290">
        <f t="shared" si="324"/>
        <v>0</v>
      </c>
      <c r="DG1290">
        <f t="shared" si="325"/>
        <v>0</v>
      </c>
      <c r="DH1290">
        <f t="shared" si="326"/>
        <v>0</v>
      </c>
      <c r="DI1290">
        <f t="shared" si="327"/>
        <v>0</v>
      </c>
      <c r="DJ1290">
        <f t="shared" si="328"/>
        <v>0</v>
      </c>
      <c r="DK1290">
        <f t="shared" si="329"/>
        <v>0</v>
      </c>
    </row>
    <row r="1291" spans="1:115" ht="15" customHeight="1">
      <c r="A1291" s="166"/>
      <c r="B1291" s="7"/>
      <c r="C1291" s="64" t="s">
        <v>98</v>
      </c>
      <c r="D1291" s="322" t="str">
        <f t="shared" si="262"/>
        <v/>
      </c>
      <c r="E1291" s="323"/>
      <c r="F1291" s="324"/>
      <c r="G1291" s="234"/>
      <c r="H1291" s="234"/>
      <c r="I1291" s="234"/>
      <c r="J1291" s="234"/>
      <c r="K1291" s="234"/>
      <c r="L1291" s="234"/>
      <c r="M1291" s="234"/>
      <c r="N1291" s="234"/>
      <c r="O1291" s="234"/>
      <c r="P1291" s="234"/>
      <c r="Q1291" s="234"/>
      <c r="R1291" s="234"/>
      <c r="S1291" s="234"/>
      <c r="T1291" s="234"/>
      <c r="U1291" s="234"/>
      <c r="V1291" s="234"/>
      <c r="W1291" s="234"/>
      <c r="X1291" s="234"/>
      <c r="Y1291" s="234"/>
      <c r="Z1291" s="234"/>
      <c r="AA1291" s="234"/>
      <c r="AB1291" s="234"/>
      <c r="AC1291" s="234"/>
      <c r="AD1291" s="234"/>
      <c r="AG1291">
        <f t="shared" si="263"/>
        <v>0</v>
      </c>
      <c r="AH1291">
        <f t="shared" si="264"/>
        <v>0</v>
      </c>
      <c r="AI1291">
        <f t="shared" si="265"/>
        <v>0</v>
      </c>
      <c r="AJ1291">
        <f t="shared" si="266"/>
        <v>0</v>
      </c>
      <c r="AL1291">
        <f t="shared" si="267"/>
        <v>0</v>
      </c>
      <c r="AM1291">
        <f t="shared" si="268"/>
        <v>0</v>
      </c>
      <c r="AN1291">
        <f t="shared" si="269"/>
        <v>0</v>
      </c>
      <c r="AO1291">
        <f t="shared" si="270"/>
        <v>0</v>
      </c>
      <c r="AQ1291">
        <f t="shared" si="271"/>
        <v>0</v>
      </c>
      <c r="AR1291">
        <f t="shared" si="272"/>
        <v>0</v>
      </c>
      <c r="AS1291">
        <f t="shared" si="273"/>
        <v>0</v>
      </c>
      <c r="AT1291">
        <f t="shared" si="274"/>
        <v>0</v>
      </c>
      <c r="AV1291">
        <f t="shared" si="275"/>
        <v>0</v>
      </c>
      <c r="AW1291">
        <f t="shared" si="276"/>
        <v>0</v>
      </c>
      <c r="AX1291">
        <f t="shared" si="277"/>
        <v>0</v>
      </c>
      <c r="AY1291">
        <f t="shared" si="278"/>
        <v>0</v>
      </c>
      <c r="BA1291">
        <f t="shared" si="279"/>
        <v>0</v>
      </c>
      <c r="BB1291">
        <f t="shared" si="280"/>
        <v>0</v>
      </c>
      <c r="BC1291">
        <f t="shared" si="281"/>
        <v>0</v>
      </c>
      <c r="BD1291">
        <f t="shared" si="282"/>
        <v>0</v>
      </c>
      <c r="BF1291">
        <f t="shared" si="283"/>
        <v>0</v>
      </c>
      <c r="BG1291">
        <f t="shared" si="284"/>
        <v>0</v>
      </c>
      <c r="BH1291">
        <f t="shared" si="285"/>
        <v>0</v>
      </c>
      <c r="BI1291">
        <f t="shared" si="286"/>
        <v>0</v>
      </c>
      <c r="BK1291">
        <f t="shared" si="287"/>
        <v>0</v>
      </c>
      <c r="BL1291">
        <f t="shared" si="288"/>
        <v>0</v>
      </c>
      <c r="BM1291">
        <f t="shared" si="289"/>
        <v>0</v>
      </c>
      <c r="BN1291">
        <f t="shared" si="290"/>
        <v>0</v>
      </c>
      <c r="BP1291">
        <f t="shared" si="291"/>
        <v>0</v>
      </c>
      <c r="BQ1291">
        <f t="shared" si="292"/>
        <v>0</v>
      </c>
      <c r="BR1291">
        <f t="shared" si="293"/>
        <v>0</v>
      </c>
      <c r="BS1291">
        <f t="shared" si="294"/>
        <v>0</v>
      </c>
      <c r="BU1291">
        <f t="shared" si="295"/>
        <v>0</v>
      </c>
      <c r="BV1291">
        <f t="shared" si="296"/>
        <v>0</v>
      </c>
      <c r="BW1291">
        <f t="shared" si="297"/>
        <v>0</v>
      </c>
      <c r="BX1291">
        <f t="shared" si="298"/>
        <v>0</v>
      </c>
      <c r="BZ1291">
        <f t="shared" si="299"/>
        <v>0</v>
      </c>
      <c r="CA1291">
        <f t="shared" si="300"/>
        <v>0</v>
      </c>
      <c r="CB1291">
        <f t="shared" si="301"/>
        <v>0</v>
      </c>
      <c r="CC1291">
        <f t="shared" si="302"/>
        <v>0</v>
      </c>
      <c r="CE1291">
        <f t="shared" si="303"/>
        <v>0</v>
      </c>
      <c r="CF1291">
        <f t="shared" si="304"/>
        <v>0</v>
      </c>
      <c r="CG1291">
        <f t="shared" si="305"/>
        <v>0</v>
      </c>
      <c r="CH1291">
        <f t="shared" si="306"/>
        <v>0</v>
      </c>
      <c r="CJ1291">
        <f t="shared" si="307"/>
        <v>0</v>
      </c>
      <c r="CL1291">
        <f t="shared" si="254"/>
        <v>0</v>
      </c>
      <c r="CM1291">
        <f t="shared" ref="CM1291:CO1291" si="358">IF(OR(S1152="NA",S1152="NS"),0,IF(G1291&gt;=S1152,0,1))</f>
        <v>0</v>
      </c>
      <c r="CN1291">
        <f t="shared" si="358"/>
        <v>0</v>
      </c>
      <c r="CO1291">
        <f t="shared" si="358"/>
        <v>0</v>
      </c>
      <c r="CQ1291" s="128">
        <f t="shared" si="309"/>
        <v>0</v>
      </c>
      <c r="CR1291">
        <f t="shared" si="310"/>
        <v>0</v>
      </c>
      <c r="CS1291">
        <f t="shared" si="311"/>
        <v>0</v>
      </c>
      <c r="CT1291">
        <f t="shared" si="312"/>
        <v>0</v>
      </c>
      <c r="CU1291">
        <f t="shared" si="313"/>
        <v>0</v>
      </c>
      <c r="CV1291">
        <f t="shared" si="314"/>
        <v>0</v>
      </c>
      <c r="CW1291">
        <f t="shared" si="315"/>
        <v>0</v>
      </c>
      <c r="CX1291">
        <f t="shared" si="316"/>
        <v>0</v>
      </c>
      <c r="CY1291">
        <f t="shared" si="317"/>
        <v>0</v>
      </c>
      <c r="CZ1291">
        <f t="shared" si="318"/>
        <v>0</v>
      </c>
      <c r="DA1291">
        <f t="shared" si="319"/>
        <v>0</v>
      </c>
      <c r="DB1291">
        <f t="shared" si="320"/>
        <v>0</v>
      </c>
      <c r="DC1291">
        <f t="shared" si="321"/>
        <v>0</v>
      </c>
      <c r="DD1291">
        <f t="shared" si="322"/>
        <v>0</v>
      </c>
      <c r="DE1291">
        <f t="shared" si="323"/>
        <v>0</v>
      </c>
      <c r="DF1291">
        <f t="shared" si="324"/>
        <v>0</v>
      </c>
      <c r="DG1291">
        <f t="shared" si="325"/>
        <v>0</v>
      </c>
      <c r="DH1291">
        <f t="shared" si="326"/>
        <v>0</v>
      </c>
      <c r="DI1291">
        <f t="shared" si="327"/>
        <v>0</v>
      </c>
      <c r="DJ1291">
        <f t="shared" si="328"/>
        <v>0</v>
      </c>
      <c r="DK1291">
        <f t="shared" si="329"/>
        <v>0</v>
      </c>
    </row>
    <row r="1292" spans="1:115" ht="15" customHeight="1">
      <c r="A1292" s="166"/>
      <c r="B1292" s="7"/>
      <c r="C1292" s="64" t="s">
        <v>99</v>
      </c>
      <c r="D1292" s="322" t="str">
        <f t="shared" si="262"/>
        <v/>
      </c>
      <c r="E1292" s="323"/>
      <c r="F1292" s="324"/>
      <c r="G1292" s="234"/>
      <c r="H1292" s="234"/>
      <c r="I1292" s="234"/>
      <c r="J1292" s="234"/>
      <c r="K1292" s="234"/>
      <c r="L1292" s="234"/>
      <c r="M1292" s="234"/>
      <c r="N1292" s="234"/>
      <c r="O1292" s="234"/>
      <c r="P1292" s="234"/>
      <c r="Q1292" s="234"/>
      <c r="R1292" s="234"/>
      <c r="S1292" s="234"/>
      <c r="T1292" s="234"/>
      <c r="U1292" s="234"/>
      <c r="V1292" s="234"/>
      <c r="W1292" s="234"/>
      <c r="X1292" s="234"/>
      <c r="Y1292" s="234"/>
      <c r="Z1292" s="234"/>
      <c r="AA1292" s="234"/>
      <c r="AB1292" s="234"/>
      <c r="AC1292" s="234"/>
      <c r="AD1292" s="234"/>
      <c r="AG1292">
        <f t="shared" si="263"/>
        <v>0</v>
      </c>
      <c r="AH1292">
        <f t="shared" si="264"/>
        <v>0</v>
      </c>
      <c r="AI1292">
        <f t="shared" si="265"/>
        <v>0</v>
      </c>
      <c r="AJ1292">
        <f t="shared" si="266"/>
        <v>0</v>
      </c>
      <c r="AL1292">
        <f t="shared" si="267"/>
        <v>0</v>
      </c>
      <c r="AM1292">
        <f t="shared" si="268"/>
        <v>0</v>
      </c>
      <c r="AN1292">
        <f t="shared" si="269"/>
        <v>0</v>
      </c>
      <c r="AO1292">
        <f t="shared" si="270"/>
        <v>0</v>
      </c>
      <c r="AQ1292">
        <f t="shared" si="271"/>
        <v>0</v>
      </c>
      <c r="AR1292">
        <f t="shared" si="272"/>
        <v>0</v>
      </c>
      <c r="AS1292">
        <f t="shared" si="273"/>
        <v>0</v>
      </c>
      <c r="AT1292">
        <f t="shared" si="274"/>
        <v>0</v>
      </c>
      <c r="AV1292">
        <f t="shared" si="275"/>
        <v>0</v>
      </c>
      <c r="AW1292">
        <f t="shared" si="276"/>
        <v>0</v>
      </c>
      <c r="AX1292">
        <f t="shared" si="277"/>
        <v>0</v>
      </c>
      <c r="AY1292">
        <f t="shared" si="278"/>
        <v>0</v>
      </c>
      <c r="BA1292">
        <f t="shared" si="279"/>
        <v>0</v>
      </c>
      <c r="BB1292">
        <f t="shared" si="280"/>
        <v>0</v>
      </c>
      <c r="BC1292">
        <f t="shared" si="281"/>
        <v>0</v>
      </c>
      <c r="BD1292">
        <f t="shared" si="282"/>
        <v>0</v>
      </c>
      <c r="BF1292">
        <f t="shared" si="283"/>
        <v>0</v>
      </c>
      <c r="BG1292">
        <f t="shared" si="284"/>
        <v>0</v>
      </c>
      <c r="BH1292">
        <f t="shared" si="285"/>
        <v>0</v>
      </c>
      <c r="BI1292">
        <f t="shared" si="286"/>
        <v>0</v>
      </c>
      <c r="BK1292">
        <f t="shared" si="287"/>
        <v>0</v>
      </c>
      <c r="BL1292">
        <f t="shared" si="288"/>
        <v>0</v>
      </c>
      <c r="BM1292">
        <f t="shared" si="289"/>
        <v>0</v>
      </c>
      <c r="BN1292">
        <f t="shared" si="290"/>
        <v>0</v>
      </c>
      <c r="BP1292">
        <f t="shared" si="291"/>
        <v>0</v>
      </c>
      <c r="BQ1292">
        <f t="shared" si="292"/>
        <v>0</v>
      </c>
      <c r="BR1292">
        <f t="shared" si="293"/>
        <v>0</v>
      </c>
      <c r="BS1292">
        <f t="shared" si="294"/>
        <v>0</v>
      </c>
      <c r="BU1292">
        <f t="shared" si="295"/>
        <v>0</v>
      </c>
      <c r="BV1292">
        <f t="shared" si="296"/>
        <v>0</v>
      </c>
      <c r="BW1292">
        <f t="shared" si="297"/>
        <v>0</v>
      </c>
      <c r="BX1292">
        <f t="shared" si="298"/>
        <v>0</v>
      </c>
      <c r="BZ1292">
        <f t="shared" si="299"/>
        <v>0</v>
      </c>
      <c r="CA1292">
        <f t="shared" si="300"/>
        <v>0</v>
      </c>
      <c r="CB1292">
        <f t="shared" si="301"/>
        <v>0</v>
      </c>
      <c r="CC1292">
        <f t="shared" si="302"/>
        <v>0</v>
      </c>
      <c r="CE1292">
        <f t="shared" si="303"/>
        <v>0</v>
      </c>
      <c r="CF1292">
        <f t="shared" si="304"/>
        <v>0</v>
      </c>
      <c r="CG1292">
        <f t="shared" si="305"/>
        <v>0</v>
      </c>
      <c r="CH1292">
        <f t="shared" si="306"/>
        <v>0</v>
      </c>
      <c r="CJ1292">
        <f t="shared" si="307"/>
        <v>0</v>
      </c>
      <c r="CL1292">
        <f t="shared" si="254"/>
        <v>0</v>
      </c>
      <c r="CM1292">
        <f t="shared" ref="CM1292:CO1292" si="359">IF(OR(S1153="NA",S1153="NS"),0,IF(G1292&gt;=S1153,0,1))</f>
        <v>0</v>
      </c>
      <c r="CN1292">
        <f t="shared" si="359"/>
        <v>0</v>
      </c>
      <c r="CO1292">
        <f t="shared" si="359"/>
        <v>0</v>
      </c>
      <c r="CQ1292" s="128">
        <f t="shared" si="309"/>
        <v>0</v>
      </c>
      <c r="CR1292">
        <f t="shared" si="310"/>
        <v>0</v>
      </c>
      <c r="CS1292">
        <f t="shared" si="311"/>
        <v>0</v>
      </c>
      <c r="CT1292">
        <f t="shared" si="312"/>
        <v>0</v>
      </c>
      <c r="CU1292">
        <f t="shared" si="313"/>
        <v>0</v>
      </c>
      <c r="CV1292">
        <f t="shared" si="314"/>
        <v>0</v>
      </c>
      <c r="CW1292">
        <f t="shared" si="315"/>
        <v>0</v>
      </c>
      <c r="CX1292">
        <f t="shared" si="316"/>
        <v>0</v>
      </c>
      <c r="CY1292">
        <f t="shared" si="317"/>
        <v>0</v>
      </c>
      <c r="CZ1292">
        <f t="shared" si="318"/>
        <v>0</v>
      </c>
      <c r="DA1292">
        <f t="shared" si="319"/>
        <v>0</v>
      </c>
      <c r="DB1292">
        <f t="shared" si="320"/>
        <v>0</v>
      </c>
      <c r="DC1292">
        <f t="shared" si="321"/>
        <v>0</v>
      </c>
      <c r="DD1292">
        <f t="shared" si="322"/>
        <v>0</v>
      </c>
      <c r="DE1292">
        <f t="shared" si="323"/>
        <v>0</v>
      </c>
      <c r="DF1292">
        <f t="shared" si="324"/>
        <v>0</v>
      </c>
      <c r="DG1292">
        <f t="shared" si="325"/>
        <v>0</v>
      </c>
      <c r="DH1292">
        <f t="shared" si="326"/>
        <v>0</v>
      </c>
      <c r="DI1292">
        <f t="shared" si="327"/>
        <v>0</v>
      </c>
      <c r="DJ1292">
        <f t="shared" si="328"/>
        <v>0</v>
      </c>
      <c r="DK1292">
        <f t="shared" si="329"/>
        <v>0</v>
      </c>
    </row>
    <row r="1293" spans="1:115" ht="15" customHeight="1">
      <c r="A1293" s="166"/>
      <c r="B1293" s="7"/>
      <c r="C1293" s="64" t="s">
        <v>100</v>
      </c>
      <c r="D1293" s="322" t="str">
        <f t="shared" si="262"/>
        <v/>
      </c>
      <c r="E1293" s="323"/>
      <c r="F1293" s="324"/>
      <c r="G1293" s="234"/>
      <c r="H1293" s="234"/>
      <c r="I1293" s="234"/>
      <c r="J1293" s="234"/>
      <c r="K1293" s="234"/>
      <c r="L1293" s="234"/>
      <c r="M1293" s="234"/>
      <c r="N1293" s="234"/>
      <c r="O1293" s="234"/>
      <c r="P1293" s="234"/>
      <c r="Q1293" s="234"/>
      <c r="R1293" s="234"/>
      <c r="S1293" s="234"/>
      <c r="T1293" s="234"/>
      <c r="U1293" s="234"/>
      <c r="V1293" s="234"/>
      <c r="W1293" s="234"/>
      <c r="X1293" s="234"/>
      <c r="Y1293" s="234"/>
      <c r="Z1293" s="234"/>
      <c r="AA1293" s="234"/>
      <c r="AB1293" s="234"/>
      <c r="AC1293" s="234"/>
      <c r="AD1293" s="234"/>
      <c r="AG1293">
        <f t="shared" si="263"/>
        <v>0</v>
      </c>
      <c r="AH1293">
        <f t="shared" si="264"/>
        <v>0</v>
      </c>
      <c r="AI1293">
        <f t="shared" si="265"/>
        <v>0</v>
      </c>
      <c r="AJ1293">
        <f t="shared" si="266"/>
        <v>0</v>
      </c>
      <c r="AL1293">
        <f t="shared" si="267"/>
        <v>0</v>
      </c>
      <c r="AM1293">
        <f t="shared" si="268"/>
        <v>0</v>
      </c>
      <c r="AN1293">
        <f t="shared" si="269"/>
        <v>0</v>
      </c>
      <c r="AO1293">
        <f t="shared" si="270"/>
        <v>0</v>
      </c>
      <c r="AQ1293">
        <f t="shared" si="271"/>
        <v>0</v>
      </c>
      <c r="AR1293">
        <f t="shared" si="272"/>
        <v>0</v>
      </c>
      <c r="AS1293">
        <f t="shared" si="273"/>
        <v>0</v>
      </c>
      <c r="AT1293">
        <f t="shared" si="274"/>
        <v>0</v>
      </c>
      <c r="AV1293">
        <f t="shared" si="275"/>
        <v>0</v>
      </c>
      <c r="AW1293">
        <f t="shared" si="276"/>
        <v>0</v>
      </c>
      <c r="AX1293">
        <f t="shared" si="277"/>
        <v>0</v>
      </c>
      <c r="AY1293">
        <f t="shared" si="278"/>
        <v>0</v>
      </c>
      <c r="BA1293">
        <f t="shared" si="279"/>
        <v>0</v>
      </c>
      <c r="BB1293">
        <f t="shared" si="280"/>
        <v>0</v>
      </c>
      <c r="BC1293">
        <f t="shared" si="281"/>
        <v>0</v>
      </c>
      <c r="BD1293">
        <f t="shared" si="282"/>
        <v>0</v>
      </c>
      <c r="BF1293">
        <f t="shared" si="283"/>
        <v>0</v>
      </c>
      <c r="BG1293">
        <f t="shared" si="284"/>
        <v>0</v>
      </c>
      <c r="BH1293">
        <f t="shared" si="285"/>
        <v>0</v>
      </c>
      <c r="BI1293">
        <f t="shared" si="286"/>
        <v>0</v>
      </c>
      <c r="BK1293">
        <f t="shared" si="287"/>
        <v>0</v>
      </c>
      <c r="BL1293">
        <f t="shared" si="288"/>
        <v>0</v>
      </c>
      <c r="BM1293">
        <f t="shared" si="289"/>
        <v>0</v>
      </c>
      <c r="BN1293">
        <f t="shared" si="290"/>
        <v>0</v>
      </c>
      <c r="BP1293">
        <f t="shared" si="291"/>
        <v>0</v>
      </c>
      <c r="BQ1293">
        <f t="shared" si="292"/>
        <v>0</v>
      </c>
      <c r="BR1293">
        <f t="shared" si="293"/>
        <v>0</v>
      </c>
      <c r="BS1293">
        <f t="shared" si="294"/>
        <v>0</v>
      </c>
      <c r="BU1293">
        <f t="shared" si="295"/>
        <v>0</v>
      </c>
      <c r="BV1293">
        <f t="shared" si="296"/>
        <v>0</v>
      </c>
      <c r="BW1293">
        <f t="shared" si="297"/>
        <v>0</v>
      </c>
      <c r="BX1293">
        <f t="shared" si="298"/>
        <v>0</v>
      </c>
      <c r="BZ1293">
        <f t="shared" si="299"/>
        <v>0</v>
      </c>
      <c r="CA1293">
        <f t="shared" si="300"/>
        <v>0</v>
      </c>
      <c r="CB1293">
        <f t="shared" si="301"/>
        <v>0</v>
      </c>
      <c r="CC1293">
        <f t="shared" si="302"/>
        <v>0</v>
      </c>
      <c r="CE1293">
        <f t="shared" si="303"/>
        <v>0</v>
      </c>
      <c r="CF1293">
        <f t="shared" si="304"/>
        <v>0</v>
      </c>
      <c r="CG1293">
        <f t="shared" si="305"/>
        <v>0</v>
      </c>
      <c r="CH1293">
        <f t="shared" si="306"/>
        <v>0</v>
      </c>
      <c r="CJ1293">
        <f t="shared" si="307"/>
        <v>0</v>
      </c>
      <c r="CL1293">
        <f t="shared" ref="CL1293:CL1324" si="360">IF(OR(S1154=0,S1154="NA",S1154="NS"),0,1)</f>
        <v>0</v>
      </c>
      <c r="CM1293">
        <f t="shared" ref="CM1293:CO1293" si="361">IF(OR(S1154="NA",S1154="NS"),0,IF(G1293&gt;=S1154,0,1))</f>
        <v>0</v>
      </c>
      <c r="CN1293">
        <f t="shared" si="361"/>
        <v>0</v>
      </c>
      <c r="CO1293">
        <f t="shared" si="361"/>
        <v>0</v>
      </c>
      <c r="CQ1293" s="128">
        <f t="shared" si="309"/>
        <v>0</v>
      </c>
      <c r="CR1293">
        <f t="shared" si="310"/>
        <v>0</v>
      </c>
      <c r="CS1293">
        <f t="shared" si="311"/>
        <v>0</v>
      </c>
      <c r="CT1293">
        <f t="shared" si="312"/>
        <v>0</v>
      </c>
      <c r="CU1293">
        <f t="shared" si="313"/>
        <v>0</v>
      </c>
      <c r="CV1293">
        <f t="shared" si="314"/>
        <v>0</v>
      </c>
      <c r="CW1293">
        <f t="shared" si="315"/>
        <v>0</v>
      </c>
      <c r="CX1293">
        <f t="shared" si="316"/>
        <v>0</v>
      </c>
      <c r="CY1293">
        <f t="shared" si="317"/>
        <v>0</v>
      </c>
      <c r="CZ1293">
        <f t="shared" si="318"/>
        <v>0</v>
      </c>
      <c r="DA1293">
        <f t="shared" si="319"/>
        <v>0</v>
      </c>
      <c r="DB1293">
        <f t="shared" si="320"/>
        <v>0</v>
      </c>
      <c r="DC1293">
        <f t="shared" si="321"/>
        <v>0</v>
      </c>
      <c r="DD1293">
        <f t="shared" si="322"/>
        <v>0</v>
      </c>
      <c r="DE1293">
        <f t="shared" si="323"/>
        <v>0</v>
      </c>
      <c r="DF1293">
        <f t="shared" si="324"/>
        <v>0</v>
      </c>
      <c r="DG1293">
        <f t="shared" si="325"/>
        <v>0</v>
      </c>
      <c r="DH1293">
        <f t="shared" si="326"/>
        <v>0</v>
      </c>
      <c r="DI1293">
        <f t="shared" si="327"/>
        <v>0</v>
      </c>
      <c r="DJ1293">
        <f t="shared" si="328"/>
        <v>0</v>
      </c>
      <c r="DK1293">
        <f t="shared" si="329"/>
        <v>0</v>
      </c>
    </row>
    <row r="1294" spans="1:115" ht="15" customHeight="1">
      <c r="A1294" s="166"/>
      <c r="B1294" s="7"/>
      <c r="C1294" s="64" t="s">
        <v>101</v>
      </c>
      <c r="D1294" s="322" t="str">
        <f t="shared" si="262"/>
        <v/>
      </c>
      <c r="E1294" s="323"/>
      <c r="F1294" s="324"/>
      <c r="G1294" s="234"/>
      <c r="H1294" s="234"/>
      <c r="I1294" s="234"/>
      <c r="J1294" s="234"/>
      <c r="K1294" s="234"/>
      <c r="L1294" s="234"/>
      <c r="M1294" s="234"/>
      <c r="N1294" s="234"/>
      <c r="O1294" s="234"/>
      <c r="P1294" s="234"/>
      <c r="Q1294" s="234"/>
      <c r="R1294" s="234"/>
      <c r="S1294" s="234"/>
      <c r="T1294" s="234"/>
      <c r="U1294" s="234"/>
      <c r="V1294" s="234"/>
      <c r="W1294" s="234"/>
      <c r="X1294" s="234"/>
      <c r="Y1294" s="234"/>
      <c r="Z1294" s="234"/>
      <c r="AA1294" s="234"/>
      <c r="AB1294" s="234"/>
      <c r="AC1294" s="234"/>
      <c r="AD1294" s="234"/>
      <c r="AG1294">
        <f t="shared" si="263"/>
        <v>0</v>
      </c>
      <c r="AH1294">
        <f t="shared" si="264"/>
        <v>0</v>
      </c>
      <c r="AI1294">
        <f t="shared" si="265"/>
        <v>0</v>
      </c>
      <c r="AJ1294">
        <f t="shared" si="266"/>
        <v>0</v>
      </c>
      <c r="AL1294">
        <f t="shared" si="267"/>
        <v>0</v>
      </c>
      <c r="AM1294">
        <f t="shared" si="268"/>
        <v>0</v>
      </c>
      <c r="AN1294">
        <f t="shared" si="269"/>
        <v>0</v>
      </c>
      <c r="AO1294">
        <f t="shared" si="270"/>
        <v>0</v>
      </c>
      <c r="AQ1294">
        <f t="shared" si="271"/>
        <v>0</v>
      </c>
      <c r="AR1294">
        <f t="shared" si="272"/>
        <v>0</v>
      </c>
      <c r="AS1294">
        <f t="shared" si="273"/>
        <v>0</v>
      </c>
      <c r="AT1294">
        <f t="shared" si="274"/>
        <v>0</v>
      </c>
      <c r="AV1294">
        <f t="shared" si="275"/>
        <v>0</v>
      </c>
      <c r="AW1294">
        <f t="shared" si="276"/>
        <v>0</v>
      </c>
      <c r="AX1294">
        <f t="shared" si="277"/>
        <v>0</v>
      </c>
      <c r="AY1294">
        <f t="shared" si="278"/>
        <v>0</v>
      </c>
      <c r="BA1294">
        <f t="shared" si="279"/>
        <v>0</v>
      </c>
      <c r="BB1294">
        <f t="shared" si="280"/>
        <v>0</v>
      </c>
      <c r="BC1294">
        <f t="shared" si="281"/>
        <v>0</v>
      </c>
      <c r="BD1294">
        <f t="shared" si="282"/>
        <v>0</v>
      </c>
      <c r="BF1294">
        <f t="shared" si="283"/>
        <v>0</v>
      </c>
      <c r="BG1294">
        <f t="shared" si="284"/>
        <v>0</v>
      </c>
      <c r="BH1294">
        <f t="shared" si="285"/>
        <v>0</v>
      </c>
      <c r="BI1294">
        <f t="shared" si="286"/>
        <v>0</v>
      </c>
      <c r="BK1294">
        <f t="shared" si="287"/>
        <v>0</v>
      </c>
      <c r="BL1294">
        <f t="shared" si="288"/>
        <v>0</v>
      </c>
      <c r="BM1294">
        <f t="shared" si="289"/>
        <v>0</v>
      </c>
      <c r="BN1294">
        <f t="shared" si="290"/>
        <v>0</v>
      </c>
      <c r="BP1294">
        <f t="shared" si="291"/>
        <v>0</v>
      </c>
      <c r="BQ1294">
        <f t="shared" si="292"/>
        <v>0</v>
      </c>
      <c r="BR1294">
        <f t="shared" si="293"/>
        <v>0</v>
      </c>
      <c r="BS1294">
        <f t="shared" si="294"/>
        <v>0</v>
      </c>
      <c r="BU1294">
        <f t="shared" si="295"/>
        <v>0</v>
      </c>
      <c r="BV1294">
        <f t="shared" si="296"/>
        <v>0</v>
      </c>
      <c r="BW1294">
        <f t="shared" si="297"/>
        <v>0</v>
      </c>
      <c r="BX1294">
        <f t="shared" si="298"/>
        <v>0</v>
      </c>
      <c r="BZ1294">
        <f t="shared" si="299"/>
        <v>0</v>
      </c>
      <c r="CA1294">
        <f t="shared" si="300"/>
        <v>0</v>
      </c>
      <c r="CB1294">
        <f t="shared" si="301"/>
        <v>0</v>
      </c>
      <c r="CC1294">
        <f t="shared" si="302"/>
        <v>0</v>
      </c>
      <c r="CE1294">
        <f t="shared" si="303"/>
        <v>0</v>
      </c>
      <c r="CF1294">
        <f t="shared" si="304"/>
        <v>0</v>
      </c>
      <c r="CG1294">
        <f t="shared" si="305"/>
        <v>0</v>
      </c>
      <c r="CH1294">
        <f t="shared" si="306"/>
        <v>0</v>
      </c>
      <c r="CJ1294">
        <f t="shared" si="307"/>
        <v>0</v>
      </c>
      <c r="CL1294">
        <f t="shared" si="360"/>
        <v>0</v>
      </c>
      <c r="CM1294">
        <f t="shared" ref="CM1294:CO1294" si="362">IF(OR(S1155="NA",S1155="NS"),0,IF(G1294&gt;=S1155,0,1))</f>
        <v>0</v>
      </c>
      <c r="CN1294">
        <f t="shared" si="362"/>
        <v>0</v>
      </c>
      <c r="CO1294">
        <f t="shared" si="362"/>
        <v>0</v>
      </c>
      <c r="CQ1294" s="128">
        <f t="shared" si="309"/>
        <v>0</v>
      </c>
      <c r="CR1294">
        <f t="shared" si="310"/>
        <v>0</v>
      </c>
      <c r="CS1294">
        <f t="shared" si="311"/>
        <v>0</v>
      </c>
      <c r="CT1294">
        <f t="shared" si="312"/>
        <v>0</v>
      </c>
      <c r="CU1294">
        <f t="shared" si="313"/>
        <v>0</v>
      </c>
      <c r="CV1294">
        <f t="shared" si="314"/>
        <v>0</v>
      </c>
      <c r="CW1294">
        <f t="shared" si="315"/>
        <v>0</v>
      </c>
      <c r="CX1294">
        <f t="shared" si="316"/>
        <v>0</v>
      </c>
      <c r="CY1294">
        <f t="shared" si="317"/>
        <v>0</v>
      </c>
      <c r="CZ1294">
        <f t="shared" si="318"/>
        <v>0</v>
      </c>
      <c r="DA1294">
        <f t="shared" si="319"/>
        <v>0</v>
      </c>
      <c r="DB1294">
        <f t="shared" si="320"/>
        <v>0</v>
      </c>
      <c r="DC1294">
        <f t="shared" si="321"/>
        <v>0</v>
      </c>
      <c r="DD1294">
        <f t="shared" si="322"/>
        <v>0</v>
      </c>
      <c r="DE1294">
        <f t="shared" si="323"/>
        <v>0</v>
      </c>
      <c r="DF1294">
        <f t="shared" si="324"/>
        <v>0</v>
      </c>
      <c r="DG1294">
        <f t="shared" si="325"/>
        <v>0</v>
      </c>
      <c r="DH1294">
        <f t="shared" si="326"/>
        <v>0</v>
      </c>
      <c r="DI1294">
        <f t="shared" si="327"/>
        <v>0</v>
      </c>
      <c r="DJ1294">
        <f t="shared" si="328"/>
        <v>0</v>
      </c>
      <c r="DK1294">
        <f t="shared" si="329"/>
        <v>0</v>
      </c>
    </row>
    <row r="1295" spans="1:115" ht="15" customHeight="1">
      <c r="A1295" s="166"/>
      <c r="B1295" s="7"/>
      <c r="C1295" s="64" t="s">
        <v>102</v>
      </c>
      <c r="D1295" s="322" t="str">
        <f t="shared" si="262"/>
        <v/>
      </c>
      <c r="E1295" s="323"/>
      <c r="F1295" s="324"/>
      <c r="G1295" s="234"/>
      <c r="H1295" s="234"/>
      <c r="I1295" s="234"/>
      <c r="J1295" s="234"/>
      <c r="K1295" s="234"/>
      <c r="L1295" s="234"/>
      <c r="M1295" s="234"/>
      <c r="N1295" s="234"/>
      <c r="O1295" s="234"/>
      <c r="P1295" s="234"/>
      <c r="Q1295" s="234"/>
      <c r="R1295" s="234"/>
      <c r="S1295" s="234"/>
      <c r="T1295" s="234"/>
      <c r="U1295" s="234"/>
      <c r="V1295" s="234"/>
      <c r="W1295" s="234"/>
      <c r="X1295" s="234"/>
      <c r="Y1295" s="234"/>
      <c r="Z1295" s="234"/>
      <c r="AA1295" s="234"/>
      <c r="AB1295" s="234"/>
      <c r="AC1295" s="234"/>
      <c r="AD1295" s="234"/>
      <c r="AG1295">
        <f t="shared" si="263"/>
        <v>0</v>
      </c>
      <c r="AH1295">
        <f t="shared" si="264"/>
        <v>0</v>
      </c>
      <c r="AI1295">
        <f t="shared" si="265"/>
        <v>0</v>
      </c>
      <c r="AJ1295">
        <f t="shared" si="266"/>
        <v>0</v>
      </c>
      <c r="AL1295">
        <f t="shared" si="267"/>
        <v>0</v>
      </c>
      <c r="AM1295">
        <f t="shared" si="268"/>
        <v>0</v>
      </c>
      <c r="AN1295">
        <f t="shared" si="269"/>
        <v>0</v>
      </c>
      <c r="AO1295">
        <f t="shared" si="270"/>
        <v>0</v>
      </c>
      <c r="AQ1295">
        <f t="shared" si="271"/>
        <v>0</v>
      </c>
      <c r="AR1295">
        <f t="shared" si="272"/>
        <v>0</v>
      </c>
      <c r="AS1295">
        <f t="shared" si="273"/>
        <v>0</v>
      </c>
      <c r="AT1295">
        <f t="shared" si="274"/>
        <v>0</v>
      </c>
      <c r="AV1295">
        <f t="shared" si="275"/>
        <v>0</v>
      </c>
      <c r="AW1295">
        <f t="shared" si="276"/>
        <v>0</v>
      </c>
      <c r="AX1295">
        <f t="shared" si="277"/>
        <v>0</v>
      </c>
      <c r="AY1295">
        <f t="shared" si="278"/>
        <v>0</v>
      </c>
      <c r="BA1295">
        <f t="shared" si="279"/>
        <v>0</v>
      </c>
      <c r="BB1295">
        <f t="shared" si="280"/>
        <v>0</v>
      </c>
      <c r="BC1295">
        <f t="shared" si="281"/>
        <v>0</v>
      </c>
      <c r="BD1295">
        <f t="shared" si="282"/>
        <v>0</v>
      </c>
      <c r="BF1295">
        <f t="shared" si="283"/>
        <v>0</v>
      </c>
      <c r="BG1295">
        <f t="shared" si="284"/>
        <v>0</v>
      </c>
      <c r="BH1295">
        <f t="shared" si="285"/>
        <v>0</v>
      </c>
      <c r="BI1295">
        <f t="shared" si="286"/>
        <v>0</v>
      </c>
      <c r="BK1295">
        <f t="shared" si="287"/>
        <v>0</v>
      </c>
      <c r="BL1295">
        <f t="shared" si="288"/>
        <v>0</v>
      </c>
      <c r="BM1295">
        <f t="shared" si="289"/>
        <v>0</v>
      </c>
      <c r="BN1295">
        <f t="shared" si="290"/>
        <v>0</v>
      </c>
      <c r="BP1295">
        <f t="shared" si="291"/>
        <v>0</v>
      </c>
      <c r="BQ1295">
        <f t="shared" si="292"/>
        <v>0</v>
      </c>
      <c r="BR1295">
        <f t="shared" si="293"/>
        <v>0</v>
      </c>
      <c r="BS1295">
        <f t="shared" si="294"/>
        <v>0</v>
      </c>
      <c r="BU1295">
        <f t="shared" si="295"/>
        <v>0</v>
      </c>
      <c r="BV1295">
        <f t="shared" si="296"/>
        <v>0</v>
      </c>
      <c r="BW1295">
        <f t="shared" si="297"/>
        <v>0</v>
      </c>
      <c r="BX1295">
        <f t="shared" si="298"/>
        <v>0</v>
      </c>
      <c r="BZ1295">
        <f t="shared" si="299"/>
        <v>0</v>
      </c>
      <c r="CA1295">
        <f t="shared" si="300"/>
        <v>0</v>
      </c>
      <c r="CB1295">
        <f t="shared" si="301"/>
        <v>0</v>
      </c>
      <c r="CC1295">
        <f t="shared" si="302"/>
        <v>0</v>
      </c>
      <c r="CE1295">
        <f t="shared" si="303"/>
        <v>0</v>
      </c>
      <c r="CF1295">
        <f t="shared" si="304"/>
        <v>0</v>
      </c>
      <c r="CG1295">
        <f t="shared" si="305"/>
        <v>0</v>
      </c>
      <c r="CH1295">
        <f t="shared" si="306"/>
        <v>0</v>
      </c>
      <c r="CJ1295">
        <f t="shared" si="307"/>
        <v>0</v>
      </c>
      <c r="CL1295">
        <f t="shared" si="360"/>
        <v>0</v>
      </c>
      <c r="CM1295">
        <f t="shared" ref="CM1295:CO1295" si="363">IF(OR(S1156="NA",S1156="NS"),0,IF(G1295&gt;=S1156,0,1))</f>
        <v>0</v>
      </c>
      <c r="CN1295">
        <f t="shared" si="363"/>
        <v>0</v>
      </c>
      <c r="CO1295">
        <f t="shared" si="363"/>
        <v>0</v>
      </c>
      <c r="CQ1295" s="128">
        <f t="shared" si="309"/>
        <v>0</v>
      </c>
      <c r="CR1295">
        <f t="shared" si="310"/>
        <v>0</v>
      </c>
      <c r="CS1295">
        <f t="shared" si="311"/>
        <v>0</v>
      </c>
      <c r="CT1295">
        <f t="shared" si="312"/>
        <v>0</v>
      </c>
      <c r="CU1295">
        <f t="shared" si="313"/>
        <v>0</v>
      </c>
      <c r="CV1295">
        <f t="shared" si="314"/>
        <v>0</v>
      </c>
      <c r="CW1295">
        <f t="shared" si="315"/>
        <v>0</v>
      </c>
      <c r="CX1295">
        <f t="shared" si="316"/>
        <v>0</v>
      </c>
      <c r="CY1295">
        <f t="shared" si="317"/>
        <v>0</v>
      </c>
      <c r="CZ1295">
        <f t="shared" si="318"/>
        <v>0</v>
      </c>
      <c r="DA1295">
        <f t="shared" si="319"/>
        <v>0</v>
      </c>
      <c r="DB1295">
        <f t="shared" si="320"/>
        <v>0</v>
      </c>
      <c r="DC1295">
        <f t="shared" si="321"/>
        <v>0</v>
      </c>
      <c r="DD1295">
        <f t="shared" si="322"/>
        <v>0</v>
      </c>
      <c r="DE1295">
        <f t="shared" si="323"/>
        <v>0</v>
      </c>
      <c r="DF1295">
        <f t="shared" si="324"/>
        <v>0</v>
      </c>
      <c r="DG1295">
        <f t="shared" si="325"/>
        <v>0</v>
      </c>
      <c r="DH1295">
        <f t="shared" si="326"/>
        <v>0</v>
      </c>
      <c r="DI1295">
        <f t="shared" si="327"/>
        <v>0</v>
      </c>
      <c r="DJ1295">
        <f t="shared" si="328"/>
        <v>0</v>
      </c>
      <c r="DK1295">
        <f t="shared" si="329"/>
        <v>0</v>
      </c>
    </row>
    <row r="1296" spans="1:115" ht="15" customHeight="1">
      <c r="A1296" s="166"/>
      <c r="B1296" s="7"/>
      <c r="C1296" s="64" t="s">
        <v>108</v>
      </c>
      <c r="D1296" s="322" t="str">
        <f t="shared" si="262"/>
        <v/>
      </c>
      <c r="E1296" s="323"/>
      <c r="F1296" s="324"/>
      <c r="G1296" s="234"/>
      <c r="H1296" s="234"/>
      <c r="I1296" s="234"/>
      <c r="J1296" s="234"/>
      <c r="K1296" s="234"/>
      <c r="L1296" s="234"/>
      <c r="M1296" s="234"/>
      <c r="N1296" s="234"/>
      <c r="O1296" s="234"/>
      <c r="P1296" s="234"/>
      <c r="Q1296" s="234"/>
      <c r="R1296" s="234"/>
      <c r="S1296" s="234"/>
      <c r="T1296" s="234"/>
      <c r="U1296" s="234"/>
      <c r="V1296" s="234"/>
      <c r="W1296" s="234"/>
      <c r="X1296" s="234"/>
      <c r="Y1296" s="234"/>
      <c r="Z1296" s="234"/>
      <c r="AA1296" s="234"/>
      <c r="AB1296" s="234"/>
      <c r="AC1296" s="234"/>
      <c r="AD1296" s="234"/>
      <c r="AG1296">
        <f t="shared" si="263"/>
        <v>0</v>
      </c>
      <c r="AH1296">
        <f t="shared" si="264"/>
        <v>0</v>
      </c>
      <c r="AI1296">
        <f t="shared" si="265"/>
        <v>0</v>
      </c>
      <c r="AJ1296">
        <f t="shared" si="266"/>
        <v>0</v>
      </c>
      <c r="AL1296">
        <f t="shared" si="267"/>
        <v>0</v>
      </c>
      <c r="AM1296">
        <f t="shared" si="268"/>
        <v>0</v>
      </c>
      <c r="AN1296">
        <f t="shared" si="269"/>
        <v>0</v>
      </c>
      <c r="AO1296">
        <f t="shared" si="270"/>
        <v>0</v>
      </c>
      <c r="AQ1296">
        <f t="shared" si="271"/>
        <v>0</v>
      </c>
      <c r="AR1296">
        <f t="shared" si="272"/>
        <v>0</v>
      </c>
      <c r="AS1296">
        <f t="shared" si="273"/>
        <v>0</v>
      </c>
      <c r="AT1296">
        <f t="shared" si="274"/>
        <v>0</v>
      </c>
      <c r="AV1296">
        <f t="shared" si="275"/>
        <v>0</v>
      </c>
      <c r="AW1296">
        <f t="shared" si="276"/>
        <v>0</v>
      </c>
      <c r="AX1296">
        <f t="shared" si="277"/>
        <v>0</v>
      </c>
      <c r="AY1296">
        <f t="shared" si="278"/>
        <v>0</v>
      </c>
      <c r="BA1296">
        <f t="shared" si="279"/>
        <v>0</v>
      </c>
      <c r="BB1296">
        <f t="shared" si="280"/>
        <v>0</v>
      </c>
      <c r="BC1296">
        <f t="shared" si="281"/>
        <v>0</v>
      </c>
      <c r="BD1296">
        <f t="shared" si="282"/>
        <v>0</v>
      </c>
      <c r="BF1296">
        <f t="shared" si="283"/>
        <v>0</v>
      </c>
      <c r="BG1296">
        <f t="shared" si="284"/>
        <v>0</v>
      </c>
      <c r="BH1296">
        <f t="shared" si="285"/>
        <v>0</v>
      </c>
      <c r="BI1296">
        <f t="shared" si="286"/>
        <v>0</v>
      </c>
      <c r="BK1296">
        <f t="shared" si="287"/>
        <v>0</v>
      </c>
      <c r="BL1296">
        <f t="shared" si="288"/>
        <v>0</v>
      </c>
      <c r="BM1296">
        <f t="shared" si="289"/>
        <v>0</v>
      </c>
      <c r="BN1296">
        <f t="shared" si="290"/>
        <v>0</v>
      </c>
      <c r="BP1296">
        <f t="shared" si="291"/>
        <v>0</v>
      </c>
      <c r="BQ1296">
        <f t="shared" si="292"/>
        <v>0</v>
      </c>
      <c r="BR1296">
        <f t="shared" si="293"/>
        <v>0</v>
      </c>
      <c r="BS1296">
        <f t="shared" si="294"/>
        <v>0</v>
      </c>
      <c r="BU1296">
        <f t="shared" si="295"/>
        <v>0</v>
      </c>
      <c r="BV1296">
        <f t="shared" si="296"/>
        <v>0</v>
      </c>
      <c r="BW1296">
        <f t="shared" si="297"/>
        <v>0</v>
      </c>
      <c r="BX1296">
        <f t="shared" si="298"/>
        <v>0</v>
      </c>
      <c r="BZ1296">
        <f t="shared" si="299"/>
        <v>0</v>
      </c>
      <c r="CA1296">
        <f t="shared" si="300"/>
        <v>0</v>
      </c>
      <c r="CB1296">
        <f t="shared" si="301"/>
        <v>0</v>
      </c>
      <c r="CC1296">
        <f t="shared" si="302"/>
        <v>0</v>
      </c>
      <c r="CE1296">
        <f t="shared" si="303"/>
        <v>0</v>
      </c>
      <c r="CF1296">
        <f t="shared" si="304"/>
        <v>0</v>
      </c>
      <c r="CG1296">
        <f t="shared" si="305"/>
        <v>0</v>
      </c>
      <c r="CH1296">
        <f t="shared" si="306"/>
        <v>0</v>
      </c>
      <c r="CJ1296">
        <f t="shared" si="307"/>
        <v>0</v>
      </c>
      <c r="CL1296">
        <f t="shared" si="360"/>
        <v>0</v>
      </c>
      <c r="CM1296">
        <f t="shared" ref="CM1296:CO1296" si="364">IF(OR(S1157="NA",S1157="NS"),0,IF(G1296&gt;=S1157,0,1))</f>
        <v>0</v>
      </c>
      <c r="CN1296">
        <f t="shared" si="364"/>
        <v>0</v>
      </c>
      <c r="CO1296">
        <f t="shared" si="364"/>
        <v>0</v>
      </c>
      <c r="CQ1296" s="128">
        <f t="shared" si="309"/>
        <v>0</v>
      </c>
      <c r="CR1296">
        <f t="shared" si="310"/>
        <v>0</v>
      </c>
      <c r="CS1296">
        <f t="shared" si="311"/>
        <v>0</v>
      </c>
      <c r="CT1296">
        <f t="shared" si="312"/>
        <v>0</v>
      </c>
      <c r="CU1296">
        <f t="shared" si="313"/>
        <v>0</v>
      </c>
      <c r="CV1296">
        <f t="shared" si="314"/>
        <v>0</v>
      </c>
      <c r="CW1296">
        <f t="shared" si="315"/>
        <v>0</v>
      </c>
      <c r="CX1296">
        <f t="shared" si="316"/>
        <v>0</v>
      </c>
      <c r="CY1296">
        <f t="shared" si="317"/>
        <v>0</v>
      </c>
      <c r="CZ1296">
        <f t="shared" si="318"/>
        <v>0</v>
      </c>
      <c r="DA1296">
        <f t="shared" si="319"/>
        <v>0</v>
      </c>
      <c r="DB1296">
        <f t="shared" si="320"/>
        <v>0</v>
      </c>
      <c r="DC1296">
        <f t="shared" si="321"/>
        <v>0</v>
      </c>
      <c r="DD1296">
        <f t="shared" si="322"/>
        <v>0</v>
      </c>
      <c r="DE1296">
        <f t="shared" si="323"/>
        <v>0</v>
      </c>
      <c r="DF1296">
        <f t="shared" si="324"/>
        <v>0</v>
      </c>
      <c r="DG1296">
        <f t="shared" si="325"/>
        <v>0</v>
      </c>
      <c r="DH1296">
        <f t="shared" si="326"/>
        <v>0</v>
      </c>
      <c r="DI1296">
        <f t="shared" si="327"/>
        <v>0</v>
      </c>
      <c r="DJ1296">
        <f t="shared" si="328"/>
        <v>0</v>
      </c>
      <c r="DK1296">
        <f t="shared" si="329"/>
        <v>0</v>
      </c>
    </row>
    <row r="1297" spans="1:115" ht="15" customHeight="1">
      <c r="A1297" s="166"/>
      <c r="B1297" s="7"/>
      <c r="C1297" s="64" t="s">
        <v>109</v>
      </c>
      <c r="D1297" s="322" t="str">
        <f t="shared" si="262"/>
        <v/>
      </c>
      <c r="E1297" s="323"/>
      <c r="F1297" s="324"/>
      <c r="G1297" s="234"/>
      <c r="H1297" s="234"/>
      <c r="I1297" s="234"/>
      <c r="J1297" s="234"/>
      <c r="K1297" s="234"/>
      <c r="L1297" s="234"/>
      <c r="M1297" s="234"/>
      <c r="N1297" s="234"/>
      <c r="O1297" s="234"/>
      <c r="P1297" s="234"/>
      <c r="Q1297" s="234"/>
      <c r="R1297" s="234"/>
      <c r="S1297" s="234"/>
      <c r="T1297" s="234"/>
      <c r="U1297" s="234"/>
      <c r="V1297" s="234"/>
      <c r="W1297" s="234"/>
      <c r="X1297" s="234"/>
      <c r="Y1297" s="234"/>
      <c r="Z1297" s="234"/>
      <c r="AA1297" s="234"/>
      <c r="AB1297" s="234"/>
      <c r="AC1297" s="234"/>
      <c r="AD1297" s="234"/>
      <c r="AG1297">
        <f t="shared" si="263"/>
        <v>0</v>
      </c>
      <c r="AH1297">
        <f t="shared" si="264"/>
        <v>0</v>
      </c>
      <c r="AI1297">
        <f t="shared" si="265"/>
        <v>0</v>
      </c>
      <c r="AJ1297">
        <f t="shared" si="266"/>
        <v>0</v>
      </c>
      <c r="AL1297">
        <f t="shared" si="267"/>
        <v>0</v>
      </c>
      <c r="AM1297">
        <f t="shared" si="268"/>
        <v>0</v>
      </c>
      <c r="AN1297">
        <f t="shared" si="269"/>
        <v>0</v>
      </c>
      <c r="AO1297">
        <f t="shared" si="270"/>
        <v>0</v>
      </c>
      <c r="AQ1297">
        <f t="shared" si="271"/>
        <v>0</v>
      </c>
      <c r="AR1297">
        <f t="shared" si="272"/>
        <v>0</v>
      </c>
      <c r="AS1297">
        <f t="shared" si="273"/>
        <v>0</v>
      </c>
      <c r="AT1297">
        <f t="shared" si="274"/>
        <v>0</v>
      </c>
      <c r="AV1297">
        <f t="shared" si="275"/>
        <v>0</v>
      </c>
      <c r="AW1297">
        <f t="shared" si="276"/>
        <v>0</v>
      </c>
      <c r="AX1297">
        <f t="shared" si="277"/>
        <v>0</v>
      </c>
      <c r="AY1297">
        <f t="shared" si="278"/>
        <v>0</v>
      </c>
      <c r="BA1297">
        <f t="shared" si="279"/>
        <v>0</v>
      </c>
      <c r="BB1297">
        <f t="shared" si="280"/>
        <v>0</v>
      </c>
      <c r="BC1297">
        <f t="shared" si="281"/>
        <v>0</v>
      </c>
      <c r="BD1297">
        <f t="shared" si="282"/>
        <v>0</v>
      </c>
      <c r="BF1297">
        <f t="shared" si="283"/>
        <v>0</v>
      </c>
      <c r="BG1297">
        <f t="shared" si="284"/>
        <v>0</v>
      </c>
      <c r="BH1297">
        <f t="shared" si="285"/>
        <v>0</v>
      </c>
      <c r="BI1297">
        <f t="shared" si="286"/>
        <v>0</v>
      </c>
      <c r="BK1297">
        <f t="shared" si="287"/>
        <v>0</v>
      </c>
      <c r="BL1297">
        <f t="shared" si="288"/>
        <v>0</v>
      </c>
      <c r="BM1297">
        <f t="shared" si="289"/>
        <v>0</v>
      </c>
      <c r="BN1297">
        <f t="shared" si="290"/>
        <v>0</v>
      </c>
      <c r="BP1297">
        <f t="shared" si="291"/>
        <v>0</v>
      </c>
      <c r="BQ1297">
        <f t="shared" si="292"/>
        <v>0</v>
      </c>
      <c r="BR1297">
        <f t="shared" si="293"/>
        <v>0</v>
      </c>
      <c r="BS1297">
        <f t="shared" si="294"/>
        <v>0</v>
      </c>
      <c r="BU1297">
        <f t="shared" si="295"/>
        <v>0</v>
      </c>
      <c r="BV1297">
        <f t="shared" si="296"/>
        <v>0</v>
      </c>
      <c r="BW1297">
        <f t="shared" si="297"/>
        <v>0</v>
      </c>
      <c r="BX1297">
        <f t="shared" si="298"/>
        <v>0</v>
      </c>
      <c r="BZ1297">
        <f t="shared" si="299"/>
        <v>0</v>
      </c>
      <c r="CA1297">
        <f t="shared" si="300"/>
        <v>0</v>
      </c>
      <c r="CB1297">
        <f t="shared" si="301"/>
        <v>0</v>
      </c>
      <c r="CC1297">
        <f t="shared" si="302"/>
        <v>0</v>
      </c>
      <c r="CE1297">
        <f t="shared" si="303"/>
        <v>0</v>
      </c>
      <c r="CF1297">
        <f t="shared" si="304"/>
        <v>0</v>
      </c>
      <c r="CG1297">
        <f t="shared" si="305"/>
        <v>0</v>
      </c>
      <c r="CH1297">
        <f t="shared" si="306"/>
        <v>0</v>
      </c>
      <c r="CJ1297">
        <f t="shared" si="307"/>
        <v>0</v>
      </c>
      <c r="CL1297">
        <f t="shared" si="360"/>
        <v>0</v>
      </c>
      <c r="CM1297">
        <f t="shared" ref="CM1297:CO1297" si="365">IF(OR(S1158="NA",S1158="NS"),0,IF(G1297&gt;=S1158,0,1))</f>
        <v>0</v>
      </c>
      <c r="CN1297">
        <f t="shared" si="365"/>
        <v>0</v>
      </c>
      <c r="CO1297">
        <f t="shared" si="365"/>
        <v>0</v>
      </c>
      <c r="CQ1297" s="128">
        <f t="shared" si="309"/>
        <v>0</v>
      </c>
      <c r="CR1297">
        <f t="shared" si="310"/>
        <v>0</v>
      </c>
      <c r="CS1297">
        <f t="shared" si="311"/>
        <v>0</v>
      </c>
      <c r="CT1297">
        <f t="shared" si="312"/>
        <v>0</v>
      </c>
      <c r="CU1297">
        <f t="shared" si="313"/>
        <v>0</v>
      </c>
      <c r="CV1297">
        <f t="shared" si="314"/>
        <v>0</v>
      </c>
      <c r="CW1297">
        <f t="shared" si="315"/>
        <v>0</v>
      </c>
      <c r="CX1297">
        <f t="shared" si="316"/>
        <v>0</v>
      </c>
      <c r="CY1297">
        <f t="shared" si="317"/>
        <v>0</v>
      </c>
      <c r="CZ1297">
        <f t="shared" si="318"/>
        <v>0</v>
      </c>
      <c r="DA1297">
        <f t="shared" si="319"/>
        <v>0</v>
      </c>
      <c r="DB1297">
        <f t="shared" si="320"/>
        <v>0</v>
      </c>
      <c r="DC1297">
        <f t="shared" si="321"/>
        <v>0</v>
      </c>
      <c r="DD1297">
        <f t="shared" si="322"/>
        <v>0</v>
      </c>
      <c r="DE1297">
        <f t="shared" si="323"/>
        <v>0</v>
      </c>
      <c r="DF1297">
        <f t="shared" si="324"/>
        <v>0</v>
      </c>
      <c r="DG1297">
        <f t="shared" si="325"/>
        <v>0</v>
      </c>
      <c r="DH1297">
        <f t="shared" si="326"/>
        <v>0</v>
      </c>
      <c r="DI1297">
        <f t="shared" si="327"/>
        <v>0</v>
      </c>
      <c r="DJ1297">
        <f t="shared" si="328"/>
        <v>0</v>
      </c>
      <c r="DK1297">
        <f t="shared" si="329"/>
        <v>0</v>
      </c>
    </row>
    <row r="1298" spans="1:115" ht="15" customHeight="1">
      <c r="A1298" s="166"/>
      <c r="B1298" s="7"/>
      <c r="C1298" s="64" t="s">
        <v>110</v>
      </c>
      <c r="D1298" s="322" t="str">
        <f t="shared" si="262"/>
        <v/>
      </c>
      <c r="E1298" s="323"/>
      <c r="F1298" s="324"/>
      <c r="G1298" s="234"/>
      <c r="H1298" s="234"/>
      <c r="I1298" s="234"/>
      <c r="J1298" s="234"/>
      <c r="K1298" s="234"/>
      <c r="L1298" s="234"/>
      <c r="M1298" s="234"/>
      <c r="N1298" s="234"/>
      <c r="O1298" s="234"/>
      <c r="P1298" s="234"/>
      <c r="Q1298" s="234"/>
      <c r="R1298" s="234"/>
      <c r="S1298" s="234"/>
      <c r="T1298" s="234"/>
      <c r="U1298" s="234"/>
      <c r="V1298" s="234"/>
      <c r="W1298" s="234"/>
      <c r="X1298" s="234"/>
      <c r="Y1298" s="234"/>
      <c r="Z1298" s="234"/>
      <c r="AA1298" s="234"/>
      <c r="AB1298" s="234"/>
      <c r="AC1298" s="234"/>
      <c r="AD1298" s="234"/>
      <c r="AG1298">
        <f t="shared" si="263"/>
        <v>0</v>
      </c>
      <c r="AH1298">
        <f t="shared" si="264"/>
        <v>0</v>
      </c>
      <c r="AI1298">
        <f t="shared" si="265"/>
        <v>0</v>
      </c>
      <c r="AJ1298">
        <f t="shared" si="266"/>
        <v>0</v>
      </c>
      <c r="AL1298">
        <f t="shared" si="267"/>
        <v>0</v>
      </c>
      <c r="AM1298">
        <f t="shared" si="268"/>
        <v>0</v>
      </c>
      <c r="AN1298">
        <f t="shared" si="269"/>
        <v>0</v>
      </c>
      <c r="AO1298">
        <f t="shared" si="270"/>
        <v>0</v>
      </c>
      <c r="AQ1298">
        <f t="shared" si="271"/>
        <v>0</v>
      </c>
      <c r="AR1298">
        <f t="shared" si="272"/>
        <v>0</v>
      </c>
      <c r="AS1298">
        <f t="shared" si="273"/>
        <v>0</v>
      </c>
      <c r="AT1298">
        <f t="shared" si="274"/>
        <v>0</v>
      </c>
      <c r="AV1298">
        <f t="shared" si="275"/>
        <v>0</v>
      </c>
      <c r="AW1298">
        <f t="shared" si="276"/>
        <v>0</v>
      </c>
      <c r="AX1298">
        <f t="shared" si="277"/>
        <v>0</v>
      </c>
      <c r="AY1298">
        <f t="shared" si="278"/>
        <v>0</v>
      </c>
      <c r="BA1298">
        <f t="shared" si="279"/>
        <v>0</v>
      </c>
      <c r="BB1298">
        <f t="shared" si="280"/>
        <v>0</v>
      </c>
      <c r="BC1298">
        <f t="shared" si="281"/>
        <v>0</v>
      </c>
      <c r="BD1298">
        <f t="shared" si="282"/>
        <v>0</v>
      </c>
      <c r="BF1298">
        <f t="shared" si="283"/>
        <v>0</v>
      </c>
      <c r="BG1298">
        <f t="shared" si="284"/>
        <v>0</v>
      </c>
      <c r="BH1298">
        <f t="shared" si="285"/>
        <v>0</v>
      </c>
      <c r="BI1298">
        <f t="shared" si="286"/>
        <v>0</v>
      </c>
      <c r="BK1298">
        <f t="shared" si="287"/>
        <v>0</v>
      </c>
      <c r="BL1298">
        <f t="shared" si="288"/>
        <v>0</v>
      </c>
      <c r="BM1298">
        <f t="shared" si="289"/>
        <v>0</v>
      </c>
      <c r="BN1298">
        <f t="shared" si="290"/>
        <v>0</v>
      </c>
      <c r="BP1298">
        <f t="shared" si="291"/>
        <v>0</v>
      </c>
      <c r="BQ1298">
        <f t="shared" si="292"/>
        <v>0</v>
      </c>
      <c r="BR1298">
        <f t="shared" si="293"/>
        <v>0</v>
      </c>
      <c r="BS1298">
        <f t="shared" si="294"/>
        <v>0</v>
      </c>
      <c r="BU1298">
        <f t="shared" si="295"/>
        <v>0</v>
      </c>
      <c r="BV1298">
        <f t="shared" si="296"/>
        <v>0</v>
      </c>
      <c r="BW1298">
        <f t="shared" si="297"/>
        <v>0</v>
      </c>
      <c r="BX1298">
        <f t="shared" si="298"/>
        <v>0</v>
      </c>
      <c r="BZ1298">
        <f t="shared" si="299"/>
        <v>0</v>
      </c>
      <c r="CA1298">
        <f t="shared" si="300"/>
        <v>0</v>
      </c>
      <c r="CB1298">
        <f t="shared" si="301"/>
        <v>0</v>
      </c>
      <c r="CC1298">
        <f t="shared" si="302"/>
        <v>0</v>
      </c>
      <c r="CE1298">
        <f t="shared" si="303"/>
        <v>0</v>
      </c>
      <c r="CF1298">
        <f t="shared" si="304"/>
        <v>0</v>
      </c>
      <c r="CG1298">
        <f t="shared" si="305"/>
        <v>0</v>
      </c>
      <c r="CH1298">
        <f t="shared" si="306"/>
        <v>0</v>
      </c>
      <c r="CJ1298">
        <f t="shared" si="307"/>
        <v>0</v>
      </c>
      <c r="CL1298">
        <f t="shared" si="360"/>
        <v>0</v>
      </c>
      <c r="CM1298">
        <f t="shared" ref="CM1298:CO1298" si="366">IF(OR(S1159="NA",S1159="NS"),0,IF(G1298&gt;=S1159,0,1))</f>
        <v>0</v>
      </c>
      <c r="CN1298">
        <f t="shared" si="366"/>
        <v>0</v>
      </c>
      <c r="CO1298">
        <f t="shared" si="366"/>
        <v>0</v>
      </c>
      <c r="CQ1298" s="128">
        <f t="shared" si="309"/>
        <v>0</v>
      </c>
      <c r="CR1298">
        <f t="shared" si="310"/>
        <v>0</v>
      </c>
      <c r="CS1298">
        <f t="shared" si="311"/>
        <v>0</v>
      </c>
      <c r="CT1298">
        <f t="shared" si="312"/>
        <v>0</v>
      </c>
      <c r="CU1298">
        <f t="shared" si="313"/>
        <v>0</v>
      </c>
      <c r="CV1298">
        <f t="shared" si="314"/>
        <v>0</v>
      </c>
      <c r="CW1298">
        <f t="shared" si="315"/>
        <v>0</v>
      </c>
      <c r="CX1298">
        <f t="shared" si="316"/>
        <v>0</v>
      </c>
      <c r="CY1298">
        <f t="shared" si="317"/>
        <v>0</v>
      </c>
      <c r="CZ1298">
        <f t="shared" si="318"/>
        <v>0</v>
      </c>
      <c r="DA1298">
        <f t="shared" si="319"/>
        <v>0</v>
      </c>
      <c r="DB1298">
        <f t="shared" si="320"/>
        <v>0</v>
      </c>
      <c r="DC1298">
        <f t="shared" si="321"/>
        <v>0</v>
      </c>
      <c r="DD1298">
        <f t="shared" si="322"/>
        <v>0</v>
      </c>
      <c r="DE1298">
        <f t="shared" si="323"/>
        <v>0</v>
      </c>
      <c r="DF1298">
        <f t="shared" si="324"/>
        <v>0</v>
      </c>
      <c r="DG1298">
        <f t="shared" si="325"/>
        <v>0</v>
      </c>
      <c r="DH1298">
        <f t="shared" si="326"/>
        <v>0</v>
      </c>
      <c r="DI1298">
        <f t="shared" si="327"/>
        <v>0</v>
      </c>
      <c r="DJ1298">
        <f t="shared" si="328"/>
        <v>0</v>
      </c>
      <c r="DK1298">
        <f t="shared" si="329"/>
        <v>0</v>
      </c>
    </row>
    <row r="1299" spans="1:115" ht="15" customHeight="1">
      <c r="A1299" s="166"/>
      <c r="B1299" s="7"/>
      <c r="C1299" s="64" t="s">
        <v>111</v>
      </c>
      <c r="D1299" s="322" t="str">
        <f t="shared" si="262"/>
        <v/>
      </c>
      <c r="E1299" s="323"/>
      <c r="F1299" s="324"/>
      <c r="G1299" s="234"/>
      <c r="H1299" s="234"/>
      <c r="I1299" s="234"/>
      <c r="J1299" s="234"/>
      <c r="K1299" s="234"/>
      <c r="L1299" s="234"/>
      <c r="M1299" s="234"/>
      <c r="N1299" s="234"/>
      <c r="O1299" s="234"/>
      <c r="P1299" s="234"/>
      <c r="Q1299" s="234"/>
      <c r="R1299" s="234"/>
      <c r="S1299" s="234"/>
      <c r="T1299" s="234"/>
      <c r="U1299" s="234"/>
      <c r="V1299" s="234"/>
      <c r="W1299" s="234"/>
      <c r="X1299" s="234"/>
      <c r="Y1299" s="234"/>
      <c r="Z1299" s="234"/>
      <c r="AA1299" s="234"/>
      <c r="AB1299" s="234"/>
      <c r="AC1299" s="234"/>
      <c r="AD1299" s="234"/>
      <c r="AG1299">
        <f t="shared" si="263"/>
        <v>0</v>
      </c>
      <c r="AH1299">
        <f t="shared" si="264"/>
        <v>0</v>
      </c>
      <c r="AI1299">
        <f t="shared" si="265"/>
        <v>0</v>
      </c>
      <c r="AJ1299">
        <f t="shared" si="266"/>
        <v>0</v>
      </c>
      <c r="AL1299">
        <f t="shared" si="267"/>
        <v>0</v>
      </c>
      <c r="AM1299">
        <f t="shared" si="268"/>
        <v>0</v>
      </c>
      <c r="AN1299">
        <f t="shared" si="269"/>
        <v>0</v>
      </c>
      <c r="AO1299">
        <f t="shared" si="270"/>
        <v>0</v>
      </c>
      <c r="AQ1299">
        <f t="shared" si="271"/>
        <v>0</v>
      </c>
      <c r="AR1299">
        <f t="shared" si="272"/>
        <v>0</v>
      </c>
      <c r="AS1299">
        <f t="shared" si="273"/>
        <v>0</v>
      </c>
      <c r="AT1299">
        <f t="shared" si="274"/>
        <v>0</v>
      </c>
      <c r="AV1299">
        <f t="shared" si="275"/>
        <v>0</v>
      </c>
      <c r="AW1299">
        <f t="shared" si="276"/>
        <v>0</v>
      </c>
      <c r="AX1299">
        <f t="shared" si="277"/>
        <v>0</v>
      </c>
      <c r="AY1299">
        <f t="shared" si="278"/>
        <v>0</v>
      </c>
      <c r="BA1299">
        <f t="shared" si="279"/>
        <v>0</v>
      </c>
      <c r="BB1299">
        <f t="shared" si="280"/>
        <v>0</v>
      </c>
      <c r="BC1299">
        <f t="shared" si="281"/>
        <v>0</v>
      </c>
      <c r="BD1299">
        <f t="shared" si="282"/>
        <v>0</v>
      </c>
      <c r="BF1299">
        <f t="shared" si="283"/>
        <v>0</v>
      </c>
      <c r="BG1299">
        <f t="shared" si="284"/>
        <v>0</v>
      </c>
      <c r="BH1299">
        <f t="shared" si="285"/>
        <v>0</v>
      </c>
      <c r="BI1299">
        <f t="shared" si="286"/>
        <v>0</v>
      </c>
      <c r="BK1299">
        <f t="shared" si="287"/>
        <v>0</v>
      </c>
      <c r="BL1299">
        <f t="shared" si="288"/>
        <v>0</v>
      </c>
      <c r="BM1299">
        <f t="shared" si="289"/>
        <v>0</v>
      </c>
      <c r="BN1299">
        <f t="shared" si="290"/>
        <v>0</v>
      </c>
      <c r="BP1299">
        <f t="shared" si="291"/>
        <v>0</v>
      </c>
      <c r="BQ1299">
        <f t="shared" si="292"/>
        <v>0</v>
      </c>
      <c r="BR1299">
        <f t="shared" si="293"/>
        <v>0</v>
      </c>
      <c r="BS1299">
        <f t="shared" si="294"/>
        <v>0</v>
      </c>
      <c r="BU1299">
        <f t="shared" si="295"/>
        <v>0</v>
      </c>
      <c r="BV1299">
        <f t="shared" si="296"/>
        <v>0</v>
      </c>
      <c r="BW1299">
        <f t="shared" si="297"/>
        <v>0</v>
      </c>
      <c r="BX1299">
        <f t="shared" si="298"/>
        <v>0</v>
      </c>
      <c r="BZ1299">
        <f t="shared" si="299"/>
        <v>0</v>
      </c>
      <c r="CA1299">
        <f t="shared" si="300"/>
        <v>0</v>
      </c>
      <c r="CB1299">
        <f t="shared" si="301"/>
        <v>0</v>
      </c>
      <c r="CC1299">
        <f t="shared" si="302"/>
        <v>0</v>
      </c>
      <c r="CE1299">
        <f t="shared" si="303"/>
        <v>0</v>
      </c>
      <c r="CF1299">
        <f t="shared" si="304"/>
        <v>0</v>
      </c>
      <c r="CG1299">
        <f t="shared" si="305"/>
        <v>0</v>
      </c>
      <c r="CH1299">
        <f t="shared" si="306"/>
        <v>0</v>
      </c>
      <c r="CJ1299">
        <f t="shared" si="307"/>
        <v>0</v>
      </c>
      <c r="CL1299">
        <f t="shared" si="360"/>
        <v>0</v>
      </c>
      <c r="CM1299">
        <f t="shared" ref="CM1299:CO1299" si="367">IF(OR(S1160="NA",S1160="NS"),0,IF(G1299&gt;=S1160,0,1))</f>
        <v>0</v>
      </c>
      <c r="CN1299">
        <f t="shared" si="367"/>
        <v>0</v>
      </c>
      <c r="CO1299">
        <f t="shared" si="367"/>
        <v>0</v>
      </c>
      <c r="CQ1299" s="128">
        <f t="shared" si="309"/>
        <v>0</v>
      </c>
      <c r="CR1299">
        <f t="shared" si="310"/>
        <v>0</v>
      </c>
      <c r="CS1299">
        <f t="shared" si="311"/>
        <v>0</v>
      </c>
      <c r="CT1299">
        <f t="shared" si="312"/>
        <v>0</v>
      </c>
      <c r="CU1299">
        <f t="shared" si="313"/>
        <v>0</v>
      </c>
      <c r="CV1299">
        <f t="shared" si="314"/>
        <v>0</v>
      </c>
      <c r="CW1299">
        <f t="shared" si="315"/>
        <v>0</v>
      </c>
      <c r="CX1299">
        <f t="shared" si="316"/>
        <v>0</v>
      </c>
      <c r="CY1299">
        <f t="shared" si="317"/>
        <v>0</v>
      </c>
      <c r="CZ1299">
        <f t="shared" si="318"/>
        <v>0</v>
      </c>
      <c r="DA1299">
        <f t="shared" si="319"/>
        <v>0</v>
      </c>
      <c r="DB1299">
        <f t="shared" si="320"/>
        <v>0</v>
      </c>
      <c r="DC1299">
        <f t="shared" si="321"/>
        <v>0</v>
      </c>
      <c r="DD1299">
        <f t="shared" si="322"/>
        <v>0</v>
      </c>
      <c r="DE1299">
        <f t="shared" si="323"/>
        <v>0</v>
      </c>
      <c r="DF1299">
        <f t="shared" si="324"/>
        <v>0</v>
      </c>
      <c r="DG1299">
        <f t="shared" si="325"/>
        <v>0</v>
      </c>
      <c r="DH1299">
        <f t="shared" si="326"/>
        <v>0</v>
      </c>
      <c r="DI1299">
        <f t="shared" si="327"/>
        <v>0</v>
      </c>
      <c r="DJ1299">
        <f t="shared" si="328"/>
        <v>0</v>
      </c>
      <c r="DK1299">
        <f t="shared" si="329"/>
        <v>0</v>
      </c>
    </row>
    <row r="1300" spans="1:115" ht="15" customHeight="1">
      <c r="A1300" s="166"/>
      <c r="B1300" s="7"/>
      <c r="C1300" s="64" t="s">
        <v>112</v>
      </c>
      <c r="D1300" s="322" t="str">
        <f t="shared" si="262"/>
        <v/>
      </c>
      <c r="E1300" s="323"/>
      <c r="F1300" s="324"/>
      <c r="G1300" s="234"/>
      <c r="H1300" s="234"/>
      <c r="I1300" s="234"/>
      <c r="J1300" s="234"/>
      <c r="K1300" s="234"/>
      <c r="L1300" s="234"/>
      <c r="M1300" s="234"/>
      <c r="N1300" s="234"/>
      <c r="O1300" s="234"/>
      <c r="P1300" s="234"/>
      <c r="Q1300" s="234"/>
      <c r="R1300" s="234"/>
      <c r="S1300" s="234"/>
      <c r="T1300" s="234"/>
      <c r="U1300" s="234"/>
      <c r="V1300" s="234"/>
      <c r="W1300" s="234"/>
      <c r="X1300" s="234"/>
      <c r="Y1300" s="234"/>
      <c r="Z1300" s="234"/>
      <c r="AA1300" s="234"/>
      <c r="AB1300" s="234"/>
      <c r="AC1300" s="234"/>
      <c r="AD1300" s="234"/>
      <c r="AG1300">
        <f t="shared" si="263"/>
        <v>0</v>
      </c>
      <c r="AH1300">
        <f t="shared" si="264"/>
        <v>0</v>
      </c>
      <c r="AI1300">
        <f t="shared" si="265"/>
        <v>0</v>
      </c>
      <c r="AJ1300">
        <f t="shared" si="266"/>
        <v>0</v>
      </c>
      <c r="AL1300">
        <f t="shared" si="267"/>
        <v>0</v>
      </c>
      <c r="AM1300">
        <f t="shared" si="268"/>
        <v>0</v>
      </c>
      <c r="AN1300">
        <f t="shared" si="269"/>
        <v>0</v>
      </c>
      <c r="AO1300">
        <f t="shared" si="270"/>
        <v>0</v>
      </c>
      <c r="AQ1300">
        <f t="shared" si="271"/>
        <v>0</v>
      </c>
      <c r="AR1300">
        <f t="shared" si="272"/>
        <v>0</v>
      </c>
      <c r="AS1300">
        <f t="shared" si="273"/>
        <v>0</v>
      </c>
      <c r="AT1300">
        <f t="shared" si="274"/>
        <v>0</v>
      </c>
      <c r="AV1300">
        <f t="shared" si="275"/>
        <v>0</v>
      </c>
      <c r="AW1300">
        <f t="shared" si="276"/>
        <v>0</v>
      </c>
      <c r="AX1300">
        <f t="shared" si="277"/>
        <v>0</v>
      </c>
      <c r="AY1300">
        <f t="shared" si="278"/>
        <v>0</v>
      </c>
      <c r="BA1300">
        <f t="shared" si="279"/>
        <v>0</v>
      </c>
      <c r="BB1300">
        <f t="shared" si="280"/>
        <v>0</v>
      </c>
      <c r="BC1300">
        <f t="shared" si="281"/>
        <v>0</v>
      </c>
      <c r="BD1300">
        <f t="shared" si="282"/>
        <v>0</v>
      </c>
      <c r="BF1300">
        <f t="shared" si="283"/>
        <v>0</v>
      </c>
      <c r="BG1300">
        <f t="shared" si="284"/>
        <v>0</v>
      </c>
      <c r="BH1300">
        <f t="shared" si="285"/>
        <v>0</v>
      </c>
      <c r="BI1300">
        <f t="shared" si="286"/>
        <v>0</v>
      </c>
      <c r="BK1300">
        <f t="shared" si="287"/>
        <v>0</v>
      </c>
      <c r="BL1300">
        <f t="shared" si="288"/>
        <v>0</v>
      </c>
      <c r="BM1300">
        <f t="shared" si="289"/>
        <v>0</v>
      </c>
      <c r="BN1300">
        <f t="shared" si="290"/>
        <v>0</v>
      </c>
      <c r="BP1300">
        <f t="shared" si="291"/>
        <v>0</v>
      </c>
      <c r="BQ1300">
        <f t="shared" si="292"/>
        <v>0</v>
      </c>
      <c r="BR1300">
        <f t="shared" si="293"/>
        <v>0</v>
      </c>
      <c r="BS1300">
        <f t="shared" si="294"/>
        <v>0</v>
      </c>
      <c r="BU1300">
        <f t="shared" si="295"/>
        <v>0</v>
      </c>
      <c r="BV1300">
        <f t="shared" si="296"/>
        <v>0</v>
      </c>
      <c r="BW1300">
        <f t="shared" si="297"/>
        <v>0</v>
      </c>
      <c r="BX1300">
        <f t="shared" si="298"/>
        <v>0</v>
      </c>
      <c r="BZ1300">
        <f t="shared" si="299"/>
        <v>0</v>
      </c>
      <c r="CA1300">
        <f t="shared" si="300"/>
        <v>0</v>
      </c>
      <c r="CB1300">
        <f t="shared" si="301"/>
        <v>0</v>
      </c>
      <c r="CC1300">
        <f t="shared" si="302"/>
        <v>0</v>
      </c>
      <c r="CE1300">
        <f t="shared" si="303"/>
        <v>0</v>
      </c>
      <c r="CF1300">
        <f t="shared" si="304"/>
        <v>0</v>
      </c>
      <c r="CG1300">
        <f t="shared" si="305"/>
        <v>0</v>
      </c>
      <c r="CH1300">
        <f t="shared" si="306"/>
        <v>0</v>
      </c>
      <c r="CJ1300">
        <f t="shared" si="307"/>
        <v>0</v>
      </c>
      <c r="CL1300">
        <f t="shared" si="360"/>
        <v>0</v>
      </c>
      <c r="CM1300">
        <f t="shared" ref="CM1300:CO1300" si="368">IF(OR(S1161="NA",S1161="NS"),0,IF(G1300&gt;=S1161,0,1))</f>
        <v>0</v>
      </c>
      <c r="CN1300">
        <f t="shared" si="368"/>
        <v>0</v>
      </c>
      <c r="CO1300">
        <f t="shared" si="368"/>
        <v>0</v>
      </c>
      <c r="CQ1300" s="128">
        <f t="shared" si="309"/>
        <v>0</v>
      </c>
      <c r="CR1300">
        <f t="shared" si="310"/>
        <v>0</v>
      </c>
      <c r="CS1300">
        <f t="shared" si="311"/>
        <v>0</v>
      </c>
      <c r="CT1300">
        <f t="shared" si="312"/>
        <v>0</v>
      </c>
      <c r="CU1300">
        <f t="shared" si="313"/>
        <v>0</v>
      </c>
      <c r="CV1300">
        <f t="shared" si="314"/>
        <v>0</v>
      </c>
      <c r="CW1300">
        <f t="shared" si="315"/>
        <v>0</v>
      </c>
      <c r="CX1300">
        <f t="shared" si="316"/>
        <v>0</v>
      </c>
      <c r="CY1300">
        <f t="shared" si="317"/>
        <v>0</v>
      </c>
      <c r="CZ1300">
        <f t="shared" si="318"/>
        <v>0</v>
      </c>
      <c r="DA1300">
        <f t="shared" si="319"/>
        <v>0</v>
      </c>
      <c r="DB1300">
        <f t="shared" si="320"/>
        <v>0</v>
      </c>
      <c r="DC1300">
        <f t="shared" si="321"/>
        <v>0</v>
      </c>
      <c r="DD1300">
        <f t="shared" si="322"/>
        <v>0</v>
      </c>
      <c r="DE1300">
        <f t="shared" si="323"/>
        <v>0</v>
      </c>
      <c r="DF1300">
        <f t="shared" si="324"/>
        <v>0</v>
      </c>
      <c r="DG1300">
        <f t="shared" si="325"/>
        <v>0</v>
      </c>
      <c r="DH1300">
        <f t="shared" si="326"/>
        <v>0</v>
      </c>
      <c r="DI1300">
        <f t="shared" si="327"/>
        <v>0</v>
      </c>
      <c r="DJ1300">
        <f t="shared" si="328"/>
        <v>0</v>
      </c>
      <c r="DK1300">
        <f t="shared" si="329"/>
        <v>0</v>
      </c>
    </row>
    <row r="1301" spans="1:115" ht="15" customHeight="1">
      <c r="A1301" s="166"/>
      <c r="B1301" s="7"/>
      <c r="C1301" s="64" t="s">
        <v>113</v>
      </c>
      <c r="D1301" s="322" t="str">
        <f t="shared" si="262"/>
        <v/>
      </c>
      <c r="E1301" s="323"/>
      <c r="F1301" s="324"/>
      <c r="G1301" s="234"/>
      <c r="H1301" s="234"/>
      <c r="I1301" s="234"/>
      <c r="J1301" s="234"/>
      <c r="K1301" s="234"/>
      <c r="L1301" s="234"/>
      <c r="M1301" s="234"/>
      <c r="N1301" s="234"/>
      <c r="O1301" s="234"/>
      <c r="P1301" s="234"/>
      <c r="Q1301" s="234"/>
      <c r="R1301" s="234"/>
      <c r="S1301" s="234"/>
      <c r="T1301" s="234"/>
      <c r="U1301" s="234"/>
      <c r="V1301" s="234"/>
      <c r="W1301" s="234"/>
      <c r="X1301" s="234"/>
      <c r="Y1301" s="234"/>
      <c r="Z1301" s="234"/>
      <c r="AA1301" s="234"/>
      <c r="AB1301" s="234"/>
      <c r="AC1301" s="234"/>
      <c r="AD1301" s="234"/>
      <c r="AG1301">
        <f t="shared" si="263"/>
        <v>0</v>
      </c>
      <c r="AH1301">
        <f t="shared" si="264"/>
        <v>0</v>
      </c>
      <c r="AI1301">
        <f t="shared" si="265"/>
        <v>0</v>
      </c>
      <c r="AJ1301">
        <f t="shared" si="266"/>
        <v>0</v>
      </c>
      <c r="AL1301">
        <f t="shared" si="267"/>
        <v>0</v>
      </c>
      <c r="AM1301">
        <f t="shared" si="268"/>
        <v>0</v>
      </c>
      <c r="AN1301">
        <f t="shared" si="269"/>
        <v>0</v>
      </c>
      <c r="AO1301">
        <f t="shared" si="270"/>
        <v>0</v>
      </c>
      <c r="AQ1301">
        <f t="shared" si="271"/>
        <v>0</v>
      </c>
      <c r="AR1301">
        <f t="shared" si="272"/>
        <v>0</v>
      </c>
      <c r="AS1301">
        <f t="shared" si="273"/>
        <v>0</v>
      </c>
      <c r="AT1301">
        <f t="shared" si="274"/>
        <v>0</v>
      </c>
      <c r="AV1301">
        <f t="shared" si="275"/>
        <v>0</v>
      </c>
      <c r="AW1301">
        <f t="shared" si="276"/>
        <v>0</v>
      </c>
      <c r="AX1301">
        <f t="shared" si="277"/>
        <v>0</v>
      </c>
      <c r="AY1301">
        <f t="shared" si="278"/>
        <v>0</v>
      </c>
      <c r="BA1301">
        <f t="shared" si="279"/>
        <v>0</v>
      </c>
      <c r="BB1301">
        <f t="shared" si="280"/>
        <v>0</v>
      </c>
      <c r="BC1301">
        <f t="shared" si="281"/>
        <v>0</v>
      </c>
      <c r="BD1301">
        <f t="shared" si="282"/>
        <v>0</v>
      </c>
      <c r="BF1301">
        <f t="shared" si="283"/>
        <v>0</v>
      </c>
      <c r="BG1301">
        <f t="shared" si="284"/>
        <v>0</v>
      </c>
      <c r="BH1301">
        <f t="shared" si="285"/>
        <v>0</v>
      </c>
      <c r="BI1301">
        <f t="shared" si="286"/>
        <v>0</v>
      </c>
      <c r="BK1301">
        <f t="shared" si="287"/>
        <v>0</v>
      </c>
      <c r="BL1301">
        <f t="shared" si="288"/>
        <v>0</v>
      </c>
      <c r="BM1301">
        <f t="shared" si="289"/>
        <v>0</v>
      </c>
      <c r="BN1301">
        <f t="shared" si="290"/>
        <v>0</v>
      </c>
      <c r="BP1301">
        <f t="shared" si="291"/>
        <v>0</v>
      </c>
      <c r="BQ1301">
        <f t="shared" si="292"/>
        <v>0</v>
      </c>
      <c r="BR1301">
        <f t="shared" si="293"/>
        <v>0</v>
      </c>
      <c r="BS1301">
        <f t="shared" si="294"/>
        <v>0</v>
      </c>
      <c r="BU1301">
        <f t="shared" si="295"/>
        <v>0</v>
      </c>
      <c r="BV1301">
        <f t="shared" si="296"/>
        <v>0</v>
      </c>
      <c r="BW1301">
        <f t="shared" si="297"/>
        <v>0</v>
      </c>
      <c r="BX1301">
        <f t="shared" si="298"/>
        <v>0</v>
      </c>
      <c r="BZ1301">
        <f t="shared" si="299"/>
        <v>0</v>
      </c>
      <c r="CA1301">
        <f t="shared" si="300"/>
        <v>0</v>
      </c>
      <c r="CB1301">
        <f t="shared" si="301"/>
        <v>0</v>
      </c>
      <c r="CC1301">
        <f t="shared" si="302"/>
        <v>0</v>
      </c>
      <c r="CE1301">
        <f t="shared" si="303"/>
        <v>0</v>
      </c>
      <c r="CF1301">
        <f t="shared" si="304"/>
        <v>0</v>
      </c>
      <c r="CG1301">
        <f t="shared" si="305"/>
        <v>0</v>
      </c>
      <c r="CH1301">
        <f t="shared" si="306"/>
        <v>0</v>
      </c>
      <c r="CJ1301">
        <f t="shared" si="307"/>
        <v>0</v>
      </c>
      <c r="CL1301">
        <f t="shared" si="360"/>
        <v>0</v>
      </c>
      <c r="CM1301">
        <f t="shared" ref="CM1301:CO1301" si="369">IF(OR(S1162="NA",S1162="NS"),0,IF(G1301&gt;=S1162,0,1))</f>
        <v>0</v>
      </c>
      <c r="CN1301">
        <f t="shared" si="369"/>
        <v>0</v>
      </c>
      <c r="CO1301">
        <f t="shared" si="369"/>
        <v>0</v>
      </c>
      <c r="CQ1301" s="128">
        <f t="shared" si="309"/>
        <v>0</v>
      </c>
      <c r="CR1301">
        <f t="shared" si="310"/>
        <v>0</v>
      </c>
      <c r="CS1301">
        <f t="shared" si="311"/>
        <v>0</v>
      </c>
      <c r="CT1301">
        <f t="shared" si="312"/>
        <v>0</v>
      </c>
      <c r="CU1301">
        <f t="shared" si="313"/>
        <v>0</v>
      </c>
      <c r="CV1301">
        <f t="shared" si="314"/>
        <v>0</v>
      </c>
      <c r="CW1301">
        <f t="shared" si="315"/>
        <v>0</v>
      </c>
      <c r="CX1301">
        <f t="shared" si="316"/>
        <v>0</v>
      </c>
      <c r="CY1301">
        <f t="shared" si="317"/>
        <v>0</v>
      </c>
      <c r="CZ1301">
        <f t="shared" si="318"/>
        <v>0</v>
      </c>
      <c r="DA1301">
        <f t="shared" si="319"/>
        <v>0</v>
      </c>
      <c r="DB1301">
        <f t="shared" si="320"/>
        <v>0</v>
      </c>
      <c r="DC1301">
        <f t="shared" si="321"/>
        <v>0</v>
      </c>
      <c r="DD1301">
        <f t="shared" si="322"/>
        <v>0</v>
      </c>
      <c r="DE1301">
        <f t="shared" si="323"/>
        <v>0</v>
      </c>
      <c r="DF1301">
        <f t="shared" si="324"/>
        <v>0</v>
      </c>
      <c r="DG1301">
        <f t="shared" si="325"/>
        <v>0</v>
      </c>
      <c r="DH1301">
        <f t="shared" si="326"/>
        <v>0</v>
      </c>
      <c r="DI1301">
        <f t="shared" si="327"/>
        <v>0</v>
      </c>
      <c r="DJ1301">
        <f t="shared" si="328"/>
        <v>0</v>
      </c>
      <c r="DK1301">
        <f t="shared" si="329"/>
        <v>0</v>
      </c>
    </row>
    <row r="1302" spans="1:115" ht="15" customHeight="1">
      <c r="A1302" s="166"/>
      <c r="B1302" s="7"/>
      <c r="C1302" s="64" t="s">
        <v>114</v>
      </c>
      <c r="D1302" s="322" t="str">
        <f t="shared" si="262"/>
        <v/>
      </c>
      <c r="E1302" s="323"/>
      <c r="F1302" s="324"/>
      <c r="G1302" s="234"/>
      <c r="H1302" s="234"/>
      <c r="I1302" s="234"/>
      <c r="J1302" s="234"/>
      <c r="K1302" s="234"/>
      <c r="L1302" s="234"/>
      <c r="M1302" s="234"/>
      <c r="N1302" s="234"/>
      <c r="O1302" s="234"/>
      <c r="P1302" s="234"/>
      <c r="Q1302" s="234"/>
      <c r="R1302" s="234"/>
      <c r="S1302" s="234"/>
      <c r="T1302" s="234"/>
      <c r="U1302" s="234"/>
      <c r="V1302" s="234"/>
      <c r="W1302" s="234"/>
      <c r="X1302" s="234"/>
      <c r="Y1302" s="234"/>
      <c r="Z1302" s="234"/>
      <c r="AA1302" s="234"/>
      <c r="AB1302" s="234"/>
      <c r="AC1302" s="234"/>
      <c r="AD1302" s="234"/>
      <c r="AG1302">
        <f t="shared" si="263"/>
        <v>0</v>
      </c>
      <c r="AH1302">
        <f t="shared" si="264"/>
        <v>0</v>
      </c>
      <c r="AI1302">
        <f t="shared" si="265"/>
        <v>0</v>
      </c>
      <c r="AJ1302">
        <f t="shared" si="266"/>
        <v>0</v>
      </c>
      <c r="AL1302">
        <f t="shared" si="267"/>
        <v>0</v>
      </c>
      <c r="AM1302">
        <f t="shared" si="268"/>
        <v>0</v>
      </c>
      <c r="AN1302">
        <f t="shared" si="269"/>
        <v>0</v>
      </c>
      <c r="AO1302">
        <f t="shared" si="270"/>
        <v>0</v>
      </c>
      <c r="AQ1302">
        <f t="shared" si="271"/>
        <v>0</v>
      </c>
      <c r="AR1302">
        <f t="shared" si="272"/>
        <v>0</v>
      </c>
      <c r="AS1302">
        <f t="shared" si="273"/>
        <v>0</v>
      </c>
      <c r="AT1302">
        <f t="shared" si="274"/>
        <v>0</v>
      </c>
      <c r="AV1302">
        <f t="shared" si="275"/>
        <v>0</v>
      </c>
      <c r="AW1302">
        <f t="shared" si="276"/>
        <v>0</v>
      </c>
      <c r="AX1302">
        <f t="shared" si="277"/>
        <v>0</v>
      </c>
      <c r="AY1302">
        <f t="shared" si="278"/>
        <v>0</v>
      </c>
      <c r="BA1302">
        <f t="shared" si="279"/>
        <v>0</v>
      </c>
      <c r="BB1302">
        <f t="shared" si="280"/>
        <v>0</v>
      </c>
      <c r="BC1302">
        <f t="shared" si="281"/>
        <v>0</v>
      </c>
      <c r="BD1302">
        <f t="shared" si="282"/>
        <v>0</v>
      </c>
      <c r="BF1302">
        <f t="shared" si="283"/>
        <v>0</v>
      </c>
      <c r="BG1302">
        <f t="shared" si="284"/>
        <v>0</v>
      </c>
      <c r="BH1302">
        <f t="shared" si="285"/>
        <v>0</v>
      </c>
      <c r="BI1302">
        <f t="shared" si="286"/>
        <v>0</v>
      </c>
      <c r="BK1302">
        <f t="shared" si="287"/>
        <v>0</v>
      </c>
      <c r="BL1302">
        <f t="shared" si="288"/>
        <v>0</v>
      </c>
      <c r="BM1302">
        <f t="shared" si="289"/>
        <v>0</v>
      </c>
      <c r="BN1302">
        <f t="shared" si="290"/>
        <v>0</v>
      </c>
      <c r="BP1302">
        <f t="shared" si="291"/>
        <v>0</v>
      </c>
      <c r="BQ1302">
        <f t="shared" si="292"/>
        <v>0</v>
      </c>
      <c r="BR1302">
        <f t="shared" si="293"/>
        <v>0</v>
      </c>
      <c r="BS1302">
        <f t="shared" si="294"/>
        <v>0</v>
      </c>
      <c r="BU1302">
        <f t="shared" si="295"/>
        <v>0</v>
      </c>
      <c r="BV1302">
        <f t="shared" si="296"/>
        <v>0</v>
      </c>
      <c r="BW1302">
        <f t="shared" si="297"/>
        <v>0</v>
      </c>
      <c r="BX1302">
        <f t="shared" si="298"/>
        <v>0</v>
      </c>
      <c r="BZ1302">
        <f t="shared" si="299"/>
        <v>0</v>
      </c>
      <c r="CA1302">
        <f t="shared" si="300"/>
        <v>0</v>
      </c>
      <c r="CB1302">
        <f t="shared" si="301"/>
        <v>0</v>
      </c>
      <c r="CC1302">
        <f t="shared" si="302"/>
        <v>0</v>
      </c>
      <c r="CE1302">
        <f t="shared" si="303"/>
        <v>0</v>
      </c>
      <c r="CF1302">
        <f t="shared" si="304"/>
        <v>0</v>
      </c>
      <c r="CG1302">
        <f t="shared" si="305"/>
        <v>0</v>
      </c>
      <c r="CH1302">
        <f t="shared" si="306"/>
        <v>0</v>
      </c>
      <c r="CJ1302">
        <f t="shared" si="307"/>
        <v>0</v>
      </c>
      <c r="CL1302">
        <f t="shared" si="360"/>
        <v>0</v>
      </c>
      <c r="CM1302">
        <f t="shared" ref="CM1302:CO1302" si="370">IF(OR(S1163="NA",S1163="NS"),0,IF(G1302&gt;=S1163,0,1))</f>
        <v>0</v>
      </c>
      <c r="CN1302">
        <f t="shared" si="370"/>
        <v>0</v>
      </c>
      <c r="CO1302">
        <f t="shared" si="370"/>
        <v>0</v>
      </c>
      <c r="CQ1302" s="128">
        <f t="shared" si="309"/>
        <v>0</v>
      </c>
      <c r="CR1302">
        <f t="shared" si="310"/>
        <v>0</v>
      </c>
      <c r="CS1302">
        <f t="shared" si="311"/>
        <v>0</v>
      </c>
      <c r="CT1302">
        <f t="shared" si="312"/>
        <v>0</v>
      </c>
      <c r="CU1302">
        <f t="shared" si="313"/>
        <v>0</v>
      </c>
      <c r="CV1302">
        <f t="shared" si="314"/>
        <v>0</v>
      </c>
      <c r="CW1302">
        <f t="shared" si="315"/>
        <v>0</v>
      </c>
      <c r="CX1302">
        <f t="shared" si="316"/>
        <v>0</v>
      </c>
      <c r="CY1302">
        <f t="shared" si="317"/>
        <v>0</v>
      </c>
      <c r="CZ1302">
        <f t="shared" si="318"/>
        <v>0</v>
      </c>
      <c r="DA1302">
        <f t="shared" si="319"/>
        <v>0</v>
      </c>
      <c r="DB1302">
        <f t="shared" si="320"/>
        <v>0</v>
      </c>
      <c r="DC1302">
        <f t="shared" si="321"/>
        <v>0</v>
      </c>
      <c r="DD1302">
        <f t="shared" si="322"/>
        <v>0</v>
      </c>
      <c r="DE1302">
        <f t="shared" si="323"/>
        <v>0</v>
      </c>
      <c r="DF1302">
        <f t="shared" si="324"/>
        <v>0</v>
      </c>
      <c r="DG1302">
        <f t="shared" si="325"/>
        <v>0</v>
      </c>
      <c r="DH1302">
        <f t="shared" si="326"/>
        <v>0</v>
      </c>
      <c r="DI1302">
        <f t="shared" si="327"/>
        <v>0</v>
      </c>
      <c r="DJ1302">
        <f t="shared" si="328"/>
        <v>0</v>
      </c>
      <c r="DK1302">
        <f t="shared" si="329"/>
        <v>0</v>
      </c>
    </row>
    <row r="1303" spans="1:115" ht="15" customHeight="1">
      <c r="A1303" s="166"/>
      <c r="B1303" s="7"/>
      <c r="C1303" s="64" t="s">
        <v>115</v>
      </c>
      <c r="D1303" s="322" t="str">
        <f t="shared" si="262"/>
        <v/>
      </c>
      <c r="E1303" s="323"/>
      <c r="F1303" s="324"/>
      <c r="G1303" s="234"/>
      <c r="H1303" s="234"/>
      <c r="I1303" s="234"/>
      <c r="J1303" s="234"/>
      <c r="K1303" s="234"/>
      <c r="L1303" s="234"/>
      <c r="M1303" s="234"/>
      <c r="N1303" s="234"/>
      <c r="O1303" s="234"/>
      <c r="P1303" s="234"/>
      <c r="Q1303" s="234"/>
      <c r="R1303" s="234"/>
      <c r="S1303" s="234"/>
      <c r="T1303" s="234"/>
      <c r="U1303" s="234"/>
      <c r="V1303" s="234"/>
      <c r="W1303" s="234"/>
      <c r="X1303" s="234"/>
      <c r="Y1303" s="234"/>
      <c r="Z1303" s="234"/>
      <c r="AA1303" s="234"/>
      <c r="AB1303" s="234"/>
      <c r="AC1303" s="234"/>
      <c r="AD1303" s="234"/>
      <c r="AG1303">
        <f t="shared" si="263"/>
        <v>0</v>
      </c>
      <c r="AH1303">
        <f t="shared" si="264"/>
        <v>0</v>
      </c>
      <c r="AI1303">
        <f t="shared" si="265"/>
        <v>0</v>
      </c>
      <c r="AJ1303">
        <f t="shared" si="266"/>
        <v>0</v>
      </c>
      <c r="AL1303">
        <f t="shared" si="267"/>
        <v>0</v>
      </c>
      <c r="AM1303">
        <f t="shared" si="268"/>
        <v>0</v>
      </c>
      <c r="AN1303">
        <f t="shared" si="269"/>
        <v>0</v>
      </c>
      <c r="AO1303">
        <f t="shared" si="270"/>
        <v>0</v>
      </c>
      <c r="AQ1303">
        <f t="shared" si="271"/>
        <v>0</v>
      </c>
      <c r="AR1303">
        <f t="shared" si="272"/>
        <v>0</v>
      </c>
      <c r="AS1303">
        <f t="shared" si="273"/>
        <v>0</v>
      </c>
      <c r="AT1303">
        <f t="shared" si="274"/>
        <v>0</v>
      </c>
      <c r="AV1303">
        <f t="shared" si="275"/>
        <v>0</v>
      </c>
      <c r="AW1303">
        <f t="shared" si="276"/>
        <v>0</v>
      </c>
      <c r="AX1303">
        <f t="shared" si="277"/>
        <v>0</v>
      </c>
      <c r="AY1303">
        <f t="shared" si="278"/>
        <v>0</v>
      </c>
      <c r="BA1303">
        <f t="shared" si="279"/>
        <v>0</v>
      </c>
      <c r="BB1303">
        <f t="shared" si="280"/>
        <v>0</v>
      </c>
      <c r="BC1303">
        <f t="shared" si="281"/>
        <v>0</v>
      </c>
      <c r="BD1303">
        <f t="shared" si="282"/>
        <v>0</v>
      </c>
      <c r="BF1303">
        <f t="shared" si="283"/>
        <v>0</v>
      </c>
      <c r="BG1303">
        <f t="shared" si="284"/>
        <v>0</v>
      </c>
      <c r="BH1303">
        <f t="shared" si="285"/>
        <v>0</v>
      </c>
      <c r="BI1303">
        <f t="shared" si="286"/>
        <v>0</v>
      </c>
      <c r="BK1303">
        <f t="shared" si="287"/>
        <v>0</v>
      </c>
      <c r="BL1303">
        <f t="shared" si="288"/>
        <v>0</v>
      </c>
      <c r="BM1303">
        <f t="shared" si="289"/>
        <v>0</v>
      </c>
      <c r="BN1303">
        <f t="shared" si="290"/>
        <v>0</v>
      </c>
      <c r="BP1303">
        <f t="shared" si="291"/>
        <v>0</v>
      </c>
      <c r="BQ1303">
        <f t="shared" si="292"/>
        <v>0</v>
      </c>
      <c r="BR1303">
        <f t="shared" si="293"/>
        <v>0</v>
      </c>
      <c r="BS1303">
        <f t="shared" si="294"/>
        <v>0</v>
      </c>
      <c r="BU1303">
        <f t="shared" si="295"/>
        <v>0</v>
      </c>
      <c r="BV1303">
        <f t="shared" si="296"/>
        <v>0</v>
      </c>
      <c r="BW1303">
        <f t="shared" si="297"/>
        <v>0</v>
      </c>
      <c r="BX1303">
        <f t="shared" si="298"/>
        <v>0</v>
      </c>
      <c r="BZ1303">
        <f t="shared" si="299"/>
        <v>0</v>
      </c>
      <c r="CA1303">
        <f t="shared" si="300"/>
        <v>0</v>
      </c>
      <c r="CB1303">
        <f t="shared" si="301"/>
        <v>0</v>
      </c>
      <c r="CC1303">
        <f t="shared" si="302"/>
        <v>0</v>
      </c>
      <c r="CE1303">
        <f t="shared" si="303"/>
        <v>0</v>
      </c>
      <c r="CF1303">
        <f t="shared" si="304"/>
        <v>0</v>
      </c>
      <c r="CG1303">
        <f t="shared" si="305"/>
        <v>0</v>
      </c>
      <c r="CH1303">
        <f t="shared" si="306"/>
        <v>0</v>
      </c>
      <c r="CJ1303">
        <f t="shared" si="307"/>
        <v>0</v>
      </c>
      <c r="CL1303">
        <f t="shared" si="360"/>
        <v>0</v>
      </c>
      <c r="CM1303">
        <f t="shared" ref="CM1303:CO1303" si="371">IF(OR(S1164="NA",S1164="NS"),0,IF(G1303&gt;=S1164,0,1))</f>
        <v>0</v>
      </c>
      <c r="CN1303">
        <f t="shared" si="371"/>
        <v>0</v>
      </c>
      <c r="CO1303">
        <f t="shared" si="371"/>
        <v>0</v>
      </c>
      <c r="CQ1303" s="128">
        <f t="shared" si="309"/>
        <v>0</v>
      </c>
      <c r="CR1303">
        <f t="shared" si="310"/>
        <v>0</v>
      </c>
      <c r="CS1303">
        <f t="shared" si="311"/>
        <v>0</v>
      </c>
      <c r="CT1303">
        <f t="shared" si="312"/>
        <v>0</v>
      </c>
      <c r="CU1303">
        <f t="shared" si="313"/>
        <v>0</v>
      </c>
      <c r="CV1303">
        <f t="shared" si="314"/>
        <v>0</v>
      </c>
      <c r="CW1303">
        <f t="shared" si="315"/>
        <v>0</v>
      </c>
      <c r="CX1303">
        <f t="shared" si="316"/>
        <v>0</v>
      </c>
      <c r="CY1303">
        <f t="shared" si="317"/>
        <v>0</v>
      </c>
      <c r="CZ1303">
        <f t="shared" si="318"/>
        <v>0</v>
      </c>
      <c r="DA1303">
        <f t="shared" si="319"/>
        <v>0</v>
      </c>
      <c r="DB1303">
        <f t="shared" si="320"/>
        <v>0</v>
      </c>
      <c r="DC1303">
        <f t="shared" si="321"/>
        <v>0</v>
      </c>
      <c r="DD1303">
        <f t="shared" si="322"/>
        <v>0</v>
      </c>
      <c r="DE1303">
        <f t="shared" si="323"/>
        <v>0</v>
      </c>
      <c r="DF1303">
        <f t="shared" si="324"/>
        <v>0</v>
      </c>
      <c r="DG1303">
        <f t="shared" si="325"/>
        <v>0</v>
      </c>
      <c r="DH1303">
        <f t="shared" si="326"/>
        <v>0</v>
      </c>
      <c r="DI1303">
        <f t="shared" si="327"/>
        <v>0</v>
      </c>
      <c r="DJ1303">
        <f t="shared" si="328"/>
        <v>0</v>
      </c>
      <c r="DK1303">
        <f t="shared" si="329"/>
        <v>0</v>
      </c>
    </row>
    <row r="1304" spans="1:115" ht="15" customHeight="1">
      <c r="A1304" s="166"/>
      <c r="B1304" s="7"/>
      <c r="C1304" s="64" t="s">
        <v>116</v>
      </c>
      <c r="D1304" s="322" t="str">
        <f t="shared" si="262"/>
        <v/>
      </c>
      <c r="E1304" s="323"/>
      <c r="F1304" s="324"/>
      <c r="G1304" s="234"/>
      <c r="H1304" s="234"/>
      <c r="I1304" s="234"/>
      <c r="J1304" s="234"/>
      <c r="K1304" s="234"/>
      <c r="L1304" s="234"/>
      <c r="M1304" s="234"/>
      <c r="N1304" s="234"/>
      <c r="O1304" s="234"/>
      <c r="P1304" s="234"/>
      <c r="Q1304" s="234"/>
      <c r="R1304" s="234"/>
      <c r="S1304" s="234"/>
      <c r="T1304" s="234"/>
      <c r="U1304" s="234"/>
      <c r="V1304" s="234"/>
      <c r="W1304" s="234"/>
      <c r="X1304" s="234"/>
      <c r="Y1304" s="234"/>
      <c r="Z1304" s="234"/>
      <c r="AA1304" s="234"/>
      <c r="AB1304" s="234"/>
      <c r="AC1304" s="234"/>
      <c r="AD1304" s="234"/>
      <c r="AG1304">
        <f t="shared" si="263"/>
        <v>0</v>
      </c>
      <c r="AH1304">
        <f t="shared" si="264"/>
        <v>0</v>
      </c>
      <c r="AI1304">
        <f t="shared" si="265"/>
        <v>0</v>
      </c>
      <c r="AJ1304">
        <f t="shared" si="266"/>
        <v>0</v>
      </c>
      <c r="AL1304">
        <f t="shared" si="267"/>
        <v>0</v>
      </c>
      <c r="AM1304">
        <f t="shared" si="268"/>
        <v>0</v>
      </c>
      <c r="AN1304">
        <f t="shared" si="269"/>
        <v>0</v>
      </c>
      <c r="AO1304">
        <f t="shared" si="270"/>
        <v>0</v>
      </c>
      <c r="AQ1304">
        <f t="shared" si="271"/>
        <v>0</v>
      </c>
      <c r="AR1304">
        <f t="shared" si="272"/>
        <v>0</v>
      </c>
      <c r="AS1304">
        <f t="shared" si="273"/>
        <v>0</v>
      </c>
      <c r="AT1304">
        <f t="shared" si="274"/>
        <v>0</v>
      </c>
      <c r="AV1304">
        <f t="shared" si="275"/>
        <v>0</v>
      </c>
      <c r="AW1304">
        <f t="shared" si="276"/>
        <v>0</v>
      </c>
      <c r="AX1304">
        <f t="shared" si="277"/>
        <v>0</v>
      </c>
      <c r="AY1304">
        <f t="shared" si="278"/>
        <v>0</v>
      </c>
      <c r="BA1304">
        <f t="shared" si="279"/>
        <v>0</v>
      </c>
      <c r="BB1304">
        <f t="shared" si="280"/>
        <v>0</v>
      </c>
      <c r="BC1304">
        <f t="shared" si="281"/>
        <v>0</v>
      </c>
      <c r="BD1304">
        <f t="shared" si="282"/>
        <v>0</v>
      </c>
      <c r="BF1304">
        <f t="shared" si="283"/>
        <v>0</v>
      </c>
      <c r="BG1304">
        <f t="shared" si="284"/>
        <v>0</v>
      </c>
      <c r="BH1304">
        <f t="shared" si="285"/>
        <v>0</v>
      </c>
      <c r="BI1304">
        <f t="shared" si="286"/>
        <v>0</v>
      </c>
      <c r="BK1304">
        <f t="shared" si="287"/>
        <v>0</v>
      </c>
      <c r="BL1304">
        <f t="shared" si="288"/>
        <v>0</v>
      </c>
      <c r="BM1304">
        <f t="shared" si="289"/>
        <v>0</v>
      </c>
      <c r="BN1304">
        <f t="shared" si="290"/>
        <v>0</v>
      </c>
      <c r="BP1304">
        <f t="shared" si="291"/>
        <v>0</v>
      </c>
      <c r="BQ1304">
        <f t="shared" si="292"/>
        <v>0</v>
      </c>
      <c r="BR1304">
        <f t="shared" si="293"/>
        <v>0</v>
      </c>
      <c r="BS1304">
        <f t="shared" si="294"/>
        <v>0</v>
      </c>
      <c r="BU1304">
        <f t="shared" si="295"/>
        <v>0</v>
      </c>
      <c r="BV1304">
        <f t="shared" si="296"/>
        <v>0</v>
      </c>
      <c r="BW1304">
        <f t="shared" si="297"/>
        <v>0</v>
      </c>
      <c r="BX1304">
        <f t="shared" si="298"/>
        <v>0</v>
      </c>
      <c r="BZ1304">
        <f t="shared" si="299"/>
        <v>0</v>
      </c>
      <c r="CA1304">
        <f t="shared" si="300"/>
        <v>0</v>
      </c>
      <c r="CB1304">
        <f t="shared" si="301"/>
        <v>0</v>
      </c>
      <c r="CC1304">
        <f t="shared" si="302"/>
        <v>0</v>
      </c>
      <c r="CE1304">
        <f t="shared" si="303"/>
        <v>0</v>
      </c>
      <c r="CF1304">
        <f t="shared" si="304"/>
        <v>0</v>
      </c>
      <c r="CG1304">
        <f t="shared" si="305"/>
        <v>0</v>
      </c>
      <c r="CH1304">
        <f t="shared" si="306"/>
        <v>0</v>
      </c>
      <c r="CJ1304">
        <f t="shared" si="307"/>
        <v>0</v>
      </c>
      <c r="CL1304">
        <f t="shared" si="360"/>
        <v>0</v>
      </c>
      <c r="CM1304">
        <f t="shared" ref="CM1304:CO1304" si="372">IF(OR(S1165="NA",S1165="NS"),0,IF(G1304&gt;=S1165,0,1))</f>
        <v>0</v>
      </c>
      <c r="CN1304">
        <f t="shared" si="372"/>
        <v>0</v>
      </c>
      <c r="CO1304">
        <f t="shared" si="372"/>
        <v>0</v>
      </c>
      <c r="CQ1304" s="128">
        <f t="shared" si="309"/>
        <v>0</v>
      </c>
      <c r="CR1304">
        <f t="shared" si="310"/>
        <v>0</v>
      </c>
      <c r="CS1304">
        <f t="shared" si="311"/>
        <v>0</v>
      </c>
      <c r="CT1304">
        <f t="shared" si="312"/>
        <v>0</v>
      </c>
      <c r="CU1304">
        <f t="shared" si="313"/>
        <v>0</v>
      </c>
      <c r="CV1304">
        <f t="shared" si="314"/>
        <v>0</v>
      </c>
      <c r="CW1304">
        <f t="shared" si="315"/>
        <v>0</v>
      </c>
      <c r="CX1304">
        <f t="shared" si="316"/>
        <v>0</v>
      </c>
      <c r="CY1304">
        <f t="shared" si="317"/>
        <v>0</v>
      </c>
      <c r="CZ1304">
        <f t="shared" si="318"/>
        <v>0</v>
      </c>
      <c r="DA1304">
        <f t="shared" si="319"/>
        <v>0</v>
      </c>
      <c r="DB1304">
        <f t="shared" si="320"/>
        <v>0</v>
      </c>
      <c r="DC1304">
        <f t="shared" si="321"/>
        <v>0</v>
      </c>
      <c r="DD1304">
        <f t="shared" si="322"/>
        <v>0</v>
      </c>
      <c r="DE1304">
        <f t="shared" si="323"/>
        <v>0</v>
      </c>
      <c r="DF1304">
        <f t="shared" si="324"/>
        <v>0</v>
      </c>
      <c r="DG1304">
        <f t="shared" si="325"/>
        <v>0</v>
      </c>
      <c r="DH1304">
        <f t="shared" si="326"/>
        <v>0</v>
      </c>
      <c r="DI1304">
        <f t="shared" si="327"/>
        <v>0</v>
      </c>
      <c r="DJ1304">
        <f t="shared" si="328"/>
        <v>0</v>
      </c>
      <c r="DK1304">
        <f t="shared" si="329"/>
        <v>0</v>
      </c>
    </row>
    <row r="1305" spans="1:115" ht="15" customHeight="1">
      <c r="A1305" s="166"/>
      <c r="B1305" s="7"/>
      <c r="C1305" s="64" t="s">
        <v>117</v>
      </c>
      <c r="D1305" s="322" t="str">
        <f t="shared" si="262"/>
        <v/>
      </c>
      <c r="E1305" s="323"/>
      <c r="F1305" s="324"/>
      <c r="G1305" s="234"/>
      <c r="H1305" s="234"/>
      <c r="I1305" s="234"/>
      <c r="J1305" s="234"/>
      <c r="K1305" s="234"/>
      <c r="L1305" s="234"/>
      <c r="M1305" s="234"/>
      <c r="N1305" s="234"/>
      <c r="O1305" s="234"/>
      <c r="P1305" s="234"/>
      <c r="Q1305" s="234"/>
      <c r="R1305" s="234"/>
      <c r="S1305" s="234"/>
      <c r="T1305" s="234"/>
      <c r="U1305" s="234"/>
      <c r="V1305" s="234"/>
      <c r="W1305" s="234"/>
      <c r="X1305" s="234"/>
      <c r="Y1305" s="234"/>
      <c r="Z1305" s="234"/>
      <c r="AA1305" s="234"/>
      <c r="AB1305" s="234"/>
      <c r="AC1305" s="234"/>
      <c r="AD1305" s="234"/>
      <c r="AG1305">
        <f t="shared" si="263"/>
        <v>0</v>
      </c>
      <c r="AH1305">
        <f t="shared" si="264"/>
        <v>0</v>
      </c>
      <c r="AI1305">
        <f t="shared" si="265"/>
        <v>0</v>
      </c>
      <c r="AJ1305">
        <f t="shared" si="266"/>
        <v>0</v>
      </c>
      <c r="AL1305">
        <f t="shared" si="267"/>
        <v>0</v>
      </c>
      <c r="AM1305">
        <f t="shared" si="268"/>
        <v>0</v>
      </c>
      <c r="AN1305">
        <f t="shared" si="269"/>
        <v>0</v>
      </c>
      <c r="AO1305">
        <f t="shared" si="270"/>
        <v>0</v>
      </c>
      <c r="AQ1305">
        <f t="shared" si="271"/>
        <v>0</v>
      </c>
      <c r="AR1305">
        <f t="shared" si="272"/>
        <v>0</v>
      </c>
      <c r="AS1305">
        <f t="shared" si="273"/>
        <v>0</v>
      </c>
      <c r="AT1305">
        <f t="shared" si="274"/>
        <v>0</v>
      </c>
      <c r="AV1305">
        <f t="shared" si="275"/>
        <v>0</v>
      </c>
      <c r="AW1305">
        <f t="shared" si="276"/>
        <v>0</v>
      </c>
      <c r="AX1305">
        <f t="shared" si="277"/>
        <v>0</v>
      </c>
      <c r="AY1305">
        <f t="shared" si="278"/>
        <v>0</v>
      </c>
      <c r="BA1305">
        <f t="shared" si="279"/>
        <v>0</v>
      </c>
      <c r="BB1305">
        <f t="shared" si="280"/>
        <v>0</v>
      </c>
      <c r="BC1305">
        <f t="shared" si="281"/>
        <v>0</v>
      </c>
      <c r="BD1305">
        <f t="shared" si="282"/>
        <v>0</v>
      </c>
      <c r="BF1305">
        <f t="shared" si="283"/>
        <v>0</v>
      </c>
      <c r="BG1305">
        <f t="shared" si="284"/>
        <v>0</v>
      </c>
      <c r="BH1305">
        <f t="shared" si="285"/>
        <v>0</v>
      </c>
      <c r="BI1305">
        <f t="shared" si="286"/>
        <v>0</v>
      </c>
      <c r="BK1305">
        <f t="shared" si="287"/>
        <v>0</v>
      </c>
      <c r="BL1305">
        <f t="shared" si="288"/>
        <v>0</v>
      </c>
      <c r="BM1305">
        <f t="shared" si="289"/>
        <v>0</v>
      </c>
      <c r="BN1305">
        <f t="shared" si="290"/>
        <v>0</v>
      </c>
      <c r="BP1305">
        <f t="shared" si="291"/>
        <v>0</v>
      </c>
      <c r="BQ1305">
        <f t="shared" si="292"/>
        <v>0</v>
      </c>
      <c r="BR1305">
        <f t="shared" si="293"/>
        <v>0</v>
      </c>
      <c r="BS1305">
        <f t="shared" si="294"/>
        <v>0</v>
      </c>
      <c r="BU1305">
        <f t="shared" si="295"/>
        <v>0</v>
      </c>
      <c r="BV1305">
        <f t="shared" si="296"/>
        <v>0</v>
      </c>
      <c r="BW1305">
        <f t="shared" si="297"/>
        <v>0</v>
      </c>
      <c r="BX1305">
        <f t="shared" si="298"/>
        <v>0</v>
      </c>
      <c r="BZ1305">
        <f t="shared" si="299"/>
        <v>0</v>
      </c>
      <c r="CA1305">
        <f t="shared" si="300"/>
        <v>0</v>
      </c>
      <c r="CB1305">
        <f t="shared" si="301"/>
        <v>0</v>
      </c>
      <c r="CC1305">
        <f t="shared" si="302"/>
        <v>0</v>
      </c>
      <c r="CE1305">
        <f t="shared" si="303"/>
        <v>0</v>
      </c>
      <c r="CF1305">
        <f t="shared" si="304"/>
        <v>0</v>
      </c>
      <c r="CG1305">
        <f t="shared" si="305"/>
        <v>0</v>
      </c>
      <c r="CH1305">
        <f t="shared" si="306"/>
        <v>0</v>
      </c>
      <c r="CJ1305">
        <f t="shared" si="307"/>
        <v>0</v>
      </c>
      <c r="CL1305">
        <f t="shared" si="360"/>
        <v>0</v>
      </c>
      <c r="CM1305">
        <f t="shared" ref="CM1305:CO1305" si="373">IF(OR(S1166="NA",S1166="NS"),0,IF(G1305&gt;=S1166,0,1))</f>
        <v>0</v>
      </c>
      <c r="CN1305">
        <f t="shared" si="373"/>
        <v>0</v>
      </c>
      <c r="CO1305">
        <f t="shared" si="373"/>
        <v>0</v>
      </c>
      <c r="CQ1305" s="128">
        <f t="shared" si="309"/>
        <v>0</v>
      </c>
      <c r="CR1305">
        <f t="shared" si="310"/>
        <v>0</v>
      </c>
      <c r="CS1305">
        <f t="shared" si="311"/>
        <v>0</v>
      </c>
      <c r="CT1305">
        <f t="shared" si="312"/>
        <v>0</v>
      </c>
      <c r="CU1305">
        <f t="shared" si="313"/>
        <v>0</v>
      </c>
      <c r="CV1305">
        <f t="shared" si="314"/>
        <v>0</v>
      </c>
      <c r="CW1305">
        <f t="shared" si="315"/>
        <v>0</v>
      </c>
      <c r="CX1305">
        <f t="shared" si="316"/>
        <v>0</v>
      </c>
      <c r="CY1305">
        <f t="shared" si="317"/>
        <v>0</v>
      </c>
      <c r="CZ1305">
        <f t="shared" si="318"/>
        <v>0</v>
      </c>
      <c r="DA1305">
        <f t="shared" si="319"/>
        <v>0</v>
      </c>
      <c r="DB1305">
        <f t="shared" si="320"/>
        <v>0</v>
      </c>
      <c r="DC1305">
        <f t="shared" si="321"/>
        <v>0</v>
      </c>
      <c r="DD1305">
        <f t="shared" si="322"/>
        <v>0</v>
      </c>
      <c r="DE1305">
        <f t="shared" si="323"/>
        <v>0</v>
      </c>
      <c r="DF1305">
        <f t="shared" si="324"/>
        <v>0</v>
      </c>
      <c r="DG1305">
        <f t="shared" si="325"/>
        <v>0</v>
      </c>
      <c r="DH1305">
        <f t="shared" si="326"/>
        <v>0</v>
      </c>
      <c r="DI1305">
        <f t="shared" si="327"/>
        <v>0</v>
      </c>
      <c r="DJ1305">
        <f t="shared" si="328"/>
        <v>0</v>
      </c>
      <c r="DK1305">
        <f t="shared" si="329"/>
        <v>0</v>
      </c>
    </row>
    <row r="1306" spans="1:115" ht="15" customHeight="1">
      <c r="A1306" s="166"/>
      <c r="B1306" s="7"/>
      <c r="C1306" s="64" t="s">
        <v>118</v>
      </c>
      <c r="D1306" s="322" t="str">
        <f t="shared" si="262"/>
        <v/>
      </c>
      <c r="E1306" s="323"/>
      <c r="F1306" s="324"/>
      <c r="G1306" s="234"/>
      <c r="H1306" s="234"/>
      <c r="I1306" s="234"/>
      <c r="J1306" s="234"/>
      <c r="K1306" s="234"/>
      <c r="L1306" s="234"/>
      <c r="M1306" s="234"/>
      <c r="N1306" s="234"/>
      <c r="O1306" s="234"/>
      <c r="P1306" s="234"/>
      <c r="Q1306" s="234"/>
      <c r="R1306" s="234"/>
      <c r="S1306" s="234"/>
      <c r="T1306" s="234"/>
      <c r="U1306" s="234"/>
      <c r="V1306" s="234"/>
      <c r="W1306" s="234"/>
      <c r="X1306" s="234"/>
      <c r="Y1306" s="234"/>
      <c r="Z1306" s="234"/>
      <c r="AA1306" s="234"/>
      <c r="AB1306" s="234"/>
      <c r="AC1306" s="234"/>
      <c r="AD1306" s="234"/>
      <c r="AG1306">
        <f t="shared" si="263"/>
        <v>0</v>
      </c>
      <c r="AH1306">
        <f t="shared" si="264"/>
        <v>0</v>
      </c>
      <c r="AI1306">
        <f t="shared" si="265"/>
        <v>0</v>
      </c>
      <c r="AJ1306">
        <f t="shared" si="266"/>
        <v>0</v>
      </c>
      <c r="AL1306">
        <f t="shared" si="267"/>
        <v>0</v>
      </c>
      <c r="AM1306">
        <f t="shared" si="268"/>
        <v>0</v>
      </c>
      <c r="AN1306">
        <f t="shared" si="269"/>
        <v>0</v>
      </c>
      <c r="AO1306">
        <f t="shared" si="270"/>
        <v>0</v>
      </c>
      <c r="AQ1306">
        <f t="shared" si="271"/>
        <v>0</v>
      </c>
      <c r="AR1306">
        <f t="shared" si="272"/>
        <v>0</v>
      </c>
      <c r="AS1306">
        <f t="shared" si="273"/>
        <v>0</v>
      </c>
      <c r="AT1306">
        <f t="shared" si="274"/>
        <v>0</v>
      </c>
      <c r="AV1306">
        <f t="shared" si="275"/>
        <v>0</v>
      </c>
      <c r="AW1306">
        <f t="shared" si="276"/>
        <v>0</v>
      </c>
      <c r="AX1306">
        <f t="shared" si="277"/>
        <v>0</v>
      </c>
      <c r="AY1306">
        <f t="shared" si="278"/>
        <v>0</v>
      </c>
      <c r="BA1306">
        <f t="shared" si="279"/>
        <v>0</v>
      </c>
      <c r="BB1306">
        <f t="shared" si="280"/>
        <v>0</v>
      </c>
      <c r="BC1306">
        <f t="shared" si="281"/>
        <v>0</v>
      </c>
      <c r="BD1306">
        <f t="shared" si="282"/>
        <v>0</v>
      </c>
      <c r="BF1306">
        <f t="shared" si="283"/>
        <v>0</v>
      </c>
      <c r="BG1306">
        <f t="shared" si="284"/>
        <v>0</v>
      </c>
      <c r="BH1306">
        <f t="shared" si="285"/>
        <v>0</v>
      </c>
      <c r="BI1306">
        <f t="shared" si="286"/>
        <v>0</v>
      </c>
      <c r="BK1306">
        <f t="shared" si="287"/>
        <v>0</v>
      </c>
      <c r="BL1306">
        <f t="shared" si="288"/>
        <v>0</v>
      </c>
      <c r="BM1306">
        <f t="shared" si="289"/>
        <v>0</v>
      </c>
      <c r="BN1306">
        <f t="shared" si="290"/>
        <v>0</v>
      </c>
      <c r="BP1306">
        <f t="shared" si="291"/>
        <v>0</v>
      </c>
      <c r="BQ1306">
        <f t="shared" si="292"/>
        <v>0</v>
      </c>
      <c r="BR1306">
        <f t="shared" si="293"/>
        <v>0</v>
      </c>
      <c r="BS1306">
        <f t="shared" si="294"/>
        <v>0</v>
      </c>
      <c r="BU1306">
        <f t="shared" si="295"/>
        <v>0</v>
      </c>
      <c r="BV1306">
        <f t="shared" si="296"/>
        <v>0</v>
      </c>
      <c r="BW1306">
        <f t="shared" si="297"/>
        <v>0</v>
      </c>
      <c r="BX1306">
        <f t="shared" si="298"/>
        <v>0</v>
      </c>
      <c r="BZ1306">
        <f t="shared" si="299"/>
        <v>0</v>
      </c>
      <c r="CA1306">
        <f t="shared" si="300"/>
        <v>0</v>
      </c>
      <c r="CB1306">
        <f t="shared" si="301"/>
        <v>0</v>
      </c>
      <c r="CC1306">
        <f t="shared" si="302"/>
        <v>0</v>
      </c>
      <c r="CE1306">
        <f t="shared" si="303"/>
        <v>0</v>
      </c>
      <c r="CF1306">
        <f t="shared" si="304"/>
        <v>0</v>
      </c>
      <c r="CG1306">
        <f t="shared" si="305"/>
        <v>0</v>
      </c>
      <c r="CH1306">
        <f t="shared" si="306"/>
        <v>0</v>
      </c>
      <c r="CJ1306">
        <f t="shared" si="307"/>
        <v>0</v>
      </c>
      <c r="CL1306">
        <f t="shared" si="360"/>
        <v>0</v>
      </c>
      <c r="CM1306">
        <f t="shared" ref="CM1306:CO1306" si="374">IF(OR(S1167="NA",S1167="NS"),0,IF(G1306&gt;=S1167,0,1))</f>
        <v>0</v>
      </c>
      <c r="CN1306">
        <f t="shared" si="374"/>
        <v>0</v>
      </c>
      <c r="CO1306">
        <f t="shared" si="374"/>
        <v>0</v>
      </c>
      <c r="CQ1306" s="128">
        <f t="shared" si="309"/>
        <v>0</v>
      </c>
      <c r="CR1306">
        <f t="shared" si="310"/>
        <v>0</v>
      </c>
      <c r="CS1306">
        <f t="shared" si="311"/>
        <v>0</v>
      </c>
      <c r="CT1306">
        <f t="shared" si="312"/>
        <v>0</v>
      </c>
      <c r="CU1306">
        <f t="shared" si="313"/>
        <v>0</v>
      </c>
      <c r="CV1306">
        <f t="shared" si="314"/>
        <v>0</v>
      </c>
      <c r="CW1306">
        <f t="shared" si="315"/>
        <v>0</v>
      </c>
      <c r="CX1306">
        <f t="shared" si="316"/>
        <v>0</v>
      </c>
      <c r="CY1306">
        <f t="shared" si="317"/>
        <v>0</v>
      </c>
      <c r="CZ1306">
        <f t="shared" si="318"/>
        <v>0</v>
      </c>
      <c r="DA1306">
        <f t="shared" si="319"/>
        <v>0</v>
      </c>
      <c r="DB1306">
        <f t="shared" si="320"/>
        <v>0</v>
      </c>
      <c r="DC1306">
        <f t="shared" si="321"/>
        <v>0</v>
      </c>
      <c r="DD1306">
        <f t="shared" si="322"/>
        <v>0</v>
      </c>
      <c r="DE1306">
        <f t="shared" si="323"/>
        <v>0</v>
      </c>
      <c r="DF1306">
        <f t="shared" si="324"/>
        <v>0</v>
      </c>
      <c r="DG1306">
        <f t="shared" si="325"/>
        <v>0</v>
      </c>
      <c r="DH1306">
        <f t="shared" si="326"/>
        <v>0</v>
      </c>
      <c r="DI1306">
        <f t="shared" si="327"/>
        <v>0</v>
      </c>
      <c r="DJ1306">
        <f t="shared" si="328"/>
        <v>0</v>
      </c>
      <c r="DK1306">
        <f t="shared" si="329"/>
        <v>0</v>
      </c>
    </row>
    <row r="1307" spans="1:115" ht="15" customHeight="1">
      <c r="A1307" s="166"/>
      <c r="B1307" s="7"/>
      <c r="C1307" s="64" t="s">
        <v>119</v>
      </c>
      <c r="D1307" s="322" t="str">
        <f t="shared" si="262"/>
        <v/>
      </c>
      <c r="E1307" s="323"/>
      <c r="F1307" s="324"/>
      <c r="G1307" s="234"/>
      <c r="H1307" s="234"/>
      <c r="I1307" s="234"/>
      <c r="J1307" s="234"/>
      <c r="K1307" s="234"/>
      <c r="L1307" s="234"/>
      <c r="M1307" s="234"/>
      <c r="N1307" s="234"/>
      <c r="O1307" s="234"/>
      <c r="P1307" s="234"/>
      <c r="Q1307" s="234"/>
      <c r="R1307" s="234"/>
      <c r="S1307" s="234"/>
      <c r="T1307" s="234"/>
      <c r="U1307" s="234"/>
      <c r="V1307" s="234"/>
      <c r="W1307" s="234"/>
      <c r="X1307" s="234"/>
      <c r="Y1307" s="234"/>
      <c r="Z1307" s="234"/>
      <c r="AA1307" s="234"/>
      <c r="AB1307" s="234"/>
      <c r="AC1307" s="234"/>
      <c r="AD1307" s="234"/>
      <c r="AG1307">
        <f t="shared" si="263"/>
        <v>0</v>
      </c>
      <c r="AH1307">
        <f t="shared" si="264"/>
        <v>0</v>
      </c>
      <c r="AI1307">
        <f t="shared" si="265"/>
        <v>0</v>
      </c>
      <c r="AJ1307">
        <f t="shared" si="266"/>
        <v>0</v>
      </c>
      <c r="AL1307">
        <f t="shared" si="267"/>
        <v>0</v>
      </c>
      <c r="AM1307">
        <f t="shared" si="268"/>
        <v>0</v>
      </c>
      <c r="AN1307">
        <f t="shared" si="269"/>
        <v>0</v>
      </c>
      <c r="AO1307">
        <f t="shared" si="270"/>
        <v>0</v>
      </c>
      <c r="AQ1307">
        <f t="shared" si="271"/>
        <v>0</v>
      </c>
      <c r="AR1307">
        <f t="shared" si="272"/>
        <v>0</v>
      </c>
      <c r="AS1307">
        <f t="shared" si="273"/>
        <v>0</v>
      </c>
      <c r="AT1307">
        <f t="shared" si="274"/>
        <v>0</v>
      </c>
      <c r="AV1307">
        <f t="shared" si="275"/>
        <v>0</v>
      </c>
      <c r="AW1307">
        <f t="shared" si="276"/>
        <v>0</v>
      </c>
      <c r="AX1307">
        <f t="shared" si="277"/>
        <v>0</v>
      </c>
      <c r="AY1307">
        <f t="shared" si="278"/>
        <v>0</v>
      </c>
      <c r="BA1307">
        <f t="shared" si="279"/>
        <v>0</v>
      </c>
      <c r="BB1307">
        <f t="shared" si="280"/>
        <v>0</v>
      </c>
      <c r="BC1307">
        <f t="shared" si="281"/>
        <v>0</v>
      </c>
      <c r="BD1307">
        <f t="shared" si="282"/>
        <v>0</v>
      </c>
      <c r="BF1307">
        <f t="shared" si="283"/>
        <v>0</v>
      </c>
      <c r="BG1307">
        <f t="shared" si="284"/>
        <v>0</v>
      </c>
      <c r="BH1307">
        <f t="shared" si="285"/>
        <v>0</v>
      </c>
      <c r="BI1307">
        <f t="shared" si="286"/>
        <v>0</v>
      </c>
      <c r="BK1307">
        <f t="shared" si="287"/>
        <v>0</v>
      </c>
      <c r="BL1307">
        <f t="shared" si="288"/>
        <v>0</v>
      </c>
      <c r="BM1307">
        <f t="shared" si="289"/>
        <v>0</v>
      </c>
      <c r="BN1307">
        <f t="shared" si="290"/>
        <v>0</v>
      </c>
      <c r="BP1307">
        <f t="shared" si="291"/>
        <v>0</v>
      </c>
      <c r="BQ1307">
        <f t="shared" si="292"/>
        <v>0</v>
      </c>
      <c r="BR1307">
        <f t="shared" si="293"/>
        <v>0</v>
      </c>
      <c r="BS1307">
        <f t="shared" si="294"/>
        <v>0</v>
      </c>
      <c r="BU1307">
        <f t="shared" si="295"/>
        <v>0</v>
      </c>
      <c r="BV1307">
        <f t="shared" si="296"/>
        <v>0</v>
      </c>
      <c r="BW1307">
        <f t="shared" si="297"/>
        <v>0</v>
      </c>
      <c r="BX1307">
        <f t="shared" si="298"/>
        <v>0</v>
      </c>
      <c r="BZ1307">
        <f t="shared" si="299"/>
        <v>0</v>
      </c>
      <c r="CA1307">
        <f t="shared" si="300"/>
        <v>0</v>
      </c>
      <c r="CB1307">
        <f t="shared" si="301"/>
        <v>0</v>
      </c>
      <c r="CC1307">
        <f t="shared" si="302"/>
        <v>0</v>
      </c>
      <c r="CE1307">
        <f t="shared" si="303"/>
        <v>0</v>
      </c>
      <c r="CF1307">
        <f t="shared" si="304"/>
        <v>0</v>
      </c>
      <c r="CG1307">
        <f t="shared" si="305"/>
        <v>0</v>
      </c>
      <c r="CH1307">
        <f t="shared" si="306"/>
        <v>0</v>
      </c>
      <c r="CJ1307">
        <f t="shared" si="307"/>
        <v>0</v>
      </c>
      <c r="CL1307">
        <f t="shared" si="360"/>
        <v>0</v>
      </c>
      <c r="CM1307">
        <f t="shared" ref="CM1307:CO1307" si="375">IF(OR(S1168="NA",S1168="NS"),0,IF(G1307&gt;=S1168,0,1))</f>
        <v>0</v>
      </c>
      <c r="CN1307">
        <f t="shared" si="375"/>
        <v>0</v>
      </c>
      <c r="CO1307">
        <f t="shared" si="375"/>
        <v>0</v>
      </c>
      <c r="CQ1307" s="128">
        <f t="shared" si="309"/>
        <v>0</v>
      </c>
      <c r="CR1307">
        <f t="shared" si="310"/>
        <v>0</v>
      </c>
      <c r="CS1307">
        <f t="shared" si="311"/>
        <v>0</v>
      </c>
      <c r="CT1307">
        <f t="shared" si="312"/>
        <v>0</v>
      </c>
      <c r="CU1307">
        <f t="shared" si="313"/>
        <v>0</v>
      </c>
      <c r="CV1307">
        <f t="shared" si="314"/>
        <v>0</v>
      </c>
      <c r="CW1307">
        <f t="shared" si="315"/>
        <v>0</v>
      </c>
      <c r="CX1307">
        <f t="shared" si="316"/>
        <v>0</v>
      </c>
      <c r="CY1307">
        <f t="shared" si="317"/>
        <v>0</v>
      </c>
      <c r="CZ1307">
        <f t="shared" si="318"/>
        <v>0</v>
      </c>
      <c r="DA1307">
        <f t="shared" si="319"/>
        <v>0</v>
      </c>
      <c r="DB1307">
        <f t="shared" si="320"/>
        <v>0</v>
      </c>
      <c r="DC1307">
        <f t="shared" si="321"/>
        <v>0</v>
      </c>
      <c r="DD1307">
        <f t="shared" si="322"/>
        <v>0</v>
      </c>
      <c r="DE1307">
        <f t="shared" si="323"/>
        <v>0</v>
      </c>
      <c r="DF1307">
        <f t="shared" si="324"/>
        <v>0</v>
      </c>
      <c r="DG1307">
        <f t="shared" si="325"/>
        <v>0</v>
      </c>
      <c r="DH1307">
        <f t="shared" si="326"/>
        <v>0</v>
      </c>
      <c r="DI1307">
        <f t="shared" si="327"/>
        <v>0</v>
      </c>
      <c r="DJ1307">
        <f t="shared" si="328"/>
        <v>0</v>
      </c>
      <c r="DK1307">
        <f t="shared" si="329"/>
        <v>0</v>
      </c>
    </row>
    <row r="1308" spans="1:115" ht="15" customHeight="1">
      <c r="A1308" s="166"/>
      <c r="B1308" s="7"/>
      <c r="C1308" s="64" t="s">
        <v>120</v>
      </c>
      <c r="D1308" s="322" t="str">
        <f t="shared" si="262"/>
        <v/>
      </c>
      <c r="E1308" s="323"/>
      <c r="F1308" s="324"/>
      <c r="G1308" s="234"/>
      <c r="H1308" s="234"/>
      <c r="I1308" s="234"/>
      <c r="J1308" s="234"/>
      <c r="K1308" s="234"/>
      <c r="L1308" s="234"/>
      <c r="M1308" s="234"/>
      <c r="N1308" s="234"/>
      <c r="O1308" s="234"/>
      <c r="P1308" s="234"/>
      <c r="Q1308" s="234"/>
      <c r="R1308" s="234"/>
      <c r="S1308" s="234"/>
      <c r="T1308" s="234"/>
      <c r="U1308" s="234"/>
      <c r="V1308" s="234"/>
      <c r="W1308" s="234"/>
      <c r="X1308" s="234"/>
      <c r="Y1308" s="234"/>
      <c r="Z1308" s="234"/>
      <c r="AA1308" s="234"/>
      <c r="AB1308" s="234"/>
      <c r="AC1308" s="234"/>
      <c r="AD1308" s="234"/>
      <c r="AG1308">
        <f t="shared" si="263"/>
        <v>0</v>
      </c>
      <c r="AH1308">
        <f t="shared" si="264"/>
        <v>0</v>
      </c>
      <c r="AI1308">
        <f t="shared" si="265"/>
        <v>0</v>
      </c>
      <c r="AJ1308">
        <f t="shared" si="266"/>
        <v>0</v>
      </c>
      <c r="AL1308">
        <f t="shared" si="267"/>
        <v>0</v>
      </c>
      <c r="AM1308">
        <f t="shared" si="268"/>
        <v>0</v>
      </c>
      <c r="AN1308">
        <f t="shared" si="269"/>
        <v>0</v>
      </c>
      <c r="AO1308">
        <f t="shared" si="270"/>
        <v>0</v>
      </c>
      <c r="AQ1308">
        <f t="shared" si="271"/>
        <v>0</v>
      </c>
      <c r="AR1308">
        <f t="shared" si="272"/>
        <v>0</v>
      </c>
      <c r="AS1308">
        <f t="shared" si="273"/>
        <v>0</v>
      </c>
      <c r="AT1308">
        <f t="shared" si="274"/>
        <v>0</v>
      </c>
      <c r="AV1308">
        <f t="shared" si="275"/>
        <v>0</v>
      </c>
      <c r="AW1308">
        <f t="shared" si="276"/>
        <v>0</v>
      </c>
      <c r="AX1308">
        <f t="shared" si="277"/>
        <v>0</v>
      </c>
      <c r="AY1308">
        <f t="shared" si="278"/>
        <v>0</v>
      </c>
      <c r="BA1308">
        <f t="shared" si="279"/>
        <v>0</v>
      </c>
      <c r="BB1308">
        <f t="shared" si="280"/>
        <v>0</v>
      </c>
      <c r="BC1308">
        <f t="shared" si="281"/>
        <v>0</v>
      </c>
      <c r="BD1308">
        <f t="shared" si="282"/>
        <v>0</v>
      </c>
      <c r="BF1308">
        <f t="shared" si="283"/>
        <v>0</v>
      </c>
      <c r="BG1308">
        <f t="shared" si="284"/>
        <v>0</v>
      </c>
      <c r="BH1308">
        <f t="shared" si="285"/>
        <v>0</v>
      </c>
      <c r="BI1308">
        <f t="shared" si="286"/>
        <v>0</v>
      </c>
      <c r="BK1308">
        <f t="shared" si="287"/>
        <v>0</v>
      </c>
      <c r="BL1308">
        <f t="shared" si="288"/>
        <v>0</v>
      </c>
      <c r="BM1308">
        <f t="shared" si="289"/>
        <v>0</v>
      </c>
      <c r="BN1308">
        <f t="shared" si="290"/>
        <v>0</v>
      </c>
      <c r="BP1308">
        <f t="shared" si="291"/>
        <v>0</v>
      </c>
      <c r="BQ1308">
        <f t="shared" si="292"/>
        <v>0</v>
      </c>
      <c r="BR1308">
        <f t="shared" si="293"/>
        <v>0</v>
      </c>
      <c r="BS1308">
        <f t="shared" si="294"/>
        <v>0</v>
      </c>
      <c r="BU1308">
        <f t="shared" si="295"/>
        <v>0</v>
      </c>
      <c r="BV1308">
        <f t="shared" si="296"/>
        <v>0</v>
      </c>
      <c r="BW1308">
        <f t="shared" si="297"/>
        <v>0</v>
      </c>
      <c r="BX1308">
        <f t="shared" si="298"/>
        <v>0</v>
      </c>
      <c r="BZ1308">
        <f t="shared" si="299"/>
        <v>0</v>
      </c>
      <c r="CA1308">
        <f t="shared" si="300"/>
        <v>0</v>
      </c>
      <c r="CB1308">
        <f t="shared" si="301"/>
        <v>0</v>
      </c>
      <c r="CC1308">
        <f t="shared" si="302"/>
        <v>0</v>
      </c>
      <c r="CE1308">
        <f t="shared" si="303"/>
        <v>0</v>
      </c>
      <c r="CF1308">
        <f t="shared" si="304"/>
        <v>0</v>
      </c>
      <c r="CG1308">
        <f t="shared" si="305"/>
        <v>0</v>
      </c>
      <c r="CH1308">
        <f t="shared" si="306"/>
        <v>0</v>
      </c>
      <c r="CJ1308">
        <f t="shared" si="307"/>
        <v>0</v>
      </c>
      <c r="CL1308">
        <f t="shared" si="360"/>
        <v>0</v>
      </c>
      <c r="CM1308">
        <f t="shared" ref="CM1308:CO1308" si="376">IF(OR(S1169="NA",S1169="NS"),0,IF(G1308&gt;=S1169,0,1))</f>
        <v>0</v>
      </c>
      <c r="CN1308">
        <f t="shared" si="376"/>
        <v>0</v>
      </c>
      <c r="CO1308">
        <f t="shared" si="376"/>
        <v>0</v>
      </c>
      <c r="CQ1308" s="128">
        <f t="shared" si="309"/>
        <v>0</v>
      </c>
      <c r="CR1308">
        <f t="shared" si="310"/>
        <v>0</v>
      </c>
      <c r="CS1308">
        <f t="shared" si="311"/>
        <v>0</v>
      </c>
      <c r="CT1308">
        <f t="shared" si="312"/>
        <v>0</v>
      </c>
      <c r="CU1308">
        <f t="shared" si="313"/>
        <v>0</v>
      </c>
      <c r="CV1308">
        <f t="shared" si="314"/>
        <v>0</v>
      </c>
      <c r="CW1308">
        <f t="shared" si="315"/>
        <v>0</v>
      </c>
      <c r="CX1308">
        <f t="shared" si="316"/>
        <v>0</v>
      </c>
      <c r="CY1308">
        <f t="shared" si="317"/>
        <v>0</v>
      </c>
      <c r="CZ1308">
        <f t="shared" si="318"/>
        <v>0</v>
      </c>
      <c r="DA1308">
        <f t="shared" si="319"/>
        <v>0</v>
      </c>
      <c r="DB1308">
        <f t="shared" si="320"/>
        <v>0</v>
      </c>
      <c r="DC1308">
        <f t="shared" si="321"/>
        <v>0</v>
      </c>
      <c r="DD1308">
        <f t="shared" si="322"/>
        <v>0</v>
      </c>
      <c r="DE1308">
        <f t="shared" si="323"/>
        <v>0</v>
      </c>
      <c r="DF1308">
        <f t="shared" si="324"/>
        <v>0</v>
      </c>
      <c r="DG1308">
        <f t="shared" si="325"/>
        <v>0</v>
      </c>
      <c r="DH1308">
        <f t="shared" si="326"/>
        <v>0</v>
      </c>
      <c r="DI1308">
        <f t="shared" si="327"/>
        <v>0</v>
      </c>
      <c r="DJ1308">
        <f t="shared" si="328"/>
        <v>0</v>
      </c>
      <c r="DK1308">
        <f t="shared" si="329"/>
        <v>0</v>
      </c>
    </row>
    <row r="1309" spans="1:115" ht="15" customHeight="1">
      <c r="A1309" s="166"/>
      <c r="B1309" s="7"/>
      <c r="C1309" s="64" t="s">
        <v>121</v>
      </c>
      <c r="D1309" s="322" t="str">
        <f t="shared" si="262"/>
        <v/>
      </c>
      <c r="E1309" s="323"/>
      <c r="F1309" s="324"/>
      <c r="G1309" s="234"/>
      <c r="H1309" s="234"/>
      <c r="I1309" s="234"/>
      <c r="J1309" s="234"/>
      <c r="K1309" s="234"/>
      <c r="L1309" s="234"/>
      <c r="M1309" s="234"/>
      <c r="N1309" s="234"/>
      <c r="O1309" s="234"/>
      <c r="P1309" s="234"/>
      <c r="Q1309" s="234"/>
      <c r="R1309" s="234"/>
      <c r="S1309" s="234"/>
      <c r="T1309" s="234"/>
      <c r="U1309" s="234"/>
      <c r="V1309" s="234"/>
      <c r="W1309" s="234"/>
      <c r="X1309" s="234"/>
      <c r="Y1309" s="234"/>
      <c r="Z1309" s="234"/>
      <c r="AA1309" s="234"/>
      <c r="AB1309" s="234"/>
      <c r="AC1309" s="234"/>
      <c r="AD1309" s="234"/>
      <c r="AG1309">
        <f t="shared" si="263"/>
        <v>0</v>
      </c>
      <c r="AH1309">
        <f t="shared" si="264"/>
        <v>0</v>
      </c>
      <c r="AI1309">
        <f t="shared" si="265"/>
        <v>0</v>
      </c>
      <c r="AJ1309">
        <f t="shared" si="266"/>
        <v>0</v>
      </c>
      <c r="AL1309">
        <f t="shared" si="267"/>
        <v>0</v>
      </c>
      <c r="AM1309">
        <f t="shared" si="268"/>
        <v>0</v>
      </c>
      <c r="AN1309">
        <f t="shared" si="269"/>
        <v>0</v>
      </c>
      <c r="AO1309">
        <f t="shared" si="270"/>
        <v>0</v>
      </c>
      <c r="AQ1309">
        <f t="shared" si="271"/>
        <v>0</v>
      </c>
      <c r="AR1309">
        <f t="shared" si="272"/>
        <v>0</v>
      </c>
      <c r="AS1309">
        <f t="shared" si="273"/>
        <v>0</v>
      </c>
      <c r="AT1309">
        <f t="shared" si="274"/>
        <v>0</v>
      </c>
      <c r="AV1309">
        <f t="shared" si="275"/>
        <v>0</v>
      </c>
      <c r="AW1309">
        <f t="shared" si="276"/>
        <v>0</v>
      </c>
      <c r="AX1309">
        <f t="shared" si="277"/>
        <v>0</v>
      </c>
      <c r="AY1309">
        <f t="shared" si="278"/>
        <v>0</v>
      </c>
      <c r="BA1309">
        <f t="shared" si="279"/>
        <v>0</v>
      </c>
      <c r="BB1309">
        <f t="shared" si="280"/>
        <v>0</v>
      </c>
      <c r="BC1309">
        <f t="shared" si="281"/>
        <v>0</v>
      </c>
      <c r="BD1309">
        <f t="shared" si="282"/>
        <v>0</v>
      </c>
      <c r="BF1309">
        <f t="shared" si="283"/>
        <v>0</v>
      </c>
      <c r="BG1309">
        <f t="shared" si="284"/>
        <v>0</v>
      </c>
      <c r="BH1309">
        <f t="shared" si="285"/>
        <v>0</v>
      </c>
      <c r="BI1309">
        <f t="shared" si="286"/>
        <v>0</v>
      </c>
      <c r="BK1309">
        <f t="shared" si="287"/>
        <v>0</v>
      </c>
      <c r="BL1309">
        <f t="shared" si="288"/>
        <v>0</v>
      </c>
      <c r="BM1309">
        <f t="shared" si="289"/>
        <v>0</v>
      </c>
      <c r="BN1309">
        <f t="shared" si="290"/>
        <v>0</v>
      </c>
      <c r="BP1309">
        <f t="shared" si="291"/>
        <v>0</v>
      </c>
      <c r="BQ1309">
        <f t="shared" si="292"/>
        <v>0</v>
      </c>
      <c r="BR1309">
        <f t="shared" si="293"/>
        <v>0</v>
      </c>
      <c r="BS1309">
        <f t="shared" si="294"/>
        <v>0</v>
      </c>
      <c r="BU1309">
        <f t="shared" si="295"/>
        <v>0</v>
      </c>
      <c r="BV1309">
        <f t="shared" si="296"/>
        <v>0</v>
      </c>
      <c r="BW1309">
        <f t="shared" si="297"/>
        <v>0</v>
      </c>
      <c r="BX1309">
        <f t="shared" si="298"/>
        <v>0</v>
      </c>
      <c r="BZ1309">
        <f t="shared" si="299"/>
        <v>0</v>
      </c>
      <c r="CA1309">
        <f t="shared" si="300"/>
        <v>0</v>
      </c>
      <c r="CB1309">
        <f t="shared" si="301"/>
        <v>0</v>
      </c>
      <c r="CC1309">
        <f t="shared" si="302"/>
        <v>0</v>
      </c>
      <c r="CE1309">
        <f t="shared" si="303"/>
        <v>0</v>
      </c>
      <c r="CF1309">
        <f t="shared" si="304"/>
        <v>0</v>
      </c>
      <c r="CG1309">
        <f t="shared" si="305"/>
        <v>0</v>
      </c>
      <c r="CH1309">
        <f t="shared" si="306"/>
        <v>0</v>
      </c>
      <c r="CJ1309">
        <f t="shared" si="307"/>
        <v>0</v>
      </c>
      <c r="CL1309">
        <f t="shared" si="360"/>
        <v>0</v>
      </c>
      <c r="CM1309">
        <f t="shared" ref="CM1309:CO1309" si="377">IF(OR(S1170="NA",S1170="NS"),0,IF(G1309&gt;=S1170,0,1))</f>
        <v>0</v>
      </c>
      <c r="CN1309">
        <f t="shared" si="377"/>
        <v>0</v>
      </c>
      <c r="CO1309">
        <f t="shared" si="377"/>
        <v>0</v>
      </c>
      <c r="CQ1309" s="128">
        <f t="shared" si="309"/>
        <v>0</v>
      </c>
      <c r="CR1309">
        <f t="shared" si="310"/>
        <v>0</v>
      </c>
      <c r="CS1309">
        <f t="shared" si="311"/>
        <v>0</v>
      </c>
      <c r="CT1309">
        <f t="shared" si="312"/>
        <v>0</v>
      </c>
      <c r="CU1309">
        <f t="shared" si="313"/>
        <v>0</v>
      </c>
      <c r="CV1309">
        <f t="shared" si="314"/>
        <v>0</v>
      </c>
      <c r="CW1309">
        <f t="shared" si="315"/>
        <v>0</v>
      </c>
      <c r="CX1309">
        <f t="shared" si="316"/>
        <v>0</v>
      </c>
      <c r="CY1309">
        <f t="shared" si="317"/>
        <v>0</v>
      </c>
      <c r="CZ1309">
        <f t="shared" si="318"/>
        <v>0</v>
      </c>
      <c r="DA1309">
        <f t="shared" si="319"/>
        <v>0</v>
      </c>
      <c r="DB1309">
        <f t="shared" si="320"/>
        <v>0</v>
      </c>
      <c r="DC1309">
        <f t="shared" si="321"/>
        <v>0</v>
      </c>
      <c r="DD1309">
        <f t="shared" si="322"/>
        <v>0</v>
      </c>
      <c r="DE1309">
        <f t="shared" si="323"/>
        <v>0</v>
      </c>
      <c r="DF1309">
        <f t="shared" si="324"/>
        <v>0</v>
      </c>
      <c r="DG1309">
        <f t="shared" si="325"/>
        <v>0</v>
      </c>
      <c r="DH1309">
        <f t="shared" si="326"/>
        <v>0</v>
      </c>
      <c r="DI1309">
        <f t="shared" si="327"/>
        <v>0</v>
      </c>
      <c r="DJ1309">
        <f t="shared" si="328"/>
        <v>0</v>
      </c>
      <c r="DK1309">
        <f t="shared" si="329"/>
        <v>0</v>
      </c>
    </row>
    <row r="1310" spans="1:115" ht="15" customHeight="1">
      <c r="A1310" s="166"/>
      <c r="B1310" s="7"/>
      <c r="C1310" s="64" t="s">
        <v>122</v>
      </c>
      <c r="D1310" s="322" t="str">
        <f t="shared" si="262"/>
        <v/>
      </c>
      <c r="E1310" s="323"/>
      <c r="F1310" s="324"/>
      <c r="G1310" s="234"/>
      <c r="H1310" s="234"/>
      <c r="I1310" s="234"/>
      <c r="J1310" s="234"/>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G1310">
        <f t="shared" si="263"/>
        <v>0</v>
      </c>
      <c r="AH1310">
        <f t="shared" si="264"/>
        <v>0</v>
      </c>
      <c r="AI1310">
        <f t="shared" si="265"/>
        <v>0</v>
      </c>
      <c r="AJ1310">
        <f t="shared" si="266"/>
        <v>0</v>
      </c>
      <c r="AL1310">
        <f t="shared" si="267"/>
        <v>0</v>
      </c>
      <c r="AM1310">
        <f t="shared" si="268"/>
        <v>0</v>
      </c>
      <c r="AN1310">
        <f t="shared" si="269"/>
        <v>0</v>
      </c>
      <c r="AO1310">
        <f t="shared" si="270"/>
        <v>0</v>
      </c>
      <c r="AQ1310">
        <f t="shared" si="271"/>
        <v>0</v>
      </c>
      <c r="AR1310">
        <f t="shared" si="272"/>
        <v>0</v>
      </c>
      <c r="AS1310">
        <f t="shared" si="273"/>
        <v>0</v>
      </c>
      <c r="AT1310">
        <f t="shared" si="274"/>
        <v>0</v>
      </c>
      <c r="AV1310">
        <f t="shared" si="275"/>
        <v>0</v>
      </c>
      <c r="AW1310">
        <f t="shared" si="276"/>
        <v>0</v>
      </c>
      <c r="AX1310">
        <f t="shared" si="277"/>
        <v>0</v>
      </c>
      <c r="AY1310">
        <f t="shared" si="278"/>
        <v>0</v>
      </c>
      <c r="BA1310">
        <f t="shared" si="279"/>
        <v>0</v>
      </c>
      <c r="BB1310">
        <f t="shared" si="280"/>
        <v>0</v>
      </c>
      <c r="BC1310">
        <f t="shared" si="281"/>
        <v>0</v>
      </c>
      <c r="BD1310">
        <f t="shared" si="282"/>
        <v>0</v>
      </c>
      <c r="BF1310">
        <f t="shared" si="283"/>
        <v>0</v>
      </c>
      <c r="BG1310">
        <f t="shared" si="284"/>
        <v>0</v>
      </c>
      <c r="BH1310">
        <f t="shared" si="285"/>
        <v>0</v>
      </c>
      <c r="BI1310">
        <f t="shared" si="286"/>
        <v>0</v>
      </c>
      <c r="BK1310">
        <f t="shared" si="287"/>
        <v>0</v>
      </c>
      <c r="BL1310">
        <f t="shared" si="288"/>
        <v>0</v>
      </c>
      <c r="BM1310">
        <f t="shared" si="289"/>
        <v>0</v>
      </c>
      <c r="BN1310">
        <f t="shared" si="290"/>
        <v>0</v>
      </c>
      <c r="BP1310">
        <f t="shared" si="291"/>
        <v>0</v>
      </c>
      <c r="BQ1310">
        <f t="shared" si="292"/>
        <v>0</v>
      </c>
      <c r="BR1310">
        <f t="shared" si="293"/>
        <v>0</v>
      </c>
      <c r="BS1310">
        <f t="shared" si="294"/>
        <v>0</v>
      </c>
      <c r="BU1310">
        <f t="shared" si="295"/>
        <v>0</v>
      </c>
      <c r="BV1310">
        <f t="shared" si="296"/>
        <v>0</v>
      </c>
      <c r="BW1310">
        <f t="shared" si="297"/>
        <v>0</v>
      </c>
      <c r="BX1310">
        <f t="shared" si="298"/>
        <v>0</v>
      </c>
      <c r="BZ1310">
        <f t="shared" si="299"/>
        <v>0</v>
      </c>
      <c r="CA1310">
        <f t="shared" si="300"/>
        <v>0</v>
      </c>
      <c r="CB1310">
        <f t="shared" si="301"/>
        <v>0</v>
      </c>
      <c r="CC1310">
        <f t="shared" si="302"/>
        <v>0</v>
      </c>
      <c r="CE1310">
        <f t="shared" si="303"/>
        <v>0</v>
      </c>
      <c r="CF1310">
        <f t="shared" si="304"/>
        <v>0</v>
      </c>
      <c r="CG1310">
        <f t="shared" si="305"/>
        <v>0</v>
      </c>
      <c r="CH1310">
        <f t="shared" si="306"/>
        <v>0</v>
      </c>
      <c r="CJ1310">
        <f t="shared" si="307"/>
        <v>0</v>
      </c>
      <c r="CL1310">
        <f t="shared" si="360"/>
        <v>0</v>
      </c>
      <c r="CM1310">
        <f t="shared" ref="CM1310:CO1310" si="378">IF(OR(S1171="NA",S1171="NS"),0,IF(G1310&gt;=S1171,0,1))</f>
        <v>0</v>
      </c>
      <c r="CN1310">
        <f t="shared" si="378"/>
        <v>0</v>
      </c>
      <c r="CO1310">
        <f t="shared" si="378"/>
        <v>0</v>
      </c>
      <c r="CQ1310" s="128">
        <f t="shared" si="309"/>
        <v>0</v>
      </c>
      <c r="CR1310">
        <f t="shared" si="310"/>
        <v>0</v>
      </c>
      <c r="CS1310">
        <f t="shared" si="311"/>
        <v>0</v>
      </c>
      <c r="CT1310">
        <f t="shared" si="312"/>
        <v>0</v>
      </c>
      <c r="CU1310">
        <f t="shared" si="313"/>
        <v>0</v>
      </c>
      <c r="CV1310">
        <f t="shared" si="314"/>
        <v>0</v>
      </c>
      <c r="CW1310">
        <f t="shared" si="315"/>
        <v>0</v>
      </c>
      <c r="CX1310">
        <f t="shared" si="316"/>
        <v>0</v>
      </c>
      <c r="CY1310">
        <f t="shared" si="317"/>
        <v>0</v>
      </c>
      <c r="CZ1310">
        <f t="shared" si="318"/>
        <v>0</v>
      </c>
      <c r="DA1310">
        <f t="shared" si="319"/>
        <v>0</v>
      </c>
      <c r="DB1310">
        <f t="shared" si="320"/>
        <v>0</v>
      </c>
      <c r="DC1310">
        <f t="shared" si="321"/>
        <v>0</v>
      </c>
      <c r="DD1310">
        <f t="shared" si="322"/>
        <v>0</v>
      </c>
      <c r="DE1310">
        <f t="shared" si="323"/>
        <v>0</v>
      </c>
      <c r="DF1310">
        <f t="shared" si="324"/>
        <v>0</v>
      </c>
      <c r="DG1310">
        <f t="shared" si="325"/>
        <v>0</v>
      </c>
      <c r="DH1310">
        <f t="shared" si="326"/>
        <v>0</v>
      </c>
      <c r="DI1310">
        <f t="shared" si="327"/>
        <v>0</v>
      </c>
      <c r="DJ1310">
        <f t="shared" si="328"/>
        <v>0</v>
      </c>
      <c r="DK1310">
        <f t="shared" si="329"/>
        <v>0</v>
      </c>
    </row>
    <row r="1311" spans="1:115" ht="15" customHeight="1">
      <c r="A1311" s="166"/>
      <c r="B1311" s="7"/>
      <c r="C1311" s="64" t="s">
        <v>123</v>
      </c>
      <c r="D1311" s="322" t="str">
        <f t="shared" si="262"/>
        <v/>
      </c>
      <c r="E1311" s="323"/>
      <c r="F1311" s="324"/>
      <c r="G1311" s="234"/>
      <c r="H1311" s="234"/>
      <c r="I1311" s="234"/>
      <c r="J1311" s="234"/>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G1311">
        <f t="shared" si="263"/>
        <v>0</v>
      </c>
      <c r="AH1311">
        <f t="shared" si="264"/>
        <v>0</v>
      </c>
      <c r="AI1311">
        <f t="shared" si="265"/>
        <v>0</v>
      </c>
      <c r="AJ1311">
        <f t="shared" si="266"/>
        <v>0</v>
      </c>
      <c r="AL1311">
        <f t="shared" si="267"/>
        <v>0</v>
      </c>
      <c r="AM1311">
        <f t="shared" si="268"/>
        <v>0</v>
      </c>
      <c r="AN1311">
        <f t="shared" si="269"/>
        <v>0</v>
      </c>
      <c r="AO1311">
        <f t="shared" si="270"/>
        <v>0</v>
      </c>
      <c r="AQ1311">
        <f t="shared" si="271"/>
        <v>0</v>
      </c>
      <c r="AR1311">
        <f t="shared" si="272"/>
        <v>0</v>
      </c>
      <c r="AS1311">
        <f t="shared" si="273"/>
        <v>0</v>
      </c>
      <c r="AT1311">
        <f t="shared" si="274"/>
        <v>0</v>
      </c>
      <c r="AV1311">
        <f t="shared" si="275"/>
        <v>0</v>
      </c>
      <c r="AW1311">
        <f t="shared" si="276"/>
        <v>0</v>
      </c>
      <c r="AX1311">
        <f t="shared" si="277"/>
        <v>0</v>
      </c>
      <c r="AY1311">
        <f t="shared" si="278"/>
        <v>0</v>
      </c>
      <c r="BA1311">
        <f t="shared" si="279"/>
        <v>0</v>
      </c>
      <c r="BB1311">
        <f t="shared" si="280"/>
        <v>0</v>
      </c>
      <c r="BC1311">
        <f t="shared" si="281"/>
        <v>0</v>
      </c>
      <c r="BD1311">
        <f t="shared" si="282"/>
        <v>0</v>
      </c>
      <c r="BF1311">
        <f t="shared" si="283"/>
        <v>0</v>
      </c>
      <c r="BG1311">
        <f t="shared" si="284"/>
        <v>0</v>
      </c>
      <c r="BH1311">
        <f t="shared" si="285"/>
        <v>0</v>
      </c>
      <c r="BI1311">
        <f t="shared" si="286"/>
        <v>0</v>
      </c>
      <c r="BK1311">
        <f t="shared" si="287"/>
        <v>0</v>
      </c>
      <c r="BL1311">
        <f t="shared" si="288"/>
        <v>0</v>
      </c>
      <c r="BM1311">
        <f t="shared" si="289"/>
        <v>0</v>
      </c>
      <c r="BN1311">
        <f t="shared" si="290"/>
        <v>0</v>
      </c>
      <c r="BP1311">
        <f t="shared" si="291"/>
        <v>0</v>
      </c>
      <c r="BQ1311">
        <f t="shared" si="292"/>
        <v>0</v>
      </c>
      <c r="BR1311">
        <f t="shared" si="293"/>
        <v>0</v>
      </c>
      <c r="BS1311">
        <f t="shared" si="294"/>
        <v>0</v>
      </c>
      <c r="BU1311">
        <f t="shared" si="295"/>
        <v>0</v>
      </c>
      <c r="BV1311">
        <f t="shared" si="296"/>
        <v>0</v>
      </c>
      <c r="BW1311">
        <f t="shared" si="297"/>
        <v>0</v>
      </c>
      <c r="BX1311">
        <f t="shared" si="298"/>
        <v>0</v>
      </c>
      <c r="BZ1311">
        <f t="shared" si="299"/>
        <v>0</v>
      </c>
      <c r="CA1311">
        <f t="shared" si="300"/>
        <v>0</v>
      </c>
      <c r="CB1311">
        <f t="shared" si="301"/>
        <v>0</v>
      </c>
      <c r="CC1311">
        <f t="shared" si="302"/>
        <v>0</v>
      </c>
      <c r="CE1311">
        <f t="shared" si="303"/>
        <v>0</v>
      </c>
      <c r="CF1311">
        <f t="shared" si="304"/>
        <v>0</v>
      </c>
      <c r="CG1311">
        <f t="shared" si="305"/>
        <v>0</v>
      </c>
      <c r="CH1311">
        <f t="shared" si="306"/>
        <v>0</v>
      </c>
      <c r="CJ1311">
        <f t="shared" si="307"/>
        <v>0</v>
      </c>
      <c r="CL1311">
        <f t="shared" si="360"/>
        <v>0</v>
      </c>
      <c r="CM1311">
        <f t="shared" ref="CM1311:CO1311" si="379">IF(OR(S1172="NA",S1172="NS"),0,IF(G1311&gt;=S1172,0,1))</f>
        <v>0</v>
      </c>
      <c r="CN1311">
        <f t="shared" si="379"/>
        <v>0</v>
      </c>
      <c r="CO1311">
        <f t="shared" si="379"/>
        <v>0</v>
      </c>
      <c r="CQ1311" s="128">
        <f t="shared" si="309"/>
        <v>0</v>
      </c>
      <c r="CR1311">
        <f t="shared" si="310"/>
        <v>0</v>
      </c>
      <c r="CS1311">
        <f t="shared" si="311"/>
        <v>0</v>
      </c>
      <c r="CT1311">
        <f t="shared" si="312"/>
        <v>0</v>
      </c>
      <c r="CU1311">
        <f t="shared" si="313"/>
        <v>0</v>
      </c>
      <c r="CV1311">
        <f t="shared" si="314"/>
        <v>0</v>
      </c>
      <c r="CW1311">
        <f t="shared" si="315"/>
        <v>0</v>
      </c>
      <c r="CX1311">
        <f t="shared" si="316"/>
        <v>0</v>
      </c>
      <c r="CY1311">
        <f t="shared" si="317"/>
        <v>0</v>
      </c>
      <c r="CZ1311">
        <f t="shared" si="318"/>
        <v>0</v>
      </c>
      <c r="DA1311">
        <f t="shared" si="319"/>
        <v>0</v>
      </c>
      <c r="DB1311">
        <f t="shared" si="320"/>
        <v>0</v>
      </c>
      <c r="DC1311">
        <f t="shared" si="321"/>
        <v>0</v>
      </c>
      <c r="DD1311">
        <f t="shared" si="322"/>
        <v>0</v>
      </c>
      <c r="DE1311">
        <f t="shared" si="323"/>
        <v>0</v>
      </c>
      <c r="DF1311">
        <f t="shared" si="324"/>
        <v>0</v>
      </c>
      <c r="DG1311">
        <f t="shared" si="325"/>
        <v>0</v>
      </c>
      <c r="DH1311">
        <f t="shared" si="326"/>
        <v>0</v>
      </c>
      <c r="DI1311">
        <f t="shared" si="327"/>
        <v>0</v>
      </c>
      <c r="DJ1311">
        <f t="shared" si="328"/>
        <v>0</v>
      </c>
      <c r="DK1311">
        <f t="shared" si="329"/>
        <v>0</v>
      </c>
    </row>
    <row r="1312" spans="1:115" ht="15" customHeight="1">
      <c r="A1312" s="166"/>
      <c r="B1312" s="7"/>
      <c r="C1312" s="64" t="s">
        <v>124</v>
      </c>
      <c r="D1312" s="322" t="str">
        <f t="shared" si="262"/>
        <v/>
      </c>
      <c r="E1312" s="323"/>
      <c r="F1312" s="324"/>
      <c r="G1312" s="234"/>
      <c r="H1312" s="234"/>
      <c r="I1312" s="234"/>
      <c r="J1312" s="234"/>
      <c r="K1312" s="234"/>
      <c r="L1312" s="234"/>
      <c r="M1312" s="234"/>
      <c r="N1312" s="234"/>
      <c r="O1312" s="234"/>
      <c r="P1312" s="234"/>
      <c r="Q1312" s="234"/>
      <c r="R1312" s="234"/>
      <c r="S1312" s="234"/>
      <c r="T1312" s="234"/>
      <c r="U1312" s="234"/>
      <c r="V1312" s="234"/>
      <c r="W1312" s="234"/>
      <c r="X1312" s="234"/>
      <c r="Y1312" s="234"/>
      <c r="Z1312" s="234"/>
      <c r="AA1312" s="234"/>
      <c r="AB1312" s="234"/>
      <c r="AC1312" s="234"/>
      <c r="AD1312" s="234"/>
      <c r="AG1312">
        <f t="shared" si="263"/>
        <v>0</v>
      </c>
      <c r="AH1312">
        <f t="shared" si="264"/>
        <v>0</v>
      </c>
      <c r="AI1312">
        <f t="shared" si="265"/>
        <v>0</v>
      </c>
      <c r="AJ1312">
        <f t="shared" si="266"/>
        <v>0</v>
      </c>
      <c r="AL1312">
        <f t="shared" si="267"/>
        <v>0</v>
      </c>
      <c r="AM1312">
        <f t="shared" si="268"/>
        <v>0</v>
      </c>
      <c r="AN1312">
        <f t="shared" si="269"/>
        <v>0</v>
      </c>
      <c r="AO1312">
        <f t="shared" si="270"/>
        <v>0</v>
      </c>
      <c r="AQ1312">
        <f t="shared" si="271"/>
        <v>0</v>
      </c>
      <c r="AR1312">
        <f t="shared" si="272"/>
        <v>0</v>
      </c>
      <c r="AS1312">
        <f t="shared" si="273"/>
        <v>0</v>
      </c>
      <c r="AT1312">
        <f t="shared" si="274"/>
        <v>0</v>
      </c>
      <c r="AV1312">
        <f t="shared" si="275"/>
        <v>0</v>
      </c>
      <c r="AW1312">
        <f t="shared" si="276"/>
        <v>0</v>
      </c>
      <c r="AX1312">
        <f t="shared" si="277"/>
        <v>0</v>
      </c>
      <c r="AY1312">
        <f t="shared" si="278"/>
        <v>0</v>
      </c>
      <c r="BA1312">
        <f t="shared" si="279"/>
        <v>0</v>
      </c>
      <c r="BB1312">
        <f t="shared" si="280"/>
        <v>0</v>
      </c>
      <c r="BC1312">
        <f t="shared" si="281"/>
        <v>0</v>
      </c>
      <c r="BD1312">
        <f t="shared" si="282"/>
        <v>0</v>
      </c>
      <c r="BF1312">
        <f t="shared" si="283"/>
        <v>0</v>
      </c>
      <c r="BG1312">
        <f t="shared" si="284"/>
        <v>0</v>
      </c>
      <c r="BH1312">
        <f t="shared" si="285"/>
        <v>0</v>
      </c>
      <c r="BI1312">
        <f t="shared" si="286"/>
        <v>0</v>
      </c>
      <c r="BK1312">
        <f t="shared" si="287"/>
        <v>0</v>
      </c>
      <c r="BL1312">
        <f t="shared" si="288"/>
        <v>0</v>
      </c>
      <c r="BM1312">
        <f t="shared" si="289"/>
        <v>0</v>
      </c>
      <c r="BN1312">
        <f t="shared" si="290"/>
        <v>0</v>
      </c>
      <c r="BP1312">
        <f t="shared" si="291"/>
        <v>0</v>
      </c>
      <c r="BQ1312">
        <f t="shared" si="292"/>
        <v>0</v>
      </c>
      <c r="BR1312">
        <f t="shared" si="293"/>
        <v>0</v>
      </c>
      <c r="BS1312">
        <f t="shared" si="294"/>
        <v>0</v>
      </c>
      <c r="BU1312">
        <f t="shared" si="295"/>
        <v>0</v>
      </c>
      <c r="BV1312">
        <f t="shared" si="296"/>
        <v>0</v>
      </c>
      <c r="BW1312">
        <f t="shared" si="297"/>
        <v>0</v>
      </c>
      <c r="BX1312">
        <f t="shared" si="298"/>
        <v>0</v>
      </c>
      <c r="BZ1312">
        <f t="shared" si="299"/>
        <v>0</v>
      </c>
      <c r="CA1312">
        <f t="shared" si="300"/>
        <v>0</v>
      </c>
      <c r="CB1312">
        <f t="shared" si="301"/>
        <v>0</v>
      </c>
      <c r="CC1312">
        <f t="shared" si="302"/>
        <v>0</v>
      </c>
      <c r="CE1312">
        <f t="shared" si="303"/>
        <v>0</v>
      </c>
      <c r="CF1312">
        <f t="shared" si="304"/>
        <v>0</v>
      </c>
      <c r="CG1312">
        <f t="shared" si="305"/>
        <v>0</v>
      </c>
      <c r="CH1312">
        <f t="shared" si="306"/>
        <v>0</v>
      </c>
      <c r="CJ1312">
        <f t="shared" si="307"/>
        <v>0</v>
      </c>
      <c r="CL1312">
        <f t="shared" si="360"/>
        <v>0</v>
      </c>
      <c r="CM1312">
        <f t="shared" ref="CM1312:CO1312" si="380">IF(OR(S1173="NA",S1173="NS"),0,IF(G1312&gt;=S1173,0,1))</f>
        <v>0</v>
      </c>
      <c r="CN1312">
        <f t="shared" si="380"/>
        <v>0</v>
      </c>
      <c r="CO1312">
        <f t="shared" si="380"/>
        <v>0</v>
      </c>
      <c r="CQ1312" s="128">
        <f t="shared" si="309"/>
        <v>0</v>
      </c>
      <c r="CR1312">
        <f t="shared" si="310"/>
        <v>0</v>
      </c>
      <c r="CS1312">
        <f t="shared" si="311"/>
        <v>0</v>
      </c>
      <c r="CT1312">
        <f t="shared" si="312"/>
        <v>0</v>
      </c>
      <c r="CU1312">
        <f t="shared" si="313"/>
        <v>0</v>
      </c>
      <c r="CV1312">
        <f t="shared" si="314"/>
        <v>0</v>
      </c>
      <c r="CW1312">
        <f t="shared" si="315"/>
        <v>0</v>
      </c>
      <c r="CX1312">
        <f t="shared" si="316"/>
        <v>0</v>
      </c>
      <c r="CY1312">
        <f t="shared" si="317"/>
        <v>0</v>
      </c>
      <c r="CZ1312">
        <f t="shared" si="318"/>
        <v>0</v>
      </c>
      <c r="DA1312">
        <f t="shared" si="319"/>
        <v>0</v>
      </c>
      <c r="DB1312">
        <f t="shared" si="320"/>
        <v>0</v>
      </c>
      <c r="DC1312">
        <f t="shared" si="321"/>
        <v>0</v>
      </c>
      <c r="DD1312">
        <f t="shared" si="322"/>
        <v>0</v>
      </c>
      <c r="DE1312">
        <f t="shared" si="323"/>
        <v>0</v>
      </c>
      <c r="DF1312">
        <f t="shared" si="324"/>
        <v>0</v>
      </c>
      <c r="DG1312">
        <f t="shared" si="325"/>
        <v>0</v>
      </c>
      <c r="DH1312">
        <f t="shared" si="326"/>
        <v>0</v>
      </c>
      <c r="DI1312">
        <f t="shared" si="327"/>
        <v>0</v>
      </c>
      <c r="DJ1312">
        <f t="shared" si="328"/>
        <v>0</v>
      </c>
      <c r="DK1312">
        <f t="shared" si="329"/>
        <v>0</v>
      </c>
    </row>
    <row r="1313" spans="1:115" ht="15" customHeight="1">
      <c r="A1313" s="166"/>
      <c r="B1313" s="7"/>
      <c r="C1313" s="64" t="s">
        <v>125</v>
      </c>
      <c r="D1313" s="322" t="str">
        <f t="shared" si="262"/>
        <v/>
      </c>
      <c r="E1313" s="323"/>
      <c r="F1313" s="324"/>
      <c r="G1313" s="234"/>
      <c r="H1313" s="234"/>
      <c r="I1313" s="234"/>
      <c r="J1313" s="234"/>
      <c r="K1313" s="234"/>
      <c r="L1313" s="234"/>
      <c r="M1313" s="234"/>
      <c r="N1313" s="234"/>
      <c r="O1313" s="234"/>
      <c r="P1313" s="234"/>
      <c r="Q1313" s="234"/>
      <c r="R1313" s="234"/>
      <c r="S1313" s="234"/>
      <c r="T1313" s="234"/>
      <c r="U1313" s="234"/>
      <c r="V1313" s="234"/>
      <c r="W1313" s="234"/>
      <c r="X1313" s="234"/>
      <c r="Y1313" s="234"/>
      <c r="Z1313" s="234"/>
      <c r="AA1313" s="234"/>
      <c r="AB1313" s="234"/>
      <c r="AC1313" s="234"/>
      <c r="AD1313" s="234"/>
      <c r="AG1313">
        <f t="shared" si="263"/>
        <v>0</v>
      </c>
      <c r="AH1313">
        <f t="shared" si="264"/>
        <v>0</v>
      </c>
      <c r="AI1313">
        <f t="shared" si="265"/>
        <v>0</v>
      </c>
      <c r="AJ1313">
        <f t="shared" si="266"/>
        <v>0</v>
      </c>
      <c r="AL1313">
        <f t="shared" si="267"/>
        <v>0</v>
      </c>
      <c r="AM1313">
        <f t="shared" si="268"/>
        <v>0</v>
      </c>
      <c r="AN1313">
        <f t="shared" si="269"/>
        <v>0</v>
      </c>
      <c r="AO1313">
        <f t="shared" si="270"/>
        <v>0</v>
      </c>
      <c r="AQ1313">
        <f t="shared" si="271"/>
        <v>0</v>
      </c>
      <c r="AR1313">
        <f t="shared" si="272"/>
        <v>0</v>
      </c>
      <c r="AS1313">
        <f t="shared" si="273"/>
        <v>0</v>
      </c>
      <c r="AT1313">
        <f t="shared" si="274"/>
        <v>0</v>
      </c>
      <c r="AV1313">
        <f t="shared" si="275"/>
        <v>0</v>
      </c>
      <c r="AW1313">
        <f t="shared" si="276"/>
        <v>0</v>
      </c>
      <c r="AX1313">
        <f t="shared" si="277"/>
        <v>0</v>
      </c>
      <c r="AY1313">
        <f t="shared" si="278"/>
        <v>0</v>
      </c>
      <c r="BA1313">
        <f t="shared" si="279"/>
        <v>0</v>
      </c>
      <c r="BB1313">
        <f t="shared" si="280"/>
        <v>0</v>
      </c>
      <c r="BC1313">
        <f t="shared" si="281"/>
        <v>0</v>
      </c>
      <c r="BD1313">
        <f t="shared" si="282"/>
        <v>0</v>
      </c>
      <c r="BF1313">
        <f t="shared" si="283"/>
        <v>0</v>
      </c>
      <c r="BG1313">
        <f t="shared" si="284"/>
        <v>0</v>
      </c>
      <c r="BH1313">
        <f t="shared" si="285"/>
        <v>0</v>
      </c>
      <c r="BI1313">
        <f t="shared" si="286"/>
        <v>0</v>
      </c>
      <c r="BK1313">
        <f t="shared" si="287"/>
        <v>0</v>
      </c>
      <c r="BL1313">
        <f t="shared" si="288"/>
        <v>0</v>
      </c>
      <c r="BM1313">
        <f t="shared" si="289"/>
        <v>0</v>
      </c>
      <c r="BN1313">
        <f t="shared" si="290"/>
        <v>0</v>
      </c>
      <c r="BP1313">
        <f t="shared" si="291"/>
        <v>0</v>
      </c>
      <c r="BQ1313">
        <f t="shared" si="292"/>
        <v>0</v>
      </c>
      <c r="BR1313">
        <f t="shared" si="293"/>
        <v>0</v>
      </c>
      <c r="BS1313">
        <f t="shared" si="294"/>
        <v>0</v>
      </c>
      <c r="BU1313">
        <f t="shared" si="295"/>
        <v>0</v>
      </c>
      <c r="BV1313">
        <f t="shared" si="296"/>
        <v>0</v>
      </c>
      <c r="BW1313">
        <f t="shared" si="297"/>
        <v>0</v>
      </c>
      <c r="BX1313">
        <f t="shared" si="298"/>
        <v>0</v>
      </c>
      <c r="BZ1313">
        <f t="shared" si="299"/>
        <v>0</v>
      </c>
      <c r="CA1313">
        <f t="shared" si="300"/>
        <v>0</v>
      </c>
      <c r="CB1313">
        <f t="shared" si="301"/>
        <v>0</v>
      </c>
      <c r="CC1313">
        <f t="shared" si="302"/>
        <v>0</v>
      </c>
      <c r="CE1313">
        <f t="shared" si="303"/>
        <v>0</v>
      </c>
      <c r="CF1313">
        <f t="shared" si="304"/>
        <v>0</v>
      </c>
      <c r="CG1313">
        <f t="shared" si="305"/>
        <v>0</v>
      </c>
      <c r="CH1313">
        <f t="shared" si="306"/>
        <v>0</v>
      </c>
      <c r="CJ1313">
        <f t="shared" si="307"/>
        <v>0</v>
      </c>
      <c r="CL1313">
        <f t="shared" si="360"/>
        <v>0</v>
      </c>
      <c r="CM1313">
        <f t="shared" ref="CM1313:CO1313" si="381">IF(OR(S1174="NA",S1174="NS"),0,IF(G1313&gt;=S1174,0,1))</f>
        <v>0</v>
      </c>
      <c r="CN1313">
        <f t="shared" si="381"/>
        <v>0</v>
      </c>
      <c r="CO1313">
        <f t="shared" si="381"/>
        <v>0</v>
      </c>
      <c r="CQ1313" s="128">
        <f t="shared" si="309"/>
        <v>0</v>
      </c>
      <c r="CR1313">
        <f t="shared" si="310"/>
        <v>0</v>
      </c>
      <c r="CS1313">
        <f t="shared" si="311"/>
        <v>0</v>
      </c>
      <c r="CT1313">
        <f t="shared" si="312"/>
        <v>0</v>
      </c>
      <c r="CU1313">
        <f t="shared" si="313"/>
        <v>0</v>
      </c>
      <c r="CV1313">
        <f t="shared" si="314"/>
        <v>0</v>
      </c>
      <c r="CW1313">
        <f t="shared" si="315"/>
        <v>0</v>
      </c>
      <c r="CX1313">
        <f t="shared" si="316"/>
        <v>0</v>
      </c>
      <c r="CY1313">
        <f t="shared" si="317"/>
        <v>0</v>
      </c>
      <c r="CZ1313">
        <f t="shared" si="318"/>
        <v>0</v>
      </c>
      <c r="DA1313">
        <f t="shared" si="319"/>
        <v>0</v>
      </c>
      <c r="DB1313">
        <f t="shared" si="320"/>
        <v>0</v>
      </c>
      <c r="DC1313">
        <f t="shared" si="321"/>
        <v>0</v>
      </c>
      <c r="DD1313">
        <f t="shared" si="322"/>
        <v>0</v>
      </c>
      <c r="DE1313">
        <f t="shared" si="323"/>
        <v>0</v>
      </c>
      <c r="DF1313">
        <f t="shared" si="324"/>
        <v>0</v>
      </c>
      <c r="DG1313">
        <f t="shared" si="325"/>
        <v>0</v>
      </c>
      <c r="DH1313">
        <f t="shared" si="326"/>
        <v>0</v>
      </c>
      <c r="DI1313">
        <f t="shared" si="327"/>
        <v>0</v>
      </c>
      <c r="DJ1313">
        <f t="shared" si="328"/>
        <v>0</v>
      </c>
      <c r="DK1313">
        <f t="shared" si="329"/>
        <v>0</v>
      </c>
    </row>
    <row r="1314" spans="1:115" ht="15" customHeight="1">
      <c r="A1314" s="166"/>
      <c r="B1314" s="7"/>
      <c r="C1314" s="64" t="s">
        <v>126</v>
      </c>
      <c r="D1314" s="322" t="str">
        <f t="shared" si="262"/>
        <v/>
      </c>
      <c r="E1314" s="323"/>
      <c r="F1314" s="324"/>
      <c r="G1314" s="234"/>
      <c r="H1314" s="234"/>
      <c r="I1314" s="234"/>
      <c r="J1314" s="234"/>
      <c r="K1314" s="234"/>
      <c r="L1314" s="234"/>
      <c r="M1314" s="234"/>
      <c r="N1314" s="234"/>
      <c r="O1314" s="234"/>
      <c r="P1314" s="234"/>
      <c r="Q1314" s="234"/>
      <c r="R1314" s="234"/>
      <c r="S1314" s="234"/>
      <c r="T1314" s="234"/>
      <c r="U1314" s="234"/>
      <c r="V1314" s="234"/>
      <c r="W1314" s="234"/>
      <c r="X1314" s="234"/>
      <c r="Y1314" s="234"/>
      <c r="Z1314" s="234"/>
      <c r="AA1314" s="234"/>
      <c r="AB1314" s="234"/>
      <c r="AC1314" s="234"/>
      <c r="AD1314" s="234"/>
      <c r="AG1314">
        <f t="shared" si="263"/>
        <v>0</v>
      </c>
      <c r="AH1314">
        <f t="shared" si="264"/>
        <v>0</v>
      </c>
      <c r="AI1314">
        <f t="shared" si="265"/>
        <v>0</v>
      </c>
      <c r="AJ1314">
        <f t="shared" si="266"/>
        <v>0</v>
      </c>
      <c r="AL1314">
        <f t="shared" si="267"/>
        <v>0</v>
      </c>
      <c r="AM1314">
        <f t="shared" si="268"/>
        <v>0</v>
      </c>
      <c r="AN1314">
        <f t="shared" si="269"/>
        <v>0</v>
      </c>
      <c r="AO1314">
        <f t="shared" si="270"/>
        <v>0</v>
      </c>
      <c r="AQ1314">
        <f t="shared" si="271"/>
        <v>0</v>
      </c>
      <c r="AR1314">
        <f t="shared" si="272"/>
        <v>0</v>
      </c>
      <c r="AS1314">
        <f t="shared" si="273"/>
        <v>0</v>
      </c>
      <c r="AT1314">
        <f t="shared" si="274"/>
        <v>0</v>
      </c>
      <c r="AV1314">
        <f t="shared" si="275"/>
        <v>0</v>
      </c>
      <c r="AW1314">
        <f t="shared" si="276"/>
        <v>0</v>
      </c>
      <c r="AX1314">
        <f t="shared" si="277"/>
        <v>0</v>
      </c>
      <c r="AY1314">
        <f t="shared" si="278"/>
        <v>0</v>
      </c>
      <c r="BA1314">
        <f t="shared" si="279"/>
        <v>0</v>
      </c>
      <c r="BB1314">
        <f t="shared" si="280"/>
        <v>0</v>
      </c>
      <c r="BC1314">
        <f t="shared" si="281"/>
        <v>0</v>
      </c>
      <c r="BD1314">
        <f t="shared" si="282"/>
        <v>0</v>
      </c>
      <c r="BF1314">
        <f t="shared" si="283"/>
        <v>0</v>
      </c>
      <c r="BG1314">
        <f t="shared" si="284"/>
        <v>0</v>
      </c>
      <c r="BH1314">
        <f t="shared" si="285"/>
        <v>0</v>
      </c>
      <c r="BI1314">
        <f t="shared" si="286"/>
        <v>0</v>
      </c>
      <c r="BK1314">
        <f t="shared" si="287"/>
        <v>0</v>
      </c>
      <c r="BL1314">
        <f t="shared" si="288"/>
        <v>0</v>
      </c>
      <c r="BM1314">
        <f t="shared" si="289"/>
        <v>0</v>
      </c>
      <c r="BN1314">
        <f t="shared" si="290"/>
        <v>0</v>
      </c>
      <c r="BP1314">
        <f t="shared" si="291"/>
        <v>0</v>
      </c>
      <c r="BQ1314">
        <f t="shared" si="292"/>
        <v>0</v>
      </c>
      <c r="BR1314">
        <f t="shared" si="293"/>
        <v>0</v>
      </c>
      <c r="BS1314">
        <f t="shared" si="294"/>
        <v>0</v>
      </c>
      <c r="BU1314">
        <f t="shared" si="295"/>
        <v>0</v>
      </c>
      <c r="BV1314">
        <f t="shared" si="296"/>
        <v>0</v>
      </c>
      <c r="BW1314">
        <f t="shared" si="297"/>
        <v>0</v>
      </c>
      <c r="BX1314">
        <f t="shared" si="298"/>
        <v>0</v>
      </c>
      <c r="BZ1314">
        <f t="shared" si="299"/>
        <v>0</v>
      </c>
      <c r="CA1314">
        <f t="shared" si="300"/>
        <v>0</v>
      </c>
      <c r="CB1314">
        <f t="shared" si="301"/>
        <v>0</v>
      </c>
      <c r="CC1314">
        <f t="shared" si="302"/>
        <v>0</v>
      </c>
      <c r="CE1314">
        <f t="shared" si="303"/>
        <v>0</v>
      </c>
      <c r="CF1314">
        <f t="shared" si="304"/>
        <v>0</v>
      </c>
      <c r="CG1314">
        <f t="shared" si="305"/>
        <v>0</v>
      </c>
      <c r="CH1314">
        <f t="shared" si="306"/>
        <v>0</v>
      </c>
      <c r="CJ1314">
        <f t="shared" si="307"/>
        <v>0</v>
      </c>
      <c r="CL1314">
        <f t="shared" si="360"/>
        <v>0</v>
      </c>
      <c r="CM1314">
        <f t="shared" ref="CM1314:CO1314" si="382">IF(OR(S1175="NA",S1175="NS"),0,IF(G1314&gt;=S1175,0,1))</f>
        <v>0</v>
      </c>
      <c r="CN1314">
        <f t="shared" si="382"/>
        <v>0</v>
      </c>
      <c r="CO1314">
        <f t="shared" si="382"/>
        <v>0</v>
      </c>
      <c r="CQ1314" s="128">
        <f t="shared" si="309"/>
        <v>0</v>
      </c>
      <c r="CR1314">
        <f t="shared" si="310"/>
        <v>0</v>
      </c>
      <c r="CS1314">
        <f t="shared" si="311"/>
        <v>0</v>
      </c>
      <c r="CT1314">
        <f t="shared" si="312"/>
        <v>0</v>
      </c>
      <c r="CU1314">
        <f t="shared" si="313"/>
        <v>0</v>
      </c>
      <c r="CV1314">
        <f t="shared" si="314"/>
        <v>0</v>
      </c>
      <c r="CW1314">
        <f t="shared" si="315"/>
        <v>0</v>
      </c>
      <c r="CX1314">
        <f t="shared" si="316"/>
        <v>0</v>
      </c>
      <c r="CY1314">
        <f t="shared" si="317"/>
        <v>0</v>
      </c>
      <c r="CZ1314">
        <f t="shared" si="318"/>
        <v>0</v>
      </c>
      <c r="DA1314">
        <f t="shared" si="319"/>
        <v>0</v>
      </c>
      <c r="DB1314">
        <f t="shared" si="320"/>
        <v>0</v>
      </c>
      <c r="DC1314">
        <f t="shared" si="321"/>
        <v>0</v>
      </c>
      <c r="DD1314">
        <f t="shared" si="322"/>
        <v>0</v>
      </c>
      <c r="DE1314">
        <f t="shared" si="323"/>
        <v>0</v>
      </c>
      <c r="DF1314">
        <f t="shared" si="324"/>
        <v>0</v>
      </c>
      <c r="DG1314">
        <f t="shared" si="325"/>
        <v>0</v>
      </c>
      <c r="DH1314">
        <f t="shared" si="326"/>
        <v>0</v>
      </c>
      <c r="DI1314">
        <f t="shared" si="327"/>
        <v>0</v>
      </c>
      <c r="DJ1314">
        <f t="shared" si="328"/>
        <v>0</v>
      </c>
      <c r="DK1314">
        <f t="shared" si="329"/>
        <v>0</v>
      </c>
    </row>
    <row r="1315" spans="1:115" ht="15" customHeight="1">
      <c r="A1315" s="166"/>
      <c r="B1315" s="7"/>
      <c r="C1315" s="64" t="s">
        <v>127</v>
      </c>
      <c r="D1315" s="322" t="str">
        <f t="shared" si="262"/>
        <v/>
      </c>
      <c r="E1315" s="323"/>
      <c r="F1315" s="324"/>
      <c r="G1315" s="234"/>
      <c r="H1315" s="234"/>
      <c r="I1315" s="234"/>
      <c r="J1315" s="234"/>
      <c r="K1315" s="234"/>
      <c r="L1315" s="234"/>
      <c r="M1315" s="234"/>
      <c r="N1315" s="234"/>
      <c r="O1315" s="234"/>
      <c r="P1315" s="234"/>
      <c r="Q1315" s="234"/>
      <c r="R1315" s="234"/>
      <c r="S1315" s="234"/>
      <c r="T1315" s="234"/>
      <c r="U1315" s="234"/>
      <c r="V1315" s="234"/>
      <c r="W1315" s="234"/>
      <c r="X1315" s="234"/>
      <c r="Y1315" s="234"/>
      <c r="Z1315" s="234"/>
      <c r="AA1315" s="234"/>
      <c r="AB1315" s="234"/>
      <c r="AC1315" s="234"/>
      <c r="AD1315" s="234"/>
      <c r="AG1315">
        <f t="shared" si="263"/>
        <v>0</v>
      </c>
      <c r="AH1315">
        <f t="shared" si="264"/>
        <v>0</v>
      </c>
      <c r="AI1315">
        <f t="shared" si="265"/>
        <v>0</v>
      </c>
      <c r="AJ1315">
        <f t="shared" si="266"/>
        <v>0</v>
      </c>
      <c r="AL1315">
        <f t="shared" si="267"/>
        <v>0</v>
      </c>
      <c r="AM1315">
        <f t="shared" si="268"/>
        <v>0</v>
      </c>
      <c r="AN1315">
        <f t="shared" si="269"/>
        <v>0</v>
      </c>
      <c r="AO1315">
        <f t="shared" si="270"/>
        <v>0</v>
      </c>
      <c r="AQ1315">
        <f t="shared" si="271"/>
        <v>0</v>
      </c>
      <c r="AR1315">
        <f t="shared" si="272"/>
        <v>0</v>
      </c>
      <c r="AS1315">
        <f t="shared" si="273"/>
        <v>0</v>
      </c>
      <c r="AT1315">
        <f t="shared" si="274"/>
        <v>0</v>
      </c>
      <c r="AV1315">
        <f t="shared" si="275"/>
        <v>0</v>
      </c>
      <c r="AW1315">
        <f t="shared" si="276"/>
        <v>0</v>
      </c>
      <c r="AX1315">
        <f t="shared" si="277"/>
        <v>0</v>
      </c>
      <c r="AY1315">
        <f t="shared" si="278"/>
        <v>0</v>
      </c>
      <c r="BA1315">
        <f t="shared" si="279"/>
        <v>0</v>
      </c>
      <c r="BB1315">
        <f t="shared" si="280"/>
        <v>0</v>
      </c>
      <c r="BC1315">
        <f t="shared" si="281"/>
        <v>0</v>
      </c>
      <c r="BD1315">
        <f t="shared" si="282"/>
        <v>0</v>
      </c>
      <c r="BF1315">
        <f t="shared" si="283"/>
        <v>0</v>
      </c>
      <c r="BG1315">
        <f t="shared" si="284"/>
        <v>0</v>
      </c>
      <c r="BH1315">
        <f t="shared" si="285"/>
        <v>0</v>
      </c>
      <c r="BI1315">
        <f t="shared" si="286"/>
        <v>0</v>
      </c>
      <c r="BK1315">
        <f t="shared" si="287"/>
        <v>0</v>
      </c>
      <c r="BL1315">
        <f t="shared" si="288"/>
        <v>0</v>
      </c>
      <c r="BM1315">
        <f t="shared" si="289"/>
        <v>0</v>
      </c>
      <c r="BN1315">
        <f t="shared" si="290"/>
        <v>0</v>
      </c>
      <c r="BP1315">
        <f t="shared" si="291"/>
        <v>0</v>
      </c>
      <c r="BQ1315">
        <f t="shared" si="292"/>
        <v>0</v>
      </c>
      <c r="BR1315">
        <f t="shared" si="293"/>
        <v>0</v>
      </c>
      <c r="BS1315">
        <f t="shared" si="294"/>
        <v>0</v>
      </c>
      <c r="BU1315">
        <f t="shared" si="295"/>
        <v>0</v>
      </c>
      <c r="BV1315">
        <f t="shared" si="296"/>
        <v>0</v>
      </c>
      <c r="BW1315">
        <f t="shared" si="297"/>
        <v>0</v>
      </c>
      <c r="BX1315">
        <f t="shared" si="298"/>
        <v>0</v>
      </c>
      <c r="BZ1315">
        <f t="shared" si="299"/>
        <v>0</v>
      </c>
      <c r="CA1315">
        <f t="shared" si="300"/>
        <v>0</v>
      </c>
      <c r="CB1315">
        <f t="shared" si="301"/>
        <v>0</v>
      </c>
      <c r="CC1315">
        <f t="shared" si="302"/>
        <v>0</v>
      </c>
      <c r="CE1315">
        <f t="shared" si="303"/>
        <v>0</v>
      </c>
      <c r="CF1315">
        <f t="shared" si="304"/>
        <v>0</v>
      </c>
      <c r="CG1315">
        <f t="shared" si="305"/>
        <v>0</v>
      </c>
      <c r="CH1315">
        <f t="shared" si="306"/>
        <v>0</v>
      </c>
      <c r="CJ1315">
        <f t="shared" si="307"/>
        <v>0</v>
      </c>
      <c r="CL1315">
        <f t="shared" si="360"/>
        <v>0</v>
      </c>
      <c r="CM1315">
        <f t="shared" ref="CM1315:CO1315" si="383">IF(OR(S1176="NA",S1176="NS"),0,IF(G1315&gt;=S1176,0,1))</f>
        <v>0</v>
      </c>
      <c r="CN1315">
        <f t="shared" si="383"/>
        <v>0</v>
      </c>
      <c r="CO1315">
        <f t="shared" si="383"/>
        <v>0</v>
      </c>
      <c r="CQ1315" s="128">
        <f t="shared" si="309"/>
        <v>0</v>
      </c>
      <c r="CR1315">
        <f t="shared" si="310"/>
        <v>0</v>
      </c>
      <c r="CS1315">
        <f t="shared" si="311"/>
        <v>0</v>
      </c>
      <c r="CT1315">
        <f t="shared" si="312"/>
        <v>0</v>
      </c>
      <c r="CU1315">
        <f t="shared" si="313"/>
        <v>0</v>
      </c>
      <c r="CV1315">
        <f t="shared" si="314"/>
        <v>0</v>
      </c>
      <c r="CW1315">
        <f t="shared" si="315"/>
        <v>0</v>
      </c>
      <c r="CX1315">
        <f t="shared" si="316"/>
        <v>0</v>
      </c>
      <c r="CY1315">
        <f t="shared" si="317"/>
        <v>0</v>
      </c>
      <c r="CZ1315">
        <f t="shared" si="318"/>
        <v>0</v>
      </c>
      <c r="DA1315">
        <f t="shared" si="319"/>
        <v>0</v>
      </c>
      <c r="DB1315">
        <f t="shared" si="320"/>
        <v>0</v>
      </c>
      <c r="DC1315">
        <f t="shared" si="321"/>
        <v>0</v>
      </c>
      <c r="DD1315">
        <f t="shared" si="322"/>
        <v>0</v>
      </c>
      <c r="DE1315">
        <f t="shared" si="323"/>
        <v>0</v>
      </c>
      <c r="DF1315">
        <f t="shared" si="324"/>
        <v>0</v>
      </c>
      <c r="DG1315">
        <f t="shared" si="325"/>
        <v>0</v>
      </c>
      <c r="DH1315">
        <f t="shared" si="326"/>
        <v>0</v>
      </c>
      <c r="DI1315">
        <f t="shared" si="327"/>
        <v>0</v>
      </c>
      <c r="DJ1315">
        <f t="shared" si="328"/>
        <v>0</v>
      </c>
      <c r="DK1315">
        <f t="shared" si="329"/>
        <v>0</v>
      </c>
    </row>
    <row r="1316" spans="1:115" ht="15" customHeight="1">
      <c r="A1316" s="166"/>
      <c r="B1316" s="7"/>
      <c r="C1316" s="64" t="s">
        <v>128</v>
      </c>
      <c r="D1316" s="322" t="str">
        <f t="shared" si="262"/>
        <v/>
      </c>
      <c r="E1316" s="323"/>
      <c r="F1316" s="324"/>
      <c r="G1316" s="234"/>
      <c r="H1316" s="234"/>
      <c r="I1316" s="234"/>
      <c r="J1316" s="234"/>
      <c r="K1316" s="234"/>
      <c r="L1316" s="234"/>
      <c r="M1316" s="234"/>
      <c r="N1316" s="234"/>
      <c r="O1316" s="234"/>
      <c r="P1316" s="234"/>
      <c r="Q1316" s="234"/>
      <c r="R1316" s="234"/>
      <c r="S1316" s="234"/>
      <c r="T1316" s="234"/>
      <c r="U1316" s="234"/>
      <c r="V1316" s="234"/>
      <c r="W1316" s="234"/>
      <c r="X1316" s="234"/>
      <c r="Y1316" s="234"/>
      <c r="Z1316" s="234"/>
      <c r="AA1316" s="234"/>
      <c r="AB1316" s="234"/>
      <c r="AC1316" s="234"/>
      <c r="AD1316" s="234"/>
      <c r="AG1316">
        <f t="shared" si="263"/>
        <v>0</v>
      </c>
      <c r="AH1316">
        <f t="shared" si="264"/>
        <v>0</v>
      </c>
      <c r="AI1316">
        <f t="shared" si="265"/>
        <v>0</v>
      </c>
      <c r="AJ1316">
        <f t="shared" si="266"/>
        <v>0</v>
      </c>
      <c r="AL1316">
        <f t="shared" si="267"/>
        <v>0</v>
      </c>
      <c r="AM1316">
        <f t="shared" si="268"/>
        <v>0</v>
      </c>
      <c r="AN1316">
        <f t="shared" si="269"/>
        <v>0</v>
      </c>
      <c r="AO1316">
        <f t="shared" si="270"/>
        <v>0</v>
      </c>
      <c r="AQ1316">
        <f t="shared" si="271"/>
        <v>0</v>
      </c>
      <c r="AR1316">
        <f t="shared" si="272"/>
        <v>0</v>
      </c>
      <c r="AS1316">
        <f t="shared" si="273"/>
        <v>0</v>
      </c>
      <c r="AT1316">
        <f t="shared" si="274"/>
        <v>0</v>
      </c>
      <c r="AV1316">
        <f t="shared" si="275"/>
        <v>0</v>
      </c>
      <c r="AW1316">
        <f t="shared" si="276"/>
        <v>0</v>
      </c>
      <c r="AX1316">
        <f t="shared" si="277"/>
        <v>0</v>
      </c>
      <c r="AY1316">
        <f t="shared" si="278"/>
        <v>0</v>
      </c>
      <c r="BA1316">
        <f t="shared" si="279"/>
        <v>0</v>
      </c>
      <c r="BB1316">
        <f t="shared" si="280"/>
        <v>0</v>
      </c>
      <c r="BC1316">
        <f t="shared" si="281"/>
        <v>0</v>
      </c>
      <c r="BD1316">
        <f t="shared" si="282"/>
        <v>0</v>
      </c>
      <c r="BF1316">
        <f t="shared" si="283"/>
        <v>0</v>
      </c>
      <c r="BG1316">
        <f t="shared" si="284"/>
        <v>0</v>
      </c>
      <c r="BH1316">
        <f t="shared" si="285"/>
        <v>0</v>
      </c>
      <c r="BI1316">
        <f t="shared" si="286"/>
        <v>0</v>
      </c>
      <c r="BK1316">
        <f t="shared" si="287"/>
        <v>0</v>
      </c>
      <c r="BL1316">
        <f t="shared" si="288"/>
        <v>0</v>
      </c>
      <c r="BM1316">
        <f t="shared" si="289"/>
        <v>0</v>
      </c>
      <c r="BN1316">
        <f t="shared" si="290"/>
        <v>0</v>
      </c>
      <c r="BP1316">
        <f t="shared" si="291"/>
        <v>0</v>
      </c>
      <c r="BQ1316">
        <f t="shared" si="292"/>
        <v>0</v>
      </c>
      <c r="BR1316">
        <f t="shared" si="293"/>
        <v>0</v>
      </c>
      <c r="BS1316">
        <f t="shared" si="294"/>
        <v>0</v>
      </c>
      <c r="BU1316">
        <f t="shared" si="295"/>
        <v>0</v>
      </c>
      <c r="BV1316">
        <f t="shared" si="296"/>
        <v>0</v>
      </c>
      <c r="BW1316">
        <f t="shared" si="297"/>
        <v>0</v>
      </c>
      <c r="BX1316">
        <f t="shared" si="298"/>
        <v>0</v>
      </c>
      <c r="BZ1316">
        <f t="shared" si="299"/>
        <v>0</v>
      </c>
      <c r="CA1316">
        <f t="shared" si="300"/>
        <v>0</v>
      </c>
      <c r="CB1316">
        <f t="shared" si="301"/>
        <v>0</v>
      </c>
      <c r="CC1316">
        <f t="shared" si="302"/>
        <v>0</v>
      </c>
      <c r="CE1316">
        <f t="shared" si="303"/>
        <v>0</v>
      </c>
      <c r="CF1316">
        <f t="shared" si="304"/>
        <v>0</v>
      </c>
      <c r="CG1316">
        <f t="shared" si="305"/>
        <v>0</v>
      </c>
      <c r="CH1316">
        <f t="shared" si="306"/>
        <v>0</v>
      </c>
      <c r="CJ1316">
        <f t="shared" si="307"/>
        <v>0</v>
      </c>
      <c r="CL1316">
        <f t="shared" si="360"/>
        <v>0</v>
      </c>
      <c r="CM1316">
        <f t="shared" ref="CM1316:CO1316" si="384">IF(OR(S1177="NA",S1177="NS"),0,IF(G1316&gt;=S1177,0,1))</f>
        <v>0</v>
      </c>
      <c r="CN1316">
        <f t="shared" si="384"/>
        <v>0</v>
      </c>
      <c r="CO1316">
        <f t="shared" si="384"/>
        <v>0</v>
      </c>
      <c r="CQ1316" s="128">
        <f t="shared" si="309"/>
        <v>0</v>
      </c>
      <c r="CR1316">
        <f t="shared" si="310"/>
        <v>0</v>
      </c>
      <c r="CS1316">
        <f t="shared" si="311"/>
        <v>0</v>
      </c>
      <c r="CT1316">
        <f t="shared" si="312"/>
        <v>0</v>
      </c>
      <c r="CU1316">
        <f t="shared" si="313"/>
        <v>0</v>
      </c>
      <c r="CV1316">
        <f t="shared" si="314"/>
        <v>0</v>
      </c>
      <c r="CW1316">
        <f t="shared" si="315"/>
        <v>0</v>
      </c>
      <c r="CX1316">
        <f t="shared" si="316"/>
        <v>0</v>
      </c>
      <c r="CY1316">
        <f t="shared" si="317"/>
        <v>0</v>
      </c>
      <c r="CZ1316">
        <f t="shared" si="318"/>
        <v>0</v>
      </c>
      <c r="DA1316">
        <f t="shared" si="319"/>
        <v>0</v>
      </c>
      <c r="DB1316">
        <f t="shared" si="320"/>
        <v>0</v>
      </c>
      <c r="DC1316">
        <f t="shared" si="321"/>
        <v>0</v>
      </c>
      <c r="DD1316">
        <f t="shared" si="322"/>
        <v>0</v>
      </c>
      <c r="DE1316">
        <f t="shared" si="323"/>
        <v>0</v>
      </c>
      <c r="DF1316">
        <f t="shared" si="324"/>
        <v>0</v>
      </c>
      <c r="DG1316">
        <f t="shared" si="325"/>
        <v>0</v>
      </c>
      <c r="DH1316">
        <f t="shared" si="326"/>
        <v>0</v>
      </c>
      <c r="DI1316">
        <f t="shared" si="327"/>
        <v>0</v>
      </c>
      <c r="DJ1316">
        <f t="shared" si="328"/>
        <v>0</v>
      </c>
      <c r="DK1316">
        <f t="shared" si="329"/>
        <v>0</v>
      </c>
    </row>
    <row r="1317" spans="1:115" ht="15" customHeight="1">
      <c r="A1317" s="166"/>
      <c r="B1317" s="7"/>
      <c r="C1317" s="64" t="s">
        <v>129</v>
      </c>
      <c r="D1317" s="322" t="str">
        <f t="shared" si="262"/>
        <v/>
      </c>
      <c r="E1317" s="323"/>
      <c r="F1317" s="324"/>
      <c r="G1317" s="234"/>
      <c r="H1317" s="234"/>
      <c r="I1317" s="234"/>
      <c r="J1317" s="234"/>
      <c r="K1317" s="234"/>
      <c r="L1317" s="234"/>
      <c r="M1317" s="234"/>
      <c r="N1317" s="234"/>
      <c r="O1317" s="234"/>
      <c r="P1317" s="234"/>
      <c r="Q1317" s="234"/>
      <c r="R1317" s="234"/>
      <c r="S1317" s="234"/>
      <c r="T1317" s="234"/>
      <c r="U1317" s="234"/>
      <c r="V1317" s="234"/>
      <c r="W1317" s="234"/>
      <c r="X1317" s="234"/>
      <c r="Y1317" s="234"/>
      <c r="Z1317" s="234"/>
      <c r="AA1317" s="234"/>
      <c r="AB1317" s="234"/>
      <c r="AC1317" s="234"/>
      <c r="AD1317" s="234"/>
      <c r="AG1317">
        <f t="shared" si="263"/>
        <v>0</v>
      </c>
      <c r="AH1317">
        <f t="shared" si="264"/>
        <v>0</v>
      </c>
      <c r="AI1317">
        <f t="shared" si="265"/>
        <v>0</v>
      </c>
      <c r="AJ1317">
        <f t="shared" si="266"/>
        <v>0</v>
      </c>
      <c r="AL1317">
        <f t="shared" si="267"/>
        <v>0</v>
      </c>
      <c r="AM1317">
        <f t="shared" si="268"/>
        <v>0</v>
      </c>
      <c r="AN1317">
        <f t="shared" si="269"/>
        <v>0</v>
      </c>
      <c r="AO1317">
        <f t="shared" si="270"/>
        <v>0</v>
      </c>
      <c r="AQ1317">
        <f t="shared" si="271"/>
        <v>0</v>
      </c>
      <c r="AR1317">
        <f t="shared" si="272"/>
        <v>0</v>
      </c>
      <c r="AS1317">
        <f t="shared" si="273"/>
        <v>0</v>
      </c>
      <c r="AT1317">
        <f t="shared" si="274"/>
        <v>0</v>
      </c>
      <c r="AV1317">
        <f t="shared" si="275"/>
        <v>0</v>
      </c>
      <c r="AW1317">
        <f t="shared" si="276"/>
        <v>0</v>
      </c>
      <c r="AX1317">
        <f t="shared" si="277"/>
        <v>0</v>
      </c>
      <c r="AY1317">
        <f t="shared" si="278"/>
        <v>0</v>
      </c>
      <c r="BA1317">
        <f t="shared" si="279"/>
        <v>0</v>
      </c>
      <c r="BB1317">
        <f t="shared" si="280"/>
        <v>0</v>
      </c>
      <c r="BC1317">
        <f t="shared" si="281"/>
        <v>0</v>
      </c>
      <c r="BD1317">
        <f t="shared" si="282"/>
        <v>0</v>
      </c>
      <c r="BF1317">
        <f t="shared" si="283"/>
        <v>0</v>
      </c>
      <c r="BG1317">
        <f t="shared" si="284"/>
        <v>0</v>
      </c>
      <c r="BH1317">
        <f t="shared" si="285"/>
        <v>0</v>
      </c>
      <c r="BI1317">
        <f t="shared" si="286"/>
        <v>0</v>
      </c>
      <c r="BK1317">
        <f t="shared" si="287"/>
        <v>0</v>
      </c>
      <c r="BL1317">
        <f t="shared" si="288"/>
        <v>0</v>
      </c>
      <c r="BM1317">
        <f t="shared" si="289"/>
        <v>0</v>
      </c>
      <c r="BN1317">
        <f t="shared" si="290"/>
        <v>0</v>
      </c>
      <c r="BP1317">
        <f t="shared" si="291"/>
        <v>0</v>
      </c>
      <c r="BQ1317">
        <f t="shared" si="292"/>
        <v>0</v>
      </c>
      <c r="BR1317">
        <f t="shared" si="293"/>
        <v>0</v>
      </c>
      <c r="BS1317">
        <f t="shared" si="294"/>
        <v>0</v>
      </c>
      <c r="BU1317">
        <f t="shared" si="295"/>
        <v>0</v>
      </c>
      <c r="BV1317">
        <f t="shared" si="296"/>
        <v>0</v>
      </c>
      <c r="BW1317">
        <f t="shared" si="297"/>
        <v>0</v>
      </c>
      <c r="BX1317">
        <f t="shared" si="298"/>
        <v>0</v>
      </c>
      <c r="BZ1317">
        <f t="shared" si="299"/>
        <v>0</v>
      </c>
      <c r="CA1317">
        <f t="shared" si="300"/>
        <v>0</v>
      </c>
      <c r="CB1317">
        <f t="shared" si="301"/>
        <v>0</v>
      </c>
      <c r="CC1317">
        <f t="shared" si="302"/>
        <v>0</v>
      </c>
      <c r="CE1317">
        <f t="shared" si="303"/>
        <v>0</v>
      </c>
      <c r="CF1317">
        <f t="shared" si="304"/>
        <v>0</v>
      </c>
      <c r="CG1317">
        <f t="shared" si="305"/>
        <v>0</v>
      </c>
      <c r="CH1317">
        <f t="shared" si="306"/>
        <v>0</v>
      </c>
      <c r="CJ1317">
        <f t="shared" si="307"/>
        <v>0</v>
      </c>
      <c r="CL1317">
        <f t="shared" si="360"/>
        <v>0</v>
      </c>
      <c r="CM1317">
        <f t="shared" ref="CM1317:CO1317" si="385">IF(OR(S1178="NA",S1178="NS"),0,IF(G1317&gt;=S1178,0,1))</f>
        <v>0</v>
      </c>
      <c r="CN1317">
        <f t="shared" si="385"/>
        <v>0</v>
      </c>
      <c r="CO1317">
        <f t="shared" si="385"/>
        <v>0</v>
      </c>
      <c r="CQ1317" s="128">
        <f t="shared" si="309"/>
        <v>0</v>
      </c>
      <c r="CR1317">
        <f t="shared" si="310"/>
        <v>0</v>
      </c>
      <c r="CS1317">
        <f t="shared" si="311"/>
        <v>0</v>
      </c>
      <c r="CT1317">
        <f t="shared" si="312"/>
        <v>0</v>
      </c>
      <c r="CU1317">
        <f t="shared" si="313"/>
        <v>0</v>
      </c>
      <c r="CV1317">
        <f t="shared" si="314"/>
        <v>0</v>
      </c>
      <c r="CW1317">
        <f t="shared" si="315"/>
        <v>0</v>
      </c>
      <c r="CX1317">
        <f t="shared" si="316"/>
        <v>0</v>
      </c>
      <c r="CY1317">
        <f t="shared" si="317"/>
        <v>0</v>
      </c>
      <c r="CZ1317">
        <f t="shared" si="318"/>
        <v>0</v>
      </c>
      <c r="DA1317">
        <f t="shared" si="319"/>
        <v>0</v>
      </c>
      <c r="DB1317">
        <f t="shared" si="320"/>
        <v>0</v>
      </c>
      <c r="DC1317">
        <f t="shared" si="321"/>
        <v>0</v>
      </c>
      <c r="DD1317">
        <f t="shared" si="322"/>
        <v>0</v>
      </c>
      <c r="DE1317">
        <f t="shared" si="323"/>
        <v>0</v>
      </c>
      <c r="DF1317">
        <f t="shared" si="324"/>
        <v>0</v>
      </c>
      <c r="DG1317">
        <f t="shared" si="325"/>
        <v>0</v>
      </c>
      <c r="DH1317">
        <f t="shared" si="326"/>
        <v>0</v>
      </c>
      <c r="DI1317">
        <f t="shared" si="327"/>
        <v>0</v>
      </c>
      <c r="DJ1317">
        <f t="shared" si="328"/>
        <v>0</v>
      </c>
      <c r="DK1317">
        <f t="shared" si="329"/>
        <v>0</v>
      </c>
    </row>
    <row r="1318" spans="1:115" ht="15" customHeight="1">
      <c r="A1318" s="166"/>
      <c r="B1318" s="7"/>
      <c r="C1318" s="64" t="s">
        <v>130</v>
      </c>
      <c r="D1318" s="322" t="str">
        <f t="shared" si="262"/>
        <v/>
      </c>
      <c r="E1318" s="323"/>
      <c r="F1318" s="324"/>
      <c r="G1318" s="234"/>
      <c r="H1318" s="234"/>
      <c r="I1318" s="234"/>
      <c r="J1318" s="234"/>
      <c r="K1318" s="234"/>
      <c r="L1318" s="234"/>
      <c r="M1318" s="234"/>
      <c r="N1318" s="234"/>
      <c r="O1318" s="234"/>
      <c r="P1318" s="234"/>
      <c r="Q1318" s="234"/>
      <c r="R1318" s="234"/>
      <c r="S1318" s="234"/>
      <c r="T1318" s="234"/>
      <c r="U1318" s="234"/>
      <c r="V1318" s="234"/>
      <c r="W1318" s="234"/>
      <c r="X1318" s="234"/>
      <c r="Y1318" s="234"/>
      <c r="Z1318" s="234"/>
      <c r="AA1318" s="234"/>
      <c r="AB1318" s="234"/>
      <c r="AC1318" s="234"/>
      <c r="AD1318" s="234"/>
      <c r="AG1318">
        <f t="shared" si="263"/>
        <v>0</v>
      </c>
      <c r="AH1318">
        <f t="shared" si="264"/>
        <v>0</v>
      </c>
      <c r="AI1318">
        <f t="shared" si="265"/>
        <v>0</v>
      </c>
      <c r="AJ1318">
        <f t="shared" si="266"/>
        <v>0</v>
      </c>
      <c r="AL1318">
        <f t="shared" si="267"/>
        <v>0</v>
      </c>
      <c r="AM1318">
        <f t="shared" si="268"/>
        <v>0</v>
      </c>
      <c r="AN1318">
        <f t="shared" si="269"/>
        <v>0</v>
      </c>
      <c r="AO1318">
        <f t="shared" si="270"/>
        <v>0</v>
      </c>
      <c r="AQ1318">
        <f t="shared" si="271"/>
        <v>0</v>
      </c>
      <c r="AR1318">
        <f t="shared" si="272"/>
        <v>0</v>
      </c>
      <c r="AS1318">
        <f t="shared" si="273"/>
        <v>0</v>
      </c>
      <c r="AT1318">
        <f t="shared" si="274"/>
        <v>0</v>
      </c>
      <c r="AV1318">
        <f t="shared" si="275"/>
        <v>0</v>
      </c>
      <c r="AW1318">
        <f t="shared" si="276"/>
        <v>0</v>
      </c>
      <c r="AX1318">
        <f t="shared" si="277"/>
        <v>0</v>
      </c>
      <c r="AY1318">
        <f t="shared" si="278"/>
        <v>0</v>
      </c>
      <c r="BA1318">
        <f t="shared" si="279"/>
        <v>0</v>
      </c>
      <c r="BB1318">
        <f t="shared" si="280"/>
        <v>0</v>
      </c>
      <c r="BC1318">
        <f t="shared" si="281"/>
        <v>0</v>
      </c>
      <c r="BD1318">
        <f t="shared" si="282"/>
        <v>0</v>
      </c>
      <c r="BF1318">
        <f t="shared" si="283"/>
        <v>0</v>
      </c>
      <c r="BG1318">
        <f t="shared" si="284"/>
        <v>0</v>
      </c>
      <c r="BH1318">
        <f t="shared" si="285"/>
        <v>0</v>
      </c>
      <c r="BI1318">
        <f t="shared" si="286"/>
        <v>0</v>
      </c>
      <c r="BK1318">
        <f t="shared" si="287"/>
        <v>0</v>
      </c>
      <c r="BL1318">
        <f t="shared" si="288"/>
        <v>0</v>
      </c>
      <c r="BM1318">
        <f t="shared" si="289"/>
        <v>0</v>
      </c>
      <c r="BN1318">
        <f t="shared" si="290"/>
        <v>0</v>
      </c>
      <c r="BP1318">
        <f t="shared" si="291"/>
        <v>0</v>
      </c>
      <c r="BQ1318">
        <f t="shared" si="292"/>
        <v>0</v>
      </c>
      <c r="BR1318">
        <f t="shared" si="293"/>
        <v>0</v>
      </c>
      <c r="BS1318">
        <f t="shared" si="294"/>
        <v>0</v>
      </c>
      <c r="BU1318">
        <f t="shared" si="295"/>
        <v>0</v>
      </c>
      <c r="BV1318">
        <f t="shared" si="296"/>
        <v>0</v>
      </c>
      <c r="BW1318">
        <f t="shared" si="297"/>
        <v>0</v>
      </c>
      <c r="BX1318">
        <f t="shared" si="298"/>
        <v>0</v>
      </c>
      <c r="BZ1318">
        <f t="shared" si="299"/>
        <v>0</v>
      </c>
      <c r="CA1318">
        <f t="shared" si="300"/>
        <v>0</v>
      </c>
      <c r="CB1318">
        <f t="shared" si="301"/>
        <v>0</v>
      </c>
      <c r="CC1318">
        <f t="shared" si="302"/>
        <v>0</v>
      </c>
      <c r="CE1318">
        <f t="shared" si="303"/>
        <v>0</v>
      </c>
      <c r="CF1318">
        <f t="shared" si="304"/>
        <v>0</v>
      </c>
      <c r="CG1318">
        <f t="shared" si="305"/>
        <v>0</v>
      </c>
      <c r="CH1318">
        <f t="shared" si="306"/>
        <v>0</v>
      </c>
      <c r="CJ1318">
        <f t="shared" si="307"/>
        <v>0</v>
      </c>
      <c r="CL1318">
        <f t="shared" si="360"/>
        <v>0</v>
      </c>
      <c r="CM1318">
        <f t="shared" ref="CM1318:CO1318" si="386">IF(OR(S1179="NA",S1179="NS"),0,IF(G1318&gt;=S1179,0,1))</f>
        <v>0</v>
      </c>
      <c r="CN1318">
        <f t="shared" si="386"/>
        <v>0</v>
      </c>
      <c r="CO1318">
        <f t="shared" si="386"/>
        <v>0</v>
      </c>
      <c r="CQ1318" s="128">
        <f t="shared" si="309"/>
        <v>0</v>
      </c>
      <c r="CR1318">
        <f t="shared" si="310"/>
        <v>0</v>
      </c>
      <c r="CS1318">
        <f t="shared" si="311"/>
        <v>0</v>
      </c>
      <c r="CT1318">
        <f t="shared" si="312"/>
        <v>0</v>
      </c>
      <c r="CU1318">
        <f t="shared" si="313"/>
        <v>0</v>
      </c>
      <c r="CV1318">
        <f t="shared" si="314"/>
        <v>0</v>
      </c>
      <c r="CW1318">
        <f t="shared" si="315"/>
        <v>0</v>
      </c>
      <c r="CX1318">
        <f t="shared" si="316"/>
        <v>0</v>
      </c>
      <c r="CY1318">
        <f t="shared" si="317"/>
        <v>0</v>
      </c>
      <c r="CZ1318">
        <f t="shared" si="318"/>
        <v>0</v>
      </c>
      <c r="DA1318">
        <f t="shared" si="319"/>
        <v>0</v>
      </c>
      <c r="DB1318">
        <f t="shared" si="320"/>
        <v>0</v>
      </c>
      <c r="DC1318">
        <f t="shared" si="321"/>
        <v>0</v>
      </c>
      <c r="DD1318">
        <f t="shared" si="322"/>
        <v>0</v>
      </c>
      <c r="DE1318">
        <f t="shared" si="323"/>
        <v>0</v>
      </c>
      <c r="DF1318">
        <f t="shared" si="324"/>
        <v>0</v>
      </c>
      <c r="DG1318">
        <f t="shared" si="325"/>
        <v>0</v>
      </c>
      <c r="DH1318">
        <f t="shared" si="326"/>
        <v>0</v>
      </c>
      <c r="DI1318">
        <f t="shared" si="327"/>
        <v>0</v>
      </c>
      <c r="DJ1318">
        <f t="shared" si="328"/>
        <v>0</v>
      </c>
      <c r="DK1318">
        <f t="shared" si="329"/>
        <v>0</v>
      </c>
    </row>
    <row r="1319" spans="1:115" ht="15" customHeight="1">
      <c r="A1319" s="166"/>
      <c r="B1319" s="7"/>
      <c r="C1319" s="64" t="s">
        <v>131</v>
      </c>
      <c r="D1319" s="322" t="str">
        <f t="shared" si="262"/>
        <v/>
      </c>
      <c r="E1319" s="323"/>
      <c r="F1319" s="324"/>
      <c r="G1319" s="234"/>
      <c r="H1319" s="234"/>
      <c r="I1319" s="234"/>
      <c r="J1319" s="234"/>
      <c r="K1319" s="234"/>
      <c r="L1319" s="234"/>
      <c r="M1319" s="234"/>
      <c r="N1319" s="234"/>
      <c r="O1319" s="234"/>
      <c r="P1319" s="234"/>
      <c r="Q1319" s="234"/>
      <c r="R1319" s="234"/>
      <c r="S1319" s="234"/>
      <c r="T1319" s="234"/>
      <c r="U1319" s="234"/>
      <c r="V1319" s="234"/>
      <c r="W1319" s="234"/>
      <c r="X1319" s="234"/>
      <c r="Y1319" s="234"/>
      <c r="Z1319" s="234"/>
      <c r="AA1319" s="234"/>
      <c r="AB1319" s="234"/>
      <c r="AC1319" s="234"/>
      <c r="AD1319" s="234"/>
      <c r="AG1319">
        <f t="shared" si="263"/>
        <v>0</v>
      </c>
      <c r="AH1319">
        <f t="shared" si="264"/>
        <v>0</v>
      </c>
      <c r="AI1319">
        <f t="shared" si="265"/>
        <v>0</v>
      </c>
      <c r="AJ1319">
        <f t="shared" si="266"/>
        <v>0</v>
      </c>
      <c r="AL1319">
        <f t="shared" si="267"/>
        <v>0</v>
      </c>
      <c r="AM1319">
        <f t="shared" si="268"/>
        <v>0</v>
      </c>
      <c r="AN1319">
        <f t="shared" si="269"/>
        <v>0</v>
      </c>
      <c r="AO1319">
        <f t="shared" si="270"/>
        <v>0</v>
      </c>
      <c r="AQ1319">
        <f t="shared" si="271"/>
        <v>0</v>
      </c>
      <c r="AR1319">
        <f t="shared" si="272"/>
        <v>0</v>
      </c>
      <c r="AS1319">
        <f t="shared" si="273"/>
        <v>0</v>
      </c>
      <c r="AT1319">
        <f t="shared" si="274"/>
        <v>0</v>
      </c>
      <c r="AV1319">
        <f t="shared" si="275"/>
        <v>0</v>
      </c>
      <c r="AW1319">
        <f t="shared" si="276"/>
        <v>0</v>
      </c>
      <c r="AX1319">
        <f t="shared" si="277"/>
        <v>0</v>
      </c>
      <c r="AY1319">
        <f t="shared" si="278"/>
        <v>0</v>
      </c>
      <c r="BA1319">
        <f t="shared" si="279"/>
        <v>0</v>
      </c>
      <c r="BB1319">
        <f t="shared" si="280"/>
        <v>0</v>
      </c>
      <c r="BC1319">
        <f t="shared" si="281"/>
        <v>0</v>
      </c>
      <c r="BD1319">
        <f t="shared" si="282"/>
        <v>0</v>
      </c>
      <c r="BF1319">
        <f t="shared" si="283"/>
        <v>0</v>
      </c>
      <c r="BG1319">
        <f t="shared" si="284"/>
        <v>0</v>
      </c>
      <c r="BH1319">
        <f t="shared" si="285"/>
        <v>0</v>
      </c>
      <c r="BI1319">
        <f t="shared" si="286"/>
        <v>0</v>
      </c>
      <c r="BK1319">
        <f t="shared" si="287"/>
        <v>0</v>
      </c>
      <c r="BL1319">
        <f t="shared" si="288"/>
        <v>0</v>
      </c>
      <c r="BM1319">
        <f t="shared" si="289"/>
        <v>0</v>
      </c>
      <c r="BN1319">
        <f t="shared" si="290"/>
        <v>0</v>
      </c>
      <c r="BP1319">
        <f t="shared" si="291"/>
        <v>0</v>
      </c>
      <c r="BQ1319">
        <f t="shared" si="292"/>
        <v>0</v>
      </c>
      <c r="BR1319">
        <f t="shared" si="293"/>
        <v>0</v>
      </c>
      <c r="BS1319">
        <f t="shared" si="294"/>
        <v>0</v>
      </c>
      <c r="BU1319">
        <f t="shared" si="295"/>
        <v>0</v>
      </c>
      <c r="BV1319">
        <f t="shared" si="296"/>
        <v>0</v>
      </c>
      <c r="BW1319">
        <f t="shared" si="297"/>
        <v>0</v>
      </c>
      <c r="BX1319">
        <f t="shared" si="298"/>
        <v>0</v>
      </c>
      <c r="BZ1319">
        <f t="shared" si="299"/>
        <v>0</v>
      </c>
      <c r="CA1319">
        <f t="shared" si="300"/>
        <v>0</v>
      </c>
      <c r="CB1319">
        <f t="shared" si="301"/>
        <v>0</v>
      </c>
      <c r="CC1319">
        <f t="shared" si="302"/>
        <v>0</v>
      </c>
      <c r="CE1319">
        <f t="shared" si="303"/>
        <v>0</v>
      </c>
      <c r="CF1319">
        <f t="shared" si="304"/>
        <v>0</v>
      </c>
      <c r="CG1319">
        <f t="shared" si="305"/>
        <v>0</v>
      </c>
      <c r="CH1319">
        <f t="shared" si="306"/>
        <v>0</v>
      </c>
      <c r="CJ1319">
        <f t="shared" si="307"/>
        <v>0</v>
      </c>
      <c r="CL1319">
        <f t="shared" si="360"/>
        <v>0</v>
      </c>
      <c r="CM1319">
        <f t="shared" ref="CM1319:CO1319" si="387">IF(OR(S1180="NA",S1180="NS"),0,IF(G1319&gt;=S1180,0,1))</f>
        <v>0</v>
      </c>
      <c r="CN1319">
        <f t="shared" si="387"/>
        <v>0</v>
      </c>
      <c r="CO1319">
        <f t="shared" si="387"/>
        <v>0</v>
      </c>
      <c r="CQ1319" s="128">
        <f t="shared" si="309"/>
        <v>0</v>
      </c>
      <c r="CR1319">
        <f t="shared" si="310"/>
        <v>0</v>
      </c>
      <c r="CS1319">
        <f t="shared" si="311"/>
        <v>0</v>
      </c>
      <c r="CT1319">
        <f t="shared" si="312"/>
        <v>0</v>
      </c>
      <c r="CU1319">
        <f t="shared" si="313"/>
        <v>0</v>
      </c>
      <c r="CV1319">
        <f t="shared" si="314"/>
        <v>0</v>
      </c>
      <c r="CW1319">
        <f t="shared" si="315"/>
        <v>0</v>
      </c>
      <c r="CX1319">
        <f t="shared" si="316"/>
        <v>0</v>
      </c>
      <c r="CY1319">
        <f t="shared" si="317"/>
        <v>0</v>
      </c>
      <c r="CZ1319">
        <f t="shared" si="318"/>
        <v>0</v>
      </c>
      <c r="DA1319">
        <f t="shared" si="319"/>
        <v>0</v>
      </c>
      <c r="DB1319">
        <f t="shared" si="320"/>
        <v>0</v>
      </c>
      <c r="DC1319">
        <f t="shared" si="321"/>
        <v>0</v>
      </c>
      <c r="DD1319">
        <f t="shared" si="322"/>
        <v>0</v>
      </c>
      <c r="DE1319">
        <f t="shared" si="323"/>
        <v>0</v>
      </c>
      <c r="DF1319">
        <f t="shared" si="324"/>
        <v>0</v>
      </c>
      <c r="DG1319">
        <f t="shared" si="325"/>
        <v>0</v>
      </c>
      <c r="DH1319">
        <f t="shared" si="326"/>
        <v>0</v>
      </c>
      <c r="DI1319">
        <f t="shared" si="327"/>
        <v>0</v>
      </c>
      <c r="DJ1319">
        <f t="shared" si="328"/>
        <v>0</v>
      </c>
      <c r="DK1319">
        <f t="shared" si="329"/>
        <v>0</v>
      </c>
    </row>
    <row r="1320" spans="1:115" ht="15" customHeight="1">
      <c r="A1320" s="166"/>
      <c r="B1320" s="7"/>
      <c r="C1320" s="64" t="s">
        <v>132</v>
      </c>
      <c r="D1320" s="322" t="str">
        <f t="shared" si="262"/>
        <v/>
      </c>
      <c r="E1320" s="323"/>
      <c r="F1320" s="324"/>
      <c r="G1320" s="234"/>
      <c r="H1320" s="234"/>
      <c r="I1320" s="234"/>
      <c r="J1320" s="234"/>
      <c r="K1320" s="234"/>
      <c r="L1320" s="234"/>
      <c r="M1320" s="234"/>
      <c r="N1320" s="234"/>
      <c r="O1320" s="234"/>
      <c r="P1320" s="234"/>
      <c r="Q1320" s="234"/>
      <c r="R1320" s="234"/>
      <c r="S1320" s="234"/>
      <c r="T1320" s="234"/>
      <c r="U1320" s="234"/>
      <c r="V1320" s="234"/>
      <c r="W1320" s="234"/>
      <c r="X1320" s="234"/>
      <c r="Y1320" s="234"/>
      <c r="Z1320" s="234"/>
      <c r="AA1320" s="234"/>
      <c r="AB1320" s="234"/>
      <c r="AC1320" s="234"/>
      <c r="AD1320" s="234"/>
      <c r="AG1320">
        <f t="shared" si="263"/>
        <v>0</v>
      </c>
      <c r="AH1320">
        <f t="shared" si="264"/>
        <v>0</v>
      </c>
      <c r="AI1320">
        <f t="shared" si="265"/>
        <v>0</v>
      </c>
      <c r="AJ1320">
        <f t="shared" si="266"/>
        <v>0</v>
      </c>
      <c r="AL1320">
        <f t="shared" si="267"/>
        <v>0</v>
      </c>
      <c r="AM1320">
        <f t="shared" si="268"/>
        <v>0</v>
      </c>
      <c r="AN1320">
        <f t="shared" si="269"/>
        <v>0</v>
      </c>
      <c r="AO1320">
        <f t="shared" si="270"/>
        <v>0</v>
      </c>
      <c r="AQ1320">
        <f t="shared" si="271"/>
        <v>0</v>
      </c>
      <c r="AR1320">
        <f t="shared" si="272"/>
        <v>0</v>
      </c>
      <c r="AS1320">
        <f t="shared" si="273"/>
        <v>0</v>
      </c>
      <c r="AT1320">
        <f t="shared" si="274"/>
        <v>0</v>
      </c>
      <c r="AV1320">
        <f t="shared" si="275"/>
        <v>0</v>
      </c>
      <c r="AW1320">
        <f t="shared" si="276"/>
        <v>0</v>
      </c>
      <c r="AX1320">
        <f t="shared" si="277"/>
        <v>0</v>
      </c>
      <c r="AY1320">
        <f t="shared" si="278"/>
        <v>0</v>
      </c>
      <c r="BA1320">
        <f t="shared" si="279"/>
        <v>0</v>
      </c>
      <c r="BB1320">
        <f t="shared" si="280"/>
        <v>0</v>
      </c>
      <c r="BC1320">
        <f t="shared" si="281"/>
        <v>0</v>
      </c>
      <c r="BD1320">
        <f t="shared" si="282"/>
        <v>0</v>
      </c>
      <c r="BF1320">
        <f t="shared" si="283"/>
        <v>0</v>
      </c>
      <c r="BG1320">
        <f t="shared" si="284"/>
        <v>0</v>
      </c>
      <c r="BH1320">
        <f t="shared" si="285"/>
        <v>0</v>
      </c>
      <c r="BI1320">
        <f t="shared" si="286"/>
        <v>0</v>
      </c>
      <c r="BK1320">
        <f t="shared" si="287"/>
        <v>0</v>
      </c>
      <c r="BL1320">
        <f t="shared" si="288"/>
        <v>0</v>
      </c>
      <c r="BM1320">
        <f t="shared" si="289"/>
        <v>0</v>
      </c>
      <c r="BN1320">
        <f t="shared" si="290"/>
        <v>0</v>
      </c>
      <c r="BP1320">
        <f t="shared" si="291"/>
        <v>0</v>
      </c>
      <c r="BQ1320">
        <f t="shared" si="292"/>
        <v>0</v>
      </c>
      <c r="BR1320">
        <f t="shared" si="293"/>
        <v>0</v>
      </c>
      <c r="BS1320">
        <f t="shared" si="294"/>
        <v>0</v>
      </c>
      <c r="BU1320">
        <f t="shared" si="295"/>
        <v>0</v>
      </c>
      <c r="BV1320">
        <f t="shared" si="296"/>
        <v>0</v>
      </c>
      <c r="BW1320">
        <f t="shared" si="297"/>
        <v>0</v>
      </c>
      <c r="BX1320">
        <f t="shared" si="298"/>
        <v>0</v>
      </c>
      <c r="BZ1320">
        <f t="shared" si="299"/>
        <v>0</v>
      </c>
      <c r="CA1320">
        <f t="shared" si="300"/>
        <v>0</v>
      </c>
      <c r="CB1320">
        <f t="shared" si="301"/>
        <v>0</v>
      </c>
      <c r="CC1320">
        <f t="shared" si="302"/>
        <v>0</v>
      </c>
      <c r="CE1320">
        <f t="shared" si="303"/>
        <v>0</v>
      </c>
      <c r="CF1320">
        <f t="shared" si="304"/>
        <v>0</v>
      </c>
      <c r="CG1320">
        <f t="shared" si="305"/>
        <v>0</v>
      </c>
      <c r="CH1320">
        <f t="shared" si="306"/>
        <v>0</v>
      </c>
      <c r="CJ1320">
        <f t="shared" si="307"/>
        <v>0</v>
      </c>
      <c r="CL1320">
        <f t="shared" si="360"/>
        <v>0</v>
      </c>
      <c r="CM1320">
        <f t="shared" ref="CM1320:CO1320" si="388">IF(OR(S1181="NA",S1181="NS"),0,IF(G1320&gt;=S1181,0,1))</f>
        <v>0</v>
      </c>
      <c r="CN1320">
        <f t="shared" si="388"/>
        <v>0</v>
      </c>
      <c r="CO1320">
        <f t="shared" si="388"/>
        <v>0</v>
      </c>
      <c r="CQ1320" s="128">
        <f t="shared" si="309"/>
        <v>0</v>
      </c>
      <c r="CR1320">
        <f t="shared" si="310"/>
        <v>0</v>
      </c>
      <c r="CS1320">
        <f t="shared" si="311"/>
        <v>0</v>
      </c>
      <c r="CT1320">
        <f t="shared" si="312"/>
        <v>0</v>
      </c>
      <c r="CU1320">
        <f t="shared" si="313"/>
        <v>0</v>
      </c>
      <c r="CV1320">
        <f t="shared" si="314"/>
        <v>0</v>
      </c>
      <c r="CW1320">
        <f t="shared" si="315"/>
        <v>0</v>
      </c>
      <c r="CX1320">
        <f t="shared" si="316"/>
        <v>0</v>
      </c>
      <c r="CY1320">
        <f t="shared" si="317"/>
        <v>0</v>
      </c>
      <c r="CZ1320">
        <f t="shared" si="318"/>
        <v>0</v>
      </c>
      <c r="DA1320">
        <f t="shared" si="319"/>
        <v>0</v>
      </c>
      <c r="DB1320">
        <f t="shared" si="320"/>
        <v>0</v>
      </c>
      <c r="DC1320">
        <f t="shared" si="321"/>
        <v>0</v>
      </c>
      <c r="DD1320">
        <f t="shared" si="322"/>
        <v>0</v>
      </c>
      <c r="DE1320">
        <f t="shared" si="323"/>
        <v>0</v>
      </c>
      <c r="DF1320">
        <f t="shared" si="324"/>
        <v>0</v>
      </c>
      <c r="DG1320">
        <f t="shared" si="325"/>
        <v>0</v>
      </c>
      <c r="DH1320">
        <f t="shared" si="326"/>
        <v>0</v>
      </c>
      <c r="DI1320">
        <f t="shared" si="327"/>
        <v>0</v>
      </c>
      <c r="DJ1320">
        <f t="shared" si="328"/>
        <v>0</v>
      </c>
      <c r="DK1320">
        <f t="shared" si="329"/>
        <v>0</v>
      </c>
    </row>
    <row r="1321" spans="1:115" ht="15" customHeight="1">
      <c r="A1321" s="166"/>
      <c r="B1321" s="7"/>
      <c r="C1321" s="64" t="s">
        <v>133</v>
      </c>
      <c r="D1321" s="322" t="str">
        <f t="shared" si="262"/>
        <v/>
      </c>
      <c r="E1321" s="323"/>
      <c r="F1321" s="324"/>
      <c r="G1321" s="234"/>
      <c r="H1321" s="234"/>
      <c r="I1321" s="234"/>
      <c r="J1321" s="234"/>
      <c r="K1321" s="234"/>
      <c r="L1321" s="234"/>
      <c r="M1321" s="234"/>
      <c r="N1321" s="234"/>
      <c r="O1321" s="234"/>
      <c r="P1321" s="234"/>
      <c r="Q1321" s="234"/>
      <c r="R1321" s="234"/>
      <c r="S1321" s="234"/>
      <c r="T1321" s="234"/>
      <c r="U1321" s="234"/>
      <c r="V1321" s="234"/>
      <c r="W1321" s="234"/>
      <c r="X1321" s="234"/>
      <c r="Y1321" s="234"/>
      <c r="Z1321" s="234"/>
      <c r="AA1321" s="234"/>
      <c r="AB1321" s="234"/>
      <c r="AC1321" s="234"/>
      <c r="AD1321" s="234"/>
      <c r="AG1321">
        <f t="shared" si="263"/>
        <v>0</v>
      </c>
      <c r="AH1321">
        <f t="shared" si="264"/>
        <v>0</v>
      </c>
      <c r="AI1321">
        <f t="shared" si="265"/>
        <v>0</v>
      </c>
      <c r="AJ1321">
        <f t="shared" si="266"/>
        <v>0</v>
      </c>
      <c r="AL1321">
        <f t="shared" si="267"/>
        <v>0</v>
      </c>
      <c r="AM1321">
        <f t="shared" si="268"/>
        <v>0</v>
      </c>
      <c r="AN1321">
        <f t="shared" si="269"/>
        <v>0</v>
      </c>
      <c r="AO1321">
        <f t="shared" si="270"/>
        <v>0</v>
      </c>
      <c r="AQ1321">
        <f t="shared" si="271"/>
        <v>0</v>
      </c>
      <c r="AR1321">
        <f t="shared" si="272"/>
        <v>0</v>
      </c>
      <c r="AS1321">
        <f t="shared" si="273"/>
        <v>0</v>
      </c>
      <c r="AT1321">
        <f t="shared" si="274"/>
        <v>0</v>
      </c>
      <c r="AV1321">
        <f t="shared" si="275"/>
        <v>0</v>
      </c>
      <c r="AW1321">
        <f t="shared" si="276"/>
        <v>0</v>
      </c>
      <c r="AX1321">
        <f t="shared" si="277"/>
        <v>0</v>
      </c>
      <c r="AY1321">
        <f t="shared" si="278"/>
        <v>0</v>
      </c>
      <c r="BA1321">
        <f t="shared" si="279"/>
        <v>0</v>
      </c>
      <c r="BB1321">
        <f t="shared" si="280"/>
        <v>0</v>
      </c>
      <c r="BC1321">
        <f t="shared" si="281"/>
        <v>0</v>
      </c>
      <c r="BD1321">
        <f t="shared" si="282"/>
        <v>0</v>
      </c>
      <c r="BF1321">
        <f t="shared" si="283"/>
        <v>0</v>
      </c>
      <c r="BG1321">
        <f t="shared" si="284"/>
        <v>0</v>
      </c>
      <c r="BH1321">
        <f t="shared" si="285"/>
        <v>0</v>
      </c>
      <c r="BI1321">
        <f t="shared" si="286"/>
        <v>0</v>
      </c>
      <c r="BK1321">
        <f t="shared" si="287"/>
        <v>0</v>
      </c>
      <c r="BL1321">
        <f t="shared" si="288"/>
        <v>0</v>
      </c>
      <c r="BM1321">
        <f t="shared" si="289"/>
        <v>0</v>
      </c>
      <c r="BN1321">
        <f t="shared" si="290"/>
        <v>0</v>
      </c>
      <c r="BP1321">
        <f t="shared" si="291"/>
        <v>0</v>
      </c>
      <c r="BQ1321">
        <f t="shared" si="292"/>
        <v>0</v>
      </c>
      <c r="BR1321">
        <f t="shared" si="293"/>
        <v>0</v>
      </c>
      <c r="BS1321">
        <f t="shared" si="294"/>
        <v>0</v>
      </c>
      <c r="BU1321">
        <f t="shared" si="295"/>
        <v>0</v>
      </c>
      <c r="BV1321">
        <f t="shared" si="296"/>
        <v>0</v>
      </c>
      <c r="BW1321">
        <f t="shared" si="297"/>
        <v>0</v>
      </c>
      <c r="BX1321">
        <f t="shared" si="298"/>
        <v>0</v>
      </c>
      <c r="BZ1321">
        <f t="shared" si="299"/>
        <v>0</v>
      </c>
      <c r="CA1321">
        <f t="shared" si="300"/>
        <v>0</v>
      </c>
      <c r="CB1321">
        <f t="shared" si="301"/>
        <v>0</v>
      </c>
      <c r="CC1321">
        <f t="shared" si="302"/>
        <v>0</v>
      </c>
      <c r="CE1321">
        <f t="shared" si="303"/>
        <v>0</v>
      </c>
      <c r="CF1321">
        <f t="shared" si="304"/>
        <v>0</v>
      </c>
      <c r="CG1321">
        <f t="shared" si="305"/>
        <v>0</v>
      </c>
      <c r="CH1321">
        <f t="shared" si="306"/>
        <v>0</v>
      </c>
      <c r="CJ1321">
        <f t="shared" si="307"/>
        <v>0</v>
      </c>
      <c r="CL1321">
        <f t="shared" si="360"/>
        <v>0</v>
      </c>
      <c r="CM1321">
        <f t="shared" ref="CM1321:CO1321" si="389">IF(OR(S1182="NA",S1182="NS"),0,IF(G1321&gt;=S1182,0,1))</f>
        <v>0</v>
      </c>
      <c r="CN1321">
        <f t="shared" si="389"/>
        <v>0</v>
      </c>
      <c r="CO1321">
        <f t="shared" si="389"/>
        <v>0</v>
      </c>
      <c r="CQ1321" s="128">
        <f t="shared" si="309"/>
        <v>0</v>
      </c>
      <c r="CR1321">
        <f t="shared" si="310"/>
        <v>0</v>
      </c>
      <c r="CS1321">
        <f t="shared" si="311"/>
        <v>0</v>
      </c>
      <c r="CT1321">
        <f t="shared" si="312"/>
        <v>0</v>
      </c>
      <c r="CU1321">
        <f t="shared" si="313"/>
        <v>0</v>
      </c>
      <c r="CV1321">
        <f t="shared" si="314"/>
        <v>0</v>
      </c>
      <c r="CW1321">
        <f t="shared" si="315"/>
        <v>0</v>
      </c>
      <c r="CX1321">
        <f t="shared" si="316"/>
        <v>0</v>
      </c>
      <c r="CY1321">
        <f t="shared" si="317"/>
        <v>0</v>
      </c>
      <c r="CZ1321">
        <f t="shared" si="318"/>
        <v>0</v>
      </c>
      <c r="DA1321">
        <f t="shared" si="319"/>
        <v>0</v>
      </c>
      <c r="DB1321">
        <f t="shared" si="320"/>
        <v>0</v>
      </c>
      <c r="DC1321">
        <f t="shared" si="321"/>
        <v>0</v>
      </c>
      <c r="DD1321">
        <f t="shared" si="322"/>
        <v>0</v>
      </c>
      <c r="DE1321">
        <f t="shared" si="323"/>
        <v>0</v>
      </c>
      <c r="DF1321">
        <f t="shared" si="324"/>
        <v>0</v>
      </c>
      <c r="DG1321">
        <f t="shared" si="325"/>
        <v>0</v>
      </c>
      <c r="DH1321">
        <f t="shared" si="326"/>
        <v>0</v>
      </c>
      <c r="DI1321">
        <f t="shared" si="327"/>
        <v>0</v>
      </c>
      <c r="DJ1321">
        <f t="shared" si="328"/>
        <v>0</v>
      </c>
      <c r="DK1321">
        <f t="shared" si="329"/>
        <v>0</v>
      </c>
    </row>
    <row r="1322" spans="1:115" ht="15" customHeight="1">
      <c r="A1322" s="166"/>
      <c r="B1322" s="7"/>
      <c r="C1322" s="64" t="s">
        <v>134</v>
      </c>
      <c r="D1322" s="322" t="str">
        <f t="shared" si="262"/>
        <v/>
      </c>
      <c r="E1322" s="323"/>
      <c r="F1322" s="324"/>
      <c r="G1322" s="234"/>
      <c r="H1322" s="234"/>
      <c r="I1322" s="234"/>
      <c r="J1322" s="234"/>
      <c r="K1322" s="234"/>
      <c r="L1322" s="234"/>
      <c r="M1322" s="234"/>
      <c r="N1322" s="234"/>
      <c r="O1322" s="234"/>
      <c r="P1322" s="234"/>
      <c r="Q1322" s="234"/>
      <c r="R1322" s="234"/>
      <c r="S1322" s="234"/>
      <c r="T1322" s="234"/>
      <c r="U1322" s="234"/>
      <c r="V1322" s="234"/>
      <c r="W1322" s="234"/>
      <c r="X1322" s="234"/>
      <c r="Y1322" s="234"/>
      <c r="Z1322" s="234"/>
      <c r="AA1322" s="234"/>
      <c r="AB1322" s="234"/>
      <c r="AC1322" s="234"/>
      <c r="AD1322" s="234"/>
      <c r="AG1322">
        <f t="shared" si="263"/>
        <v>0</v>
      </c>
      <c r="AH1322">
        <f t="shared" si="264"/>
        <v>0</v>
      </c>
      <c r="AI1322">
        <f t="shared" si="265"/>
        <v>0</v>
      </c>
      <c r="AJ1322">
        <f t="shared" si="266"/>
        <v>0</v>
      </c>
      <c r="AL1322">
        <f t="shared" si="267"/>
        <v>0</v>
      </c>
      <c r="AM1322">
        <f t="shared" si="268"/>
        <v>0</v>
      </c>
      <c r="AN1322">
        <f t="shared" si="269"/>
        <v>0</v>
      </c>
      <c r="AO1322">
        <f t="shared" si="270"/>
        <v>0</v>
      </c>
      <c r="AQ1322">
        <f t="shared" si="271"/>
        <v>0</v>
      </c>
      <c r="AR1322">
        <f t="shared" si="272"/>
        <v>0</v>
      </c>
      <c r="AS1322">
        <f t="shared" si="273"/>
        <v>0</v>
      </c>
      <c r="AT1322">
        <f t="shared" si="274"/>
        <v>0</v>
      </c>
      <c r="AV1322">
        <f t="shared" si="275"/>
        <v>0</v>
      </c>
      <c r="AW1322">
        <f t="shared" si="276"/>
        <v>0</v>
      </c>
      <c r="AX1322">
        <f t="shared" si="277"/>
        <v>0</v>
      </c>
      <c r="AY1322">
        <f t="shared" si="278"/>
        <v>0</v>
      </c>
      <c r="BA1322">
        <f t="shared" si="279"/>
        <v>0</v>
      </c>
      <c r="BB1322">
        <f t="shared" si="280"/>
        <v>0</v>
      </c>
      <c r="BC1322">
        <f t="shared" si="281"/>
        <v>0</v>
      </c>
      <c r="BD1322">
        <f t="shared" si="282"/>
        <v>0</v>
      </c>
      <c r="BF1322">
        <f t="shared" si="283"/>
        <v>0</v>
      </c>
      <c r="BG1322">
        <f t="shared" si="284"/>
        <v>0</v>
      </c>
      <c r="BH1322">
        <f t="shared" si="285"/>
        <v>0</v>
      </c>
      <c r="BI1322">
        <f t="shared" si="286"/>
        <v>0</v>
      </c>
      <c r="BK1322">
        <f t="shared" si="287"/>
        <v>0</v>
      </c>
      <c r="BL1322">
        <f t="shared" si="288"/>
        <v>0</v>
      </c>
      <c r="BM1322">
        <f t="shared" si="289"/>
        <v>0</v>
      </c>
      <c r="BN1322">
        <f t="shared" si="290"/>
        <v>0</v>
      </c>
      <c r="BP1322">
        <f t="shared" si="291"/>
        <v>0</v>
      </c>
      <c r="BQ1322">
        <f t="shared" si="292"/>
        <v>0</v>
      </c>
      <c r="BR1322">
        <f t="shared" si="293"/>
        <v>0</v>
      </c>
      <c r="BS1322">
        <f t="shared" si="294"/>
        <v>0</v>
      </c>
      <c r="BU1322">
        <f t="shared" si="295"/>
        <v>0</v>
      </c>
      <c r="BV1322">
        <f t="shared" si="296"/>
        <v>0</v>
      </c>
      <c r="BW1322">
        <f t="shared" si="297"/>
        <v>0</v>
      </c>
      <c r="BX1322">
        <f t="shared" si="298"/>
        <v>0</v>
      </c>
      <c r="BZ1322">
        <f t="shared" si="299"/>
        <v>0</v>
      </c>
      <c r="CA1322">
        <f t="shared" si="300"/>
        <v>0</v>
      </c>
      <c r="CB1322">
        <f t="shared" si="301"/>
        <v>0</v>
      </c>
      <c r="CC1322">
        <f t="shared" si="302"/>
        <v>0</v>
      </c>
      <c r="CE1322">
        <f t="shared" si="303"/>
        <v>0</v>
      </c>
      <c r="CF1322">
        <f t="shared" si="304"/>
        <v>0</v>
      </c>
      <c r="CG1322">
        <f t="shared" si="305"/>
        <v>0</v>
      </c>
      <c r="CH1322">
        <f t="shared" si="306"/>
        <v>0</v>
      </c>
      <c r="CJ1322">
        <f t="shared" si="307"/>
        <v>0</v>
      </c>
      <c r="CL1322">
        <f t="shared" si="360"/>
        <v>0</v>
      </c>
      <c r="CM1322">
        <f t="shared" ref="CM1322:CO1322" si="390">IF(OR(S1183="NA",S1183="NS"),0,IF(G1322&gt;=S1183,0,1))</f>
        <v>0</v>
      </c>
      <c r="CN1322">
        <f t="shared" si="390"/>
        <v>0</v>
      </c>
      <c r="CO1322">
        <f t="shared" si="390"/>
        <v>0</v>
      </c>
      <c r="CQ1322" s="128">
        <f t="shared" si="309"/>
        <v>0</v>
      </c>
      <c r="CR1322">
        <f t="shared" si="310"/>
        <v>0</v>
      </c>
      <c r="CS1322">
        <f t="shared" si="311"/>
        <v>0</v>
      </c>
      <c r="CT1322">
        <f t="shared" si="312"/>
        <v>0</v>
      </c>
      <c r="CU1322">
        <f t="shared" si="313"/>
        <v>0</v>
      </c>
      <c r="CV1322">
        <f t="shared" si="314"/>
        <v>0</v>
      </c>
      <c r="CW1322">
        <f t="shared" si="315"/>
        <v>0</v>
      </c>
      <c r="CX1322">
        <f t="shared" si="316"/>
        <v>0</v>
      </c>
      <c r="CY1322">
        <f t="shared" si="317"/>
        <v>0</v>
      </c>
      <c r="CZ1322">
        <f t="shared" si="318"/>
        <v>0</v>
      </c>
      <c r="DA1322">
        <f t="shared" si="319"/>
        <v>0</v>
      </c>
      <c r="DB1322">
        <f t="shared" si="320"/>
        <v>0</v>
      </c>
      <c r="DC1322">
        <f t="shared" si="321"/>
        <v>0</v>
      </c>
      <c r="DD1322">
        <f t="shared" si="322"/>
        <v>0</v>
      </c>
      <c r="DE1322">
        <f t="shared" si="323"/>
        <v>0</v>
      </c>
      <c r="DF1322">
        <f t="shared" si="324"/>
        <v>0</v>
      </c>
      <c r="DG1322">
        <f t="shared" si="325"/>
        <v>0</v>
      </c>
      <c r="DH1322">
        <f t="shared" si="326"/>
        <v>0</v>
      </c>
      <c r="DI1322">
        <f t="shared" si="327"/>
        <v>0</v>
      </c>
      <c r="DJ1322">
        <f t="shared" si="328"/>
        <v>0</v>
      </c>
      <c r="DK1322">
        <f t="shared" si="329"/>
        <v>0</v>
      </c>
    </row>
    <row r="1323" spans="1:115" ht="15" customHeight="1">
      <c r="A1323" s="166"/>
      <c r="B1323" s="7"/>
      <c r="C1323" s="64" t="s">
        <v>135</v>
      </c>
      <c r="D1323" s="322" t="str">
        <f t="shared" si="262"/>
        <v/>
      </c>
      <c r="E1323" s="323"/>
      <c r="F1323" s="324"/>
      <c r="G1323" s="234"/>
      <c r="H1323" s="234"/>
      <c r="I1323" s="234"/>
      <c r="J1323" s="234"/>
      <c r="K1323" s="234"/>
      <c r="L1323" s="234"/>
      <c r="M1323" s="234"/>
      <c r="N1323" s="234"/>
      <c r="O1323" s="234"/>
      <c r="P1323" s="234"/>
      <c r="Q1323" s="234"/>
      <c r="R1323" s="234"/>
      <c r="S1323" s="234"/>
      <c r="T1323" s="234"/>
      <c r="U1323" s="234"/>
      <c r="V1323" s="234"/>
      <c r="W1323" s="234"/>
      <c r="X1323" s="234"/>
      <c r="Y1323" s="234"/>
      <c r="Z1323" s="234"/>
      <c r="AA1323" s="234"/>
      <c r="AB1323" s="234"/>
      <c r="AC1323" s="234"/>
      <c r="AD1323" s="234"/>
      <c r="AG1323">
        <f t="shared" si="263"/>
        <v>0</v>
      </c>
      <c r="AH1323">
        <f t="shared" si="264"/>
        <v>0</v>
      </c>
      <c r="AI1323">
        <f t="shared" si="265"/>
        <v>0</v>
      </c>
      <c r="AJ1323">
        <f t="shared" si="266"/>
        <v>0</v>
      </c>
      <c r="AL1323">
        <f t="shared" si="267"/>
        <v>0</v>
      </c>
      <c r="AM1323">
        <f t="shared" si="268"/>
        <v>0</v>
      </c>
      <c r="AN1323">
        <f t="shared" si="269"/>
        <v>0</v>
      </c>
      <c r="AO1323">
        <f t="shared" si="270"/>
        <v>0</v>
      </c>
      <c r="AQ1323">
        <f t="shared" si="271"/>
        <v>0</v>
      </c>
      <c r="AR1323">
        <f t="shared" si="272"/>
        <v>0</v>
      </c>
      <c r="AS1323">
        <f t="shared" si="273"/>
        <v>0</v>
      </c>
      <c r="AT1323">
        <f t="shared" si="274"/>
        <v>0</v>
      </c>
      <c r="AV1323">
        <f t="shared" si="275"/>
        <v>0</v>
      </c>
      <c r="AW1323">
        <f t="shared" si="276"/>
        <v>0</v>
      </c>
      <c r="AX1323">
        <f t="shared" si="277"/>
        <v>0</v>
      </c>
      <c r="AY1323">
        <f t="shared" si="278"/>
        <v>0</v>
      </c>
      <c r="BA1323">
        <f t="shared" si="279"/>
        <v>0</v>
      </c>
      <c r="BB1323">
        <f t="shared" si="280"/>
        <v>0</v>
      </c>
      <c r="BC1323">
        <f t="shared" si="281"/>
        <v>0</v>
      </c>
      <c r="BD1323">
        <f t="shared" si="282"/>
        <v>0</v>
      </c>
      <c r="BF1323">
        <f t="shared" si="283"/>
        <v>0</v>
      </c>
      <c r="BG1323">
        <f t="shared" si="284"/>
        <v>0</v>
      </c>
      <c r="BH1323">
        <f t="shared" si="285"/>
        <v>0</v>
      </c>
      <c r="BI1323">
        <f t="shared" si="286"/>
        <v>0</v>
      </c>
      <c r="BK1323">
        <f t="shared" si="287"/>
        <v>0</v>
      </c>
      <c r="BL1323">
        <f t="shared" si="288"/>
        <v>0</v>
      </c>
      <c r="BM1323">
        <f t="shared" si="289"/>
        <v>0</v>
      </c>
      <c r="BN1323">
        <f t="shared" si="290"/>
        <v>0</v>
      </c>
      <c r="BP1323">
        <f t="shared" si="291"/>
        <v>0</v>
      </c>
      <c r="BQ1323">
        <f t="shared" si="292"/>
        <v>0</v>
      </c>
      <c r="BR1323">
        <f t="shared" si="293"/>
        <v>0</v>
      </c>
      <c r="BS1323">
        <f t="shared" si="294"/>
        <v>0</v>
      </c>
      <c r="BU1323">
        <f t="shared" si="295"/>
        <v>0</v>
      </c>
      <c r="BV1323">
        <f t="shared" si="296"/>
        <v>0</v>
      </c>
      <c r="BW1323">
        <f t="shared" si="297"/>
        <v>0</v>
      </c>
      <c r="BX1323">
        <f t="shared" si="298"/>
        <v>0</v>
      </c>
      <c r="BZ1323">
        <f t="shared" si="299"/>
        <v>0</v>
      </c>
      <c r="CA1323">
        <f t="shared" si="300"/>
        <v>0</v>
      </c>
      <c r="CB1323">
        <f t="shared" si="301"/>
        <v>0</v>
      </c>
      <c r="CC1323">
        <f t="shared" si="302"/>
        <v>0</v>
      </c>
      <c r="CE1323">
        <f t="shared" si="303"/>
        <v>0</v>
      </c>
      <c r="CF1323">
        <f t="shared" si="304"/>
        <v>0</v>
      </c>
      <c r="CG1323">
        <f t="shared" si="305"/>
        <v>0</v>
      </c>
      <c r="CH1323">
        <f t="shared" si="306"/>
        <v>0</v>
      </c>
      <c r="CJ1323">
        <f t="shared" si="307"/>
        <v>0</v>
      </c>
      <c r="CL1323">
        <f t="shared" si="360"/>
        <v>0</v>
      </c>
      <c r="CM1323">
        <f t="shared" ref="CM1323:CO1323" si="391">IF(OR(S1184="NA",S1184="NS"),0,IF(G1323&gt;=S1184,0,1))</f>
        <v>0</v>
      </c>
      <c r="CN1323">
        <f t="shared" si="391"/>
        <v>0</v>
      </c>
      <c r="CO1323">
        <f t="shared" si="391"/>
        <v>0</v>
      </c>
      <c r="CQ1323" s="128">
        <f t="shared" si="309"/>
        <v>0</v>
      </c>
      <c r="CR1323">
        <f t="shared" si="310"/>
        <v>0</v>
      </c>
      <c r="CS1323">
        <f t="shared" si="311"/>
        <v>0</v>
      </c>
      <c r="CT1323">
        <f t="shared" si="312"/>
        <v>0</v>
      </c>
      <c r="CU1323">
        <f t="shared" si="313"/>
        <v>0</v>
      </c>
      <c r="CV1323">
        <f t="shared" si="314"/>
        <v>0</v>
      </c>
      <c r="CW1323">
        <f t="shared" si="315"/>
        <v>0</v>
      </c>
      <c r="CX1323">
        <f t="shared" si="316"/>
        <v>0</v>
      </c>
      <c r="CY1323">
        <f t="shared" si="317"/>
        <v>0</v>
      </c>
      <c r="CZ1323">
        <f t="shared" si="318"/>
        <v>0</v>
      </c>
      <c r="DA1323">
        <f t="shared" si="319"/>
        <v>0</v>
      </c>
      <c r="DB1323">
        <f t="shared" si="320"/>
        <v>0</v>
      </c>
      <c r="DC1323">
        <f t="shared" si="321"/>
        <v>0</v>
      </c>
      <c r="DD1323">
        <f t="shared" si="322"/>
        <v>0</v>
      </c>
      <c r="DE1323">
        <f t="shared" si="323"/>
        <v>0</v>
      </c>
      <c r="DF1323">
        <f t="shared" si="324"/>
        <v>0</v>
      </c>
      <c r="DG1323">
        <f t="shared" si="325"/>
        <v>0</v>
      </c>
      <c r="DH1323">
        <f t="shared" si="326"/>
        <v>0</v>
      </c>
      <c r="DI1323">
        <f t="shared" si="327"/>
        <v>0</v>
      </c>
      <c r="DJ1323">
        <f t="shared" si="328"/>
        <v>0</v>
      </c>
      <c r="DK1323">
        <f t="shared" si="329"/>
        <v>0</v>
      </c>
    </row>
    <row r="1324" spans="1:115" ht="15" customHeight="1">
      <c r="A1324" s="166"/>
      <c r="B1324" s="7"/>
      <c r="C1324" s="64" t="s">
        <v>136</v>
      </c>
      <c r="D1324" s="322" t="str">
        <f t="shared" si="262"/>
        <v/>
      </c>
      <c r="E1324" s="323"/>
      <c r="F1324" s="324"/>
      <c r="G1324" s="234"/>
      <c r="H1324" s="234"/>
      <c r="I1324" s="234"/>
      <c r="J1324" s="234"/>
      <c r="K1324" s="234"/>
      <c r="L1324" s="234"/>
      <c r="M1324" s="234"/>
      <c r="N1324" s="234"/>
      <c r="O1324" s="234"/>
      <c r="P1324" s="234"/>
      <c r="Q1324" s="234"/>
      <c r="R1324" s="234"/>
      <c r="S1324" s="234"/>
      <c r="T1324" s="234"/>
      <c r="U1324" s="234"/>
      <c r="V1324" s="234"/>
      <c r="W1324" s="234"/>
      <c r="X1324" s="234"/>
      <c r="Y1324" s="234"/>
      <c r="Z1324" s="234"/>
      <c r="AA1324" s="234"/>
      <c r="AB1324" s="234"/>
      <c r="AC1324" s="234"/>
      <c r="AD1324" s="234"/>
      <c r="AG1324">
        <f t="shared" si="263"/>
        <v>0</v>
      </c>
      <c r="AH1324">
        <f t="shared" si="264"/>
        <v>0</v>
      </c>
      <c r="AI1324">
        <f t="shared" si="265"/>
        <v>0</v>
      </c>
      <c r="AJ1324">
        <f t="shared" si="266"/>
        <v>0</v>
      </c>
      <c r="AL1324">
        <f t="shared" si="267"/>
        <v>0</v>
      </c>
      <c r="AM1324">
        <f t="shared" si="268"/>
        <v>0</v>
      </c>
      <c r="AN1324">
        <f t="shared" si="269"/>
        <v>0</v>
      </c>
      <c r="AO1324">
        <f t="shared" si="270"/>
        <v>0</v>
      </c>
      <c r="AQ1324">
        <f t="shared" si="271"/>
        <v>0</v>
      </c>
      <c r="AR1324">
        <f t="shared" si="272"/>
        <v>0</v>
      </c>
      <c r="AS1324">
        <f t="shared" si="273"/>
        <v>0</v>
      </c>
      <c r="AT1324">
        <f t="shared" si="274"/>
        <v>0</v>
      </c>
      <c r="AV1324">
        <f t="shared" si="275"/>
        <v>0</v>
      </c>
      <c r="AW1324">
        <f t="shared" si="276"/>
        <v>0</v>
      </c>
      <c r="AX1324">
        <f t="shared" si="277"/>
        <v>0</v>
      </c>
      <c r="AY1324">
        <f t="shared" si="278"/>
        <v>0</v>
      </c>
      <c r="BA1324">
        <f t="shared" si="279"/>
        <v>0</v>
      </c>
      <c r="BB1324">
        <f t="shared" si="280"/>
        <v>0</v>
      </c>
      <c r="BC1324">
        <f t="shared" si="281"/>
        <v>0</v>
      </c>
      <c r="BD1324">
        <f t="shared" si="282"/>
        <v>0</v>
      </c>
      <c r="BF1324">
        <f t="shared" si="283"/>
        <v>0</v>
      </c>
      <c r="BG1324">
        <f t="shared" si="284"/>
        <v>0</v>
      </c>
      <c r="BH1324">
        <f t="shared" si="285"/>
        <v>0</v>
      </c>
      <c r="BI1324">
        <f t="shared" si="286"/>
        <v>0</v>
      </c>
      <c r="BK1324">
        <f t="shared" si="287"/>
        <v>0</v>
      </c>
      <c r="BL1324">
        <f t="shared" si="288"/>
        <v>0</v>
      </c>
      <c r="BM1324">
        <f t="shared" si="289"/>
        <v>0</v>
      </c>
      <c r="BN1324">
        <f t="shared" si="290"/>
        <v>0</v>
      </c>
      <c r="BP1324">
        <f t="shared" si="291"/>
        <v>0</v>
      </c>
      <c r="BQ1324">
        <f t="shared" si="292"/>
        <v>0</v>
      </c>
      <c r="BR1324">
        <f t="shared" si="293"/>
        <v>0</v>
      </c>
      <c r="BS1324">
        <f t="shared" si="294"/>
        <v>0</v>
      </c>
      <c r="BU1324">
        <f t="shared" si="295"/>
        <v>0</v>
      </c>
      <c r="BV1324">
        <f t="shared" si="296"/>
        <v>0</v>
      </c>
      <c r="BW1324">
        <f t="shared" si="297"/>
        <v>0</v>
      </c>
      <c r="BX1324">
        <f t="shared" si="298"/>
        <v>0</v>
      </c>
      <c r="BZ1324">
        <f t="shared" si="299"/>
        <v>0</v>
      </c>
      <c r="CA1324">
        <f t="shared" si="300"/>
        <v>0</v>
      </c>
      <c r="CB1324">
        <f t="shared" si="301"/>
        <v>0</v>
      </c>
      <c r="CC1324">
        <f t="shared" si="302"/>
        <v>0</v>
      </c>
      <c r="CE1324">
        <f t="shared" si="303"/>
        <v>0</v>
      </c>
      <c r="CF1324">
        <f t="shared" si="304"/>
        <v>0</v>
      </c>
      <c r="CG1324">
        <f t="shared" si="305"/>
        <v>0</v>
      </c>
      <c r="CH1324">
        <f t="shared" si="306"/>
        <v>0</v>
      </c>
      <c r="CJ1324">
        <f t="shared" si="307"/>
        <v>0</v>
      </c>
      <c r="CL1324">
        <f t="shared" si="360"/>
        <v>0</v>
      </c>
      <c r="CM1324">
        <f t="shared" ref="CM1324:CO1324" si="392">IF(OR(S1185="NA",S1185="NS"),0,IF(G1324&gt;=S1185,0,1))</f>
        <v>0</v>
      </c>
      <c r="CN1324">
        <f t="shared" si="392"/>
        <v>0</v>
      </c>
      <c r="CO1324">
        <f t="shared" si="392"/>
        <v>0</v>
      </c>
      <c r="CQ1324" s="128">
        <f t="shared" si="309"/>
        <v>0</v>
      </c>
      <c r="CR1324">
        <f t="shared" si="310"/>
        <v>0</v>
      </c>
      <c r="CS1324">
        <f t="shared" si="311"/>
        <v>0</v>
      </c>
      <c r="CT1324">
        <f t="shared" si="312"/>
        <v>0</v>
      </c>
      <c r="CU1324">
        <f t="shared" si="313"/>
        <v>0</v>
      </c>
      <c r="CV1324">
        <f t="shared" si="314"/>
        <v>0</v>
      </c>
      <c r="CW1324">
        <f t="shared" si="315"/>
        <v>0</v>
      </c>
      <c r="CX1324">
        <f t="shared" si="316"/>
        <v>0</v>
      </c>
      <c r="CY1324">
        <f t="shared" si="317"/>
        <v>0</v>
      </c>
      <c r="CZ1324">
        <f t="shared" si="318"/>
        <v>0</v>
      </c>
      <c r="DA1324">
        <f t="shared" si="319"/>
        <v>0</v>
      </c>
      <c r="DB1324">
        <f t="shared" si="320"/>
        <v>0</v>
      </c>
      <c r="DC1324">
        <f t="shared" si="321"/>
        <v>0</v>
      </c>
      <c r="DD1324">
        <f t="shared" si="322"/>
        <v>0</v>
      </c>
      <c r="DE1324">
        <f t="shared" si="323"/>
        <v>0</v>
      </c>
      <c r="DF1324">
        <f t="shared" si="324"/>
        <v>0</v>
      </c>
      <c r="DG1324">
        <f t="shared" si="325"/>
        <v>0</v>
      </c>
      <c r="DH1324">
        <f t="shared" si="326"/>
        <v>0</v>
      </c>
      <c r="DI1324">
        <f t="shared" si="327"/>
        <v>0</v>
      </c>
      <c r="DJ1324">
        <f t="shared" si="328"/>
        <v>0</v>
      </c>
      <c r="DK1324">
        <f t="shared" si="329"/>
        <v>0</v>
      </c>
    </row>
    <row r="1325" spans="1:115" ht="15" customHeight="1">
      <c r="A1325" s="166"/>
      <c r="B1325" s="7"/>
      <c r="C1325" s="64" t="s">
        <v>137</v>
      </c>
      <c r="D1325" s="322" t="str">
        <f t="shared" si="262"/>
        <v/>
      </c>
      <c r="E1325" s="323"/>
      <c r="F1325" s="324"/>
      <c r="G1325" s="234"/>
      <c r="H1325" s="234"/>
      <c r="I1325" s="234"/>
      <c r="J1325" s="234"/>
      <c r="K1325" s="234"/>
      <c r="L1325" s="234"/>
      <c r="M1325" s="234"/>
      <c r="N1325" s="234"/>
      <c r="O1325" s="234"/>
      <c r="P1325" s="234"/>
      <c r="Q1325" s="234"/>
      <c r="R1325" s="234"/>
      <c r="S1325" s="234"/>
      <c r="T1325" s="234"/>
      <c r="U1325" s="234"/>
      <c r="V1325" s="234"/>
      <c r="W1325" s="234"/>
      <c r="X1325" s="234"/>
      <c r="Y1325" s="234"/>
      <c r="Z1325" s="234"/>
      <c r="AA1325" s="234"/>
      <c r="AB1325" s="234"/>
      <c r="AC1325" s="234"/>
      <c r="AD1325" s="234"/>
      <c r="AG1325">
        <f t="shared" si="263"/>
        <v>0</v>
      </c>
      <c r="AH1325">
        <f t="shared" si="264"/>
        <v>0</v>
      </c>
      <c r="AI1325">
        <f t="shared" si="265"/>
        <v>0</v>
      </c>
      <c r="AJ1325">
        <f t="shared" si="266"/>
        <v>0</v>
      </c>
      <c r="AL1325">
        <f t="shared" si="267"/>
        <v>0</v>
      </c>
      <c r="AM1325">
        <f t="shared" si="268"/>
        <v>0</v>
      </c>
      <c r="AN1325">
        <f t="shared" si="269"/>
        <v>0</v>
      </c>
      <c r="AO1325">
        <f t="shared" si="270"/>
        <v>0</v>
      </c>
      <c r="AQ1325">
        <f t="shared" si="271"/>
        <v>0</v>
      </c>
      <c r="AR1325">
        <f t="shared" si="272"/>
        <v>0</v>
      </c>
      <c r="AS1325">
        <f t="shared" si="273"/>
        <v>0</v>
      </c>
      <c r="AT1325">
        <f t="shared" si="274"/>
        <v>0</v>
      </c>
      <c r="AV1325">
        <f t="shared" si="275"/>
        <v>0</v>
      </c>
      <c r="AW1325">
        <f t="shared" si="276"/>
        <v>0</v>
      </c>
      <c r="AX1325">
        <f t="shared" si="277"/>
        <v>0</v>
      </c>
      <c r="AY1325">
        <f t="shared" si="278"/>
        <v>0</v>
      </c>
      <c r="BA1325">
        <f t="shared" si="279"/>
        <v>0</v>
      </c>
      <c r="BB1325">
        <f t="shared" si="280"/>
        <v>0</v>
      </c>
      <c r="BC1325">
        <f t="shared" si="281"/>
        <v>0</v>
      </c>
      <c r="BD1325">
        <f t="shared" si="282"/>
        <v>0</v>
      </c>
      <c r="BF1325">
        <f t="shared" si="283"/>
        <v>0</v>
      </c>
      <c r="BG1325">
        <f t="shared" si="284"/>
        <v>0</v>
      </c>
      <c r="BH1325">
        <f t="shared" si="285"/>
        <v>0</v>
      </c>
      <c r="BI1325">
        <f t="shared" si="286"/>
        <v>0</v>
      </c>
      <c r="BK1325">
        <f t="shared" si="287"/>
        <v>0</v>
      </c>
      <c r="BL1325">
        <f t="shared" si="288"/>
        <v>0</v>
      </c>
      <c r="BM1325">
        <f t="shared" si="289"/>
        <v>0</v>
      </c>
      <c r="BN1325">
        <f t="shared" si="290"/>
        <v>0</v>
      </c>
      <c r="BP1325">
        <f t="shared" si="291"/>
        <v>0</v>
      </c>
      <c r="BQ1325">
        <f t="shared" si="292"/>
        <v>0</v>
      </c>
      <c r="BR1325">
        <f t="shared" si="293"/>
        <v>0</v>
      </c>
      <c r="BS1325">
        <f t="shared" si="294"/>
        <v>0</v>
      </c>
      <c r="BU1325">
        <f t="shared" si="295"/>
        <v>0</v>
      </c>
      <c r="BV1325">
        <f t="shared" si="296"/>
        <v>0</v>
      </c>
      <c r="BW1325">
        <f t="shared" si="297"/>
        <v>0</v>
      </c>
      <c r="BX1325">
        <f t="shared" si="298"/>
        <v>0</v>
      </c>
      <c r="BZ1325">
        <f t="shared" si="299"/>
        <v>0</v>
      </c>
      <c r="CA1325">
        <f t="shared" si="300"/>
        <v>0</v>
      </c>
      <c r="CB1325">
        <f t="shared" si="301"/>
        <v>0</v>
      </c>
      <c r="CC1325">
        <f t="shared" si="302"/>
        <v>0</v>
      </c>
      <c r="CE1325">
        <f t="shared" si="303"/>
        <v>0</v>
      </c>
      <c r="CF1325">
        <f t="shared" si="304"/>
        <v>0</v>
      </c>
      <c r="CG1325">
        <f t="shared" si="305"/>
        <v>0</v>
      </c>
      <c r="CH1325">
        <f t="shared" si="306"/>
        <v>0</v>
      </c>
      <c r="CJ1325">
        <f t="shared" si="307"/>
        <v>0</v>
      </c>
      <c r="CL1325">
        <f t="shared" ref="CL1325:CL1356" si="393">IF(OR(S1186=0,S1186="NA",S1186="NS"),0,1)</f>
        <v>0</v>
      </c>
      <c r="CM1325">
        <f t="shared" ref="CM1325:CO1325" si="394">IF(OR(S1186="NA",S1186="NS"),0,IF(G1325&gt;=S1186,0,1))</f>
        <v>0</v>
      </c>
      <c r="CN1325">
        <f t="shared" si="394"/>
        <v>0</v>
      </c>
      <c r="CO1325">
        <f t="shared" si="394"/>
        <v>0</v>
      </c>
      <c r="CQ1325" s="128">
        <f t="shared" si="309"/>
        <v>0</v>
      </c>
      <c r="CR1325">
        <f t="shared" si="310"/>
        <v>0</v>
      </c>
      <c r="CS1325">
        <f t="shared" si="311"/>
        <v>0</v>
      </c>
      <c r="CT1325">
        <f t="shared" si="312"/>
        <v>0</v>
      </c>
      <c r="CU1325">
        <f t="shared" si="313"/>
        <v>0</v>
      </c>
      <c r="CV1325">
        <f t="shared" si="314"/>
        <v>0</v>
      </c>
      <c r="CW1325">
        <f t="shared" si="315"/>
        <v>0</v>
      </c>
      <c r="CX1325">
        <f t="shared" si="316"/>
        <v>0</v>
      </c>
      <c r="CY1325">
        <f t="shared" si="317"/>
        <v>0</v>
      </c>
      <c r="CZ1325">
        <f t="shared" si="318"/>
        <v>0</v>
      </c>
      <c r="DA1325">
        <f t="shared" si="319"/>
        <v>0</v>
      </c>
      <c r="DB1325">
        <f t="shared" si="320"/>
        <v>0</v>
      </c>
      <c r="DC1325">
        <f t="shared" si="321"/>
        <v>0</v>
      </c>
      <c r="DD1325">
        <f t="shared" si="322"/>
        <v>0</v>
      </c>
      <c r="DE1325">
        <f t="shared" si="323"/>
        <v>0</v>
      </c>
      <c r="DF1325">
        <f t="shared" si="324"/>
        <v>0</v>
      </c>
      <c r="DG1325">
        <f t="shared" si="325"/>
        <v>0</v>
      </c>
      <c r="DH1325">
        <f t="shared" si="326"/>
        <v>0</v>
      </c>
      <c r="DI1325">
        <f t="shared" si="327"/>
        <v>0</v>
      </c>
      <c r="DJ1325">
        <f t="shared" si="328"/>
        <v>0</v>
      </c>
      <c r="DK1325">
        <f t="shared" si="329"/>
        <v>0</v>
      </c>
    </row>
    <row r="1326" spans="1:115" ht="15" customHeight="1">
      <c r="A1326" s="166"/>
      <c r="B1326" s="7"/>
      <c r="C1326" s="64" t="s">
        <v>138</v>
      </c>
      <c r="D1326" s="322" t="str">
        <f t="shared" ref="D1326:D1380" si="395">IF(D499="","",D499)</f>
        <v/>
      </c>
      <c r="E1326" s="323"/>
      <c r="F1326" s="324"/>
      <c r="G1326" s="234"/>
      <c r="H1326" s="234"/>
      <c r="I1326" s="234"/>
      <c r="J1326" s="234"/>
      <c r="K1326" s="234"/>
      <c r="L1326" s="234"/>
      <c r="M1326" s="234"/>
      <c r="N1326" s="234"/>
      <c r="O1326" s="234"/>
      <c r="P1326" s="234"/>
      <c r="Q1326" s="234"/>
      <c r="R1326" s="234"/>
      <c r="S1326" s="234"/>
      <c r="T1326" s="234"/>
      <c r="U1326" s="234"/>
      <c r="V1326" s="234"/>
      <c r="W1326" s="234"/>
      <c r="X1326" s="234"/>
      <c r="Y1326" s="234"/>
      <c r="Z1326" s="234"/>
      <c r="AA1326" s="234"/>
      <c r="AB1326" s="234"/>
      <c r="AC1326" s="234"/>
      <c r="AD1326" s="234"/>
      <c r="AG1326">
        <f t="shared" ref="AG1326:AG1380" si="396">G1326</f>
        <v>0</v>
      </c>
      <c r="AH1326">
        <f t="shared" ref="AH1326:AH1380" si="397">COUNTIF(H1326:I1326,"NS")</f>
        <v>0</v>
      </c>
      <c r="AI1326">
        <f t="shared" ref="AI1326:AI1380" si="398">SUM(H1326:I1326)</f>
        <v>0</v>
      </c>
      <c r="AJ1326">
        <f t="shared" ref="AJ1326:AJ1380" si="399">IF($AG$1258=$AH$1258,0,IF(OR(AND(AG1326=0,AH1326&gt;0),AND(AG1326="ns",AI1326&gt;0),AND(AG1326="ns",AH1326=0,AI1326=0)),1,IF(OR(AND(AG1326&gt;0,AH1326=2),AND(AG1326="ns",AH1326=2),AND(AG1326="ns",AI1326=0,AH1326&gt;0),AG1326=AI1326,COUNTIF(G1326:I1326,"NA")=3),0,1)))</f>
        <v>0</v>
      </c>
      <c r="AL1326">
        <f t="shared" ref="AL1326:AL1380" si="400">G1326</f>
        <v>0</v>
      </c>
      <c r="AM1326">
        <f t="shared" ref="AM1326:AM1380" si="401">COUNTIF(S1326,"NS")+COUNTIF(V1326,"NS")+COUNTIF(Y1326,"NS")+COUNTIF(J1326,"NS")+COUNTIF(M1326,"NS")+COUNTIF(P1326,"NS")+COUNTIF(AB1326,"NS")</f>
        <v>0</v>
      </c>
      <c r="AN1326">
        <f t="shared" ref="AN1326:AN1380" si="402">SUM(S1326,V1326,Y1326,J1326,M1326,P1326,AB1326)</f>
        <v>0</v>
      </c>
      <c r="AO1326">
        <f t="shared" ref="AO1326:AO1380" si="403">IF($AG$1258=$AH$1258,0,IF(OR(AND(AL1326=0,AM1326&gt;0),AND(AL1326="NS",AN1326&gt;0),AND(AL1326="NS",AM1326=0,AN1326=0)),1,IF(OR(AND(AM1326&gt;=2,AN1326&lt;AL1326),AND(AL1326="NS",AN1326=0,AM1326&gt;0),AL1326=AN1326,(COUNTIF(G1326,"na")+COUNTIF(J1326,"na")+COUNTIF(M1326,"na")+COUNTIF(P1326,"na")+COUNTIF(S1326,"na")+COUNTIF(V1326,"na")+COUNTIF(Y1326,"na")+COUNTIF(AB1326,"na"))=8),0,1)))</f>
        <v>0</v>
      </c>
      <c r="AQ1326">
        <f t="shared" ref="AQ1326:AQ1380" si="404">H1326</f>
        <v>0</v>
      </c>
      <c r="AR1326">
        <f t="shared" ref="AR1326:AR1380" si="405">COUNTIF(T1326,"NS")+COUNTIF(W1326,"NS")+COUNTIF(Z1326,"NS")+COUNTIF(K1326,"NS")+COUNTIF(N1326,"NS")+COUNTIF(Q1326,"NS")+COUNTIF(AC1326,"NS")</f>
        <v>0</v>
      </c>
      <c r="AS1326">
        <f t="shared" ref="AS1326:AS1380" si="406">SUM(T1326,W1326,Z1326,K1326,N1326,Q1326,AC1326)</f>
        <v>0</v>
      </c>
      <c r="AT1326">
        <f t="shared" ref="AT1326:AT1380" si="407">IF($AG$1258=$AH$1258,0,IF(OR(AND(AQ1326=0,AR1326&gt;0),AND(AQ1326="NS",AS1326&gt;0),AND(AQ1326="NS",AR1326=0,AS1326=0)),1,IF(OR(AND(AR1326&gt;=2,AS1326&lt;AQ1326),AND(AQ1326="NS",AS1326=0,AR1326&gt;0),AQ1326=AS1326,(COUNTIF(H1326,"na")+COUNTIF(K1326,"na")+COUNTIF(N1326,"na")+COUNTIF(Q1326,"na")+COUNTIF(T1326,"na")+COUNTIF(W1326,"na")+COUNTIF(Z1326,"na")+COUNTIF(AC1326,"na"))=8),0,1)))</f>
        <v>0</v>
      </c>
      <c r="AV1326">
        <f t="shared" ref="AV1326:AV1380" si="408">I1326</f>
        <v>0</v>
      </c>
      <c r="AW1326">
        <f t="shared" ref="AW1326:AW1380" si="409">COUNTIF(U1326,"NS")+COUNTIF(X1326,"NS")+COUNTIF(AA1326,"NS")+COUNTIF(L1326,"NS")+COUNTIF(O1326,"NS")+COUNTIF(R1326,"NS")+COUNTIF(AD1326,"NS")</f>
        <v>0</v>
      </c>
      <c r="AX1326">
        <f t="shared" ref="AX1326:AX1380" si="410">SUM(U1326,X1326,AA1326,L1326,O1326,R1326,AD1326)</f>
        <v>0</v>
      </c>
      <c r="AY1326">
        <f t="shared" ref="AY1326:AY1380" si="411">IF($AG$1258=$AH$1258,0,IF(OR(AND(AV1326=0,AW1326&gt;0),AND(AV1326="NS",AX1326&gt;0),AND(AV1326="NS",AW1326=0,AX1326=0)),1,IF(OR(AND(AW1326&gt;=2,AX1326&lt;AV1326),AND(AV1326="NS",AX1326=0,AW1326&gt;0),AV1326=AX1326,(COUNTIF(I1326,"na")+COUNTIF(L1326,"na")+COUNTIF(O1326,"na")+COUNTIF(R1326,"na")+COUNTIF(U1326,"na")+COUNTIF(X1326,"na")+COUNTIF(AA1326,"na")+COUNTIF(AD1326,"na"))=8),0,1)))</f>
        <v>0</v>
      </c>
      <c r="BA1326">
        <f t="shared" ref="BA1326:BA1380" si="412">J1326</f>
        <v>0</v>
      </c>
      <c r="BB1326">
        <f t="shared" ref="BB1326:BB1380" si="413">COUNTIF(K1326:L1326,"NS")</f>
        <v>0</v>
      </c>
      <c r="BC1326">
        <f t="shared" ref="BC1326:BC1380" si="414">SUM(K1326:L1326)</f>
        <v>0</v>
      </c>
      <c r="BD1326">
        <f t="shared" ref="BD1326:BD1380" si="415">IF($AG$1258=$AH$1258,0,IF(OR(AND(BA1326=0,BB1326&gt;0),AND(BA1326="ns",BC1326&gt;0),AND(BA1326="ns",BB1326=0,BC1326=0)),1,IF(OR(AND(BA1326&gt;0,BB1326=2),AND(BA1326="ns",BB1326=2),AND(BA1326="ns",BC1326=0,BB1326&gt;0),BA1326=BC1326,COUNTIF(J1326:L1326,"NA")=3),0,1)))</f>
        <v>0</v>
      </c>
      <c r="BF1326">
        <f t="shared" ref="BF1326:BF1380" si="416">M1326</f>
        <v>0</v>
      </c>
      <c r="BG1326">
        <f t="shared" ref="BG1326:BG1380" si="417">COUNTIF(N1326:O1326,"NS")</f>
        <v>0</v>
      </c>
      <c r="BH1326">
        <f t="shared" ref="BH1326:BH1380" si="418">SUM(N1326:O1326)</f>
        <v>0</v>
      </c>
      <c r="BI1326">
        <f t="shared" ref="BI1326:BI1380" si="419">IF($AG$1258=$AH$1258,0,IF(OR(AND(BF1326=0,BG1326&gt;0),AND(BF1326="ns",BH1326&gt;0),AND(BF1326="ns",BG1326=0,BH1326=0)),1,IF(OR(AND(BF1326&gt;0,BG1326=2),AND(BF1326="ns",BG1326=2),AND(BF1326="ns",BH1326=0,BG1326&gt;0),BF1326=BH1326,COUNTIF(M1326:O1326,"NA")=3),0,1)))</f>
        <v>0</v>
      </c>
      <c r="BK1326">
        <f t="shared" ref="BK1326:BK1380" si="420">P1326</f>
        <v>0</v>
      </c>
      <c r="BL1326">
        <f t="shared" ref="BL1326:BL1380" si="421">COUNTIF(Q1326:R1326,"NS")</f>
        <v>0</v>
      </c>
      <c r="BM1326">
        <f t="shared" ref="BM1326:BM1380" si="422">SUM(Q1326:R1326)</f>
        <v>0</v>
      </c>
      <c r="BN1326">
        <f t="shared" ref="BN1326:BN1380" si="423">IF($AG$1258=$AH$1258,0,IF(OR(AND(BK1326=0,BL1326&gt;0),AND(BK1326="ns",BM1326&gt;0),AND(BK1326="ns",BL1326=0,BM1326=0)),1,IF(OR(AND(BK1326&gt;0,BL1326=2),AND(BK1326="ns",BL1326=2),AND(BK1326="ns",BM1326=0,BL1326&gt;0),BK1326=BM1326,COUNTIF(P1326:R1326,"NA")=3),0,1)))</f>
        <v>0</v>
      </c>
      <c r="BP1326">
        <f t="shared" ref="BP1326:BP1380" si="424">S1326</f>
        <v>0</v>
      </c>
      <c r="BQ1326">
        <f t="shared" ref="BQ1326:BQ1380" si="425">COUNTIF(T1326:U1326,"NS")</f>
        <v>0</v>
      </c>
      <c r="BR1326">
        <f t="shared" ref="BR1326:BR1380" si="426">SUM(T1326:U1326)</f>
        <v>0</v>
      </c>
      <c r="BS1326">
        <f t="shared" ref="BS1326:BS1380" si="427">IF($AG$1258=$AH$1258,0,IF(OR(AND(BP1326=0,BQ1326&gt;0),AND(BP1326="ns",BR1326&gt;0),AND(BP1326="ns",BQ1326=0,BR1326=0)),1,IF(OR(AND(BP1326&gt;0,BQ1326=2),AND(BP1326="ns",BQ1326=2),AND(BP1326="ns",BR1326=0,BQ1326&gt;0),BP1326=BR1326,COUNTIF(S1326:U1326,"NA")=3),0,1)))</f>
        <v>0</v>
      </c>
      <c r="BU1326">
        <f t="shared" ref="BU1326:BU1380" si="428">V1326</f>
        <v>0</v>
      </c>
      <c r="BV1326">
        <f t="shared" ref="BV1326:BV1380" si="429">COUNTIF(W1326:X1326,"NS")</f>
        <v>0</v>
      </c>
      <c r="BW1326">
        <f t="shared" ref="BW1326:BW1380" si="430">SUM(W1326:X1326)</f>
        <v>0</v>
      </c>
      <c r="BX1326">
        <f t="shared" ref="BX1326:BX1380" si="431">IF($AG$1258=$AH$1258,0,IF(OR(AND(BU1326=0,BV1326&gt;0),AND(BU1326="ns",BW1326&gt;0),AND(BU1326="ns",BV1326=0,BW1326=0)),1,IF(OR(AND(BU1326&gt;0,BV1326=2),AND(BU1326="ns",BV1326=2),AND(BU1326="ns",BW1326=0,BV1326&gt;0),BU1326=BW1326,COUNTIF(V1326:X1326,"NA")=3),0,1)))</f>
        <v>0</v>
      </c>
      <c r="BZ1326">
        <f t="shared" ref="BZ1326:BZ1380" si="432">Y1326</f>
        <v>0</v>
      </c>
      <c r="CA1326">
        <f t="shared" ref="CA1326:CA1380" si="433">COUNTIF(Z1326:AA1326,"NS")</f>
        <v>0</v>
      </c>
      <c r="CB1326">
        <f t="shared" ref="CB1326:CB1380" si="434">SUM(Z1326:AA1326)</f>
        <v>0</v>
      </c>
      <c r="CC1326">
        <f t="shared" ref="CC1326:CC1380" si="435">IF($AG$1258=$AH$1258,0,IF(OR(AND(BZ1326=0,CA1326&gt;0),AND(BZ1326="ns",CB1326&gt;0),AND(BZ1326="ns",CA1326=0,CB1326=0)),1,IF(OR(AND(BZ1326&gt;0,CA1326=2),AND(BZ1326="ns",CA1326=2),AND(BZ1326="ns",CB1326=0,CA1326&gt;0),BZ1326=CB1326,COUNTIF(Y1326:AA1326,"NA")=3),0,1)))</f>
        <v>0</v>
      </c>
      <c r="CE1326">
        <f t="shared" ref="CE1326:CE1380" si="436">AB1326</f>
        <v>0</v>
      </c>
      <c r="CF1326">
        <f t="shared" ref="CF1326:CF1380" si="437">COUNTIF(AC1326:AD1326,"NS")</f>
        <v>0</v>
      </c>
      <c r="CG1326">
        <f t="shared" ref="CG1326:CG1380" si="438">SUM(AC1326:AD1326)</f>
        <v>0</v>
      </c>
      <c r="CH1326">
        <f t="shared" ref="CH1326:CH1380" si="439">IF($AG$1258=$AH$1258,0,IF(OR(AND(CE1326=0,CF1326&gt;0),AND(CE1326="ns",CG1326&gt;0),AND(CE1326="ns",CF1326=0,CG1326=0)),1,IF(OR(AND(CE1326&gt;0,CF1326=2),AND(CE1326="ns",CF1326=2),AND(CE1326="ns",CG1326=0,CF1326&gt;0),CE1326=CG1326,COUNTIF(AB1326:AD1326,"NA")=3),0,1)))</f>
        <v>0</v>
      </c>
      <c r="CJ1326">
        <f t="shared" ref="CJ1326:CJ1380" si="440">IF(OR(D499="",S1187=0,S1187="NS",S1187="NA"),0,IF(COUNTA(G1326:AD1326)&lt;&gt;COUNTA($G$1259:$I$1260,$J$1260:$AD$1260),1,0))</f>
        <v>0</v>
      </c>
      <c r="CL1326">
        <f t="shared" si="393"/>
        <v>0</v>
      </c>
      <c r="CM1326">
        <f t="shared" ref="CM1326:CO1326" si="441">IF(OR(S1187="NA",S1187="NS"),0,IF(G1326&gt;=S1187,0,1))</f>
        <v>0</v>
      </c>
      <c r="CN1326">
        <f t="shared" si="441"/>
        <v>0</v>
      </c>
      <c r="CO1326">
        <f t="shared" si="441"/>
        <v>0</v>
      </c>
      <c r="CQ1326" s="128">
        <f t="shared" ref="CQ1326:CQ1380" si="442">IF(OR(S1187="NA",S1187="NS"),0,IF(J1326&lt;=S1187,0,1))</f>
        <v>0</v>
      </c>
      <c r="CR1326">
        <f t="shared" ref="CR1326:CR1380" si="443">IF(OR(T1187="NA",T1187="NS"),0,IF(K1326&lt;=T1187,0,1))</f>
        <v>0</v>
      </c>
      <c r="CS1326">
        <f t="shared" ref="CS1326:CS1380" si="444">IF(OR(U1187="NA",U1187="NS"),0,IF(L1326&lt;=U1187,0,1))</f>
        <v>0</v>
      </c>
      <c r="CT1326">
        <f t="shared" ref="CT1326:CT1380" si="445">IF(OR(S1187="NA",S1187="NS"),0,IF(M1326&lt;=S1187,0,1))</f>
        <v>0</v>
      </c>
      <c r="CU1326">
        <f t="shared" ref="CU1326:CU1380" si="446">IF(OR(T1187="NA",T1187="NS"),0,IF(N1326&lt;=T1187,0,1))</f>
        <v>0</v>
      </c>
      <c r="CV1326">
        <f t="shared" ref="CV1326:CV1380" si="447">IF(OR(U1187="NA",U1187="NS"),0,IF(O1326&lt;=U1187,0,1))</f>
        <v>0</v>
      </c>
      <c r="CW1326">
        <f t="shared" ref="CW1326:CW1380" si="448">IF(OR(S1187="NA",S1187="NS"),0,IF(P1326&lt;=S1187,0,1))</f>
        <v>0</v>
      </c>
      <c r="CX1326">
        <f t="shared" ref="CX1326:CX1380" si="449">IF(OR(T1187="NA",T1187="NS"),0,IF(Q1326&lt;=T1187,0,1))</f>
        <v>0</v>
      </c>
      <c r="CY1326">
        <f t="shared" ref="CY1326:CY1380" si="450">IF(OR(U1187="NA",U1187="NS"),0,IF(R1326&lt;=U1187,0,1))</f>
        <v>0</v>
      </c>
      <c r="CZ1326">
        <f t="shared" ref="CZ1326:CZ1380" si="451">IF(OR(S1187="NA",S1187="NS"),0,IF(S1326&lt;=S1187,0,1))</f>
        <v>0</v>
      </c>
      <c r="DA1326">
        <f t="shared" ref="DA1326:DA1380" si="452">IF(OR(T1187="NA",T1187="NS"),0,IF(T1326&lt;=T1187,0,1))</f>
        <v>0</v>
      </c>
      <c r="DB1326">
        <f t="shared" ref="DB1326:DB1380" si="453">IF(OR(U1187="NA",U1187="NS"),0,IF(U1326&lt;=U1187,0,1))</f>
        <v>0</v>
      </c>
      <c r="DC1326">
        <f t="shared" ref="DC1326:DC1380" si="454">IF(OR(S1187="NA",S1187="NS"),0,IF(V1326&lt;=S1187,0,1))</f>
        <v>0</v>
      </c>
      <c r="DD1326">
        <f t="shared" ref="DD1326:DD1380" si="455">IF(OR(T1187="NA",T1187="NS"),0,IF(W1326&lt;=T1187,0,1))</f>
        <v>0</v>
      </c>
      <c r="DE1326">
        <f t="shared" ref="DE1326:DE1380" si="456">IF(OR(U1187="NA",U1187="NS"),0,IF(X1326&lt;=U1187,0,1))</f>
        <v>0</v>
      </c>
      <c r="DF1326">
        <f t="shared" ref="DF1326:DF1380" si="457">IF(OR(S1187="NA",S1187="NS"),0,IF(Y1326&lt;=S1187,0,1))</f>
        <v>0</v>
      </c>
      <c r="DG1326">
        <f t="shared" ref="DG1326:DG1380" si="458">IF(OR(T1187="NA",T1187="NS"),0,IF(Z1326&lt;=T1187,0,1))</f>
        <v>0</v>
      </c>
      <c r="DH1326">
        <f t="shared" ref="DH1326:DH1380" si="459">IF(OR(U1187="NA",U1187="NS"),0,IF(AA1326&lt;=U1187,0,1))</f>
        <v>0</v>
      </c>
      <c r="DI1326">
        <f t="shared" ref="DI1326:DI1380" si="460">IF(OR(S1187="NA",S1187="NS"),0,IF(AB1326&lt;=S1187,0,1))</f>
        <v>0</v>
      </c>
      <c r="DJ1326">
        <f t="shared" ref="DJ1326:DJ1380" si="461">IF(OR(T1187="NA",T1187="NS"),0,IF(AC1326&lt;=T1187,0,1))</f>
        <v>0</v>
      </c>
      <c r="DK1326">
        <f t="shared" ref="DK1326:DK1380" si="462">IF(OR(U1187="NA",U1187="NS"),0,IF(AD1326&lt;=U1187,0,1))</f>
        <v>0</v>
      </c>
    </row>
    <row r="1327" spans="1:115" ht="15" customHeight="1">
      <c r="A1327" s="166"/>
      <c r="B1327" s="7"/>
      <c r="C1327" s="64" t="s">
        <v>139</v>
      </c>
      <c r="D1327" s="322" t="str">
        <f t="shared" si="395"/>
        <v/>
      </c>
      <c r="E1327" s="323"/>
      <c r="F1327" s="324"/>
      <c r="G1327" s="234"/>
      <c r="H1327" s="234"/>
      <c r="I1327" s="234"/>
      <c r="J1327" s="234"/>
      <c r="K1327" s="234"/>
      <c r="L1327" s="234"/>
      <c r="M1327" s="234"/>
      <c r="N1327" s="234"/>
      <c r="O1327" s="234"/>
      <c r="P1327" s="234"/>
      <c r="Q1327" s="234"/>
      <c r="R1327" s="234"/>
      <c r="S1327" s="234"/>
      <c r="T1327" s="234"/>
      <c r="U1327" s="234"/>
      <c r="V1327" s="234"/>
      <c r="W1327" s="234"/>
      <c r="X1327" s="234"/>
      <c r="Y1327" s="234"/>
      <c r="Z1327" s="234"/>
      <c r="AA1327" s="234"/>
      <c r="AB1327" s="234"/>
      <c r="AC1327" s="234"/>
      <c r="AD1327" s="234"/>
      <c r="AG1327">
        <f t="shared" si="396"/>
        <v>0</v>
      </c>
      <c r="AH1327">
        <f t="shared" si="397"/>
        <v>0</v>
      </c>
      <c r="AI1327">
        <f t="shared" si="398"/>
        <v>0</v>
      </c>
      <c r="AJ1327">
        <f t="shared" si="399"/>
        <v>0</v>
      </c>
      <c r="AL1327">
        <f t="shared" si="400"/>
        <v>0</v>
      </c>
      <c r="AM1327">
        <f t="shared" si="401"/>
        <v>0</v>
      </c>
      <c r="AN1327">
        <f t="shared" si="402"/>
        <v>0</v>
      </c>
      <c r="AO1327">
        <f t="shared" si="403"/>
        <v>0</v>
      </c>
      <c r="AQ1327">
        <f t="shared" si="404"/>
        <v>0</v>
      </c>
      <c r="AR1327">
        <f t="shared" si="405"/>
        <v>0</v>
      </c>
      <c r="AS1327">
        <f t="shared" si="406"/>
        <v>0</v>
      </c>
      <c r="AT1327">
        <f t="shared" si="407"/>
        <v>0</v>
      </c>
      <c r="AV1327">
        <f t="shared" si="408"/>
        <v>0</v>
      </c>
      <c r="AW1327">
        <f t="shared" si="409"/>
        <v>0</v>
      </c>
      <c r="AX1327">
        <f t="shared" si="410"/>
        <v>0</v>
      </c>
      <c r="AY1327">
        <f t="shared" si="411"/>
        <v>0</v>
      </c>
      <c r="BA1327">
        <f t="shared" si="412"/>
        <v>0</v>
      </c>
      <c r="BB1327">
        <f t="shared" si="413"/>
        <v>0</v>
      </c>
      <c r="BC1327">
        <f t="shared" si="414"/>
        <v>0</v>
      </c>
      <c r="BD1327">
        <f t="shared" si="415"/>
        <v>0</v>
      </c>
      <c r="BF1327">
        <f t="shared" si="416"/>
        <v>0</v>
      </c>
      <c r="BG1327">
        <f t="shared" si="417"/>
        <v>0</v>
      </c>
      <c r="BH1327">
        <f t="shared" si="418"/>
        <v>0</v>
      </c>
      <c r="BI1327">
        <f t="shared" si="419"/>
        <v>0</v>
      </c>
      <c r="BK1327">
        <f t="shared" si="420"/>
        <v>0</v>
      </c>
      <c r="BL1327">
        <f t="shared" si="421"/>
        <v>0</v>
      </c>
      <c r="BM1327">
        <f t="shared" si="422"/>
        <v>0</v>
      </c>
      <c r="BN1327">
        <f t="shared" si="423"/>
        <v>0</v>
      </c>
      <c r="BP1327">
        <f t="shared" si="424"/>
        <v>0</v>
      </c>
      <c r="BQ1327">
        <f t="shared" si="425"/>
        <v>0</v>
      </c>
      <c r="BR1327">
        <f t="shared" si="426"/>
        <v>0</v>
      </c>
      <c r="BS1327">
        <f t="shared" si="427"/>
        <v>0</v>
      </c>
      <c r="BU1327">
        <f t="shared" si="428"/>
        <v>0</v>
      </c>
      <c r="BV1327">
        <f t="shared" si="429"/>
        <v>0</v>
      </c>
      <c r="BW1327">
        <f t="shared" si="430"/>
        <v>0</v>
      </c>
      <c r="BX1327">
        <f t="shared" si="431"/>
        <v>0</v>
      </c>
      <c r="BZ1327">
        <f t="shared" si="432"/>
        <v>0</v>
      </c>
      <c r="CA1327">
        <f t="shared" si="433"/>
        <v>0</v>
      </c>
      <c r="CB1327">
        <f t="shared" si="434"/>
        <v>0</v>
      </c>
      <c r="CC1327">
        <f t="shared" si="435"/>
        <v>0</v>
      </c>
      <c r="CE1327">
        <f t="shared" si="436"/>
        <v>0</v>
      </c>
      <c r="CF1327">
        <f t="shared" si="437"/>
        <v>0</v>
      </c>
      <c r="CG1327">
        <f t="shared" si="438"/>
        <v>0</v>
      </c>
      <c r="CH1327">
        <f t="shared" si="439"/>
        <v>0</v>
      </c>
      <c r="CJ1327">
        <f t="shared" si="440"/>
        <v>0</v>
      </c>
      <c r="CL1327">
        <f t="shared" si="393"/>
        <v>0</v>
      </c>
      <c r="CM1327">
        <f t="shared" ref="CM1327:CO1327" si="463">IF(OR(S1188="NA",S1188="NS"),0,IF(G1327&gt;=S1188,0,1))</f>
        <v>0</v>
      </c>
      <c r="CN1327">
        <f t="shared" si="463"/>
        <v>0</v>
      </c>
      <c r="CO1327">
        <f t="shared" si="463"/>
        <v>0</v>
      </c>
      <c r="CQ1327" s="128">
        <f t="shared" si="442"/>
        <v>0</v>
      </c>
      <c r="CR1327">
        <f t="shared" si="443"/>
        <v>0</v>
      </c>
      <c r="CS1327">
        <f t="shared" si="444"/>
        <v>0</v>
      </c>
      <c r="CT1327">
        <f t="shared" si="445"/>
        <v>0</v>
      </c>
      <c r="CU1327">
        <f t="shared" si="446"/>
        <v>0</v>
      </c>
      <c r="CV1327">
        <f t="shared" si="447"/>
        <v>0</v>
      </c>
      <c r="CW1327">
        <f t="shared" si="448"/>
        <v>0</v>
      </c>
      <c r="CX1327">
        <f t="shared" si="449"/>
        <v>0</v>
      </c>
      <c r="CY1327">
        <f t="shared" si="450"/>
        <v>0</v>
      </c>
      <c r="CZ1327">
        <f t="shared" si="451"/>
        <v>0</v>
      </c>
      <c r="DA1327">
        <f t="shared" si="452"/>
        <v>0</v>
      </c>
      <c r="DB1327">
        <f t="shared" si="453"/>
        <v>0</v>
      </c>
      <c r="DC1327">
        <f t="shared" si="454"/>
        <v>0</v>
      </c>
      <c r="DD1327">
        <f t="shared" si="455"/>
        <v>0</v>
      </c>
      <c r="DE1327">
        <f t="shared" si="456"/>
        <v>0</v>
      </c>
      <c r="DF1327">
        <f t="shared" si="457"/>
        <v>0</v>
      </c>
      <c r="DG1327">
        <f t="shared" si="458"/>
        <v>0</v>
      </c>
      <c r="DH1327">
        <f t="shared" si="459"/>
        <v>0</v>
      </c>
      <c r="DI1327">
        <f t="shared" si="460"/>
        <v>0</v>
      </c>
      <c r="DJ1327">
        <f t="shared" si="461"/>
        <v>0</v>
      </c>
      <c r="DK1327">
        <f t="shared" si="462"/>
        <v>0</v>
      </c>
    </row>
    <row r="1328" spans="1:115" ht="15" customHeight="1">
      <c r="A1328" s="166"/>
      <c r="B1328" s="7"/>
      <c r="C1328" s="64" t="s">
        <v>140</v>
      </c>
      <c r="D1328" s="322" t="str">
        <f t="shared" si="395"/>
        <v/>
      </c>
      <c r="E1328" s="323"/>
      <c r="F1328" s="324"/>
      <c r="G1328" s="234"/>
      <c r="H1328" s="234"/>
      <c r="I1328" s="234"/>
      <c r="J1328" s="234"/>
      <c r="K1328" s="234"/>
      <c r="L1328" s="234"/>
      <c r="M1328" s="234"/>
      <c r="N1328" s="234"/>
      <c r="O1328" s="234"/>
      <c r="P1328" s="234"/>
      <c r="Q1328" s="234"/>
      <c r="R1328" s="234"/>
      <c r="S1328" s="234"/>
      <c r="T1328" s="234"/>
      <c r="U1328" s="234"/>
      <c r="V1328" s="234"/>
      <c r="W1328" s="234"/>
      <c r="X1328" s="234"/>
      <c r="Y1328" s="234"/>
      <c r="Z1328" s="234"/>
      <c r="AA1328" s="234"/>
      <c r="AB1328" s="234"/>
      <c r="AC1328" s="234"/>
      <c r="AD1328" s="234"/>
      <c r="AG1328">
        <f t="shared" si="396"/>
        <v>0</v>
      </c>
      <c r="AH1328">
        <f t="shared" si="397"/>
        <v>0</v>
      </c>
      <c r="AI1328">
        <f t="shared" si="398"/>
        <v>0</v>
      </c>
      <c r="AJ1328">
        <f t="shared" si="399"/>
        <v>0</v>
      </c>
      <c r="AL1328">
        <f t="shared" si="400"/>
        <v>0</v>
      </c>
      <c r="AM1328">
        <f t="shared" si="401"/>
        <v>0</v>
      </c>
      <c r="AN1328">
        <f t="shared" si="402"/>
        <v>0</v>
      </c>
      <c r="AO1328">
        <f t="shared" si="403"/>
        <v>0</v>
      </c>
      <c r="AQ1328">
        <f t="shared" si="404"/>
        <v>0</v>
      </c>
      <c r="AR1328">
        <f t="shared" si="405"/>
        <v>0</v>
      </c>
      <c r="AS1328">
        <f t="shared" si="406"/>
        <v>0</v>
      </c>
      <c r="AT1328">
        <f t="shared" si="407"/>
        <v>0</v>
      </c>
      <c r="AV1328">
        <f t="shared" si="408"/>
        <v>0</v>
      </c>
      <c r="AW1328">
        <f t="shared" si="409"/>
        <v>0</v>
      </c>
      <c r="AX1328">
        <f t="shared" si="410"/>
        <v>0</v>
      </c>
      <c r="AY1328">
        <f t="shared" si="411"/>
        <v>0</v>
      </c>
      <c r="BA1328">
        <f t="shared" si="412"/>
        <v>0</v>
      </c>
      <c r="BB1328">
        <f t="shared" si="413"/>
        <v>0</v>
      </c>
      <c r="BC1328">
        <f t="shared" si="414"/>
        <v>0</v>
      </c>
      <c r="BD1328">
        <f t="shared" si="415"/>
        <v>0</v>
      </c>
      <c r="BF1328">
        <f t="shared" si="416"/>
        <v>0</v>
      </c>
      <c r="BG1328">
        <f t="shared" si="417"/>
        <v>0</v>
      </c>
      <c r="BH1328">
        <f t="shared" si="418"/>
        <v>0</v>
      </c>
      <c r="BI1328">
        <f t="shared" si="419"/>
        <v>0</v>
      </c>
      <c r="BK1328">
        <f t="shared" si="420"/>
        <v>0</v>
      </c>
      <c r="BL1328">
        <f t="shared" si="421"/>
        <v>0</v>
      </c>
      <c r="BM1328">
        <f t="shared" si="422"/>
        <v>0</v>
      </c>
      <c r="BN1328">
        <f t="shared" si="423"/>
        <v>0</v>
      </c>
      <c r="BP1328">
        <f t="shared" si="424"/>
        <v>0</v>
      </c>
      <c r="BQ1328">
        <f t="shared" si="425"/>
        <v>0</v>
      </c>
      <c r="BR1328">
        <f t="shared" si="426"/>
        <v>0</v>
      </c>
      <c r="BS1328">
        <f t="shared" si="427"/>
        <v>0</v>
      </c>
      <c r="BU1328">
        <f t="shared" si="428"/>
        <v>0</v>
      </c>
      <c r="BV1328">
        <f t="shared" si="429"/>
        <v>0</v>
      </c>
      <c r="BW1328">
        <f t="shared" si="430"/>
        <v>0</v>
      </c>
      <c r="BX1328">
        <f t="shared" si="431"/>
        <v>0</v>
      </c>
      <c r="BZ1328">
        <f t="shared" si="432"/>
        <v>0</v>
      </c>
      <c r="CA1328">
        <f t="shared" si="433"/>
        <v>0</v>
      </c>
      <c r="CB1328">
        <f t="shared" si="434"/>
        <v>0</v>
      </c>
      <c r="CC1328">
        <f t="shared" si="435"/>
        <v>0</v>
      </c>
      <c r="CE1328">
        <f t="shared" si="436"/>
        <v>0</v>
      </c>
      <c r="CF1328">
        <f t="shared" si="437"/>
        <v>0</v>
      </c>
      <c r="CG1328">
        <f t="shared" si="438"/>
        <v>0</v>
      </c>
      <c r="CH1328">
        <f t="shared" si="439"/>
        <v>0</v>
      </c>
      <c r="CJ1328">
        <f t="shared" si="440"/>
        <v>0</v>
      </c>
      <c r="CL1328">
        <f t="shared" si="393"/>
        <v>0</v>
      </c>
      <c r="CM1328">
        <f t="shared" ref="CM1328:CO1328" si="464">IF(OR(S1189="NA",S1189="NS"),0,IF(G1328&gt;=S1189,0,1))</f>
        <v>0</v>
      </c>
      <c r="CN1328">
        <f t="shared" si="464"/>
        <v>0</v>
      </c>
      <c r="CO1328">
        <f t="shared" si="464"/>
        <v>0</v>
      </c>
      <c r="CQ1328" s="128">
        <f t="shared" si="442"/>
        <v>0</v>
      </c>
      <c r="CR1328">
        <f t="shared" si="443"/>
        <v>0</v>
      </c>
      <c r="CS1328">
        <f t="shared" si="444"/>
        <v>0</v>
      </c>
      <c r="CT1328">
        <f t="shared" si="445"/>
        <v>0</v>
      </c>
      <c r="CU1328">
        <f t="shared" si="446"/>
        <v>0</v>
      </c>
      <c r="CV1328">
        <f t="shared" si="447"/>
        <v>0</v>
      </c>
      <c r="CW1328">
        <f t="shared" si="448"/>
        <v>0</v>
      </c>
      <c r="CX1328">
        <f t="shared" si="449"/>
        <v>0</v>
      </c>
      <c r="CY1328">
        <f t="shared" si="450"/>
        <v>0</v>
      </c>
      <c r="CZ1328">
        <f t="shared" si="451"/>
        <v>0</v>
      </c>
      <c r="DA1328">
        <f t="shared" si="452"/>
        <v>0</v>
      </c>
      <c r="DB1328">
        <f t="shared" si="453"/>
        <v>0</v>
      </c>
      <c r="DC1328">
        <f t="shared" si="454"/>
        <v>0</v>
      </c>
      <c r="DD1328">
        <f t="shared" si="455"/>
        <v>0</v>
      </c>
      <c r="DE1328">
        <f t="shared" si="456"/>
        <v>0</v>
      </c>
      <c r="DF1328">
        <f t="shared" si="457"/>
        <v>0</v>
      </c>
      <c r="DG1328">
        <f t="shared" si="458"/>
        <v>0</v>
      </c>
      <c r="DH1328">
        <f t="shared" si="459"/>
        <v>0</v>
      </c>
      <c r="DI1328">
        <f t="shared" si="460"/>
        <v>0</v>
      </c>
      <c r="DJ1328">
        <f t="shared" si="461"/>
        <v>0</v>
      </c>
      <c r="DK1328">
        <f t="shared" si="462"/>
        <v>0</v>
      </c>
    </row>
    <row r="1329" spans="1:115" ht="15" customHeight="1">
      <c r="A1329" s="166"/>
      <c r="B1329" s="7"/>
      <c r="C1329" s="64" t="s">
        <v>141</v>
      </c>
      <c r="D1329" s="322" t="str">
        <f t="shared" si="395"/>
        <v/>
      </c>
      <c r="E1329" s="323"/>
      <c r="F1329" s="324"/>
      <c r="G1329" s="234"/>
      <c r="H1329" s="234"/>
      <c r="I1329" s="234"/>
      <c r="J1329" s="234"/>
      <c r="K1329" s="234"/>
      <c r="L1329" s="234"/>
      <c r="M1329" s="234"/>
      <c r="N1329" s="234"/>
      <c r="O1329" s="234"/>
      <c r="P1329" s="234"/>
      <c r="Q1329" s="234"/>
      <c r="R1329" s="234"/>
      <c r="S1329" s="234"/>
      <c r="T1329" s="234"/>
      <c r="U1329" s="234"/>
      <c r="V1329" s="234"/>
      <c r="W1329" s="234"/>
      <c r="X1329" s="234"/>
      <c r="Y1329" s="234"/>
      <c r="Z1329" s="234"/>
      <c r="AA1329" s="234"/>
      <c r="AB1329" s="234"/>
      <c r="AC1329" s="234"/>
      <c r="AD1329" s="234"/>
      <c r="AG1329">
        <f t="shared" si="396"/>
        <v>0</v>
      </c>
      <c r="AH1329">
        <f t="shared" si="397"/>
        <v>0</v>
      </c>
      <c r="AI1329">
        <f t="shared" si="398"/>
        <v>0</v>
      </c>
      <c r="AJ1329">
        <f t="shared" si="399"/>
        <v>0</v>
      </c>
      <c r="AL1329">
        <f t="shared" si="400"/>
        <v>0</v>
      </c>
      <c r="AM1329">
        <f t="shared" si="401"/>
        <v>0</v>
      </c>
      <c r="AN1329">
        <f t="shared" si="402"/>
        <v>0</v>
      </c>
      <c r="AO1329">
        <f t="shared" si="403"/>
        <v>0</v>
      </c>
      <c r="AQ1329">
        <f t="shared" si="404"/>
        <v>0</v>
      </c>
      <c r="AR1329">
        <f t="shared" si="405"/>
        <v>0</v>
      </c>
      <c r="AS1329">
        <f t="shared" si="406"/>
        <v>0</v>
      </c>
      <c r="AT1329">
        <f t="shared" si="407"/>
        <v>0</v>
      </c>
      <c r="AV1329">
        <f t="shared" si="408"/>
        <v>0</v>
      </c>
      <c r="AW1329">
        <f t="shared" si="409"/>
        <v>0</v>
      </c>
      <c r="AX1329">
        <f t="shared" si="410"/>
        <v>0</v>
      </c>
      <c r="AY1329">
        <f t="shared" si="411"/>
        <v>0</v>
      </c>
      <c r="BA1329">
        <f t="shared" si="412"/>
        <v>0</v>
      </c>
      <c r="BB1329">
        <f t="shared" si="413"/>
        <v>0</v>
      </c>
      <c r="BC1329">
        <f t="shared" si="414"/>
        <v>0</v>
      </c>
      <c r="BD1329">
        <f t="shared" si="415"/>
        <v>0</v>
      </c>
      <c r="BF1329">
        <f t="shared" si="416"/>
        <v>0</v>
      </c>
      <c r="BG1329">
        <f t="shared" si="417"/>
        <v>0</v>
      </c>
      <c r="BH1329">
        <f t="shared" si="418"/>
        <v>0</v>
      </c>
      <c r="BI1329">
        <f t="shared" si="419"/>
        <v>0</v>
      </c>
      <c r="BK1329">
        <f t="shared" si="420"/>
        <v>0</v>
      </c>
      <c r="BL1329">
        <f t="shared" si="421"/>
        <v>0</v>
      </c>
      <c r="BM1329">
        <f t="shared" si="422"/>
        <v>0</v>
      </c>
      <c r="BN1329">
        <f t="shared" si="423"/>
        <v>0</v>
      </c>
      <c r="BP1329">
        <f t="shared" si="424"/>
        <v>0</v>
      </c>
      <c r="BQ1329">
        <f t="shared" si="425"/>
        <v>0</v>
      </c>
      <c r="BR1329">
        <f t="shared" si="426"/>
        <v>0</v>
      </c>
      <c r="BS1329">
        <f t="shared" si="427"/>
        <v>0</v>
      </c>
      <c r="BU1329">
        <f t="shared" si="428"/>
        <v>0</v>
      </c>
      <c r="BV1329">
        <f t="shared" si="429"/>
        <v>0</v>
      </c>
      <c r="BW1329">
        <f t="shared" si="430"/>
        <v>0</v>
      </c>
      <c r="BX1329">
        <f t="shared" si="431"/>
        <v>0</v>
      </c>
      <c r="BZ1329">
        <f t="shared" si="432"/>
        <v>0</v>
      </c>
      <c r="CA1329">
        <f t="shared" si="433"/>
        <v>0</v>
      </c>
      <c r="CB1329">
        <f t="shared" si="434"/>
        <v>0</v>
      </c>
      <c r="CC1329">
        <f t="shared" si="435"/>
        <v>0</v>
      </c>
      <c r="CE1329">
        <f t="shared" si="436"/>
        <v>0</v>
      </c>
      <c r="CF1329">
        <f t="shared" si="437"/>
        <v>0</v>
      </c>
      <c r="CG1329">
        <f t="shared" si="438"/>
        <v>0</v>
      </c>
      <c r="CH1329">
        <f t="shared" si="439"/>
        <v>0</v>
      </c>
      <c r="CJ1329">
        <f t="shared" si="440"/>
        <v>0</v>
      </c>
      <c r="CL1329">
        <f t="shared" si="393"/>
        <v>0</v>
      </c>
      <c r="CM1329">
        <f t="shared" ref="CM1329:CO1329" si="465">IF(OR(S1190="NA",S1190="NS"),0,IF(G1329&gt;=S1190,0,1))</f>
        <v>0</v>
      </c>
      <c r="CN1329">
        <f t="shared" si="465"/>
        <v>0</v>
      </c>
      <c r="CO1329">
        <f t="shared" si="465"/>
        <v>0</v>
      </c>
      <c r="CQ1329" s="128">
        <f t="shared" si="442"/>
        <v>0</v>
      </c>
      <c r="CR1329">
        <f t="shared" si="443"/>
        <v>0</v>
      </c>
      <c r="CS1329">
        <f t="shared" si="444"/>
        <v>0</v>
      </c>
      <c r="CT1329">
        <f t="shared" si="445"/>
        <v>0</v>
      </c>
      <c r="CU1329">
        <f t="shared" si="446"/>
        <v>0</v>
      </c>
      <c r="CV1329">
        <f t="shared" si="447"/>
        <v>0</v>
      </c>
      <c r="CW1329">
        <f t="shared" si="448"/>
        <v>0</v>
      </c>
      <c r="CX1329">
        <f t="shared" si="449"/>
        <v>0</v>
      </c>
      <c r="CY1329">
        <f t="shared" si="450"/>
        <v>0</v>
      </c>
      <c r="CZ1329">
        <f t="shared" si="451"/>
        <v>0</v>
      </c>
      <c r="DA1329">
        <f t="shared" si="452"/>
        <v>0</v>
      </c>
      <c r="DB1329">
        <f t="shared" si="453"/>
        <v>0</v>
      </c>
      <c r="DC1329">
        <f t="shared" si="454"/>
        <v>0</v>
      </c>
      <c r="DD1329">
        <f t="shared" si="455"/>
        <v>0</v>
      </c>
      <c r="DE1329">
        <f t="shared" si="456"/>
        <v>0</v>
      </c>
      <c r="DF1329">
        <f t="shared" si="457"/>
        <v>0</v>
      </c>
      <c r="DG1329">
        <f t="shared" si="458"/>
        <v>0</v>
      </c>
      <c r="DH1329">
        <f t="shared" si="459"/>
        <v>0</v>
      </c>
      <c r="DI1329">
        <f t="shared" si="460"/>
        <v>0</v>
      </c>
      <c r="DJ1329">
        <f t="shared" si="461"/>
        <v>0</v>
      </c>
      <c r="DK1329">
        <f t="shared" si="462"/>
        <v>0</v>
      </c>
    </row>
    <row r="1330" spans="1:115" ht="15" customHeight="1">
      <c r="A1330" s="166"/>
      <c r="B1330" s="7"/>
      <c r="C1330" s="64" t="s">
        <v>142</v>
      </c>
      <c r="D1330" s="322" t="str">
        <f t="shared" si="395"/>
        <v/>
      </c>
      <c r="E1330" s="323"/>
      <c r="F1330" s="324"/>
      <c r="G1330" s="234"/>
      <c r="H1330" s="234"/>
      <c r="I1330" s="234"/>
      <c r="J1330" s="234"/>
      <c r="K1330" s="234"/>
      <c r="L1330" s="234"/>
      <c r="M1330" s="234"/>
      <c r="N1330" s="234"/>
      <c r="O1330" s="234"/>
      <c r="P1330" s="234"/>
      <c r="Q1330" s="234"/>
      <c r="R1330" s="234"/>
      <c r="S1330" s="234"/>
      <c r="T1330" s="234"/>
      <c r="U1330" s="234"/>
      <c r="V1330" s="234"/>
      <c r="W1330" s="234"/>
      <c r="X1330" s="234"/>
      <c r="Y1330" s="234"/>
      <c r="Z1330" s="234"/>
      <c r="AA1330" s="234"/>
      <c r="AB1330" s="234"/>
      <c r="AC1330" s="234"/>
      <c r="AD1330" s="234"/>
      <c r="AG1330">
        <f t="shared" si="396"/>
        <v>0</v>
      </c>
      <c r="AH1330">
        <f t="shared" si="397"/>
        <v>0</v>
      </c>
      <c r="AI1330">
        <f t="shared" si="398"/>
        <v>0</v>
      </c>
      <c r="AJ1330">
        <f t="shared" si="399"/>
        <v>0</v>
      </c>
      <c r="AL1330">
        <f t="shared" si="400"/>
        <v>0</v>
      </c>
      <c r="AM1330">
        <f t="shared" si="401"/>
        <v>0</v>
      </c>
      <c r="AN1330">
        <f t="shared" si="402"/>
        <v>0</v>
      </c>
      <c r="AO1330">
        <f t="shared" si="403"/>
        <v>0</v>
      </c>
      <c r="AQ1330">
        <f t="shared" si="404"/>
        <v>0</v>
      </c>
      <c r="AR1330">
        <f t="shared" si="405"/>
        <v>0</v>
      </c>
      <c r="AS1330">
        <f t="shared" si="406"/>
        <v>0</v>
      </c>
      <c r="AT1330">
        <f t="shared" si="407"/>
        <v>0</v>
      </c>
      <c r="AV1330">
        <f t="shared" si="408"/>
        <v>0</v>
      </c>
      <c r="AW1330">
        <f t="shared" si="409"/>
        <v>0</v>
      </c>
      <c r="AX1330">
        <f t="shared" si="410"/>
        <v>0</v>
      </c>
      <c r="AY1330">
        <f t="shared" si="411"/>
        <v>0</v>
      </c>
      <c r="BA1330">
        <f t="shared" si="412"/>
        <v>0</v>
      </c>
      <c r="BB1330">
        <f t="shared" si="413"/>
        <v>0</v>
      </c>
      <c r="BC1330">
        <f t="shared" si="414"/>
        <v>0</v>
      </c>
      <c r="BD1330">
        <f t="shared" si="415"/>
        <v>0</v>
      </c>
      <c r="BF1330">
        <f t="shared" si="416"/>
        <v>0</v>
      </c>
      <c r="BG1330">
        <f t="shared" si="417"/>
        <v>0</v>
      </c>
      <c r="BH1330">
        <f t="shared" si="418"/>
        <v>0</v>
      </c>
      <c r="BI1330">
        <f t="shared" si="419"/>
        <v>0</v>
      </c>
      <c r="BK1330">
        <f t="shared" si="420"/>
        <v>0</v>
      </c>
      <c r="BL1330">
        <f t="shared" si="421"/>
        <v>0</v>
      </c>
      <c r="BM1330">
        <f t="shared" si="422"/>
        <v>0</v>
      </c>
      <c r="BN1330">
        <f t="shared" si="423"/>
        <v>0</v>
      </c>
      <c r="BP1330">
        <f t="shared" si="424"/>
        <v>0</v>
      </c>
      <c r="BQ1330">
        <f t="shared" si="425"/>
        <v>0</v>
      </c>
      <c r="BR1330">
        <f t="shared" si="426"/>
        <v>0</v>
      </c>
      <c r="BS1330">
        <f t="shared" si="427"/>
        <v>0</v>
      </c>
      <c r="BU1330">
        <f t="shared" si="428"/>
        <v>0</v>
      </c>
      <c r="BV1330">
        <f t="shared" si="429"/>
        <v>0</v>
      </c>
      <c r="BW1330">
        <f t="shared" si="430"/>
        <v>0</v>
      </c>
      <c r="BX1330">
        <f t="shared" si="431"/>
        <v>0</v>
      </c>
      <c r="BZ1330">
        <f t="shared" si="432"/>
        <v>0</v>
      </c>
      <c r="CA1330">
        <f t="shared" si="433"/>
        <v>0</v>
      </c>
      <c r="CB1330">
        <f t="shared" si="434"/>
        <v>0</v>
      </c>
      <c r="CC1330">
        <f t="shared" si="435"/>
        <v>0</v>
      </c>
      <c r="CE1330">
        <f t="shared" si="436"/>
        <v>0</v>
      </c>
      <c r="CF1330">
        <f t="shared" si="437"/>
        <v>0</v>
      </c>
      <c r="CG1330">
        <f t="shared" si="438"/>
        <v>0</v>
      </c>
      <c r="CH1330">
        <f t="shared" si="439"/>
        <v>0</v>
      </c>
      <c r="CJ1330">
        <f t="shared" si="440"/>
        <v>0</v>
      </c>
      <c r="CL1330">
        <f t="shared" si="393"/>
        <v>0</v>
      </c>
      <c r="CM1330">
        <f t="shared" ref="CM1330:CO1330" si="466">IF(OR(S1191="NA",S1191="NS"),0,IF(G1330&gt;=S1191,0,1))</f>
        <v>0</v>
      </c>
      <c r="CN1330">
        <f t="shared" si="466"/>
        <v>0</v>
      </c>
      <c r="CO1330">
        <f t="shared" si="466"/>
        <v>0</v>
      </c>
      <c r="CQ1330" s="128">
        <f t="shared" si="442"/>
        <v>0</v>
      </c>
      <c r="CR1330">
        <f t="shared" si="443"/>
        <v>0</v>
      </c>
      <c r="CS1330">
        <f t="shared" si="444"/>
        <v>0</v>
      </c>
      <c r="CT1330">
        <f t="shared" si="445"/>
        <v>0</v>
      </c>
      <c r="CU1330">
        <f t="shared" si="446"/>
        <v>0</v>
      </c>
      <c r="CV1330">
        <f t="shared" si="447"/>
        <v>0</v>
      </c>
      <c r="CW1330">
        <f t="shared" si="448"/>
        <v>0</v>
      </c>
      <c r="CX1330">
        <f t="shared" si="449"/>
        <v>0</v>
      </c>
      <c r="CY1330">
        <f t="shared" si="450"/>
        <v>0</v>
      </c>
      <c r="CZ1330">
        <f t="shared" si="451"/>
        <v>0</v>
      </c>
      <c r="DA1330">
        <f t="shared" si="452"/>
        <v>0</v>
      </c>
      <c r="DB1330">
        <f t="shared" si="453"/>
        <v>0</v>
      </c>
      <c r="DC1330">
        <f t="shared" si="454"/>
        <v>0</v>
      </c>
      <c r="DD1330">
        <f t="shared" si="455"/>
        <v>0</v>
      </c>
      <c r="DE1330">
        <f t="shared" si="456"/>
        <v>0</v>
      </c>
      <c r="DF1330">
        <f t="shared" si="457"/>
        <v>0</v>
      </c>
      <c r="DG1330">
        <f t="shared" si="458"/>
        <v>0</v>
      </c>
      <c r="DH1330">
        <f t="shared" si="459"/>
        <v>0</v>
      </c>
      <c r="DI1330">
        <f t="shared" si="460"/>
        <v>0</v>
      </c>
      <c r="DJ1330">
        <f t="shared" si="461"/>
        <v>0</v>
      </c>
      <c r="DK1330">
        <f t="shared" si="462"/>
        <v>0</v>
      </c>
    </row>
    <row r="1331" spans="1:115" ht="15" customHeight="1">
      <c r="A1331" s="166"/>
      <c r="B1331" s="7"/>
      <c r="C1331" s="64" t="s">
        <v>143</v>
      </c>
      <c r="D1331" s="322" t="str">
        <f t="shared" si="395"/>
        <v/>
      </c>
      <c r="E1331" s="323"/>
      <c r="F1331" s="324"/>
      <c r="G1331" s="234"/>
      <c r="H1331" s="234"/>
      <c r="I1331" s="234"/>
      <c r="J1331" s="234"/>
      <c r="K1331" s="234"/>
      <c r="L1331" s="234"/>
      <c r="M1331" s="234"/>
      <c r="N1331" s="234"/>
      <c r="O1331" s="234"/>
      <c r="P1331" s="234"/>
      <c r="Q1331" s="234"/>
      <c r="R1331" s="234"/>
      <c r="S1331" s="234"/>
      <c r="T1331" s="234"/>
      <c r="U1331" s="234"/>
      <c r="V1331" s="234"/>
      <c r="W1331" s="234"/>
      <c r="X1331" s="234"/>
      <c r="Y1331" s="234"/>
      <c r="Z1331" s="234"/>
      <c r="AA1331" s="234"/>
      <c r="AB1331" s="234"/>
      <c r="AC1331" s="234"/>
      <c r="AD1331" s="234"/>
      <c r="AG1331">
        <f t="shared" si="396"/>
        <v>0</v>
      </c>
      <c r="AH1331">
        <f t="shared" si="397"/>
        <v>0</v>
      </c>
      <c r="AI1331">
        <f t="shared" si="398"/>
        <v>0</v>
      </c>
      <c r="AJ1331">
        <f t="shared" si="399"/>
        <v>0</v>
      </c>
      <c r="AL1331">
        <f t="shared" si="400"/>
        <v>0</v>
      </c>
      <c r="AM1331">
        <f t="shared" si="401"/>
        <v>0</v>
      </c>
      <c r="AN1331">
        <f t="shared" si="402"/>
        <v>0</v>
      </c>
      <c r="AO1331">
        <f t="shared" si="403"/>
        <v>0</v>
      </c>
      <c r="AQ1331">
        <f t="shared" si="404"/>
        <v>0</v>
      </c>
      <c r="AR1331">
        <f t="shared" si="405"/>
        <v>0</v>
      </c>
      <c r="AS1331">
        <f t="shared" si="406"/>
        <v>0</v>
      </c>
      <c r="AT1331">
        <f t="shared" si="407"/>
        <v>0</v>
      </c>
      <c r="AV1331">
        <f t="shared" si="408"/>
        <v>0</v>
      </c>
      <c r="AW1331">
        <f t="shared" si="409"/>
        <v>0</v>
      </c>
      <c r="AX1331">
        <f t="shared" si="410"/>
        <v>0</v>
      </c>
      <c r="AY1331">
        <f t="shared" si="411"/>
        <v>0</v>
      </c>
      <c r="BA1331">
        <f t="shared" si="412"/>
        <v>0</v>
      </c>
      <c r="BB1331">
        <f t="shared" si="413"/>
        <v>0</v>
      </c>
      <c r="BC1331">
        <f t="shared" si="414"/>
        <v>0</v>
      </c>
      <c r="BD1331">
        <f t="shared" si="415"/>
        <v>0</v>
      </c>
      <c r="BF1331">
        <f t="shared" si="416"/>
        <v>0</v>
      </c>
      <c r="BG1331">
        <f t="shared" si="417"/>
        <v>0</v>
      </c>
      <c r="BH1331">
        <f t="shared" si="418"/>
        <v>0</v>
      </c>
      <c r="BI1331">
        <f t="shared" si="419"/>
        <v>0</v>
      </c>
      <c r="BK1331">
        <f t="shared" si="420"/>
        <v>0</v>
      </c>
      <c r="BL1331">
        <f t="shared" si="421"/>
        <v>0</v>
      </c>
      <c r="BM1331">
        <f t="shared" si="422"/>
        <v>0</v>
      </c>
      <c r="BN1331">
        <f t="shared" si="423"/>
        <v>0</v>
      </c>
      <c r="BP1331">
        <f t="shared" si="424"/>
        <v>0</v>
      </c>
      <c r="BQ1331">
        <f t="shared" si="425"/>
        <v>0</v>
      </c>
      <c r="BR1331">
        <f t="shared" si="426"/>
        <v>0</v>
      </c>
      <c r="BS1331">
        <f t="shared" si="427"/>
        <v>0</v>
      </c>
      <c r="BU1331">
        <f t="shared" si="428"/>
        <v>0</v>
      </c>
      <c r="BV1331">
        <f t="shared" si="429"/>
        <v>0</v>
      </c>
      <c r="BW1331">
        <f t="shared" si="430"/>
        <v>0</v>
      </c>
      <c r="BX1331">
        <f t="shared" si="431"/>
        <v>0</v>
      </c>
      <c r="BZ1331">
        <f t="shared" si="432"/>
        <v>0</v>
      </c>
      <c r="CA1331">
        <f t="shared" si="433"/>
        <v>0</v>
      </c>
      <c r="CB1331">
        <f t="shared" si="434"/>
        <v>0</v>
      </c>
      <c r="CC1331">
        <f t="shared" si="435"/>
        <v>0</v>
      </c>
      <c r="CE1331">
        <f t="shared" si="436"/>
        <v>0</v>
      </c>
      <c r="CF1331">
        <f t="shared" si="437"/>
        <v>0</v>
      </c>
      <c r="CG1331">
        <f t="shared" si="438"/>
        <v>0</v>
      </c>
      <c r="CH1331">
        <f t="shared" si="439"/>
        <v>0</v>
      </c>
      <c r="CJ1331">
        <f t="shared" si="440"/>
        <v>0</v>
      </c>
      <c r="CL1331">
        <f t="shared" si="393"/>
        <v>0</v>
      </c>
      <c r="CM1331">
        <f t="shared" ref="CM1331:CO1331" si="467">IF(OR(S1192="NA",S1192="NS"),0,IF(G1331&gt;=S1192,0,1))</f>
        <v>0</v>
      </c>
      <c r="CN1331">
        <f t="shared" si="467"/>
        <v>0</v>
      </c>
      <c r="CO1331">
        <f t="shared" si="467"/>
        <v>0</v>
      </c>
      <c r="CQ1331" s="128">
        <f t="shared" si="442"/>
        <v>0</v>
      </c>
      <c r="CR1331">
        <f t="shared" si="443"/>
        <v>0</v>
      </c>
      <c r="CS1331">
        <f t="shared" si="444"/>
        <v>0</v>
      </c>
      <c r="CT1331">
        <f t="shared" si="445"/>
        <v>0</v>
      </c>
      <c r="CU1331">
        <f t="shared" si="446"/>
        <v>0</v>
      </c>
      <c r="CV1331">
        <f t="shared" si="447"/>
        <v>0</v>
      </c>
      <c r="CW1331">
        <f t="shared" si="448"/>
        <v>0</v>
      </c>
      <c r="CX1331">
        <f t="shared" si="449"/>
        <v>0</v>
      </c>
      <c r="CY1331">
        <f t="shared" si="450"/>
        <v>0</v>
      </c>
      <c r="CZ1331">
        <f t="shared" si="451"/>
        <v>0</v>
      </c>
      <c r="DA1331">
        <f t="shared" si="452"/>
        <v>0</v>
      </c>
      <c r="DB1331">
        <f t="shared" si="453"/>
        <v>0</v>
      </c>
      <c r="DC1331">
        <f t="shared" si="454"/>
        <v>0</v>
      </c>
      <c r="DD1331">
        <f t="shared" si="455"/>
        <v>0</v>
      </c>
      <c r="DE1331">
        <f t="shared" si="456"/>
        <v>0</v>
      </c>
      <c r="DF1331">
        <f t="shared" si="457"/>
        <v>0</v>
      </c>
      <c r="DG1331">
        <f t="shared" si="458"/>
        <v>0</v>
      </c>
      <c r="DH1331">
        <f t="shared" si="459"/>
        <v>0</v>
      </c>
      <c r="DI1331">
        <f t="shared" si="460"/>
        <v>0</v>
      </c>
      <c r="DJ1331">
        <f t="shared" si="461"/>
        <v>0</v>
      </c>
      <c r="DK1331">
        <f t="shared" si="462"/>
        <v>0</v>
      </c>
    </row>
    <row r="1332" spans="1:115" ht="15" customHeight="1">
      <c r="A1332" s="166"/>
      <c r="B1332" s="7"/>
      <c r="C1332" s="64" t="s">
        <v>144</v>
      </c>
      <c r="D1332" s="322" t="str">
        <f t="shared" si="395"/>
        <v/>
      </c>
      <c r="E1332" s="323"/>
      <c r="F1332" s="324"/>
      <c r="G1332" s="234"/>
      <c r="H1332" s="234"/>
      <c r="I1332" s="234"/>
      <c r="J1332" s="234"/>
      <c r="K1332" s="234"/>
      <c r="L1332" s="234"/>
      <c r="M1332" s="234"/>
      <c r="N1332" s="234"/>
      <c r="O1332" s="234"/>
      <c r="P1332" s="234"/>
      <c r="Q1332" s="234"/>
      <c r="R1332" s="234"/>
      <c r="S1332" s="234"/>
      <c r="T1332" s="234"/>
      <c r="U1332" s="234"/>
      <c r="V1332" s="234"/>
      <c r="W1332" s="234"/>
      <c r="X1332" s="234"/>
      <c r="Y1332" s="234"/>
      <c r="Z1332" s="234"/>
      <c r="AA1332" s="234"/>
      <c r="AB1332" s="234"/>
      <c r="AC1332" s="234"/>
      <c r="AD1332" s="234"/>
      <c r="AG1332">
        <f t="shared" si="396"/>
        <v>0</v>
      </c>
      <c r="AH1332">
        <f t="shared" si="397"/>
        <v>0</v>
      </c>
      <c r="AI1332">
        <f t="shared" si="398"/>
        <v>0</v>
      </c>
      <c r="AJ1332">
        <f t="shared" si="399"/>
        <v>0</v>
      </c>
      <c r="AL1332">
        <f t="shared" si="400"/>
        <v>0</v>
      </c>
      <c r="AM1332">
        <f t="shared" si="401"/>
        <v>0</v>
      </c>
      <c r="AN1332">
        <f t="shared" si="402"/>
        <v>0</v>
      </c>
      <c r="AO1332">
        <f t="shared" si="403"/>
        <v>0</v>
      </c>
      <c r="AQ1332">
        <f t="shared" si="404"/>
        <v>0</v>
      </c>
      <c r="AR1332">
        <f t="shared" si="405"/>
        <v>0</v>
      </c>
      <c r="AS1332">
        <f t="shared" si="406"/>
        <v>0</v>
      </c>
      <c r="AT1332">
        <f t="shared" si="407"/>
        <v>0</v>
      </c>
      <c r="AV1332">
        <f t="shared" si="408"/>
        <v>0</v>
      </c>
      <c r="AW1332">
        <f t="shared" si="409"/>
        <v>0</v>
      </c>
      <c r="AX1332">
        <f t="shared" si="410"/>
        <v>0</v>
      </c>
      <c r="AY1332">
        <f t="shared" si="411"/>
        <v>0</v>
      </c>
      <c r="BA1332">
        <f t="shared" si="412"/>
        <v>0</v>
      </c>
      <c r="BB1332">
        <f t="shared" si="413"/>
        <v>0</v>
      </c>
      <c r="BC1332">
        <f t="shared" si="414"/>
        <v>0</v>
      </c>
      <c r="BD1332">
        <f t="shared" si="415"/>
        <v>0</v>
      </c>
      <c r="BF1332">
        <f t="shared" si="416"/>
        <v>0</v>
      </c>
      <c r="BG1332">
        <f t="shared" si="417"/>
        <v>0</v>
      </c>
      <c r="BH1332">
        <f t="shared" si="418"/>
        <v>0</v>
      </c>
      <c r="BI1332">
        <f t="shared" si="419"/>
        <v>0</v>
      </c>
      <c r="BK1332">
        <f t="shared" si="420"/>
        <v>0</v>
      </c>
      <c r="BL1332">
        <f t="shared" si="421"/>
        <v>0</v>
      </c>
      <c r="BM1332">
        <f t="shared" si="422"/>
        <v>0</v>
      </c>
      <c r="BN1332">
        <f t="shared" si="423"/>
        <v>0</v>
      </c>
      <c r="BP1332">
        <f t="shared" si="424"/>
        <v>0</v>
      </c>
      <c r="BQ1332">
        <f t="shared" si="425"/>
        <v>0</v>
      </c>
      <c r="BR1332">
        <f t="shared" si="426"/>
        <v>0</v>
      </c>
      <c r="BS1332">
        <f t="shared" si="427"/>
        <v>0</v>
      </c>
      <c r="BU1332">
        <f t="shared" si="428"/>
        <v>0</v>
      </c>
      <c r="BV1332">
        <f t="shared" si="429"/>
        <v>0</v>
      </c>
      <c r="BW1332">
        <f t="shared" si="430"/>
        <v>0</v>
      </c>
      <c r="BX1332">
        <f t="shared" si="431"/>
        <v>0</v>
      </c>
      <c r="BZ1332">
        <f t="shared" si="432"/>
        <v>0</v>
      </c>
      <c r="CA1332">
        <f t="shared" si="433"/>
        <v>0</v>
      </c>
      <c r="CB1332">
        <f t="shared" si="434"/>
        <v>0</v>
      </c>
      <c r="CC1332">
        <f t="shared" si="435"/>
        <v>0</v>
      </c>
      <c r="CE1332">
        <f t="shared" si="436"/>
        <v>0</v>
      </c>
      <c r="CF1332">
        <f t="shared" si="437"/>
        <v>0</v>
      </c>
      <c r="CG1332">
        <f t="shared" si="438"/>
        <v>0</v>
      </c>
      <c r="CH1332">
        <f t="shared" si="439"/>
        <v>0</v>
      </c>
      <c r="CJ1332">
        <f t="shared" si="440"/>
        <v>0</v>
      </c>
      <c r="CL1332">
        <f t="shared" si="393"/>
        <v>0</v>
      </c>
      <c r="CM1332">
        <f t="shared" ref="CM1332:CO1332" si="468">IF(OR(S1193="NA",S1193="NS"),0,IF(G1332&gt;=S1193,0,1))</f>
        <v>0</v>
      </c>
      <c r="CN1332">
        <f t="shared" si="468"/>
        <v>0</v>
      </c>
      <c r="CO1332">
        <f t="shared" si="468"/>
        <v>0</v>
      </c>
      <c r="CQ1332" s="128">
        <f t="shared" si="442"/>
        <v>0</v>
      </c>
      <c r="CR1332">
        <f t="shared" si="443"/>
        <v>0</v>
      </c>
      <c r="CS1332">
        <f t="shared" si="444"/>
        <v>0</v>
      </c>
      <c r="CT1332">
        <f t="shared" si="445"/>
        <v>0</v>
      </c>
      <c r="CU1332">
        <f t="shared" si="446"/>
        <v>0</v>
      </c>
      <c r="CV1332">
        <f t="shared" si="447"/>
        <v>0</v>
      </c>
      <c r="CW1332">
        <f t="shared" si="448"/>
        <v>0</v>
      </c>
      <c r="CX1332">
        <f t="shared" si="449"/>
        <v>0</v>
      </c>
      <c r="CY1332">
        <f t="shared" si="450"/>
        <v>0</v>
      </c>
      <c r="CZ1332">
        <f t="shared" si="451"/>
        <v>0</v>
      </c>
      <c r="DA1332">
        <f t="shared" si="452"/>
        <v>0</v>
      </c>
      <c r="DB1332">
        <f t="shared" si="453"/>
        <v>0</v>
      </c>
      <c r="DC1332">
        <f t="shared" si="454"/>
        <v>0</v>
      </c>
      <c r="DD1332">
        <f t="shared" si="455"/>
        <v>0</v>
      </c>
      <c r="DE1332">
        <f t="shared" si="456"/>
        <v>0</v>
      </c>
      <c r="DF1332">
        <f t="shared" si="457"/>
        <v>0</v>
      </c>
      <c r="DG1332">
        <f t="shared" si="458"/>
        <v>0</v>
      </c>
      <c r="DH1332">
        <f t="shared" si="459"/>
        <v>0</v>
      </c>
      <c r="DI1332">
        <f t="shared" si="460"/>
        <v>0</v>
      </c>
      <c r="DJ1332">
        <f t="shared" si="461"/>
        <v>0</v>
      </c>
      <c r="DK1332">
        <f t="shared" si="462"/>
        <v>0</v>
      </c>
    </row>
    <row r="1333" spans="1:115" ht="15" customHeight="1">
      <c r="A1333" s="166"/>
      <c r="B1333" s="7"/>
      <c r="C1333" s="64" t="s">
        <v>145</v>
      </c>
      <c r="D1333" s="322" t="str">
        <f t="shared" si="395"/>
        <v/>
      </c>
      <c r="E1333" s="323"/>
      <c r="F1333" s="324"/>
      <c r="G1333" s="234"/>
      <c r="H1333" s="234"/>
      <c r="I1333" s="234"/>
      <c r="J1333" s="234"/>
      <c r="K1333" s="234"/>
      <c r="L1333" s="234"/>
      <c r="M1333" s="234"/>
      <c r="N1333" s="234"/>
      <c r="O1333" s="234"/>
      <c r="P1333" s="234"/>
      <c r="Q1333" s="234"/>
      <c r="R1333" s="234"/>
      <c r="S1333" s="234"/>
      <c r="T1333" s="234"/>
      <c r="U1333" s="234"/>
      <c r="V1333" s="234"/>
      <c r="W1333" s="234"/>
      <c r="X1333" s="234"/>
      <c r="Y1333" s="234"/>
      <c r="Z1333" s="234"/>
      <c r="AA1333" s="234"/>
      <c r="AB1333" s="234"/>
      <c r="AC1333" s="234"/>
      <c r="AD1333" s="234"/>
      <c r="AG1333">
        <f t="shared" si="396"/>
        <v>0</v>
      </c>
      <c r="AH1333">
        <f t="shared" si="397"/>
        <v>0</v>
      </c>
      <c r="AI1333">
        <f t="shared" si="398"/>
        <v>0</v>
      </c>
      <c r="AJ1333">
        <f t="shared" si="399"/>
        <v>0</v>
      </c>
      <c r="AL1333">
        <f t="shared" si="400"/>
        <v>0</v>
      </c>
      <c r="AM1333">
        <f t="shared" si="401"/>
        <v>0</v>
      </c>
      <c r="AN1333">
        <f t="shared" si="402"/>
        <v>0</v>
      </c>
      <c r="AO1333">
        <f t="shared" si="403"/>
        <v>0</v>
      </c>
      <c r="AQ1333">
        <f t="shared" si="404"/>
        <v>0</v>
      </c>
      <c r="AR1333">
        <f t="shared" si="405"/>
        <v>0</v>
      </c>
      <c r="AS1333">
        <f t="shared" si="406"/>
        <v>0</v>
      </c>
      <c r="AT1333">
        <f t="shared" si="407"/>
        <v>0</v>
      </c>
      <c r="AV1333">
        <f t="shared" si="408"/>
        <v>0</v>
      </c>
      <c r="AW1333">
        <f t="shared" si="409"/>
        <v>0</v>
      </c>
      <c r="AX1333">
        <f t="shared" si="410"/>
        <v>0</v>
      </c>
      <c r="AY1333">
        <f t="shared" si="411"/>
        <v>0</v>
      </c>
      <c r="BA1333">
        <f t="shared" si="412"/>
        <v>0</v>
      </c>
      <c r="BB1333">
        <f t="shared" si="413"/>
        <v>0</v>
      </c>
      <c r="BC1333">
        <f t="shared" si="414"/>
        <v>0</v>
      </c>
      <c r="BD1333">
        <f t="shared" si="415"/>
        <v>0</v>
      </c>
      <c r="BF1333">
        <f t="shared" si="416"/>
        <v>0</v>
      </c>
      <c r="BG1333">
        <f t="shared" si="417"/>
        <v>0</v>
      </c>
      <c r="BH1333">
        <f t="shared" si="418"/>
        <v>0</v>
      </c>
      <c r="BI1333">
        <f t="shared" si="419"/>
        <v>0</v>
      </c>
      <c r="BK1333">
        <f t="shared" si="420"/>
        <v>0</v>
      </c>
      <c r="BL1333">
        <f t="shared" si="421"/>
        <v>0</v>
      </c>
      <c r="BM1333">
        <f t="shared" si="422"/>
        <v>0</v>
      </c>
      <c r="BN1333">
        <f t="shared" si="423"/>
        <v>0</v>
      </c>
      <c r="BP1333">
        <f t="shared" si="424"/>
        <v>0</v>
      </c>
      <c r="BQ1333">
        <f t="shared" si="425"/>
        <v>0</v>
      </c>
      <c r="BR1333">
        <f t="shared" si="426"/>
        <v>0</v>
      </c>
      <c r="BS1333">
        <f t="shared" si="427"/>
        <v>0</v>
      </c>
      <c r="BU1333">
        <f t="shared" si="428"/>
        <v>0</v>
      </c>
      <c r="BV1333">
        <f t="shared" si="429"/>
        <v>0</v>
      </c>
      <c r="BW1333">
        <f t="shared" si="430"/>
        <v>0</v>
      </c>
      <c r="BX1333">
        <f t="shared" si="431"/>
        <v>0</v>
      </c>
      <c r="BZ1333">
        <f t="shared" si="432"/>
        <v>0</v>
      </c>
      <c r="CA1333">
        <f t="shared" si="433"/>
        <v>0</v>
      </c>
      <c r="CB1333">
        <f t="shared" si="434"/>
        <v>0</v>
      </c>
      <c r="CC1333">
        <f t="shared" si="435"/>
        <v>0</v>
      </c>
      <c r="CE1333">
        <f t="shared" si="436"/>
        <v>0</v>
      </c>
      <c r="CF1333">
        <f t="shared" si="437"/>
        <v>0</v>
      </c>
      <c r="CG1333">
        <f t="shared" si="438"/>
        <v>0</v>
      </c>
      <c r="CH1333">
        <f t="shared" si="439"/>
        <v>0</v>
      </c>
      <c r="CJ1333">
        <f t="shared" si="440"/>
        <v>0</v>
      </c>
      <c r="CL1333">
        <f t="shared" si="393"/>
        <v>0</v>
      </c>
      <c r="CM1333">
        <f t="shared" ref="CM1333:CO1333" si="469">IF(OR(S1194="NA",S1194="NS"),0,IF(G1333&gt;=S1194,0,1))</f>
        <v>0</v>
      </c>
      <c r="CN1333">
        <f t="shared" si="469"/>
        <v>0</v>
      </c>
      <c r="CO1333">
        <f t="shared" si="469"/>
        <v>0</v>
      </c>
      <c r="CQ1333" s="128">
        <f t="shared" si="442"/>
        <v>0</v>
      </c>
      <c r="CR1333">
        <f t="shared" si="443"/>
        <v>0</v>
      </c>
      <c r="CS1333">
        <f t="shared" si="444"/>
        <v>0</v>
      </c>
      <c r="CT1333">
        <f t="shared" si="445"/>
        <v>0</v>
      </c>
      <c r="CU1333">
        <f t="shared" si="446"/>
        <v>0</v>
      </c>
      <c r="CV1333">
        <f t="shared" si="447"/>
        <v>0</v>
      </c>
      <c r="CW1333">
        <f t="shared" si="448"/>
        <v>0</v>
      </c>
      <c r="CX1333">
        <f t="shared" si="449"/>
        <v>0</v>
      </c>
      <c r="CY1333">
        <f t="shared" si="450"/>
        <v>0</v>
      </c>
      <c r="CZ1333">
        <f t="shared" si="451"/>
        <v>0</v>
      </c>
      <c r="DA1333">
        <f t="shared" si="452"/>
        <v>0</v>
      </c>
      <c r="DB1333">
        <f t="shared" si="453"/>
        <v>0</v>
      </c>
      <c r="DC1333">
        <f t="shared" si="454"/>
        <v>0</v>
      </c>
      <c r="DD1333">
        <f t="shared" si="455"/>
        <v>0</v>
      </c>
      <c r="DE1333">
        <f t="shared" si="456"/>
        <v>0</v>
      </c>
      <c r="DF1333">
        <f t="shared" si="457"/>
        <v>0</v>
      </c>
      <c r="DG1333">
        <f t="shared" si="458"/>
        <v>0</v>
      </c>
      <c r="DH1333">
        <f t="shared" si="459"/>
        <v>0</v>
      </c>
      <c r="DI1333">
        <f t="shared" si="460"/>
        <v>0</v>
      </c>
      <c r="DJ1333">
        <f t="shared" si="461"/>
        <v>0</v>
      </c>
      <c r="DK1333">
        <f t="shared" si="462"/>
        <v>0</v>
      </c>
    </row>
    <row r="1334" spans="1:115" ht="15" customHeight="1">
      <c r="A1334" s="166"/>
      <c r="B1334" s="7"/>
      <c r="C1334" s="64" t="s">
        <v>146</v>
      </c>
      <c r="D1334" s="322" t="str">
        <f t="shared" si="395"/>
        <v/>
      </c>
      <c r="E1334" s="323"/>
      <c r="F1334" s="324"/>
      <c r="G1334" s="234"/>
      <c r="H1334" s="234"/>
      <c r="I1334" s="234"/>
      <c r="J1334" s="234"/>
      <c r="K1334" s="234"/>
      <c r="L1334" s="234"/>
      <c r="M1334" s="234"/>
      <c r="N1334" s="234"/>
      <c r="O1334" s="234"/>
      <c r="P1334" s="234"/>
      <c r="Q1334" s="234"/>
      <c r="R1334" s="234"/>
      <c r="S1334" s="234"/>
      <c r="T1334" s="234"/>
      <c r="U1334" s="234"/>
      <c r="V1334" s="234"/>
      <c r="W1334" s="234"/>
      <c r="X1334" s="234"/>
      <c r="Y1334" s="234"/>
      <c r="Z1334" s="234"/>
      <c r="AA1334" s="234"/>
      <c r="AB1334" s="234"/>
      <c r="AC1334" s="234"/>
      <c r="AD1334" s="234"/>
      <c r="AG1334">
        <f t="shared" si="396"/>
        <v>0</v>
      </c>
      <c r="AH1334">
        <f t="shared" si="397"/>
        <v>0</v>
      </c>
      <c r="AI1334">
        <f t="shared" si="398"/>
        <v>0</v>
      </c>
      <c r="AJ1334">
        <f t="shared" si="399"/>
        <v>0</v>
      </c>
      <c r="AL1334">
        <f t="shared" si="400"/>
        <v>0</v>
      </c>
      <c r="AM1334">
        <f t="shared" si="401"/>
        <v>0</v>
      </c>
      <c r="AN1334">
        <f t="shared" si="402"/>
        <v>0</v>
      </c>
      <c r="AO1334">
        <f t="shared" si="403"/>
        <v>0</v>
      </c>
      <c r="AQ1334">
        <f t="shared" si="404"/>
        <v>0</v>
      </c>
      <c r="AR1334">
        <f t="shared" si="405"/>
        <v>0</v>
      </c>
      <c r="AS1334">
        <f t="shared" si="406"/>
        <v>0</v>
      </c>
      <c r="AT1334">
        <f t="shared" si="407"/>
        <v>0</v>
      </c>
      <c r="AV1334">
        <f t="shared" si="408"/>
        <v>0</v>
      </c>
      <c r="AW1334">
        <f t="shared" si="409"/>
        <v>0</v>
      </c>
      <c r="AX1334">
        <f t="shared" si="410"/>
        <v>0</v>
      </c>
      <c r="AY1334">
        <f t="shared" si="411"/>
        <v>0</v>
      </c>
      <c r="BA1334">
        <f t="shared" si="412"/>
        <v>0</v>
      </c>
      <c r="BB1334">
        <f t="shared" si="413"/>
        <v>0</v>
      </c>
      <c r="BC1334">
        <f t="shared" si="414"/>
        <v>0</v>
      </c>
      <c r="BD1334">
        <f t="shared" si="415"/>
        <v>0</v>
      </c>
      <c r="BF1334">
        <f t="shared" si="416"/>
        <v>0</v>
      </c>
      <c r="BG1334">
        <f t="shared" si="417"/>
        <v>0</v>
      </c>
      <c r="BH1334">
        <f t="shared" si="418"/>
        <v>0</v>
      </c>
      <c r="BI1334">
        <f t="shared" si="419"/>
        <v>0</v>
      </c>
      <c r="BK1334">
        <f t="shared" si="420"/>
        <v>0</v>
      </c>
      <c r="BL1334">
        <f t="shared" si="421"/>
        <v>0</v>
      </c>
      <c r="BM1334">
        <f t="shared" si="422"/>
        <v>0</v>
      </c>
      <c r="BN1334">
        <f t="shared" si="423"/>
        <v>0</v>
      </c>
      <c r="BP1334">
        <f t="shared" si="424"/>
        <v>0</v>
      </c>
      <c r="BQ1334">
        <f t="shared" si="425"/>
        <v>0</v>
      </c>
      <c r="BR1334">
        <f t="shared" si="426"/>
        <v>0</v>
      </c>
      <c r="BS1334">
        <f t="shared" si="427"/>
        <v>0</v>
      </c>
      <c r="BU1334">
        <f t="shared" si="428"/>
        <v>0</v>
      </c>
      <c r="BV1334">
        <f t="shared" si="429"/>
        <v>0</v>
      </c>
      <c r="BW1334">
        <f t="shared" si="430"/>
        <v>0</v>
      </c>
      <c r="BX1334">
        <f t="shared" si="431"/>
        <v>0</v>
      </c>
      <c r="BZ1334">
        <f t="shared" si="432"/>
        <v>0</v>
      </c>
      <c r="CA1334">
        <f t="shared" si="433"/>
        <v>0</v>
      </c>
      <c r="CB1334">
        <f t="shared" si="434"/>
        <v>0</v>
      </c>
      <c r="CC1334">
        <f t="shared" si="435"/>
        <v>0</v>
      </c>
      <c r="CE1334">
        <f t="shared" si="436"/>
        <v>0</v>
      </c>
      <c r="CF1334">
        <f t="shared" si="437"/>
        <v>0</v>
      </c>
      <c r="CG1334">
        <f t="shared" si="438"/>
        <v>0</v>
      </c>
      <c r="CH1334">
        <f t="shared" si="439"/>
        <v>0</v>
      </c>
      <c r="CJ1334">
        <f t="shared" si="440"/>
        <v>0</v>
      </c>
      <c r="CL1334">
        <f t="shared" si="393"/>
        <v>0</v>
      </c>
      <c r="CM1334">
        <f t="shared" ref="CM1334:CO1334" si="470">IF(OR(S1195="NA",S1195="NS"),0,IF(G1334&gt;=S1195,0,1))</f>
        <v>0</v>
      </c>
      <c r="CN1334">
        <f t="shared" si="470"/>
        <v>0</v>
      </c>
      <c r="CO1334">
        <f t="shared" si="470"/>
        <v>0</v>
      </c>
      <c r="CQ1334" s="128">
        <f t="shared" si="442"/>
        <v>0</v>
      </c>
      <c r="CR1334">
        <f t="shared" si="443"/>
        <v>0</v>
      </c>
      <c r="CS1334">
        <f t="shared" si="444"/>
        <v>0</v>
      </c>
      <c r="CT1334">
        <f t="shared" si="445"/>
        <v>0</v>
      </c>
      <c r="CU1334">
        <f t="shared" si="446"/>
        <v>0</v>
      </c>
      <c r="CV1334">
        <f t="shared" si="447"/>
        <v>0</v>
      </c>
      <c r="CW1334">
        <f t="shared" si="448"/>
        <v>0</v>
      </c>
      <c r="CX1334">
        <f t="shared" si="449"/>
        <v>0</v>
      </c>
      <c r="CY1334">
        <f t="shared" si="450"/>
        <v>0</v>
      </c>
      <c r="CZ1334">
        <f t="shared" si="451"/>
        <v>0</v>
      </c>
      <c r="DA1334">
        <f t="shared" si="452"/>
        <v>0</v>
      </c>
      <c r="DB1334">
        <f t="shared" si="453"/>
        <v>0</v>
      </c>
      <c r="DC1334">
        <f t="shared" si="454"/>
        <v>0</v>
      </c>
      <c r="DD1334">
        <f t="shared" si="455"/>
        <v>0</v>
      </c>
      <c r="DE1334">
        <f t="shared" si="456"/>
        <v>0</v>
      </c>
      <c r="DF1334">
        <f t="shared" si="457"/>
        <v>0</v>
      </c>
      <c r="DG1334">
        <f t="shared" si="458"/>
        <v>0</v>
      </c>
      <c r="DH1334">
        <f t="shared" si="459"/>
        <v>0</v>
      </c>
      <c r="DI1334">
        <f t="shared" si="460"/>
        <v>0</v>
      </c>
      <c r="DJ1334">
        <f t="shared" si="461"/>
        <v>0</v>
      </c>
      <c r="DK1334">
        <f t="shared" si="462"/>
        <v>0</v>
      </c>
    </row>
    <row r="1335" spans="1:115" ht="15" customHeight="1">
      <c r="A1335" s="166"/>
      <c r="B1335" s="7"/>
      <c r="C1335" s="64" t="s">
        <v>147</v>
      </c>
      <c r="D1335" s="322" t="str">
        <f t="shared" si="395"/>
        <v/>
      </c>
      <c r="E1335" s="323"/>
      <c r="F1335" s="324"/>
      <c r="G1335" s="234"/>
      <c r="H1335" s="234"/>
      <c r="I1335" s="234"/>
      <c r="J1335" s="234"/>
      <c r="K1335" s="234"/>
      <c r="L1335" s="234"/>
      <c r="M1335" s="234"/>
      <c r="N1335" s="234"/>
      <c r="O1335" s="234"/>
      <c r="P1335" s="234"/>
      <c r="Q1335" s="234"/>
      <c r="R1335" s="234"/>
      <c r="S1335" s="234"/>
      <c r="T1335" s="234"/>
      <c r="U1335" s="234"/>
      <c r="V1335" s="234"/>
      <c r="W1335" s="234"/>
      <c r="X1335" s="234"/>
      <c r="Y1335" s="234"/>
      <c r="Z1335" s="234"/>
      <c r="AA1335" s="234"/>
      <c r="AB1335" s="234"/>
      <c r="AC1335" s="234"/>
      <c r="AD1335" s="234"/>
      <c r="AG1335">
        <f t="shared" si="396"/>
        <v>0</v>
      </c>
      <c r="AH1335">
        <f t="shared" si="397"/>
        <v>0</v>
      </c>
      <c r="AI1335">
        <f t="shared" si="398"/>
        <v>0</v>
      </c>
      <c r="AJ1335">
        <f t="shared" si="399"/>
        <v>0</v>
      </c>
      <c r="AL1335">
        <f t="shared" si="400"/>
        <v>0</v>
      </c>
      <c r="AM1335">
        <f t="shared" si="401"/>
        <v>0</v>
      </c>
      <c r="AN1335">
        <f t="shared" si="402"/>
        <v>0</v>
      </c>
      <c r="AO1335">
        <f t="shared" si="403"/>
        <v>0</v>
      </c>
      <c r="AQ1335">
        <f t="shared" si="404"/>
        <v>0</v>
      </c>
      <c r="AR1335">
        <f t="shared" si="405"/>
        <v>0</v>
      </c>
      <c r="AS1335">
        <f t="shared" si="406"/>
        <v>0</v>
      </c>
      <c r="AT1335">
        <f t="shared" si="407"/>
        <v>0</v>
      </c>
      <c r="AV1335">
        <f t="shared" si="408"/>
        <v>0</v>
      </c>
      <c r="AW1335">
        <f t="shared" si="409"/>
        <v>0</v>
      </c>
      <c r="AX1335">
        <f t="shared" si="410"/>
        <v>0</v>
      </c>
      <c r="AY1335">
        <f t="shared" si="411"/>
        <v>0</v>
      </c>
      <c r="BA1335">
        <f t="shared" si="412"/>
        <v>0</v>
      </c>
      <c r="BB1335">
        <f t="shared" si="413"/>
        <v>0</v>
      </c>
      <c r="BC1335">
        <f t="shared" si="414"/>
        <v>0</v>
      </c>
      <c r="BD1335">
        <f t="shared" si="415"/>
        <v>0</v>
      </c>
      <c r="BF1335">
        <f t="shared" si="416"/>
        <v>0</v>
      </c>
      <c r="BG1335">
        <f t="shared" si="417"/>
        <v>0</v>
      </c>
      <c r="BH1335">
        <f t="shared" si="418"/>
        <v>0</v>
      </c>
      <c r="BI1335">
        <f t="shared" si="419"/>
        <v>0</v>
      </c>
      <c r="BK1335">
        <f t="shared" si="420"/>
        <v>0</v>
      </c>
      <c r="BL1335">
        <f t="shared" si="421"/>
        <v>0</v>
      </c>
      <c r="BM1335">
        <f t="shared" si="422"/>
        <v>0</v>
      </c>
      <c r="BN1335">
        <f t="shared" si="423"/>
        <v>0</v>
      </c>
      <c r="BP1335">
        <f t="shared" si="424"/>
        <v>0</v>
      </c>
      <c r="BQ1335">
        <f t="shared" si="425"/>
        <v>0</v>
      </c>
      <c r="BR1335">
        <f t="shared" si="426"/>
        <v>0</v>
      </c>
      <c r="BS1335">
        <f t="shared" si="427"/>
        <v>0</v>
      </c>
      <c r="BU1335">
        <f t="shared" si="428"/>
        <v>0</v>
      </c>
      <c r="BV1335">
        <f t="shared" si="429"/>
        <v>0</v>
      </c>
      <c r="BW1335">
        <f t="shared" si="430"/>
        <v>0</v>
      </c>
      <c r="BX1335">
        <f t="shared" si="431"/>
        <v>0</v>
      </c>
      <c r="BZ1335">
        <f t="shared" si="432"/>
        <v>0</v>
      </c>
      <c r="CA1335">
        <f t="shared" si="433"/>
        <v>0</v>
      </c>
      <c r="CB1335">
        <f t="shared" si="434"/>
        <v>0</v>
      </c>
      <c r="CC1335">
        <f t="shared" si="435"/>
        <v>0</v>
      </c>
      <c r="CE1335">
        <f t="shared" si="436"/>
        <v>0</v>
      </c>
      <c r="CF1335">
        <f t="shared" si="437"/>
        <v>0</v>
      </c>
      <c r="CG1335">
        <f t="shared" si="438"/>
        <v>0</v>
      </c>
      <c r="CH1335">
        <f t="shared" si="439"/>
        <v>0</v>
      </c>
      <c r="CJ1335">
        <f t="shared" si="440"/>
        <v>0</v>
      </c>
      <c r="CL1335">
        <f t="shared" si="393"/>
        <v>0</v>
      </c>
      <c r="CM1335">
        <f t="shared" ref="CM1335:CO1335" si="471">IF(OR(S1196="NA",S1196="NS"),0,IF(G1335&gt;=S1196,0,1))</f>
        <v>0</v>
      </c>
      <c r="CN1335">
        <f t="shared" si="471"/>
        <v>0</v>
      </c>
      <c r="CO1335">
        <f t="shared" si="471"/>
        <v>0</v>
      </c>
      <c r="CQ1335" s="128">
        <f t="shared" si="442"/>
        <v>0</v>
      </c>
      <c r="CR1335">
        <f t="shared" si="443"/>
        <v>0</v>
      </c>
      <c r="CS1335">
        <f t="shared" si="444"/>
        <v>0</v>
      </c>
      <c r="CT1335">
        <f t="shared" si="445"/>
        <v>0</v>
      </c>
      <c r="CU1335">
        <f t="shared" si="446"/>
        <v>0</v>
      </c>
      <c r="CV1335">
        <f t="shared" si="447"/>
        <v>0</v>
      </c>
      <c r="CW1335">
        <f t="shared" si="448"/>
        <v>0</v>
      </c>
      <c r="CX1335">
        <f t="shared" si="449"/>
        <v>0</v>
      </c>
      <c r="CY1335">
        <f t="shared" si="450"/>
        <v>0</v>
      </c>
      <c r="CZ1335">
        <f t="shared" si="451"/>
        <v>0</v>
      </c>
      <c r="DA1335">
        <f t="shared" si="452"/>
        <v>0</v>
      </c>
      <c r="DB1335">
        <f t="shared" si="453"/>
        <v>0</v>
      </c>
      <c r="DC1335">
        <f t="shared" si="454"/>
        <v>0</v>
      </c>
      <c r="DD1335">
        <f t="shared" si="455"/>
        <v>0</v>
      </c>
      <c r="DE1335">
        <f t="shared" si="456"/>
        <v>0</v>
      </c>
      <c r="DF1335">
        <f t="shared" si="457"/>
        <v>0</v>
      </c>
      <c r="DG1335">
        <f t="shared" si="458"/>
        <v>0</v>
      </c>
      <c r="DH1335">
        <f t="shared" si="459"/>
        <v>0</v>
      </c>
      <c r="DI1335">
        <f t="shared" si="460"/>
        <v>0</v>
      </c>
      <c r="DJ1335">
        <f t="shared" si="461"/>
        <v>0</v>
      </c>
      <c r="DK1335">
        <f t="shared" si="462"/>
        <v>0</v>
      </c>
    </row>
    <row r="1336" spans="1:115" ht="15" customHeight="1">
      <c r="A1336" s="166"/>
      <c r="B1336" s="7"/>
      <c r="C1336" s="64" t="s">
        <v>148</v>
      </c>
      <c r="D1336" s="322" t="str">
        <f t="shared" si="395"/>
        <v/>
      </c>
      <c r="E1336" s="323"/>
      <c r="F1336" s="324"/>
      <c r="G1336" s="234"/>
      <c r="H1336" s="234"/>
      <c r="I1336" s="234"/>
      <c r="J1336" s="234"/>
      <c r="K1336" s="234"/>
      <c r="L1336" s="234"/>
      <c r="M1336" s="234"/>
      <c r="N1336" s="234"/>
      <c r="O1336" s="234"/>
      <c r="P1336" s="234"/>
      <c r="Q1336" s="234"/>
      <c r="R1336" s="234"/>
      <c r="S1336" s="234"/>
      <c r="T1336" s="234"/>
      <c r="U1336" s="234"/>
      <c r="V1336" s="234"/>
      <c r="W1336" s="234"/>
      <c r="X1336" s="234"/>
      <c r="Y1336" s="234"/>
      <c r="Z1336" s="234"/>
      <c r="AA1336" s="234"/>
      <c r="AB1336" s="234"/>
      <c r="AC1336" s="234"/>
      <c r="AD1336" s="234"/>
      <c r="AG1336">
        <f t="shared" si="396"/>
        <v>0</v>
      </c>
      <c r="AH1336">
        <f t="shared" si="397"/>
        <v>0</v>
      </c>
      <c r="AI1336">
        <f t="shared" si="398"/>
        <v>0</v>
      </c>
      <c r="AJ1336">
        <f t="shared" si="399"/>
        <v>0</v>
      </c>
      <c r="AL1336">
        <f t="shared" si="400"/>
        <v>0</v>
      </c>
      <c r="AM1336">
        <f t="shared" si="401"/>
        <v>0</v>
      </c>
      <c r="AN1336">
        <f t="shared" si="402"/>
        <v>0</v>
      </c>
      <c r="AO1336">
        <f t="shared" si="403"/>
        <v>0</v>
      </c>
      <c r="AQ1336">
        <f t="shared" si="404"/>
        <v>0</v>
      </c>
      <c r="AR1336">
        <f t="shared" si="405"/>
        <v>0</v>
      </c>
      <c r="AS1336">
        <f t="shared" si="406"/>
        <v>0</v>
      </c>
      <c r="AT1336">
        <f t="shared" si="407"/>
        <v>0</v>
      </c>
      <c r="AV1336">
        <f t="shared" si="408"/>
        <v>0</v>
      </c>
      <c r="AW1336">
        <f t="shared" si="409"/>
        <v>0</v>
      </c>
      <c r="AX1336">
        <f t="shared" si="410"/>
        <v>0</v>
      </c>
      <c r="AY1336">
        <f t="shared" si="411"/>
        <v>0</v>
      </c>
      <c r="BA1336">
        <f t="shared" si="412"/>
        <v>0</v>
      </c>
      <c r="BB1336">
        <f t="shared" si="413"/>
        <v>0</v>
      </c>
      <c r="BC1336">
        <f t="shared" si="414"/>
        <v>0</v>
      </c>
      <c r="BD1336">
        <f t="shared" si="415"/>
        <v>0</v>
      </c>
      <c r="BF1336">
        <f t="shared" si="416"/>
        <v>0</v>
      </c>
      <c r="BG1336">
        <f t="shared" si="417"/>
        <v>0</v>
      </c>
      <c r="BH1336">
        <f t="shared" si="418"/>
        <v>0</v>
      </c>
      <c r="BI1336">
        <f t="shared" si="419"/>
        <v>0</v>
      </c>
      <c r="BK1336">
        <f t="shared" si="420"/>
        <v>0</v>
      </c>
      <c r="BL1336">
        <f t="shared" si="421"/>
        <v>0</v>
      </c>
      <c r="BM1336">
        <f t="shared" si="422"/>
        <v>0</v>
      </c>
      <c r="BN1336">
        <f t="shared" si="423"/>
        <v>0</v>
      </c>
      <c r="BP1336">
        <f t="shared" si="424"/>
        <v>0</v>
      </c>
      <c r="BQ1336">
        <f t="shared" si="425"/>
        <v>0</v>
      </c>
      <c r="BR1336">
        <f t="shared" si="426"/>
        <v>0</v>
      </c>
      <c r="BS1336">
        <f t="shared" si="427"/>
        <v>0</v>
      </c>
      <c r="BU1336">
        <f t="shared" si="428"/>
        <v>0</v>
      </c>
      <c r="BV1336">
        <f t="shared" si="429"/>
        <v>0</v>
      </c>
      <c r="BW1336">
        <f t="shared" si="430"/>
        <v>0</v>
      </c>
      <c r="BX1336">
        <f t="shared" si="431"/>
        <v>0</v>
      </c>
      <c r="BZ1336">
        <f t="shared" si="432"/>
        <v>0</v>
      </c>
      <c r="CA1336">
        <f t="shared" si="433"/>
        <v>0</v>
      </c>
      <c r="CB1336">
        <f t="shared" si="434"/>
        <v>0</v>
      </c>
      <c r="CC1336">
        <f t="shared" si="435"/>
        <v>0</v>
      </c>
      <c r="CE1336">
        <f t="shared" si="436"/>
        <v>0</v>
      </c>
      <c r="CF1336">
        <f t="shared" si="437"/>
        <v>0</v>
      </c>
      <c r="CG1336">
        <f t="shared" si="438"/>
        <v>0</v>
      </c>
      <c r="CH1336">
        <f t="shared" si="439"/>
        <v>0</v>
      </c>
      <c r="CJ1336">
        <f t="shared" si="440"/>
        <v>0</v>
      </c>
      <c r="CL1336">
        <f t="shared" si="393"/>
        <v>0</v>
      </c>
      <c r="CM1336">
        <f t="shared" ref="CM1336:CO1336" si="472">IF(OR(S1197="NA",S1197="NS"),0,IF(G1336&gt;=S1197,0,1))</f>
        <v>0</v>
      </c>
      <c r="CN1336">
        <f t="shared" si="472"/>
        <v>0</v>
      </c>
      <c r="CO1336">
        <f t="shared" si="472"/>
        <v>0</v>
      </c>
      <c r="CQ1336" s="128">
        <f t="shared" si="442"/>
        <v>0</v>
      </c>
      <c r="CR1336">
        <f t="shared" si="443"/>
        <v>0</v>
      </c>
      <c r="CS1336">
        <f t="shared" si="444"/>
        <v>0</v>
      </c>
      <c r="CT1336">
        <f t="shared" si="445"/>
        <v>0</v>
      </c>
      <c r="CU1336">
        <f t="shared" si="446"/>
        <v>0</v>
      </c>
      <c r="CV1336">
        <f t="shared" si="447"/>
        <v>0</v>
      </c>
      <c r="CW1336">
        <f t="shared" si="448"/>
        <v>0</v>
      </c>
      <c r="CX1336">
        <f t="shared" si="449"/>
        <v>0</v>
      </c>
      <c r="CY1336">
        <f t="shared" si="450"/>
        <v>0</v>
      </c>
      <c r="CZ1336">
        <f t="shared" si="451"/>
        <v>0</v>
      </c>
      <c r="DA1336">
        <f t="shared" si="452"/>
        <v>0</v>
      </c>
      <c r="DB1336">
        <f t="shared" si="453"/>
        <v>0</v>
      </c>
      <c r="DC1336">
        <f t="shared" si="454"/>
        <v>0</v>
      </c>
      <c r="DD1336">
        <f t="shared" si="455"/>
        <v>0</v>
      </c>
      <c r="DE1336">
        <f t="shared" si="456"/>
        <v>0</v>
      </c>
      <c r="DF1336">
        <f t="shared" si="457"/>
        <v>0</v>
      </c>
      <c r="DG1336">
        <f t="shared" si="458"/>
        <v>0</v>
      </c>
      <c r="DH1336">
        <f t="shared" si="459"/>
        <v>0</v>
      </c>
      <c r="DI1336">
        <f t="shared" si="460"/>
        <v>0</v>
      </c>
      <c r="DJ1336">
        <f t="shared" si="461"/>
        <v>0</v>
      </c>
      <c r="DK1336">
        <f t="shared" si="462"/>
        <v>0</v>
      </c>
    </row>
    <row r="1337" spans="1:115" ht="15" customHeight="1">
      <c r="A1337" s="166"/>
      <c r="B1337" s="7"/>
      <c r="C1337" s="64" t="s">
        <v>149</v>
      </c>
      <c r="D1337" s="322" t="str">
        <f t="shared" si="395"/>
        <v/>
      </c>
      <c r="E1337" s="323"/>
      <c r="F1337" s="324"/>
      <c r="G1337" s="234"/>
      <c r="H1337" s="234"/>
      <c r="I1337" s="234"/>
      <c r="J1337" s="234"/>
      <c r="K1337" s="234"/>
      <c r="L1337" s="234"/>
      <c r="M1337" s="234"/>
      <c r="N1337" s="234"/>
      <c r="O1337" s="234"/>
      <c r="P1337" s="234"/>
      <c r="Q1337" s="234"/>
      <c r="R1337" s="234"/>
      <c r="S1337" s="234"/>
      <c r="T1337" s="234"/>
      <c r="U1337" s="234"/>
      <c r="V1337" s="234"/>
      <c r="W1337" s="234"/>
      <c r="X1337" s="234"/>
      <c r="Y1337" s="234"/>
      <c r="Z1337" s="234"/>
      <c r="AA1337" s="234"/>
      <c r="AB1337" s="234"/>
      <c r="AC1337" s="234"/>
      <c r="AD1337" s="234"/>
      <c r="AG1337">
        <f t="shared" si="396"/>
        <v>0</v>
      </c>
      <c r="AH1337">
        <f t="shared" si="397"/>
        <v>0</v>
      </c>
      <c r="AI1337">
        <f t="shared" si="398"/>
        <v>0</v>
      </c>
      <c r="AJ1337">
        <f t="shared" si="399"/>
        <v>0</v>
      </c>
      <c r="AL1337">
        <f t="shared" si="400"/>
        <v>0</v>
      </c>
      <c r="AM1337">
        <f t="shared" si="401"/>
        <v>0</v>
      </c>
      <c r="AN1337">
        <f t="shared" si="402"/>
        <v>0</v>
      </c>
      <c r="AO1337">
        <f t="shared" si="403"/>
        <v>0</v>
      </c>
      <c r="AQ1337">
        <f t="shared" si="404"/>
        <v>0</v>
      </c>
      <c r="AR1337">
        <f t="shared" si="405"/>
        <v>0</v>
      </c>
      <c r="AS1337">
        <f t="shared" si="406"/>
        <v>0</v>
      </c>
      <c r="AT1337">
        <f t="shared" si="407"/>
        <v>0</v>
      </c>
      <c r="AV1337">
        <f t="shared" si="408"/>
        <v>0</v>
      </c>
      <c r="AW1337">
        <f t="shared" si="409"/>
        <v>0</v>
      </c>
      <c r="AX1337">
        <f t="shared" si="410"/>
        <v>0</v>
      </c>
      <c r="AY1337">
        <f t="shared" si="411"/>
        <v>0</v>
      </c>
      <c r="BA1337">
        <f t="shared" si="412"/>
        <v>0</v>
      </c>
      <c r="BB1337">
        <f t="shared" si="413"/>
        <v>0</v>
      </c>
      <c r="BC1337">
        <f t="shared" si="414"/>
        <v>0</v>
      </c>
      <c r="BD1337">
        <f t="shared" si="415"/>
        <v>0</v>
      </c>
      <c r="BF1337">
        <f t="shared" si="416"/>
        <v>0</v>
      </c>
      <c r="BG1337">
        <f t="shared" si="417"/>
        <v>0</v>
      </c>
      <c r="BH1337">
        <f t="shared" si="418"/>
        <v>0</v>
      </c>
      <c r="BI1337">
        <f t="shared" si="419"/>
        <v>0</v>
      </c>
      <c r="BK1337">
        <f t="shared" si="420"/>
        <v>0</v>
      </c>
      <c r="BL1337">
        <f t="shared" si="421"/>
        <v>0</v>
      </c>
      <c r="BM1337">
        <f t="shared" si="422"/>
        <v>0</v>
      </c>
      <c r="BN1337">
        <f t="shared" si="423"/>
        <v>0</v>
      </c>
      <c r="BP1337">
        <f t="shared" si="424"/>
        <v>0</v>
      </c>
      <c r="BQ1337">
        <f t="shared" si="425"/>
        <v>0</v>
      </c>
      <c r="BR1337">
        <f t="shared" si="426"/>
        <v>0</v>
      </c>
      <c r="BS1337">
        <f t="shared" si="427"/>
        <v>0</v>
      </c>
      <c r="BU1337">
        <f t="shared" si="428"/>
        <v>0</v>
      </c>
      <c r="BV1337">
        <f t="shared" si="429"/>
        <v>0</v>
      </c>
      <c r="BW1337">
        <f t="shared" si="430"/>
        <v>0</v>
      </c>
      <c r="BX1337">
        <f t="shared" si="431"/>
        <v>0</v>
      </c>
      <c r="BZ1337">
        <f t="shared" si="432"/>
        <v>0</v>
      </c>
      <c r="CA1337">
        <f t="shared" si="433"/>
        <v>0</v>
      </c>
      <c r="CB1337">
        <f t="shared" si="434"/>
        <v>0</v>
      </c>
      <c r="CC1337">
        <f t="shared" si="435"/>
        <v>0</v>
      </c>
      <c r="CE1337">
        <f t="shared" si="436"/>
        <v>0</v>
      </c>
      <c r="CF1337">
        <f t="shared" si="437"/>
        <v>0</v>
      </c>
      <c r="CG1337">
        <f t="shared" si="438"/>
        <v>0</v>
      </c>
      <c r="CH1337">
        <f t="shared" si="439"/>
        <v>0</v>
      </c>
      <c r="CJ1337">
        <f t="shared" si="440"/>
        <v>0</v>
      </c>
      <c r="CL1337">
        <f t="shared" si="393"/>
        <v>0</v>
      </c>
      <c r="CM1337">
        <f t="shared" ref="CM1337:CO1337" si="473">IF(OR(S1198="NA",S1198="NS"),0,IF(G1337&gt;=S1198,0,1))</f>
        <v>0</v>
      </c>
      <c r="CN1337">
        <f t="shared" si="473"/>
        <v>0</v>
      </c>
      <c r="CO1337">
        <f t="shared" si="473"/>
        <v>0</v>
      </c>
      <c r="CQ1337" s="128">
        <f t="shared" si="442"/>
        <v>0</v>
      </c>
      <c r="CR1337">
        <f t="shared" si="443"/>
        <v>0</v>
      </c>
      <c r="CS1337">
        <f t="shared" si="444"/>
        <v>0</v>
      </c>
      <c r="CT1337">
        <f t="shared" si="445"/>
        <v>0</v>
      </c>
      <c r="CU1337">
        <f t="shared" si="446"/>
        <v>0</v>
      </c>
      <c r="CV1337">
        <f t="shared" si="447"/>
        <v>0</v>
      </c>
      <c r="CW1337">
        <f t="shared" si="448"/>
        <v>0</v>
      </c>
      <c r="CX1337">
        <f t="shared" si="449"/>
        <v>0</v>
      </c>
      <c r="CY1337">
        <f t="shared" si="450"/>
        <v>0</v>
      </c>
      <c r="CZ1337">
        <f t="shared" si="451"/>
        <v>0</v>
      </c>
      <c r="DA1337">
        <f t="shared" si="452"/>
        <v>0</v>
      </c>
      <c r="DB1337">
        <f t="shared" si="453"/>
        <v>0</v>
      </c>
      <c r="DC1337">
        <f t="shared" si="454"/>
        <v>0</v>
      </c>
      <c r="DD1337">
        <f t="shared" si="455"/>
        <v>0</v>
      </c>
      <c r="DE1337">
        <f t="shared" si="456"/>
        <v>0</v>
      </c>
      <c r="DF1337">
        <f t="shared" si="457"/>
        <v>0</v>
      </c>
      <c r="DG1337">
        <f t="shared" si="458"/>
        <v>0</v>
      </c>
      <c r="DH1337">
        <f t="shared" si="459"/>
        <v>0</v>
      </c>
      <c r="DI1337">
        <f t="shared" si="460"/>
        <v>0</v>
      </c>
      <c r="DJ1337">
        <f t="shared" si="461"/>
        <v>0</v>
      </c>
      <c r="DK1337">
        <f t="shared" si="462"/>
        <v>0</v>
      </c>
    </row>
    <row r="1338" spans="1:115" ht="15" customHeight="1">
      <c r="A1338" s="166"/>
      <c r="B1338" s="7"/>
      <c r="C1338" s="64" t="s">
        <v>150</v>
      </c>
      <c r="D1338" s="322" t="str">
        <f t="shared" si="395"/>
        <v/>
      </c>
      <c r="E1338" s="323"/>
      <c r="F1338" s="324"/>
      <c r="G1338" s="234"/>
      <c r="H1338" s="234"/>
      <c r="I1338" s="234"/>
      <c r="J1338" s="234"/>
      <c r="K1338" s="234"/>
      <c r="L1338" s="234"/>
      <c r="M1338" s="234"/>
      <c r="N1338" s="234"/>
      <c r="O1338" s="234"/>
      <c r="P1338" s="234"/>
      <c r="Q1338" s="234"/>
      <c r="R1338" s="234"/>
      <c r="S1338" s="234"/>
      <c r="T1338" s="234"/>
      <c r="U1338" s="234"/>
      <c r="V1338" s="234"/>
      <c r="W1338" s="234"/>
      <c r="X1338" s="234"/>
      <c r="Y1338" s="234"/>
      <c r="Z1338" s="234"/>
      <c r="AA1338" s="234"/>
      <c r="AB1338" s="234"/>
      <c r="AC1338" s="234"/>
      <c r="AD1338" s="234"/>
      <c r="AG1338">
        <f t="shared" si="396"/>
        <v>0</v>
      </c>
      <c r="AH1338">
        <f t="shared" si="397"/>
        <v>0</v>
      </c>
      <c r="AI1338">
        <f t="shared" si="398"/>
        <v>0</v>
      </c>
      <c r="AJ1338">
        <f t="shared" si="399"/>
        <v>0</v>
      </c>
      <c r="AL1338">
        <f t="shared" si="400"/>
        <v>0</v>
      </c>
      <c r="AM1338">
        <f t="shared" si="401"/>
        <v>0</v>
      </c>
      <c r="AN1338">
        <f t="shared" si="402"/>
        <v>0</v>
      </c>
      <c r="AO1338">
        <f t="shared" si="403"/>
        <v>0</v>
      </c>
      <c r="AQ1338">
        <f t="shared" si="404"/>
        <v>0</v>
      </c>
      <c r="AR1338">
        <f t="shared" si="405"/>
        <v>0</v>
      </c>
      <c r="AS1338">
        <f t="shared" si="406"/>
        <v>0</v>
      </c>
      <c r="AT1338">
        <f t="shared" si="407"/>
        <v>0</v>
      </c>
      <c r="AV1338">
        <f t="shared" si="408"/>
        <v>0</v>
      </c>
      <c r="AW1338">
        <f t="shared" si="409"/>
        <v>0</v>
      </c>
      <c r="AX1338">
        <f t="shared" si="410"/>
        <v>0</v>
      </c>
      <c r="AY1338">
        <f t="shared" si="411"/>
        <v>0</v>
      </c>
      <c r="BA1338">
        <f t="shared" si="412"/>
        <v>0</v>
      </c>
      <c r="BB1338">
        <f t="shared" si="413"/>
        <v>0</v>
      </c>
      <c r="BC1338">
        <f t="shared" si="414"/>
        <v>0</v>
      </c>
      <c r="BD1338">
        <f t="shared" si="415"/>
        <v>0</v>
      </c>
      <c r="BF1338">
        <f t="shared" si="416"/>
        <v>0</v>
      </c>
      <c r="BG1338">
        <f t="shared" si="417"/>
        <v>0</v>
      </c>
      <c r="BH1338">
        <f t="shared" si="418"/>
        <v>0</v>
      </c>
      <c r="BI1338">
        <f t="shared" si="419"/>
        <v>0</v>
      </c>
      <c r="BK1338">
        <f t="shared" si="420"/>
        <v>0</v>
      </c>
      <c r="BL1338">
        <f t="shared" si="421"/>
        <v>0</v>
      </c>
      <c r="BM1338">
        <f t="shared" si="422"/>
        <v>0</v>
      </c>
      <c r="BN1338">
        <f t="shared" si="423"/>
        <v>0</v>
      </c>
      <c r="BP1338">
        <f t="shared" si="424"/>
        <v>0</v>
      </c>
      <c r="BQ1338">
        <f t="shared" si="425"/>
        <v>0</v>
      </c>
      <c r="BR1338">
        <f t="shared" si="426"/>
        <v>0</v>
      </c>
      <c r="BS1338">
        <f t="shared" si="427"/>
        <v>0</v>
      </c>
      <c r="BU1338">
        <f t="shared" si="428"/>
        <v>0</v>
      </c>
      <c r="BV1338">
        <f t="shared" si="429"/>
        <v>0</v>
      </c>
      <c r="BW1338">
        <f t="shared" si="430"/>
        <v>0</v>
      </c>
      <c r="BX1338">
        <f t="shared" si="431"/>
        <v>0</v>
      </c>
      <c r="BZ1338">
        <f t="shared" si="432"/>
        <v>0</v>
      </c>
      <c r="CA1338">
        <f t="shared" si="433"/>
        <v>0</v>
      </c>
      <c r="CB1338">
        <f t="shared" si="434"/>
        <v>0</v>
      </c>
      <c r="CC1338">
        <f t="shared" si="435"/>
        <v>0</v>
      </c>
      <c r="CE1338">
        <f t="shared" si="436"/>
        <v>0</v>
      </c>
      <c r="CF1338">
        <f t="shared" si="437"/>
        <v>0</v>
      </c>
      <c r="CG1338">
        <f t="shared" si="438"/>
        <v>0</v>
      </c>
      <c r="CH1338">
        <f t="shared" si="439"/>
        <v>0</v>
      </c>
      <c r="CJ1338">
        <f t="shared" si="440"/>
        <v>0</v>
      </c>
      <c r="CL1338">
        <f t="shared" si="393"/>
        <v>0</v>
      </c>
      <c r="CM1338">
        <f t="shared" ref="CM1338:CO1338" si="474">IF(OR(S1199="NA",S1199="NS"),0,IF(G1338&gt;=S1199,0,1))</f>
        <v>0</v>
      </c>
      <c r="CN1338">
        <f t="shared" si="474"/>
        <v>0</v>
      </c>
      <c r="CO1338">
        <f t="shared" si="474"/>
        <v>0</v>
      </c>
      <c r="CQ1338" s="128">
        <f t="shared" si="442"/>
        <v>0</v>
      </c>
      <c r="CR1338">
        <f t="shared" si="443"/>
        <v>0</v>
      </c>
      <c r="CS1338">
        <f t="shared" si="444"/>
        <v>0</v>
      </c>
      <c r="CT1338">
        <f t="shared" si="445"/>
        <v>0</v>
      </c>
      <c r="CU1338">
        <f t="shared" si="446"/>
        <v>0</v>
      </c>
      <c r="CV1338">
        <f t="shared" si="447"/>
        <v>0</v>
      </c>
      <c r="CW1338">
        <f t="shared" si="448"/>
        <v>0</v>
      </c>
      <c r="CX1338">
        <f t="shared" si="449"/>
        <v>0</v>
      </c>
      <c r="CY1338">
        <f t="shared" si="450"/>
        <v>0</v>
      </c>
      <c r="CZ1338">
        <f t="shared" si="451"/>
        <v>0</v>
      </c>
      <c r="DA1338">
        <f t="shared" si="452"/>
        <v>0</v>
      </c>
      <c r="DB1338">
        <f t="shared" si="453"/>
        <v>0</v>
      </c>
      <c r="DC1338">
        <f t="shared" si="454"/>
        <v>0</v>
      </c>
      <c r="DD1338">
        <f t="shared" si="455"/>
        <v>0</v>
      </c>
      <c r="DE1338">
        <f t="shared" si="456"/>
        <v>0</v>
      </c>
      <c r="DF1338">
        <f t="shared" si="457"/>
        <v>0</v>
      </c>
      <c r="DG1338">
        <f t="shared" si="458"/>
        <v>0</v>
      </c>
      <c r="DH1338">
        <f t="shared" si="459"/>
        <v>0</v>
      </c>
      <c r="DI1338">
        <f t="shared" si="460"/>
        <v>0</v>
      </c>
      <c r="DJ1338">
        <f t="shared" si="461"/>
        <v>0</v>
      </c>
      <c r="DK1338">
        <f t="shared" si="462"/>
        <v>0</v>
      </c>
    </row>
    <row r="1339" spans="1:115" ht="15" customHeight="1">
      <c r="A1339" s="166"/>
      <c r="B1339" s="7"/>
      <c r="C1339" s="64" t="s">
        <v>151</v>
      </c>
      <c r="D1339" s="322" t="str">
        <f t="shared" si="395"/>
        <v/>
      </c>
      <c r="E1339" s="323"/>
      <c r="F1339" s="324"/>
      <c r="G1339" s="234"/>
      <c r="H1339" s="234"/>
      <c r="I1339" s="234"/>
      <c r="J1339" s="234"/>
      <c r="K1339" s="234"/>
      <c r="L1339" s="234"/>
      <c r="M1339" s="234"/>
      <c r="N1339" s="234"/>
      <c r="O1339" s="234"/>
      <c r="P1339" s="234"/>
      <c r="Q1339" s="234"/>
      <c r="R1339" s="234"/>
      <c r="S1339" s="234"/>
      <c r="T1339" s="234"/>
      <c r="U1339" s="234"/>
      <c r="V1339" s="234"/>
      <c r="W1339" s="234"/>
      <c r="X1339" s="234"/>
      <c r="Y1339" s="234"/>
      <c r="Z1339" s="234"/>
      <c r="AA1339" s="234"/>
      <c r="AB1339" s="234"/>
      <c r="AC1339" s="234"/>
      <c r="AD1339" s="234"/>
      <c r="AG1339">
        <f t="shared" si="396"/>
        <v>0</v>
      </c>
      <c r="AH1339">
        <f t="shared" si="397"/>
        <v>0</v>
      </c>
      <c r="AI1339">
        <f t="shared" si="398"/>
        <v>0</v>
      </c>
      <c r="AJ1339">
        <f t="shared" si="399"/>
        <v>0</v>
      </c>
      <c r="AL1339">
        <f t="shared" si="400"/>
        <v>0</v>
      </c>
      <c r="AM1339">
        <f t="shared" si="401"/>
        <v>0</v>
      </c>
      <c r="AN1339">
        <f t="shared" si="402"/>
        <v>0</v>
      </c>
      <c r="AO1339">
        <f t="shared" si="403"/>
        <v>0</v>
      </c>
      <c r="AQ1339">
        <f t="shared" si="404"/>
        <v>0</v>
      </c>
      <c r="AR1339">
        <f t="shared" si="405"/>
        <v>0</v>
      </c>
      <c r="AS1339">
        <f t="shared" si="406"/>
        <v>0</v>
      </c>
      <c r="AT1339">
        <f t="shared" si="407"/>
        <v>0</v>
      </c>
      <c r="AV1339">
        <f t="shared" si="408"/>
        <v>0</v>
      </c>
      <c r="AW1339">
        <f t="shared" si="409"/>
        <v>0</v>
      </c>
      <c r="AX1339">
        <f t="shared" si="410"/>
        <v>0</v>
      </c>
      <c r="AY1339">
        <f t="shared" si="411"/>
        <v>0</v>
      </c>
      <c r="BA1339">
        <f t="shared" si="412"/>
        <v>0</v>
      </c>
      <c r="BB1339">
        <f t="shared" si="413"/>
        <v>0</v>
      </c>
      <c r="BC1339">
        <f t="shared" si="414"/>
        <v>0</v>
      </c>
      <c r="BD1339">
        <f t="shared" si="415"/>
        <v>0</v>
      </c>
      <c r="BF1339">
        <f t="shared" si="416"/>
        <v>0</v>
      </c>
      <c r="BG1339">
        <f t="shared" si="417"/>
        <v>0</v>
      </c>
      <c r="BH1339">
        <f t="shared" si="418"/>
        <v>0</v>
      </c>
      <c r="BI1339">
        <f t="shared" si="419"/>
        <v>0</v>
      </c>
      <c r="BK1339">
        <f t="shared" si="420"/>
        <v>0</v>
      </c>
      <c r="BL1339">
        <f t="shared" si="421"/>
        <v>0</v>
      </c>
      <c r="BM1339">
        <f t="shared" si="422"/>
        <v>0</v>
      </c>
      <c r="BN1339">
        <f t="shared" si="423"/>
        <v>0</v>
      </c>
      <c r="BP1339">
        <f t="shared" si="424"/>
        <v>0</v>
      </c>
      <c r="BQ1339">
        <f t="shared" si="425"/>
        <v>0</v>
      </c>
      <c r="BR1339">
        <f t="shared" si="426"/>
        <v>0</v>
      </c>
      <c r="BS1339">
        <f t="shared" si="427"/>
        <v>0</v>
      </c>
      <c r="BU1339">
        <f t="shared" si="428"/>
        <v>0</v>
      </c>
      <c r="BV1339">
        <f t="shared" si="429"/>
        <v>0</v>
      </c>
      <c r="BW1339">
        <f t="shared" si="430"/>
        <v>0</v>
      </c>
      <c r="BX1339">
        <f t="shared" si="431"/>
        <v>0</v>
      </c>
      <c r="BZ1339">
        <f t="shared" si="432"/>
        <v>0</v>
      </c>
      <c r="CA1339">
        <f t="shared" si="433"/>
        <v>0</v>
      </c>
      <c r="CB1339">
        <f t="shared" si="434"/>
        <v>0</v>
      </c>
      <c r="CC1339">
        <f t="shared" si="435"/>
        <v>0</v>
      </c>
      <c r="CE1339">
        <f t="shared" si="436"/>
        <v>0</v>
      </c>
      <c r="CF1339">
        <f t="shared" si="437"/>
        <v>0</v>
      </c>
      <c r="CG1339">
        <f t="shared" si="438"/>
        <v>0</v>
      </c>
      <c r="CH1339">
        <f t="shared" si="439"/>
        <v>0</v>
      </c>
      <c r="CJ1339">
        <f t="shared" si="440"/>
        <v>0</v>
      </c>
      <c r="CL1339">
        <f t="shared" si="393"/>
        <v>0</v>
      </c>
      <c r="CM1339">
        <f t="shared" ref="CM1339:CO1339" si="475">IF(OR(S1200="NA",S1200="NS"),0,IF(G1339&gt;=S1200,0,1))</f>
        <v>0</v>
      </c>
      <c r="CN1339">
        <f t="shared" si="475"/>
        <v>0</v>
      </c>
      <c r="CO1339">
        <f t="shared" si="475"/>
        <v>0</v>
      </c>
      <c r="CQ1339" s="128">
        <f t="shared" si="442"/>
        <v>0</v>
      </c>
      <c r="CR1339">
        <f t="shared" si="443"/>
        <v>0</v>
      </c>
      <c r="CS1339">
        <f t="shared" si="444"/>
        <v>0</v>
      </c>
      <c r="CT1339">
        <f t="shared" si="445"/>
        <v>0</v>
      </c>
      <c r="CU1339">
        <f t="shared" si="446"/>
        <v>0</v>
      </c>
      <c r="CV1339">
        <f t="shared" si="447"/>
        <v>0</v>
      </c>
      <c r="CW1339">
        <f t="shared" si="448"/>
        <v>0</v>
      </c>
      <c r="CX1339">
        <f t="shared" si="449"/>
        <v>0</v>
      </c>
      <c r="CY1339">
        <f t="shared" si="450"/>
        <v>0</v>
      </c>
      <c r="CZ1339">
        <f t="shared" si="451"/>
        <v>0</v>
      </c>
      <c r="DA1339">
        <f t="shared" si="452"/>
        <v>0</v>
      </c>
      <c r="DB1339">
        <f t="shared" si="453"/>
        <v>0</v>
      </c>
      <c r="DC1339">
        <f t="shared" si="454"/>
        <v>0</v>
      </c>
      <c r="DD1339">
        <f t="shared" si="455"/>
        <v>0</v>
      </c>
      <c r="DE1339">
        <f t="shared" si="456"/>
        <v>0</v>
      </c>
      <c r="DF1339">
        <f t="shared" si="457"/>
        <v>0</v>
      </c>
      <c r="DG1339">
        <f t="shared" si="458"/>
        <v>0</v>
      </c>
      <c r="DH1339">
        <f t="shared" si="459"/>
        <v>0</v>
      </c>
      <c r="DI1339">
        <f t="shared" si="460"/>
        <v>0</v>
      </c>
      <c r="DJ1339">
        <f t="shared" si="461"/>
        <v>0</v>
      </c>
      <c r="DK1339">
        <f t="shared" si="462"/>
        <v>0</v>
      </c>
    </row>
    <row r="1340" spans="1:115" ht="15" customHeight="1">
      <c r="A1340" s="166"/>
      <c r="B1340" s="7"/>
      <c r="C1340" s="64" t="s">
        <v>152</v>
      </c>
      <c r="D1340" s="322" t="str">
        <f t="shared" si="395"/>
        <v/>
      </c>
      <c r="E1340" s="323"/>
      <c r="F1340" s="324"/>
      <c r="G1340" s="234"/>
      <c r="H1340" s="234"/>
      <c r="I1340" s="234"/>
      <c r="J1340" s="234"/>
      <c r="K1340" s="234"/>
      <c r="L1340" s="234"/>
      <c r="M1340" s="234"/>
      <c r="N1340" s="234"/>
      <c r="O1340" s="234"/>
      <c r="P1340" s="234"/>
      <c r="Q1340" s="234"/>
      <c r="R1340" s="234"/>
      <c r="S1340" s="234"/>
      <c r="T1340" s="234"/>
      <c r="U1340" s="234"/>
      <c r="V1340" s="234"/>
      <c r="W1340" s="234"/>
      <c r="X1340" s="234"/>
      <c r="Y1340" s="234"/>
      <c r="Z1340" s="234"/>
      <c r="AA1340" s="234"/>
      <c r="AB1340" s="234"/>
      <c r="AC1340" s="234"/>
      <c r="AD1340" s="234"/>
      <c r="AG1340">
        <f t="shared" si="396"/>
        <v>0</v>
      </c>
      <c r="AH1340">
        <f t="shared" si="397"/>
        <v>0</v>
      </c>
      <c r="AI1340">
        <f t="shared" si="398"/>
        <v>0</v>
      </c>
      <c r="AJ1340">
        <f t="shared" si="399"/>
        <v>0</v>
      </c>
      <c r="AL1340">
        <f t="shared" si="400"/>
        <v>0</v>
      </c>
      <c r="AM1340">
        <f t="shared" si="401"/>
        <v>0</v>
      </c>
      <c r="AN1340">
        <f t="shared" si="402"/>
        <v>0</v>
      </c>
      <c r="AO1340">
        <f t="shared" si="403"/>
        <v>0</v>
      </c>
      <c r="AQ1340">
        <f t="shared" si="404"/>
        <v>0</v>
      </c>
      <c r="AR1340">
        <f t="shared" si="405"/>
        <v>0</v>
      </c>
      <c r="AS1340">
        <f t="shared" si="406"/>
        <v>0</v>
      </c>
      <c r="AT1340">
        <f t="shared" si="407"/>
        <v>0</v>
      </c>
      <c r="AV1340">
        <f t="shared" si="408"/>
        <v>0</v>
      </c>
      <c r="AW1340">
        <f t="shared" si="409"/>
        <v>0</v>
      </c>
      <c r="AX1340">
        <f t="shared" si="410"/>
        <v>0</v>
      </c>
      <c r="AY1340">
        <f t="shared" si="411"/>
        <v>0</v>
      </c>
      <c r="BA1340">
        <f t="shared" si="412"/>
        <v>0</v>
      </c>
      <c r="BB1340">
        <f t="shared" si="413"/>
        <v>0</v>
      </c>
      <c r="BC1340">
        <f t="shared" si="414"/>
        <v>0</v>
      </c>
      <c r="BD1340">
        <f t="shared" si="415"/>
        <v>0</v>
      </c>
      <c r="BF1340">
        <f t="shared" si="416"/>
        <v>0</v>
      </c>
      <c r="BG1340">
        <f t="shared" si="417"/>
        <v>0</v>
      </c>
      <c r="BH1340">
        <f t="shared" si="418"/>
        <v>0</v>
      </c>
      <c r="BI1340">
        <f t="shared" si="419"/>
        <v>0</v>
      </c>
      <c r="BK1340">
        <f t="shared" si="420"/>
        <v>0</v>
      </c>
      <c r="BL1340">
        <f t="shared" si="421"/>
        <v>0</v>
      </c>
      <c r="BM1340">
        <f t="shared" si="422"/>
        <v>0</v>
      </c>
      <c r="BN1340">
        <f t="shared" si="423"/>
        <v>0</v>
      </c>
      <c r="BP1340">
        <f t="shared" si="424"/>
        <v>0</v>
      </c>
      <c r="BQ1340">
        <f t="shared" si="425"/>
        <v>0</v>
      </c>
      <c r="BR1340">
        <f t="shared" si="426"/>
        <v>0</v>
      </c>
      <c r="BS1340">
        <f t="shared" si="427"/>
        <v>0</v>
      </c>
      <c r="BU1340">
        <f t="shared" si="428"/>
        <v>0</v>
      </c>
      <c r="BV1340">
        <f t="shared" si="429"/>
        <v>0</v>
      </c>
      <c r="BW1340">
        <f t="shared" si="430"/>
        <v>0</v>
      </c>
      <c r="BX1340">
        <f t="shared" si="431"/>
        <v>0</v>
      </c>
      <c r="BZ1340">
        <f t="shared" si="432"/>
        <v>0</v>
      </c>
      <c r="CA1340">
        <f t="shared" si="433"/>
        <v>0</v>
      </c>
      <c r="CB1340">
        <f t="shared" si="434"/>
        <v>0</v>
      </c>
      <c r="CC1340">
        <f t="shared" si="435"/>
        <v>0</v>
      </c>
      <c r="CE1340">
        <f t="shared" si="436"/>
        <v>0</v>
      </c>
      <c r="CF1340">
        <f t="shared" si="437"/>
        <v>0</v>
      </c>
      <c r="CG1340">
        <f t="shared" si="438"/>
        <v>0</v>
      </c>
      <c r="CH1340">
        <f t="shared" si="439"/>
        <v>0</v>
      </c>
      <c r="CJ1340">
        <f t="shared" si="440"/>
        <v>0</v>
      </c>
      <c r="CL1340">
        <f t="shared" si="393"/>
        <v>0</v>
      </c>
      <c r="CM1340">
        <f t="shared" ref="CM1340:CO1340" si="476">IF(OR(S1201="NA",S1201="NS"),0,IF(G1340&gt;=S1201,0,1))</f>
        <v>0</v>
      </c>
      <c r="CN1340">
        <f t="shared" si="476"/>
        <v>0</v>
      </c>
      <c r="CO1340">
        <f t="shared" si="476"/>
        <v>0</v>
      </c>
      <c r="CQ1340" s="128">
        <f t="shared" si="442"/>
        <v>0</v>
      </c>
      <c r="CR1340">
        <f t="shared" si="443"/>
        <v>0</v>
      </c>
      <c r="CS1340">
        <f t="shared" si="444"/>
        <v>0</v>
      </c>
      <c r="CT1340">
        <f t="shared" si="445"/>
        <v>0</v>
      </c>
      <c r="CU1340">
        <f t="shared" si="446"/>
        <v>0</v>
      </c>
      <c r="CV1340">
        <f t="shared" si="447"/>
        <v>0</v>
      </c>
      <c r="CW1340">
        <f t="shared" si="448"/>
        <v>0</v>
      </c>
      <c r="CX1340">
        <f t="shared" si="449"/>
        <v>0</v>
      </c>
      <c r="CY1340">
        <f t="shared" si="450"/>
        <v>0</v>
      </c>
      <c r="CZ1340">
        <f t="shared" si="451"/>
        <v>0</v>
      </c>
      <c r="DA1340">
        <f t="shared" si="452"/>
        <v>0</v>
      </c>
      <c r="DB1340">
        <f t="shared" si="453"/>
        <v>0</v>
      </c>
      <c r="DC1340">
        <f t="shared" si="454"/>
        <v>0</v>
      </c>
      <c r="DD1340">
        <f t="shared" si="455"/>
        <v>0</v>
      </c>
      <c r="DE1340">
        <f t="shared" si="456"/>
        <v>0</v>
      </c>
      <c r="DF1340">
        <f t="shared" si="457"/>
        <v>0</v>
      </c>
      <c r="DG1340">
        <f t="shared" si="458"/>
        <v>0</v>
      </c>
      <c r="DH1340">
        <f t="shared" si="459"/>
        <v>0</v>
      </c>
      <c r="DI1340">
        <f t="shared" si="460"/>
        <v>0</v>
      </c>
      <c r="DJ1340">
        <f t="shared" si="461"/>
        <v>0</v>
      </c>
      <c r="DK1340">
        <f t="shared" si="462"/>
        <v>0</v>
      </c>
    </row>
    <row r="1341" spans="1:115" ht="15" customHeight="1">
      <c r="A1341" s="166"/>
      <c r="B1341" s="7"/>
      <c r="C1341" s="64" t="s">
        <v>153</v>
      </c>
      <c r="D1341" s="322" t="str">
        <f t="shared" si="395"/>
        <v/>
      </c>
      <c r="E1341" s="323"/>
      <c r="F1341" s="324"/>
      <c r="G1341" s="234"/>
      <c r="H1341" s="234"/>
      <c r="I1341" s="234"/>
      <c r="J1341" s="234"/>
      <c r="K1341" s="234"/>
      <c r="L1341" s="234"/>
      <c r="M1341" s="234"/>
      <c r="N1341" s="234"/>
      <c r="O1341" s="234"/>
      <c r="P1341" s="234"/>
      <c r="Q1341" s="234"/>
      <c r="R1341" s="234"/>
      <c r="S1341" s="234"/>
      <c r="T1341" s="234"/>
      <c r="U1341" s="234"/>
      <c r="V1341" s="234"/>
      <c r="W1341" s="234"/>
      <c r="X1341" s="234"/>
      <c r="Y1341" s="234"/>
      <c r="Z1341" s="234"/>
      <c r="AA1341" s="234"/>
      <c r="AB1341" s="234"/>
      <c r="AC1341" s="234"/>
      <c r="AD1341" s="234"/>
      <c r="AG1341">
        <f t="shared" si="396"/>
        <v>0</v>
      </c>
      <c r="AH1341">
        <f t="shared" si="397"/>
        <v>0</v>
      </c>
      <c r="AI1341">
        <f t="shared" si="398"/>
        <v>0</v>
      </c>
      <c r="AJ1341">
        <f t="shared" si="399"/>
        <v>0</v>
      </c>
      <c r="AL1341">
        <f t="shared" si="400"/>
        <v>0</v>
      </c>
      <c r="AM1341">
        <f t="shared" si="401"/>
        <v>0</v>
      </c>
      <c r="AN1341">
        <f t="shared" si="402"/>
        <v>0</v>
      </c>
      <c r="AO1341">
        <f t="shared" si="403"/>
        <v>0</v>
      </c>
      <c r="AQ1341">
        <f t="shared" si="404"/>
        <v>0</v>
      </c>
      <c r="AR1341">
        <f t="shared" si="405"/>
        <v>0</v>
      </c>
      <c r="AS1341">
        <f t="shared" si="406"/>
        <v>0</v>
      </c>
      <c r="AT1341">
        <f t="shared" si="407"/>
        <v>0</v>
      </c>
      <c r="AV1341">
        <f t="shared" si="408"/>
        <v>0</v>
      </c>
      <c r="AW1341">
        <f t="shared" si="409"/>
        <v>0</v>
      </c>
      <c r="AX1341">
        <f t="shared" si="410"/>
        <v>0</v>
      </c>
      <c r="AY1341">
        <f t="shared" si="411"/>
        <v>0</v>
      </c>
      <c r="BA1341">
        <f t="shared" si="412"/>
        <v>0</v>
      </c>
      <c r="BB1341">
        <f t="shared" si="413"/>
        <v>0</v>
      </c>
      <c r="BC1341">
        <f t="shared" si="414"/>
        <v>0</v>
      </c>
      <c r="BD1341">
        <f t="shared" si="415"/>
        <v>0</v>
      </c>
      <c r="BF1341">
        <f t="shared" si="416"/>
        <v>0</v>
      </c>
      <c r="BG1341">
        <f t="shared" si="417"/>
        <v>0</v>
      </c>
      <c r="BH1341">
        <f t="shared" si="418"/>
        <v>0</v>
      </c>
      <c r="BI1341">
        <f t="shared" si="419"/>
        <v>0</v>
      </c>
      <c r="BK1341">
        <f t="shared" si="420"/>
        <v>0</v>
      </c>
      <c r="BL1341">
        <f t="shared" si="421"/>
        <v>0</v>
      </c>
      <c r="BM1341">
        <f t="shared" si="422"/>
        <v>0</v>
      </c>
      <c r="BN1341">
        <f t="shared" si="423"/>
        <v>0</v>
      </c>
      <c r="BP1341">
        <f t="shared" si="424"/>
        <v>0</v>
      </c>
      <c r="BQ1341">
        <f t="shared" si="425"/>
        <v>0</v>
      </c>
      <c r="BR1341">
        <f t="shared" si="426"/>
        <v>0</v>
      </c>
      <c r="BS1341">
        <f t="shared" si="427"/>
        <v>0</v>
      </c>
      <c r="BU1341">
        <f t="shared" si="428"/>
        <v>0</v>
      </c>
      <c r="BV1341">
        <f t="shared" si="429"/>
        <v>0</v>
      </c>
      <c r="BW1341">
        <f t="shared" si="430"/>
        <v>0</v>
      </c>
      <c r="BX1341">
        <f t="shared" si="431"/>
        <v>0</v>
      </c>
      <c r="BZ1341">
        <f t="shared" si="432"/>
        <v>0</v>
      </c>
      <c r="CA1341">
        <f t="shared" si="433"/>
        <v>0</v>
      </c>
      <c r="CB1341">
        <f t="shared" si="434"/>
        <v>0</v>
      </c>
      <c r="CC1341">
        <f t="shared" si="435"/>
        <v>0</v>
      </c>
      <c r="CE1341">
        <f t="shared" si="436"/>
        <v>0</v>
      </c>
      <c r="CF1341">
        <f t="shared" si="437"/>
        <v>0</v>
      </c>
      <c r="CG1341">
        <f t="shared" si="438"/>
        <v>0</v>
      </c>
      <c r="CH1341">
        <f t="shared" si="439"/>
        <v>0</v>
      </c>
      <c r="CJ1341">
        <f t="shared" si="440"/>
        <v>0</v>
      </c>
      <c r="CL1341">
        <f t="shared" si="393"/>
        <v>0</v>
      </c>
      <c r="CM1341">
        <f t="shared" ref="CM1341:CO1341" si="477">IF(OR(S1202="NA",S1202="NS"),0,IF(G1341&gt;=S1202,0,1))</f>
        <v>0</v>
      </c>
      <c r="CN1341">
        <f t="shared" si="477"/>
        <v>0</v>
      </c>
      <c r="CO1341">
        <f t="shared" si="477"/>
        <v>0</v>
      </c>
      <c r="CQ1341" s="128">
        <f t="shared" si="442"/>
        <v>0</v>
      </c>
      <c r="CR1341">
        <f t="shared" si="443"/>
        <v>0</v>
      </c>
      <c r="CS1341">
        <f t="shared" si="444"/>
        <v>0</v>
      </c>
      <c r="CT1341">
        <f t="shared" si="445"/>
        <v>0</v>
      </c>
      <c r="CU1341">
        <f t="shared" si="446"/>
        <v>0</v>
      </c>
      <c r="CV1341">
        <f t="shared" si="447"/>
        <v>0</v>
      </c>
      <c r="CW1341">
        <f t="shared" si="448"/>
        <v>0</v>
      </c>
      <c r="CX1341">
        <f t="shared" si="449"/>
        <v>0</v>
      </c>
      <c r="CY1341">
        <f t="shared" si="450"/>
        <v>0</v>
      </c>
      <c r="CZ1341">
        <f t="shared" si="451"/>
        <v>0</v>
      </c>
      <c r="DA1341">
        <f t="shared" si="452"/>
        <v>0</v>
      </c>
      <c r="DB1341">
        <f t="shared" si="453"/>
        <v>0</v>
      </c>
      <c r="DC1341">
        <f t="shared" si="454"/>
        <v>0</v>
      </c>
      <c r="DD1341">
        <f t="shared" si="455"/>
        <v>0</v>
      </c>
      <c r="DE1341">
        <f t="shared" si="456"/>
        <v>0</v>
      </c>
      <c r="DF1341">
        <f t="shared" si="457"/>
        <v>0</v>
      </c>
      <c r="DG1341">
        <f t="shared" si="458"/>
        <v>0</v>
      </c>
      <c r="DH1341">
        <f t="shared" si="459"/>
        <v>0</v>
      </c>
      <c r="DI1341">
        <f t="shared" si="460"/>
        <v>0</v>
      </c>
      <c r="DJ1341">
        <f t="shared" si="461"/>
        <v>0</v>
      </c>
      <c r="DK1341">
        <f t="shared" si="462"/>
        <v>0</v>
      </c>
    </row>
    <row r="1342" spans="1:115" ht="15" customHeight="1">
      <c r="A1342" s="166"/>
      <c r="B1342" s="7"/>
      <c r="C1342" s="64" t="s">
        <v>154</v>
      </c>
      <c r="D1342" s="322" t="str">
        <f t="shared" si="395"/>
        <v/>
      </c>
      <c r="E1342" s="323"/>
      <c r="F1342" s="324"/>
      <c r="G1342" s="234"/>
      <c r="H1342" s="234"/>
      <c r="I1342" s="234"/>
      <c r="J1342" s="234"/>
      <c r="K1342" s="234"/>
      <c r="L1342" s="234"/>
      <c r="M1342" s="234"/>
      <c r="N1342" s="234"/>
      <c r="O1342" s="234"/>
      <c r="P1342" s="234"/>
      <c r="Q1342" s="234"/>
      <c r="R1342" s="234"/>
      <c r="S1342" s="234"/>
      <c r="T1342" s="234"/>
      <c r="U1342" s="234"/>
      <c r="V1342" s="234"/>
      <c r="W1342" s="234"/>
      <c r="X1342" s="234"/>
      <c r="Y1342" s="234"/>
      <c r="Z1342" s="234"/>
      <c r="AA1342" s="234"/>
      <c r="AB1342" s="234"/>
      <c r="AC1342" s="234"/>
      <c r="AD1342" s="234"/>
      <c r="AG1342">
        <f t="shared" si="396"/>
        <v>0</v>
      </c>
      <c r="AH1342">
        <f t="shared" si="397"/>
        <v>0</v>
      </c>
      <c r="AI1342">
        <f t="shared" si="398"/>
        <v>0</v>
      </c>
      <c r="AJ1342">
        <f t="shared" si="399"/>
        <v>0</v>
      </c>
      <c r="AL1342">
        <f t="shared" si="400"/>
        <v>0</v>
      </c>
      <c r="AM1342">
        <f t="shared" si="401"/>
        <v>0</v>
      </c>
      <c r="AN1342">
        <f t="shared" si="402"/>
        <v>0</v>
      </c>
      <c r="AO1342">
        <f t="shared" si="403"/>
        <v>0</v>
      </c>
      <c r="AQ1342">
        <f t="shared" si="404"/>
        <v>0</v>
      </c>
      <c r="AR1342">
        <f t="shared" si="405"/>
        <v>0</v>
      </c>
      <c r="AS1342">
        <f t="shared" si="406"/>
        <v>0</v>
      </c>
      <c r="AT1342">
        <f t="shared" si="407"/>
        <v>0</v>
      </c>
      <c r="AV1342">
        <f t="shared" si="408"/>
        <v>0</v>
      </c>
      <c r="AW1342">
        <f t="shared" si="409"/>
        <v>0</v>
      </c>
      <c r="AX1342">
        <f t="shared" si="410"/>
        <v>0</v>
      </c>
      <c r="AY1342">
        <f t="shared" si="411"/>
        <v>0</v>
      </c>
      <c r="BA1342">
        <f t="shared" si="412"/>
        <v>0</v>
      </c>
      <c r="BB1342">
        <f t="shared" si="413"/>
        <v>0</v>
      </c>
      <c r="BC1342">
        <f t="shared" si="414"/>
        <v>0</v>
      </c>
      <c r="BD1342">
        <f t="shared" si="415"/>
        <v>0</v>
      </c>
      <c r="BF1342">
        <f t="shared" si="416"/>
        <v>0</v>
      </c>
      <c r="BG1342">
        <f t="shared" si="417"/>
        <v>0</v>
      </c>
      <c r="BH1342">
        <f t="shared" si="418"/>
        <v>0</v>
      </c>
      <c r="BI1342">
        <f t="shared" si="419"/>
        <v>0</v>
      </c>
      <c r="BK1342">
        <f t="shared" si="420"/>
        <v>0</v>
      </c>
      <c r="BL1342">
        <f t="shared" si="421"/>
        <v>0</v>
      </c>
      <c r="BM1342">
        <f t="shared" si="422"/>
        <v>0</v>
      </c>
      <c r="BN1342">
        <f t="shared" si="423"/>
        <v>0</v>
      </c>
      <c r="BP1342">
        <f t="shared" si="424"/>
        <v>0</v>
      </c>
      <c r="BQ1342">
        <f t="shared" si="425"/>
        <v>0</v>
      </c>
      <c r="BR1342">
        <f t="shared" si="426"/>
        <v>0</v>
      </c>
      <c r="BS1342">
        <f t="shared" si="427"/>
        <v>0</v>
      </c>
      <c r="BU1342">
        <f t="shared" si="428"/>
        <v>0</v>
      </c>
      <c r="BV1342">
        <f t="shared" si="429"/>
        <v>0</v>
      </c>
      <c r="BW1342">
        <f t="shared" si="430"/>
        <v>0</v>
      </c>
      <c r="BX1342">
        <f t="shared" si="431"/>
        <v>0</v>
      </c>
      <c r="BZ1342">
        <f t="shared" si="432"/>
        <v>0</v>
      </c>
      <c r="CA1342">
        <f t="shared" si="433"/>
        <v>0</v>
      </c>
      <c r="CB1342">
        <f t="shared" si="434"/>
        <v>0</v>
      </c>
      <c r="CC1342">
        <f t="shared" si="435"/>
        <v>0</v>
      </c>
      <c r="CE1342">
        <f t="shared" si="436"/>
        <v>0</v>
      </c>
      <c r="CF1342">
        <f t="shared" si="437"/>
        <v>0</v>
      </c>
      <c r="CG1342">
        <f t="shared" si="438"/>
        <v>0</v>
      </c>
      <c r="CH1342">
        <f t="shared" si="439"/>
        <v>0</v>
      </c>
      <c r="CJ1342">
        <f t="shared" si="440"/>
        <v>0</v>
      </c>
      <c r="CL1342">
        <f t="shared" si="393"/>
        <v>0</v>
      </c>
      <c r="CM1342">
        <f t="shared" ref="CM1342:CO1342" si="478">IF(OR(S1203="NA",S1203="NS"),0,IF(G1342&gt;=S1203,0,1))</f>
        <v>0</v>
      </c>
      <c r="CN1342">
        <f t="shared" si="478"/>
        <v>0</v>
      </c>
      <c r="CO1342">
        <f t="shared" si="478"/>
        <v>0</v>
      </c>
      <c r="CQ1342" s="128">
        <f t="shared" si="442"/>
        <v>0</v>
      </c>
      <c r="CR1342">
        <f t="shared" si="443"/>
        <v>0</v>
      </c>
      <c r="CS1342">
        <f t="shared" si="444"/>
        <v>0</v>
      </c>
      <c r="CT1342">
        <f t="shared" si="445"/>
        <v>0</v>
      </c>
      <c r="CU1342">
        <f t="shared" si="446"/>
        <v>0</v>
      </c>
      <c r="CV1342">
        <f t="shared" si="447"/>
        <v>0</v>
      </c>
      <c r="CW1342">
        <f t="shared" si="448"/>
        <v>0</v>
      </c>
      <c r="CX1342">
        <f t="shared" si="449"/>
        <v>0</v>
      </c>
      <c r="CY1342">
        <f t="shared" si="450"/>
        <v>0</v>
      </c>
      <c r="CZ1342">
        <f t="shared" si="451"/>
        <v>0</v>
      </c>
      <c r="DA1342">
        <f t="shared" si="452"/>
        <v>0</v>
      </c>
      <c r="DB1342">
        <f t="shared" si="453"/>
        <v>0</v>
      </c>
      <c r="DC1342">
        <f t="shared" si="454"/>
        <v>0</v>
      </c>
      <c r="DD1342">
        <f t="shared" si="455"/>
        <v>0</v>
      </c>
      <c r="DE1342">
        <f t="shared" si="456"/>
        <v>0</v>
      </c>
      <c r="DF1342">
        <f t="shared" si="457"/>
        <v>0</v>
      </c>
      <c r="DG1342">
        <f t="shared" si="458"/>
        <v>0</v>
      </c>
      <c r="DH1342">
        <f t="shared" si="459"/>
        <v>0</v>
      </c>
      <c r="DI1342">
        <f t="shared" si="460"/>
        <v>0</v>
      </c>
      <c r="DJ1342">
        <f t="shared" si="461"/>
        <v>0</v>
      </c>
      <c r="DK1342">
        <f t="shared" si="462"/>
        <v>0</v>
      </c>
    </row>
    <row r="1343" spans="1:115" ht="15" customHeight="1">
      <c r="A1343" s="166"/>
      <c r="B1343" s="7"/>
      <c r="C1343" s="64" t="s">
        <v>155</v>
      </c>
      <c r="D1343" s="322" t="str">
        <f t="shared" si="395"/>
        <v/>
      </c>
      <c r="E1343" s="323"/>
      <c r="F1343" s="324"/>
      <c r="G1343" s="234"/>
      <c r="H1343" s="234"/>
      <c r="I1343" s="234"/>
      <c r="J1343" s="234"/>
      <c r="K1343" s="234"/>
      <c r="L1343" s="234"/>
      <c r="M1343" s="234"/>
      <c r="N1343" s="234"/>
      <c r="O1343" s="234"/>
      <c r="P1343" s="234"/>
      <c r="Q1343" s="234"/>
      <c r="R1343" s="234"/>
      <c r="S1343" s="234"/>
      <c r="T1343" s="234"/>
      <c r="U1343" s="234"/>
      <c r="V1343" s="234"/>
      <c r="W1343" s="234"/>
      <c r="X1343" s="234"/>
      <c r="Y1343" s="234"/>
      <c r="Z1343" s="234"/>
      <c r="AA1343" s="234"/>
      <c r="AB1343" s="234"/>
      <c r="AC1343" s="234"/>
      <c r="AD1343" s="234"/>
      <c r="AG1343">
        <f t="shared" si="396"/>
        <v>0</v>
      </c>
      <c r="AH1343">
        <f t="shared" si="397"/>
        <v>0</v>
      </c>
      <c r="AI1343">
        <f t="shared" si="398"/>
        <v>0</v>
      </c>
      <c r="AJ1343">
        <f t="shared" si="399"/>
        <v>0</v>
      </c>
      <c r="AL1343">
        <f t="shared" si="400"/>
        <v>0</v>
      </c>
      <c r="AM1343">
        <f t="shared" si="401"/>
        <v>0</v>
      </c>
      <c r="AN1343">
        <f t="shared" si="402"/>
        <v>0</v>
      </c>
      <c r="AO1343">
        <f t="shared" si="403"/>
        <v>0</v>
      </c>
      <c r="AQ1343">
        <f t="shared" si="404"/>
        <v>0</v>
      </c>
      <c r="AR1343">
        <f t="shared" si="405"/>
        <v>0</v>
      </c>
      <c r="AS1343">
        <f t="shared" si="406"/>
        <v>0</v>
      </c>
      <c r="AT1343">
        <f t="shared" si="407"/>
        <v>0</v>
      </c>
      <c r="AV1343">
        <f t="shared" si="408"/>
        <v>0</v>
      </c>
      <c r="AW1343">
        <f t="shared" si="409"/>
        <v>0</v>
      </c>
      <c r="AX1343">
        <f t="shared" si="410"/>
        <v>0</v>
      </c>
      <c r="AY1343">
        <f t="shared" si="411"/>
        <v>0</v>
      </c>
      <c r="BA1343">
        <f t="shared" si="412"/>
        <v>0</v>
      </c>
      <c r="BB1343">
        <f t="shared" si="413"/>
        <v>0</v>
      </c>
      <c r="BC1343">
        <f t="shared" si="414"/>
        <v>0</v>
      </c>
      <c r="BD1343">
        <f t="shared" si="415"/>
        <v>0</v>
      </c>
      <c r="BF1343">
        <f t="shared" si="416"/>
        <v>0</v>
      </c>
      <c r="BG1343">
        <f t="shared" si="417"/>
        <v>0</v>
      </c>
      <c r="BH1343">
        <f t="shared" si="418"/>
        <v>0</v>
      </c>
      <c r="BI1343">
        <f t="shared" si="419"/>
        <v>0</v>
      </c>
      <c r="BK1343">
        <f t="shared" si="420"/>
        <v>0</v>
      </c>
      <c r="BL1343">
        <f t="shared" si="421"/>
        <v>0</v>
      </c>
      <c r="BM1343">
        <f t="shared" si="422"/>
        <v>0</v>
      </c>
      <c r="BN1343">
        <f t="shared" si="423"/>
        <v>0</v>
      </c>
      <c r="BP1343">
        <f t="shared" si="424"/>
        <v>0</v>
      </c>
      <c r="BQ1343">
        <f t="shared" si="425"/>
        <v>0</v>
      </c>
      <c r="BR1343">
        <f t="shared" si="426"/>
        <v>0</v>
      </c>
      <c r="BS1343">
        <f t="shared" si="427"/>
        <v>0</v>
      </c>
      <c r="BU1343">
        <f t="shared" si="428"/>
        <v>0</v>
      </c>
      <c r="BV1343">
        <f t="shared" si="429"/>
        <v>0</v>
      </c>
      <c r="BW1343">
        <f t="shared" si="430"/>
        <v>0</v>
      </c>
      <c r="BX1343">
        <f t="shared" si="431"/>
        <v>0</v>
      </c>
      <c r="BZ1343">
        <f t="shared" si="432"/>
        <v>0</v>
      </c>
      <c r="CA1343">
        <f t="shared" si="433"/>
        <v>0</v>
      </c>
      <c r="CB1343">
        <f t="shared" si="434"/>
        <v>0</v>
      </c>
      <c r="CC1343">
        <f t="shared" si="435"/>
        <v>0</v>
      </c>
      <c r="CE1343">
        <f t="shared" si="436"/>
        <v>0</v>
      </c>
      <c r="CF1343">
        <f t="shared" si="437"/>
        <v>0</v>
      </c>
      <c r="CG1343">
        <f t="shared" si="438"/>
        <v>0</v>
      </c>
      <c r="CH1343">
        <f t="shared" si="439"/>
        <v>0</v>
      </c>
      <c r="CJ1343">
        <f t="shared" si="440"/>
        <v>0</v>
      </c>
      <c r="CL1343">
        <f t="shared" si="393"/>
        <v>0</v>
      </c>
      <c r="CM1343">
        <f t="shared" ref="CM1343:CO1343" si="479">IF(OR(S1204="NA",S1204="NS"),0,IF(G1343&gt;=S1204,0,1))</f>
        <v>0</v>
      </c>
      <c r="CN1343">
        <f t="shared" si="479"/>
        <v>0</v>
      </c>
      <c r="CO1343">
        <f t="shared" si="479"/>
        <v>0</v>
      </c>
      <c r="CQ1343" s="128">
        <f t="shared" si="442"/>
        <v>0</v>
      </c>
      <c r="CR1343">
        <f t="shared" si="443"/>
        <v>0</v>
      </c>
      <c r="CS1343">
        <f t="shared" si="444"/>
        <v>0</v>
      </c>
      <c r="CT1343">
        <f t="shared" si="445"/>
        <v>0</v>
      </c>
      <c r="CU1343">
        <f t="shared" si="446"/>
        <v>0</v>
      </c>
      <c r="CV1343">
        <f t="shared" si="447"/>
        <v>0</v>
      </c>
      <c r="CW1343">
        <f t="shared" si="448"/>
        <v>0</v>
      </c>
      <c r="CX1343">
        <f t="shared" si="449"/>
        <v>0</v>
      </c>
      <c r="CY1343">
        <f t="shared" si="450"/>
        <v>0</v>
      </c>
      <c r="CZ1343">
        <f t="shared" si="451"/>
        <v>0</v>
      </c>
      <c r="DA1343">
        <f t="shared" si="452"/>
        <v>0</v>
      </c>
      <c r="DB1343">
        <f t="shared" si="453"/>
        <v>0</v>
      </c>
      <c r="DC1343">
        <f t="shared" si="454"/>
        <v>0</v>
      </c>
      <c r="DD1343">
        <f t="shared" si="455"/>
        <v>0</v>
      </c>
      <c r="DE1343">
        <f t="shared" si="456"/>
        <v>0</v>
      </c>
      <c r="DF1343">
        <f t="shared" si="457"/>
        <v>0</v>
      </c>
      <c r="DG1343">
        <f t="shared" si="458"/>
        <v>0</v>
      </c>
      <c r="DH1343">
        <f t="shared" si="459"/>
        <v>0</v>
      </c>
      <c r="DI1343">
        <f t="shared" si="460"/>
        <v>0</v>
      </c>
      <c r="DJ1343">
        <f t="shared" si="461"/>
        <v>0</v>
      </c>
      <c r="DK1343">
        <f t="shared" si="462"/>
        <v>0</v>
      </c>
    </row>
    <row r="1344" spans="1:115" ht="15" customHeight="1">
      <c r="A1344" s="166"/>
      <c r="B1344" s="7"/>
      <c r="C1344" s="64" t="s">
        <v>156</v>
      </c>
      <c r="D1344" s="322" t="str">
        <f t="shared" si="395"/>
        <v/>
      </c>
      <c r="E1344" s="323"/>
      <c r="F1344" s="324"/>
      <c r="G1344" s="234"/>
      <c r="H1344" s="234"/>
      <c r="I1344" s="234"/>
      <c r="J1344" s="234"/>
      <c r="K1344" s="234"/>
      <c r="L1344" s="234"/>
      <c r="M1344" s="234"/>
      <c r="N1344" s="234"/>
      <c r="O1344" s="234"/>
      <c r="P1344" s="234"/>
      <c r="Q1344" s="234"/>
      <c r="R1344" s="234"/>
      <c r="S1344" s="234"/>
      <c r="T1344" s="234"/>
      <c r="U1344" s="234"/>
      <c r="V1344" s="234"/>
      <c r="W1344" s="234"/>
      <c r="X1344" s="234"/>
      <c r="Y1344" s="234"/>
      <c r="Z1344" s="234"/>
      <c r="AA1344" s="234"/>
      <c r="AB1344" s="234"/>
      <c r="AC1344" s="234"/>
      <c r="AD1344" s="234"/>
      <c r="AG1344">
        <f t="shared" si="396"/>
        <v>0</v>
      </c>
      <c r="AH1344">
        <f t="shared" si="397"/>
        <v>0</v>
      </c>
      <c r="AI1344">
        <f t="shared" si="398"/>
        <v>0</v>
      </c>
      <c r="AJ1344">
        <f t="shared" si="399"/>
        <v>0</v>
      </c>
      <c r="AL1344">
        <f t="shared" si="400"/>
        <v>0</v>
      </c>
      <c r="AM1344">
        <f t="shared" si="401"/>
        <v>0</v>
      </c>
      <c r="AN1344">
        <f t="shared" si="402"/>
        <v>0</v>
      </c>
      <c r="AO1344">
        <f t="shared" si="403"/>
        <v>0</v>
      </c>
      <c r="AQ1344">
        <f t="shared" si="404"/>
        <v>0</v>
      </c>
      <c r="AR1344">
        <f t="shared" si="405"/>
        <v>0</v>
      </c>
      <c r="AS1344">
        <f t="shared" si="406"/>
        <v>0</v>
      </c>
      <c r="AT1344">
        <f t="shared" si="407"/>
        <v>0</v>
      </c>
      <c r="AV1344">
        <f t="shared" si="408"/>
        <v>0</v>
      </c>
      <c r="AW1344">
        <f t="shared" si="409"/>
        <v>0</v>
      </c>
      <c r="AX1344">
        <f t="shared" si="410"/>
        <v>0</v>
      </c>
      <c r="AY1344">
        <f t="shared" si="411"/>
        <v>0</v>
      </c>
      <c r="BA1344">
        <f t="shared" si="412"/>
        <v>0</v>
      </c>
      <c r="BB1344">
        <f t="shared" si="413"/>
        <v>0</v>
      </c>
      <c r="BC1344">
        <f t="shared" si="414"/>
        <v>0</v>
      </c>
      <c r="BD1344">
        <f t="shared" si="415"/>
        <v>0</v>
      </c>
      <c r="BF1344">
        <f t="shared" si="416"/>
        <v>0</v>
      </c>
      <c r="BG1344">
        <f t="shared" si="417"/>
        <v>0</v>
      </c>
      <c r="BH1344">
        <f t="shared" si="418"/>
        <v>0</v>
      </c>
      <c r="BI1344">
        <f t="shared" si="419"/>
        <v>0</v>
      </c>
      <c r="BK1344">
        <f t="shared" si="420"/>
        <v>0</v>
      </c>
      <c r="BL1344">
        <f t="shared" si="421"/>
        <v>0</v>
      </c>
      <c r="BM1344">
        <f t="shared" si="422"/>
        <v>0</v>
      </c>
      <c r="BN1344">
        <f t="shared" si="423"/>
        <v>0</v>
      </c>
      <c r="BP1344">
        <f t="shared" si="424"/>
        <v>0</v>
      </c>
      <c r="BQ1344">
        <f t="shared" si="425"/>
        <v>0</v>
      </c>
      <c r="BR1344">
        <f t="shared" si="426"/>
        <v>0</v>
      </c>
      <c r="BS1344">
        <f t="shared" si="427"/>
        <v>0</v>
      </c>
      <c r="BU1344">
        <f t="shared" si="428"/>
        <v>0</v>
      </c>
      <c r="BV1344">
        <f t="shared" si="429"/>
        <v>0</v>
      </c>
      <c r="BW1344">
        <f t="shared" si="430"/>
        <v>0</v>
      </c>
      <c r="BX1344">
        <f t="shared" si="431"/>
        <v>0</v>
      </c>
      <c r="BZ1344">
        <f t="shared" si="432"/>
        <v>0</v>
      </c>
      <c r="CA1344">
        <f t="shared" si="433"/>
        <v>0</v>
      </c>
      <c r="CB1344">
        <f t="shared" si="434"/>
        <v>0</v>
      </c>
      <c r="CC1344">
        <f t="shared" si="435"/>
        <v>0</v>
      </c>
      <c r="CE1344">
        <f t="shared" si="436"/>
        <v>0</v>
      </c>
      <c r="CF1344">
        <f t="shared" si="437"/>
        <v>0</v>
      </c>
      <c r="CG1344">
        <f t="shared" si="438"/>
        <v>0</v>
      </c>
      <c r="CH1344">
        <f t="shared" si="439"/>
        <v>0</v>
      </c>
      <c r="CJ1344">
        <f t="shared" si="440"/>
        <v>0</v>
      </c>
      <c r="CL1344">
        <f t="shared" si="393"/>
        <v>0</v>
      </c>
      <c r="CM1344">
        <f t="shared" ref="CM1344:CO1344" si="480">IF(OR(S1205="NA",S1205="NS"),0,IF(G1344&gt;=S1205,0,1))</f>
        <v>0</v>
      </c>
      <c r="CN1344">
        <f t="shared" si="480"/>
        <v>0</v>
      </c>
      <c r="CO1344">
        <f t="shared" si="480"/>
        <v>0</v>
      </c>
      <c r="CQ1344" s="128">
        <f t="shared" si="442"/>
        <v>0</v>
      </c>
      <c r="CR1344">
        <f t="shared" si="443"/>
        <v>0</v>
      </c>
      <c r="CS1344">
        <f t="shared" si="444"/>
        <v>0</v>
      </c>
      <c r="CT1344">
        <f t="shared" si="445"/>
        <v>0</v>
      </c>
      <c r="CU1344">
        <f t="shared" si="446"/>
        <v>0</v>
      </c>
      <c r="CV1344">
        <f t="shared" si="447"/>
        <v>0</v>
      </c>
      <c r="CW1344">
        <f t="shared" si="448"/>
        <v>0</v>
      </c>
      <c r="CX1344">
        <f t="shared" si="449"/>
        <v>0</v>
      </c>
      <c r="CY1344">
        <f t="shared" si="450"/>
        <v>0</v>
      </c>
      <c r="CZ1344">
        <f t="shared" si="451"/>
        <v>0</v>
      </c>
      <c r="DA1344">
        <f t="shared" si="452"/>
        <v>0</v>
      </c>
      <c r="DB1344">
        <f t="shared" si="453"/>
        <v>0</v>
      </c>
      <c r="DC1344">
        <f t="shared" si="454"/>
        <v>0</v>
      </c>
      <c r="DD1344">
        <f t="shared" si="455"/>
        <v>0</v>
      </c>
      <c r="DE1344">
        <f t="shared" si="456"/>
        <v>0</v>
      </c>
      <c r="DF1344">
        <f t="shared" si="457"/>
        <v>0</v>
      </c>
      <c r="DG1344">
        <f t="shared" si="458"/>
        <v>0</v>
      </c>
      <c r="DH1344">
        <f t="shared" si="459"/>
        <v>0</v>
      </c>
      <c r="DI1344">
        <f t="shared" si="460"/>
        <v>0</v>
      </c>
      <c r="DJ1344">
        <f t="shared" si="461"/>
        <v>0</v>
      </c>
      <c r="DK1344">
        <f t="shared" si="462"/>
        <v>0</v>
      </c>
    </row>
    <row r="1345" spans="1:115" ht="15" customHeight="1">
      <c r="A1345" s="166"/>
      <c r="B1345" s="7"/>
      <c r="C1345" s="64" t="s">
        <v>157</v>
      </c>
      <c r="D1345" s="322" t="str">
        <f t="shared" si="395"/>
        <v/>
      </c>
      <c r="E1345" s="323"/>
      <c r="F1345" s="324"/>
      <c r="G1345" s="234"/>
      <c r="H1345" s="234"/>
      <c r="I1345" s="234"/>
      <c r="J1345" s="234"/>
      <c r="K1345" s="234"/>
      <c r="L1345" s="234"/>
      <c r="M1345" s="234"/>
      <c r="N1345" s="234"/>
      <c r="O1345" s="234"/>
      <c r="P1345" s="234"/>
      <c r="Q1345" s="234"/>
      <c r="R1345" s="234"/>
      <c r="S1345" s="234"/>
      <c r="T1345" s="234"/>
      <c r="U1345" s="234"/>
      <c r="V1345" s="234"/>
      <c r="W1345" s="234"/>
      <c r="X1345" s="234"/>
      <c r="Y1345" s="234"/>
      <c r="Z1345" s="234"/>
      <c r="AA1345" s="234"/>
      <c r="AB1345" s="234"/>
      <c r="AC1345" s="234"/>
      <c r="AD1345" s="234"/>
      <c r="AG1345">
        <f t="shared" si="396"/>
        <v>0</v>
      </c>
      <c r="AH1345">
        <f t="shared" si="397"/>
        <v>0</v>
      </c>
      <c r="AI1345">
        <f t="shared" si="398"/>
        <v>0</v>
      </c>
      <c r="AJ1345">
        <f t="shared" si="399"/>
        <v>0</v>
      </c>
      <c r="AL1345">
        <f t="shared" si="400"/>
        <v>0</v>
      </c>
      <c r="AM1345">
        <f t="shared" si="401"/>
        <v>0</v>
      </c>
      <c r="AN1345">
        <f t="shared" si="402"/>
        <v>0</v>
      </c>
      <c r="AO1345">
        <f t="shared" si="403"/>
        <v>0</v>
      </c>
      <c r="AQ1345">
        <f t="shared" si="404"/>
        <v>0</v>
      </c>
      <c r="AR1345">
        <f t="shared" si="405"/>
        <v>0</v>
      </c>
      <c r="AS1345">
        <f t="shared" si="406"/>
        <v>0</v>
      </c>
      <c r="AT1345">
        <f t="shared" si="407"/>
        <v>0</v>
      </c>
      <c r="AV1345">
        <f t="shared" si="408"/>
        <v>0</v>
      </c>
      <c r="AW1345">
        <f t="shared" si="409"/>
        <v>0</v>
      </c>
      <c r="AX1345">
        <f t="shared" si="410"/>
        <v>0</v>
      </c>
      <c r="AY1345">
        <f t="shared" si="411"/>
        <v>0</v>
      </c>
      <c r="BA1345">
        <f t="shared" si="412"/>
        <v>0</v>
      </c>
      <c r="BB1345">
        <f t="shared" si="413"/>
        <v>0</v>
      </c>
      <c r="BC1345">
        <f t="shared" si="414"/>
        <v>0</v>
      </c>
      <c r="BD1345">
        <f t="shared" si="415"/>
        <v>0</v>
      </c>
      <c r="BF1345">
        <f t="shared" si="416"/>
        <v>0</v>
      </c>
      <c r="BG1345">
        <f t="shared" si="417"/>
        <v>0</v>
      </c>
      <c r="BH1345">
        <f t="shared" si="418"/>
        <v>0</v>
      </c>
      <c r="BI1345">
        <f t="shared" si="419"/>
        <v>0</v>
      </c>
      <c r="BK1345">
        <f t="shared" si="420"/>
        <v>0</v>
      </c>
      <c r="BL1345">
        <f t="shared" si="421"/>
        <v>0</v>
      </c>
      <c r="BM1345">
        <f t="shared" si="422"/>
        <v>0</v>
      </c>
      <c r="BN1345">
        <f t="shared" si="423"/>
        <v>0</v>
      </c>
      <c r="BP1345">
        <f t="shared" si="424"/>
        <v>0</v>
      </c>
      <c r="BQ1345">
        <f t="shared" si="425"/>
        <v>0</v>
      </c>
      <c r="BR1345">
        <f t="shared" si="426"/>
        <v>0</v>
      </c>
      <c r="BS1345">
        <f t="shared" si="427"/>
        <v>0</v>
      </c>
      <c r="BU1345">
        <f t="shared" si="428"/>
        <v>0</v>
      </c>
      <c r="BV1345">
        <f t="shared" si="429"/>
        <v>0</v>
      </c>
      <c r="BW1345">
        <f t="shared" si="430"/>
        <v>0</v>
      </c>
      <c r="BX1345">
        <f t="shared" si="431"/>
        <v>0</v>
      </c>
      <c r="BZ1345">
        <f t="shared" si="432"/>
        <v>0</v>
      </c>
      <c r="CA1345">
        <f t="shared" si="433"/>
        <v>0</v>
      </c>
      <c r="CB1345">
        <f t="shared" si="434"/>
        <v>0</v>
      </c>
      <c r="CC1345">
        <f t="shared" si="435"/>
        <v>0</v>
      </c>
      <c r="CE1345">
        <f t="shared" si="436"/>
        <v>0</v>
      </c>
      <c r="CF1345">
        <f t="shared" si="437"/>
        <v>0</v>
      </c>
      <c r="CG1345">
        <f t="shared" si="438"/>
        <v>0</v>
      </c>
      <c r="CH1345">
        <f t="shared" si="439"/>
        <v>0</v>
      </c>
      <c r="CJ1345">
        <f t="shared" si="440"/>
        <v>0</v>
      </c>
      <c r="CL1345">
        <f t="shared" si="393"/>
        <v>0</v>
      </c>
      <c r="CM1345">
        <f t="shared" ref="CM1345:CO1345" si="481">IF(OR(S1206="NA",S1206="NS"),0,IF(G1345&gt;=S1206,0,1))</f>
        <v>0</v>
      </c>
      <c r="CN1345">
        <f t="shared" si="481"/>
        <v>0</v>
      </c>
      <c r="CO1345">
        <f t="shared" si="481"/>
        <v>0</v>
      </c>
      <c r="CQ1345" s="128">
        <f t="shared" si="442"/>
        <v>0</v>
      </c>
      <c r="CR1345">
        <f t="shared" si="443"/>
        <v>0</v>
      </c>
      <c r="CS1345">
        <f t="shared" si="444"/>
        <v>0</v>
      </c>
      <c r="CT1345">
        <f t="shared" si="445"/>
        <v>0</v>
      </c>
      <c r="CU1345">
        <f t="shared" si="446"/>
        <v>0</v>
      </c>
      <c r="CV1345">
        <f t="shared" si="447"/>
        <v>0</v>
      </c>
      <c r="CW1345">
        <f t="shared" si="448"/>
        <v>0</v>
      </c>
      <c r="CX1345">
        <f t="shared" si="449"/>
        <v>0</v>
      </c>
      <c r="CY1345">
        <f t="shared" si="450"/>
        <v>0</v>
      </c>
      <c r="CZ1345">
        <f t="shared" si="451"/>
        <v>0</v>
      </c>
      <c r="DA1345">
        <f t="shared" si="452"/>
        <v>0</v>
      </c>
      <c r="DB1345">
        <f t="shared" si="453"/>
        <v>0</v>
      </c>
      <c r="DC1345">
        <f t="shared" si="454"/>
        <v>0</v>
      </c>
      <c r="DD1345">
        <f t="shared" si="455"/>
        <v>0</v>
      </c>
      <c r="DE1345">
        <f t="shared" si="456"/>
        <v>0</v>
      </c>
      <c r="DF1345">
        <f t="shared" si="457"/>
        <v>0</v>
      </c>
      <c r="DG1345">
        <f t="shared" si="458"/>
        <v>0</v>
      </c>
      <c r="DH1345">
        <f t="shared" si="459"/>
        <v>0</v>
      </c>
      <c r="DI1345">
        <f t="shared" si="460"/>
        <v>0</v>
      </c>
      <c r="DJ1345">
        <f t="shared" si="461"/>
        <v>0</v>
      </c>
      <c r="DK1345">
        <f t="shared" si="462"/>
        <v>0</v>
      </c>
    </row>
    <row r="1346" spans="1:115" ht="15" customHeight="1">
      <c r="A1346" s="166"/>
      <c r="B1346" s="7"/>
      <c r="C1346" s="64" t="s">
        <v>158</v>
      </c>
      <c r="D1346" s="322" t="str">
        <f t="shared" si="395"/>
        <v/>
      </c>
      <c r="E1346" s="323"/>
      <c r="F1346" s="324"/>
      <c r="G1346" s="234"/>
      <c r="H1346" s="234"/>
      <c r="I1346" s="234"/>
      <c r="J1346" s="234"/>
      <c r="K1346" s="234"/>
      <c r="L1346" s="234"/>
      <c r="M1346" s="234"/>
      <c r="N1346" s="234"/>
      <c r="O1346" s="234"/>
      <c r="P1346" s="234"/>
      <c r="Q1346" s="234"/>
      <c r="R1346" s="234"/>
      <c r="S1346" s="234"/>
      <c r="T1346" s="234"/>
      <c r="U1346" s="234"/>
      <c r="V1346" s="234"/>
      <c r="W1346" s="234"/>
      <c r="X1346" s="234"/>
      <c r="Y1346" s="234"/>
      <c r="Z1346" s="234"/>
      <c r="AA1346" s="234"/>
      <c r="AB1346" s="234"/>
      <c r="AC1346" s="234"/>
      <c r="AD1346" s="234"/>
      <c r="AG1346">
        <f t="shared" si="396"/>
        <v>0</v>
      </c>
      <c r="AH1346">
        <f t="shared" si="397"/>
        <v>0</v>
      </c>
      <c r="AI1346">
        <f t="shared" si="398"/>
        <v>0</v>
      </c>
      <c r="AJ1346">
        <f t="shared" si="399"/>
        <v>0</v>
      </c>
      <c r="AL1346">
        <f t="shared" si="400"/>
        <v>0</v>
      </c>
      <c r="AM1346">
        <f t="shared" si="401"/>
        <v>0</v>
      </c>
      <c r="AN1346">
        <f t="shared" si="402"/>
        <v>0</v>
      </c>
      <c r="AO1346">
        <f t="shared" si="403"/>
        <v>0</v>
      </c>
      <c r="AQ1346">
        <f t="shared" si="404"/>
        <v>0</v>
      </c>
      <c r="AR1346">
        <f t="shared" si="405"/>
        <v>0</v>
      </c>
      <c r="AS1346">
        <f t="shared" si="406"/>
        <v>0</v>
      </c>
      <c r="AT1346">
        <f t="shared" si="407"/>
        <v>0</v>
      </c>
      <c r="AV1346">
        <f t="shared" si="408"/>
        <v>0</v>
      </c>
      <c r="AW1346">
        <f t="shared" si="409"/>
        <v>0</v>
      </c>
      <c r="AX1346">
        <f t="shared" si="410"/>
        <v>0</v>
      </c>
      <c r="AY1346">
        <f t="shared" si="411"/>
        <v>0</v>
      </c>
      <c r="BA1346">
        <f t="shared" si="412"/>
        <v>0</v>
      </c>
      <c r="BB1346">
        <f t="shared" si="413"/>
        <v>0</v>
      </c>
      <c r="BC1346">
        <f t="shared" si="414"/>
        <v>0</v>
      </c>
      <c r="BD1346">
        <f t="shared" si="415"/>
        <v>0</v>
      </c>
      <c r="BF1346">
        <f t="shared" si="416"/>
        <v>0</v>
      </c>
      <c r="BG1346">
        <f t="shared" si="417"/>
        <v>0</v>
      </c>
      <c r="BH1346">
        <f t="shared" si="418"/>
        <v>0</v>
      </c>
      <c r="BI1346">
        <f t="shared" si="419"/>
        <v>0</v>
      </c>
      <c r="BK1346">
        <f t="shared" si="420"/>
        <v>0</v>
      </c>
      <c r="BL1346">
        <f t="shared" si="421"/>
        <v>0</v>
      </c>
      <c r="BM1346">
        <f t="shared" si="422"/>
        <v>0</v>
      </c>
      <c r="BN1346">
        <f t="shared" si="423"/>
        <v>0</v>
      </c>
      <c r="BP1346">
        <f t="shared" si="424"/>
        <v>0</v>
      </c>
      <c r="BQ1346">
        <f t="shared" si="425"/>
        <v>0</v>
      </c>
      <c r="BR1346">
        <f t="shared" si="426"/>
        <v>0</v>
      </c>
      <c r="BS1346">
        <f t="shared" si="427"/>
        <v>0</v>
      </c>
      <c r="BU1346">
        <f t="shared" si="428"/>
        <v>0</v>
      </c>
      <c r="BV1346">
        <f t="shared" si="429"/>
        <v>0</v>
      </c>
      <c r="BW1346">
        <f t="shared" si="430"/>
        <v>0</v>
      </c>
      <c r="BX1346">
        <f t="shared" si="431"/>
        <v>0</v>
      </c>
      <c r="BZ1346">
        <f t="shared" si="432"/>
        <v>0</v>
      </c>
      <c r="CA1346">
        <f t="shared" si="433"/>
        <v>0</v>
      </c>
      <c r="CB1346">
        <f t="shared" si="434"/>
        <v>0</v>
      </c>
      <c r="CC1346">
        <f t="shared" si="435"/>
        <v>0</v>
      </c>
      <c r="CE1346">
        <f t="shared" si="436"/>
        <v>0</v>
      </c>
      <c r="CF1346">
        <f t="shared" si="437"/>
        <v>0</v>
      </c>
      <c r="CG1346">
        <f t="shared" si="438"/>
        <v>0</v>
      </c>
      <c r="CH1346">
        <f t="shared" si="439"/>
        <v>0</v>
      </c>
      <c r="CJ1346">
        <f t="shared" si="440"/>
        <v>0</v>
      </c>
      <c r="CL1346">
        <f t="shared" si="393"/>
        <v>0</v>
      </c>
      <c r="CM1346">
        <f t="shared" ref="CM1346:CO1346" si="482">IF(OR(S1207="NA",S1207="NS"),0,IF(G1346&gt;=S1207,0,1))</f>
        <v>0</v>
      </c>
      <c r="CN1346">
        <f t="shared" si="482"/>
        <v>0</v>
      </c>
      <c r="CO1346">
        <f t="shared" si="482"/>
        <v>0</v>
      </c>
      <c r="CQ1346" s="128">
        <f t="shared" si="442"/>
        <v>0</v>
      </c>
      <c r="CR1346">
        <f t="shared" si="443"/>
        <v>0</v>
      </c>
      <c r="CS1346">
        <f t="shared" si="444"/>
        <v>0</v>
      </c>
      <c r="CT1346">
        <f t="shared" si="445"/>
        <v>0</v>
      </c>
      <c r="CU1346">
        <f t="shared" si="446"/>
        <v>0</v>
      </c>
      <c r="CV1346">
        <f t="shared" si="447"/>
        <v>0</v>
      </c>
      <c r="CW1346">
        <f t="shared" si="448"/>
        <v>0</v>
      </c>
      <c r="CX1346">
        <f t="shared" si="449"/>
        <v>0</v>
      </c>
      <c r="CY1346">
        <f t="shared" si="450"/>
        <v>0</v>
      </c>
      <c r="CZ1346">
        <f t="shared" si="451"/>
        <v>0</v>
      </c>
      <c r="DA1346">
        <f t="shared" si="452"/>
        <v>0</v>
      </c>
      <c r="DB1346">
        <f t="shared" si="453"/>
        <v>0</v>
      </c>
      <c r="DC1346">
        <f t="shared" si="454"/>
        <v>0</v>
      </c>
      <c r="DD1346">
        <f t="shared" si="455"/>
        <v>0</v>
      </c>
      <c r="DE1346">
        <f t="shared" si="456"/>
        <v>0</v>
      </c>
      <c r="DF1346">
        <f t="shared" si="457"/>
        <v>0</v>
      </c>
      <c r="DG1346">
        <f t="shared" si="458"/>
        <v>0</v>
      </c>
      <c r="DH1346">
        <f t="shared" si="459"/>
        <v>0</v>
      </c>
      <c r="DI1346">
        <f t="shared" si="460"/>
        <v>0</v>
      </c>
      <c r="DJ1346">
        <f t="shared" si="461"/>
        <v>0</v>
      </c>
      <c r="DK1346">
        <f t="shared" si="462"/>
        <v>0</v>
      </c>
    </row>
    <row r="1347" spans="1:115" ht="15" customHeight="1">
      <c r="A1347" s="166"/>
      <c r="B1347" s="7"/>
      <c r="C1347" s="64" t="s">
        <v>159</v>
      </c>
      <c r="D1347" s="322" t="str">
        <f t="shared" si="395"/>
        <v/>
      </c>
      <c r="E1347" s="323"/>
      <c r="F1347" s="324"/>
      <c r="G1347" s="234"/>
      <c r="H1347" s="234"/>
      <c r="I1347" s="234"/>
      <c r="J1347" s="234"/>
      <c r="K1347" s="234"/>
      <c r="L1347" s="234"/>
      <c r="M1347" s="234"/>
      <c r="N1347" s="234"/>
      <c r="O1347" s="234"/>
      <c r="P1347" s="234"/>
      <c r="Q1347" s="234"/>
      <c r="R1347" s="234"/>
      <c r="S1347" s="234"/>
      <c r="T1347" s="234"/>
      <c r="U1347" s="234"/>
      <c r="V1347" s="234"/>
      <c r="W1347" s="234"/>
      <c r="X1347" s="234"/>
      <c r="Y1347" s="234"/>
      <c r="Z1347" s="234"/>
      <c r="AA1347" s="234"/>
      <c r="AB1347" s="234"/>
      <c r="AC1347" s="234"/>
      <c r="AD1347" s="234"/>
      <c r="AG1347">
        <f t="shared" si="396"/>
        <v>0</v>
      </c>
      <c r="AH1347">
        <f t="shared" si="397"/>
        <v>0</v>
      </c>
      <c r="AI1347">
        <f t="shared" si="398"/>
        <v>0</v>
      </c>
      <c r="AJ1347">
        <f t="shared" si="399"/>
        <v>0</v>
      </c>
      <c r="AL1347">
        <f t="shared" si="400"/>
        <v>0</v>
      </c>
      <c r="AM1347">
        <f t="shared" si="401"/>
        <v>0</v>
      </c>
      <c r="AN1347">
        <f t="shared" si="402"/>
        <v>0</v>
      </c>
      <c r="AO1347">
        <f t="shared" si="403"/>
        <v>0</v>
      </c>
      <c r="AQ1347">
        <f t="shared" si="404"/>
        <v>0</v>
      </c>
      <c r="AR1347">
        <f t="shared" si="405"/>
        <v>0</v>
      </c>
      <c r="AS1347">
        <f t="shared" si="406"/>
        <v>0</v>
      </c>
      <c r="AT1347">
        <f t="shared" si="407"/>
        <v>0</v>
      </c>
      <c r="AV1347">
        <f t="shared" si="408"/>
        <v>0</v>
      </c>
      <c r="AW1347">
        <f t="shared" si="409"/>
        <v>0</v>
      </c>
      <c r="AX1347">
        <f t="shared" si="410"/>
        <v>0</v>
      </c>
      <c r="AY1347">
        <f t="shared" si="411"/>
        <v>0</v>
      </c>
      <c r="BA1347">
        <f t="shared" si="412"/>
        <v>0</v>
      </c>
      <c r="BB1347">
        <f t="shared" si="413"/>
        <v>0</v>
      </c>
      <c r="BC1347">
        <f t="shared" si="414"/>
        <v>0</v>
      </c>
      <c r="BD1347">
        <f t="shared" si="415"/>
        <v>0</v>
      </c>
      <c r="BF1347">
        <f t="shared" si="416"/>
        <v>0</v>
      </c>
      <c r="BG1347">
        <f t="shared" si="417"/>
        <v>0</v>
      </c>
      <c r="BH1347">
        <f t="shared" si="418"/>
        <v>0</v>
      </c>
      <c r="BI1347">
        <f t="shared" si="419"/>
        <v>0</v>
      </c>
      <c r="BK1347">
        <f t="shared" si="420"/>
        <v>0</v>
      </c>
      <c r="BL1347">
        <f t="shared" si="421"/>
        <v>0</v>
      </c>
      <c r="BM1347">
        <f t="shared" si="422"/>
        <v>0</v>
      </c>
      <c r="BN1347">
        <f t="shared" si="423"/>
        <v>0</v>
      </c>
      <c r="BP1347">
        <f t="shared" si="424"/>
        <v>0</v>
      </c>
      <c r="BQ1347">
        <f t="shared" si="425"/>
        <v>0</v>
      </c>
      <c r="BR1347">
        <f t="shared" si="426"/>
        <v>0</v>
      </c>
      <c r="BS1347">
        <f t="shared" si="427"/>
        <v>0</v>
      </c>
      <c r="BU1347">
        <f t="shared" si="428"/>
        <v>0</v>
      </c>
      <c r="BV1347">
        <f t="shared" si="429"/>
        <v>0</v>
      </c>
      <c r="BW1347">
        <f t="shared" si="430"/>
        <v>0</v>
      </c>
      <c r="BX1347">
        <f t="shared" si="431"/>
        <v>0</v>
      </c>
      <c r="BZ1347">
        <f t="shared" si="432"/>
        <v>0</v>
      </c>
      <c r="CA1347">
        <f t="shared" si="433"/>
        <v>0</v>
      </c>
      <c r="CB1347">
        <f t="shared" si="434"/>
        <v>0</v>
      </c>
      <c r="CC1347">
        <f t="shared" si="435"/>
        <v>0</v>
      </c>
      <c r="CE1347">
        <f t="shared" si="436"/>
        <v>0</v>
      </c>
      <c r="CF1347">
        <f t="shared" si="437"/>
        <v>0</v>
      </c>
      <c r="CG1347">
        <f t="shared" si="438"/>
        <v>0</v>
      </c>
      <c r="CH1347">
        <f t="shared" si="439"/>
        <v>0</v>
      </c>
      <c r="CJ1347">
        <f t="shared" si="440"/>
        <v>0</v>
      </c>
      <c r="CL1347">
        <f t="shared" si="393"/>
        <v>0</v>
      </c>
      <c r="CM1347">
        <f t="shared" ref="CM1347:CO1347" si="483">IF(OR(S1208="NA",S1208="NS"),0,IF(G1347&gt;=S1208,0,1))</f>
        <v>0</v>
      </c>
      <c r="CN1347">
        <f t="shared" si="483"/>
        <v>0</v>
      </c>
      <c r="CO1347">
        <f t="shared" si="483"/>
        <v>0</v>
      </c>
      <c r="CQ1347" s="128">
        <f t="shared" si="442"/>
        <v>0</v>
      </c>
      <c r="CR1347">
        <f t="shared" si="443"/>
        <v>0</v>
      </c>
      <c r="CS1347">
        <f t="shared" si="444"/>
        <v>0</v>
      </c>
      <c r="CT1347">
        <f t="shared" si="445"/>
        <v>0</v>
      </c>
      <c r="CU1347">
        <f t="shared" si="446"/>
        <v>0</v>
      </c>
      <c r="CV1347">
        <f t="shared" si="447"/>
        <v>0</v>
      </c>
      <c r="CW1347">
        <f t="shared" si="448"/>
        <v>0</v>
      </c>
      <c r="CX1347">
        <f t="shared" si="449"/>
        <v>0</v>
      </c>
      <c r="CY1347">
        <f t="shared" si="450"/>
        <v>0</v>
      </c>
      <c r="CZ1347">
        <f t="shared" si="451"/>
        <v>0</v>
      </c>
      <c r="DA1347">
        <f t="shared" si="452"/>
        <v>0</v>
      </c>
      <c r="DB1347">
        <f t="shared" si="453"/>
        <v>0</v>
      </c>
      <c r="DC1347">
        <f t="shared" si="454"/>
        <v>0</v>
      </c>
      <c r="DD1347">
        <f t="shared" si="455"/>
        <v>0</v>
      </c>
      <c r="DE1347">
        <f t="shared" si="456"/>
        <v>0</v>
      </c>
      <c r="DF1347">
        <f t="shared" si="457"/>
        <v>0</v>
      </c>
      <c r="DG1347">
        <f t="shared" si="458"/>
        <v>0</v>
      </c>
      <c r="DH1347">
        <f t="shared" si="459"/>
        <v>0</v>
      </c>
      <c r="DI1347">
        <f t="shared" si="460"/>
        <v>0</v>
      </c>
      <c r="DJ1347">
        <f t="shared" si="461"/>
        <v>0</v>
      </c>
      <c r="DK1347">
        <f t="shared" si="462"/>
        <v>0</v>
      </c>
    </row>
    <row r="1348" spans="1:115" ht="15" customHeight="1">
      <c r="A1348" s="166"/>
      <c r="B1348" s="7"/>
      <c r="C1348" s="64" t="s">
        <v>160</v>
      </c>
      <c r="D1348" s="322" t="str">
        <f t="shared" si="395"/>
        <v/>
      </c>
      <c r="E1348" s="323"/>
      <c r="F1348" s="324"/>
      <c r="G1348" s="234"/>
      <c r="H1348" s="234"/>
      <c r="I1348" s="234"/>
      <c r="J1348" s="234"/>
      <c r="K1348" s="234"/>
      <c r="L1348" s="234"/>
      <c r="M1348" s="234"/>
      <c r="N1348" s="234"/>
      <c r="O1348" s="234"/>
      <c r="P1348" s="234"/>
      <c r="Q1348" s="234"/>
      <c r="R1348" s="234"/>
      <c r="S1348" s="234"/>
      <c r="T1348" s="234"/>
      <c r="U1348" s="234"/>
      <c r="V1348" s="234"/>
      <c r="W1348" s="234"/>
      <c r="X1348" s="234"/>
      <c r="Y1348" s="234"/>
      <c r="Z1348" s="234"/>
      <c r="AA1348" s="234"/>
      <c r="AB1348" s="234"/>
      <c r="AC1348" s="234"/>
      <c r="AD1348" s="234"/>
      <c r="AG1348">
        <f t="shared" si="396"/>
        <v>0</v>
      </c>
      <c r="AH1348">
        <f t="shared" si="397"/>
        <v>0</v>
      </c>
      <c r="AI1348">
        <f t="shared" si="398"/>
        <v>0</v>
      </c>
      <c r="AJ1348">
        <f t="shared" si="399"/>
        <v>0</v>
      </c>
      <c r="AL1348">
        <f t="shared" si="400"/>
        <v>0</v>
      </c>
      <c r="AM1348">
        <f t="shared" si="401"/>
        <v>0</v>
      </c>
      <c r="AN1348">
        <f t="shared" si="402"/>
        <v>0</v>
      </c>
      <c r="AO1348">
        <f t="shared" si="403"/>
        <v>0</v>
      </c>
      <c r="AQ1348">
        <f t="shared" si="404"/>
        <v>0</v>
      </c>
      <c r="AR1348">
        <f t="shared" si="405"/>
        <v>0</v>
      </c>
      <c r="AS1348">
        <f t="shared" si="406"/>
        <v>0</v>
      </c>
      <c r="AT1348">
        <f t="shared" si="407"/>
        <v>0</v>
      </c>
      <c r="AV1348">
        <f t="shared" si="408"/>
        <v>0</v>
      </c>
      <c r="AW1348">
        <f t="shared" si="409"/>
        <v>0</v>
      </c>
      <c r="AX1348">
        <f t="shared" si="410"/>
        <v>0</v>
      </c>
      <c r="AY1348">
        <f t="shared" si="411"/>
        <v>0</v>
      </c>
      <c r="BA1348">
        <f t="shared" si="412"/>
        <v>0</v>
      </c>
      <c r="BB1348">
        <f t="shared" si="413"/>
        <v>0</v>
      </c>
      <c r="BC1348">
        <f t="shared" si="414"/>
        <v>0</v>
      </c>
      <c r="BD1348">
        <f t="shared" si="415"/>
        <v>0</v>
      </c>
      <c r="BF1348">
        <f t="shared" si="416"/>
        <v>0</v>
      </c>
      <c r="BG1348">
        <f t="shared" si="417"/>
        <v>0</v>
      </c>
      <c r="BH1348">
        <f t="shared" si="418"/>
        <v>0</v>
      </c>
      <c r="BI1348">
        <f t="shared" si="419"/>
        <v>0</v>
      </c>
      <c r="BK1348">
        <f t="shared" si="420"/>
        <v>0</v>
      </c>
      <c r="BL1348">
        <f t="shared" si="421"/>
        <v>0</v>
      </c>
      <c r="BM1348">
        <f t="shared" si="422"/>
        <v>0</v>
      </c>
      <c r="BN1348">
        <f t="shared" si="423"/>
        <v>0</v>
      </c>
      <c r="BP1348">
        <f t="shared" si="424"/>
        <v>0</v>
      </c>
      <c r="BQ1348">
        <f t="shared" si="425"/>
        <v>0</v>
      </c>
      <c r="BR1348">
        <f t="shared" si="426"/>
        <v>0</v>
      </c>
      <c r="BS1348">
        <f t="shared" si="427"/>
        <v>0</v>
      </c>
      <c r="BU1348">
        <f t="shared" si="428"/>
        <v>0</v>
      </c>
      <c r="BV1348">
        <f t="shared" si="429"/>
        <v>0</v>
      </c>
      <c r="BW1348">
        <f t="shared" si="430"/>
        <v>0</v>
      </c>
      <c r="BX1348">
        <f t="shared" si="431"/>
        <v>0</v>
      </c>
      <c r="BZ1348">
        <f t="shared" si="432"/>
        <v>0</v>
      </c>
      <c r="CA1348">
        <f t="shared" si="433"/>
        <v>0</v>
      </c>
      <c r="CB1348">
        <f t="shared" si="434"/>
        <v>0</v>
      </c>
      <c r="CC1348">
        <f t="shared" si="435"/>
        <v>0</v>
      </c>
      <c r="CE1348">
        <f t="shared" si="436"/>
        <v>0</v>
      </c>
      <c r="CF1348">
        <f t="shared" si="437"/>
        <v>0</v>
      </c>
      <c r="CG1348">
        <f t="shared" si="438"/>
        <v>0</v>
      </c>
      <c r="CH1348">
        <f t="shared" si="439"/>
        <v>0</v>
      </c>
      <c r="CJ1348">
        <f t="shared" si="440"/>
        <v>0</v>
      </c>
      <c r="CL1348">
        <f t="shared" si="393"/>
        <v>0</v>
      </c>
      <c r="CM1348">
        <f t="shared" ref="CM1348:CO1348" si="484">IF(OR(S1209="NA",S1209="NS"),0,IF(G1348&gt;=S1209,0,1))</f>
        <v>0</v>
      </c>
      <c r="CN1348">
        <f t="shared" si="484"/>
        <v>0</v>
      </c>
      <c r="CO1348">
        <f t="shared" si="484"/>
        <v>0</v>
      </c>
      <c r="CQ1348" s="128">
        <f t="shared" si="442"/>
        <v>0</v>
      </c>
      <c r="CR1348">
        <f t="shared" si="443"/>
        <v>0</v>
      </c>
      <c r="CS1348">
        <f t="shared" si="444"/>
        <v>0</v>
      </c>
      <c r="CT1348">
        <f t="shared" si="445"/>
        <v>0</v>
      </c>
      <c r="CU1348">
        <f t="shared" si="446"/>
        <v>0</v>
      </c>
      <c r="CV1348">
        <f t="shared" si="447"/>
        <v>0</v>
      </c>
      <c r="CW1348">
        <f t="shared" si="448"/>
        <v>0</v>
      </c>
      <c r="CX1348">
        <f t="shared" si="449"/>
        <v>0</v>
      </c>
      <c r="CY1348">
        <f t="shared" si="450"/>
        <v>0</v>
      </c>
      <c r="CZ1348">
        <f t="shared" si="451"/>
        <v>0</v>
      </c>
      <c r="DA1348">
        <f t="shared" si="452"/>
        <v>0</v>
      </c>
      <c r="DB1348">
        <f t="shared" si="453"/>
        <v>0</v>
      </c>
      <c r="DC1348">
        <f t="shared" si="454"/>
        <v>0</v>
      </c>
      <c r="DD1348">
        <f t="shared" si="455"/>
        <v>0</v>
      </c>
      <c r="DE1348">
        <f t="shared" si="456"/>
        <v>0</v>
      </c>
      <c r="DF1348">
        <f t="shared" si="457"/>
        <v>0</v>
      </c>
      <c r="DG1348">
        <f t="shared" si="458"/>
        <v>0</v>
      </c>
      <c r="DH1348">
        <f t="shared" si="459"/>
        <v>0</v>
      </c>
      <c r="DI1348">
        <f t="shared" si="460"/>
        <v>0</v>
      </c>
      <c r="DJ1348">
        <f t="shared" si="461"/>
        <v>0</v>
      </c>
      <c r="DK1348">
        <f t="shared" si="462"/>
        <v>0</v>
      </c>
    </row>
    <row r="1349" spans="1:115" ht="15" customHeight="1">
      <c r="A1349" s="166"/>
      <c r="B1349" s="7"/>
      <c r="C1349" s="64" t="s">
        <v>161</v>
      </c>
      <c r="D1349" s="322" t="str">
        <f t="shared" si="395"/>
        <v/>
      </c>
      <c r="E1349" s="323"/>
      <c r="F1349" s="324"/>
      <c r="G1349" s="234"/>
      <c r="H1349" s="234"/>
      <c r="I1349" s="234"/>
      <c r="J1349" s="234"/>
      <c r="K1349" s="234"/>
      <c r="L1349" s="234"/>
      <c r="M1349" s="234"/>
      <c r="N1349" s="234"/>
      <c r="O1349" s="234"/>
      <c r="P1349" s="234"/>
      <c r="Q1349" s="234"/>
      <c r="R1349" s="234"/>
      <c r="S1349" s="234"/>
      <c r="T1349" s="234"/>
      <c r="U1349" s="234"/>
      <c r="V1349" s="234"/>
      <c r="W1349" s="234"/>
      <c r="X1349" s="234"/>
      <c r="Y1349" s="234"/>
      <c r="Z1349" s="234"/>
      <c r="AA1349" s="234"/>
      <c r="AB1349" s="234"/>
      <c r="AC1349" s="234"/>
      <c r="AD1349" s="234"/>
      <c r="AG1349">
        <f t="shared" si="396"/>
        <v>0</v>
      </c>
      <c r="AH1349">
        <f t="shared" si="397"/>
        <v>0</v>
      </c>
      <c r="AI1349">
        <f t="shared" si="398"/>
        <v>0</v>
      </c>
      <c r="AJ1349">
        <f t="shared" si="399"/>
        <v>0</v>
      </c>
      <c r="AL1349">
        <f t="shared" si="400"/>
        <v>0</v>
      </c>
      <c r="AM1349">
        <f t="shared" si="401"/>
        <v>0</v>
      </c>
      <c r="AN1349">
        <f t="shared" si="402"/>
        <v>0</v>
      </c>
      <c r="AO1349">
        <f t="shared" si="403"/>
        <v>0</v>
      </c>
      <c r="AQ1349">
        <f t="shared" si="404"/>
        <v>0</v>
      </c>
      <c r="AR1349">
        <f t="shared" si="405"/>
        <v>0</v>
      </c>
      <c r="AS1349">
        <f t="shared" si="406"/>
        <v>0</v>
      </c>
      <c r="AT1349">
        <f t="shared" si="407"/>
        <v>0</v>
      </c>
      <c r="AV1349">
        <f t="shared" si="408"/>
        <v>0</v>
      </c>
      <c r="AW1349">
        <f t="shared" si="409"/>
        <v>0</v>
      </c>
      <c r="AX1349">
        <f t="shared" si="410"/>
        <v>0</v>
      </c>
      <c r="AY1349">
        <f t="shared" si="411"/>
        <v>0</v>
      </c>
      <c r="BA1349">
        <f t="shared" si="412"/>
        <v>0</v>
      </c>
      <c r="BB1349">
        <f t="shared" si="413"/>
        <v>0</v>
      </c>
      <c r="BC1349">
        <f t="shared" si="414"/>
        <v>0</v>
      </c>
      <c r="BD1349">
        <f t="shared" si="415"/>
        <v>0</v>
      </c>
      <c r="BF1349">
        <f t="shared" si="416"/>
        <v>0</v>
      </c>
      <c r="BG1349">
        <f t="shared" si="417"/>
        <v>0</v>
      </c>
      <c r="BH1349">
        <f t="shared" si="418"/>
        <v>0</v>
      </c>
      <c r="BI1349">
        <f t="shared" si="419"/>
        <v>0</v>
      </c>
      <c r="BK1349">
        <f t="shared" si="420"/>
        <v>0</v>
      </c>
      <c r="BL1349">
        <f t="shared" si="421"/>
        <v>0</v>
      </c>
      <c r="BM1349">
        <f t="shared" si="422"/>
        <v>0</v>
      </c>
      <c r="BN1349">
        <f t="shared" si="423"/>
        <v>0</v>
      </c>
      <c r="BP1349">
        <f t="shared" si="424"/>
        <v>0</v>
      </c>
      <c r="BQ1349">
        <f t="shared" si="425"/>
        <v>0</v>
      </c>
      <c r="BR1349">
        <f t="shared" si="426"/>
        <v>0</v>
      </c>
      <c r="BS1349">
        <f t="shared" si="427"/>
        <v>0</v>
      </c>
      <c r="BU1349">
        <f t="shared" si="428"/>
        <v>0</v>
      </c>
      <c r="BV1349">
        <f t="shared" si="429"/>
        <v>0</v>
      </c>
      <c r="BW1349">
        <f t="shared" si="430"/>
        <v>0</v>
      </c>
      <c r="BX1349">
        <f t="shared" si="431"/>
        <v>0</v>
      </c>
      <c r="BZ1349">
        <f t="shared" si="432"/>
        <v>0</v>
      </c>
      <c r="CA1349">
        <f t="shared" si="433"/>
        <v>0</v>
      </c>
      <c r="CB1349">
        <f t="shared" si="434"/>
        <v>0</v>
      </c>
      <c r="CC1349">
        <f t="shared" si="435"/>
        <v>0</v>
      </c>
      <c r="CE1349">
        <f t="shared" si="436"/>
        <v>0</v>
      </c>
      <c r="CF1349">
        <f t="shared" si="437"/>
        <v>0</v>
      </c>
      <c r="CG1349">
        <f t="shared" si="438"/>
        <v>0</v>
      </c>
      <c r="CH1349">
        <f t="shared" si="439"/>
        <v>0</v>
      </c>
      <c r="CJ1349">
        <f t="shared" si="440"/>
        <v>0</v>
      </c>
      <c r="CL1349">
        <f t="shared" si="393"/>
        <v>0</v>
      </c>
      <c r="CM1349">
        <f t="shared" ref="CM1349:CO1349" si="485">IF(OR(S1210="NA",S1210="NS"),0,IF(G1349&gt;=S1210,0,1))</f>
        <v>0</v>
      </c>
      <c r="CN1349">
        <f t="shared" si="485"/>
        <v>0</v>
      </c>
      <c r="CO1349">
        <f t="shared" si="485"/>
        <v>0</v>
      </c>
      <c r="CQ1349" s="128">
        <f t="shared" si="442"/>
        <v>0</v>
      </c>
      <c r="CR1349">
        <f t="shared" si="443"/>
        <v>0</v>
      </c>
      <c r="CS1349">
        <f t="shared" si="444"/>
        <v>0</v>
      </c>
      <c r="CT1349">
        <f t="shared" si="445"/>
        <v>0</v>
      </c>
      <c r="CU1349">
        <f t="shared" si="446"/>
        <v>0</v>
      </c>
      <c r="CV1349">
        <f t="shared" si="447"/>
        <v>0</v>
      </c>
      <c r="CW1349">
        <f t="shared" si="448"/>
        <v>0</v>
      </c>
      <c r="CX1349">
        <f t="shared" si="449"/>
        <v>0</v>
      </c>
      <c r="CY1349">
        <f t="shared" si="450"/>
        <v>0</v>
      </c>
      <c r="CZ1349">
        <f t="shared" si="451"/>
        <v>0</v>
      </c>
      <c r="DA1349">
        <f t="shared" si="452"/>
        <v>0</v>
      </c>
      <c r="DB1349">
        <f t="shared" si="453"/>
        <v>0</v>
      </c>
      <c r="DC1349">
        <f t="shared" si="454"/>
        <v>0</v>
      </c>
      <c r="DD1349">
        <f t="shared" si="455"/>
        <v>0</v>
      </c>
      <c r="DE1349">
        <f t="shared" si="456"/>
        <v>0</v>
      </c>
      <c r="DF1349">
        <f t="shared" si="457"/>
        <v>0</v>
      </c>
      <c r="DG1349">
        <f t="shared" si="458"/>
        <v>0</v>
      </c>
      <c r="DH1349">
        <f t="shared" si="459"/>
        <v>0</v>
      </c>
      <c r="DI1349">
        <f t="shared" si="460"/>
        <v>0</v>
      </c>
      <c r="DJ1349">
        <f t="shared" si="461"/>
        <v>0</v>
      </c>
      <c r="DK1349">
        <f t="shared" si="462"/>
        <v>0</v>
      </c>
    </row>
    <row r="1350" spans="1:115" ht="15" customHeight="1">
      <c r="A1350" s="166"/>
      <c r="B1350" s="7"/>
      <c r="C1350" s="64" t="s">
        <v>162</v>
      </c>
      <c r="D1350" s="322" t="str">
        <f t="shared" si="395"/>
        <v/>
      </c>
      <c r="E1350" s="323"/>
      <c r="F1350" s="324"/>
      <c r="G1350" s="234"/>
      <c r="H1350" s="234"/>
      <c r="I1350" s="234"/>
      <c r="J1350" s="234"/>
      <c r="K1350" s="234"/>
      <c r="L1350" s="234"/>
      <c r="M1350" s="234"/>
      <c r="N1350" s="234"/>
      <c r="O1350" s="234"/>
      <c r="P1350" s="234"/>
      <c r="Q1350" s="234"/>
      <c r="R1350" s="234"/>
      <c r="S1350" s="234"/>
      <c r="T1350" s="234"/>
      <c r="U1350" s="234"/>
      <c r="V1350" s="234"/>
      <c r="W1350" s="234"/>
      <c r="X1350" s="234"/>
      <c r="Y1350" s="234"/>
      <c r="Z1350" s="234"/>
      <c r="AA1350" s="234"/>
      <c r="AB1350" s="234"/>
      <c r="AC1350" s="234"/>
      <c r="AD1350" s="234"/>
      <c r="AG1350">
        <f t="shared" si="396"/>
        <v>0</v>
      </c>
      <c r="AH1350">
        <f t="shared" si="397"/>
        <v>0</v>
      </c>
      <c r="AI1350">
        <f t="shared" si="398"/>
        <v>0</v>
      </c>
      <c r="AJ1350">
        <f t="shared" si="399"/>
        <v>0</v>
      </c>
      <c r="AL1350">
        <f t="shared" si="400"/>
        <v>0</v>
      </c>
      <c r="AM1350">
        <f t="shared" si="401"/>
        <v>0</v>
      </c>
      <c r="AN1350">
        <f t="shared" si="402"/>
        <v>0</v>
      </c>
      <c r="AO1350">
        <f t="shared" si="403"/>
        <v>0</v>
      </c>
      <c r="AQ1350">
        <f t="shared" si="404"/>
        <v>0</v>
      </c>
      <c r="AR1350">
        <f t="shared" si="405"/>
        <v>0</v>
      </c>
      <c r="AS1350">
        <f t="shared" si="406"/>
        <v>0</v>
      </c>
      <c r="AT1350">
        <f t="shared" si="407"/>
        <v>0</v>
      </c>
      <c r="AV1350">
        <f t="shared" si="408"/>
        <v>0</v>
      </c>
      <c r="AW1350">
        <f t="shared" si="409"/>
        <v>0</v>
      </c>
      <c r="AX1350">
        <f t="shared" si="410"/>
        <v>0</v>
      </c>
      <c r="AY1350">
        <f t="shared" si="411"/>
        <v>0</v>
      </c>
      <c r="BA1350">
        <f t="shared" si="412"/>
        <v>0</v>
      </c>
      <c r="BB1350">
        <f t="shared" si="413"/>
        <v>0</v>
      </c>
      <c r="BC1350">
        <f t="shared" si="414"/>
        <v>0</v>
      </c>
      <c r="BD1350">
        <f t="shared" si="415"/>
        <v>0</v>
      </c>
      <c r="BF1350">
        <f t="shared" si="416"/>
        <v>0</v>
      </c>
      <c r="BG1350">
        <f t="shared" si="417"/>
        <v>0</v>
      </c>
      <c r="BH1350">
        <f t="shared" si="418"/>
        <v>0</v>
      </c>
      <c r="BI1350">
        <f t="shared" si="419"/>
        <v>0</v>
      </c>
      <c r="BK1350">
        <f t="shared" si="420"/>
        <v>0</v>
      </c>
      <c r="BL1350">
        <f t="shared" si="421"/>
        <v>0</v>
      </c>
      <c r="BM1350">
        <f t="shared" si="422"/>
        <v>0</v>
      </c>
      <c r="BN1350">
        <f t="shared" si="423"/>
        <v>0</v>
      </c>
      <c r="BP1350">
        <f t="shared" si="424"/>
        <v>0</v>
      </c>
      <c r="BQ1350">
        <f t="shared" si="425"/>
        <v>0</v>
      </c>
      <c r="BR1350">
        <f t="shared" si="426"/>
        <v>0</v>
      </c>
      <c r="BS1350">
        <f t="shared" si="427"/>
        <v>0</v>
      </c>
      <c r="BU1350">
        <f t="shared" si="428"/>
        <v>0</v>
      </c>
      <c r="BV1350">
        <f t="shared" si="429"/>
        <v>0</v>
      </c>
      <c r="BW1350">
        <f t="shared" si="430"/>
        <v>0</v>
      </c>
      <c r="BX1350">
        <f t="shared" si="431"/>
        <v>0</v>
      </c>
      <c r="BZ1350">
        <f t="shared" si="432"/>
        <v>0</v>
      </c>
      <c r="CA1350">
        <f t="shared" si="433"/>
        <v>0</v>
      </c>
      <c r="CB1350">
        <f t="shared" si="434"/>
        <v>0</v>
      </c>
      <c r="CC1350">
        <f t="shared" si="435"/>
        <v>0</v>
      </c>
      <c r="CE1350">
        <f t="shared" si="436"/>
        <v>0</v>
      </c>
      <c r="CF1350">
        <f t="shared" si="437"/>
        <v>0</v>
      </c>
      <c r="CG1350">
        <f t="shared" si="438"/>
        <v>0</v>
      </c>
      <c r="CH1350">
        <f t="shared" si="439"/>
        <v>0</v>
      </c>
      <c r="CJ1350">
        <f t="shared" si="440"/>
        <v>0</v>
      </c>
      <c r="CL1350">
        <f t="shared" si="393"/>
        <v>0</v>
      </c>
      <c r="CM1350">
        <f t="shared" ref="CM1350:CO1350" si="486">IF(OR(S1211="NA",S1211="NS"),0,IF(G1350&gt;=S1211,0,1))</f>
        <v>0</v>
      </c>
      <c r="CN1350">
        <f t="shared" si="486"/>
        <v>0</v>
      </c>
      <c r="CO1350">
        <f t="shared" si="486"/>
        <v>0</v>
      </c>
      <c r="CQ1350" s="128">
        <f t="shared" si="442"/>
        <v>0</v>
      </c>
      <c r="CR1350">
        <f t="shared" si="443"/>
        <v>0</v>
      </c>
      <c r="CS1350">
        <f t="shared" si="444"/>
        <v>0</v>
      </c>
      <c r="CT1350">
        <f t="shared" si="445"/>
        <v>0</v>
      </c>
      <c r="CU1350">
        <f t="shared" si="446"/>
        <v>0</v>
      </c>
      <c r="CV1350">
        <f t="shared" si="447"/>
        <v>0</v>
      </c>
      <c r="CW1350">
        <f t="shared" si="448"/>
        <v>0</v>
      </c>
      <c r="CX1350">
        <f t="shared" si="449"/>
        <v>0</v>
      </c>
      <c r="CY1350">
        <f t="shared" si="450"/>
        <v>0</v>
      </c>
      <c r="CZ1350">
        <f t="shared" si="451"/>
        <v>0</v>
      </c>
      <c r="DA1350">
        <f t="shared" si="452"/>
        <v>0</v>
      </c>
      <c r="DB1350">
        <f t="shared" si="453"/>
        <v>0</v>
      </c>
      <c r="DC1350">
        <f t="shared" si="454"/>
        <v>0</v>
      </c>
      <c r="DD1350">
        <f t="shared" si="455"/>
        <v>0</v>
      </c>
      <c r="DE1350">
        <f t="shared" si="456"/>
        <v>0</v>
      </c>
      <c r="DF1350">
        <f t="shared" si="457"/>
        <v>0</v>
      </c>
      <c r="DG1350">
        <f t="shared" si="458"/>
        <v>0</v>
      </c>
      <c r="DH1350">
        <f t="shared" si="459"/>
        <v>0</v>
      </c>
      <c r="DI1350">
        <f t="shared" si="460"/>
        <v>0</v>
      </c>
      <c r="DJ1350">
        <f t="shared" si="461"/>
        <v>0</v>
      </c>
      <c r="DK1350">
        <f t="shared" si="462"/>
        <v>0</v>
      </c>
    </row>
    <row r="1351" spans="1:115" ht="15" customHeight="1">
      <c r="A1351" s="166"/>
      <c r="B1351" s="7"/>
      <c r="C1351" s="64" t="s">
        <v>163</v>
      </c>
      <c r="D1351" s="322" t="str">
        <f t="shared" si="395"/>
        <v/>
      </c>
      <c r="E1351" s="323"/>
      <c r="F1351" s="324"/>
      <c r="G1351" s="234"/>
      <c r="H1351" s="234"/>
      <c r="I1351" s="234"/>
      <c r="J1351" s="234"/>
      <c r="K1351" s="234"/>
      <c r="L1351" s="234"/>
      <c r="M1351" s="234"/>
      <c r="N1351" s="234"/>
      <c r="O1351" s="234"/>
      <c r="P1351" s="234"/>
      <c r="Q1351" s="234"/>
      <c r="R1351" s="234"/>
      <c r="S1351" s="234"/>
      <c r="T1351" s="234"/>
      <c r="U1351" s="234"/>
      <c r="V1351" s="234"/>
      <c r="W1351" s="234"/>
      <c r="X1351" s="234"/>
      <c r="Y1351" s="234"/>
      <c r="Z1351" s="234"/>
      <c r="AA1351" s="234"/>
      <c r="AB1351" s="234"/>
      <c r="AC1351" s="234"/>
      <c r="AD1351" s="234"/>
      <c r="AG1351">
        <f t="shared" si="396"/>
        <v>0</v>
      </c>
      <c r="AH1351">
        <f t="shared" si="397"/>
        <v>0</v>
      </c>
      <c r="AI1351">
        <f t="shared" si="398"/>
        <v>0</v>
      </c>
      <c r="AJ1351">
        <f t="shared" si="399"/>
        <v>0</v>
      </c>
      <c r="AL1351">
        <f t="shared" si="400"/>
        <v>0</v>
      </c>
      <c r="AM1351">
        <f t="shared" si="401"/>
        <v>0</v>
      </c>
      <c r="AN1351">
        <f t="shared" si="402"/>
        <v>0</v>
      </c>
      <c r="AO1351">
        <f t="shared" si="403"/>
        <v>0</v>
      </c>
      <c r="AQ1351">
        <f t="shared" si="404"/>
        <v>0</v>
      </c>
      <c r="AR1351">
        <f t="shared" si="405"/>
        <v>0</v>
      </c>
      <c r="AS1351">
        <f t="shared" si="406"/>
        <v>0</v>
      </c>
      <c r="AT1351">
        <f t="shared" si="407"/>
        <v>0</v>
      </c>
      <c r="AV1351">
        <f t="shared" si="408"/>
        <v>0</v>
      </c>
      <c r="AW1351">
        <f t="shared" si="409"/>
        <v>0</v>
      </c>
      <c r="AX1351">
        <f t="shared" si="410"/>
        <v>0</v>
      </c>
      <c r="AY1351">
        <f t="shared" si="411"/>
        <v>0</v>
      </c>
      <c r="BA1351">
        <f t="shared" si="412"/>
        <v>0</v>
      </c>
      <c r="BB1351">
        <f t="shared" si="413"/>
        <v>0</v>
      </c>
      <c r="BC1351">
        <f t="shared" si="414"/>
        <v>0</v>
      </c>
      <c r="BD1351">
        <f t="shared" si="415"/>
        <v>0</v>
      </c>
      <c r="BF1351">
        <f t="shared" si="416"/>
        <v>0</v>
      </c>
      <c r="BG1351">
        <f t="shared" si="417"/>
        <v>0</v>
      </c>
      <c r="BH1351">
        <f t="shared" si="418"/>
        <v>0</v>
      </c>
      <c r="BI1351">
        <f t="shared" si="419"/>
        <v>0</v>
      </c>
      <c r="BK1351">
        <f t="shared" si="420"/>
        <v>0</v>
      </c>
      <c r="BL1351">
        <f t="shared" si="421"/>
        <v>0</v>
      </c>
      <c r="BM1351">
        <f t="shared" si="422"/>
        <v>0</v>
      </c>
      <c r="BN1351">
        <f t="shared" si="423"/>
        <v>0</v>
      </c>
      <c r="BP1351">
        <f t="shared" si="424"/>
        <v>0</v>
      </c>
      <c r="BQ1351">
        <f t="shared" si="425"/>
        <v>0</v>
      </c>
      <c r="BR1351">
        <f t="shared" si="426"/>
        <v>0</v>
      </c>
      <c r="BS1351">
        <f t="shared" si="427"/>
        <v>0</v>
      </c>
      <c r="BU1351">
        <f t="shared" si="428"/>
        <v>0</v>
      </c>
      <c r="BV1351">
        <f t="shared" si="429"/>
        <v>0</v>
      </c>
      <c r="BW1351">
        <f t="shared" si="430"/>
        <v>0</v>
      </c>
      <c r="BX1351">
        <f t="shared" si="431"/>
        <v>0</v>
      </c>
      <c r="BZ1351">
        <f t="shared" si="432"/>
        <v>0</v>
      </c>
      <c r="CA1351">
        <f t="shared" si="433"/>
        <v>0</v>
      </c>
      <c r="CB1351">
        <f t="shared" si="434"/>
        <v>0</v>
      </c>
      <c r="CC1351">
        <f t="shared" si="435"/>
        <v>0</v>
      </c>
      <c r="CE1351">
        <f t="shared" si="436"/>
        <v>0</v>
      </c>
      <c r="CF1351">
        <f t="shared" si="437"/>
        <v>0</v>
      </c>
      <c r="CG1351">
        <f t="shared" si="438"/>
        <v>0</v>
      </c>
      <c r="CH1351">
        <f t="shared" si="439"/>
        <v>0</v>
      </c>
      <c r="CJ1351">
        <f t="shared" si="440"/>
        <v>0</v>
      </c>
      <c r="CL1351">
        <f t="shared" si="393"/>
        <v>0</v>
      </c>
      <c r="CM1351">
        <f t="shared" ref="CM1351:CO1351" si="487">IF(OR(S1212="NA",S1212="NS"),0,IF(G1351&gt;=S1212,0,1))</f>
        <v>0</v>
      </c>
      <c r="CN1351">
        <f t="shared" si="487"/>
        <v>0</v>
      </c>
      <c r="CO1351">
        <f t="shared" si="487"/>
        <v>0</v>
      </c>
      <c r="CQ1351" s="128">
        <f t="shared" si="442"/>
        <v>0</v>
      </c>
      <c r="CR1351">
        <f t="shared" si="443"/>
        <v>0</v>
      </c>
      <c r="CS1351">
        <f t="shared" si="444"/>
        <v>0</v>
      </c>
      <c r="CT1351">
        <f t="shared" si="445"/>
        <v>0</v>
      </c>
      <c r="CU1351">
        <f t="shared" si="446"/>
        <v>0</v>
      </c>
      <c r="CV1351">
        <f t="shared" si="447"/>
        <v>0</v>
      </c>
      <c r="CW1351">
        <f t="shared" si="448"/>
        <v>0</v>
      </c>
      <c r="CX1351">
        <f t="shared" si="449"/>
        <v>0</v>
      </c>
      <c r="CY1351">
        <f t="shared" si="450"/>
        <v>0</v>
      </c>
      <c r="CZ1351">
        <f t="shared" si="451"/>
        <v>0</v>
      </c>
      <c r="DA1351">
        <f t="shared" si="452"/>
        <v>0</v>
      </c>
      <c r="DB1351">
        <f t="shared" si="453"/>
        <v>0</v>
      </c>
      <c r="DC1351">
        <f t="shared" si="454"/>
        <v>0</v>
      </c>
      <c r="DD1351">
        <f t="shared" si="455"/>
        <v>0</v>
      </c>
      <c r="DE1351">
        <f t="shared" si="456"/>
        <v>0</v>
      </c>
      <c r="DF1351">
        <f t="shared" si="457"/>
        <v>0</v>
      </c>
      <c r="DG1351">
        <f t="shared" si="458"/>
        <v>0</v>
      </c>
      <c r="DH1351">
        <f t="shared" si="459"/>
        <v>0</v>
      </c>
      <c r="DI1351">
        <f t="shared" si="460"/>
        <v>0</v>
      </c>
      <c r="DJ1351">
        <f t="shared" si="461"/>
        <v>0</v>
      </c>
      <c r="DK1351">
        <f t="shared" si="462"/>
        <v>0</v>
      </c>
    </row>
    <row r="1352" spans="1:115" ht="15" customHeight="1">
      <c r="A1352" s="166"/>
      <c r="B1352" s="7"/>
      <c r="C1352" s="64" t="s">
        <v>164</v>
      </c>
      <c r="D1352" s="322" t="str">
        <f t="shared" si="395"/>
        <v/>
      </c>
      <c r="E1352" s="323"/>
      <c r="F1352" s="324"/>
      <c r="G1352" s="234"/>
      <c r="H1352" s="234"/>
      <c r="I1352" s="234"/>
      <c r="J1352" s="234"/>
      <c r="K1352" s="234"/>
      <c r="L1352" s="234"/>
      <c r="M1352" s="234"/>
      <c r="N1352" s="234"/>
      <c r="O1352" s="234"/>
      <c r="P1352" s="234"/>
      <c r="Q1352" s="234"/>
      <c r="R1352" s="234"/>
      <c r="S1352" s="234"/>
      <c r="T1352" s="234"/>
      <c r="U1352" s="234"/>
      <c r="V1352" s="234"/>
      <c r="W1352" s="234"/>
      <c r="X1352" s="234"/>
      <c r="Y1352" s="234"/>
      <c r="Z1352" s="234"/>
      <c r="AA1352" s="234"/>
      <c r="AB1352" s="234"/>
      <c r="AC1352" s="234"/>
      <c r="AD1352" s="234"/>
      <c r="AG1352">
        <f t="shared" si="396"/>
        <v>0</v>
      </c>
      <c r="AH1352">
        <f t="shared" si="397"/>
        <v>0</v>
      </c>
      <c r="AI1352">
        <f t="shared" si="398"/>
        <v>0</v>
      </c>
      <c r="AJ1352">
        <f t="shared" si="399"/>
        <v>0</v>
      </c>
      <c r="AL1352">
        <f t="shared" si="400"/>
        <v>0</v>
      </c>
      <c r="AM1352">
        <f t="shared" si="401"/>
        <v>0</v>
      </c>
      <c r="AN1352">
        <f t="shared" si="402"/>
        <v>0</v>
      </c>
      <c r="AO1352">
        <f t="shared" si="403"/>
        <v>0</v>
      </c>
      <c r="AQ1352">
        <f t="shared" si="404"/>
        <v>0</v>
      </c>
      <c r="AR1352">
        <f t="shared" si="405"/>
        <v>0</v>
      </c>
      <c r="AS1352">
        <f t="shared" si="406"/>
        <v>0</v>
      </c>
      <c r="AT1352">
        <f t="shared" si="407"/>
        <v>0</v>
      </c>
      <c r="AV1352">
        <f t="shared" si="408"/>
        <v>0</v>
      </c>
      <c r="AW1352">
        <f t="shared" si="409"/>
        <v>0</v>
      </c>
      <c r="AX1352">
        <f t="shared" si="410"/>
        <v>0</v>
      </c>
      <c r="AY1352">
        <f t="shared" si="411"/>
        <v>0</v>
      </c>
      <c r="BA1352">
        <f t="shared" si="412"/>
        <v>0</v>
      </c>
      <c r="BB1352">
        <f t="shared" si="413"/>
        <v>0</v>
      </c>
      <c r="BC1352">
        <f t="shared" si="414"/>
        <v>0</v>
      </c>
      <c r="BD1352">
        <f t="shared" si="415"/>
        <v>0</v>
      </c>
      <c r="BF1352">
        <f t="shared" si="416"/>
        <v>0</v>
      </c>
      <c r="BG1352">
        <f t="shared" si="417"/>
        <v>0</v>
      </c>
      <c r="BH1352">
        <f t="shared" si="418"/>
        <v>0</v>
      </c>
      <c r="BI1352">
        <f t="shared" si="419"/>
        <v>0</v>
      </c>
      <c r="BK1352">
        <f t="shared" si="420"/>
        <v>0</v>
      </c>
      <c r="BL1352">
        <f t="shared" si="421"/>
        <v>0</v>
      </c>
      <c r="BM1352">
        <f t="shared" si="422"/>
        <v>0</v>
      </c>
      <c r="BN1352">
        <f t="shared" si="423"/>
        <v>0</v>
      </c>
      <c r="BP1352">
        <f t="shared" si="424"/>
        <v>0</v>
      </c>
      <c r="BQ1352">
        <f t="shared" si="425"/>
        <v>0</v>
      </c>
      <c r="BR1352">
        <f t="shared" si="426"/>
        <v>0</v>
      </c>
      <c r="BS1352">
        <f t="shared" si="427"/>
        <v>0</v>
      </c>
      <c r="BU1352">
        <f t="shared" si="428"/>
        <v>0</v>
      </c>
      <c r="BV1352">
        <f t="shared" si="429"/>
        <v>0</v>
      </c>
      <c r="BW1352">
        <f t="shared" si="430"/>
        <v>0</v>
      </c>
      <c r="BX1352">
        <f t="shared" si="431"/>
        <v>0</v>
      </c>
      <c r="BZ1352">
        <f t="shared" si="432"/>
        <v>0</v>
      </c>
      <c r="CA1352">
        <f t="shared" si="433"/>
        <v>0</v>
      </c>
      <c r="CB1352">
        <f t="shared" si="434"/>
        <v>0</v>
      </c>
      <c r="CC1352">
        <f t="shared" si="435"/>
        <v>0</v>
      </c>
      <c r="CE1352">
        <f t="shared" si="436"/>
        <v>0</v>
      </c>
      <c r="CF1352">
        <f t="shared" si="437"/>
        <v>0</v>
      </c>
      <c r="CG1352">
        <f t="shared" si="438"/>
        <v>0</v>
      </c>
      <c r="CH1352">
        <f t="shared" si="439"/>
        <v>0</v>
      </c>
      <c r="CJ1352">
        <f t="shared" si="440"/>
        <v>0</v>
      </c>
      <c r="CL1352">
        <f t="shared" si="393"/>
        <v>0</v>
      </c>
      <c r="CM1352">
        <f t="shared" ref="CM1352:CO1352" si="488">IF(OR(S1213="NA",S1213="NS"),0,IF(G1352&gt;=S1213,0,1))</f>
        <v>0</v>
      </c>
      <c r="CN1352">
        <f t="shared" si="488"/>
        <v>0</v>
      </c>
      <c r="CO1352">
        <f t="shared" si="488"/>
        <v>0</v>
      </c>
      <c r="CQ1352" s="128">
        <f t="shared" si="442"/>
        <v>0</v>
      </c>
      <c r="CR1352">
        <f t="shared" si="443"/>
        <v>0</v>
      </c>
      <c r="CS1352">
        <f t="shared" si="444"/>
        <v>0</v>
      </c>
      <c r="CT1352">
        <f t="shared" si="445"/>
        <v>0</v>
      </c>
      <c r="CU1352">
        <f t="shared" si="446"/>
        <v>0</v>
      </c>
      <c r="CV1352">
        <f t="shared" si="447"/>
        <v>0</v>
      </c>
      <c r="CW1352">
        <f t="shared" si="448"/>
        <v>0</v>
      </c>
      <c r="CX1352">
        <f t="shared" si="449"/>
        <v>0</v>
      </c>
      <c r="CY1352">
        <f t="shared" si="450"/>
        <v>0</v>
      </c>
      <c r="CZ1352">
        <f t="shared" si="451"/>
        <v>0</v>
      </c>
      <c r="DA1352">
        <f t="shared" si="452"/>
        <v>0</v>
      </c>
      <c r="DB1352">
        <f t="shared" si="453"/>
        <v>0</v>
      </c>
      <c r="DC1352">
        <f t="shared" si="454"/>
        <v>0</v>
      </c>
      <c r="DD1352">
        <f t="shared" si="455"/>
        <v>0</v>
      </c>
      <c r="DE1352">
        <f t="shared" si="456"/>
        <v>0</v>
      </c>
      <c r="DF1352">
        <f t="shared" si="457"/>
        <v>0</v>
      </c>
      <c r="DG1352">
        <f t="shared" si="458"/>
        <v>0</v>
      </c>
      <c r="DH1352">
        <f t="shared" si="459"/>
        <v>0</v>
      </c>
      <c r="DI1352">
        <f t="shared" si="460"/>
        <v>0</v>
      </c>
      <c r="DJ1352">
        <f t="shared" si="461"/>
        <v>0</v>
      </c>
      <c r="DK1352">
        <f t="shared" si="462"/>
        <v>0</v>
      </c>
    </row>
    <row r="1353" spans="1:115" ht="15" customHeight="1">
      <c r="A1353" s="166"/>
      <c r="B1353" s="7"/>
      <c r="C1353" s="64" t="s">
        <v>165</v>
      </c>
      <c r="D1353" s="322" t="str">
        <f t="shared" si="395"/>
        <v/>
      </c>
      <c r="E1353" s="323"/>
      <c r="F1353" s="324"/>
      <c r="G1353" s="234"/>
      <c r="H1353" s="234"/>
      <c r="I1353" s="234"/>
      <c r="J1353" s="234"/>
      <c r="K1353" s="234"/>
      <c r="L1353" s="234"/>
      <c r="M1353" s="234"/>
      <c r="N1353" s="234"/>
      <c r="O1353" s="234"/>
      <c r="P1353" s="234"/>
      <c r="Q1353" s="234"/>
      <c r="R1353" s="234"/>
      <c r="S1353" s="234"/>
      <c r="T1353" s="234"/>
      <c r="U1353" s="234"/>
      <c r="V1353" s="234"/>
      <c r="W1353" s="234"/>
      <c r="X1353" s="234"/>
      <c r="Y1353" s="234"/>
      <c r="Z1353" s="234"/>
      <c r="AA1353" s="234"/>
      <c r="AB1353" s="234"/>
      <c r="AC1353" s="234"/>
      <c r="AD1353" s="234"/>
      <c r="AG1353">
        <f t="shared" si="396"/>
        <v>0</v>
      </c>
      <c r="AH1353">
        <f t="shared" si="397"/>
        <v>0</v>
      </c>
      <c r="AI1353">
        <f t="shared" si="398"/>
        <v>0</v>
      </c>
      <c r="AJ1353">
        <f t="shared" si="399"/>
        <v>0</v>
      </c>
      <c r="AL1353">
        <f t="shared" si="400"/>
        <v>0</v>
      </c>
      <c r="AM1353">
        <f t="shared" si="401"/>
        <v>0</v>
      </c>
      <c r="AN1353">
        <f t="shared" si="402"/>
        <v>0</v>
      </c>
      <c r="AO1353">
        <f t="shared" si="403"/>
        <v>0</v>
      </c>
      <c r="AQ1353">
        <f t="shared" si="404"/>
        <v>0</v>
      </c>
      <c r="AR1353">
        <f t="shared" si="405"/>
        <v>0</v>
      </c>
      <c r="AS1353">
        <f t="shared" si="406"/>
        <v>0</v>
      </c>
      <c r="AT1353">
        <f t="shared" si="407"/>
        <v>0</v>
      </c>
      <c r="AV1353">
        <f t="shared" si="408"/>
        <v>0</v>
      </c>
      <c r="AW1353">
        <f t="shared" si="409"/>
        <v>0</v>
      </c>
      <c r="AX1353">
        <f t="shared" si="410"/>
        <v>0</v>
      </c>
      <c r="AY1353">
        <f t="shared" si="411"/>
        <v>0</v>
      </c>
      <c r="BA1353">
        <f t="shared" si="412"/>
        <v>0</v>
      </c>
      <c r="BB1353">
        <f t="shared" si="413"/>
        <v>0</v>
      </c>
      <c r="BC1353">
        <f t="shared" si="414"/>
        <v>0</v>
      </c>
      <c r="BD1353">
        <f t="shared" si="415"/>
        <v>0</v>
      </c>
      <c r="BF1353">
        <f t="shared" si="416"/>
        <v>0</v>
      </c>
      <c r="BG1353">
        <f t="shared" si="417"/>
        <v>0</v>
      </c>
      <c r="BH1353">
        <f t="shared" si="418"/>
        <v>0</v>
      </c>
      <c r="BI1353">
        <f t="shared" si="419"/>
        <v>0</v>
      </c>
      <c r="BK1353">
        <f t="shared" si="420"/>
        <v>0</v>
      </c>
      <c r="BL1353">
        <f t="shared" si="421"/>
        <v>0</v>
      </c>
      <c r="BM1353">
        <f t="shared" si="422"/>
        <v>0</v>
      </c>
      <c r="BN1353">
        <f t="shared" si="423"/>
        <v>0</v>
      </c>
      <c r="BP1353">
        <f t="shared" si="424"/>
        <v>0</v>
      </c>
      <c r="BQ1353">
        <f t="shared" si="425"/>
        <v>0</v>
      </c>
      <c r="BR1353">
        <f t="shared" si="426"/>
        <v>0</v>
      </c>
      <c r="BS1353">
        <f t="shared" si="427"/>
        <v>0</v>
      </c>
      <c r="BU1353">
        <f t="shared" si="428"/>
        <v>0</v>
      </c>
      <c r="BV1353">
        <f t="shared" si="429"/>
        <v>0</v>
      </c>
      <c r="BW1353">
        <f t="shared" si="430"/>
        <v>0</v>
      </c>
      <c r="BX1353">
        <f t="shared" si="431"/>
        <v>0</v>
      </c>
      <c r="BZ1353">
        <f t="shared" si="432"/>
        <v>0</v>
      </c>
      <c r="CA1353">
        <f t="shared" si="433"/>
        <v>0</v>
      </c>
      <c r="CB1353">
        <f t="shared" si="434"/>
        <v>0</v>
      </c>
      <c r="CC1353">
        <f t="shared" si="435"/>
        <v>0</v>
      </c>
      <c r="CE1353">
        <f t="shared" si="436"/>
        <v>0</v>
      </c>
      <c r="CF1353">
        <f t="shared" si="437"/>
        <v>0</v>
      </c>
      <c r="CG1353">
        <f t="shared" si="438"/>
        <v>0</v>
      </c>
      <c r="CH1353">
        <f t="shared" si="439"/>
        <v>0</v>
      </c>
      <c r="CJ1353">
        <f t="shared" si="440"/>
        <v>0</v>
      </c>
      <c r="CL1353">
        <f t="shared" si="393"/>
        <v>0</v>
      </c>
      <c r="CM1353">
        <f t="shared" ref="CM1353:CO1353" si="489">IF(OR(S1214="NA",S1214="NS"),0,IF(G1353&gt;=S1214,0,1))</f>
        <v>0</v>
      </c>
      <c r="CN1353">
        <f t="shared" si="489"/>
        <v>0</v>
      </c>
      <c r="CO1353">
        <f t="shared" si="489"/>
        <v>0</v>
      </c>
      <c r="CQ1353" s="128">
        <f t="shared" si="442"/>
        <v>0</v>
      </c>
      <c r="CR1353">
        <f t="shared" si="443"/>
        <v>0</v>
      </c>
      <c r="CS1353">
        <f t="shared" si="444"/>
        <v>0</v>
      </c>
      <c r="CT1353">
        <f t="shared" si="445"/>
        <v>0</v>
      </c>
      <c r="CU1353">
        <f t="shared" si="446"/>
        <v>0</v>
      </c>
      <c r="CV1353">
        <f t="shared" si="447"/>
        <v>0</v>
      </c>
      <c r="CW1353">
        <f t="shared" si="448"/>
        <v>0</v>
      </c>
      <c r="CX1353">
        <f t="shared" si="449"/>
        <v>0</v>
      </c>
      <c r="CY1353">
        <f t="shared" si="450"/>
        <v>0</v>
      </c>
      <c r="CZ1353">
        <f t="shared" si="451"/>
        <v>0</v>
      </c>
      <c r="DA1353">
        <f t="shared" si="452"/>
        <v>0</v>
      </c>
      <c r="DB1353">
        <f t="shared" si="453"/>
        <v>0</v>
      </c>
      <c r="DC1353">
        <f t="shared" si="454"/>
        <v>0</v>
      </c>
      <c r="DD1353">
        <f t="shared" si="455"/>
        <v>0</v>
      </c>
      <c r="DE1353">
        <f t="shared" si="456"/>
        <v>0</v>
      </c>
      <c r="DF1353">
        <f t="shared" si="457"/>
        <v>0</v>
      </c>
      <c r="DG1353">
        <f t="shared" si="458"/>
        <v>0</v>
      </c>
      <c r="DH1353">
        <f t="shared" si="459"/>
        <v>0</v>
      </c>
      <c r="DI1353">
        <f t="shared" si="460"/>
        <v>0</v>
      </c>
      <c r="DJ1353">
        <f t="shared" si="461"/>
        <v>0</v>
      </c>
      <c r="DK1353">
        <f t="shared" si="462"/>
        <v>0</v>
      </c>
    </row>
    <row r="1354" spans="1:115" ht="15" customHeight="1">
      <c r="A1354" s="166"/>
      <c r="B1354" s="7"/>
      <c r="C1354" s="64" t="s">
        <v>166</v>
      </c>
      <c r="D1354" s="322" t="str">
        <f t="shared" si="395"/>
        <v/>
      </c>
      <c r="E1354" s="323"/>
      <c r="F1354" s="324"/>
      <c r="G1354" s="234"/>
      <c r="H1354" s="234"/>
      <c r="I1354" s="234"/>
      <c r="J1354" s="234"/>
      <c r="K1354" s="234"/>
      <c r="L1354" s="234"/>
      <c r="M1354" s="234"/>
      <c r="N1354" s="234"/>
      <c r="O1354" s="234"/>
      <c r="P1354" s="234"/>
      <c r="Q1354" s="234"/>
      <c r="R1354" s="234"/>
      <c r="S1354" s="234"/>
      <c r="T1354" s="234"/>
      <c r="U1354" s="234"/>
      <c r="V1354" s="234"/>
      <c r="W1354" s="234"/>
      <c r="X1354" s="234"/>
      <c r="Y1354" s="234"/>
      <c r="Z1354" s="234"/>
      <c r="AA1354" s="234"/>
      <c r="AB1354" s="234"/>
      <c r="AC1354" s="234"/>
      <c r="AD1354" s="234"/>
      <c r="AG1354">
        <f t="shared" si="396"/>
        <v>0</v>
      </c>
      <c r="AH1354">
        <f t="shared" si="397"/>
        <v>0</v>
      </c>
      <c r="AI1354">
        <f t="shared" si="398"/>
        <v>0</v>
      </c>
      <c r="AJ1354">
        <f t="shared" si="399"/>
        <v>0</v>
      </c>
      <c r="AL1354">
        <f t="shared" si="400"/>
        <v>0</v>
      </c>
      <c r="AM1354">
        <f t="shared" si="401"/>
        <v>0</v>
      </c>
      <c r="AN1354">
        <f t="shared" si="402"/>
        <v>0</v>
      </c>
      <c r="AO1354">
        <f t="shared" si="403"/>
        <v>0</v>
      </c>
      <c r="AQ1354">
        <f t="shared" si="404"/>
        <v>0</v>
      </c>
      <c r="AR1354">
        <f t="shared" si="405"/>
        <v>0</v>
      </c>
      <c r="AS1354">
        <f t="shared" si="406"/>
        <v>0</v>
      </c>
      <c r="AT1354">
        <f t="shared" si="407"/>
        <v>0</v>
      </c>
      <c r="AV1354">
        <f t="shared" si="408"/>
        <v>0</v>
      </c>
      <c r="AW1354">
        <f t="shared" si="409"/>
        <v>0</v>
      </c>
      <c r="AX1354">
        <f t="shared" si="410"/>
        <v>0</v>
      </c>
      <c r="AY1354">
        <f t="shared" si="411"/>
        <v>0</v>
      </c>
      <c r="BA1354">
        <f t="shared" si="412"/>
        <v>0</v>
      </c>
      <c r="BB1354">
        <f t="shared" si="413"/>
        <v>0</v>
      </c>
      <c r="BC1354">
        <f t="shared" si="414"/>
        <v>0</v>
      </c>
      <c r="BD1354">
        <f t="shared" si="415"/>
        <v>0</v>
      </c>
      <c r="BF1354">
        <f t="shared" si="416"/>
        <v>0</v>
      </c>
      <c r="BG1354">
        <f t="shared" si="417"/>
        <v>0</v>
      </c>
      <c r="BH1354">
        <f t="shared" si="418"/>
        <v>0</v>
      </c>
      <c r="BI1354">
        <f t="shared" si="419"/>
        <v>0</v>
      </c>
      <c r="BK1354">
        <f t="shared" si="420"/>
        <v>0</v>
      </c>
      <c r="BL1354">
        <f t="shared" si="421"/>
        <v>0</v>
      </c>
      <c r="BM1354">
        <f t="shared" si="422"/>
        <v>0</v>
      </c>
      <c r="BN1354">
        <f t="shared" si="423"/>
        <v>0</v>
      </c>
      <c r="BP1354">
        <f t="shared" si="424"/>
        <v>0</v>
      </c>
      <c r="BQ1354">
        <f t="shared" si="425"/>
        <v>0</v>
      </c>
      <c r="BR1354">
        <f t="shared" si="426"/>
        <v>0</v>
      </c>
      <c r="BS1354">
        <f t="shared" si="427"/>
        <v>0</v>
      </c>
      <c r="BU1354">
        <f t="shared" si="428"/>
        <v>0</v>
      </c>
      <c r="BV1354">
        <f t="shared" si="429"/>
        <v>0</v>
      </c>
      <c r="BW1354">
        <f t="shared" si="430"/>
        <v>0</v>
      </c>
      <c r="BX1354">
        <f t="shared" si="431"/>
        <v>0</v>
      </c>
      <c r="BZ1354">
        <f t="shared" si="432"/>
        <v>0</v>
      </c>
      <c r="CA1354">
        <f t="shared" si="433"/>
        <v>0</v>
      </c>
      <c r="CB1354">
        <f t="shared" si="434"/>
        <v>0</v>
      </c>
      <c r="CC1354">
        <f t="shared" si="435"/>
        <v>0</v>
      </c>
      <c r="CE1354">
        <f t="shared" si="436"/>
        <v>0</v>
      </c>
      <c r="CF1354">
        <f t="shared" si="437"/>
        <v>0</v>
      </c>
      <c r="CG1354">
        <f t="shared" si="438"/>
        <v>0</v>
      </c>
      <c r="CH1354">
        <f t="shared" si="439"/>
        <v>0</v>
      </c>
      <c r="CJ1354">
        <f t="shared" si="440"/>
        <v>0</v>
      </c>
      <c r="CL1354">
        <f t="shared" si="393"/>
        <v>0</v>
      </c>
      <c r="CM1354">
        <f t="shared" ref="CM1354:CO1354" si="490">IF(OR(S1215="NA",S1215="NS"),0,IF(G1354&gt;=S1215,0,1))</f>
        <v>0</v>
      </c>
      <c r="CN1354">
        <f t="shared" si="490"/>
        <v>0</v>
      </c>
      <c r="CO1354">
        <f t="shared" si="490"/>
        <v>0</v>
      </c>
      <c r="CQ1354" s="128">
        <f t="shared" si="442"/>
        <v>0</v>
      </c>
      <c r="CR1354">
        <f t="shared" si="443"/>
        <v>0</v>
      </c>
      <c r="CS1354">
        <f t="shared" si="444"/>
        <v>0</v>
      </c>
      <c r="CT1354">
        <f t="shared" si="445"/>
        <v>0</v>
      </c>
      <c r="CU1354">
        <f t="shared" si="446"/>
        <v>0</v>
      </c>
      <c r="CV1354">
        <f t="shared" si="447"/>
        <v>0</v>
      </c>
      <c r="CW1354">
        <f t="shared" si="448"/>
        <v>0</v>
      </c>
      <c r="CX1354">
        <f t="shared" si="449"/>
        <v>0</v>
      </c>
      <c r="CY1354">
        <f t="shared" si="450"/>
        <v>0</v>
      </c>
      <c r="CZ1354">
        <f t="shared" si="451"/>
        <v>0</v>
      </c>
      <c r="DA1354">
        <f t="shared" si="452"/>
        <v>0</v>
      </c>
      <c r="DB1354">
        <f t="shared" si="453"/>
        <v>0</v>
      </c>
      <c r="DC1354">
        <f t="shared" si="454"/>
        <v>0</v>
      </c>
      <c r="DD1354">
        <f t="shared" si="455"/>
        <v>0</v>
      </c>
      <c r="DE1354">
        <f t="shared" si="456"/>
        <v>0</v>
      </c>
      <c r="DF1354">
        <f t="shared" si="457"/>
        <v>0</v>
      </c>
      <c r="DG1354">
        <f t="shared" si="458"/>
        <v>0</v>
      </c>
      <c r="DH1354">
        <f t="shared" si="459"/>
        <v>0</v>
      </c>
      <c r="DI1354">
        <f t="shared" si="460"/>
        <v>0</v>
      </c>
      <c r="DJ1354">
        <f t="shared" si="461"/>
        <v>0</v>
      </c>
      <c r="DK1354">
        <f t="shared" si="462"/>
        <v>0</v>
      </c>
    </row>
    <row r="1355" spans="1:115" ht="15" customHeight="1">
      <c r="A1355" s="166"/>
      <c r="B1355" s="7"/>
      <c r="C1355" s="64" t="s">
        <v>167</v>
      </c>
      <c r="D1355" s="322" t="str">
        <f t="shared" si="395"/>
        <v/>
      </c>
      <c r="E1355" s="323"/>
      <c r="F1355" s="324"/>
      <c r="G1355" s="234"/>
      <c r="H1355" s="234"/>
      <c r="I1355" s="234"/>
      <c r="J1355" s="234"/>
      <c r="K1355" s="234"/>
      <c r="L1355" s="234"/>
      <c r="M1355" s="234"/>
      <c r="N1355" s="234"/>
      <c r="O1355" s="234"/>
      <c r="P1355" s="234"/>
      <c r="Q1355" s="234"/>
      <c r="R1355" s="234"/>
      <c r="S1355" s="234"/>
      <c r="T1355" s="234"/>
      <c r="U1355" s="234"/>
      <c r="V1355" s="234"/>
      <c r="W1355" s="234"/>
      <c r="X1355" s="234"/>
      <c r="Y1355" s="234"/>
      <c r="Z1355" s="234"/>
      <c r="AA1355" s="234"/>
      <c r="AB1355" s="234"/>
      <c r="AC1355" s="234"/>
      <c r="AD1355" s="234"/>
      <c r="AG1355">
        <f t="shared" si="396"/>
        <v>0</v>
      </c>
      <c r="AH1355">
        <f t="shared" si="397"/>
        <v>0</v>
      </c>
      <c r="AI1355">
        <f t="shared" si="398"/>
        <v>0</v>
      </c>
      <c r="AJ1355">
        <f t="shared" si="399"/>
        <v>0</v>
      </c>
      <c r="AL1355">
        <f t="shared" si="400"/>
        <v>0</v>
      </c>
      <c r="AM1355">
        <f t="shared" si="401"/>
        <v>0</v>
      </c>
      <c r="AN1355">
        <f t="shared" si="402"/>
        <v>0</v>
      </c>
      <c r="AO1355">
        <f t="shared" si="403"/>
        <v>0</v>
      </c>
      <c r="AQ1355">
        <f t="shared" si="404"/>
        <v>0</v>
      </c>
      <c r="AR1355">
        <f t="shared" si="405"/>
        <v>0</v>
      </c>
      <c r="AS1355">
        <f t="shared" si="406"/>
        <v>0</v>
      </c>
      <c r="AT1355">
        <f t="shared" si="407"/>
        <v>0</v>
      </c>
      <c r="AV1355">
        <f t="shared" si="408"/>
        <v>0</v>
      </c>
      <c r="AW1355">
        <f t="shared" si="409"/>
        <v>0</v>
      </c>
      <c r="AX1355">
        <f t="shared" si="410"/>
        <v>0</v>
      </c>
      <c r="AY1355">
        <f t="shared" si="411"/>
        <v>0</v>
      </c>
      <c r="BA1355">
        <f t="shared" si="412"/>
        <v>0</v>
      </c>
      <c r="BB1355">
        <f t="shared" si="413"/>
        <v>0</v>
      </c>
      <c r="BC1355">
        <f t="shared" si="414"/>
        <v>0</v>
      </c>
      <c r="BD1355">
        <f t="shared" si="415"/>
        <v>0</v>
      </c>
      <c r="BF1355">
        <f t="shared" si="416"/>
        <v>0</v>
      </c>
      <c r="BG1355">
        <f t="shared" si="417"/>
        <v>0</v>
      </c>
      <c r="BH1355">
        <f t="shared" si="418"/>
        <v>0</v>
      </c>
      <c r="BI1355">
        <f t="shared" si="419"/>
        <v>0</v>
      </c>
      <c r="BK1355">
        <f t="shared" si="420"/>
        <v>0</v>
      </c>
      <c r="BL1355">
        <f t="shared" si="421"/>
        <v>0</v>
      </c>
      <c r="BM1355">
        <f t="shared" si="422"/>
        <v>0</v>
      </c>
      <c r="BN1355">
        <f t="shared" si="423"/>
        <v>0</v>
      </c>
      <c r="BP1355">
        <f t="shared" si="424"/>
        <v>0</v>
      </c>
      <c r="BQ1355">
        <f t="shared" si="425"/>
        <v>0</v>
      </c>
      <c r="BR1355">
        <f t="shared" si="426"/>
        <v>0</v>
      </c>
      <c r="BS1355">
        <f t="shared" si="427"/>
        <v>0</v>
      </c>
      <c r="BU1355">
        <f t="shared" si="428"/>
        <v>0</v>
      </c>
      <c r="BV1355">
        <f t="shared" si="429"/>
        <v>0</v>
      </c>
      <c r="BW1355">
        <f t="shared" si="430"/>
        <v>0</v>
      </c>
      <c r="BX1355">
        <f t="shared" si="431"/>
        <v>0</v>
      </c>
      <c r="BZ1355">
        <f t="shared" si="432"/>
        <v>0</v>
      </c>
      <c r="CA1355">
        <f t="shared" si="433"/>
        <v>0</v>
      </c>
      <c r="CB1355">
        <f t="shared" si="434"/>
        <v>0</v>
      </c>
      <c r="CC1355">
        <f t="shared" si="435"/>
        <v>0</v>
      </c>
      <c r="CE1355">
        <f t="shared" si="436"/>
        <v>0</v>
      </c>
      <c r="CF1355">
        <f t="shared" si="437"/>
        <v>0</v>
      </c>
      <c r="CG1355">
        <f t="shared" si="438"/>
        <v>0</v>
      </c>
      <c r="CH1355">
        <f t="shared" si="439"/>
        <v>0</v>
      </c>
      <c r="CJ1355">
        <f t="shared" si="440"/>
        <v>0</v>
      </c>
      <c r="CL1355">
        <f t="shared" si="393"/>
        <v>0</v>
      </c>
      <c r="CM1355">
        <f t="shared" ref="CM1355:CO1355" si="491">IF(OR(S1216="NA",S1216="NS"),0,IF(G1355&gt;=S1216,0,1))</f>
        <v>0</v>
      </c>
      <c r="CN1355">
        <f t="shared" si="491"/>
        <v>0</v>
      </c>
      <c r="CO1355">
        <f t="shared" si="491"/>
        <v>0</v>
      </c>
      <c r="CQ1355" s="128">
        <f t="shared" si="442"/>
        <v>0</v>
      </c>
      <c r="CR1355">
        <f t="shared" si="443"/>
        <v>0</v>
      </c>
      <c r="CS1355">
        <f t="shared" si="444"/>
        <v>0</v>
      </c>
      <c r="CT1355">
        <f t="shared" si="445"/>
        <v>0</v>
      </c>
      <c r="CU1355">
        <f t="shared" si="446"/>
        <v>0</v>
      </c>
      <c r="CV1355">
        <f t="shared" si="447"/>
        <v>0</v>
      </c>
      <c r="CW1355">
        <f t="shared" si="448"/>
        <v>0</v>
      </c>
      <c r="CX1355">
        <f t="shared" si="449"/>
        <v>0</v>
      </c>
      <c r="CY1355">
        <f t="shared" si="450"/>
        <v>0</v>
      </c>
      <c r="CZ1355">
        <f t="shared" si="451"/>
        <v>0</v>
      </c>
      <c r="DA1355">
        <f t="shared" si="452"/>
        <v>0</v>
      </c>
      <c r="DB1355">
        <f t="shared" si="453"/>
        <v>0</v>
      </c>
      <c r="DC1355">
        <f t="shared" si="454"/>
        <v>0</v>
      </c>
      <c r="DD1355">
        <f t="shared" si="455"/>
        <v>0</v>
      </c>
      <c r="DE1355">
        <f t="shared" si="456"/>
        <v>0</v>
      </c>
      <c r="DF1355">
        <f t="shared" si="457"/>
        <v>0</v>
      </c>
      <c r="DG1355">
        <f t="shared" si="458"/>
        <v>0</v>
      </c>
      <c r="DH1355">
        <f t="shared" si="459"/>
        <v>0</v>
      </c>
      <c r="DI1355">
        <f t="shared" si="460"/>
        <v>0</v>
      </c>
      <c r="DJ1355">
        <f t="shared" si="461"/>
        <v>0</v>
      </c>
      <c r="DK1355">
        <f t="shared" si="462"/>
        <v>0</v>
      </c>
    </row>
    <row r="1356" spans="1:115" ht="15" customHeight="1">
      <c r="A1356" s="166"/>
      <c r="B1356" s="7"/>
      <c r="C1356" s="64" t="s">
        <v>168</v>
      </c>
      <c r="D1356" s="322" t="str">
        <f t="shared" si="395"/>
        <v/>
      </c>
      <c r="E1356" s="323"/>
      <c r="F1356" s="324"/>
      <c r="G1356" s="234"/>
      <c r="H1356" s="234"/>
      <c r="I1356" s="234"/>
      <c r="J1356" s="234"/>
      <c r="K1356" s="234"/>
      <c r="L1356" s="234"/>
      <c r="M1356" s="234"/>
      <c r="N1356" s="234"/>
      <c r="O1356" s="234"/>
      <c r="P1356" s="234"/>
      <c r="Q1356" s="234"/>
      <c r="R1356" s="234"/>
      <c r="S1356" s="234"/>
      <c r="T1356" s="234"/>
      <c r="U1356" s="234"/>
      <c r="V1356" s="234"/>
      <c r="W1356" s="234"/>
      <c r="X1356" s="234"/>
      <c r="Y1356" s="234"/>
      <c r="Z1356" s="234"/>
      <c r="AA1356" s="234"/>
      <c r="AB1356" s="234"/>
      <c r="AC1356" s="234"/>
      <c r="AD1356" s="234"/>
      <c r="AG1356">
        <f t="shared" si="396"/>
        <v>0</v>
      </c>
      <c r="AH1356">
        <f t="shared" si="397"/>
        <v>0</v>
      </c>
      <c r="AI1356">
        <f t="shared" si="398"/>
        <v>0</v>
      </c>
      <c r="AJ1356">
        <f t="shared" si="399"/>
        <v>0</v>
      </c>
      <c r="AL1356">
        <f t="shared" si="400"/>
        <v>0</v>
      </c>
      <c r="AM1356">
        <f t="shared" si="401"/>
        <v>0</v>
      </c>
      <c r="AN1356">
        <f t="shared" si="402"/>
        <v>0</v>
      </c>
      <c r="AO1356">
        <f t="shared" si="403"/>
        <v>0</v>
      </c>
      <c r="AQ1356">
        <f t="shared" si="404"/>
        <v>0</v>
      </c>
      <c r="AR1356">
        <f t="shared" si="405"/>
        <v>0</v>
      </c>
      <c r="AS1356">
        <f t="shared" si="406"/>
        <v>0</v>
      </c>
      <c r="AT1356">
        <f t="shared" si="407"/>
        <v>0</v>
      </c>
      <c r="AV1356">
        <f t="shared" si="408"/>
        <v>0</v>
      </c>
      <c r="AW1356">
        <f t="shared" si="409"/>
        <v>0</v>
      </c>
      <c r="AX1356">
        <f t="shared" si="410"/>
        <v>0</v>
      </c>
      <c r="AY1356">
        <f t="shared" si="411"/>
        <v>0</v>
      </c>
      <c r="BA1356">
        <f t="shared" si="412"/>
        <v>0</v>
      </c>
      <c r="BB1356">
        <f t="shared" si="413"/>
        <v>0</v>
      </c>
      <c r="BC1356">
        <f t="shared" si="414"/>
        <v>0</v>
      </c>
      <c r="BD1356">
        <f t="shared" si="415"/>
        <v>0</v>
      </c>
      <c r="BF1356">
        <f t="shared" si="416"/>
        <v>0</v>
      </c>
      <c r="BG1356">
        <f t="shared" si="417"/>
        <v>0</v>
      </c>
      <c r="BH1356">
        <f t="shared" si="418"/>
        <v>0</v>
      </c>
      <c r="BI1356">
        <f t="shared" si="419"/>
        <v>0</v>
      </c>
      <c r="BK1356">
        <f t="shared" si="420"/>
        <v>0</v>
      </c>
      <c r="BL1356">
        <f t="shared" si="421"/>
        <v>0</v>
      </c>
      <c r="BM1356">
        <f t="shared" si="422"/>
        <v>0</v>
      </c>
      <c r="BN1356">
        <f t="shared" si="423"/>
        <v>0</v>
      </c>
      <c r="BP1356">
        <f t="shared" si="424"/>
        <v>0</v>
      </c>
      <c r="BQ1356">
        <f t="shared" si="425"/>
        <v>0</v>
      </c>
      <c r="BR1356">
        <f t="shared" si="426"/>
        <v>0</v>
      </c>
      <c r="BS1356">
        <f t="shared" si="427"/>
        <v>0</v>
      </c>
      <c r="BU1356">
        <f t="shared" si="428"/>
        <v>0</v>
      </c>
      <c r="BV1356">
        <f t="shared" si="429"/>
        <v>0</v>
      </c>
      <c r="BW1356">
        <f t="shared" si="430"/>
        <v>0</v>
      </c>
      <c r="BX1356">
        <f t="shared" si="431"/>
        <v>0</v>
      </c>
      <c r="BZ1356">
        <f t="shared" si="432"/>
        <v>0</v>
      </c>
      <c r="CA1356">
        <f t="shared" si="433"/>
        <v>0</v>
      </c>
      <c r="CB1356">
        <f t="shared" si="434"/>
        <v>0</v>
      </c>
      <c r="CC1356">
        <f t="shared" si="435"/>
        <v>0</v>
      </c>
      <c r="CE1356">
        <f t="shared" si="436"/>
        <v>0</v>
      </c>
      <c r="CF1356">
        <f t="shared" si="437"/>
        <v>0</v>
      </c>
      <c r="CG1356">
        <f t="shared" si="438"/>
        <v>0</v>
      </c>
      <c r="CH1356">
        <f t="shared" si="439"/>
        <v>0</v>
      </c>
      <c r="CJ1356">
        <f t="shared" si="440"/>
        <v>0</v>
      </c>
      <c r="CL1356">
        <f t="shared" si="393"/>
        <v>0</v>
      </c>
      <c r="CM1356">
        <f t="shared" ref="CM1356:CO1356" si="492">IF(OR(S1217="NA",S1217="NS"),0,IF(G1356&gt;=S1217,0,1))</f>
        <v>0</v>
      </c>
      <c r="CN1356">
        <f t="shared" si="492"/>
        <v>0</v>
      </c>
      <c r="CO1356">
        <f t="shared" si="492"/>
        <v>0</v>
      </c>
      <c r="CQ1356" s="128">
        <f t="shared" si="442"/>
        <v>0</v>
      </c>
      <c r="CR1356">
        <f t="shared" si="443"/>
        <v>0</v>
      </c>
      <c r="CS1356">
        <f t="shared" si="444"/>
        <v>0</v>
      </c>
      <c r="CT1356">
        <f t="shared" si="445"/>
        <v>0</v>
      </c>
      <c r="CU1356">
        <f t="shared" si="446"/>
        <v>0</v>
      </c>
      <c r="CV1356">
        <f t="shared" si="447"/>
        <v>0</v>
      </c>
      <c r="CW1356">
        <f t="shared" si="448"/>
        <v>0</v>
      </c>
      <c r="CX1356">
        <f t="shared" si="449"/>
        <v>0</v>
      </c>
      <c r="CY1356">
        <f t="shared" si="450"/>
        <v>0</v>
      </c>
      <c r="CZ1356">
        <f t="shared" si="451"/>
        <v>0</v>
      </c>
      <c r="DA1356">
        <f t="shared" si="452"/>
        <v>0</v>
      </c>
      <c r="DB1356">
        <f t="shared" si="453"/>
        <v>0</v>
      </c>
      <c r="DC1356">
        <f t="shared" si="454"/>
        <v>0</v>
      </c>
      <c r="DD1356">
        <f t="shared" si="455"/>
        <v>0</v>
      </c>
      <c r="DE1356">
        <f t="shared" si="456"/>
        <v>0</v>
      </c>
      <c r="DF1356">
        <f t="shared" si="457"/>
        <v>0</v>
      </c>
      <c r="DG1356">
        <f t="shared" si="458"/>
        <v>0</v>
      </c>
      <c r="DH1356">
        <f t="shared" si="459"/>
        <v>0</v>
      </c>
      <c r="DI1356">
        <f t="shared" si="460"/>
        <v>0</v>
      </c>
      <c r="DJ1356">
        <f t="shared" si="461"/>
        <v>0</v>
      </c>
      <c r="DK1356">
        <f t="shared" si="462"/>
        <v>0</v>
      </c>
    </row>
    <row r="1357" spans="1:115" ht="15" customHeight="1">
      <c r="A1357" s="166"/>
      <c r="B1357" s="7"/>
      <c r="C1357" s="64" t="s">
        <v>169</v>
      </c>
      <c r="D1357" s="322" t="str">
        <f t="shared" si="395"/>
        <v/>
      </c>
      <c r="E1357" s="323"/>
      <c r="F1357" s="324"/>
      <c r="G1357" s="234"/>
      <c r="H1357" s="234"/>
      <c r="I1357" s="234"/>
      <c r="J1357" s="234"/>
      <c r="K1357" s="234"/>
      <c r="L1357" s="234"/>
      <c r="M1357" s="234"/>
      <c r="N1357" s="234"/>
      <c r="O1357" s="234"/>
      <c r="P1357" s="234"/>
      <c r="Q1357" s="234"/>
      <c r="R1357" s="234"/>
      <c r="S1357" s="234"/>
      <c r="T1357" s="234"/>
      <c r="U1357" s="234"/>
      <c r="V1357" s="234"/>
      <c r="W1357" s="234"/>
      <c r="X1357" s="234"/>
      <c r="Y1357" s="234"/>
      <c r="Z1357" s="234"/>
      <c r="AA1357" s="234"/>
      <c r="AB1357" s="234"/>
      <c r="AC1357" s="234"/>
      <c r="AD1357" s="234"/>
      <c r="AG1357">
        <f t="shared" si="396"/>
        <v>0</v>
      </c>
      <c r="AH1357">
        <f t="shared" si="397"/>
        <v>0</v>
      </c>
      <c r="AI1357">
        <f t="shared" si="398"/>
        <v>0</v>
      </c>
      <c r="AJ1357">
        <f t="shared" si="399"/>
        <v>0</v>
      </c>
      <c r="AL1357">
        <f t="shared" si="400"/>
        <v>0</v>
      </c>
      <c r="AM1357">
        <f t="shared" si="401"/>
        <v>0</v>
      </c>
      <c r="AN1357">
        <f t="shared" si="402"/>
        <v>0</v>
      </c>
      <c r="AO1357">
        <f t="shared" si="403"/>
        <v>0</v>
      </c>
      <c r="AQ1357">
        <f t="shared" si="404"/>
        <v>0</v>
      </c>
      <c r="AR1357">
        <f t="shared" si="405"/>
        <v>0</v>
      </c>
      <c r="AS1357">
        <f t="shared" si="406"/>
        <v>0</v>
      </c>
      <c r="AT1357">
        <f t="shared" si="407"/>
        <v>0</v>
      </c>
      <c r="AV1357">
        <f t="shared" si="408"/>
        <v>0</v>
      </c>
      <c r="AW1357">
        <f t="shared" si="409"/>
        <v>0</v>
      </c>
      <c r="AX1357">
        <f t="shared" si="410"/>
        <v>0</v>
      </c>
      <c r="AY1357">
        <f t="shared" si="411"/>
        <v>0</v>
      </c>
      <c r="BA1357">
        <f t="shared" si="412"/>
        <v>0</v>
      </c>
      <c r="BB1357">
        <f t="shared" si="413"/>
        <v>0</v>
      </c>
      <c r="BC1357">
        <f t="shared" si="414"/>
        <v>0</v>
      </c>
      <c r="BD1357">
        <f t="shared" si="415"/>
        <v>0</v>
      </c>
      <c r="BF1357">
        <f t="shared" si="416"/>
        <v>0</v>
      </c>
      <c r="BG1357">
        <f t="shared" si="417"/>
        <v>0</v>
      </c>
      <c r="BH1357">
        <f t="shared" si="418"/>
        <v>0</v>
      </c>
      <c r="BI1357">
        <f t="shared" si="419"/>
        <v>0</v>
      </c>
      <c r="BK1357">
        <f t="shared" si="420"/>
        <v>0</v>
      </c>
      <c r="BL1357">
        <f t="shared" si="421"/>
        <v>0</v>
      </c>
      <c r="BM1357">
        <f t="shared" si="422"/>
        <v>0</v>
      </c>
      <c r="BN1357">
        <f t="shared" si="423"/>
        <v>0</v>
      </c>
      <c r="BP1357">
        <f t="shared" si="424"/>
        <v>0</v>
      </c>
      <c r="BQ1357">
        <f t="shared" si="425"/>
        <v>0</v>
      </c>
      <c r="BR1357">
        <f t="shared" si="426"/>
        <v>0</v>
      </c>
      <c r="BS1357">
        <f t="shared" si="427"/>
        <v>0</v>
      </c>
      <c r="BU1357">
        <f t="shared" si="428"/>
        <v>0</v>
      </c>
      <c r="BV1357">
        <f t="shared" si="429"/>
        <v>0</v>
      </c>
      <c r="BW1357">
        <f t="shared" si="430"/>
        <v>0</v>
      </c>
      <c r="BX1357">
        <f t="shared" si="431"/>
        <v>0</v>
      </c>
      <c r="BZ1357">
        <f t="shared" si="432"/>
        <v>0</v>
      </c>
      <c r="CA1357">
        <f t="shared" si="433"/>
        <v>0</v>
      </c>
      <c r="CB1357">
        <f t="shared" si="434"/>
        <v>0</v>
      </c>
      <c r="CC1357">
        <f t="shared" si="435"/>
        <v>0</v>
      </c>
      <c r="CE1357">
        <f t="shared" si="436"/>
        <v>0</v>
      </c>
      <c r="CF1357">
        <f t="shared" si="437"/>
        <v>0</v>
      </c>
      <c r="CG1357">
        <f t="shared" si="438"/>
        <v>0</v>
      </c>
      <c r="CH1357">
        <f t="shared" si="439"/>
        <v>0</v>
      </c>
      <c r="CJ1357">
        <f t="shared" si="440"/>
        <v>0</v>
      </c>
      <c r="CL1357">
        <f t="shared" ref="CL1357:CL1380" si="493">IF(OR(S1218=0,S1218="NA",S1218="NS"),0,1)</f>
        <v>0</v>
      </c>
      <c r="CM1357">
        <f t="shared" ref="CM1357:CO1357" si="494">IF(OR(S1218="NA",S1218="NS"),0,IF(G1357&gt;=S1218,0,1))</f>
        <v>0</v>
      </c>
      <c r="CN1357">
        <f t="shared" si="494"/>
        <v>0</v>
      </c>
      <c r="CO1357">
        <f t="shared" si="494"/>
        <v>0</v>
      </c>
      <c r="CQ1357" s="128">
        <f t="shared" si="442"/>
        <v>0</v>
      </c>
      <c r="CR1357">
        <f t="shared" si="443"/>
        <v>0</v>
      </c>
      <c r="CS1357">
        <f t="shared" si="444"/>
        <v>0</v>
      </c>
      <c r="CT1357">
        <f t="shared" si="445"/>
        <v>0</v>
      </c>
      <c r="CU1357">
        <f t="shared" si="446"/>
        <v>0</v>
      </c>
      <c r="CV1357">
        <f t="shared" si="447"/>
        <v>0</v>
      </c>
      <c r="CW1357">
        <f t="shared" si="448"/>
        <v>0</v>
      </c>
      <c r="CX1357">
        <f t="shared" si="449"/>
        <v>0</v>
      </c>
      <c r="CY1357">
        <f t="shared" si="450"/>
        <v>0</v>
      </c>
      <c r="CZ1357">
        <f t="shared" si="451"/>
        <v>0</v>
      </c>
      <c r="DA1357">
        <f t="shared" si="452"/>
        <v>0</v>
      </c>
      <c r="DB1357">
        <f t="shared" si="453"/>
        <v>0</v>
      </c>
      <c r="DC1357">
        <f t="shared" si="454"/>
        <v>0</v>
      </c>
      <c r="DD1357">
        <f t="shared" si="455"/>
        <v>0</v>
      </c>
      <c r="DE1357">
        <f t="shared" si="456"/>
        <v>0</v>
      </c>
      <c r="DF1357">
        <f t="shared" si="457"/>
        <v>0</v>
      </c>
      <c r="DG1357">
        <f t="shared" si="458"/>
        <v>0</v>
      </c>
      <c r="DH1357">
        <f t="shared" si="459"/>
        <v>0</v>
      </c>
      <c r="DI1357">
        <f t="shared" si="460"/>
        <v>0</v>
      </c>
      <c r="DJ1357">
        <f t="shared" si="461"/>
        <v>0</v>
      </c>
      <c r="DK1357">
        <f t="shared" si="462"/>
        <v>0</v>
      </c>
    </row>
    <row r="1358" spans="1:115" ht="15" customHeight="1">
      <c r="A1358" s="166"/>
      <c r="B1358" s="7"/>
      <c r="C1358" s="64" t="s">
        <v>170</v>
      </c>
      <c r="D1358" s="322" t="str">
        <f t="shared" si="395"/>
        <v/>
      </c>
      <c r="E1358" s="323"/>
      <c r="F1358" s="324"/>
      <c r="G1358" s="234"/>
      <c r="H1358" s="234"/>
      <c r="I1358" s="234"/>
      <c r="J1358" s="234"/>
      <c r="K1358" s="234"/>
      <c r="L1358" s="234"/>
      <c r="M1358" s="234"/>
      <c r="N1358" s="234"/>
      <c r="O1358" s="234"/>
      <c r="P1358" s="234"/>
      <c r="Q1358" s="234"/>
      <c r="R1358" s="234"/>
      <c r="S1358" s="234"/>
      <c r="T1358" s="234"/>
      <c r="U1358" s="234"/>
      <c r="V1358" s="234"/>
      <c r="W1358" s="234"/>
      <c r="X1358" s="234"/>
      <c r="Y1358" s="234"/>
      <c r="Z1358" s="234"/>
      <c r="AA1358" s="234"/>
      <c r="AB1358" s="234"/>
      <c r="AC1358" s="234"/>
      <c r="AD1358" s="234"/>
      <c r="AG1358">
        <f t="shared" si="396"/>
        <v>0</v>
      </c>
      <c r="AH1358">
        <f t="shared" si="397"/>
        <v>0</v>
      </c>
      <c r="AI1358">
        <f t="shared" si="398"/>
        <v>0</v>
      </c>
      <c r="AJ1358">
        <f t="shared" si="399"/>
        <v>0</v>
      </c>
      <c r="AL1358">
        <f t="shared" si="400"/>
        <v>0</v>
      </c>
      <c r="AM1358">
        <f t="shared" si="401"/>
        <v>0</v>
      </c>
      <c r="AN1358">
        <f t="shared" si="402"/>
        <v>0</v>
      </c>
      <c r="AO1358">
        <f t="shared" si="403"/>
        <v>0</v>
      </c>
      <c r="AQ1358">
        <f t="shared" si="404"/>
        <v>0</v>
      </c>
      <c r="AR1358">
        <f t="shared" si="405"/>
        <v>0</v>
      </c>
      <c r="AS1358">
        <f t="shared" si="406"/>
        <v>0</v>
      </c>
      <c r="AT1358">
        <f t="shared" si="407"/>
        <v>0</v>
      </c>
      <c r="AV1358">
        <f t="shared" si="408"/>
        <v>0</v>
      </c>
      <c r="AW1358">
        <f t="shared" si="409"/>
        <v>0</v>
      </c>
      <c r="AX1358">
        <f t="shared" si="410"/>
        <v>0</v>
      </c>
      <c r="AY1358">
        <f t="shared" si="411"/>
        <v>0</v>
      </c>
      <c r="BA1358">
        <f t="shared" si="412"/>
        <v>0</v>
      </c>
      <c r="BB1358">
        <f t="shared" si="413"/>
        <v>0</v>
      </c>
      <c r="BC1358">
        <f t="shared" si="414"/>
        <v>0</v>
      </c>
      <c r="BD1358">
        <f t="shared" si="415"/>
        <v>0</v>
      </c>
      <c r="BF1358">
        <f t="shared" si="416"/>
        <v>0</v>
      </c>
      <c r="BG1358">
        <f t="shared" si="417"/>
        <v>0</v>
      </c>
      <c r="BH1358">
        <f t="shared" si="418"/>
        <v>0</v>
      </c>
      <c r="BI1358">
        <f t="shared" si="419"/>
        <v>0</v>
      </c>
      <c r="BK1358">
        <f t="shared" si="420"/>
        <v>0</v>
      </c>
      <c r="BL1358">
        <f t="shared" si="421"/>
        <v>0</v>
      </c>
      <c r="BM1358">
        <f t="shared" si="422"/>
        <v>0</v>
      </c>
      <c r="BN1358">
        <f t="shared" si="423"/>
        <v>0</v>
      </c>
      <c r="BP1358">
        <f t="shared" si="424"/>
        <v>0</v>
      </c>
      <c r="BQ1358">
        <f t="shared" si="425"/>
        <v>0</v>
      </c>
      <c r="BR1358">
        <f t="shared" si="426"/>
        <v>0</v>
      </c>
      <c r="BS1358">
        <f t="shared" si="427"/>
        <v>0</v>
      </c>
      <c r="BU1358">
        <f t="shared" si="428"/>
        <v>0</v>
      </c>
      <c r="BV1358">
        <f t="shared" si="429"/>
        <v>0</v>
      </c>
      <c r="BW1358">
        <f t="shared" si="430"/>
        <v>0</v>
      </c>
      <c r="BX1358">
        <f t="shared" si="431"/>
        <v>0</v>
      </c>
      <c r="BZ1358">
        <f t="shared" si="432"/>
        <v>0</v>
      </c>
      <c r="CA1358">
        <f t="shared" si="433"/>
        <v>0</v>
      </c>
      <c r="CB1358">
        <f t="shared" si="434"/>
        <v>0</v>
      </c>
      <c r="CC1358">
        <f t="shared" si="435"/>
        <v>0</v>
      </c>
      <c r="CE1358">
        <f t="shared" si="436"/>
        <v>0</v>
      </c>
      <c r="CF1358">
        <f t="shared" si="437"/>
        <v>0</v>
      </c>
      <c r="CG1358">
        <f t="shared" si="438"/>
        <v>0</v>
      </c>
      <c r="CH1358">
        <f t="shared" si="439"/>
        <v>0</v>
      </c>
      <c r="CJ1358">
        <f t="shared" si="440"/>
        <v>0</v>
      </c>
      <c r="CL1358">
        <f t="shared" si="493"/>
        <v>0</v>
      </c>
      <c r="CM1358">
        <f t="shared" ref="CM1358:CO1358" si="495">IF(OR(S1219="NA",S1219="NS"),0,IF(G1358&gt;=S1219,0,1))</f>
        <v>0</v>
      </c>
      <c r="CN1358">
        <f t="shared" si="495"/>
        <v>0</v>
      </c>
      <c r="CO1358">
        <f t="shared" si="495"/>
        <v>0</v>
      </c>
      <c r="CQ1358" s="128">
        <f t="shared" si="442"/>
        <v>0</v>
      </c>
      <c r="CR1358">
        <f t="shared" si="443"/>
        <v>0</v>
      </c>
      <c r="CS1358">
        <f t="shared" si="444"/>
        <v>0</v>
      </c>
      <c r="CT1358">
        <f t="shared" si="445"/>
        <v>0</v>
      </c>
      <c r="CU1358">
        <f t="shared" si="446"/>
        <v>0</v>
      </c>
      <c r="CV1358">
        <f t="shared" si="447"/>
        <v>0</v>
      </c>
      <c r="CW1358">
        <f t="shared" si="448"/>
        <v>0</v>
      </c>
      <c r="CX1358">
        <f t="shared" si="449"/>
        <v>0</v>
      </c>
      <c r="CY1358">
        <f t="shared" si="450"/>
        <v>0</v>
      </c>
      <c r="CZ1358">
        <f t="shared" si="451"/>
        <v>0</v>
      </c>
      <c r="DA1358">
        <f t="shared" si="452"/>
        <v>0</v>
      </c>
      <c r="DB1358">
        <f t="shared" si="453"/>
        <v>0</v>
      </c>
      <c r="DC1358">
        <f t="shared" si="454"/>
        <v>0</v>
      </c>
      <c r="DD1358">
        <f t="shared" si="455"/>
        <v>0</v>
      </c>
      <c r="DE1358">
        <f t="shared" si="456"/>
        <v>0</v>
      </c>
      <c r="DF1358">
        <f t="shared" si="457"/>
        <v>0</v>
      </c>
      <c r="DG1358">
        <f t="shared" si="458"/>
        <v>0</v>
      </c>
      <c r="DH1358">
        <f t="shared" si="459"/>
        <v>0</v>
      </c>
      <c r="DI1358">
        <f t="shared" si="460"/>
        <v>0</v>
      </c>
      <c r="DJ1358">
        <f t="shared" si="461"/>
        <v>0</v>
      </c>
      <c r="DK1358">
        <f t="shared" si="462"/>
        <v>0</v>
      </c>
    </row>
    <row r="1359" spans="1:115" ht="15" customHeight="1">
      <c r="A1359" s="166"/>
      <c r="B1359" s="7"/>
      <c r="C1359" s="64" t="s">
        <v>171</v>
      </c>
      <c r="D1359" s="322" t="str">
        <f t="shared" si="395"/>
        <v/>
      </c>
      <c r="E1359" s="323"/>
      <c r="F1359" s="324"/>
      <c r="G1359" s="234"/>
      <c r="H1359" s="234"/>
      <c r="I1359" s="234"/>
      <c r="J1359" s="234"/>
      <c r="K1359" s="234"/>
      <c r="L1359" s="234"/>
      <c r="M1359" s="234"/>
      <c r="N1359" s="234"/>
      <c r="O1359" s="234"/>
      <c r="P1359" s="234"/>
      <c r="Q1359" s="234"/>
      <c r="R1359" s="234"/>
      <c r="S1359" s="234"/>
      <c r="T1359" s="234"/>
      <c r="U1359" s="234"/>
      <c r="V1359" s="234"/>
      <c r="W1359" s="234"/>
      <c r="X1359" s="234"/>
      <c r="Y1359" s="234"/>
      <c r="Z1359" s="234"/>
      <c r="AA1359" s="234"/>
      <c r="AB1359" s="234"/>
      <c r="AC1359" s="234"/>
      <c r="AD1359" s="234"/>
      <c r="AG1359">
        <f t="shared" si="396"/>
        <v>0</v>
      </c>
      <c r="AH1359">
        <f t="shared" si="397"/>
        <v>0</v>
      </c>
      <c r="AI1359">
        <f t="shared" si="398"/>
        <v>0</v>
      </c>
      <c r="AJ1359">
        <f t="shared" si="399"/>
        <v>0</v>
      </c>
      <c r="AL1359">
        <f t="shared" si="400"/>
        <v>0</v>
      </c>
      <c r="AM1359">
        <f t="shared" si="401"/>
        <v>0</v>
      </c>
      <c r="AN1359">
        <f t="shared" si="402"/>
        <v>0</v>
      </c>
      <c r="AO1359">
        <f t="shared" si="403"/>
        <v>0</v>
      </c>
      <c r="AQ1359">
        <f t="shared" si="404"/>
        <v>0</v>
      </c>
      <c r="AR1359">
        <f t="shared" si="405"/>
        <v>0</v>
      </c>
      <c r="AS1359">
        <f t="shared" si="406"/>
        <v>0</v>
      </c>
      <c r="AT1359">
        <f t="shared" si="407"/>
        <v>0</v>
      </c>
      <c r="AV1359">
        <f t="shared" si="408"/>
        <v>0</v>
      </c>
      <c r="AW1359">
        <f t="shared" si="409"/>
        <v>0</v>
      </c>
      <c r="AX1359">
        <f t="shared" si="410"/>
        <v>0</v>
      </c>
      <c r="AY1359">
        <f t="shared" si="411"/>
        <v>0</v>
      </c>
      <c r="BA1359">
        <f t="shared" si="412"/>
        <v>0</v>
      </c>
      <c r="BB1359">
        <f t="shared" si="413"/>
        <v>0</v>
      </c>
      <c r="BC1359">
        <f t="shared" si="414"/>
        <v>0</v>
      </c>
      <c r="BD1359">
        <f t="shared" si="415"/>
        <v>0</v>
      </c>
      <c r="BF1359">
        <f t="shared" si="416"/>
        <v>0</v>
      </c>
      <c r="BG1359">
        <f t="shared" si="417"/>
        <v>0</v>
      </c>
      <c r="BH1359">
        <f t="shared" si="418"/>
        <v>0</v>
      </c>
      <c r="BI1359">
        <f t="shared" si="419"/>
        <v>0</v>
      </c>
      <c r="BK1359">
        <f t="shared" si="420"/>
        <v>0</v>
      </c>
      <c r="BL1359">
        <f t="shared" si="421"/>
        <v>0</v>
      </c>
      <c r="BM1359">
        <f t="shared" si="422"/>
        <v>0</v>
      </c>
      <c r="BN1359">
        <f t="shared" si="423"/>
        <v>0</v>
      </c>
      <c r="BP1359">
        <f t="shared" si="424"/>
        <v>0</v>
      </c>
      <c r="BQ1359">
        <f t="shared" si="425"/>
        <v>0</v>
      </c>
      <c r="BR1359">
        <f t="shared" si="426"/>
        <v>0</v>
      </c>
      <c r="BS1359">
        <f t="shared" si="427"/>
        <v>0</v>
      </c>
      <c r="BU1359">
        <f t="shared" si="428"/>
        <v>0</v>
      </c>
      <c r="BV1359">
        <f t="shared" si="429"/>
        <v>0</v>
      </c>
      <c r="BW1359">
        <f t="shared" si="430"/>
        <v>0</v>
      </c>
      <c r="BX1359">
        <f t="shared" si="431"/>
        <v>0</v>
      </c>
      <c r="BZ1359">
        <f t="shared" si="432"/>
        <v>0</v>
      </c>
      <c r="CA1359">
        <f t="shared" si="433"/>
        <v>0</v>
      </c>
      <c r="CB1359">
        <f t="shared" si="434"/>
        <v>0</v>
      </c>
      <c r="CC1359">
        <f t="shared" si="435"/>
        <v>0</v>
      </c>
      <c r="CE1359">
        <f t="shared" si="436"/>
        <v>0</v>
      </c>
      <c r="CF1359">
        <f t="shared" si="437"/>
        <v>0</v>
      </c>
      <c r="CG1359">
        <f t="shared" si="438"/>
        <v>0</v>
      </c>
      <c r="CH1359">
        <f t="shared" si="439"/>
        <v>0</v>
      </c>
      <c r="CJ1359">
        <f t="shared" si="440"/>
        <v>0</v>
      </c>
      <c r="CL1359">
        <f t="shared" si="493"/>
        <v>0</v>
      </c>
      <c r="CM1359">
        <f t="shared" ref="CM1359:CO1359" si="496">IF(OR(S1220="NA",S1220="NS"),0,IF(G1359&gt;=S1220,0,1))</f>
        <v>0</v>
      </c>
      <c r="CN1359">
        <f t="shared" si="496"/>
        <v>0</v>
      </c>
      <c r="CO1359">
        <f t="shared" si="496"/>
        <v>0</v>
      </c>
      <c r="CQ1359" s="128">
        <f t="shared" si="442"/>
        <v>0</v>
      </c>
      <c r="CR1359">
        <f t="shared" si="443"/>
        <v>0</v>
      </c>
      <c r="CS1359">
        <f t="shared" si="444"/>
        <v>0</v>
      </c>
      <c r="CT1359">
        <f t="shared" si="445"/>
        <v>0</v>
      </c>
      <c r="CU1359">
        <f t="shared" si="446"/>
        <v>0</v>
      </c>
      <c r="CV1359">
        <f t="shared" si="447"/>
        <v>0</v>
      </c>
      <c r="CW1359">
        <f t="shared" si="448"/>
        <v>0</v>
      </c>
      <c r="CX1359">
        <f t="shared" si="449"/>
        <v>0</v>
      </c>
      <c r="CY1359">
        <f t="shared" si="450"/>
        <v>0</v>
      </c>
      <c r="CZ1359">
        <f t="shared" si="451"/>
        <v>0</v>
      </c>
      <c r="DA1359">
        <f t="shared" si="452"/>
        <v>0</v>
      </c>
      <c r="DB1359">
        <f t="shared" si="453"/>
        <v>0</v>
      </c>
      <c r="DC1359">
        <f t="shared" si="454"/>
        <v>0</v>
      </c>
      <c r="DD1359">
        <f t="shared" si="455"/>
        <v>0</v>
      </c>
      <c r="DE1359">
        <f t="shared" si="456"/>
        <v>0</v>
      </c>
      <c r="DF1359">
        <f t="shared" si="457"/>
        <v>0</v>
      </c>
      <c r="DG1359">
        <f t="shared" si="458"/>
        <v>0</v>
      </c>
      <c r="DH1359">
        <f t="shared" si="459"/>
        <v>0</v>
      </c>
      <c r="DI1359">
        <f t="shared" si="460"/>
        <v>0</v>
      </c>
      <c r="DJ1359">
        <f t="shared" si="461"/>
        <v>0</v>
      </c>
      <c r="DK1359">
        <f t="shared" si="462"/>
        <v>0</v>
      </c>
    </row>
    <row r="1360" spans="1:115" ht="15" customHeight="1">
      <c r="A1360" s="166"/>
      <c r="B1360" s="7"/>
      <c r="C1360" s="131" t="s">
        <v>172</v>
      </c>
      <c r="D1360" s="322" t="str">
        <f t="shared" si="395"/>
        <v/>
      </c>
      <c r="E1360" s="323"/>
      <c r="F1360" s="324"/>
      <c r="G1360" s="234"/>
      <c r="H1360" s="234"/>
      <c r="I1360" s="234"/>
      <c r="J1360" s="234"/>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G1360">
        <f t="shared" si="396"/>
        <v>0</v>
      </c>
      <c r="AH1360">
        <f t="shared" si="397"/>
        <v>0</v>
      </c>
      <c r="AI1360">
        <f t="shared" si="398"/>
        <v>0</v>
      </c>
      <c r="AJ1360">
        <f t="shared" si="399"/>
        <v>0</v>
      </c>
      <c r="AL1360">
        <f t="shared" si="400"/>
        <v>0</v>
      </c>
      <c r="AM1360">
        <f t="shared" si="401"/>
        <v>0</v>
      </c>
      <c r="AN1360">
        <f t="shared" si="402"/>
        <v>0</v>
      </c>
      <c r="AO1360">
        <f t="shared" si="403"/>
        <v>0</v>
      </c>
      <c r="AQ1360">
        <f t="shared" si="404"/>
        <v>0</v>
      </c>
      <c r="AR1360">
        <f t="shared" si="405"/>
        <v>0</v>
      </c>
      <c r="AS1360">
        <f t="shared" si="406"/>
        <v>0</v>
      </c>
      <c r="AT1360">
        <f t="shared" si="407"/>
        <v>0</v>
      </c>
      <c r="AV1360">
        <f t="shared" si="408"/>
        <v>0</v>
      </c>
      <c r="AW1360">
        <f t="shared" si="409"/>
        <v>0</v>
      </c>
      <c r="AX1360">
        <f t="shared" si="410"/>
        <v>0</v>
      </c>
      <c r="AY1360">
        <f t="shared" si="411"/>
        <v>0</v>
      </c>
      <c r="BA1360">
        <f t="shared" si="412"/>
        <v>0</v>
      </c>
      <c r="BB1360">
        <f t="shared" si="413"/>
        <v>0</v>
      </c>
      <c r="BC1360">
        <f t="shared" si="414"/>
        <v>0</v>
      </c>
      <c r="BD1360">
        <f t="shared" si="415"/>
        <v>0</v>
      </c>
      <c r="BF1360">
        <f t="shared" si="416"/>
        <v>0</v>
      </c>
      <c r="BG1360">
        <f t="shared" si="417"/>
        <v>0</v>
      </c>
      <c r="BH1360">
        <f t="shared" si="418"/>
        <v>0</v>
      </c>
      <c r="BI1360">
        <f t="shared" si="419"/>
        <v>0</v>
      </c>
      <c r="BK1360">
        <f t="shared" si="420"/>
        <v>0</v>
      </c>
      <c r="BL1360">
        <f t="shared" si="421"/>
        <v>0</v>
      </c>
      <c r="BM1360">
        <f t="shared" si="422"/>
        <v>0</v>
      </c>
      <c r="BN1360">
        <f t="shared" si="423"/>
        <v>0</v>
      </c>
      <c r="BP1360">
        <f t="shared" si="424"/>
        <v>0</v>
      </c>
      <c r="BQ1360">
        <f t="shared" si="425"/>
        <v>0</v>
      </c>
      <c r="BR1360">
        <f t="shared" si="426"/>
        <v>0</v>
      </c>
      <c r="BS1360">
        <f t="shared" si="427"/>
        <v>0</v>
      </c>
      <c r="BU1360">
        <f t="shared" si="428"/>
        <v>0</v>
      </c>
      <c r="BV1360">
        <f t="shared" si="429"/>
        <v>0</v>
      </c>
      <c r="BW1360">
        <f t="shared" si="430"/>
        <v>0</v>
      </c>
      <c r="BX1360">
        <f t="shared" si="431"/>
        <v>0</v>
      </c>
      <c r="BZ1360">
        <f t="shared" si="432"/>
        <v>0</v>
      </c>
      <c r="CA1360">
        <f t="shared" si="433"/>
        <v>0</v>
      </c>
      <c r="CB1360">
        <f t="shared" si="434"/>
        <v>0</v>
      </c>
      <c r="CC1360">
        <f t="shared" si="435"/>
        <v>0</v>
      </c>
      <c r="CE1360">
        <f t="shared" si="436"/>
        <v>0</v>
      </c>
      <c r="CF1360">
        <f t="shared" si="437"/>
        <v>0</v>
      </c>
      <c r="CG1360">
        <f t="shared" si="438"/>
        <v>0</v>
      </c>
      <c r="CH1360">
        <f t="shared" si="439"/>
        <v>0</v>
      </c>
      <c r="CJ1360">
        <f t="shared" si="440"/>
        <v>0</v>
      </c>
      <c r="CL1360">
        <f t="shared" si="493"/>
        <v>0</v>
      </c>
      <c r="CM1360">
        <f t="shared" ref="CM1360:CO1360" si="497">IF(OR(S1221="NA",S1221="NS"),0,IF(G1360&gt;=S1221,0,1))</f>
        <v>0</v>
      </c>
      <c r="CN1360">
        <f t="shared" si="497"/>
        <v>0</v>
      </c>
      <c r="CO1360">
        <f t="shared" si="497"/>
        <v>0</v>
      </c>
      <c r="CQ1360" s="128">
        <f t="shared" si="442"/>
        <v>0</v>
      </c>
      <c r="CR1360">
        <f t="shared" si="443"/>
        <v>0</v>
      </c>
      <c r="CS1360">
        <f t="shared" si="444"/>
        <v>0</v>
      </c>
      <c r="CT1360">
        <f t="shared" si="445"/>
        <v>0</v>
      </c>
      <c r="CU1360">
        <f t="shared" si="446"/>
        <v>0</v>
      </c>
      <c r="CV1360">
        <f t="shared" si="447"/>
        <v>0</v>
      </c>
      <c r="CW1360">
        <f t="shared" si="448"/>
        <v>0</v>
      </c>
      <c r="CX1360">
        <f t="shared" si="449"/>
        <v>0</v>
      </c>
      <c r="CY1360">
        <f t="shared" si="450"/>
        <v>0</v>
      </c>
      <c r="CZ1360">
        <f t="shared" si="451"/>
        <v>0</v>
      </c>
      <c r="DA1360">
        <f t="shared" si="452"/>
        <v>0</v>
      </c>
      <c r="DB1360">
        <f t="shared" si="453"/>
        <v>0</v>
      </c>
      <c r="DC1360">
        <f t="shared" si="454"/>
        <v>0</v>
      </c>
      <c r="DD1360">
        <f t="shared" si="455"/>
        <v>0</v>
      </c>
      <c r="DE1360">
        <f t="shared" si="456"/>
        <v>0</v>
      </c>
      <c r="DF1360">
        <f t="shared" si="457"/>
        <v>0</v>
      </c>
      <c r="DG1360">
        <f t="shared" si="458"/>
        <v>0</v>
      </c>
      <c r="DH1360">
        <f t="shared" si="459"/>
        <v>0</v>
      </c>
      <c r="DI1360">
        <f t="shared" si="460"/>
        <v>0</v>
      </c>
      <c r="DJ1360">
        <f t="shared" si="461"/>
        <v>0</v>
      </c>
      <c r="DK1360">
        <f t="shared" si="462"/>
        <v>0</v>
      </c>
    </row>
    <row r="1361" spans="1:115" ht="15" customHeight="1">
      <c r="A1361" s="192"/>
      <c r="B1361" s="8"/>
      <c r="C1361" s="143" t="s">
        <v>173</v>
      </c>
      <c r="D1361" s="322" t="str">
        <f t="shared" si="395"/>
        <v/>
      </c>
      <c r="E1361" s="323"/>
      <c r="F1361" s="324"/>
      <c r="G1361" s="234"/>
      <c r="H1361" s="234"/>
      <c r="I1361" s="234"/>
      <c r="J1361" s="234"/>
      <c r="K1361" s="234"/>
      <c r="L1361" s="234"/>
      <c r="M1361" s="234"/>
      <c r="N1361" s="234"/>
      <c r="O1361" s="234"/>
      <c r="P1361" s="234"/>
      <c r="Q1361" s="234"/>
      <c r="R1361" s="234"/>
      <c r="S1361" s="234"/>
      <c r="T1361" s="234"/>
      <c r="U1361" s="234"/>
      <c r="V1361" s="234"/>
      <c r="W1361" s="234"/>
      <c r="X1361" s="234"/>
      <c r="Y1361" s="234"/>
      <c r="Z1361" s="234"/>
      <c r="AA1361" s="234"/>
      <c r="AB1361" s="234"/>
      <c r="AC1361" s="234"/>
      <c r="AD1361" s="234"/>
      <c r="AG1361">
        <f t="shared" si="396"/>
        <v>0</v>
      </c>
      <c r="AH1361">
        <f t="shared" si="397"/>
        <v>0</v>
      </c>
      <c r="AI1361">
        <f t="shared" si="398"/>
        <v>0</v>
      </c>
      <c r="AJ1361">
        <f t="shared" si="399"/>
        <v>0</v>
      </c>
      <c r="AL1361">
        <f t="shared" si="400"/>
        <v>0</v>
      </c>
      <c r="AM1361">
        <f t="shared" si="401"/>
        <v>0</v>
      </c>
      <c r="AN1361">
        <f t="shared" si="402"/>
        <v>0</v>
      </c>
      <c r="AO1361">
        <f t="shared" si="403"/>
        <v>0</v>
      </c>
      <c r="AQ1361">
        <f t="shared" si="404"/>
        <v>0</v>
      </c>
      <c r="AR1361">
        <f t="shared" si="405"/>
        <v>0</v>
      </c>
      <c r="AS1361">
        <f t="shared" si="406"/>
        <v>0</v>
      </c>
      <c r="AT1361">
        <f t="shared" si="407"/>
        <v>0</v>
      </c>
      <c r="AV1361">
        <f t="shared" si="408"/>
        <v>0</v>
      </c>
      <c r="AW1361">
        <f t="shared" si="409"/>
        <v>0</v>
      </c>
      <c r="AX1361">
        <f t="shared" si="410"/>
        <v>0</v>
      </c>
      <c r="AY1361">
        <f t="shared" si="411"/>
        <v>0</v>
      </c>
      <c r="BA1361">
        <f t="shared" si="412"/>
        <v>0</v>
      </c>
      <c r="BB1361">
        <f t="shared" si="413"/>
        <v>0</v>
      </c>
      <c r="BC1361">
        <f t="shared" si="414"/>
        <v>0</v>
      </c>
      <c r="BD1361">
        <f t="shared" si="415"/>
        <v>0</v>
      </c>
      <c r="BF1361">
        <f t="shared" si="416"/>
        <v>0</v>
      </c>
      <c r="BG1361">
        <f t="shared" si="417"/>
        <v>0</v>
      </c>
      <c r="BH1361">
        <f t="shared" si="418"/>
        <v>0</v>
      </c>
      <c r="BI1361">
        <f t="shared" si="419"/>
        <v>0</v>
      </c>
      <c r="BK1361">
        <f t="shared" si="420"/>
        <v>0</v>
      </c>
      <c r="BL1361">
        <f t="shared" si="421"/>
        <v>0</v>
      </c>
      <c r="BM1361">
        <f t="shared" si="422"/>
        <v>0</v>
      </c>
      <c r="BN1361">
        <f t="shared" si="423"/>
        <v>0</v>
      </c>
      <c r="BP1361">
        <f t="shared" si="424"/>
        <v>0</v>
      </c>
      <c r="BQ1361">
        <f t="shared" si="425"/>
        <v>0</v>
      </c>
      <c r="BR1361">
        <f t="shared" si="426"/>
        <v>0</v>
      </c>
      <c r="BS1361">
        <f t="shared" si="427"/>
        <v>0</v>
      </c>
      <c r="BU1361">
        <f t="shared" si="428"/>
        <v>0</v>
      </c>
      <c r="BV1361">
        <f t="shared" si="429"/>
        <v>0</v>
      </c>
      <c r="BW1361">
        <f t="shared" si="430"/>
        <v>0</v>
      </c>
      <c r="BX1361">
        <f t="shared" si="431"/>
        <v>0</v>
      </c>
      <c r="BZ1361">
        <f t="shared" si="432"/>
        <v>0</v>
      </c>
      <c r="CA1361">
        <f t="shared" si="433"/>
        <v>0</v>
      </c>
      <c r="CB1361">
        <f t="shared" si="434"/>
        <v>0</v>
      </c>
      <c r="CC1361">
        <f t="shared" si="435"/>
        <v>0</v>
      </c>
      <c r="CE1361">
        <f t="shared" si="436"/>
        <v>0</v>
      </c>
      <c r="CF1361">
        <f t="shared" si="437"/>
        <v>0</v>
      </c>
      <c r="CG1361">
        <f t="shared" si="438"/>
        <v>0</v>
      </c>
      <c r="CH1361">
        <f t="shared" si="439"/>
        <v>0</v>
      </c>
      <c r="CJ1361">
        <f t="shared" si="440"/>
        <v>0</v>
      </c>
      <c r="CL1361">
        <f t="shared" si="493"/>
        <v>0</v>
      </c>
      <c r="CM1361">
        <f t="shared" ref="CM1361:CO1361" si="498">IF(OR(S1222="NA",S1222="NS"),0,IF(G1361&gt;=S1222,0,1))</f>
        <v>0</v>
      </c>
      <c r="CN1361">
        <f t="shared" si="498"/>
        <v>0</v>
      </c>
      <c r="CO1361">
        <f t="shared" si="498"/>
        <v>0</v>
      </c>
      <c r="CQ1361" s="128">
        <f t="shared" si="442"/>
        <v>0</v>
      </c>
      <c r="CR1361">
        <f t="shared" si="443"/>
        <v>0</v>
      </c>
      <c r="CS1361">
        <f t="shared" si="444"/>
        <v>0</v>
      </c>
      <c r="CT1361">
        <f t="shared" si="445"/>
        <v>0</v>
      </c>
      <c r="CU1361">
        <f t="shared" si="446"/>
        <v>0</v>
      </c>
      <c r="CV1361">
        <f t="shared" si="447"/>
        <v>0</v>
      </c>
      <c r="CW1361">
        <f t="shared" si="448"/>
        <v>0</v>
      </c>
      <c r="CX1361">
        <f t="shared" si="449"/>
        <v>0</v>
      </c>
      <c r="CY1361">
        <f t="shared" si="450"/>
        <v>0</v>
      </c>
      <c r="CZ1361">
        <f t="shared" si="451"/>
        <v>0</v>
      </c>
      <c r="DA1361">
        <f t="shared" si="452"/>
        <v>0</v>
      </c>
      <c r="DB1361">
        <f t="shared" si="453"/>
        <v>0</v>
      </c>
      <c r="DC1361">
        <f t="shared" si="454"/>
        <v>0</v>
      </c>
      <c r="DD1361">
        <f t="shared" si="455"/>
        <v>0</v>
      </c>
      <c r="DE1361">
        <f t="shared" si="456"/>
        <v>0</v>
      </c>
      <c r="DF1361">
        <f t="shared" si="457"/>
        <v>0</v>
      </c>
      <c r="DG1361">
        <f t="shared" si="458"/>
        <v>0</v>
      </c>
      <c r="DH1361">
        <f t="shared" si="459"/>
        <v>0</v>
      </c>
      <c r="DI1361">
        <f t="shared" si="460"/>
        <v>0</v>
      </c>
      <c r="DJ1361">
        <f t="shared" si="461"/>
        <v>0</v>
      </c>
      <c r="DK1361">
        <f t="shared" si="462"/>
        <v>0</v>
      </c>
    </row>
    <row r="1362" spans="1:115" ht="15" customHeight="1">
      <c r="A1362" s="192"/>
      <c r="B1362" s="8"/>
      <c r="C1362" s="143" t="s">
        <v>174</v>
      </c>
      <c r="D1362" s="322" t="str">
        <f t="shared" si="395"/>
        <v/>
      </c>
      <c r="E1362" s="323"/>
      <c r="F1362" s="324"/>
      <c r="G1362" s="234"/>
      <c r="H1362" s="234"/>
      <c r="I1362" s="234"/>
      <c r="J1362" s="234"/>
      <c r="K1362" s="234"/>
      <c r="L1362" s="234"/>
      <c r="M1362" s="234"/>
      <c r="N1362" s="234"/>
      <c r="O1362" s="234"/>
      <c r="P1362" s="234"/>
      <c r="Q1362" s="234"/>
      <c r="R1362" s="234"/>
      <c r="S1362" s="234"/>
      <c r="T1362" s="234"/>
      <c r="U1362" s="234"/>
      <c r="V1362" s="234"/>
      <c r="W1362" s="234"/>
      <c r="X1362" s="234"/>
      <c r="Y1362" s="234"/>
      <c r="Z1362" s="234"/>
      <c r="AA1362" s="234"/>
      <c r="AB1362" s="234"/>
      <c r="AC1362" s="234"/>
      <c r="AD1362" s="234"/>
      <c r="AG1362">
        <f t="shared" si="396"/>
        <v>0</v>
      </c>
      <c r="AH1362">
        <f t="shared" si="397"/>
        <v>0</v>
      </c>
      <c r="AI1362">
        <f t="shared" si="398"/>
        <v>0</v>
      </c>
      <c r="AJ1362">
        <f t="shared" si="399"/>
        <v>0</v>
      </c>
      <c r="AL1362">
        <f t="shared" si="400"/>
        <v>0</v>
      </c>
      <c r="AM1362">
        <f t="shared" si="401"/>
        <v>0</v>
      </c>
      <c r="AN1362">
        <f t="shared" si="402"/>
        <v>0</v>
      </c>
      <c r="AO1362">
        <f t="shared" si="403"/>
        <v>0</v>
      </c>
      <c r="AQ1362">
        <f t="shared" si="404"/>
        <v>0</v>
      </c>
      <c r="AR1362">
        <f t="shared" si="405"/>
        <v>0</v>
      </c>
      <c r="AS1362">
        <f t="shared" si="406"/>
        <v>0</v>
      </c>
      <c r="AT1362">
        <f t="shared" si="407"/>
        <v>0</v>
      </c>
      <c r="AV1362">
        <f t="shared" si="408"/>
        <v>0</v>
      </c>
      <c r="AW1362">
        <f t="shared" si="409"/>
        <v>0</v>
      </c>
      <c r="AX1362">
        <f t="shared" si="410"/>
        <v>0</v>
      </c>
      <c r="AY1362">
        <f t="shared" si="411"/>
        <v>0</v>
      </c>
      <c r="BA1362">
        <f t="shared" si="412"/>
        <v>0</v>
      </c>
      <c r="BB1362">
        <f t="shared" si="413"/>
        <v>0</v>
      </c>
      <c r="BC1362">
        <f t="shared" si="414"/>
        <v>0</v>
      </c>
      <c r="BD1362">
        <f t="shared" si="415"/>
        <v>0</v>
      </c>
      <c r="BF1362">
        <f t="shared" si="416"/>
        <v>0</v>
      </c>
      <c r="BG1362">
        <f t="shared" si="417"/>
        <v>0</v>
      </c>
      <c r="BH1362">
        <f t="shared" si="418"/>
        <v>0</v>
      </c>
      <c r="BI1362">
        <f t="shared" si="419"/>
        <v>0</v>
      </c>
      <c r="BK1362">
        <f t="shared" si="420"/>
        <v>0</v>
      </c>
      <c r="BL1362">
        <f t="shared" si="421"/>
        <v>0</v>
      </c>
      <c r="BM1362">
        <f t="shared" si="422"/>
        <v>0</v>
      </c>
      <c r="BN1362">
        <f t="shared" si="423"/>
        <v>0</v>
      </c>
      <c r="BP1362">
        <f t="shared" si="424"/>
        <v>0</v>
      </c>
      <c r="BQ1362">
        <f t="shared" si="425"/>
        <v>0</v>
      </c>
      <c r="BR1362">
        <f t="shared" si="426"/>
        <v>0</v>
      </c>
      <c r="BS1362">
        <f t="shared" si="427"/>
        <v>0</v>
      </c>
      <c r="BU1362">
        <f t="shared" si="428"/>
        <v>0</v>
      </c>
      <c r="BV1362">
        <f t="shared" si="429"/>
        <v>0</v>
      </c>
      <c r="BW1362">
        <f t="shared" si="430"/>
        <v>0</v>
      </c>
      <c r="BX1362">
        <f t="shared" si="431"/>
        <v>0</v>
      </c>
      <c r="BZ1362">
        <f t="shared" si="432"/>
        <v>0</v>
      </c>
      <c r="CA1362">
        <f t="shared" si="433"/>
        <v>0</v>
      </c>
      <c r="CB1362">
        <f t="shared" si="434"/>
        <v>0</v>
      </c>
      <c r="CC1362">
        <f t="shared" si="435"/>
        <v>0</v>
      </c>
      <c r="CE1362">
        <f t="shared" si="436"/>
        <v>0</v>
      </c>
      <c r="CF1362">
        <f t="shared" si="437"/>
        <v>0</v>
      </c>
      <c r="CG1362">
        <f t="shared" si="438"/>
        <v>0</v>
      </c>
      <c r="CH1362">
        <f t="shared" si="439"/>
        <v>0</v>
      </c>
      <c r="CJ1362">
        <f t="shared" si="440"/>
        <v>0</v>
      </c>
      <c r="CL1362">
        <f t="shared" si="493"/>
        <v>0</v>
      </c>
      <c r="CM1362">
        <f t="shared" ref="CM1362:CO1362" si="499">IF(OR(S1223="NA",S1223="NS"),0,IF(G1362&gt;=S1223,0,1))</f>
        <v>0</v>
      </c>
      <c r="CN1362">
        <f t="shared" si="499"/>
        <v>0</v>
      </c>
      <c r="CO1362">
        <f t="shared" si="499"/>
        <v>0</v>
      </c>
      <c r="CQ1362" s="128">
        <f t="shared" si="442"/>
        <v>0</v>
      </c>
      <c r="CR1362">
        <f t="shared" si="443"/>
        <v>0</v>
      </c>
      <c r="CS1362">
        <f t="shared" si="444"/>
        <v>0</v>
      </c>
      <c r="CT1362">
        <f t="shared" si="445"/>
        <v>0</v>
      </c>
      <c r="CU1362">
        <f t="shared" si="446"/>
        <v>0</v>
      </c>
      <c r="CV1362">
        <f t="shared" si="447"/>
        <v>0</v>
      </c>
      <c r="CW1362">
        <f t="shared" si="448"/>
        <v>0</v>
      </c>
      <c r="CX1362">
        <f t="shared" si="449"/>
        <v>0</v>
      </c>
      <c r="CY1362">
        <f t="shared" si="450"/>
        <v>0</v>
      </c>
      <c r="CZ1362">
        <f t="shared" si="451"/>
        <v>0</v>
      </c>
      <c r="DA1362">
        <f t="shared" si="452"/>
        <v>0</v>
      </c>
      <c r="DB1362">
        <f t="shared" si="453"/>
        <v>0</v>
      </c>
      <c r="DC1362">
        <f t="shared" si="454"/>
        <v>0</v>
      </c>
      <c r="DD1362">
        <f t="shared" si="455"/>
        <v>0</v>
      </c>
      <c r="DE1362">
        <f t="shared" si="456"/>
        <v>0</v>
      </c>
      <c r="DF1362">
        <f t="shared" si="457"/>
        <v>0</v>
      </c>
      <c r="DG1362">
        <f t="shared" si="458"/>
        <v>0</v>
      </c>
      <c r="DH1362">
        <f t="shared" si="459"/>
        <v>0</v>
      </c>
      <c r="DI1362">
        <f t="shared" si="460"/>
        <v>0</v>
      </c>
      <c r="DJ1362">
        <f t="shared" si="461"/>
        <v>0</v>
      </c>
      <c r="DK1362">
        <f t="shared" si="462"/>
        <v>0</v>
      </c>
    </row>
    <row r="1363" spans="1:115" ht="15" customHeight="1">
      <c r="A1363" s="192"/>
      <c r="B1363" s="8"/>
      <c r="C1363" s="143" t="s">
        <v>175</v>
      </c>
      <c r="D1363" s="322" t="str">
        <f t="shared" si="395"/>
        <v/>
      </c>
      <c r="E1363" s="323"/>
      <c r="F1363" s="324"/>
      <c r="G1363" s="234"/>
      <c r="H1363" s="234"/>
      <c r="I1363" s="234"/>
      <c r="J1363" s="234"/>
      <c r="K1363" s="234"/>
      <c r="L1363" s="234"/>
      <c r="M1363" s="234"/>
      <c r="N1363" s="234"/>
      <c r="O1363" s="234"/>
      <c r="P1363" s="234"/>
      <c r="Q1363" s="234"/>
      <c r="R1363" s="234"/>
      <c r="S1363" s="234"/>
      <c r="T1363" s="234"/>
      <c r="U1363" s="234"/>
      <c r="V1363" s="234"/>
      <c r="W1363" s="234"/>
      <c r="X1363" s="234"/>
      <c r="Y1363" s="234"/>
      <c r="Z1363" s="234"/>
      <c r="AA1363" s="234"/>
      <c r="AB1363" s="234"/>
      <c r="AC1363" s="234"/>
      <c r="AD1363" s="234"/>
      <c r="AG1363">
        <f t="shared" si="396"/>
        <v>0</v>
      </c>
      <c r="AH1363">
        <f t="shared" si="397"/>
        <v>0</v>
      </c>
      <c r="AI1363">
        <f t="shared" si="398"/>
        <v>0</v>
      </c>
      <c r="AJ1363">
        <f t="shared" si="399"/>
        <v>0</v>
      </c>
      <c r="AL1363">
        <f t="shared" si="400"/>
        <v>0</v>
      </c>
      <c r="AM1363">
        <f t="shared" si="401"/>
        <v>0</v>
      </c>
      <c r="AN1363">
        <f t="shared" si="402"/>
        <v>0</v>
      </c>
      <c r="AO1363">
        <f t="shared" si="403"/>
        <v>0</v>
      </c>
      <c r="AQ1363">
        <f t="shared" si="404"/>
        <v>0</v>
      </c>
      <c r="AR1363">
        <f t="shared" si="405"/>
        <v>0</v>
      </c>
      <c r="AS1363">
        <f t="shared" si="406"/>
        <v>0</v>
      </c>
      <c r="AT1363">
        <f t="shared" si="407"/>
        <v>0</v>
      </c>
      <c r="AV1363">
        <f t="shared" si="408"/>
        <v>0</v>
      </c>
      <c r="AW1363">
        <f t="shared" si="409"/>
        <v>0</v>
      </c>
      <c r="AX1363">
        <f t="shared" si="410"/>
        <v>0</v>
      </c>
      <c r="AY1363">
        <f t="shared" si="411"/>
        <v>0</v>
      </c>
      <c r="BA1363">
        <f t="shared" si="412"/>
        <v>0</v>
      </c>
      <c r="BB1363">
        <f t="shared" si="413"/>
        <v>0</v>
      </c>
      <c r="BC1363">
        <f t="shared" si="414"/>
        <v>0</v>
      </c>
      <c r="BD1363">
        <f t="shared" si="415"/>
        <v>0</v>
      </c>
      <c r="BF1363">
        <f t="shared" si="416"/>
        <v>0</v>
      </c>
      <c r="BG1363">
        <f t="shared" si="417"/>
        <v>0</v>
      </c>
      <c r="BH1363">
        <f t="shared" si="418"/>
        <v>0</v>
      </c>
      <c r="BI1363">
        <f t="shared" si="419"/>
        <v>0</v>
      </c>
      <c r="BK1363">
        <f t="shared" si="420"/>
        <v>0</v>
      </c>
      <c r="BL1363">
        <f t="shared" si="421"/>
        <v>0</v>
      </c>
      <c r="BM1363">
        <f t="shared" si="422"/>
        <v>0</v>
      </c>
      <c r="BN1363">
        <f t="shared" si="423"/>
        <v>0</v>
      </c>
      <c r="BP1363">
        <f t="shared" si="424"/>
        <v>0</v>
      </c>
      <c r="BQ1363">
        <f t="shared" si="425"/>
        <v>0</v>
      </c>
      <c r="BR1363">
        <f t="shared" si="426"/>
        <v>0</v>
      </c>
      <c r="BS1363">
        <f t="shared" si="427"/>
        <v>0</v>
      </c>
      <c r="BU1363">
        <f t="shared" si="428"/>
        <v>0</v>
      </c>
      <c r="BV1363">
        <f t="shared" si="429"/>
        <v>0</v>
      </c>
      <c r="BW1363">
        <f t="shared" si="430"/>
        <v>0</v>
      </c>
      <c r="BX1363">
        <f t="shared" si="431"/>
        <v>0</v>
      </c>
      <c r="BZ1363">
        <f t="shared" si="432"/>
        <v>0</v>
      </c>
      <c r="CA1363">
        <f t="shared" si="433"/>
        <v>0</v>
      </c>
      <c r="CB1363">
        <f t="shared" si="434"/>
        <v>0</v>
      </c>
      <c r="CC1363">
        <f t="shared" si="435"/>
        <v>0</v>
      </c>
      <c r="CE1363">
        <f t="shared" si="436"/>
        <v>0</v>
      </c>
      <c r="CF1363">
        <f t="shared" si="437"/>
        <v>0</v>
      </c>
      <c r="CG1363">
        <f t="shared" si="438"/>
        <v>0</v>
      </c>
      <c r="CH1363">
        <f t="shared" si="439"/>
        <v>0</v>
      </c>
      <c r="CJ1363">
        <f t="shared" si="440"/>
        <v>0</v>
      </c>
      <c r="CL1363">
        <f t="shared" si="493"/>
        <v>0</v>
      </c>
      <c r="CM1363">
        <f t="shared" ref="CM1363:CO1363" si="500">IF(OR(S1224="NA",S1224="NS"),0,IF(G1363&gt;=S1224,0,1))</f>
        <v>0</v>
      </c>
      <c r="CN1363">
        <f t="shared" si="500"/>
        <v>0</v>
      </c>
      <c r="CO1363">
        <f t="shared" si="500"/>
        <v>0</v>
      </c>
      <c r="CQ1363" s="128">
        <f t="shared" si="442"/>
        <v>0</v>
      </c>
      <c r="CR1363">
        <f t="shared" si="443"/>
        <v>0</v>
      </c>
      <c r="CS1363">
        <f t="shared" si="444"/>
        <v>0</v>
      </c>
      <c r="CT1363">
        <f t="shared" si="445"/>
        <v>0</v>
      </c>
      <c r="CU1363">
        <f t="shared" si="446"/>
        <v>0</v>
      </c>
      <c r="CV1363">
        <f t="shared" si="447"/>
        <v>0</v>
      </c>
      <c r="CW1363">
        <f t="shared" si="448"/>
        <v>0</v>
      </c>
      <c r="CX1363">
        <f t="shared" si="449"/>
        <v>0</v>
      </c>
      <c r="CY1363">
        <f t="shared" si="450"/>
        <v>0</v>
      </c>
      <c r="CZ1363">
        <f t="shared" si="451"/>
        <v>0</v>
      </c>
      <c r="DA1363">
        <f t="shared" si="452"/>
        <v>0</v>
      </c>
      <c r="DB1363">
        <f t="shared" si="453"/>
        <v>0</v>
      </c>
      <c r="DC1363">
        <f t="shared" si="454"/>
        <v>0</v>
      </c>
      <c r="DD1363">
        <f t="shared" si="455"/>
        <v>0</v>
      </c>
      <c r="DE1363">
        <f t="shared" si="456"/>
        <v>0</v>
      </c>
      <c r="DF1363">
        <f t="shared" si="457"/>
        <v>0</v>
      </c>
      <c r="DG1363">
        <f t="shared" si="458"/>
        <v>0</v>
      </c>
      <c r="DH1363">
        <f t="shared" si="459"/>
        <v>0</v>
      </c>
      <c r="DI1363">
        <f t="shared" si="460"/>
        <v>0</v>
      </c>
      <c r="DJ1363">
        <f t="shared" si="461"/>
        <v>0</v>
      </c>
      <c r="DK1363">
        <f t="shared" si="462"/>
        <v>0</v>
      </c>
    </row>
    <row r="1364" spans="1:115" ht="15" customHeight="1">
      <c r="A1364" s="192"/>
      <c r="B1364" s="8"/>
      <c r="C1364" s="143" t="s">
        <v>176</v>
      </c>
      <c r="D1364" s="322" t="str">
        <f t="shared" si="395"/>
        <v/>
      </c>
      <c r="E1364" s="323"/>
      <c r="F1364" s="324"/>
      <c r="G1364" s="234"/>
      <c r="H1364" s="234"/>
      <c r="I1364" s="234"/>
      <c r="J1364" s="234"/>
      <c r="K1364" s="234"/>
      <c r="L1364" s="234"/>
      <c r="M1364" s="234"/>
      <c r="N1364" s="234"/>
      <c r="O1364" s="234"/>
      <c r="P1364" s="234"/>
      <c r="Q1364" s="234"/>
      <c r="R1364" s="234"/>
      <c r="S1364" s="234"/>
      <c r="T1364" s="234"/>
      <c r="U1364" s="234"/>
      <c r="V1364" s="234"/>
      <c r="W1364" s="234"/>
      <c r="X1364" s="234"/>
      <c r="Y1364" s="234"/>
      <c r="Z1364" s="234"/>
      <c r="AA1364" s="234"/>
      <c r="AB1364" s="234"/>
      <c r="AC1364" s="234"/>
      <c r="AD1364" s="234"/>
      <c r="AG1364">
        <f t="shared" si="396"/>
        <v>0</v>
      </c>
      <c r="AH1364">
        <f t="shared" si="397"/>
        <v>0</v>
      </c>
      <c r="AI1364">
        <f t="shared" si="398"/>
        <v>0</v>
      </c>
      <c r="AJ1364">
        <f t="shared" si="399"/>
        <v>0</v>
      </c>
      <c r="AL1364">
        <f t="shared" si="400"/>
        <v>0</v>
      </c>
      <c r="AM1364">
        <f t="shared" si="401"/>
        <v>0</v>
      </c>
      <c r="AN1364">
        <f t="shared" si="402"/>
        <v>0</v>
      </c>
      <c r="AO1364">
        <f t="shared" si="403"/>
        <v>0</v>
      </c>
      <c r="AQ1364">
        <f t="shared" si="404"/>
        <v>0</v>
      </c>
      <c r="AR1364">
        <f t="shared" si="405"/>
        <v>0</v>
      </c>
      <c r="AS1364">
        <f t="shared" si="406"/>
        <v>0</v>
      </c>
      <c r="AT1364">
        <f t="shared" si="407"/>
        <v>0</v>
      </c>
      <c r="AV1364">
        <f t="shared" si="408"/>
        <v>0</v>
      </c>
      <c r="AW1364">
        <f t="shared" si="409"/>
        <v>0</v>
      </c>
      <c r="AX1364">
        <f t="shared" si="410"/>
        <v>0</v>
      </c>
      <c r="AY1364">
        <f t="shared" si="411"/>
        <v>0</v>
      </c>
      <c r="BA1364">
        <f t="shared" si="412"/>
        <v>0</v>
      </c>
      <c r="BB1364">
        <f t="shared" si="413"/>
        <v>0</v>
      </c>
      <c r="BC1364">
        <f t="shared" si="414"/>
        <v>0</v>
      </c>
      <c r="BD1364">
        <f t="shared" si="415"/>
        <v>0</v>
      </c>
      <c r="BF1364">
        <f t="shared" si="416"/>
        <v>0</v>
      </c>
      <c r="BG1364">
        <f t="shared" si="417"/>
        <v>0</v>
      </c>
      <c r="BH1364">
        <f t="shared" si="418"/>
        <v>0</v>
      </c>
      <c r="BI1364">
        <f t="shared" si="419"/>
        <v>0</v>
      </c>
      <c r="BK1364">
        <f t="shared" si="420"/>
        <v>0</v>
      </c>
      <c r="BL1364">
        <f t="shared" si="421"/>
        <v>0</v>
      </c>
      <c r="BM1364">
        <f t="shared" si="422"/>
        <v>0</v>
      </c>
      <c r="BN1364">
        <f t="shared" si="423"/>
        <v>0</v>
      </c>
      <c r="BP1364">
        <f t="shared" si="424"/>
        <v>0</v>
      </c>
      <c r="BQ1364">
        <f t="shared" si="425"/>
        <v>0</v>
      </c>
      <c r="BR1364">
        <f t="shared" si="426"/>
        <v>0</v>
      </c>
      <c r="BS1364">
        <f t="shared" si="427"/>
        <v>0</v>
      </c>
      <c r="BU1364">
        <f t="shared" si="428"/>
        <v>0</v>
      </c>
      <c r="BV1364">
        <f t="shared" si="429"/>
        <v>0</v>
      </c>
      <c r="BW1364">
        <f t="shared" si="430"/>
        <v>0</v>
      </c>
      <c r="BX1364">
        <f t="shared" si="431"/>
        <v>0</v>
      </c>
      <c r="BZ1364">
        <f t="shared" si="432"/>
        <v>0</v>
      </c>
      <c r="CA1364">
        <f t="shared" si="433"/>
        <v>0</v>
      </c>
      <c r="CB1364">
        <f t="shared" si="434"/>
        <v>0</v>
      </c>
      <c r="CC1364">
        <f t="shared" si="435"/>
        <v>0</v>
      </c>
      <c r="CE1364">
        <f t="shared" si="436"/>
        <v>0</v>
      </c>
      <c r="CF1364">
        <f t="shared" si="437"/>
        <v>0</v>
      </c>
      <c r="CG1364">
        <f t="shared" si="438"/>
        <v>0</v>
      </c>
      <c r="CH1364">
        <f t="shared" si="439"/>
        <v>0</v>
      </c>
      <c r="CJ1364">
        <f t="shared" si="440"/>
        <v>0</v>
      </c>
      <c r="CL1364">
        <f t="shared" si="493"/>
        <v>0</v>
      </c>
      <c r="CM1364">
        <f t="shared" ref="CM1364:CO1364" si="501">IF(OR(S1225="NA",S1225="NS"),0,IF(G1364&gt;=S1225,0,1))</f>
        <v>0</v>
      </c>
      <c r="CN1364">
        <f t="shared" si="501"/>
        <v>0</v>
      </c>
      <c r="CO1364">
        <f t="shared" si="501"/>
        <v>0</v>
      </c>
      <c r="CQ1364" s="128">
        <f t="shared" si="442"/>
        <v>0</v>
      </c>
      <c r="CR1364">
        <f t="shared" si="443"/>
        <v>0</v>
      </c>
      <c r="CS1364">
        <f t="shared" si="444"/>
        <v>0</v>
      </c>
      <c r="CT1364">
        <f t="shared" si="445"/>
        <v>0</v>
      </c>
      <c r="CU1364">
        <f t="shared" si="446"/>
        <v>0</v>
      </c>
      <c r="CV1364">
        <f t="shared" si="447"/>
        <v>0</v>
      </c>
      <c r="CW1364">
        <f t="shared" si="448"/>
        <v>0</v>
      </c>
      <c r="CX1364">
        <f t="shared" si="449"/>
        <v>0</v>
      </c>
      <c r="CY1364">
        <f t="shared" si="450"/>
        <v>0</v>
      </c>
      <c r="CZ1364">
        <f t="shared" si="451"/>
        <v>0</v>
      </c>
      <c r="DA1364">
        <f t="shared" si="452"/>
        <v>0</v>
      </c>
      <c r="DB1364">
        <f t="shared" si="453"/>
        <v>0</v>
      </c>
      <c r="DC1364">
        <f t="shared" si="454"/>
        <v>0</v>
      </c>
      <c r="DD1364">
        <f t="shared" si="455"/>
        <v>0</v>
      </c>
      <c r="DE1364">
        <f t="shared" si="456"/>
        <v>0</v>
      </c>
      <c r="DF1364">
        <f t="shared" si="457"/>
        <v>0</v>
      </c>
      <c r="DG1364">
        <f t="shared" si="458"/>
        <v>0</v>
      </c>
      <c r="DH1364">
        <f t="shared" si="459"/>
        <v>0</v>
      </c>
      <c r="DI1364">
        <f t="shared" si="460"/>
        <v>0</v>
      </c>
      <c r="DJ1364">
        <f t="shared" si="461"/>
        <v>0</v>
      </c>
      <c r="DK1364">
        <f t="shared" si="462"/>
        <v>0</v>
      </c>
    </row>
    <row r="1365" spans="1:115" ht="15" customHeight="1">
      <c r="A1365" s="192"/>
      <c r="B1365" s="8"/>
      <c r="C1365" s="143" t="s">
        <v>177</v>
      </c>
      <c r="D1365" s="322" t="str">
        <f t="shared" si="395"/>
        <v/>
      </c>
      <c r="E1365" s="323"/>
      <c r="F1365" s="324"/>
      <c r="G1365" s="234"/>
      <c r="H1365" s="234"/>
      <c r="I1365" s="234"/>
      <c r="J1365" s="234"/>
      <c r="K1365" s="234"/>
      <c r="L1365" s="234"/>
      <c r="M1365" s="234"/>
      <c r="N1365" s="234"/>
      <c r="O1365" s="234"/>
      <c r="P1365" s="234"/>
      <c r="Q1365" s="234"/>
      <c r="R1365" s="234"/>
      <c r="S1365" s="234"/>
      <c r="T1365" s="234"/>
      <c r="U1365" s="234"/>
      <c r="V1365" s="234"/>
      <c r="W1365" s="234"/>
      <c r="X1365" s="234"/>
      <c r="Y1365" s="234"/>
      <c r="Z1365" s="234"/>
      <c r="AA1365" s="234"/>
      <c r="AB1365" s="234"/>
      <c r="AC1365" s="234"/>
      <c r="AD1365" s="234"/>
      <c r="AG1365">
        <f t="shared" si="396"/>
        <v>0</v>
      </c>
      <c r="AH1365">
        <f t="shared" si="397"/>
        <v>0</v>
      </c>
      <c r="AI1365">
        <f t="shared" si="398"/>
        <v>0</v>
      </c>
      <c r="AJ1365">
        <f t="shared" si="399"/>
        <v>0</v>
      </c>
      <c r="AL1365">
        <f t="shared" si="400"/>
        <v>0</v>
      </c>
      <c r="AM1365">
        <f t="shared" si="401"/>
        <v>0</v>
      </c>
      <c r="AN1365">
        <f t="shared" si="402"/>
        <v>0</v>
      </c>
      <c r="AO1365">
        <f t="shared" si="403"/>
        <v>0</v>
      </c>
      <c r="AQ1365">
        <f t="shared" si="404"/>
        <v>0</v>
      </c>
      <c r="AR1365">
        <f t="shared" si="405"/>
        <v>0</v>
      </c>
      <c r="AS1365">
        <f t="shared" si="406"/>
        <v>0</v>
      </c>
      <c r="AT1365">
        <f t="shared" si="407"/>
        <v>0</v>
      </c>
      <c r="AV1365">
        <f t="shared" si="408"/>
        <v>0</v>
      </c>
      <c r="AW1365">
        <f t="shared" si="409"/>
        <v>0</v>
      </c>
      <c r="AX1365">
        <f t="shared" si="410"/>
        <v>0</v>
      </c>
      <c r="AY1365">
        <f t="shared" si="411"/>
        <v>0</v>
      </c>
      <c r="BA1365">
        <f t="shared" si="412"/>
        <v>0</v>
      </c>
      <c r="BB1365">
        <f t="shared" si="413"/>
        <v>0</v>
      </c>
      <c r="BC1365">
        <f t="shared" si="414"/>
        <v>0</v>
      </c>
      <c r="BD1365">
        <f t="shared" si="415"/>
        <v>0</v>
      </c>
      <c r="BF1365">
        <f t="shared" si="416"/>
        <v>0</v>
      </c>
      <c r="BG1365">
        <f t="shared" si="417"/>
        <v>0</v>
      </c>
      <c r="BH1365">
        <f t="shared" si="418"/>
        <v>0</v>
      </c>
      <c r="BI1365">
        <f t="shared" si="419"/>
        <v>0</v>
      </c>
      <c r="BK1365">
        <f t="shared" si="420"/>
        <v>0</v>
      </c>
      <c r="BL1365">
        <f t="shared" si="421"/>
        <v>0</v>
      </c>
      <c r="BM1365">
        <f t="shared" si="422"/>
        <v>0</v>
      </c>
      <c r="BN1365">
        <f t="shared" si="423"/>
        <v>0</v>
      </c>
      <c r="BP1365">
        <f t="shared" si="424"/>
        <v>0</v>
      </c>
      <c r="BQ1365">
        <f t="shared" si="425"/>
        <v>0</v>
      </c>
      <c r="BR1365">
        <f t="shared" si="426"/>
        <v>0</v>
      </c>
      <c r="BS1365">
        <f t="shared" si="427"/>
        <v>0</v>
      </c>
      <c r="BU1365">
        <f t="shared" si="428"/>
        <v>0</v>
      </c>
      <c r="BV1365">
        <f t="shared" si="429"/>
        <v>0</v>
      </c>
      <c r="BW1365">
        <f t="shared" si="430"/>
        <v>0</v>
      </c>
      <c r="BX1365">
        <f t="shared" si="431"/>
        <v>0</v>
      </c>
      <c r="BZ1365">
        <f t="shared" si="432"/>
        <v>0</v>
      </c>
      <c r="CA1365">
        <f t="shared" si="433"/>
        <v>0</v>
      </c>
      <c r="CB1365">
        <f t="shared" si="434"/>
        <v>0</v>
      </c>
      <c r="CC1365">
        <f t="shared" si="435"/>
        <v>0</v>
      </c>
      <c r="CE1365">
        <f t="shared" si="436"/>
        <v>0</v>
      </c>
      <c r="CF1365">
        <f t="shared" si="437"/>
        <v>0</v>
      </c>
      <c r="CG1365">
        <f t="shared" si="438"/>
        <v>0</v>
      </c>
      <c r="CH1365">
        <f t="shared" si="439"/>
        <v>0</v>
      </c>
      <c r="CJ1365">
        <f t="shared" si="440"/>
        <v>0</v>
      </c>
      <c r="CL1365">
        <f t="shared" si="493"/>
        <v>0</v>
      </c>
      <c r="CM1365">
        <f t="shared" ref="CM1365:CO1365" si="502">IF(OR(S1226="NA",S1226="NS"),0,IF(G1365&gt;=S1226,0,1))</f>
        <v>0</v>
      </c>
      <c r="CN1365">
        <f t="shared" si="502"/>
        <v>0</v>
      </c>
      <c r="CO1365">
        <f t="shared" si="502"/>
        <v>0</v>
      </c>
      <c r="CQ1365" s="128">
        <f t="shared" si="442"/>
        <v>0</v>
      </c>
      <c r="CR1365">
        <f t="shared" si="443"/>
        <v>0</v>
      </c>
      <c r="CS1365">
        <f t="shared" si="444"/>
        <v>0</v>
      </c>
      <c r="CT1365">
        <f t="shared" si="445"/>
        <v>0</v>
      </c>
      <c r="CU1365">
        <f t="shared" si="446"/>
        <v>0</v>
      </c>
      <c r="CV1365">
        <f t="shared" si="447"/>
        <v>0</v>
      </c>
      <c r="CW1365">
        <f t="shared" si="448"/>
        <v>0</v>
      </c>
      <c r="CX1365">
        <f t="shared" si="449"/>
        <v>0</v>
      </c>
      <c r="CY1365">
        <f t="shared" si="450"/>
        <v>0</v>
      </c>
      <c r="CZ1365">
        <f t="shared" si="451"/>
        <v>0</v>
      </c>
      <c r="DA1365">
        <f t="shared" si="452"/>
        <v>0</v>
      </c>
      <c r="DB1365">
        <f t="shared" si="453"/>
        <v>0</v>
      </c>
      <c r="DC1365">
        <f t="shared" si="454"/>
        <v>0</v>
      </c>
      <c r="DD1365">
        <f t="shared" si="455"/>
        <v>0</v>
      </c>
      <c r="DE1365">
        <f t="shared" si="456"/>
        <v>0</v>
      </c>
      <c r="DF1365">
        <f t="shared" si="457"/>
        <v>0</v>
      </c>
      <c r="DG1365">
        <f t="shared" si="458"/>
        <v>0</v>
      </c>
      <c r="DH1365">
        <f t="shared" si="459"/>
        <v>0</v>
      </c>
      <c r="DI1365">
        <f t="shared" si="460"/>
        <v>0</v>
      </c>
      <c r="DJ1365">
        <f t="shared" si="461"/>
        <v>0</v>
      </c>
      <c r="DK1365">
        <f t="shared" si="462"/>
        <v>0</v>
      </c>
    </row>
    <row r="1366" spans="1:115" ht="15" customHeight="1">
      <c r="A1366" s="192"/>
      <c r="B1366" s="8"/>
      <c r="C1366" s="143" t="s">
        <v>178</v>
      </c>
      <c r="D1366" s="322" t="str">
        <f t="shared" si="395"/>
        <v/>
      </c>
      <c r="E1366" s="323"/>
      <c r="F1366" s="324"/>
      <c r="G1366" s="234"/>
      <c r="H1366" s="234"/>
      <c r="I1366" s="234"/>
      <c r="J1366" s="234"/>
      <c r="K1366" s="234"/>
      <c r="L1366" s="234"/>
      <c r="M1366" s="234"/>
      <c r="N1366" s="234"/>
      <c r="O1366" s="234"/>
      <c r="P1366" s="234"/>
      <c r="Q1366" s="234"/>
      <c r="R1366" s="234"/>
      <c r="S1366" s="234"/>
      <c r="T1366" s="234"/>
      <c r="U1366" s="234"/>
      <c r="V1366" s="234"/>
      <c r="W1366" s="234"/>
      <c r="X1366" s="234"/>
      <c r="Y1366" s="234"/>
      <c r="Z1366" s="234"/>
      <c r="AA1366" s="234"/>
      <c r="AB1366" s="234"/>
      <c r="AC1366" s="234"/>
      <c r="AD1366" s="234"/>
      <c r="AG1366">
        <f t="shared" si="396"/>
        <v>0</v>
      </c>
      <c r="AH1366">
        <f t="shared" si="397"/>
        <v>0</v>
      </c>
      <c r="AI1366">
        <f t="shared" si="398"/>
        <v>0</v>
      </c>
      <c r="AJ1366">
        <f t="shared" si="399"/>
        <v>0</v>
      </c>
      <c r="AL1366">
        <f t="shared" si="400"/>
        <v>0</v>
      </c>
      <c r="AM1366">
        <f t="shared" si="401"/>
        <v>0</v>
      </c>
      <c r="AN1366">
        <f t="shared" si="402"/>
        <v>0</v>
      </c>
      <c r="AO1366">
        <f t="shared" si="403"/>
        <v>0</v>
      </c>
      <c r="AQ1366">
        <f t="shared" si="404"/>
        <v>0</v>
      </c>
      <c r="AR1366">
        <f t="shared" si="405"/>
        <v>0</v>
      </c>
      <c r="AS1366">
        <f t="shared" si="406"/>
        <v>0</v>
      </c>
      <c r="AT1366">
        <f t="shared" si="407"/>
        <v>0</v>
      </c>
      <c r="AV1366">
        <f t="shared" si="408"/>
        <v>0</v>
      </c>
      <c r="AW1366">
        <f t="shared" si="409"/>
        <v>0</v>
      </c>
      <c r="AX1366">
        <f t="shared" si="410"/>
        <v>0</v>
      </c>
      <c r="AY1366">
        <f t="shared" si="411"/>
        <v>0</v>
      </c>
      <c r="BA1366">
        <f t="shared" si="412"/>
        <v>0</v>
      </c>
      <c r="BB1366">
        <f t="shared" si="413"/>
        <v>0</v>
      </c>
      <c r="BC1366">
        <f t="shared" si="414"/>
        <v>0</v>
      </c>
      <c r="BD1366">
        <f t="shared" si="415"/>
        <v>0</v>
      </c>
      <c r="BF1366">
        <f t="shared" si="416"/>
        <v>0</v>
      </c>
      <c r="BG1366">
        <f t="shared" si="417"/>
        <v>0</v>
      </c>
      <c r="BH1366">
        <f t="shared" si="418"/>
        <v>0</v>
      </c>
      <c r="BI1366">
        <f t="shared" si="419"/>
        <v>0</v>
      </c>
      <c r="BK1366">
        <f t="shared" si="420"/>
        <v>0</v>
      </c>
      <c r="BL1366">
        <f t="shared" si="421"/>
        <v>0</v>
      </c>
      <c r="BM1366">
        <f t="shared" si="422"/>
        <v>0</v>
      </c>
      <c r="BN1366">
        <f t="shared" si="423"/>
        <v>0</v>
      </c>
      <c r="BP1366">
        <f t="shared" si="424"/>
        <v>0</v>
      </c>
      <c r="BQ1366">
        <f t="shared" si="425"/>
        <v>0</v>
      </c>
      <c r="BR1366">
        <f t="shared" si="426"/>
        <v>0</v>
      </c>
      <c r="BS1366">
        <f t="shared" si="427"/>
        <v>0</v>
      </c>
      <c r="BU1366">
        <f t="shared" si="428"/>
        <v>0</v>
      </c>
      <c r="BV1366">
        <f t="shared" si="429"/>
        <v>0</v>
      </c>
      <c r="BW1366">
        <f t="shared" si="430"/>
        <v>0</v>
      </c>
      <c r="BX1366">
        <f t="shared" si="431"/>
        <v>0</v>
      </c>
      <c r="BZ1366">
        <f t="shared" si="432"/>
        <v>0</v>
      </c>
      <c r="CA1366">
        <f t="shared" si="433"/>
        <v>0</v>
      </c>
      <c r="CB1366">
        <f t="shared" si="434"/>
        <v>0</v>
      </c>
      <c r="CC1366">
        <f t="shared" si="435"/>
        <v>0</v>
      </c>
      <c r="CE1366">
        <f t="shared" si="436"/>
        <v>0</v>
      </c>
      <c r="CF1366">
        <f t="shared" si="437"/>
        <v>0</v>
      </c>
      <c r="CG1366">
        <f t="shared" si="438"/>
        <v>0</v>
      </c>
      <c r="CH1366">
        <f t="shared" si="439"/>
        <v>0</v>
      </c>
      <c r="CJ1366">
        <f t="shared" si="440"/>
        <v>0</v>
      </c>
      <c r="CL1366">
        <f t="shared" si="493"/>
        <v>0</v>
      </c>
      <c r="CM1366">
        <f t="shared" ref="CM1366:CO1366" si="503">IF(OR(S1227="NA",S1227="NS"),0,IF(G1366&gt;=S1227,0,1))</f>
        <v>0</v>
      </c>
      <c r="CN1366">
        <f t="shared" si="503"/>
        <v>0</v>
      </c>
      <c r="CO1366">
        <f t="shared" si="503"/>
        <v>0</v>
      </c>
      <c r="CQ1366" s="128">
        <f t="shared" si="442"/>
        <v>0</v>
      </c>
      <c r="CR1366">
        <f t="shared" si="443"/>
        <v>0</v>
      </c>
      <c r="CS1366">
        <f t="shared" si="444"/>
        <v>0</v>
      </c>
      <c r="CT1366">
        <f t="shared" si="445"/>
        <v>0</v>
      </c>
      <c r="CU1366">
        <f t="shared" si="446"/>
        <v>0</v>
      </c>
      <c r="CV1366">
        <f t="shared" si="447"/>
        <v>0</v>
      </c>
      <c r="CW1366">
        <f t="shared" si="448"/>
        <v>0</v>
      </c>
      <c r="CX1366">
        <f t="shared" si="449"/>
        <v>0</v>
      </c>
      <c r="CY1366">
        <f t="shared" si="450"/>
        <v>0</v>
      </c>
      <c r="CZ1366">
        <f t="shared" si="451"/>
        <v>0</v>
      </c>
      <c r="DA1366">
        <f t="shared" si="452"/>
        <v>0</v>
      </c>
      <c r="DB1366">
        <f t="shared" si="453"/>
        <v>0</v>
      </c>
      <c r="DC1366">
        <f t="shared" si="454"/>
        <v>0</v>
      </c>
      <c r="DD1366">
        <f t="shared" si="455"/>
        <v>0</v>
      </c>
      <c r="DE1366">
        <f t="shared" si="456"/>
        <v>0</v>
      </c>
      <c r="DF1366">
        <f t="shared" si="457"/>
        <v>0</v>
      </c>
      <c r="DG1366">
        <f t="shared" si="458"/>
        <v>0</v>
      </c>
      <c r="DH1366">
        <f t="shared" si="459"/>
        <v>0</v>
      </c>
      <c r="DI1366">
        <f t="shared" si="460"/>
        <v>0</v>
      </c>
      <c r="DJ1366">
        <f t="shared" si="461"/>
        <v>0</v>
      </c>
      <c r="DK1366">
        <f t="shared" si="462"/>
        <v>0</v>
      </c>
    </row>
    <row r="1367" spans="1:115" ht="15" customHeight="1">
      <c r="A1367" s="192"/>
      <c r="B1367" s="8"/>
      <c r="C1367" s="143" t="s">
        <v>179</v>
      </c>
      <c r="D1367" s="322" t="str">
        <f t="shared" si="395"/>
        <v/>
      </c>
      <c r="E1367" s="323"/>
      <c r="F1367" s="324"/>
      <c r="G1367" s="234"/>
      <c r="H1367" s="234"/>
      <c r="I1367" s="234"/>
      <c r="J1367" s="234"/>
      <c r="K1367" s="234"/>
      <c r="L1367" s="234"/>
      <c r="M1367" s="234"/>
      <c r="N1367" s="234"/>
      <c r="O1367" s="234"/>
      <c r="P1367" s="234"/>
      <c r="Q1367" s="234"/>
      <c r="R1367" s="234"/>
      <c r="S1367" s="234"/>
      <c r="T1367" s="234"/>
      <c r="U1367" s="234"/>
      <c r="V1367" s="234"/>
      <c r="W1367" s="234"/>
      <c r="X1367" s="234"/>
      <c r="Y1367" s="234"/>
      <c r="Z1367" s="234"/>
      <c r="AA1367" s="234"/>
      <c r="AB1367" s="234"/>
      <c r="AC1367" s="234"/>
      <c r="AD1367" s="234"/>
      <c r="AG1367">
        <f t="shared" si="396"/>
        <v>0</v>
      </c>
      <c r="AH1367">
        <f t="shared" si="397"/>
        <v>0</v>
      </c>
      <c r="AI1367">
        <f t="shared" si="398"/>
        <v>0</v>
      </c>
      <c r="AJ1367">
        <f t="shared" si="399"/>
        <v>0</v>
      </c>
      <c r="AL1367">
        <f t="shared" si="400"/>
        <v>0</v>
      </c>
      <c r="AM1367">
        <f t="shared" si="401"/>
        <v>0</v>
      </c>
      <c r="AN1367">
        <f t="shared" si="402"/>
        <v>0</v>
      </c>
      <c r="AO1367">
        <f t="shared" si="403"/>
        <v>0</v>
      </c>
      <c r="AQ1367">
        <f t="shared" si="404"/>
        <v>0</v>
      </c>
      <c r="AR1367">
        <f t="shared" si="405"/>
        <v>0</v>
      </c>
      <c r="AS1367">
        <f t="shared" si="406"/>
        <v>0</v>
      </c>
      <c r="AT1367">
        <f t="shared" si="407"/>
        <v>0</v>
      </c>
      <c r="AV1367">
        <f t="shared" si="408"/>
        <v>0</v>
      </c>
      <c r="AW1367">
        <f t="shared" si="409"/>
        <v>0</v>
      </c>
      <c r="AX1367">
        <f t="shared" si="410"/>
        <v>0</v>
      </c>
      <c r="AY1367">
        <f t="shared" si="411"/>
        <v>0</v>
      </c>
      <c r="BA1367">
        <f t="shared" si="412"/>
        <v>0</v>
      </c>
      <c r="BB1367">
        <f t="shared" si="413"/>
        <v>0</v>
      </c>
      <c r="BC1367">
        <f t="shared" si="414"/>
        <v>0</v>
      </c>
      <c r="BD1367">
        <f t="shared" si="415"/>
        <v>0</v>
      </c>
      <c r="BF1367">
        <f t="shared" si="416"/>
        <v>0</v>
      </c>
      <c r="BG1367">
        <f t="shared" si="417"/>
        <v>0</v>
      </c>
      <c r="BH1367">
        <f t="shared" si="418"/>
        <v>0</v>
      </c>
      <c r="BI1367">
        <f t="shared" si="419"/>
        <v>0</v>
      </c>
      <c r="BK1367">
        <f t="shared" si="420"/>
        <v>0</v>
      </c>
      <c r="BL1367">
        <f t="shared" si="421"/>
        <v>0</v>
      </c>
      <c r="BM1367">
        <f t="shared" si="422"/>
        <v>0</v>
      </c>
      <c r="BN1367">
        <f t="shared" si="423"/>
        <v>0</v>
      </c>
      <c r="BP1367">
        <f t="shared" si="424"/>
        <v>0</v>
      </c>
      <c r="BQ1367">
        <f t="shared" si="425"/>
        <v>0</v>
      </c>
      <c r="BR1367">
        <f t="shared" si="426"/>
        <v>0</v>
      </c>
      <c r="BS1367">
        <f t="shared" si="427"/>
        <v>0</v>
      </c>
      <c r="BU1367">
        <f t="shared" si="428"/>
        <v>0</v>
      </c>
      <c r="BV1367">
        <f t="shared" si="429"/>
        <v>0</v>
      </c>
      <c r="BW1367">
        <f t="shared" si="430"/>
        <v>0</v>
      </c>
      <c r="BX1367">
        <f t="shared" si="431"/>
        <v>0</v>
      </c>
      <c r="BZ1367">
        <f t="shared" si="432"/>
        <v>0</v>
      </c>
      <c r="CA1367">
        <f t="shared" si="433"/>
        <v>0</v>
      </c>
      <c r="CB1367">
        <f t="shared" si="434"/>
        <v>0</v>
      </c>
      <c r="CC1367">
        <f t="shared" si="435"/>
        <v>0</v>
      </c>
      <c r="CE1367">
        <f t="shared" si="436"/>
        <v>0</v>
      </c>
      <c r="CF1367">
        <f t="shared" si="437"/>
        <v>0</v>
      </c>
      <c r="CG1367">
        <f t="shared" si="438"/>
        <v>0</v>
      </c>
      <c r="CH1367">
        <f t="shared" si="439"/>
        <v>0</v>
      </c>
      <c r="CJ1367">
        <f t="shared" si="440"/>
        <v>0</v>
      </c>
      <c r="CL1367">
        <f t="shared" si="493"/>
        <v>0</v>
      </c>
      <c r="CM1367">
        <f t="shared" ref="CM1367:CO1367" si="504">IF(OR(S1228="NA",S1228="NS"),0,IF(G1367&gt;=S1228,0,1))</f>
        <v>0</v>
      </c>
      <c r="CN1367">
        <f t="shared" si="504"/>
        <v>0</v>
      </c>
      <c r="CO1367">
        <f t="shared" si="504"/>
        <v>0</v>
      </c>
      <c r="CQ1367" s="128">
        <f t="shared" si="442"/>
        <v>0</v>
      </c>
      <c r="CR1367">
        <f t="shared" si="443"/>
        <v>0</v>
      </c>
      <c r="CS1367">
        <f t="shared" si="444"/>
        <v>0</v>
      </c>
      <c r="CT1367">
        <f t="shared" si="445"/>
        <v>0</v>
      </c>
      <c r="CU1367">
        <f t="shared" si="446"/>
        <v>0</v>
      </c>
      <c r="CV1367">
        <f t="shared" si="447"/>
        <v>0</v>
      </c>
      <c r="CW1367">
        <f t="shared" si="448"/>
        <v>0</v>
      </c>
      <c r="CX1367">
        <f t="shared" si="449"/>
        <v>0</v>
      </c>
      <c r="CY1367">
        <f t="shared" si="450"/>
        <v>0</v>
      </c>
      <c r="CZ1367">
        <f t="shared" si="451"/>
        <v>0</v>
      </c>
      <c r="DA1367">
        <f t="shared" si="452"/>
        <v>0</v>
      </c>
      <c r="DB1367">
        <f t="shared" si="453"/>
        <v>0</v>
      </c>
      <c r="DC1367">
        <f t="shared" si="454"/>
        <v>0</v>
      </c>
      <c r="DD1367">
        <f t="shared" si="455"/>
        <v>0</v>
      </c>
      <c r="DE1367">
        <f t="shared" si="456"/>
        <v>0</v>
      </c>
      <c r="DF1367">
        <f t="shared" si="457"/>
        <v>0</v>
      </c>
      <c r="DG1367">
        <f t="shared" si="458"/>
        <v>0</v>
      </c>
      <c r="DH1367">
        <f t="shared" si="459"/>
        <v>0</v>
      </c>
      <c r="DI1367">
        <f t="shared" si="460"/>
        <v>0</v>
      </c>
      <c r="DJ1367">
        <f t="shared" si="461"/>
        <v>0</v>
      </c>
      <c r="DK1367">
        <f t="shared" si="462"/>
        <v>0</v>
      </c>
    </row>
    <row r="1368" spans="1:115" ht="15" customHeight="1">
      <c r="A1368" s="192"/>
      <c r="B1368" s="8"/>
      <c r="C1368" s="143" t="s">
        <v>180</v>
      </c>
      <c r="D1368" s="322" t="str">
        <f t="shared" si="395"/>
        <v/>
      </c>
      <c r="E1368" s="323"/>
      <c r="F1368" s="324"/>
      <c r="G1368" s="234"/>
      <c r="H1368" s="234"/>
      <c r="I1368" s="234"/>
      <c r="J1368" s="234"/>
      <c r="K1368" s="234"/>
      <c r="L1368" s="234"/>
      <c r="M1368" s="234"/>
      <c r="N1368" s="234"/>
      <c r="O1368" s="234"/>
      <c r="P1368" s="234"/>
      <c r="Q1368" s="234"/>
      <c r="R1368" s="234"/>
      <c r="S1368" s="234"/>
      <c r="T1368" s="234"/>
      <c r="U1368" s="234"/>
      <c r="V1368" s="234"/>
      <c r="W1368" s="234"/>
      <c r="X1368" s="234"/>
      <c r="Y1368" s="234"/>
      <c r="Z1368" s="234"/>
      <c r="AA1368" s="234"/>
      <c r="AB1368" s="234"/>
      <c r="AC1368" s="234"/>
      <c r="AD1368" s="234"/>
      <c r="AG1368">
        <f t="shared" si="396"/>
        <v>0</v>
      </c>
      <c r="AH1368">
        <f t="shared" si="397"/>
        <v>0</v>
      </c>
      <c r="AI1368">
        <f t="shared" si="398"/>
        <v>0</v>
      </c>
      <c r="AJ1368">
        <f t="shared" si="399"/>
        <v>0</v>
      </c>
      <c r="AL1368">
        <f t="shared" si="400"/>
        <v>0</v>
      </c>
      <c r="AM1368">
        <f t="shared" si="401"/>
        <v>0</v>
      </c>
      <c r="AN1368">
        <f t="shared" si="402"/>
        <v>0</v>
      </c>
      <c r="AO1368">
        <f t="shared" si="403"/>
        <v>0</v>
      </c>
      <c r="AQ1368">
        <f t="shared" si="404"/>
        <v>0</v>
      </c>
      <c r="AR1368">
        <f t="shared" si="405"/>
        <v>0</v>
      </c>
      <c r="AS1368">
        <f t="shared" si="406"/>
        <v>0</v>
      </c>
      <c r="AT1368">
        <f t="shared" si="407"/>
        <v>0</v>
      </c>
      <c r="AV1368">
        <f t="shared" si="408"/>
        <v>0</v>
      </c>
      <c r="AW1368">
        <f t="shared" si="409"/>
        <v>0</v>
      </c>
      <c r="AX1368">
        <f t="shared" si="410"/>
        <v>0</v>
      </c>
      <c r="AY1368">
        <f t="shared" si="411"/>
        <v>0</v>
      </c>
      <c r="BA1368">
        <f t="shared" si="412"/>
        <v>0</v>
      </c>
      <c r="BB1368">
        <f t="shared" si="413"/>
        <v>0</v>
      </c>
      <c r="BC1368">
        <f t="shared" si="414"/>
        <v>0</v>
      </c>
      <c r="BD1368">
        <f t="shared" si="415"/>
        <v>0</v>
      </c>
      <c r="BF1368">
        <f t="shared" si="416"/>
        <v>0</v>
      </c>
      <c r="BG1368">
        <f t="shared" si="417"/>
        <v>0</v>
      </c>
      <c r="BH1368">
        <f t="shared" si="418"/>
        <v>0</v>
      </c>
      <c r="BI1368">
        <f t="shared" si="419"/>
        <v>0</v>
      </c>
      <c r="BK1368">
        <f t="shared" si="420"/>
        <v>0</v>
      </c>
      <c r="BL1368">
        <f t="shared" si="421"/>
        <v>0</v>
      </c>
      <c r="BM1368">
        <f t="shared" si="422"/>
        <v>0</v>
      </c>
      <c r="BN1368">
        <f t="shared" si="423"/>
        <v>0</v>
      </c>
      <c r="BP1368">
        <f t="shared" si="424"/>
        <v>0</v>
      </c>
      <c r="BQ1368">
        <f t="shared" si="425"/>
        <v>0</v>
      </c>
      <c r="BR1368">
        <f t="shared" si="426"/>
        <v>0</v>
      </c>
      <c r="BS1368">
        <f t="shared" si="427"/>
        <v>0</v>
      </c>
      <c r="BU1368">
        <f t="shared" si="428"/>
        <v>0</v>
      </c>
      <c r="BV1368">
        <f t="shared" si="429"/>
        <v>0</v>
      </c>
      <c r="BW1368">
        <f t="shared" si="430"/>
        <v>0</v>
      </c>
      <c r="BX1368">
        <f t="shared" si="431"/>
        <v>0</v>
      </c>
      <c r="BZ1368">
        <f t="shared" si="432"/>
        <v>0</v>
      </c>
      <c r="CA1368">
        <f t="shared" si="433"/>
        <v>0</v>
      </c>
      <c r="CB1368">
        <f t="shared" si="434"/>
        <v>0</v>
      </c>
      <c r="CC1368">
        <f t="shared" si="435"/>
        <v>0</v>
      </c>
      <c r="CE1368">
        <f t="shared" si="436"/>
        <v>0</v>
      </c>
      <c r="CF1368">
        <f t="shared" si="437"/>
        <v>0</v>
      </c>
      <c r="CG1368">
        <f t="shared" si="438"/>
        <v>0</v>
      </c>
      <c r="CH1368">
        <f t="shared" si="439"/>
        <v>0</v>
      </c>
      <c r="CJ1368">
        <f t="shared" si="440"/>
        <v>0</v>
      </c>
      <c r="CL1368">
        <f t="shared" si="493"/>
        <v>0</v>
      </c>
      <c r="CM1368">
        <f t="shared" ref="CM1368:CO1368" si="505">IF(OR(S1229="NA",S1229="NS"),0,IF(G1368&gt;=S1229,0,1))</f>
        <v>0</v>
      </c>
      <c r="CN1368">
        <f t="shared" si="505"/>
        <v>0</v>
      </c>
      <c r="CO1368">
        <f t="shared" si="505"/>
        <v>0</v>
      </c>
      <c r="CQ1368" s="128">
        <f t="shared" si="442"/>
        <v>0</v>
      </c>
      <c r="CR1368">
        <f t="shared" si="443"/>
        <v>0</v>
      </c>
      <c r="CS1368">
        <f t="shared" si="444"/>
        <v>0</v>
      </c>
      <c r="CT1368">
        <f t="shared" si="445"/>
        <v>0</v>
      </c>
      <c r="CU1368">
        <f t="shared" si="446"/>
        <v>0</v>
      </c>
      <c r="CV1368">
        <f t="shared" si="447"/>
        <v>0</v>
      </c>
      <c r="CW1368">
        <f t="shared" si="448"/>
        <v>0</v>
      </c>
      <c r="CX1368">
        <f t="shared" si="449"/>
        <v>0</v>
      </c>
      <c r="CY1368">
        <f t="shared" si="450"/>
        <v>0</v>
      </c>
      <c r="CZ1368">
        <f t="shared" si="451"/>
        <v>0</v>
      </c>
      <c r="DA1368">
        <f t="shared" si="452"/>
        <v>0</v>
      </c>
      <c r="DB1368">
        <f t="shared" si="453"/>
        <v>0</v>
      </c>
      <c r="DC1368">
        <f t="shared" si="454"/>
        <v>0</v>
      </c>
      <c r="DD1368">
        <f t="shared" si="455"/>
        <v>0</v>
      </c>
      <c r="DE1368">
        <f t="shared" si="456"/>
        <v>0</v>
      </c>
      <c r="DF1368">
        <f t="shared" si="457"/>
        <v>0</v>
      </c>
      <c r="DG1368">
        <f t="shared" si="458"/>
        <v>0</v>
      </c>
      <c r="DH1368">
        <f t="shared" si="459"/>
        <v>0</v>
      </c>
      <c r="DI1368">
        <f t="shared" si="460"/>
        <v>0</v>
      </c>
      <c r="DJ1368">
        <f t="shared" si="461"/>
        <v>0</v>
      </c>
      <c r="DK1368">
        <f t="shared" si="462"/>
        <v>0</v>
      </c>
    </row>
    <row r="1369" spans="1:115" ht="15" customHeight="1">
      <c r="A1369" s="192"/>
      <c r="B1369" s="8"/>
      <c r="C1369" s="143" t="s">
        <v>181</v>
      </c>
      <c r="D1369" s="322" t="str">
        <f t="shared" si="395"/>
        <v/>
      </c>
      <c r="E1369" s="323"/>
      <c r="F1369" s="324"/>
      <c r="G1369" s="234"/>
      <c r="H1369" s="234"/>
      <c r="I1369" s="234"/>
      <c r="J1369" s="234"/>
      <c r="K1369" s="234"/>
      <c r="L1369" s="234"/>
      <c r="M1369" s="234"/>
      <c r="N1369" s="234"/>
      <c r="O1369" s="234"/>
      <c r="P1369" s="234"/>
      <c r="Q1369" s="234"/>
      <c r="R1369" s="234"/>
      <c r="S1369" s="234"/>
      <c r="T1369" s="234"/>
      <c r="U1369" s="234"/>
      <c r="V1369" s="234"/>
      <c r="W1369" s="234"/>
      <c r="X1369" s="234"/>
      <c r="Y1369" s="234"/>
      <c r="Z1369" s="234"/>
      <c r="AA1369" s="234"/>
      <c r="AB1369" s="234"/>
      <c r="AC1369" s="234"/>
      <c r="AD1369" s="234"/>
      <c r="AG1369">
        <f t="shared" si="396"/>
        <v>0</v>
      </c>
      <c r="AH1369">
        <f t="shared" si="397"/>
        <v>0</v>
      </c>
      <c r="AI1369">
        <f t="shared" si="398"/>
        <v>0</v>
      </c>
      <c r="AJ1369">
        <f t="shared" si="399"/>
        <v>0</v>
      </c>
      <c r="AL1369">
        <f t="shared" si="400"/>
        <v>0</v>
      </c>
      <c r="AM1369">
        <f t="shared" si="401"/>
        <v>0</v>
      </c>
      <c r="AN1369">
        <f t="shared" si="402"/>
        <v>0</v>
      </c>
      <c r="AO1369">
        <f t="shared" si="403"/>
        <v>0</v>
      </c>
      <c r="AQ1369">
        <f t="shared" si="404"/>
        <v>0</v>
      </c>
      <c r="AR1369">
        <f t="shared" si="405"/>
        <v>0</v>
      </c>
      <c r="AS1369">
        <f t="shared" si="406"/>
        <v>0</v>
      </c>
      <c r="AT1369">
        <f t="shared" si="407"/>
        <v>0</v>
      </c>
      <c r="AV1369">
        <f t="shared" si="408"/>
        <v>0</v>
      </c>
      <c r="AW1369">
        <f t="shared" si="409"/>
        <v>0</v>
      </c>
      <c r="AX1369">
        <f t="shared" si="410"/>
        <v>0</v>
      </c>
      <c r="AY1369">
        <f t="shared" si="411"/>
        <v>0</v>
      </c>
      <c r="BA1369">
        <f t="shared" si="412"/>
        <v>0</v>
      </c>
      <c r="BB1369">
        <f t="shared" si="413"/>
        <v>0</v>
      </c>
      <c r="BC1369">
        <f t="shared" si="414"/>
        <v>0</v>
      </c>
      <c r="BD1369">
        <f t="shared" si="415"/>
        <v>0</v>
      </c>
      <c r="BF1369">
        <f t="shared" si="416"/>
        <v>0</v>
      </c>
      <c r="BG1369">
        <f t="shared" si="417"/>
        <v>0</v>
      </c>
      <c r="BH1369">
        <f t="shared" si="418"/>
        <v>0</v>
      </c>
      <c r="BI1369">
        <f t="shared" si="419"/>
        <v>0</v>
      </c>
      <c r="BK1369">
        <f t="shared" si="420"/>
        <v>0</v>
      </c>
      <c r="BL1369">
        <f t="shared" si="421"/>
        <v>0</v>
      </c>
      <c r="BM1369">
        <f t="shared" si="422"/>
        <v>0</v>
      </c>
      <c r="BN1369">
        <f t="shared" si="423"/>
        <v>0</v>
      </c>
      <c r="BP1369">
        <f t="shared" si="424"/>
        <v>0</v>
      </c>
      <c r="BQ1369">
        <f t="shared" si="425"/>
        <v>0</v>
      </c>
      <c r="BR1369">
        <f t="shared" si="426"/>
        <v>0</v>
      </c>
      <c r="BS1369">
        <f t="shared" si="427"/>
        <v>0</v>
      </c>
      <c r="BU1369">
        <f t="shared" si="428"/>
        <v>0</v>
      </c>
      <c r="BV1369">
        <f t="shared" si="429"/>
        <v>0</v>
      </c>
      <c r="BW1369">
        <f t="shared" si="430"/>
        <v>0</v>
      </c>
      <c r="BX1369">
        <f t="shared" si="431"/>
        <v>0</v>
      </c>
      <c r="BZ1369">
        <f t="shared" si="432"/>
        <v>0</v>
      </c>
      <c r="CA1369">
        <f t="shared" si="433"/>
        <v>0</v>
      </c>
      <c r="CB1369">
        <f t="shared" si="434"/>
        <v>0</v>
      </c>
      <c r="CC1369">
        <f t="shared" si="435"/>
        <v>0</v>
      </c>
      <c r="CE1369">
        <f t="shared" si="436"/>
        <v>0</v>
      </c>
      <c r="CF1369">
        <f t="shared" si="437"/>
        <v>0</v>
      </c>
      <c r="CG1369">
        <f t="shared" si="438"/>
        <v>0</v>
      </c>
      <c r="CH1369">
        <f t="shared" si="439"/>
        <v>0</v>
      </c>
      <c r="CJ1369">
        <f t="shared" si="440"/>
        <v>0</v>
      </c>
      <c r="CL1369">
        <f t="shared" si="493"/>
        <v>0</v>
      </c>
      <c r="CM1369">
        <f t="shared" ref="CM1369:CO1369" si="506">IF(OR(S1230="NA",S1230="NS"),0,IF(G1369&gt;=S1230,0,1))</f>
        <v>0</v>
      </c>
      <c r="CN1369">
        <f t="shared" si="506"/>
        <v>0</v>
      </c>
      <c r="CO1369">
        <f t="shared" si="506"/>
        <v>0</v>
      </c>
      <c r="CQ1369" s="128">
        <f t="shared" si="442"/>
        <v>0</v>
      </c>
      <c r="CR1369">
        <f t="shared" si="443"/>
        <v>0</v>
      </c>
      <c r="CS1369">
        <f t="shared" si="444"/>
        <v>0</v>
      </c>
      <c r="CT1369">
        <f t="shared" si="445"/>
        <v>0</v>
      </c>
      <c r="CU1369">
        <f t="shared" si="446"/>
        <v>0</v>
      </c>
      <c r="CV1369">
        <f t="shared" si="447"/>
        <v>0</v>
      </c>
      <c r="CW1369">
        <f t="shared" si="448"/>
        <v>0</v>
      </c>
      <c r="CX1369">
        <f t="shared" si="449"/>
        <v>0</v>
      </c>
      <c r="CY1369">
        <f t="shared" si="450"/>
        <v>0</v>
      </c>
      <c r="CZ1369">
        <f t="shared" si="451"/>
        <v>0</v>
      </c>
      <c r="DA1369">
        <f t="shared" si="452"/>
        <v>0</v>
      </c>
      <c r="DB1369">
        <f t="shared" si="453"/>
        <v>0</v>
      </c>
      <c r="DC1369">
        <f t="shared" si="454"/>
        <v>0</v>
      </c>
      <c r="DD1369">
        <f t="shared" si="455"/>
        <v>0</v>
      </c>
      <c r="DE1369">
        <f t="shared" si="456"/>
        <v>0</v>
      </c>
      <c r="DF1369">
        <f t="shared" si="457"/>
        <v>0</v>
      </c>
      <c r="DG1369">
        <f t="shared" si="458"/>
        <v>0</v>
      </c>
      <c r="DH1369">
        <f t="shared" si="459"/>
        <v>0</v>
      </c>
      <c r="DI1369">
        <f t="shared" si="460"/>
        <v>0</v>
      </c>
      <c r="DJ1369">
        <f t="shared" si="461"/>
        <v>0</v>
      </c>
      <c r="DK1369">
        <f t="shared" si="462"/>
        <v>0</v>
      </c>
    </row>
    <row r="1370" spans="1:115" ht="15" customHeight="1">
      <c r="A1370" s="192"/>
      <c r="B1370" s="8"/>
      <c r="C1370" s="143" t="s">
        <v>182</v>
      </c>
      <c r="D1370" s="322" t="str">
        <f t="shared" si="395"/>
        <v/>
      </c>
      <c r="E1370" s="323"/>
      <c r="F1370" s="324"/>
      <c r="G1370" s="234"/>
      <c r="H1370" s="234"/>
      <c r="I1370" s="234"/>
      <c r="J1370" s="234"/>
      <c r="K1370" s="234"/>
      <c r="L1370" s="234"/>
      <c r="M1370" s="234"/>
      <c r="N1370" s="234"/>
      <c r="O1370" s="234"/>
      <c r="P1370" s="234"/>
      <c r="Q1370" s="234"/>
      <c r="R1370" s="234"/>
      <c r="S1370" s="234"/>
      <c r="T1370" s="234"/>
      <c r="U1370" s="234"/>
      <c r="V1370" s="234"/>
      <c r="W1370" s="234"/>
      <c r="X1370" s="234"/>
      <c r="Y1370" s="234"/>
      <c r="Z1370" s="234"/>
      <c r="AA1370" s="234"/>
      <c r="AB1370" s="234"/>
      <c r="AC1370" s="234"/>
      <c r="AD1370" s="234"/>
      <c r="AG1370">
        <f t="shared" si="396"/>
        <v>0</v>
      </c>
      <c r="AH1370">
        <f t="shared" si="397"/>
        <v>0</v>
      </c>
      <c r="AI1370">
        <f t="shared" si="398"/>
        <v>0</v>
      </c>
      <c r="AJ1370">
        <f t="shared" si="399"/>
        <v>0</v>
      </c>
      <c r="AL1370">
        <f t="shared" si="400"/>
        <v>0</v>
      </c>
      <c r="AM1370">
        <f t="shared" si="401"/>
        <v>0</v>
      </c>
      <c r="AN1370">
        <f t="shared" si="402"/>
        <v>0</v>
      </c>
      <c r="AO1370">
        <f t="shared" si="403"/>
        <v>0</v>
      </c>
      <c r="AQ1370">
        <f t="shared" si="404"/>
        <v>0</v>
      </c>
      <c r="AR1370">
        <f t="shared" si="405"/>
        <v>0</v>
      </c>
      <c r="AS1370">
        <f t="shared" si="406"/>
        <v>0</v>
      </c>
      <c r="AT1370">
        <f t="shared" si="407"/>
        <v>0</v>
      </c>
      <c r="AV1370">
        <f t="shared" si="408"/>
        <v>0</v>
      </c>
      <c r="AW1370">
        <f t="shared" si="409"/>
        <v>0</v>
      </c>
      <c r="AX1370">
        <f t="shared" si="410"/>
        <v>0</v>
      </c>
      <c r="AY1370">
        <f t="shared" si="411"/>
        <v>0</v>
      </c>
      <c r="BA1370">
        <f t="shared" si="412"/>
        <v>0</v>
      </c>
      <c r="BB1370">
        <f t="shared" si="413"/>
        <v>0</v>
      </c>
      <c r="BC1370">
        <f t="shared" si="414"/>
        <v>0</v>
      </c>
      <c r="BD1370">
        <f t="shared" si="415"/>
        <v>0</v>
      </c>
      <c r="BF1370">
        <f t="shared" si="416"/>
        <v>0</v>
      </c>
      <c r="BG1370">
        <f t="shared" si="417"/>
        <v>0</v>
      </c>
      <c r="BH1370">
        <f t="shared" si="418"/>
        <v>0</v>
      </c>
      <c r="BI1370">
        <f t="shared" si="419"/>
        <v>0</v>
      </c>
      <c r="BK1370">
        <f t="shared" si="420"/>
        <v>0</v>
      </c>
      <c r="BL1370">
        <f t="shared" si="421"/>
        <v>0</v>
      </c>
      <c r="BM1370">
        <f t="shared" si="422"/>
        <v>0</v>
      </c>
      <c r="BN1370">
        <f t="shared" si="423"/>
        <v>0</v>
      </c>
      <c r="BP1370">
        <f t="shared" si="424"/>
        <v>0</v>
      </c>
      <c r="BQ1370">
        <f t="shared" si="425"/>
        <v>0</v>
      </c>
      <c r="BR1370">
        <f t="shared" si="426"/>
        <v>0</v>
      </c>
      <c r="BS1370">
        <f t="shared" si="427"/>
        <v>0</v>
      </c>
      <c r="BU1370">
        <f t="shared" si="428"/>
        <v>0</v>
      </c>
      <c r="BV1370">
        <f t="shared" si="429"/>
        <v>0</v>
      </c>
      <c r="BW1370">
        <f t="shared" si="430"/>
        <v>0</v>
      </c>
      <c r="BX1370">
        <f t="shared" si="431"/>
        <v>0</v>
      </c>
      <c r="BZ1370">
        <f t="shared" si="432"/>
        <v>0</v>
      </c>
      <c r="CA1370">
        <f t="shared" si="433"/>
        <v>0</v>
      </c>
      <c r="CB1370">
        <f t="shared" si="434"/>
        <v>0</v>
      </c>
      <c r="CC1370">
        <f t="shared" si="435"/>
        <v>0</v>
      </c>
      <c r="CE1370">
        <f t="shared" si="436"/>
        <v>0</v>
      </c>
      <c r="CF1370">
        <f t="shared" si="437"/>
        <v>0</v>
      </c>
      <c r="CG1370">
        <f t="shared" si="438"/>
        <v>0</v>
      </c>
      <c r="CH1370">
        <f t="shared" si="439"/>
        <v>0</v>
      </c>
      <c r="CJ1370">
        <f t="shared" si="440"/>
        <v>0</v>
      </c>
      <c r="CL1370">
        <f t="shared" si="493"/>
        <v>0</v>
      </c>
      <c r="CM1370">
        <f t="shared" ref="CM1370:CO1370" si="507">IF(OR(S1231="NA",S1231="NS"),0,IF(G1370&gt;=S1231,0,1))</f>
        <v>0</v>
      </c>
      <c r="CN1370">
        <f t="shared" si="507"/>
        <v>0</v>
      </c>
      <c r="CO1370">
        <f t="shared" si="507"/>
        <v>0</v>
      </c>
      <c r="CQ1370" s="128">
        <f t="shared" si="442"/>
        <v>0</v>
      </c>
      <c r="CR1370">
        <f t="shared" si="443"/>
        <v>0</v>
      </c>
      <c r="CS1370">
        <f t="shared" si="444"/>
        <v>0</v>
      </c>
      <c r="CT1370">
        <f t="shared" si="445"/>
        <v>0</v>
      </c>
      <c r="CU1370">
        <f t="shared" si="446"/>
        <v>0</v>
      </c>
      <c r="CV1370">
        <f t="shared" si="447"/>
        <v>0</v>
      </c>
      <c r="CW1370">
        <f t="shared" si="448"/>
        <v>0</v>
      </c>
      <c r="CX1370">
        <f t="shared" si="449"/>
        <v>0</v>
      </c>
      <c r="CY1370">
        <f t="shared" si="450"/>
        <v>0</v>
      </c>
      <c r="CZ1370">
        <f t="shared" si="451"/>
        <v>0</v>
      </c>
      <c r="DA1370">
        <f t="shared" si="452"/>
        <v>0</v>
      </c>
      <c r="DB1370">
        <f t="shared" si="453"/>
        <v>0</v>
      </c>
      <c r="DC1370">
        <f t="shared" si="454"/>
        <v>0</v>
      </c>
      <c r="DD1370">
        <f t="shared" si="455"/>
        <v>0</v>
      </c>
      <c r="DE1370">
        <f t="shared" si="456"/>
        <v>0</v>
      </c>
      <c r="DF1370">
        <f t="shared" si="457"/>
        <v>0</v>
      </c>
      <c r="DG1370">
        <f t="shared" si="458"/>
        <v>0</v>
      </c>
      <c r="DH1370">
        <f t="shared" si="459"/>
        <v>0</v>
      </c>
      <c r="DI1370">
        <f t="shared" si="460"/>
        <v>0</v>
      </c>
      <c r="DJ1370">
        <f t="shared" si="461"/>
        <v>0</v>
      </c>
      <c r="DK1370">
        <f t="shared" si="462"/>
        <v>0</v>
      </c>
    </row>
    <row r="1371" spans="1:115" ht="15" customHeight="1">
      <c r="A1371" s="192"/>
      <c r="B1371" s="8"/>
      <c r="C1371" s="143" t="s">
        <v>183</v>
      </c>
      <c r="D1371" s="322" t="str">
        <f t="shared" si="395"/>
        <v/>
      </c>
      <c r="E1371" s="323"/>
      <c r="F1371" s="324"/>
      <c r="G1371" s="234"/>
      <c r="H1371" s="234"/>
      <c r="I1371" s="234"/>
      <c r="J1371" s="234"/>
      <c r="K1371" s="234"/>
      <c r="L1371" s="234"/>
      <c r="M1371" s="234"/>
      <c r="N1371" s="234"/>
      <c r="O1371" s="234"/>
      <c r="P1371" s="234"/>
      <c r="Q1371" s="234"/>
      <c r="R1371" s="234"/>
      <c r="S1371" s="234"/>
      <c r="T1371" s="234"/>
      <c r="U1371" s="234"/>
      <c r="V1371" s="234"/>
      <c r="W1371" s="234"/>
      <c r="X1371" s="234"/>
      <c r="Y1371" s="234"/>
      <c r="Z1371" s="234"/>
      <c r="AA1371" s="234"/>
      <c r="AB1371" s="234"/>
      <c r="AC1371" s="234"/>
      <c r="AD1371" s="234"/>
      <c r="AG1371">
        <f t="shared" si="396"/>
        <v>0</v>
      </c>
      <c r="AH1371">
        <f t="shared" si="397"/>
        <v>0</v>
      </c>
      <c r="AI1371">
        <f t="shared" si="398"/>
        <v>0</v>
      </c>
      <c r="AJ1371">
        <f t="shared" si="399"/>
        <v>0</v>
      </c>
      <c r="AL1371">
        <f t="shared" si="400"/>
        <v>0</v>
      </c>
      <c r="AM1371">
        <f t="shared" si="401"/>
        <v>0</v>
      </c>
      <c r="AN1371">
        <f t="shared" si="402"/>
        <v>0</v>
      </c>
      <c r="AO1371">
        <f t="shared" si="403"/>
        <v>0</v>
      </c>
      <c r="AQ1371">
        <f t="shared" si="404"/>
        <v>0</v>
      </c>
      <c r="AR1371">
        <f t="shared" si="405"/>
        <v>0</v>
      </c>
      <c r="AS1371">
        <f t="shared" si="406"/>
        <v>0</v>
      </c>
      <c r="AT1371">
        <f t="shared" si="407"/>
        <v>0</v>
      </c>
      <c r="AV1371">
        <f t="shared" si="408"/>
        <v>0</v>
      </c>
      <c r="AW1371">
        <f t="shared" si="409"/>
        <v>0</v>
      </c>
      <c r="AX1371">
        <f t="shared" si="410"/>
        <v>0</v>
      </c>
      <c r="AY1371">
        <f t="shared" si="411"/>
        <v>0</v>
      </c>
      <c r="BA1371">
        <f t="shared" si="412"/>
        <v>0</v>
      </c>
      <c r="BB1371">
        <f t="shared" si="413"/>
        <v>0</v>
      </c>
      <c r="BC1371">
        <f t="shared" si="414"/>
        <v>0</v>
      </c>
      <c r="BD1371">
        <f t="shared" si="415"/>
        <v>0</v>
      </c>
      <c r="BF1371">
        <f t="shared" si="416"/>
        <v>0</v>
      </c>
      <c r="BG1371">
        <f t="shared" si="417"/>
        <v>0</v>
      </c>
      <c r="BH1371">
        <f t="shared" si="418"/>
        <v>0</v>
      </c>
      <c r="BI1371">
        <f t="shared" si="419"/>
        <v>0</v>
      </c>
      <c r="BK1371">
        <f t="shared" si="420"/>
        <v>0</v>
      </c>
      <c r="BL1371">
        <f t="shared" si="421"/>
        <v>0</v>
      </c>
      <c r="BM1371">
        <f t="shared" si="422"/>
        <v>0</v>
      </c>
      <c r="BN1371">
        <f t="shared" si="423"/>
        <v>0</v>
      </c>
      <c r="BP1371">
        <f t="shared" si="424"/>
        <v>0</v>
      </c>
      <c r="BQ1371">
        <f t="shared" si="425"/>
        <v>0</v>
      </c>
      <c r="BR1371">
        <f t="shared" si="426"/>
        <v>0</v>
      </c>
      <c r="BS1371">
        <f t="shared" si="427"/>
        <v>0</v>
      </c>
      <c r="BU1371">
        <f t="shared" si="428"/>
        <v>0</v>
      </c>
      <c r="BV1371">
        <f t="shared" si="429"/>
        <v>0</v>
      </c>
      <c r="BW1371">
        <f t="shared" si="430"/>
        <v>0</v>
      </c>
      <c r="BX1371">
        <f t="shared" si="431"/>
        <v>0</v>
      </c>
      <c r="BZ1371">
        <f t="shared" si="432"/>
        <v>0</v>
      </c>
      <c r="CA1371">
        <f t="shared" si="433"/>
        <v>0</v>
      </c>
      <c r="CB1371">
        <f t="shared" si="434"/>
        <v>0</v>
      </c>
      <c r="CC1371">
        <f t="shared" si="435"/>
        <v>0</v>
      </c>
      <c r="CE1371">
        <f t="shared" si="436"/>
        <v>0</v>
      </c>
      <c r="CF1371">
        <f t="shared" si="437"/>
        <v>0</v>
      </c>
      <c r="CG1371">
        <f t="shared" si="438"/>
        <v>0</v>
      </c>
      <c r="CH1371">
        <f t="shared" si="439"/>
        <v>0</v>
      </c>
      <c r="CJ1371">
        <f t="shared" si="440"/>
        <v>0</v>
      </c>
      <c r="CL1371">
        <f t="shared" si="493"/>
        <v>0</v>
      </c>
      <c r="CM1371">
        <f t="shared" ref="CM1371:CO1371" si="508">IF(OR(S1232="NA",S1232="NS"),0,IF(G1371&gt;=S1232,0,1))</f>
        <v>0</v>
      </c>
      <c r="CN1371">
        <f t="shared" si="508"/>
        <v>0</v>
      </c>
      <c r="CO1371">
        <f t="shared" si="508"/>
        <v>0</v>
      </c>
      <c r="CQ1371" s="128">
        <f t="shared" si="442"/>
        <v>0</v>
      </c>
      <c r="CR1371">
        <f t="shared" si="443"/>
        <v>0</v>
      </c>
      <c r="CS1371">
        <f t="shared" si="444"/>
        <v>0</v>
      </c>
      <c r="CT1371">
        <f t="shared" si="445"/>
        <v>0</v>
      </c>
      <c r="CU1371">
        <f t="shared" si="446"/>
        <v>0</v>
      </c>
      <c r="CV1371">
        <f t="shared" si="447"/>
        <v>0</v>
      </c>
      <c r="CW1371">
        <f t="shared" si="448"/>
        <v>0</v>
      </c>
      <c r="CX1371">
        <f t="shared" si="449"/>
        <v>0</v>
      </c>
      <c r="CY1371">
        <f t="shared" si="450"/>
        <v>0</v>
      </c>
      <c r="CZ1371">
        <f t="shared" si="451"/>
        <v>0</v>
      </c>
      <c r="DA1371">
        <f t="shared" si="452"/>
        <v>0</v>
      </c>
      <c r="DB1371">
        <f t="shared" si="453"/>
        <v>0</v>
      </c>
      <c r="DC1371">
        <f t="shared" si="454"/>
        <v>0</v>
      </c>
      <c r="DD1371">
        <f t="shared" si="455"/>
        <v>0</v>
      </c>
      <c r="DE1371">
        <f t="shared" si="456"/>
        <v>0</v>
      </c>
      <c r="DF1371">
        <f t="shared" si="457"/>
        <v>0</v>
      </c>
      <c r="DG1371">
        <f t="shared" si="458"/>
        <v>0</v>
      </c>
      <c r="DH1371">
        <f t="shared" si="459"/>
        <v>0</v>
      </c>
      <c r="DI1371">
        <f t="shared" si="460"/>
        <v>0</v>
      </c>
      <c r="DJ1371">
        <f t="shared" si="461"/>
        <v>0</v>
      </c>
      <c r="DK1371">
        <f t="shared" si="462"/>
        <v>0</v>
      </c>
    </row>
    <row r="1372" spans="1:115" ht="15" customHeight="1">
      <c r="A1372" s="192"/>
      <c r="B1372" s="8"/>
      <c r="C1372" s="143" t="s">
        <v>184</v>
      </c>
      <c r="D1372" s="322" t="str">
        <f t="shared" si="395"/>
        <v/>
      </c>
      <c r="E1372" s="323"/>
      <c r="F1372" s="324"/>
      <c r="G1372" s="234"/>
      <c r="H1372" s="234"/>
      <c r="I1372" s="234"/>
      <c r="J1372" s="234"/>
      <c r="K1372" s="234"/>
      <c r="L1372" s="234"/>
      <c r="M1372" s="234"/>
      <c r="N1372" s="234"/>
      <c r="O1372" s="234"/>
      <c r="P1372" s="234"/>
      <c r="Q1372" s="234"/>
      <c r="R1372" s="234"/>
      <c r="S1372" s="234"/>
      <c r="T1372" s="234"/>
      <c r="U1372" s="234"/>
      <c r="V1372" s="234"/>
      <c r="W1372" s="234"/>
      <c r="X1372" s="234"/>
      <c r="Y1372" s="234"/>
      <c r="Z1372" s="234"/>
      <c r="AA1372" s="234"/>
      <c r="AB1372" s="234"/>
      <c r="AC1372" s="234"/>
      <c r="AD1372" s="234"/>
      <c r="AG1372">
        <f t="shared" si="396"/>
        <v>0</v>
      </c>
      <c r="AH1372">
        <f t="shared" si="397"/>
        <v>0</v>
      </c>
      <c r="AI1372">
        <f t="shared" si="398"/>
        <v>0</v>
      </c>
      <c r="AJ1372">
        <f t="shared" si="399"/>
        <v>0</v>
      </c>
      <c r="AL1372">
        <f t="shared" si="400"/>
        <v>0</v>
      </c>
      <c r="AM1372">
        <f t="shared" si="401"/>
        <v>0</v>
      </c>
      <c r="AN1372">
        <f t="shared" si="402"/>
        <v>0</v>
      </c>
      <c r="AO1372">
        <f t="shared" si="403"/>
        <v>0</v>
      </c>
      <c r="AQ1372">
        <f t="shared" si="404"/>
        <v>0</v>
      </c>
      <c r="AR1372">
        <f t="shared" si="405"/>
        <v>0</v>
      </c>
      <c r="AS1372">
        <f t="shared" si="406"/>
        <v>0</v>
      </c>
      <c r="AT1372">
        <f t="shared" si="407"/>
        <v>0</v>
      </c>
      <c r="AV1372">
        <f t="shared" si="408"/>
        <v>0</v>
      </c>
      <c r="AW1372">
        <f t="shared" si="409"/>
        <v>0</v>
      </c>
      <c r="AX1372">
        <f t="shared" si="410"/>
        <v>0</v>
      </c>
      <c r="AY1372">
        <f t="shared" si="411"/>
        <v>0</v>
      </c>
      <c r="BA1372">
        <f t="shared" si="412"/>
        <v>0</v>
      </c>
      <c r="BB1372">
        <f t="shared" si="413"/>
        <v>0</v>
      </c>
      <c r="BC1372">
        <f t="shared" si="414"/>
        <v>0</v>
      </c>
      <c r="BD1372">
        <f t="shared" si="415"/>
        <v>0</v>
      </c>
      <c r="BF1372">
        <f t="shared" si="416"/>
        <v>0</v>
      </c>
      <c r="BG1372">
        <f t="shared" si="417"/>
        <v>0</v>
      </c>
      <c r="BH1372">
        <f t="shared" si="418"/>
        <v>0</v>
      </c>
      <c r="BI1372">
        <f t="shared" si="419"/>
        <v>0</v>
      </c>
      <c r="BK1372">
        <f t="shared" si="420"/>
        <v>0</v>
      </c>
      <c r="BL1372">
        <f t="shared" si="421"/>
        <v>0</v>
      </c>
      <c r="BM1372">
        <f t="shared" si="422"/>
        <v>0</v>
      </c>
      <c r="BN1372">
        <f t="shared" si="423"/>
        <v>0</v>
      </c>
      <c r="BP1372">
        <f t="shared" si="424"/>
        <v>0</v>
      </c>
      <c r="BQ1372">
        <f t="shared" si="425"/>
        <v>0</v>
      </c>
      <c r="BR1372">
        <f t="shared" si="426"/>
        <v>0</v>
      </c>
      <c r="BS1372">
        <f t="shared" si="427"/>
        <v>0</v>
      </c>
      <c r="BU1372">
        <f t="shared" si="428"/>
        <v>0</v>
      </c>
      <c r="BV1372">
        <f t="shared" si="429"/>
        <v>0</v>
      </c>
      <c r="BW1372">
        <f t="shared" si="430"/>
        <v>0</v>
      </c>
      <c r="BX1372">
        <f t="shared" si="431"/>
        <v>0</v>
      </c>
      <c r="BZ1372">
        <f t="shared" si="432"/>
        <v>0</v>
      </c>
      <c r="CA1372">
        <f t="shared" si="433"/>
        <v>0</v>
      </c>
      <c r="CB1372">
        <f t="shared" si="434"/>
        <v>0</v>
      </c>
      <c r="CC1372">
        <f t="shared" si="435"/>
        <v>0</v>
      </c>
      <c r="CE1372">
        <f t="shared" si="436"/>
        <v>0</v>
      </c>
      <c r="CF1372">
        <f t="shared" si="437"/>
        <v>0</v>
      </c>
      <c r="CG1372">
        <f t="shared" si="438"/>
        <v>0</v>
      </c>
      <c r="CH1372">
        <f t="shared" si="439"/>
        <v>0</v>
      </c>
      <c r="CJ1372">
        <f t="shared" si="440"/>
        <v>0</v>
      </c>
      <c r="CL1372">
        <f t="shared" si="493"/>
        <v>0</v>
      </c>
      <c r="CM1372">
        <f t="shared" ref="CM1372:CO1372" si="509">IF(OR(S1233="NA",S1233="NS"),0,IF(G1372&gt;=S1233,0,1))</f>
        <v>0</v>
      </c>
      <c r="CN1372">
        <f t="shared" si="509"/>
        <v>0</v>
      </c>
      <c r="CO1372">
        <f t="shared" si="509"/>
        <v>0</v>
      </c>
      <c r="CQ1372" s="128">
        <f t="shared" si="442"/>
        <v>0</v>
      </c>
      <c r="CR1372">
        <f t="shared" si="443"/>
        <v>0</v>
      </c>
      <c r="CS1372">
        <f t="shared" si="444"/>
        <v>0</v>
      </c>
      <c r="CT1372">
        <f t="shared" si="445"/>
        <v>0</v>
      </c>
      <c r="CU1372">
        <f t="shared" si="446"/>
        <v>0</v>
      </c>
      <c r="CV1372">
        <f t="shared" si="447"/>
        <v>0</v>
      </c>
      <c r="CW1372">
        <f t="shared" si="448"/>
        <v>0</v>
      </c>
      <c r="CX1372">
        <f t="shared" si="449"/>
        <v>0</v>
      </c>
      <c r="CY1372">
        <f t="shared" si="450"/>
        <v>0</v>
      </c>
      <c r="CZ1372">
        <f t="shared" si="451"/>
        <v>0</v>
      </c>
      <c r="DA1372">
        <f t="shared" si="452"/>
        <v>0</v>
      </c>
      <c r="DB1372">
        <f t="shared" si="453"/>
        <v>0</v>
      </c>
      <c r="DC1372">
        <f t="shared" si="454"/>
        <v>0</v>
      </c>
      <c r="DD1372">
        <f t="shared" si="455"/>
        <v>0</v>
      </c>
      <c r="DE1372">
        <f t="shared" si="456"/>
        <v>0</v>
      </c>
      <c r="DF1372">
        <f t="shared" si="457"/>
        <v>0</v>
      </c>
      <c r="DG1372">
        <f t="shared" si="458"/>
        <v>0</v>
      </c>
      <c r="DH1372">
        <f t="shared" si="459"/>
        <v>0</v>
      </c>
      <c r="DI1372">
        <f t="shared" si="460"/>
        <v>0</v>
      </c>
      <c r="DJ1372">
        <f t="shared" si="461"/>
        <v>0</v>
      </c>
      <c r="DK1372">
        <f t="shared" si="462"/>
        <v>0</v>
      </c>
    </row>
    <row r="1373" spans="1:115" ht="15" customHeight="1">
      <c r="A1373" s="192"/>
      <c r="B1373" s="8"/>
      <c r="C1373" s="143" t="s">
        <v>185</v>
      </c>
      <c r="D1373" s="322" t="str">
        <f t="shared" si="395"/>
        <v/>
      </c>
      <c r="E1373" s="323"/>
      <c r="F1373" s="324"/>
      <c r="G1373" s="234"/>
      <c r="H1373" s="234"/>
      <c r="I1373" s="234"/>
      <c r="J1373" s="234"/>
      <c r="K1373" s="234"/>
      <c r="L1373" s="234"/>
      <c r="M1373" s="234"/>
      <c r="N1373" s="234"/>
      <c r="O1373" s="234"/>
      <c r="P1373" s="234"/>
      <c r="Q1373" s="234"/>
      <c r="R1373" s="234"/>
      <c r="S1373" s="234"/>
      <c r="T1373" s="234"/>
      <c r="U1373" s="234"/>
      <c r="V1373" s="234"/>
      <c r="W1373" s="234"/>
      <c r="X1373" s="234"/>
      <c r="Y1373" s="234"/>
      <c r="Z1373" s="234"/>
      <c r="AA1373" s="234"/>
      <c r="AB1373" s="234"/>
      <c r="AC1373" s="234"/>
      <c r="AD1373" s="234"/>
      <c r="AG1373">
        <f t="shared" si="396"/>
        <v>0</v>
      </c>
      <c r="AH1373">
        <f t="shared" si="397"/>
        <v>0</v>
      </c>
      <c r="AI1373">
        <f t="shared" si="398"/>
        <v>0</v>
      </c>
      <c r="AJ1373">
        <f t="shared" si="399"/>
        <v>0</v>
      </c>
      <c r="AL1373">
        <f t="shared" si="400"/>
        <v>0</v>
      </c>
      <c r="AM1373">
        <f t="shared" si="401"/>
        <v>0</v>
      </c>
      <c r="AN1373">
        <f t="shared" si="402"/>
        <v>0</v>
      </c>
      <c r="AO1373">
        <f t="shared" si="403"/>
        <v>0</v>
      </c>
      <c r="AQ1373">
        <f t="shared" si="404"/>
        <v>0</v>
      </c>
      <c r="AR1373">
        <f t="shared" si="405"/>
        <v>0</v>
      </c>
      <c r="AS1373">
        <f t="shared" si="406"/>
        <v>0</v>
      </c>
      <c r="AT1373">
        <f t="shared" si="407"/>
        <v>0</v>
      </c>
      <c r="AV1373">
        <f t="shared" si="408"/>
        <v>0</v>
      </c>
      <c r="AW1373">
        <f t="shared" si="409"/>
        <v>0</v>
      </c>
      <c r="AX1373">
        <f t="shared" si="410"/>
        <v>0</v>
      </c>
      <c r="AY1373">
        <f t="shared" si="411"/>
        <v>0</v>
      </c>
      <c r="BA1373">
        <f t="shared" si="412"/>
        <v>0</v>
      </c>
      <c r="BB1373">
        <f t="shared" si="413"/>
        <v>0</v>
      </c>
      <c r="BC1373">
        <f t="shared" si="414"/>
        <v>0</v>
      </c>
      <c r="BD1373">
        <f t="shared" si="415"/>
        <v>0</v>
      </c>
      <c r="BF1373">
        <f t="shared" si="416"/>
        <v>0</v>
      </c>
      <c r="BG1373">
        <f t="shared" si="417"/>
        <v>0</v>
      </c>
      <c r="BH1373">
        <f t="shared" si="418"/>
        <v>0</v>
      </c>
      <c r="BI1373">
        <f t="shared" si="419"/>
        <v>0</v>
      </c>
      <c r="BK1373">
        <f t="shared" si="420"/>
        <v>0</v>
      </c>
      <c r="BL1373">
        <f t="shared" si="421"/>
        <v>0</v>
      </c>
      <c r="BM1373">
        <f t="shared" si="422"/>
        <v>0</v>
      </c>
      <c r="BN1373">
        <f t="shared" si="423"/>
        <v>0</v>
      </c>
      <c r="BP1373">
        <f t="shared" si="424"/>
        <v>0</v>
      </c>
      <c r="BQ1373">
        <f t="shared" si="425"/>
        <v>0</v>
      </c>
      <c r="BR1373">
        <f t="shared" si="426"/>
        <v>0</v>
      </c>
      <c r="BS1373">
        <f t="shared" si="427"/>
        <v>0</v>
      </c>
      <c r="BU1373">
        <f t="shared" si="428"/>
        <v>0</v>
      </c>
      <c r="BV1373">
        <f t="shared" si="429"/>
        <v>0</v>
      </c>
      <c r="BW1373">
        <f t="shared" si="430"/>
        <v>0</v>
      </c>
      <c r="BX1373">
        <f t="shared" si="431"/>
        <v>0</v>
      </c>
      <c r="BZ1373">
        <f t="shared" si="432"/>
        <v>0</v>
      </c>
      <c r="CA1373">
        <f t="shared" si="433"/>
        <v>0</v>
      </c>
      <c r="CB1373">
        <f t="shared" si="434"/>
        <v>0</v>
      </c>
      <c r="CC1373">
        <f t="shared" si="435"/>
        <v>0</v>
      </c>
      <c r="CE1373">
        <f t="shared" si="436"/>
        <v>0</v>
      </c>
      <c r="CF1373">
        <f t="shared" si="437"/>
        <v>0</v>
      </c>
      <c r="CG1373">
        <f t="shared" si="438"/>
        <v>0</v>
      </c>
      <c r="CH1373">
        <f t="shared" si="439"/>
        <v>0</v>
      </c>
      <c r="CJ1373">
        <f t="shared" si="440"/>
        <v>0</v>
      </c>
      <c r="CL1373">
        <f t="shared" si="493"/>
        <v>0</v>
      </c>
      <c r="CM1373">
        <f t="shared" ref="CM1373:CO1373" si="510">IF(OR(S1234="NA",S1234="NS"),0,IF(G1373&gt;=S1234,0,1))</f>
        <v>0</v>
      </c>
      <c r="CN1373">
        <f t="shared" si="510"/>
        <v>0</v>
      </c>
      <c r="CO1373">
        <f t="shared" si="510"/>
        <v>0</v>
      </c>
      <c r="CQ1373" s="128">
        <f t="shared" si="442"/>
        <v>0</v>
      </c>
      <c r="CR1373">
        <f t="shared" si="443"/>
        <v>0</v>
      </c>
      <c r="CS1373">
        <f t="shared" si="444"/>
        <v>0</v>
      </c>
      <c r="CT1373">
        <f t="shared" si="445"/>
        <v>0</v>
      </c>
      <c r="CU1373">
        <f t="shared" si="446"/>
        <v>0</v>
      </c>
      <c r="CV1373">
        <f t="shared" si="447"/>
        <v>0</v>
      </c>
      <c r="CW1373">
        <f t="shared" si="448"/>
        <v>0</v>
      </c>
      <c r="CX1373">
        <f t="shared" si="449"/>
        <v>0</v>
      </c>
      <c r="CY1373">
        <f t="shared" si="450"/>
        <v>0</v>
      </c>
      <c r="CZ1373">
        <f t="shared" si="451"/>
        <v>0</v>
      </c>
      <c r="DA1373">
        <f t="shared" si="452"/>
        <v>0</v>
      </c>
      <c r="DB1373">
        <f t="shared" si="453"/>
        <v>0</v>
      </c>
      <c r="DC1373">
        <f t="shared" si="454"/>
        <v>0</v>
      </c>
      <c r="DD1373">
        <f t="shared" si="455"/>
        <v>0</v>
      </c>
      <c r="DE1373">
        <f t="shared" si="456"/>
        <v>0</v>
      </c>
      <c r="DF1373">
        <f t="shared" si="457"/>
        <v>0</v>
      </c>
      <c r="DG1373">
        <f t="shared" si="458"/>
        <v>0</v>
      </c>
      <c r="DH1373">
        <f t="shared" si="459"/>
        <v>0</v>
      </c>
      <c r="DI1373">
        <f t="shared" si="460"/>
        <v>0</v>
      </c>
      <c r="DJ1373">
        <f t="shared" si="461"/>
        <v>0</v>
      </c>
      <c r="DK1373">
        <f t="shared" si="462"/>
        <v>0</v>
      </c>
    </row>
    <row r="1374" spans="1:115" ht="15" customHeight="1">
      <c r="A1374" s="192"/>
      <c r="B1374" s="8"/>
      <c r="C1374" s="143" t="s">
        <v>186</v>
      </c>
      <c r="D1374" s="322" t="str">
        <f t="shared" si="395"/>
        <v/>
      </c>
      <c r="E1374" s="323"/>
      <c r="F1374" s="324"/>
      <c r="G1374" s="234"/>
      <c r="H1374" s="234"/>
      <c r="I1374" s="234"/>
      <c r="J1374" s="234"/>
      <c r="K1374" s="234"/>
      <c r="L1374" s="234"/>
      <c r="M1374" s="234"/>
      <c r="N1374" s="234"/>
      <c r="O1374" s="234"/>
      <c r="P1374" s="234"/>
      <c r="Q1374" s="234"/>
      <c r="R1374" s="234"/>
      <c r="S1374" s="234"/>
      <c r="T1374" s="234"/>
      <c r="U1374" s="234"/>
      <c r="V1374" s="234"/>
      <c r="W1374" s="234"/>
      <c r="X1374" s="234"/>
      <c r="Y1374" s="234"/>
      <c r="Z1374" s="234"/>
      <c r="AA1374" s="234"/>
      <c r="AB1374" s="234"/>
      <c r="AC1374" s="234"/>
      <c r="AD1374" s="234"/>
      <c r="AG1374">
        <f t="shared" si="396"/>
        <v>0</v>
      </c>
      <c r="AH1374">
        <f t="shared" si="397"/>
        <v>0</v>
      </c>
      <c r="AI1374">
        <f t="shared" si="398"/>
        <v>0</v>
      </c>
      <c r="AJ1374">
        <f t="shared" si="399"/>
        <v>0</v>
      </c>
      <c r="AL1374">
        <f t="shared" si="400"/>
        <v>0</v>
      </c>
      <c r="AM1374">
        <f t="shared" si="401"/>
        <v>0</v>
      </c>
      <c r="AN1374">
        <f t="shared" si="402"/>
        <v>0</v>
      </c>
      <c r="AO1374">
        <f t="shared" si="403"/>
        <v>0</v>
      </c>
      <c r="AQ1374">
        <f t="shared" si="404"/>
        <v>0</v>
      </c>
      <c r="AR1374">
        <f t="shared" si="405"/>
        <v>0</v>
      </c>
      <c r="AS1374">
        <f t="shared" si="406"/>
        <v>0</v>
      </c>
      <c r="AT1374">
        <f t="shared" si="407"/>
        <v>0</v>
      </c>
      <c r="AV1374">
        <f t="shared" si="408"/>
        <v>0</v>
      </c>
      <c r="AW1374">
        <f t="shared" si="409"/>
        <v>0</v>
      </c>
      <c r="AX1374">
        <f t="shared" si="410"/>
        <v>0</v>
      </c>
      <c r="AY1374">
        <f t="shared" si="411"/>
        <v>0</v>
      </c>
      <c r="BA1374">
        <f t="shared" si="412"/>
        <v>0</v>
      </c>
      <c r="BB1374">
        <f t="shared" si="413"/>
        <v>0</v>
      </c>
      <c r="BC1374">
        <f t="shared" si="414"/>
        <v>0</v>
      </c>
      <c r="BD1374">
        <f t="shared" si="415"/>
        <v>0</v>
      </c>
      <c r="BF1374">
        <f t="shared" si="416"/>
        <v>0</v>
      </c>
      <c r="BG1374">
        <f t="shared" si="417"/>
        <v>0</v>
      </c>
      <c r="BH1374">
        <f t="shared" si="418"/>
        <v>0</v>
      </c>
      <c r="BI1374">
        <f t="shared" si="419"/>
        <v>0</v>
      </c>
      <c r="BK1374">
        <f t="shared" si="420"/>
        <v>0</v>
      </c>
      <c r="BL1374">
        <f t="shared" si="421"/>
        <v>0</v>
      </c>
      <c r="BM1374">
        <f t="shared" si="422"/>
        <v>0</v>
      </c>
      <c r="BN1374">
        <f t="shared" si="423"/>
        <v>0</v>
      </c>
      <c r="BP1374">
        <f t="shared" si="424"/>
        <v>0</v>
      </c>
      <c r="BQ1374">
        <f t="shared" si="425"/>
        <v>0</v>
      </c>
      <c r="BR1374">
        <f t="shared" si="426"/>
        <v>0</v>
      </c>
      <c r="BS1374">
        <f t="shared" si="427"/>
        <v>0</v>
      </c>
      <c r="BU1374">
        <f t="shared" si="428"/>
        <v>0</v>
      </c>
      <c r="BV1374">
        <f t="shared" si="429"/>
        <v>0</v>
      </c>
      <c r="BW1374">
        <f t="shared" si="430"/>
        <v>0</v>
      </c>
      <c r="BX1374">
        <f t="shared" si="431"/>
        <v>0</v>
      </c>
      <c r="BZ1374">
        <f t="shared" si="432"/>
        <v>0</v>
      </c>
      <c r="CA1374">
        <f t="shared" si="433"/>
        <v>0</v>
      </c>
      <c r="CB1374">
        <f t="shared" si="434"/>
        <v>0</v>
      </c>
      <c r="CC1374">
        <f t="shared" si="435"/>
        <v>0</v>
      </c>
      <c r="CE1374">
        <f t="shared" si="436"/>
        <v>0</v>
      </c>
      <c r="CF1374">
        <f t="shared" si="437"/>
        <v>0</v>
      </c>
      <c r="CG1374">
        <f t="shared" si="438"/>
        <v>0</v>
      </c>
      <c r="CH1374">
        <f t="shared" si="439"/>
        <v>0</v>
      </c>
      <c r="CJ1374">
        <f t="shared" si="440"/>
        <v>0</v>
      </c>
      <c r="CL1374">
        <f t="shared" si="493"/>
        <v>0</v>
      </c>
      <c r="CM1374">
        <f t="shared" ref="CM1374:CO1374" si="511">IF(OR(S1235="NA",S1235="NS"),0,IF(G1374&gt;=S1235,0,1))</f>
        <v>0</v>
      </c>
      <c r="CN1374">
        <f t="shared" si="511"/>
        <v>0</v>
      </c>
      <c r="CO1374">
        <f t="shared" si="511"/>
        <v>0</v>
      </c>
      <c r="CQ1374" s="128">
        <f t="shared" si="442"/>
        <v>0</v>
      </c>
      <c r="CR1374">
        <f t="shared" si="443"/>
        <v>0</v>
      </c>
      <c r="CS1374">
        <f t="shared" si="444"/>
        <v>0</v>
      </c>
      <c r="CT1374">
        <f t="shared" si="445"/>
        <v>0</v>
      </c>
      <c r="CU1374">
        <f t="shared" si="446"/>
        <v>0</v>
      </c>
      <c r="CV1374">
        <f t="shared" si="447"/>
        <v>0</v>
      </c>
      <c r="CW1374">
        <f t="shared" si="448"/>
        <v>0</v>
      </c>
      <c r="CX1374">
        <f t="shared" si="449"/>
        <v>0</v>
      </c>
      <c r="CY1374">
        <f t="shared" si="450"/>
        <v>0</v>
      </c>
      <c r="CZ1374">
        <f t="shared" si="451"/>
        <v>0</v>
      </c>
      <c r="DA1374">
        <f t="shared" si="452"/>
        <v>0</v>
      </c>
      <c r="DB1374">
        <f t="shared" si="453"/>
        <v>0</v>
      </c>
      <c r="DC1374">
        <f t="shared" si="454"/>
        <v>0</v>
      </c>
      <c r="DD1374">
        <f t="shared" si="455"/>
        <v>0</v>
      </c>
      <c r="DE1374">
        <f t="shared" si="456"/>
        <v>0</v>
      </c>
      <c r="DF1374">
        <f t="shared" si="457"/>
        <v>0</v>
      </c>
      <c r="DG1374">
        <f t="shared" si="458"/>
        <v>0</v>
      </c>
      <c r="DH1374">
        <f t="shared" si="459"/>
        <v>0</v>
      </c>
      <c r="DI1374">
        <f t="shared" si="460"/>
        <v>0</v>
      </c>
      <c r="DJ1374">
        <f t="shared" si="461"/>
        <v>0</v>
      </c>
      <c r="DK1374">
        <f t="shared" si="462"/>
        <v>0</v>
      </c>
    </row>
    <row r="1375" spans="1:115" ht="15" customHeight="1">
      <c r="A1375" s="192"/>
      <c r="B1375" s="8"/>
      <c r="C1375" s="143" t="s">
        <v>187</v>
      </c>
      <c r="D1375" s="322" t="str">
        <f t="shared" si="395"/>
        <v/>
      </c>
      <c r="E1375" s="323"/>
      <c r="F1375" s="324"/>
      <c r="G1375" s="234"/>
      <c r="H1375" s="234"/>
      <c r="I1375" s="234"/>
      <c r="J1375" s="234"/>
      <c r="K1375" s="234"/>
      <c r="L1375" s="234"/>
      <c r="M1375" s="234"/>
      <c r="N1375" s="234"/>
      <c r="O1375" s="234"/>
      <c r="P1375" s="234"/>
      <c r="Q1375" s="234"/>
      <c r="R1375" s="234"/>
      <c r="S1375" s="234"/>
      <c r="T1375" s="234"/>
      <c r="U1375" s="234"/>
      <c r="V1375" s="234"/>
      <c r="W1375" s="234"/>
      <c r="X1375" s="234"/>
      <c r="Y1375" s="234"/>
      <c r="Z1375" s="234"/>
      <c r="AA1375" s="234"/>
      <c r="AB1375" s="234"/>
      <c r="AC1375" s="234"/>
      <c r="AD1375" s="234"/>
      <c r="AG1375">
        <f t="shared" si="396"/>
        <v>0</v>
      </c>
      <c r="AH1375">
        <f t="shared" si="397"/>
        <v>0</v>
      </c>
      <c r="AI1375">
        <f t="shared" si="398"/>
        <v>0</v>
      </c>
      <c r="AJ1375">
        <f t="shared" si="399"/>
        <v>0</v>
      </c>
      <c r="AL1375">
        <f t="shared" si="400"/>
        <v>0</v>
      </c>
      <c r="AM1375">
        <f t="shared" si="401"/>
        <v>0</v>
      </c>
      <c r="AN1375">
        <f t="shared" si="402"/>
        <v>0</v>
      </c>
      <c r="AO1375">
        <f t="shared" si="403"/>
        <v>0</v>
      </c>
      <c r="AQ1375">
        <f t="shared" si="404"/>
        <v>0</v>
      </c>
      <c r="AR1375">
        <f t="shared" si="405"/>
        <v>0</v>
      </c>
      <c r="AS1375">
        <f t="shared" si="406"/>
        <v>0</v>
      </c>
      <c r="AT1375">
        <f t="shared" si="407"/>
        <v>0</v>
      </c>
      <c r="AV1375">
        <f t="shared" si="408"/>
        <v>0</v>
      </c>
      <c r="AW1375">
        <f t="shared" si="409"/>
        <v>0</v>
      </c>
      <c r="AX1375">
        <f t="shared" si="410"/>
        <v>0</v>
      </c>
      <c r="AY1375">
        <f t="shared" si="411"/>
        <v>0</v>
      </c>
      <c r="BA1375">
        <f t="shared" si="412"/>
        <v>0</v>
      </c>
      <c r="BB1375">
        <f t="shared" si="413"/>
        <v>0</v>
      </c>
      <c r="BC1375">
        <f t="shared" si="414"/>
        <v>0</v>
      </c>
      <c r="BD1375">
        <f t="shared" si="415"/>
        <v>0</v>
      </c>
      <c r="BF1375">
        <f t="shared" si="416"/>
        <v>0</v>
      </c>
      <c r="BG1375">
        <f t="shared" si="417"/>
        <v>0</v>
      </c>
      <c r="BH1375">
        <f t="shared" si="418"/>
        <v>0</v>
      </c>
      <c r="BI1375">
        <f t="shared" si="419"/>
        <v>0</v>
      </c>
      <c r="BK1375">
        <f t="shared" si="420"/>
        <v>0</v>
      </c>
      <c r="BL1375">
        <f t="shared" si="421"/>
        <v>0</v>
      </c>
      <c r="BM1375">
        <f t="shared" si="422"/>
        <v>0</v>
      </c>
      <c r="BN1375">
        <f t="shared" si="423"/>
        <v>0</v>
      </c>
      <c r="BP1375">
        <f t="shared" si="424"/>
        <v>0</v>
      </c>
      <c r="BQ1375">
        <f t="shared" si="425"/>
        <v>0</v>
      </c>
      <c r="BR1375">
        <f t="shared" si="426"/>
        <v>0</v>
      </c>
      <c r="BS1375">
        <f t="shared" si="427"/>
        <v>0</v>
      </c>
      <c r="BU1375">
        <f t="shared" si="428"/>
        <v>0</v>
      </c>
      <c r="BV1375">
        <f t="shared" si="429"/>
        <v>0</v>
      </c>
      <c r="BW1375">
        <f t="shared" si="430"/>
        <v>0</v>
      </c>
      <c r="BX1375">
        <f t="shared" si="431"/>
        <v>0</v>
      </c>
      <c r="BZ1375">
        <f t="shared" si="432"/>
        <v>0</v>
      </c>
      <c r="CA1375">
        <f t="shared" si="433"/>
        <v>0</v>
      </c>
      <c r="CB1375">
        <f t="shared" si="434"/>
        <v>0</v>
      </c>
      <c r="CC1375">
        <f t="shared" si="435"/>
        <v>0</v>
      </c>
      <c r="CE1375">
        <f t="shared" si="436"/>
        <v>0</v>
      </c>
      <c r="CF1375">
        <f t="shared" si="437"/>
        <v>0</v>
      </c>
      <c r="CG1375">
        <f t="shared" si="438"/>
        <v>0</v>
      </c>
      <c r="CH1375">
        <f t="shared" si="439"/>
        <v>0</v>
      </c>
      <c r="CJ1375">
        <f t="shared" si="440"/>
        <v>0</v>
      </c>
      <c r="CL1375">
        <f t="shared" si="493"/>
        <v>0</v>
      </c>
      <c r="CM1375">
        <f t="shared" ref="CM1375:CO1375" si="512">IF(OR(S1236="NA",S1236="NS"),0,IF(G1375&gt;=S1236,0,1))</f>
        <v>0</v>
      </c>
      <c r="CN1375">
        <f t="shared" si="512"/>
        <v>0</v>
      </c>
      <c r="CO1375">
        <f t="shared" si="512"/>
        <v>0</v>
      </c>
      <c r="CQ1375" s="128">
        <f t="shared" si="442"/>
        <v>0</v>
      </c>
      <c r="CR1375">
        <f t="shared" si="443"/>
        <v>0</v>
      </c>
      <c r="CS1375">
        <f t="shared" si="444"/>
        <v>0</v>
      </c>
      <c r="CT1375">
        <f t="shared" si="445"/>
        <v>0</v>
      </c>
      <c r="CU1375">
        <f t="shared" si="446"/>
        <v>0</v>
      </c>
      <c r="CV1375">
        <f t="shared" si="447"/>
        <v>0</v>
      </c>
      <c r="CW1375">
        <f t="shared" si="448"/>
        <v>0</v>
      </c>
      <c r="CX1375">
        <f t="shared" si="449"/>
        <v>0</v>
      </c>
      <c r="CY1375">
        <f t="shared" si="450"/>
        <v>0</v>
      </c>
      <c r="CZ1375">
        <f t="shared" si="451"/>
        <v>0</v>
      </c>
      <c r="DA1375">
        <f t="shared" si="452"/>
        <v>0</v>
      </c>
      <c r="DB1375">
        <f t="shared" si="453"/>
        <v>0</v>
      </c>
      <c r="DC1375">
        <f t="shared" si="454"/>
        <v>0</v>
      </c>
      <c r="DD1375">
        <f t="shared" si="455"/>
        <v>0</v>
      </c>
      <c r="DE1375">
        <f t="shared" si="456"/>
        <v>0</v>
      </c>
      <c r="DF1375">
        <f t="shared" si="457"/>
        <v>0</v>
      </c>
      <c r="DG1375">
        <f t="shared" si="458"/>
        <v>0</v>
      </c>
      <c r="DH1375">
        <f t="shared" si="459"/>
        <v>0</v>
      </c>
      <c r="DI1375">
        <f t="shared" si="460"/>
        <v>0</v>
      </c>
      <c r="DJ1375">
        <f t="shared" si="461"/>
        <v>0</v>
      </c>
      <c r="DK1375">
        <f t="shared" si="462"/>
        <v>0</v>
      </c>
    </row>
    <row r="1376" spans="1:115" ht="15" customHeight="1">
      <c r="A1376" s="192"/>
      <c r="B1376" s="8"/>
      <c r="C1376" s="143" t="s">
        <v>188</v>
      </c>
      <c r="D1376" s="322" t="str">
        <f t="shared" si="395"/>
        <v/>
      </c>
      <c r="E1376" s="323"/>
      <c r="F1376" s="324"/>
      <c r="G1376" s="234"/>
      <c r="H1376" s="234"/>
      <c r="I1376" s="234"/>
      <c r="J1376" s="234"/>
      <c r="K1376" s="234"/>
      <c r="L1376" s="234"/>
      <c r="M1376" s="234"/>
      <c r="N1376" s="234"/>
      <c r="O1376" s="234"/>
      <c r="P1376" s="234"/>
      <c r="Q1376" s="234"/>
      <c r="R1376" s="234"/>
      <c r="S1376" s="234"/>
      <c r="T1376" s="234"/>
      <c r="U1376" s="234"/>
      <c r="V1376" s="234"/>
      <c r="W1376" s="234"/>
      <c r="X1376" s="234"/>
      <c r="Y1376" s="234"/>
      <c r="Z1376" s="234"/>
      <c r="AA1376" s="234"/>
      <c r="AB1376" s="234"/>
      <c r="AC1376" s="234"/>
      <c r="AD1376" s="234"/>
      <c r="AG1376">
        <f t="shared" si="396"/>
        <v>0</v>
      </c>
      <c r="AH1376">
        <f t="shared" si="397"/>
        <v>0</v>
      </c>
      <c r="AI1376">
        <f t="shared" si="398"/>
        <v>0</v>
      </c>
      <c r="AJ1376">
        <f t="shared" si="399"/>
        <v>0</v>
      </c>
      <c r="AL1376">
        <f t="shared" si="400"/>
        <v>0</v>
      </c>
      <c r="AM1376">
        <f t="shared" si="401"/>
        <v>0</v>
      </c>
      <c r="AN1376">
        <f t="shared" si="402"/>
        <v>0</v>
      </c>
      <c r="AO1376">
        <f t="shared" si="403"/>
        <v>0</v>
      </c>
      <c r="AQ1376">
        <f t="shared" si="404"/>
        <v>0</v>
      </c>
      <c r="AR1376">
        <f t="shared" si="405"/>
        <v>0</v>
      </c>
      <c r="AS1376">
        <f t="shared" si="406"/>
        <v>0</v>
      </c>
      <c r="AT1376">
        <f t="shared" si="407"/>
        <v>0</v>
      </c>
      <c r="AV1376">
        <f t="shared" si="408"/>
        <v>0</v>
      </c>
      <c r="AW1376">
        <f t="shared" si="409"/>
        <v>0</v>
      </c>
      <c r="AX1376">
        <f t="shared" si="410"/>
        <v>0</v>
      </c>
      <c r="AY1376">
        <f t="shared" si="411"/>
        <v>0</v>
      </c>
      <c r="BA1376">
        <f t="shared" si="412"/>
        <v>0</v>
      </c>
      <c r="BB1376">
        <f t="shared" si="413"/>
        <v>0</v>
      </c>
      <c r="BC1376">
        <f t="shared" si="414"/>
        <v>0</v>
      </c>
      <c r="BD1376">
        <f t="shared" si="415"/>
        <v>0</v>
      </c>
      <c r="BF1376">
        <f t="shared" si="416"/>
        <v>0</v>
      </c>
      <c r="BG1376">
        <f t="shared" si="417"/>
        <v>0</v>
      </c>
      <c r="BH1376">
        <f t="shared" si="418"/>
        <v>0</v>
      </c>
      <c r="BI1376">
        <f t="shared" si="419"/>
        <v>0</v>
      </c>
      <c r="BK1376">
        <f t="shared" si="420"/>
        <v>0</v>
      </c>
      <c r="BL1376">
        <f t="shared" si="421"/>
        <v>0</v>
      </c>
      <c r="BM1376">
        <f t="shared" si="422"/>
        <v>0</v>
      </c>
      <c r="BN1376">
        <f t="shared" si="423"/>
        <v>0</v>
      </c>
      <c r="BP1376">
        <f t="shared" si="424"/>
        <v>0</v>
      </c>
      <c r="BQ1376">
        <f t="shared" si="425"/>
        <v>0</v>
      </c>
      <c r="BR1376">
        <f t="shared" si="426"/>
        <v>0</v>
      </c>
      <c r="BS1376">
        <f t="shared" si="427"/>
        <v>0</v>
      </c>
      <c r="BU1376">
        <f t="shared" si="428"/>
        <v>0</v>
      </c>
      <c r="BV1376">
        <f t="shared" si="429"/>
        <v>0</v>
      </c>
      <c r="BW1376">
        <f t="shared" si="430"/>
        <v>0</v>
      </c>
      <c r="BX1376">
        <f t="shared" si="431"/>
        <v>0</v>
      </c>
      <c r="BZ1376">
        <f t="shared" si="432"/>
        <v>0</v>
      </c>
      <c r="CA1376">
        <f t="shared" si="433"/>
        <v>0</v>
      </c>
      <c r="CB1376">
        <f t="shared" si="434"/>
        <v>0</v>
      </c>
      <c r="CC1376">
        <f t="shared" si="435"/>
        <v>0</v>
      </c>
      <c r="CE1376">
        <f t="shared" si="436"/>
        <v>0</v>
      </c>
      <c r="CF1376">
        <f t="shared" si="437"/>
        <v>0</v>
      </c>
      <c r="CG1376">
        <f t="shared" si="438"/>
        <v>0</v>
      </c>
      <c r="CH1376">
        <f t="shared" si="439"/>
        <v>0</v>
      </c>
      <c r="CJ1376">
        <f t="shared" si="440"/>
        <v>0</v>
      </c>
      <c r="CL1376">
        <f t="shared" si="493"/>
        <v>0</v>
      </c>
      <c r="CM1376">
        <f t="shared" ref="CM1376:CO1376" si="513">IF(OR(S1237="NA",S1237="NS"),0,IF(G1376&gt;=S1237,0,1))</f>
        <v>0</v>
      </c>
      <c r="CN1376">
        <f t="shared" si="513"/>
        <v>0</v>
      </c>
      <c r="CO1376">
        <f t="shared" si="513"/>
        <v>0</v>
      </c>
      <c r="CQ1376" s="128">
        <f t="shared" si="442"/>
        <v>0</v>
      </c>
      <c r="CR1376">
        <f t="shared" si="443"/>
        <v>0</v>
      </c>
      <c r="CS1376">
        <f t="shared" si="444"/>
        <v>0</v>
      </c>
      <c r="CT1376">
        <f t="shared" si="445"/>
        <v>0</v>
      </c>
      <c r="CU1376">
        <f t="shared" si="446"/>
        <v>0</v>
      </c>
      <c r="CV1376">
        <f t="shared" si="447"/>
        <v>0</v>
      </c>
      <c r="CW1376">
        <f t="shared" si="448"/>
        <v>0</v>
      </c>
      <c r="CX1376">
        <f t="shared" si="449"/>
        <v>0</v>
      </c>
      <c r="CY1376">
        <f t="shared" si="450"/>
        <v>0</v>
      </c>
      <c r="CZ1376">
        <f t="shared" si="451"/>
        <v>0</v>
      </c>
      <c r="DA1376">
        <f t="shared" si="452"/>
        <v>0</v>
      </c>
      <c r="DB1376">
        <f t="shared" si="453"/>
        <v>0</v>
      </c>
      <c r="DC1376">
        <f t="shared" si="454"/>
        <v>0</v>
      </c>
      <c r="DD1376">
        <f t="shared" si="455"/>
        <v>0</v>
      </c>
      <c r="DE1376">
        <f t="shared" si="456"/>
        <v>0</v>
      </c>
      <c r="DF1376">
        <f t="shared" si="457"/>
        <v>0</v>
      </c>
      <c r="DG1376">
        <f t="shared" si="458"/>
        <v>0</v>
      </c>
      <c r="DH1376">
        <f t="shared" si="459"/>
        <v>0</v>
      </c>
      <c r="DI1376">
        <f t="shared" si="460"/>
        <v>0</v>
      </c>
      <c r="DJ1376">
        <f t="shared" si="461"/>
        <v>0</v>
      </c>
      <c r="DK1376">
        <f t="shared" si="462"/>
        <v>0</v>
      </c>
    </row>
    <row r="1377" spans="1:115" ht="15" customHeight="1">
      <c r="A1377" s="192"/>
      <c r="B1377" s="8"/>
      <c r="C1377" s="143" t="s">
        <v>189</v>
      </c>
      <c r="D1377" s="322" t="str">
        <f t="shared" si="395"/>
        <v/>
      </c>
      <c r="E1377" s="323"/>
      <c r="F1377" s="324"/>
      <c r="G1377" s="234"/>
      <c r="H1377" s="234"/>
      <c r="I1377" s="234"/>
      <c r="J1377" s="234"/>
      <c r="K1377" s="234"/>
      <c r="L1377" s="234"/>
      <c r="M1377" s="234"/>
      <c r="N1377" s="234"/>
      <c r="O1377" s="234"/>
      <c r="P1377" s="234"/>
      <c r="Q1377" s="234"/>
      <c r="R1377" s="234"/>
      <c r="S1377" s="234"/>
      <c r="T1377" s="234"/>
      <c r="U1377" s="234"/>
      <c r="V1377" s="234"/>
      <c r="W1377" s="234"/>
      <c r="X1377" s="234"/>
      <c r="Y1377" s="234"/>
      <c r="Z1377" s="234"/>
      <c r="AA1377" s="234"/>
      <c r="AB1377" s="234"/>
      <c r="AC1377" s="234"/>
      <c r="AD1377" s="234"/>
      <c r="AG1377">
        <f t="shared" si="396"/>
        <v>0</v>
      </c>
      <c r="AH1377">
        <f t="shared" si="397"/>
        <v>0</v>
      </c>
      <c r="AI1377">
        <f t="shared" si="398"/>
        <v>0</v>
      </c>
      <c r="AJ1377">
        <f t="shared" si="399"/>
        <v>0</v>
      </c>
      <c r="AL1377">
        <f t="shared" si="400"/>
        <v>0</v>
      </c>
      <c r="AM1377">
        <f t="shared" si="401"/>
        <v>0</v>
      </c>
      <c r="AN1377">
        <f t="shared" si="402"/>
        <v>0</v>
      </c>
      <c r="AO1377">
        <f t="shared" si="403"/>
        <v>0</v>
      </c>
      <c r="AQ1377">
        <f t="shared" si="404"/>
        <v>0</v>
      </c>
      <c r="AR1377">
        <f t="shared" si="405"/>
        <v>0</v>
      </c>
      <c r="AS1377">
        <f t="shared" si="406"/>
        <v>0</v>
      </c>
      <c r="AT1377">
        <f t="shared" si="407"/>
        <v>0</v>
      </c>
      <c r="AV1377">
        <f t="shared" si="408"/>
        <v>0</v>
      </c>
      <c r="AW1377">
        <f t="shared" si="409"/>
        <v>0</v>
      </c>
      <c r="AX1377">
        <f t="shared" si="410"/>
        <v>0</v>
      </c>
      <c r="AY1377">
        <f t="shared" si="411"/>
        <v>0</v>
      </c>
      <c r="BA1377">
        <f t="shared" si="412"/>
        <v>0</v>
      </c>
      <c r="BB1377">
        <f t="shared" si="413"/>
        <v>0</v>
      </c>
      <c r="BC1377">
        <f t="shared" si="414"/>
        <v>0</v>
      </c>
      <c r="BD1377">
        <f t="shared" si="415"/>
        <v>0</v>
      </c>
      <c r="BF1377">
        <f t="shared" si="416"/>
        <v>0</v>
      </c>
      <c r="BG1377">
        <f t="shared" si="417"/>
        <v>0</v>
      </c>
      <c r="BH1377">
        <f t="shared" si="418"/>
        <v>0</v>
      </c>
      <c r="BI1377">
        <f t="shared" si="419"/>
        <v>0</v>
      </c>
      <c r="BK1377">
        <f t="shared" si="420"/>
        <v>0</v>
      </c>
      <c r="BL1377">
        <f t="shared" si="421"/>
        <v>0</v>
      </c>
      <c r="BM1377">
        <f t="shared" si="422"/>
        <v>0</v>
      </c>
      <c r="BN1377">
        <f t="shared" si="423"/>
        <v>0</v>
      </c>
      <c r="BP1377">
        <f t="shared" si="424"/>
        <v>0</v>
      </c>
      <c r="BQ1377">
        <f t="shared" si="425"/>
        <v>0</v>
      </c>
      <c r="BR1377">
        <f t="shared" si="426"/>
        <v>0</v>
      </c>
      <c r="BS1377">
        <f t="shared" si="427"/>
        <v>0</v>
      </c>
      <c r="BU1377">
        <f t="shared" si="428"/>
        <v>0</v>
      </c>
      <c r="BV1377">
        <f t="shared" si="429"/>
        <v>0</v>
      </c>
      <c r="BW1377">
        <f t="shared" si="430"/>
        <v>0</v>
      </c>
      <c r="BX1377">
        <f t="shared" si="431"/>
        <v>0</v>
      </c>
      <c r="BZ1377">
        <f t="shared" si="432"/>
        <v>0</v>
      </c>
      <c r="CA1377">
        <f t="shared" si="433"/>
        <v>0</v>
      </c>
      <c r="CB1377">
        <f t="shared" si="434"/>
        <v>0</v>
      </c>
      <c r="CC1377">
        <f t="shared" si="435"/>
        <v>0</v>
      </c>
      <c r="CE1377">
        <f t="shared" si="436"/>
        <v>0</v>
      </c>
      <c r="CF1377">
        <f t="shared" si="437"/>
        <v>0</v>
      </c>
      <c r="CG1377">
        <f t="shared" si="438"/>
        <v>0</v>
      </c>
      <c r="CH1377">
        <f t="shared" si="439"/>
        <v>0</v>
      </c>
      <c r="CJ1377">
        <f t="shared" si="440"/>
        <v>0</v>
      </c>
      <c r="CL1377">
        <f t="shared" si="493"/>
        <v>0</v>
      </c>
      <c r="CM1377">
        <f t="shared" ref="CM1377:CO1377" si="514">IF(OR(S1238="NA",S1238="NS"),0,IF(G1377&gt;=S1238,0,1))</f>
        <v>0</v>
      </c>
      <c r="CN1377">
        <f t="shared" si="514"/>
        <v>0</v>
      </c>
      <c r="CO1377">
        <f t="shared" si="514"/>
        <v>0</v>
      </c>
      <c r="CQ1377" s="128">
        <f t="shared" si="442"/>
        <v>0</v>
      </c>
      <c r="CR1377">
        <f t="shared" si="443"/>
        <v>0</v>
      </c>
      <c r="CS1377">
        <f t="shared" si="444"/>
        <v>0</v>
      </c>
      <c r="CT1377">
        <f t="shared" si="445"/>
        <v>0</v>
      </c>
      <c r="CU1377">
        <f t="shared" si="446"/>
        <v>0</v>
      </c>
      <c r="CV1377">
        <f t="shared" si="447"/>
        <v>0</v>
      </c>
      <c r="CW1377">
        <f t="shared" si="448"/>
        <v>0</v>
      </c>
      <c r="CX1377">
        <f t="shared" si="449"/>
        <v>0</v>
      </c>
      <c r="CY1377">
        <f t="shared" si="450"/>
        <v>0</v>
      </c>
      <c r="CZ1377">
        <f t="shared" si="451"/>
        <v>0</v>
      </c>
      <c r="DA1377">
        <f t="shared" si="452"/>
        <v>0</v>
      </c>
      <c r="DB1377">
        <f t="shared" si="453"/>
        <v>0</v>
      </c>
      <c r="DC1377">
        <f t="shared" si="454"/>
        <v>0</v>
      </c>
      <c r="DD1377">
        <f t="shared" si="455"/>
        <v>0</v>
      </c>
      <c r="DE1377">
        <f t="shared" si="456"/>
        <v>0</v>
      </c>
      <c r="DF1377">
        <f t="shared" si="457"/>
        <v>0</v>
      </c>
      <c r="DG1377">
        <f t="shared" si="458"/>
        <v>0</v>
      </c>
      <c r="DH1377">
        <f t="shared" si="459"/>
        <v>0</v>
      </c>
      <c r="DI1377">
        <f t="shared" si="460"/>
        <v>0</v>
      </c>
      <c r="DJ1377">
        <f t="shared" si="461"/>
        <v>0</v>
      </c>
      <c r="DK1377">
        <f t="shared" si="462"/>
        <v>0</v>
      </c>
    </row>
    <row r="1378" spans="1:115" ht="15" customHeight="1">
      <c r="A1378" s="192"/>
      <c r="B1378" s="8"/>
      <c r="C1378" s="143" t="s">
        <v>190</v>
      </c>
      <c r="D1378" s="322" t="str">
        <f t="shared" si="395"/>
        <v/>
      </c>
      <c r="E1378" s="323"/>
      <c r="F1378" s="324"/>
      <c r="G1378" s="234"/>
      <c r="H1378" s="234"/>
      <c r="I1378" s="234"/>
      <c r="J1378" s="234"/>
      <c r="K1378" s="234"/>
      <c r="L1378" s="234"/>
      <c r="M1378" s="234"/>
      <c r="N1378" s="234"/>
      <c r="O1378" s="234"/>
      <c r="P1378" s="234"/>
      <c r="Q1378" s="234"/>
      <c r="R1378" s="234"/>
      <c r="S1378" s="234"/>
      <c r="T1378" s="234"/>
      <c r="U1378" s="234"/>
      <c r="V1378" s="234"/>
      <c r="W1378" s="234"/>
      <c r="X1378" s="234"/>
      <c r="Y1378" s="234"/>
      <c r="Z1378" s="234"/>
      <c r="AA1378" s="234"/>
      <c r="AB1378" s="234"/>
      <c r="AC1378" s="234"/>
      <c r="AD1378" s="234"/>
      <c r="AG1378">
        <f t="shared" si="396"/>
        <v>0</v>
      </c>
      <c r="AH1378">
        <f t="shared" si="397"/>
        <v>0</v>
      </c>
      <c r="AI1378">
        <f t="shared" si="398"/>
        <v>0</v>
      </c>
      <c r="AJ1378">
        <f t="shared" si="399"/>
        <v>0</v>
      </c>
      <c r="AL1378">
        <f t="shared" si="400"/>
        <v>0</v>
      </c>
      <c r="AM1378">
        <f t="shared" si="401"/>
        <v>0</v>
      </c>
      <c r="AN1378">
        <f t="shared" si="402"/>
        <v>0</v>
      </c>
      <c r="AO1378">
        <f t="shared" si="403"/>
        <v>0</v>
      </c>
      <c r="AQ1378">
        <f t="shared" si="404"/>
        <v>0</v>
      </c>
      <c r="AR1378">
        <f t="shared" si="405"/>
        <v>0</v>
      </c>
      <c r="AS1378">
        <f t="shared" si="406"/>
        <v>0</v>
      </c>
      <c r="AT1378">
        <f t="shared" si="407"/>
        <v>0</v>
      </c>
      <c r="AV1378">
        <f t="shared" si="408"/>
        <v>0</v>
      </c>
      <c r="AW1378">
        <f t="shared" si="409"/>
        <v>0</v>
      </c>
      <c r="AX1378">
        <f t="shared" si="410"/>
        <v>0</v>
      </c>
      <c r="AY1378">
        <f t="shared" si="411"/>
        <v>0</v>
      </c>
      <c r="BA1378">
        <f t="shared" si="412"/>
        <v>0</v>
      </c>
      <c r="BB1378">
        <f t="shared" si="413"/>
        <v>0</v>
      </c>
      <c r="BC1378">
        <f t="shared" si="414"/>
        <v>0</v>
      </c>
      <c r="BD1378">
        <f t="shared" si="415"/>
        <v>0</v>
      </c>
      <c r="BF1378">
        <f t="shared" si="416"/>
        <v>0</v>
      </c>
      <c r="BG1378">
        <f t="shared" si="417"/>
        <v>0</v>
      </c>
      <c r="BH1378">
        <f t="shared" si="418"/>
        <v>0</v>
      </c>
      <c r="BI1378">
        <f t="shared" si="419"/>
        <v>0</v>
      </c>
      <c r="BK1378">
        <f t="shared" si="420"/>
        <v>0</v>
      </c>
      <c r="BL1378">
        <f t="shared" si="421"/>
        <v>0</v>
      </c>
      <c r="BM1378">
        <f t="shared" si="422"/>
        <v>0</v>
      </c>
      <c r="BN1378">
        <f t="shared" si="423"/>
        <v>0</v>
      </c>
      <c r="BP1378">
        <f t="shared" si="424"/>
        <v>0</v>
      </c>
      <c r="BQ1378">
        <f t="shared" si="425"/>
        <v>0</v>
      </c>
      <c r="BR1378">
        <f t="shared" si="426"/>
        <v>0</v>
      </c>
      <c r="BS1378">
        <f t="shared" si="427"/>
        <v>0</v>
      </c>
      <c r="BU1378">
        <f t="shared" si="428"/>
        <v>0</v>
      </c>
      <c r="BV1378">
        <f t="shared" si="429"/>
        <v>0</v>
      </c>
      <c r="BW1378">
        <f t="shared" si="430"/>
        <v>0</v>
      </c>
      <c r="BX1378">
        <f t="shared" si="431"/>
        <v>0</v>
      </c>
      <c r="BZ1378">
        <f t="shared" si="432"/>
        <v>0</v>
      </c>
      <c r="CA1378">
        <f t="shared" si="433"/>
        <v>0</v>
      </c>
      <c r="CB1378">
        <f t="shared" si="434"/>
        <v>0</v>
      </c>
      <c r="CC1378">
        <f t="shared" si="435"/>
        <v>0</v>
      </c>
      <c r="CE1378">
        <f t="shared" si="436"/>
        <v>0</v>
      </c>
      <c r="CF1378">
        <f t="shared" si="437"/>
        <v>0</v>
      </c>
      <c r="CG1378">
        <f t="shared" si="438"/>
        <v>0</v>
      </c>
      <c r="CH1378">
        <f t="shared" si="439"/>
        <v>0</v>
      </c>
      <c r="CJ1378">
        <f t="shared" si="440"/>
        <v>0</v>
      </c>
      <c r="CL1378">
        <f t="shared" si="493"/>
        <v>0</v>
      </c>
      <c r="CM1378">
        <f t="shared" ref="CM1378:CO1378" si="515">IF(OR(S1239="NA",S1239="NS"),0,IF(G1378&gt;=S1239,0,1))</f>
        <v>0</v>
      </c>
      <c r="CN1378">
        <f t="shared" si="515"/>
        <v>0</v>
      </c>
      <c r="CO1378">
        <f t="shared" si="515"/>
        <v>0</v>
      </c>
      <c r="CQ1378" s="128">
        <f t="shared" si="442"/>
        <v>0</v>
      </c>
      <c r="CR1378">
        <f t="shared" si="443"/>
        <v>0</v>
      </c>
      <c r="CS1378">
        <f t="shared" si="444"/>
        <v>0</v>
      </c>
      <c r="CT1378">
        <f t="shared" si="445"/>
        <v>0</v>
      </c>
      <c r="CU1378">
        <f t="shared" si="446"/>
        <v>0</v>
      </c>
      <c r="CV1378">
        <f t="shared" si="447"/>
        <v>0</v>
      </c>
      <c r="CW1378">
        <f t="shared" si="448"/>
        <v>0</v>
      </c>
      <c r="CX1378">
        <f t="shared" si="449"/>
        <v>0</v>
      </c>
      <c r="CY1378">
        <f t="shared" si="450"/>
        <v>0</v>
      </c>
      <c r="CZ1378">
        <f t="shared" si="451"/>
        <v>0</v>
      </c>
      <c r="DA1378">
        <f t="shared" si="452"/>
        <v>0</v>
      </c>
      <c r="DB1378">
        <f t="shared" si="453"/>
        <v>0</v>
      </c>
      <c r="DC1378">
        <f t="shared" si="454"/>
        <v>0</v>
      </c>
      <c r="DD1378">
        <f t="shared" si="455"/>
        <v>0</v>
      </c>
      <c r="DE1378">
        <f t="shared" si="456"/>
        <v>0</v>
      </c>
      <c r="DF1378">
        <f t="shared" si="457"/>
        <v>0</v>
      </c>
      <c r="DG1378">
        <f t="shared" si="458"/>
        <v>0</v>
      </c>
      <c r="DH1378">
        <f t="shared" si="459"/>
        <v>0</v>
      </c>
      <c r="DI1378">
        <f t="shared" si="460"/>
        <v>0</v>
      </c>
      <c r="DJ1378">
        <f t="shared" si="461"/>
        <v>0</v>
      </c>
      <c r="DK1378">
        <f t="shared" si="462"/>
        <v>0</v>
      </c>
    </row>
    <row r="1379" spans="1:115" ht="15" customHeight="1">
      <c r="A1379" s="192"/>
      <c r="B1379" s="8"/>
      <c r="C1379" s="143" t="s">
        <v>191</v>
      </c>
      <c r="D1379" s="322" t="str">
        <f t="shared" si="395"/>
        <v/>
      </c>
      <c r="E1379" s="323"/>
      <c r="F1379" s="324"/>
      <c r="G1379" s="234"/>
      <c r="H1379" s="234"/>
      <c r="I1379" s="234"/>
      <c r="J1379" s="234"/>
      <c r="K1379" s="234"/>
      <c r="L1379" s="234"/>
      <c r="M1379" s="234"/>
      <c r="N1379" s="234"/>
      <c r="O1379" s="234"/>
      <c r="P1379" s="234"/>
      <c r="Q1379" s="234"/>
      <c r="R1379" s="234"/>
      <c r="S1379" s="234"/>
      <c r="T1379" s="234"/>
      <c r="U1379" s="234"/>
      <c r="V1379" s="234"/>
      <c r="W1379" s="234"/>
      <c r="X1379" s="234"/>
      <c r="Y1379" s="234"/>
      <c r="Z1379" s="234"/>
      <c r="AA1379" s="234"/>
      <c r="AB1379" s="234"/>
      <c r="AC1379" s="234"/>
      <c r="AD1379" s="234"/>
      <c r="AG1379">
        <f t="shared" si="396"/>
        <v>0</v>
      </c>
      <c r="AH1379">
        <f t="shared" si="397"/>
        <v>0</v>
      </c>
      <c r="AI1379">
        <f t="shared" si="398"/>
        <v>0</v>
      </c>
      <c r="AJ1379">
        <f t="shared" si="399"/>
        <v>0</v>
      </c>
      <c r="AL1379">
        <f t="shared" si="400"/>
        <v>0</v>
      </c>
      <c r="AM1379">
        <f t="shared" si="401"/>
        <v>0</v>
      </c>
      <c r="AN1379">
        <f t="shared" si="402"/>
        <v>0</v>
      </c>
      <c r="AO1379">
        <f t="shared" si="403"/>
        <v>0</v>
      </c>
      <c r="AQ1379">
        <f t="shared" si="404"/>
        <v>0</v>
      </c>
      <c r="AR1379">
        <f t="shared" si="405"/>
        <v>0</v>
      </c>
      <c r="AS1379">
        <f t="shared" si="406"/>
        <v>0</v>
      </c>
      <c r="AT1379">
        <f t="shared" si="407"/>
        <v>0</v>
      </c>
      <c r="AV1379">
        <f t="shared" si="408"/>
        <v>0</v>
      </c>
      <c r="AW1379">
        <f t="shared" si="409"/>
        <v>0</v>
      </c>
      <c r="AX1379">
        <f t="shared" si="410"/>
        <v>0</v>
      </c>
      <c r="AY1379">
        <f t="shared" si="411"/>
        <v>0</v>
      </c>
      <c r="BA1379">
        <f t="shared" si="412"/>
        <v>0</v>
      </c>
      <c r="BB1379">
        <f t="shared" si="413"/>
        <v>0</v>
      </c>
      <c r="BC1379">
        <f t="shared" si="414"/>
        <v>0</v>
      </c>
      <c r="BD1379">
        <f t="shared" si="415"/>
        <v>0</v>
      </c>
      <c r="BF1379">
        <f t="shared" si="416"/>
        <v>0</v>
      </c>
      <c r="BG1379">
        <f t="shared" si="417"/>
        <v>0</v>
      </c>
      <c r="BH1379">
        <f t="shared" si="418"/>
        <v>0</v>
      </c>
      <c r="BI1379">
        <f t="shared" si="419"/>
        <v>0</v>
      </c>
      <c r="BK1379">
        <f t="shared" si="420"/>
        <v>0</v>
      </c>
      <c r="BL1379">
        <f t="shared" si="421"/>
        <v>0</v>
      </c>
      <c r="BM1379">
        <f t="shared" si="422"/>
        <v>0</v>
      </c>
      <c r="BN1379">
        <f t="shared" si="423"/>
        <v>0</v>
      </c>
      <c r="BP1379">
        <f t="shared" si="424"/>
        <v>0</v>
      </c>
      <c r="BQ1379">
        <f t="shared" si="425"/>
        <v>0</v>
      </c>
      <c r="BR1379">
        <f t="shared" si="426"/>
        <v>0</v>
      </c>
      <c r="BS1379">
        <f t="shared" si="427"/>
        <v>0</v>
      </c>
      <c r="BU1379">
        <f t="shared" si="428"/>
        <v>0</v>
      </c>
      <c r="BV1379">
        <f t="shared" si="429"/>
        <v>0</v>
      </c>
      <c r="BW1379">
        <f t="shared" si="430"/>
        <v>0</v>
      </c>
      <c r="BX1379">
        <f t="shared" si="431"/>
        <v>0</v>
      </c>
      <c r="BZ1379">
        <f t="shared" si="432"/>
        <v>0</v>
      </c>
      <c r="CA1379">
        <f t="shared" si="433"/>
        <v>0</v>
      </c>
      <c r="CB1379">
        <f t="shared" si="434"/>
        <v>0</v>
      </c>
      <c r="CC1379">
        <f t="shared" si="435"/>
        <v>0</v>
      </c>
      <c r="CE1379">
        <f t="shared" si="436"/>
        <v>0</v>
      </c>
      <c r="CF1379">
        <f t="shared" si="437"/>
        <v>0</v>
      </c>
      <c r="CG1379">
        <f t="shared" si="438"/>
        <v>0</v>
      </c>
      <c r="CH1379">
        <f t="shared" si="439"/>
        <v>0</v>
      </c>
      <c r="CJ1379">
        <f t="shared" si="440"/>
        <v>0</v>
      </c>
      <c r="CK1379" s="96">
        <f>IF(OR(AB1381="NA",AB1381="NS"),0,IF(AND(COUNTA(AB1263:AB1380)&gt;=1,AB1381&gt;0,G1383=""),1,0))</f>
        <v>0</v>
      </c>
      <c r="CL1379">
        <f t="shared" si="493"/>
        <v>0</v>
      </c>
      <c r="CM1379">
        <f t="shared" ref="CM1379:CO1379" si="516">IF(OR(S1240="NA",S1240="NS"),0,IF(G1379&gt;=S1240,0,1))</f>
        <v>0</v>
      </c>
      <c r="CN1379">
        <f t="shared" si="516"/>
        <v>0</v>
      </c>
      <c r="CO1379">
        <f t="shared" si="516"/>
        <v>0</v>
      </c>
      <c r="CQ1379" s="128">
        <f t="shared" si="442"/>
        <v>0</v>
      </c>
      <c r="CR1379">
        <f t="shared" si="443"/>
        <v>0</v>
      </c>
      <c r="CS1379">
        <f t="shared" si="444"/>
        <v>0</v>
      </c>
      <c r="CT1379">
        <f t="shared" si="445"/>
        <v>0</v>
      </c>
      <c r="CU1379">
        <f t="shared" si="446"/>
        <v>0</v>
      </c>
      <c r="CV1379">
        <f t="shared" si="447"/>
        <v>0</v>
      </c>
      <c r="CW1379">
        <f t="shared" si="448"/>
        <v>0</v>
      </c>
      <c r="CX1379">
        <f t="shared" si="449"/>
        <v>0</v>
      </c>
      <c r="CY1379">
        <f t="shared" si="450"/>
        <v>0</v>
      </c>
      <c r="CZ1379">
        <f t="shared" si="451"/>
        <v>0</v>
      </c>
      <c r="DA1379">
        <f t="shared" si="452"/>
        <v>0</v>
      </c>
      <c r="DB1379">
        <f t="shared" si="453"/>
        <v>0</v>
      </c>
      <c r="DC1379">
        <f t="shared" si="454"/>
        <v>0</v>
      </c>
      <c r="DD1379">
        <f t="shared" si="455"/>
        <v>0</v>
      </c>
      <c r="DE1379">
        <f t="shared" si="456"/>
        <v>0</v>
      </c>
      <c r="DF1379">
        <f t="shared" si="457"/>
        <v>0</v>
      </c>
      <c r="DG1379">
        <f t="shared" si="458"/>
        <v>0</v>
      </c>
      <c r="DH1379">
        <f t="shared" si="459"/>
        <v>0</v>
      </c>
      <c r="DI1379">
        <f t="shared" si="460"/>
        <v>0</v>
      </c>
      <c r="DJ1379">
        <f t="shared" si="461"/>
        <v>0</v>
      </c>
      <c r="DK1379">
        <f t="shared" si="462"/>
        <v>0</v>
      </c>
    </row>
    <row r="1380" spans="1:115" ht="15" customHeight="1">
      <c r="A1380" s="192"/>
      <c r="B1380" s="8"/>
      <c r="C1380" s="143" t="s">
        <v>192</v>
      </c>
      <c r="D1380" s="322" t="str">
        <f t="shared" si="395"/>
        <v/>
      </c>
      <c r="E1380" s="323"/>
      <c r="F1380" s="324"/>
      <c r="G1380" s="234"/>
      <c r="H1380" s="234"/>
      <c r="I1380" s="234"/>
      <c r="J1380" s="234"/>
      <c r="K1380" s="234"/>
      <c r="L1380" s="234"/>
      <c r="M1380" s="234"/>
      <c r="N1380" s="234"/>
      <c r="O1380" s="234"/>
      <c r="P1380" s="234"/>
      <c r="Q1380" s="234"/>
      <c r="R1380" s="234"/>
      <c r="S1380" s="234"/>
      <c r="T1380" s="234"/>
      <c r="U1380" s="234"/>
      <c r="V1380" s="234"/>
      <c r="W1380" s="234"/>
      <c r="X1380" s="234"/>
      <c r="Y1380" s="234"/>
      <c r="Z1380" s="234"/>
      <c r="AA1380" s="234"/>
      <c r="AB1380" s="234"/>
      <c r="AC1380" s="234"/>
      <c r="AD1380" s="234"/>
      <c r="AG1380">
        <f t="shared" si="396"/>
        <v>0</v>
      </c>
      <c r="AH1380">
        <f t="shared" si="397"/>
        <v>0</v>
      </c>
      <c r="AI1380">
        <f t="shared" si="398"/>
        <v>0</v>
      </c>
      <c r="AJ1380">
        <f t="shared" si="399"/>
        <v>0</v>
      </c>
      <c r="AL1380">
        <f t="shared" si="400"/>
        <v>0</v>
      </c>
      <c r="AM1380">
        <f t="shared" si="401"/>
        <v>0</v>
      </c>
      <c r="AN1380">
        <f t="shared" si="402"/>
        <v>0</v>
      </c>
      <c r="AO1380">
        <f t="shared" si="403"/>
        <v>0</v>
      </c>
      <c r="AQ1380">
        <f t="shared" si="404"/>
        <v>0</v>
      </c>
      <c r="AR1380">
        <f t="shared" si="405"/>
        <v>0</v>
      </c>
      <c r="AS1380">
        <f t="shared" si="406"/>
        <v>0</v>
      </c>
      <c r="AT1380">
        <f t="shared" si="407"/>
        <v>0</v>
      </c>
      <c r="AV1380">
        <f t="shared" si="408"/>
        <v>0</v>
      </c>
      <c r="AW1380">
        <f t="shared" si="409"/>
        <v>0</v>
      </c>
      <c r="AX1380">
        <f t="shared" si="410"/>
        <v>0</v>
      </c>
      <c r="AY1380">
        <f t="shared" si="411"/>
        <v>0</v>
      </c>
      <c r="BA1380">
        <f t="shared" si="412"/>
        <v>0</v>
      </c>
      <c r="BB1380">
        <f t="shared" si="413"/>
        <v>0</v>
      </c>
      <c r="BC1380">
        <f t="shared" si="414"/>
        <v>0</v>
      </c>
      <c r="BD1380">
        <f t="shared" si="415"/>
        <v>0</v>
      </c>
      <c r="BF1380">
        <f t="shared" si="416"/>
        <v>0</v>
      </c>
      <c r="BG1380">
        <f t="shared" si="417"/>
        <v>0</v>
      </c>
      <c r="BH1380">
        <f t="shared" si="418"/>
        <v>0</v>
      </c>
      <c r="BI1380">
        <f t="shared" si="419"/>
        <v>0</v>
      </c>
      <c r="BK1380">
        <f t="shared" si="420"/>
        <v>0</v>
      </c>
      <c r="BL1380">
        <f t="shared" si="421"/>
        <v>0</v>
      </c>
      <c r="BM1380">
        <f t="shared" si="422"/>
        <v>0</v>
      </c>
      <c r="BN1380">
        <f t="shared" si="423"/>
        <v>0</v>
      </c>
      <c r="BP1380">
        <f t="shared" si="424"/>
        <v>0</v>
      </c>
      <c r="BQ1380">
        <f t="shared" si="425"/>
        <v>0</v>
      </c>
      <c r="BR1380">
        <f t="shared" si="426"/>
        <v>0</v>
      </c>
      <c r="BS1380">
        <f t="shared" si="427"/>
        <v>0</v>
      </c>
      <c r="BU1380">
        <f t="shared" si="428"/>
        <v>0</v>
      </c>
      <c r="BV1380">
        <f t="shared" si="429"/>
        <v>0</v>
      </c>
      <c r="BW1380">
        <f t="shared" si="430"/>
        <v>0</v>
      </c>
      <c r="BX1380">
        <f t="shared" si="431"/>
        <v>0</v>
      </c>
      <c r="BZ1380">
        <f t="shared" si="432"/>
        <v>0</v>
      </c>
      <c r="CA1380">
        <f t="shared" si="433"/>
        <v>0</v>
      </c>
      <c r="CB1380">
        <f t="shared" si="434"/>
        <v>0</v>
      </c>
      <c r="CC1380">
        <f t="shared" si="435"/>
        <v>0</v>
      </c>
      <c r="CE1380">
        <f t="shared" si="436"/>
        <v>0</v>
      </c>
      <c r="CF1380">
        <f t="shared" si="437"/>
        <v>0</v>
      </c>
      <c r="CG1380">
        <f t="shared" si="438"/>
        <v>0</v>
      </c>
      <c r="CH1380">
        <f t="shared" si="439"/>
        <v>0</v>
      </c>
      <c r="CJ1380">
        <f t="shared" si="440"/>
        <v>0</v>
      </c>
      <c r="CK1380" s="96">
        <f>IF(OR(AB1381="NA",AB1381="NS"),0,IF(AND(COUNTA(AB1263:AB1380)=0,AB1381&lt;=0,G1383&lt;&gt;""),1,0))</f>
        <v>0</v>
      </c>
      <c r="CL1380">
        <f t="shared" si="493"/>
        <v>0</v>
      </c>
      <c r="CM1380">
        <f t="shared" ref="CM1380:CO1380" si="517">IF(OR(S1241="NA",S1241="NS"),0,IF(G1380&gt;=S1241,0,1))</f>
        <v>0</v>
      </c>
      <c r="CN1380">
        <f t="shared" si="517"/>
        <v>0</v>
      </c>
      <c r="CO1380">
        <f t="shared" si="517"/>
        <v>0</v>
      </c>
      <c r="CQ1380" s="128">
        <f t="shared" si="442"/>
        <v>0</v>
      </c>
      <c r="CR1380">
        <f t="shared" si="443"/>
        <v>0</v>
      </c>
      <c r="CS1380">
        <f t="shared" si="444"/>
        <v>0</v>
      </c>
      <c r="CT1380">
        <f t="shared" si="445"/>
        <v>0</v>
      </c>
      <c r="CU1380">
        <f t="shared" si="446"/>
        <v>0</v>
      </c>
      <c r="CV1380">
        <f t="shared" si="447"/>
        <v>0</v>
      </c>
      <c r="CW1380">
        <f t="shared" si="448"/>
        <v>0</v>
      </c>
      <c r="CX1380">
        <f t="shared" si="449"/>
        <v>0</v>
      </c>
      <c r="CY1380">
        <f t="shared" si="450"/>
        <v>0</v>
      </c>
      <c r="CZ1380">
        <f t="shared" si="451"/>
        <v>0</v>
      </c>
      <c r="DA1380">
        <f t="shared" si="452"/>
        <v>0</v>
      </c>
      <c r="DB1380">
        <f t="shared" si="453"/>
        <v>0</v>
      </c>
      <c r="DC1380">
        <f t="shared" si="454"/>
        <v>0</v>
      </c>
      <c r="DD1380">
        <f t="shared" si="455"/>
        <v>0</v>
      </c>
      <c r="DE1380">
        <f t="shared" si="456"/>
        <v>0</v>
      </c>
      <c r="DF1380">
        <f t="shared" si="457"/>
        <v>0</v>
      </c>
      <c r="DG1380">
        <f t="shared" si="458"/>
        <v>0</v>
      </c>
      <c r="DH1380">
        <f t="shared" si="459"/>
        <v>0</v>
      </c>
      <c r="DI1380">
        <f t="shared" si="460"/>
        <v>0</v>
      </c>
      <c r="DJ1380">
        <f t="shared" si="461"/>
        <v>0</v>
      </c>
      <c r="DK1380">
        <f t="shared" si="462"/>
        <v>0</v>
      </c>
    </row>
    <row r="1381" spans="1:115" ht="15" customHeight="1">
      <c r="A1381" s="166"/>
      <c r="B1381" s="7"/>
      <c r="C1381" s="7"/>
      <c r="D1381" s="7"/>
      <c r="E1381" s="7"/>
      <c r="F1381" s="197" t="s">
        <v>193</v>
      </c>
      <c r="G1381" s="171">
        <f t="shared" ref="G1381:AD1381" si="518">IF(AND(SUM(G1261:G1380)=0,COUNTIF(G1261:G1380,"NS")&gt;0),"NS",
IF(AND(SUM(G1261:G1380)=0,COUNTIF(G1261:G1380,0)&gt;0),0,
IF(AND(SUM(G1261:G1380)=0,COUNTIF(G1261:G1380,"NA")&gt;0),"NA",
SUM(G1261:G1380))))</f>
        <v>0</v>
      </c>
      <c r="H1381" s="171">
        <f t="shared" si="518"/>
        <v>0</v>
      </c>
      <c r="I1381" s="171">
        <f t="shared" si="518"/>
        <v>0</v>
      </c>
      <c r="J1381" s="171">
        <f t="shared" si="518"/>
        <v>0</v>
      </c>
      <c r="K1381" s="171">
        <f t="shared" si="518"/>
        <v>0</v>
      </c>
      <c r="L1381" s="171">
        <f t="shared" si="518"/>
        <v>0</v>
      </c>
      <c r="M1381" s="171">
        <f t="shared" si="518"/>
        <v>0</v>
      </c>
      <c r="N1381" s="171">
        <f t="shared" si="518"/>
        <v>0</v>
      </c>
      <c r="O1381" s="171">
        <f t="shared" si="518"/>
        <v>0</v>
      </c>
      <c r="P1381" s="171">
        <f t="shared" si="518"/>
        <v>0</v>
      </c>
      <c r="Q1381" s="171">
        <f t="shared" si="518"/>
        <v>0</v>
      </c>
      <c r="R1381" s="171">
        <f t="shared" si="518"/>
        <v>0</v>
      </c>
      <c r="S1381" s="171">
        <f t="shared" si="518"/>
        <v>0</v>
      </c>
      <c r="T1381" s="171">
        <f t="shared" si="518"/>
        <v>0</v>
      </c>
      <c r="U1381" s="171">
        <f t="shared" si="518"/>
        <v>0</v>
      </c>
      <c r="V1381" s="171">
        <f t="shared" si="518"/>
        <v>0</v>
      </c>
      <c r="W1381" s="171">
        <f t="shared" si="518"/>
        <v>0</v>
      </c>
      <c r="X1381" s="171">
        <f t="shared" si="518"/>
        <v>0</v>
      </c>
      <c r="Y1381" s="171">
        <f t="shared" si="518"/>
        <v>0</v>
      </c>
      <c r="Z1381" s="171">
        <f t="shared" si="518"/>
        <v>0</v>
      </c>
      <c r="AA1381" s="171">
        <f t="shared" si="518"/>
        <v>0</v>
      </c>
      <c r="AB1381" s="171">
        <f t="shared" si="518"/>
        <v>0</v>
      </c>
      <c r="AC1381" s="171">
        <f t="shared" si="518"/>
        <v>0</v>
      </c>
      <c r="AD1381" s="171">
        <f t="shared" si="518"/>
        <v>0</v>
      </c>
      <c r="AJ1381" s="96">
        <f>SUM(AJ1261:AJ1380)</f>
        <v>0</v>
      </c>
      <c r="AO1381" s="96">
        <f>SUM(AO1261:AO1380)</f>
        <v>0</v>
      </c>
      <c r="AT1381" s="96">
        <f>SUM(AT1261:AT1380)</f>
        <v>0</v>
      </c>
      <c r="AY1381" s="96">
        <f>SUM(AY1261:AY1380)</f>
        <v>0</v>
      </c>
      <c r="BD1381" s="96">
        <f>SUM(BD1261:BD1380)</f>
        <v>0</v>
      </c>
      <c r="BI1381" s="96">
        <f>SUM(BI1261:BI1380)</f>
        <v>0</v>
      </c>
      <c r="BN1381" s="96">
        <f>SUM(BN1261:BN1380)</f>
        <v>0</v>
      </c>
      <c r="BS1381" s="96">
        <f>SUM(BS1261:BS1380)</f>
        <v>0</v>
      </c>
      <c r="BX1381" s="96">
        <f>SUM(BX1261:BX1380)</f>
        <v>0</v>
      </c>
      <c r="CC1381" s="96">
        <f>SUM(CC1261:CC1380)</f>
        <v>0</v>
      </c>
      <c r="CH1381" s="96">
        <f>SUM(CH1261:CH1380)</f>
        <v>0</v>
      </c>
      <c r="CJ1381" s="96">
        <f>SUM(CJ1261:CJ1380)</f>
        <v>0</v>
      </c>
      <c r="CK1381" s="96">
        <f>CK1379+CK1380</f>
        <v>0</v>
      </c>
      <c r="CO1381" s="96">
        <f>SUM(CM1261:CO1380)</f>
        <v>0</v>
      </c>
      <c r="CQ1381" s="239">
        <f>SUM(CQ1261:DK1380)</f>
        <v>0</v>
      </c>
    </row>
    <row r="1382" spans="1:115" ht="15" customHeight="1">
      <c r="A1382" s="166"/>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CH1382" s="96">
        <f>CH1381+CC1381+BX1381+BS1381+BN1381+BI1381+BD1381+AY1381+AT1381+AO1381</f>
        <v>0</v>
      </c>
    </row>
    <row r="1383" spans="1:115" ht="45" customHeight="1">
      <c r="A1383" s="166"/>
      <c r="B1383" s="7"/>
      <c r="C1383" s="440" t="s">
        <v>240</v>
      </c>
      <c r="D1383" s="440"/>
      <c r="E1383" s="440"/>
      <c r="F1383" s="440"/>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79"/>
      <c r="AG1383" t="str">
        <f>IF($AG$1258=$AH$1258,"NO",IF(OR(AB1381="NS",AB1381="NA",COUNTA(AB1261:AB1380)=0,SUM(AB1261:AB1380)=0),"NO",AB1381))</f>
        <v>NO</v>
      </c>
    </row>
    <row r="1384" spans="1:115" ht="15" customHeight="1">
      <c r="A1384" s="166"/>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row>
    <row r="1385" spans="1:115" ht="24" customHeight="1">
      <c r="A1385" s="166"/>
      <c r="B1385" s="7"/>
      <c r="C1385" s="340" t="s">
        <v>194</v>
      </c>
      <c r="D1385" s="340"/>
      <c r="E1385" s="340"/>
      <c r="F1385" s="340"/>
      <c r="G1385" s="340"/>
      <c r="H1385" s="340"/>
      <c r="I1385" s="340"/>
      <c r="J1385" s="340"/>
      <c r="K1385" s="340"/>
      <c r="L1385" s="340"/>
      <c r="M1385" s="340"/>
      <c r="N1385" s="340"/>
      <c r="O1385" s="340"/>
      <c r="P1385" s="340"/>
      <c r="Q1385" s="340"/>
      <c r="R1385" s="340"/>
      <c r="S1385" s="340"/>
      <c r="T1385" s="340"/>
      <c r="U1385" s="340"/>
      <c r="V1385" s="340"/>
      <c r="W1385" s="340"/>
      <c r="X1385" s="340"/>
      <c r="Y1385" s="340"/>
      <c r="Z1385" s="340"/>
      <c r="AA1385" s="340"/>
      <c r="AB1385" s="340"/>
      <c r="AC1385" s="340"/>
      <c r="AD1385" s="340"/>
    </row>
    <row r="1386" spans="1:115" ht="60" customHeight="1">
      <c r="A1386" s="166"/>
      <c r="B1386" s="7"/>
      <c r="C1386" s="367"/>
      <c r="D1386" s="368"/>
      <c r="E1386" s="368"/>
      <c r="F1386" s="368"/>
      <c r="G1386" s="368"/>
      <c r="H1386" s="368"/>
      <c r="I1386" s="368"/>
      <c r="J1386" s="368"/>
      <c r="K1386" s="368"/>
      <c r="L1386" s="368"/>
      <c r="M1386" s="368"/>
      <c r="N1386" s="368"/>
      <c r="O1386" s="368"/>
      <c r="P1386" s="368"/>
      <c r="Q1386" s="368"/>
      <c r="R1386" s="368"/>
      <c r="S1386" s="368"/>
      <c r="T1386" s="368"/>
      <c r="U1386" s="368"/>
      <c r="V1386" s="368"/>
      <c r="W1386" s="368"/>
      <c r="X1386" s="368"/>
      <c r="Y1386" s="368"/>
      <c r="Z1386" s="368"/>
      <c r="AA1386" s="368"/>
      <c r="AB1386" s="368"/>
      <c r="AC1386" s="368"/>
      <c r="AD1386" s="369"/>
    </row>
    <row r="1387" spans="1:115" ht="15" customHeight="1">
      <c r="A1387" s="166"/>
      <c r="B1387" s="371" t="str">
        <f>IF(CQ1381=0,"","Alerta: verificar la consistencia con la pregunta 5.17, cada subtotal debe ser menor o mayor (Tercera instrucción).")</f>
        <v/>
      </c>
      <c r="C1387" s="371"/>
      <c r="D1387" s="371"/>
      <c r="E1387" s="371"/>
      <c r="F1387" s="371"/>
      <c r="G1387" s="371"/>
      <c r="H1387" s="371"/>
      <c r="I1387" s="371"/>
      <c r="J1387" s="371"/>
      <c r="K1387" s="371"/>
      <c r="L1387" s="371"/>
      <c r="M1387" s="371"/>
      <c r="N1387" s="371"/>
      <c r="O1387" s="371"/>
      <c r="P1387" s="371"/>
      <c r="Q1387" s="371"/>
      <c r="R1387" s="371"/>
      <c r="S1387" s="371"/>
      <c r="T1387" s="371"/>
      <c r="U1387" s="371"/>
      <c r="V1387" s="371"/>
      <c r="W1387" s="371"/>
      <c r="X1387" s="371"/>
      <c r="Y1387" s="371"/>
      <c r="Z1387" s="371"/>
      <c r="AA1387" s="371"/>
      <c r="AB1387" s="371"/>
      <c r="AC1387" s="371"/>
      <c r="AD1387" s="371"/>
    </row>
    <row r="1388" spans="1:115" ht="15" customHeight="1">
      <c r="A1388" s="166"/>
      <c r="B1388" s="283" t="str">
        <f>IF(CO1381=0,"","Error: verificar la consistencia con la pregunta 5.17, el total debe ser igual o mayor.Segunda instrucción.")</f>
        <v/>
      </c>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row>
    <row r="1389" spans="1:115" ht="15" customHeight="1">
      <c r="A1389" s="166"/>
      <c r="B1389" s="283" t="str">
        <f>IF(CH1382=0,"","Error: verificar sumas por fila.")</f>
        <v/>
      </c>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row>
    <row r="1390" spans="1:115" ht="15" customHeight="1">
      <c r="A1390" s="166"/>
      <c r="B1390" s="283" t="str">
        <f>IF(CK1381=0,"",IF(CK1379&gt;0," Error: debe especificar la opción Otro tipo de sanción administrativa (especifique)."," Error: no debe presentar información en el recuadro (especifique)."))</f>
        <v/>
      </c>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283"/>
    </row>
    <row r="1391" spans="1:115" ht="15" customHeight="1">
      <c r="A1391" s="166"/>
      <c r="B1391" s="315" t="str">
        <f>IF(CJ1381=0,"","Error: debe completar toda la información requerida.")</f>
        <v/>
      </c>
      <c r="C1391" s="315"/>
      <c r="D1391" s="315"/>
      <c r="E1391" s="315"/>
      <c r="F1391" s="315"/>
      <c r="G1391" s="315"/>
      <c r="H1391" s="315"/>
      <c r="I1391" s="315"/>
      <c r="J1391" s="315"/>
      <c r="K1391" s="315"/>
      <c r="L1391" s="315"/>
      <c r="M1391" s="315"/>
      <c r="N1391" s="315"/>
      <c r="O1391" s="315"/>
      <c r="P1391" s="315"/>
      <c r="Q1391" s="315"/>
      <c r="R1391" s="315"/>
      <c r="S1391" s="315"/>
      <c r="T1391" s="315"/>
      <c r="U1391" s="315"/>
      <c r="V1391" s="315"/>
      <c r="W1391" s="315"/>
      <c r="X1391" s="315"/>
      <c r="Y1391" s="315"/>
      <c r="Z1391" s="315"/>
      <c r="AA1391" s="315"/>
      <c r="AB1391" s="315"/>
      <c r="AC1391" s="315"/>
      <c r="AD1391" s="315"/>
    </row>
    <row r="1392" spans="1:115" ht="15" customHeight="1">
      <c r="A1392" s="166"/>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row>
    <row r="1393" spans="1:44" ht="24" customHeight="1">
      <c r="A1393" s="158" t="s">
        <v>816</v>
      </c>
      <c r="B1393" s="370" t="s">
        <v>599</v>
      </c>
      <c r="C1393" s="370"/>
      <c r="D1393" s="370"/>
      <c r="E1393" s="370"/>
      <c r="F1393" s="370"/>
      <c r="G1393" s="370"/>
      <c r="H1393" s="370"/>
      <c r="I1393" s="370"/>
      <c r="J1393" s="370"/>
      <c r="K1393" s="370"/>
      <c r="L1393" s="370"/>
      <c r="M1393" s="370"/>
      <c r="N1393" s="370"/>
      <c r="O1393" s="370"/>
      <c r="P1393" s="370"/>
      <c r="Q1393" s="370"/>
      <c r="R1393" s="370"/>
      <c r="S1393" s="370"/>
      <c r="T1393" s="370"/>
      <c r="U1393" s="370"/>
      <c r="V1393" s="370"/>
      <c r="W1393" s="370"/>
      <c r="X1393" s="370"/>
      <c r="Y1393" s="370"/>
      <c r="Z1393" s="370"/>
      <c r="AA1393" s="370"/>
      <c r="AB1393" s="370"/>
      <c r="AC1393" s="370"/>
      <c r="AD1393" s="370"/>
    </row>
    <row r="1394" spans="1:44" ht="24" customHeight="1">
      <c r="A1394" s="158"/>
      <c r="B1394" s="188"/>
      <c r="C1394" s="285" t="s">
        <v>600</v>
      </c>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285"/>
      <c r="AG1394">
        <f>COUNTBLANK(M1399:AD1405)</f>
        <v>126</v>
      </c>
    </row>
    <row r="1395" spans="1:44" ht="36" customHeight="1">
      <c r="A1395" s="192"/>
      <c r="B1395" s="8"/>
      <c r="C1395" s="341" t="s">
        <v>601</v>
      </c>
      <c r="D1395" s="341"/>
      <c r="E1395" s="341"/>
      <c r="F1395" s="341"/>
      <c r="G1395" s="341"/>
      <c r="H1395" s="341"/>
      <c r="I1395" s="341"/>
      <c r="J1395" s="341"/>
      <c r="K1395" s="341"/>
      <c r="L1395" s="341"/>
      <c r="M1395" s="341"/>
      <c r="N1395" s="341"/>
      <c r="O1395" s="341"/>
      <c r="P1395" s="341"/>
      <c r="Q1395" s="341"/>
      <c r="R1395" s="341"/>
      <c r="S1395" s="341"/>
      <c r="T1395" s="341"/>
      <c r="U1395" s="341"/>
      <c r="V1395" s="341"/>
      <c r="W1395" s="341"/>
      <c r="X1395" s="341"/>
      <c r="Y1395" s="341"/>
      <c r="Z1395" s="341"/>
      <c r="AA1395" s="341"/>
      <c r="AB1395" s="341"/>
      <c r="AC1395" s="341"/>
      <c r="AD1395" s="341"/>
      <c r="AG1395" t="s">
        <v>1507</v>
      </c>
      <c r="AH1395" t="s">
        <v>1534</v>
      </c>
      <c r="AI1395" t="s">
        <v>1573</v>
      </c>
    </row>
    <row r="1396" spans="1:44" ht="15" customHeight="1">
      <c r="A1396" s="192"/>
      <c r="B1396" s="8"/>
      <c r="C1396" s="140"/>
      <c r="D1396" s="140"/>
      <c r="E1396" s="140"/>
      <c r="F1396" s="140"/>
      <c r="G1396" s="140"/>
      <c r="H1396" s="140"/>
      <c r="I1396" s="140"/>
      <c r="J1396" s="140"/>
      <c r="K1396" s="140"/>
      <c r="L1396" s="140"/>
      <c r="M1396" s="140"/>
      <c r="N1396" s="140"/>
      <c r="O1396" s="140"/>
      <c r="P1396" s="140"/>
      <c r="Q1396" s="140"/>
      <c r="R1396" s="140"/>
      <c r="S1396" s="140"/>
      <c r="T1396" s="140"/>
      <c r="U1396" s="140"/>
      <c r="V1396" s="140"/>
      <c r="W1396" s="140"/>
      <c r="X1396" s="140"/>
      <c r="Y1396" s="140"/>
      <c r="Z1396" s="140"/>
      <c r="AA1396" s="140"/>
      <c r="AB1396" s="140"/>
      <c r="AC1396" s="140"/>
      <c r="AD1396" s="140"/>
      <c r="AG1396">
        <f>COUNTBLANK(M1399:AD1405)</f>
        <v>126</v>
      </c>
      <c r="AH1396">
        <v>126</v>
      </c>
      <c r="AI1396">
        <v>105</v>
      </c>
      <c r="AJ1396" s="96">
        <f>IF(OR(G1381=0,G1381="NS",G1381="NA"),0,1)</f>
        <v>0</v>
      </c>
      <c r="AK1396" t="s">
        <v>1526</v>
      </c>
    </row>
    <row r="1397" spans="1:44" ht="24" customHeight="1">
      <c r="A1397" s="192"/>
      <c r="B1397" s="8"/>
      <c r="C1397" s="325" t="s">
        <v>602</v>
      </c>
      <c r="D1397" s="325"/>
      <c r="E1397" s="325"/>
      <c r="F1397" s="325"/>
      <c r="G1397" s="325"/>
      <c r="H1397" s="325"/>
      <c r="I1397" s="325"/>
      <c r="J1397" s="325"/>
      <c r="K1397" s="325"/>
      <c r="L1397" s="325"/>
      <c r="M1397" s="325" t="s">
        <v>603</v>
      </c>
      <c r="N1397" s="325"/>
      <c r="O1397" s="325"/>
      <c r="P1397" s="325"/>
      <c r="Q1397" s="325"/>
      <c r="R1397" s="325"/>
      <c r="S1397" s="325"/>
      <c r="T1397" s="325"/>
      <c r="U1397" s="325"/>
      <c r="V1397" s="325"/>
      <c r="W1397" s="325"/>
      <c r="X1397" s="325"/>
      <c r="Y1397" s="325"/>
      <c r="Z1397" s="325"/>
      <c r="AA1397" s="325"/>
      <c r="AB1397" s="325"/>
      <c r="AC1397" s="325"/>
      <c r="AD1397" s="325"/>
      <c r="AM1397">
        <f>COUNTBLANK(M1399:AD1399)</f>
        <v>18</v>
      </c>
      <c r="AO1397" t="s">
        <v>1574</v>
      </c>
    </row>
    <row r="1398" spans="1:44" ht="24" customHeight="1">
      <c r="A1398" s="192"/>
      <c r="B1398" s="8"/>
      <c r="C1398" s="325"/>
      <c r="D1398" s="325"/>
      <c r="E1398" s="325"/>
      <c r="F1398" s="325"/>
      <c r="G1398" s="325"/>
      <c r="H1398" s="325"/>
      <c r="I1398" s="325"/>
      <c r="J1398" s="325"/>
      <c r="K1398" s="325"/>
      <c r="L1398" s="325"/>
      <c r="M1398" s="325" t="s">
        <v>241</v>
      </c>
      <c r="N1398" s="325"/>
      <c r="O1398" s="325"/>
      <c r="P1398" s="325"/>
      <c r="Q1398" s="325"/>
      <c r="R1398" s="325"/>
      <c r="S1398" s="424" t="s">
        <v>242</v>
      </c>
      <c r="T1398" s="424"/>
      <c r="U1398" s="424"/>
      <c r="V1398" s="424"/>
      <c r="W1398" s="424"/>
      <c r="X1398" s="424"/>
      <c r="Y1398" s="424" t="s">
        <v>243</v>
      </c>
      <c r="Z1398" s="424"/>
      <c r="AA1398" s="424"/>
      <c r="AB1398" s="424"/>
      <c r="AC1398" s="424"/>
      <c r="AD1398" s="424"/>
      <c r="AG1398" t="s">
        <v>105</v>
      </c>
      <c r="AH1398" t="s">
        <v>1527</v>
      </c>
      <c r="AI1398" t="s">
        <v>1521</v>
      </c>
      <c r="AJ1398" t="s">
        <v>1528</v>
      </c>
      <c r="AL1398" t="s">
        <v>1574</v>
      </c>
      <c r="AM1398" t="s">
        <v>1510</v>
      </c>
      <c r="AO1398" t="s">
        <v>105</v>
      </c>
      <c r="AP1398" t="s">
        <v>1527</v>
      </c>
      <c r="AQ1398" t="s">
        <v>1521</v>
      </c>
      <c r="AR1398" t="s">
        <v>1528</v>
      </c>
    </row>
    <row r="1399" spans="1:44" ht="15" customHeight="1">
      <c r="A1399" s="192"/>
      <c r="B1399" s="8"/>
      <c r="C1399" s="142" t="s">
        <v>68</v>
      </c>
      <c r="D1399" s="428" t="s">
        <v>244</v>
      </c>
      <c r="E1399" s="428"/>
      <c r="F1399" s="428"/>
      <c r="G1399" s="428"/>
      <c r="H1399" s="428"/>
      <c r="I1399" s="428"/>
      <c r="J1399" s="428"/>
      <c r="K1399" s="428"/>
      <c r="L1399" s="428"/>
      <c r="M1399" s="320"/>
      <c r="N1399" s="320"/>
      <c r="O1399" s="320"/>
      <c r="P1399" s="320"/>
      <c r="Q1399" s="320"/>
      <c r="R1399" s="320"/>
      <c r="S1399" s="320"/>
      <c r="T1399" s="320"/>
      <c r="U1399" s="320"/>
      <c r="V1399" s="320"/>
      <c r="W1399" s="320"/>
      <c r="X1399" s="320"/>
      <c r="Y1399" s="320"/>
      <c r="Z1399" s="320"/>
      <c r="AA1399" s="320"/>
      <c r="AB1399" s="320"/>
      <c r="AC1399" s="320"/>
      <c r="AD1399" s="320"/>
      <c r="AG1399">
        <f>IF(M1399="",0,M1399)</f>
        <v>0</v>
      </c>
      <c r="AH1399">
        <f>COUNTIF(S1399:AD1399,"NS")</f>
        <v>0</v>
      </c>
      <c r="AI1399">
        <f>SUM(S1399:AD1399)</f>
        <v>0</v>
      </c>
      <c r="AJ1399">
        <f>IF($AG$1396=$AH$1396,0,IF(OR(AND(AG1399=0,AH1399&gt;0),AND(AG1399="ns",AI1399&gt;0),AND(AG1399="ns",AH1399=0,AI1399=0)),1,IF(OR(AND(AG1399&gt;0,AH1399=2),AND(AG1399="ns",AH1399=2),AND(AG1399="ns",AI1399=0,AH1399&gt;0),AG1399=AI1399,COUNTIF(M1399:AD1399,"na")=3),0,1)))</f>
        <v>0</v>
      </c>
      <c r="AL1399" s="95">
        <f>IF(OR($J$1381=0,$J$1381="NS",$J$1381="NA"),0,1)</f>
        <v>0</v>
      </c>
      <c r="AM1399">
        <f>IF($AG$1396=$AH$1396,0,IF(COUNTA(M1399:AD1399)&lt;&gt;COUNTA($M$1398:$AD$1398),1,0))</f>
        <v>0</v>
      </c>
      <c r="AO1399" s="95">
        <f>$J$1381</f>
        <v>0</v>
      </c>
      <c r="AP1399">
        <f>COUNTIF(S1399:AD1399,"NS")</f>
        <v>0</v>
      </c>
      <c r="AQ1399">
        <f>SUM(S1399:AD1399)</f>
        <v>0</v>
      </c>
      <c r="AR1399">
        <f>IF($AG$1396=$AH$1396,0,IF(OR(AND(AO1399=0,AP1399&gt;0),AND(AO1399="ns",AQ1399&gt;0),AND(AO1399="ns",AP1399=0,AQ1399=0)),1,IF(OR(AND(AO1399&gt;0,AP1399=2),AND(AO1399="ns",AP1399=2),AND(AO1399="ns",AQ1399=0,AP1399&gt;0),AO1399=AQ1399,AO1399="NA"),0,1)))</f>
        <v>0</v>
      </c>
    </row>
    <row r="1400" spans="1:44" ht="15" customHeight="1">
      <c r="A1400" s="192"/>
      <c r="B1400" s="8"/>
      <c r="C1400" s="64" t="s">
        <v>69</v>
      </c>
      <c r="D1400" s="428" t="s">
        <v>236</v>
      </c>
      <c r="E1400" s="428"/>
      <c r="F1400" s="428"/>
      <c r="G1400" s="428"/>
      <c r="H1400" s="428"/>
      <c r="I1400" s="428"/>
      <c r="J1400" s="428"/>
      <c r="K1400" s="428"/>
      <c r="L1400" s="428"/>
      <c r="M1400" s="320"/>
      <c r="N1400" s="320"/>
      <c r="O1400" s="320"/>
      <c r="P1400" s="320"/>
      <c r="Q1400" s="320"/>
      <c r="R1400" s="320"/>
      <c r="S1400" s="320"/>
      <c r="T1400" s="320"/>
      <c r="U1400" s="320"/>
      <c r="V1400" s="320"/>
      <c r="W1400" s="320"/>
      <c r="X1400" s="320"/>
      <c r="Y1400" s="320"/>
      <c r="Z1400" s="320"/>
      <c r="AA1400" s="320"/>
      <c r="AB1400" s="320"/>
      <c r="AC1400" s="320"/>
      <c r="AD1400" s="320"/>
      <c r="AG1400">
        <f t="shared" ref="AG1400:AG1405" si="519">IF(M1400="",0,M1400)</f>
        <v>0</v>
      </c>
      <c r="AH1400">
        <f t="shared" ref="AH1400:AH1405" si="520">COUNTIF(S1400:AD1400,"NS")</f>
        <v>0</v>
      </c>
      <c r="AI1400">
        <f t="shared" ref="AI1400:AI1405" si="521">SUM(S1400:AD1400)</f>
        <v>0</v>
      </c>
      <c r="AJ1400">
        <f t="shared" ref="AJ1400:AJ1405" si="522">IF($AG$1396=$AH$1396,0,IF(OR(AND(AG1400=0,AH1400&gt;0),AND(AG1400="ns",AI1400&gt;0),AND(AG1400="ns",AH1400=0,AI1400=0)),1,IF(OR(AND(AG1400&gt;0,AH1400=2),AND(AG1400="ns",AH1400=2),AND(AG1400="ns",AI1400=0,AH1400&gt;0),AG1400=AI1400,COUNTIF(M1400:AD1400,"na")=3),0,1)))</f>
        <v>0</v>
      </c>
      <c r="AL1400" s="95">
        <f>IF(OR($M$1381=0,$M$1381="NS",$M$1381="NA"),0,1)</f>
        <v>0</v>
      </c>
      <c r="AM1400">
        <f t="shared" ref="AM1400:AM1405" si="523">IF($AG$1396=$AH$1396,0,IF(COUNTA(M1400:AD1400)&lt;&gt;COUNTA($M$1398:$AD$1398),1,0))</f>
        <v>0</v>
      </c>
      <c r="AO1400" s="95">
        <f>$M$1381</f>
        <v>0</v>
      </c>
      <c r="AP1400">
        <f t="shared" ref="AP1400:AP1405" si="524">COUNTIF(S1400:AD1400,"NS")</f>
        <v>0</v>
      </c>
      <c r="AQ1400">
        <f t="shared" ref="AQ1400:AQ1405" si="525">SUM(S1400:AD1400)</f>
        <v>0</v>
      </c>
      <c r="AR1400">
        <f t="shared" ref="AR1400:AR1405" si="526">IF($AG$1396=$AH$1396,0,IF(OR(AND(AO1400=0,AP1400&gt;0),AND(AO1400="ns",AQ1400&gt;0),AND(AO1400="ns",AP1400=0,AQ1400=0)),1,IF(OR(AND(AO1400&gt;0,AP1400=2),AND(AO1400="ns",AP1400=2),AND(AO1400="ns",AQ1400=0,AP1400&gt;0),AO1400=AQ1400,AO1400="NA"),0,1)))</f>
        <v>0</v>
      </c>
    </row>
    <row r="1401" spans="1:44" ht="24" customHeight="1">
      <c r="A1401" s="192"/>
      <c r="B1401" s="8"/>
      <c r="C1401" s="64" t="s">
        <v>70</v>
      </c>
      <c r="D1401" s="428" t="s">
        <v>237</v>
      </c>
      <c r="E1401" s="428"/>
      <c r="F1401" s="428"/>
      <c r="G1401" s="428"/>
      <c r="H1401" s="428"/>
      <c r="I1401" s="428"/>
      <c r="J1401" s="428"/>
      <c r="K1401" s="428"/>
      <c r="L1401" s="428"/>
      <c r="M1401" s="320"/>
      <c r="N1401" s="320"/>
      <c r="O1401" s="320"/>
      <c r="P1401" s="320"/>
      <c r="Q1401" s="320"/>
      <c r="R1401" s="320"/>
      <c r="S1401" s="320"/>
      <c r="T1401" s="320"/>
      <c r="U1401" s="320"/>
      <c r="V1401" s="320"/>
      <c r="W1401" s="320"/>
      <c r="X1401" s="320"/>
      <c r="Y1401" s="320"/>
      <c r="Z1401" s="320"/>
      <c r="AA1401" s="320"/>
      <c r="AB1401" s="320"/>
      <c r="AC1401" s="320"/>
      <c r="AD1401" s="320"/>
      <c r="AG1401">
        <f t="shared" si="519"/>
        <v>0</v>
      </c>
      <c r="AH1401">
        <f t="shared" si="520"/>
        <v>0</v>
      </c>
      <c r="AI1401">
        <f t="shared" si="521"/>
        <v>0</v>
      </c>
      <c r="AJ1401">
        <f t="shared" si="522"/>
        <v>0</v>
      </c>
      <c r="AL1401" s="95">
        <f>IF(OR($P$1381=0,$P$1381="NS",$P$1381="NA"),0,1)</f>
        <v>0</v>
      </c>
      <c r="AM1401">
        <f t="shared" si="523"/>
        <v>0</v>
      </c>
      <c r="AO1401" s="95">
        <f>$P$1381</f>
        <v>0</v>
      </c>
      <c r="AP1401">
        <f t="shared" si="524"/>
        <v>0</v>
      </c>
      <c r="AQ1401">
        <f t="shared" si="525"/>
        <v>0</v>
      </c>
      <c r="AR1401">
        <f t="shared" si="526"/>
        <v>0</v>
      </c>
    </row>
    <row r="1402" spans="1:44" ht="15" customHeight="1">
      <c r="A1402" s="192"/>
      <c r="B1402" s="8"/>
      <c r="C1402" s="64" t="s">
        <v>71</v>
      </c>
      <c r="D1402" s="428" t="s">
        <v>238</v>
      </c>
      <c r="E1402" s="428"/>
      <c r="F1402" s="428"/>
      <c r="G1402" s="428"/>
      <c r="H1402" s="428"/>
      <c r="I1402" s="428"/>
      <c r="J1402" s="428"/>
      <c r="K1402" s="428"/>
      <c r="L1402" s="428"/>
      <c r="M1402" s="320"/>
      <c r="N1402" s="320"/>
      <c r="O1402" s="320"/>
      <c r="P1402" s="320"/>
      <c r="Q1402" s="320"/>
      <c r="R1402" s="320"/>
      <c r="S1402" s="320"/>
      <c r="T1402" s="320"/>
      <c r="U1402" s="320"/>
      <c r="V1402" s="320"/>
      <c r="W1402" s="320"/>
      <c r="X1402" s="320"/>
      <c r="Y1402" s="320"/>
      <c r="Z1402" s="320"/>
      <c r="AA1402" s="320"/>
      <c r="AB1402" s="320"/>
      <c r="AC1402" s="320"/>
      <c r="AD1402" s="320"/>
      <c r="AG1402">
        <f t="shared" si="519"/>
        <v>0</v>
      </c>
      <c r="AH1402">
        <f t="shared" si="520"/>
        <v>0</v>
      </c>
      <c r="AI1402">
        <f t="shared" si="521"/>
        <v>0</v>
      </c>
      <c r="AJ1402">
        <f t="shared" si="522"/>
        <v>0</v>
      </c>
      <c r="AL1402" s="95">
        <f>IF(OR($S$1381=0,$S$1381="NS",$S$1381="NA"),0,1)</f>
        <v>0</v>
      </c>
      <c r="AM1402">
        <f t="shared" si="523"/>
        <v>0</v>
      </c>
      <c r="AO1402" s="95">
        <f>$S$1381</f>
        <v>0</v>
      </c>
      <c r="AP1402">
        <f t="shared" si="524"/>
        <v>0</v>
      </c>
      <c r="AQ1402">
        <f t="shared" si="525"/>
        <v>0</v>
      </c>
      <c r="AR1402">
        <f t="shared" si="526"/>
        <v>0</v>
      </c>
    </row>
    <row r="1403" spans="1:44" ht="15" customHeight="1">
      <c r="A1403" s="192"/>
      <c r="B1403" s="8"/>
      <c r="C1403" s="64" t="s">
        <v>72</v>
      </c>
      <c r="D1403" s="428" t="s">
        <v>245</v>
      </c>
      <c r="E1403" s="428"/>
      <c r="F1403" s="428"/>
      <c r="G1403" s="428"/>
      <c r="H1403" s="428"/>
      <c r="I1403" s="428"/>
      <c r="J1403" s="428"/>
      <c r="K1403" s="428"/>
      <c r="L1403" s="428"/>
      <c r="M1403" s="320"/>
      <c r="N1403" s="320"/>
      <c r="O1403" s="320"/>
      <c r="P1403" s="320"/>
      <c r="Q1403" s="320"/>
      <c r="R1403" s="320"/>
      <c r="S1403" s="320"/>
      <c r="T1403" s="320"/>
      <c r="U1403" s="320"/>
      <c r="V1403" s="320"/>
      <c r="W1403" s="320"/>
      <c r="X1403" s="320"/>
      <c r="Y1403" s="320"/>
      <c r="Z1403" s="320"/>
      <c r="AA1403" s="320"/>
      <c r="AB1403" s="320"/>
      <c r="AC1403" s="320"/>
      <c r="AD1403" s="320"/>
      <c r="AG1403">
        <f t="shared" si="519"/>
        <v>0</v>
      </c>
      <c r="AH1403">
        <f t="shared" si="520"/>
        <v>0</v>
      </c>
      <c r="AI1403">
        <f t="shared" si="521"/>
        <v>0</v>
      </c>
      <c r="AJ1403">
        <f t="shared" si="522"/>
        <v>0</v>
      </c>
      <c r="AL1403" s="95">
        <f>IF(OR($V$1381=0,$V$1381="NS",$V$1381="NA"),0,1)</f>
        <v>0</v>
      </c>
      <c r="AM1403">
        <f t="shared" si="523"/>
        <v>0</v>
      </c>
      <c r="AO1403" s="95">
        <f>$V$1381</f>
        <v>0</v>
      </c>
      <c r="AP1403">
        <f t="shared" si="524"/>
        <v>0</v>
      </c>
      <c r="AQ1403">
        <f t="shared" si="525"/>
        <v>0</v>
      </c>
      <c r="AR1403">
        <f t="shared" si="526"/>
        <v>0</v>
      </c>
    </row>
    <row r="1404" spans="1:44" ht="15" customHeight="1">
      <c r="A1404" s="192"/>
      <c r="B1404" s="8"/>
      <c r="C1404" s="64" t="s">
        <v>73</v>
      </c>
      <c r="D1404" s="428" t="s">
        <v>597</v>
      </c>
      <c r="E1404" s="428"/>
      <c r="F1404" s="428"/>
      <c r="G1404" s="428"/>
      <c r="H1404" s="428"/>
      <c r="I1404" s="428"/>
      <c r="J1404" s="428"/>
      <c r="K1404" s="428"/>
      <c r="L1404" s="428"/>
      <c r="M1404" s="320"/>
      <c r="N1404" s="320"/>
      <c r="O1404" s="320"/>
      <c r="P1404" s="320"/>
      <c r="Q1404" s="320"/>
      <c r="R1404" s="320"/>
      <c r="S1404" s="320"/>
      <c r="T1404" s="320"/>
      <c r="U1404" s="320"/>
      <c r="V1404" s="320"/>
      <c r="W1404" s="320"/>
      <c r="X1404" s="320"/>
      <c r="Y1404" s="320"/>
      <c r="Z1404" s="320"/>
      <c r="AA1404" s="320"/>
      <c r="AB1404" s="320"/>
      <c r="AC1404" s="320"/>
      <c r="AD1404" s="320"/>
      <c r="AG1404">
        <f t="shared" si="519"/>
        <v>0</v>
      </c>
      <c r="AH1404">
        <f t="shared" si="520"/>
        <v>0</v>
      </c>
      <c r="AI1404">
        <f t="shared" si="521"/>
        <v>0</v>
      </c>
      <c r="AJ1404">
        <f t="shared" si="522"/>
        <v>0</v>
      </c>
      <c r="AL1404" s="95">
        <f>IF(OR($Y$1381=0,$Y$1381="NS",$Y$1381="NA"),0,1)</f>
        <v>0</v>
      </c>
      <c r="AM1404">
        <f t="shared" si="523"/>
        <v>0</v>
      </c>
      <c r="AO1404" s="95">
        <f>$Y$1381</f>
        <v>0</v>
      </c>
      <c r="AP1404">
        <f t="shared" si="524"/>
        <v>0</v>
      </c>
      <c r="AQ1404">
        <f t="shared" si="525"/>
        <v>0</v>
      </c>
      <c r="AR1404">
        <f t="shared" si="526"/>
        <v>0</v>
      </c>
    </row>
    <row r="1405" spans="1:44" ht="15" customHeight="1">
      <c r="A1405" s="192"/>
      <c r="B1405" s="8"/>
      <c r="C1405" s="64" t="s">
        <v>74</v>
      </c>
      <c r="D1405" s="428" t="s">
        <v>246</v>
      </c>
      <c r="E1405" s="428"/>
      <c r="F1405" s="428"/>
      <c r="G1405" s="428"/>
      <c r="H1405" s="428"/>
      <c r="I1405" s="428"/>
      <c r="J1405" s="428"/>
      <c r="K1405" s="428"/>
      <c r="L1405" s="428"/>
      <c r="M1405" s="320"/>
      <c r="N1405" s="320"/>
      <c r="O1405" s="320"/>
      <c r="P1405" s="320"/>
      <c r="Q1405" s="320"/>
      <c r="R1405" s="320"/>
      <c r="S1405" s="320"/>
      <c r="T1405" s="320"/>
      <c r="U1405" s="320"/>
      <c r="V1405" s="320"/>
      <c r="W1405" s="320"/>
      <c r="X1405" s="320"/>
      <c r="Y1405" s="320"/>
      <c r="Z1405" s="320"/>
      <c r="AA1405" s="320"/>
      <c r="AB1405" s="320"/>
      <c r="AC1405" s="320"/>
      <c r="AD1405" s="320"/>
      <c r="AG1405">
        <f t="shared" si="519"/>
        <v>0</v>
      </c>
      <c r="AH1405">
        <f t="shared" si="520"/>
        <v>0</v>
      </c>
      <c r="AI1405">
        <f t="shared" si="521"/>
        <v>0</v>
      </c>
      <c r="AJ1405">
        <f t="shared" si="522"/>
        <v>0</v>
      </c>
      <c r="AL1405" s="95">
        <f>IF(OR($AB$1381=0,$AB$1381="NS",$AB$1381="NA"),0,1)</f>
        <v>0</v>
      </c>
      <c r="AM1405">
        <f t="shared" si="523"/>
        <v>0</v>
      </c>
      <c r="AO1405" s="95">
        <f>$AB$1381</f>
        <v>0</v>
      </c>
      <c r="AP1405">
        <f t="shared" si="524"/>
        <v>0</v>
      </c>
      <c r="AQ1405">
        <f t="shared" si="525"/>
        <v>0</v>
      </c>
      <c r="AR1405">
        <f t="shared" si="526"/>
        <v>0</v>
      </c>
    </row>
    <row r="1406" spans="1:44" ht="15" customHeight="1">
      <c r="A1406" s="192"/>
      <c r="B1406" s="8"/>
      <c r="C1406" s="8"/>
      <c r="D1406" s="8"/>
      <c r="E1406" s="8"/>
      <c r="F1406" s="8"/>
      <c r="G1406" s="8"/>
      <c r="H1406" s="8"/>
      <c r="I1406" s="8"/>
      <c r="J1406" s="8"/>
      <c r="K1406" s="8"/>
      <c r="L1406" s="145" t="s">
        <v>193</v>
      </c>
      <c r="M1406" s="263">
        <f>IF(AND(SUM(M1399:R1405)=0,COUNTIF(M1399:R1405,"NS")&gt;0),"NS",
IF(AND(SUM(M1399:R1405)=0,COUNTIF(M1399:R1405,0)&gt;0),0,
IF(AND(SUM(M1399:R1405)=0,COUNTIF(M1399:R1405,"NA")&gt;0),"NA",
SUM(M1399:R1405))))</f>
        <v>0</v>
      </c>
      <c r="N1406" s="263"/>
      <c r="O1406" s="263"/>
      <c r="P1406" s="263"/>
      <c r="Q1406" s="263"/>
      <c r="R1406" s="263"/>
      <c r="S1406" s="263">
        <f>IF(AND(SUM(S1399:X1405)=0,COUNTIF(S1399:X1405,"NS")&gt;0),"NS",
IF(AND(SUM(S1399:X1405)=0,COUNTIF(S1399:X1405,0)&gt;0),0,
IF(AND(SUM(S1399:X1405)=0,COUNTIF(S1399:X1405,"NA")&gt;0),"NA",
SUM(S1399:X1405))))</f>
        <v>0</v>
      </c>
      <c r="T1406" s="263"/>
      <c r="U1406" s="263"/>
      <c r="V1406" s="263"/>
      <c r="W1406" s="263"/>
      <c r="X1406" s="263"/>
      <c r="Y1406" s="263">
        <f>IF(AND(SUM(Y1399:AD1405)=0,COUNTIF(Y1399:AD1405,"NS")&gt;0),"NS",
IF(AND(SUM(Y1399:AD1405)=0,COUNTIF(Y1399:AD1405,0)&gt;0),0,
IF(AND(SUM(Y1399:AD1405)=0,COUNTIF(Y1399:AD1405,"NA")&gt;0),"NA",
SUM(Y1399:AD1405))))</f>
        <v>0</v>
      </c>
      <c r="Z1406" s="263"/>
      <c r="AA1406" s="263"/>
      <c r="AB1406" s="263"/>
      <c r="AC1406" s="263"/>
      <c r="AD1406" s="263"/>
      <c r="AJ1406" s="96">
        <f>SUM(AJ1399:AJ1405)</f>
        <v>0</v>
      </c>
      <c r="AL1406" s="95"/>
      <c r="AM1406" s="198">
        <f>SUM(AM1399:AM1405)</f>
        <v>0</v>
      </c>
      <c r="AR1406" s="96">
        <f>SUM(AR1399:AR1405)</f>
        <v>0</v>
      </c>
    </row>
    <row r="1407" spans="1:44" ht="15" customHeight="1">
      <c r="A1407" s="166"/>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row>
    <row r="1408" spans="1:44" ht="24" customHeight="1">
      <c r="A1408" s="166"/>
      <c r="B1408" s="7"/>
      <c r="C1408" s="340" t="s">
        <v>194</v>
      </c>
      <c r="D1408" s="340"/>
      <c r="E1408" s="340"/>
      <c r="F1408" s="340"/>
      <c r="G1408" s="340"/>
      <c r="H1408" s="340"/>
      <c r="I1408" s="340"/>
      <c r="J1408" s="340"/>
      <c r="K1408" s="340"/>
      <c r="L1408" s="340"/>
      <c r="M1408" s="340"/>
      <c r="N1408" s="340"/>
      <c r="O1408" s="340"/>
      <c r="P1408" s="340"/>
      <c r="Q1408" s="340"/>
      <c r="R1408" s="340"/>
      <c r="S1408" s="340"/>
      <c r="T1408" s="340"/>
      <c r="U1408" s="340"/>
      <c r="V1408" s="340"/>
      <c r="W1408" s="340"/>
      <c r="X1408" s="340"/>
      <c r="Y1408" s="340"/>
      <c r="Z1408" s="340"/>
      <c r="AA1408" s="340"/>
      <c r="AB1408" s="340"/>
      <c r="AC1408" s="340"/>
      <c r="AD1408" s="340"/>
    </row>
    <row r="1409" spans="1:37" ht="60" customHeight="1">
      <c r="A1409" s="166"/>
      <c r="B1409" s="7"/>
      <c r="C1409" s="367"/>
      <c r="D1409" s="368"/>
      <c r="E1409" s="368"/>
      <c r="F1409" s="368"/>
      <c r="G1409" s="368"/>
      <c r="H1409" s="368"/>
      <c r="I1409" s="368"/>
      <c r="J1409" s="368"/>
      <c r="K1409" s="368"/>
      <c r="L1409" s="368"/>
      <c r="M1409" s="368"/>
      <c r="N1409" s="368"/>
      <c r="O1409" s="368"/>
      <c r="P1409" s="368"/>
      <c r="Q1409" s="368"/>
      <c r="R1409" s="368"/>
      <c r="S1409" s="368"/>
      <c r="T1409" s="368"/>
      <c r="U1409" s="368"/>
      <c r="V1409" s="368"/>
      <c r="W1409" s="368"/>
      <c r="X1409" s="368"/>
      <c r="Y1409" s="368"/>
      <c r="Z1409" s="368"/>
      <c r="AA1409" s="368"/>
      <c r="AB1409" s="368"/>
      <c r="AC1409" s="368"/>
      <c r="AD1409" s="369"/>
    </row>
    <row r="1410" spans="1:37" ht="15" customHeight="1">
      <c r="A1410" s="166"/>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row>
    <row r="1411" spans="1:37" ht="15" customHeight="1">
      <c r="A1411" s="166"/>
      <c r="B1411" s="371" t="str">
        <f>IF(AR1406=0,"","Alerta: verificar la consistencia con la pregunta 5.18, si es correcta la información Justificar (Segunda instrucción).")</f>
        <v/>
      </c>
      <c r="C1411" s="371"/>
      <c r="D1411" s="371"/>
      <c r="E1411" s="371"/>
      <c r="F1411" s="371"/>
      <c r="G1411" s="371"/>
      <c r="H1411" s="371"/>
      <c r="I1411" s="371"/>
      <c r="J1411" s="371"/>
      <c r="K1411" s="371"/>
      <c r="L1411" s="371"/>
      <c r="M1411" s="371"/>
      <c r="N1411" s="371"/>
      <c r="O1411" s="371"/>
      <c r="P1411" s="371"/>
      <c r="Q1411" s="371"/>
      <c r="R1411" s="371"/>
      <c r="S1411" s="371"/>
      <c r="T1411" s="371"/>
      <c r="U1411" s="371"/>
      <c r="V1411" s="371"/>
      <c r="W1411" s="371"/>
      <c r="X1411" s="371"/>
      <c r="Y1411" s="371"/>
      <c r="Z1411" s="371"/>
      <c r="AA1411" s="371"/>
      <c r="AB1411" s="371"/>
      <c r="AC1411" s="371"/>
      <c r="AD1411" s="371"/>
    </row>
    <row r="1412" spans="1:37" ht="15" customHeight="1">
      <c r="A1412" s="166"/>
      <c r="B1412" s="283" t="str">
        <f>IF(AJ1406=0,"","Error: verificar sumas por fila.")</f>
        <v/>
      </c>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283"/>
    </row>
    <row r="1413" spans="1:37" ht="15" customHeight="1">
      <c r="A1413" s="166"/>
      <c r="B1413" s="315" t="str">
        <f>IF(AM1406=0,"","Error: debe completar toda la información requerida.")</f>
        <v/>
      </c>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315"/>
    </row>
    <row r="1414" spans="1:37" ht="15" customHeight="1">
      <c r="A1414" s="166"/>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row>
    <row r="1415" spans="1:37" ht="15" customHeight="1">
      <c r="A1415" s="166"/>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row>
    <row r="1416" spans="1:37" ht="36" customHeight="1">
      <c r="A1416" s="158" t="s">
        <v>817</v>
      </c>
      <c r="B1416" s="370" t="s">
        <v>638</v>
      </c>
      <c r="C1416" s="370"/>
      <c r="D1416" s="370"/>
      <c r="E1416" s="370"/>
      <c r="F1416" s="370"/>
      <c r="G1416" s="370"/>
      <c r="H1416" s="370"/>
      <c r="I1416" s="370"/>
      <c r="J1416" s="370"/>
      <c r="K1416" s="370"/>
      <c r="L1416" s="370"/>
      <c r="M1416" s="370"/>
      <c r="N1416" s="370"/>
      <c r="O1416" s="370"/>
      <c r="P1416" s="370"/>
      <c r="Q1416" s="370"/>
      <c r="R1416" s="370"/>
      <c r="S1416" s="370"/>
      <c r="T1416" s="370"/>
      <c r="U1416" s="370"/>
      <c r="V1416" s="370"/>
      <c r="W1416" s="370"/>
      <c r="X1416" s="370"/>
      <c r="Y1416" s="370"/>
      <c r="Z1416" s="370"/>
      <c r="AA1416" s="370"/>
      <c r="AB1416" s="370"/>
      <c r="AC1416" s="370"/>
      <c r="AD1416" s="370"/>
    </row>
    <row r="1417" spans="1:37" ht="24" customHeight="1">
      <c r="A1417" s="158"/>
      <c r="B1417" s="160"/>
      <c r="C1417" s="285" t="s">
        <v>604</v>
      </c>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85"/>
    </row>
    <row r="1418" spans="1:37" ht="24" customHeight="1">
      <c r="A1418" s="192"/>
      <c r="B1418" s="8"/>
      <c r="C1418" s="341" t="s">
        <v>605</v>
      </c>
      <c r="D1418" s="341"/>
      <c r="E1418" s="341"/>
      <c r="F1418" s="341"/>
      <c r="G1418" s="341"/>
      <c r="H1418" s="341"/>
      <c r="I1418" s="341"/>
      <c r="J1418" s="341"/>
      <c r="K1418" s="341"/>
      <c r="L1418" s="341"/>
      <c r="M1418" s="341"/>
      <c r="N1418" s="341"/>
      <c r="O1418" s="341"/>
      <c r="P1418" s="341"/>
      <c r="Q1418" s="341"/>
      <c r="R1418" s="341"/>
      <c r="S1418" s="341"/>
      <c r="T1418" s="341"/>
      <c r="U1418" s="341"/>
      <c r="V1418" s="341"/>
      <c r="W1418" s="341"/>
      <c r="X1418" s="341"/>
      <c r="Y1418" s="341"/>
      <c r="Z1418" s="341"/>
      <c r="AA1418" s="341"/>
      <c r="AB1418" s="341"/>
      <c r="AC1418" s="341"/>
      <c r="AD1418" s="341"/>
    </row>
    <row r="1419" spans="1:37" ht="15" customHeight="1">
      <c r="A1419" s="53"/>
      <c r="B1419" s="9"/>
      <c r="C1419" s="285" t="s">
        <v>198</v>
      </c>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row>
    <row r="1420" spans="1:37" ht="15" customHeight="1">
      <c r="A1420" s="53"/>
      <c r="B1420" s="9"/>
      <c r="C1420" s="285" t="s">
        <v>888</v>
      </c>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row>
    <row r="1421" spans="1:37" ht="24" customHeight="1">
      <c r="A1421" s="192"/>
      <c r="B1421" s="8"/>
      <c r="C1421" s="341" t="s">
        <v>606</v>
      </c>
      <c r="D1421" s="341"/>
      <c r="E1421" s="341"/>
      <c r="F1421" s="341"/>
      <c r="G1421" s="341"/>
      <c r="H1421" s="341"/>
      <c r="I1421" s="341"/>
      <c r="J1421" s="341"/>
      <c r="K1421" s="341"/>
      <c r="L1421" s="341"/>
      <c r="M1421" s="341"/>
      <c r="N1421" s="341"/>
      <c r="O1421" s="341"/>
      <c r="P1421" s="341"/>
      <c r="Q1421" s="341"/>
      <c r="R1421" s="341"/>
      <c r="S1421" s="341"/>
      <c r="T1421" s="341"/>
      <c r="U1421" s="341"/>
      <c r="V1421" s="341"/>
      <c r="W1421" s="341"/>
      <c r="X1421" s="341"/>
      <c r="Y1421" s="341"/>
      <c r="Z1421" s="341"/>
      <c r="AA1421" s="341"/>
      <c r="AB1421" s="341"/>
      <c r="AC1421" s="341"/>
      <c r="AD1421" s="341"/>
      <c r="AG1421" t="s">
        <v>1507</v>
      </c>
      <c r="AH1421" t="s">
        <v>1508</v>
      </c>
      <c r="AI1421" t="s">
        <v>1509</v>
      </c>
    </row>
    <row r="1422" spans="1:37" ht="15" customHeight="1">
      <c r="A1422" s="166"/>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G1422">
        <f>COUNTBLANK(C1424:AD1424)</f>
        <v>28</v>
      </c>
      <c r="AH1422">
        <v>28</v>
      </c>
      <c r="AI1422">
        <v>27</v>
      </c>
      <c r="AJ1422" s="96">
        <f>IF(OR(M1404=0,M1404="NS",M1404="NA"),0,1)</f>
        <v>0</v>
      </c>
      <c r="AK1422" t="s">
        <v>1526</v>
      </c>
    </row>
    <row r="1423" spans="1:37" ht="48" customHeight="1">
      <c r="A1423" s="166"/>
      <c r="B1423" s="7"/>
      <c r="C1423" s="325" t="s">
        <v>607</v>
      </c>
      <c r="D1423" s="325"/>
      <c r="E1423" s="325"/>
      <c r="F1423" s="325"/>
      <c r="G1423" s="325"/>
      <c r="H1423" s="325"/>
      <c r="I1423" s="325"/>
      <c r="J1423" s="325"/>
      <c r="K1423" s="325"/>
      <c r="L1423" s="325"/>
      <c r="M1423" s="325" t="s">
        <v>608</v>
      </c>
      <c r="N1423" s="325"/>
      <c r="O1423" s="325"/>
      <c r="P1423" s="325"/>
      <c r="Q1423" s="325"/>
      <c r="R1423" s="325"/>
      <c r="S1423" s="325"/>
      <c r="T1423" s="325"/>
      <c r="U1423" s="325"/>
      <c r="V1423" s="325" t="s">
        <v>609</v>
      </c>
      <c r="W1423" s="325"/>
      <c r="X1423" s="325"/>
      <c r="Y1423" s="325"/>
      <c r="Z1423" s="325"/>
      <c r="AA1423" s="325"/>
      <c r="AB1423" s="325"/>
      <c r="AC1423" s="325"/>
      <c r="AD1423" s="325"/>
      <c r="AG1423" t="s">
        <v>1511</v>
      </c>
      <c r="AH1423" t="s">
        <v>1510</v>
      </c>
      <c r="AI1423" s="162" t="s">
        <v>1656</v>
      </c>
      <c r="AJ1423" s="162" t="s">
        <v>1657</v>
      </c>
      <c r="AK1423" s="162" t="s">
        <v>609</v>
      </c>
    </row>
    <row r="1424" spans="1:37" ht="15" customHeight="1">
      <c r="A1424" s="166"/>
      <c r="B1424" s="7"/>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279"/>
      <c r="AG1424" s="96">
        <f>IF(AND(C1424&gt;1,COUNTA(M1424:AD1424)&lt;&gt;0),1,0)</f>
        <v>0</v>
      </c>
      <c r="AH1424" s="96">
        <f>IF($AG$1422=$AH$1422,0,IF(OR(AND(M1404&gt;0,C1424=""),AND(C1424=1,COUNTBLANK(M1424:AD1424)=18)),1,0))</f>
        <v>0</v>
      </c>
      <c r="AI1424">
        <f>IF(OR($AG$1422=$AH$1422,M1424="NS",M1424="NA"),0,IF((LEN(M1424)-LEN(INT(M1424))-1)&lt;1,0,1))</f>
        <v>0</v>
      </c>
      <c r="AJ1424">
        <f>IF(OR($AG$1422=$AH$1422,V1424="NS",V1424="NA"),0,IF((LEN(V1424)-LEN(INT(V1424))-1)&lt;1,0,1))</f>
        <v>0</v>
      </c>
      <c r="AK1424" s="96">
        <f>IF(OR(M1424="NA",M1424="NS",V1424="NS",V1424="NA"),0,IF(V1424&lt;=M1424,0,1))</f>
        <v>0</v>
      </c>
    </row>
    <row r="1425" spans="1:36" ht="15" customHeight="1">
      <c r="A1425" s="166"/>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J1425" s="96">
        <f>AI1424+AJ1424</f>
        <v>0</v>
      </c>
    </row>
    <row r="1426" spans="1:36" ht="24" customHeight="1">
      <c r="A1426" s="166"/>
      <c r="B1426" s="7"/>
      <c r="C1426" s="340" t="s">
        <v>194</v>
      </c>
      <c r="D1426" s="340"/>
      <c r="E1426" s="340"/>
      <c r="F1426" s="340"/>
      <c r="G1426" s="340"/>
      <c r="H1426" s="340"/>
      <c r="I1426" s="340"/>
      <c r="J1426" s="340"/>
      <c r="K1426" s="340"/>
      <c r="L1426" s="340"/>
      <c r="M1426" s="340"/>
      <c r="N1426" s="340"/>
      <c r="O1426" s="340"/>
      <c r="P1426" s="340"/>
      <c r="Q1426" s="340"/>
      <c r="R1426" s="340"/>
      <c r="S1426" s="340"/>
      <c r="T1426" s="340"/>
      <c r="U1426" s="340"/>
      <c r="V1426" s="340"/>
      <c r="W1426" s="340"/>
      <c r="X1426" s="340"/>
      <c r="Y1426" s="340"/>
      <c r="Z1426" s="340"/>
      <c r="AA1426" s="340"/>
      <c r="AB1426" s="340"/>
      <c r="AC1426" s="340"/>
      <c r="AD1426" s="340"/>
    </row>
    <row r="1427" spans="1:36" ht="60" customHeight="1">
      <c r="A1427" s="166"/>
      <c r="B1427" s="7"/>
      <c r="C1427" s="367"/>
      <c r="D1427" s="368"/>
      <c r="E1427" s="368"/>
      <c r="F1427" s="368"/>
      <c r="G1427" s="368"/>
      <c r="H1427" s="368"/>
      <c r="I1427" s="368"/>
      <c r="J1427" s="368"/>
      <c r="K1427" s="368"/>
      <c r="L1427" s="368"/>
      <c r="M1427" s="368"/>
      <c r="N1427" s="368"/>
      <c r="O1427" s="368"/>
      <c r="P1427" s="368"/>
      <c r="Q1427" s="368"/>
      <c r="R1427" s="368"/>
      <c r="S1427" s="368"/>
      <c r="T1427" s="368"/>
      <c r="U1427" s="368"/>
      <c r="V1427" s="368"/>
      <c r="W1427" s="368"/>
      <c r="X1427" s="368"/>
      <c r="Y1427" s="368"/>
      <c r="Z1427" s="368"/>
      <c r="AA1427" s="368"/>
      <c r="AB1427" s="368"/>
      <c r="AC1427" s="368"/>
      <c r="AD1427" s="369"/>
    </row>
    <row r="1428" spans="1:36" ht="15" customHeight="1">
      <c r="A1428" s="166"/>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row>
    <row r="1429" spans="1:36" ht="15" customHeight="1">
      <c r="A1429" s="166"/>
      <c r="B1429" s="283" t="str">
        <f>IF(AG1424=0,"","Error: verificar la consistencia con códigos 2 o 9.")</f>
        <v/>
      </c>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283"/>
    </row>
    <row r="1430" spans="1:36" ht="15" customHeight="1">
      <c r="A1430" s="166"/>
      <c r="B1430" s="283" t="str">
        <f>IF(AJ1425=0,"","Error: no debe desagregar decimales.")</f>
        <v/>
      </c>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283"/>
    </row>
    <row r="1431" spans="1:36" ht="15" customHeight="1">
      <c r="A1431" s="166"/>
      <c r="B1431" s="283" t="str">
        <f>IF(AK1424=0,"","Error: verificar la consistencia entre Monto recuperado y Monto al que ascendieron las sanciones.")</f>
        <v/>
      </c>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283"/>
    </row>
    <row r="1432" spans="1:36" ht="15" customHeight="1">
      <c r="A1432" s="166"/>
      <c r="B1432" s="315" t="str">
        <f>IF(AH1424=0,"","Error: debe completar toda la información requerida.")</f>
        <v/>
      </c>
      <c r="C1432" s="315"/>
      <c r="D1432" s="315"/>
      <c r="E1432" s="315"/>
      <c r="F1432" s="315"/>
      <c r="G1432" s="315"/>
      <c r="H1432" s="315"/>
      <c r="I1432" s="315"/>
      <c r="J1432" s="315"/>
      <c r="K1432" s="315"/>
      <c r="L1432" s="315"/>
      <c r="M1432" s="315"/>
      <c r="N1432" s="315"/>
      <c r="O1432" s="315"/>
      <c r="P1432" s="315"/>
      <c r="Q1432" s="315"/>
      <c r="R1432" s="315"/>
      <c r="S1432" s="315"/>
      <c r="T1432" s="315"/>
      <c r="U1432" s="315"/>
      <c r="V1432" s="315"/>
      <c r="W1432" s="315"/>
      <c r="X1432" s="315"/>
      <c r="Y1432" s="315"/>
      <c r="Z1432" s="315"/>
      <c r="AA1432" s="315"/>
      <c r="AB1432" s="315"/>
      <c r="AC1432" s="315"/>
      <c r="AD1432" s="315"/>
    </row>
    <row r="1433" spans="1:36" ht="15" customHeight="1">
      <c r="A1433" s="166"/>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row>
    <row r="1434" spans="1:36" ht="36" customHeight="1">
      <c r="A1434" s="158" t="s">
        <v>818</v>
      </c>
      <c r="B1434" s="370" t="s">
        <v>819</v>
      </c>
      <c r="C1434" s="370"/>
      <c r="D1434" s="370"/>
      <c r="E1434" s="370"/>
      <c r="F1434" s="370"/>
      <c r="G1434" s="370"/>
      <c r="H1434" s="370"/>
      <c r="I1434" s="370"/>
      <c r="J1434" s="370"/>
      <c r="K1434" s="370"/>
      <c r="L1434" s="370"/>
      <c r="M1434" s="370"/>
      <c r="N1434" s="370"/>
      <c r="O1434" s="370"/>
      <c r="P1434" s="370"/>
      <c r="Q1434" s="370"/>
      <c r="R1434" s="370"/>
      <c r="S1434" s="370"/>
      <c r="T1434" s="370"/>
      <c r="U1434" s="370"/>
      <c r="V1434" s="370"/>
      <c r="W1434" s="370"/>
      <c r="X1434" s="370"/>
      <c r="Y1434" s="370"/>
      <c r="Z1434" s="370"/>
      <c r="AA1434" s="370"/>
      <c r="AB1434" s="370"/>
      <c r="AC1434" s="370"/>
      <c r="AD1434" s="370"/>
    </row>
    <row r="1435" spans="1:36" ht="24" customHeight="1">
      <c r="A1435" s="166"/>
      <c r="B1435" s="7"/>
      <c r="C1435" s="285" t="s">
        <v>820</v>
      </c>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285"/>
    </row>
    <row r="1436" spans="1:36" ht="36" customHeight="1">
      <c r="A1436" s="166"/>
      <c r="B1436" s="7"/>
      <c r="C1436" s="340" t="s">
        <v>821</v>
      </c>
      <c r="D1436" s="340"/>
      <c r="E1436" s="340"/>
      <c r="F1436" s="340"/>
      <c r="G1436" s="340"/>
      <c r="H1436" s="340"/>
      <c r="I1436" s="340"/>
      <c r="J1436" s="340"/>
      <c r="K1436" s="340"/>
      <c r="L1436" s="340"/>
      <c r="M1436" s="340"/>
      <c r="N1436" s="340"/>
      <c r="O1436" s="340"/>
      <c r="P1436" s="340"/>
      <c r="Q1436" s="340"/>
      <c r="R1436" s="340"/>
      <c r="S1436" s="340"/>
      <c r="T1436" s="340"/>
      <c r="U1436" s="340"/>
      <c r="V1436" s="340"/>
      <c r="W1436" s="340"/>
      <c r="X1436" s="340"/>
      <c r="Y1436" s="340"/>
      <c r="Z1436" s="340"/>
      <c r="AA1436" s="340"/>
      <c r="AB1436" s="340"/>
      <c r="AC1436" s="340"/>
      <c r="AD1436" s="340"/>
    </row>
    <row r="1437" spans="1:36" ht="48" customHeight="1">
      <c r="A1437" s="166"/>
      <c r="B1437" s="7"/>
      <c r="C1437" s="340" t="s">
        <v>822</v>
      </c>
      <c r="D1437" s="340"/>
      <c r="E1437" s="340"/>
      <c r="F1437" s="340"/>
      <c r="G1437" s="340"/>
      <c r="H1437" s="340"/>
      <c r="I1437" s="340"/>
      <c r="J1437" s="340"/>
      <c r="K1437" s="340"/>
      <c r="L1437" s="340"/>
      <c r="M1437" s="340"/>
      <c r="N1437" s="340"/>
      <c r="O1437" s="340"/>
      <c r="P1437" s="340"/>
      <c r="Q1437" s="340"/>
      <c r="R1437" s="340"/>
      <c r="S1437" s="340"/>
      <c r="T1437" s="340"/>
      <c r="U1437" s="340"/>
      <c r="V1437" s="340"/>
      <c r="W1437" s="340"/>
      <c r="X1437" s="340"/>
      <c r="Y1437" s="340"/>
      <c r="Z1437" s="340"/>
      <c r="AA1437" s="340"/>
      <c r="AB1437" s="340"/>
      <c r="AC1437" s="340"/>
      <c r="AD1437" s="340"/>
    </row>
    <row r="1438" spans="1:36" ht="36" customHeight="1">
      <c r="A1438" s="166"/>
      <c r="B1438" s="7"/>
      <c r="C1438" s="340" t="s">
        <v>917</v>
      </c>
      <c r="D1438" s="340"/>
      <c r="E1438" s="340"/>
      <c r="F1438" s="340"/>
      <c r="G1438" s="340"/>
      <c r="H1438" s="340"/>
      <c r="I1438" s="340"/>
      <c r="J1438" s="340"/>
      <c r="K1438" s="340"/>
      <c r="L1438" s="340"/>
      <c r="M1438" s="340"/>
      <c r="N1438" s="340"/>
      <c r="O1438" s="340"/>
      <c r="P1438" s="340"/>
      <c r="Q1438" s="340"/>
      <c r="R1438" s="340"/>
      <c r="S1438" s="340"/>
      <c r="T1438" s="340"/>
      <c r="U1438" s="340"/>
      <c r="V1438" s="340"/>
      <c r="W1438" s="340"/>
      <c r="X1438" s="340"/>
      <c r="Y1438" s="340"/>
      <c r="Z1438" s="340"/>
      <c r="AA1438" s="340"/>
      <c r="AB1438" s="340"/>
      <c r="AC1438" s="340"/>
      <c r="AD1438" s="340"/>
    </row>
    <row r="1439" spans="1:36" ht="15" customHeight="1">
      <c r="A1439" s="166"/>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row>
    <row r="1440" spans="1:36" ht="15" customHeight="1">
      <c r="A1440" s="166"/>
      <c r="B1440" s="7"/>
      <c r="C1440" s="5" t="s">
        <v>610</v>
      </c>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row>
    <row r="1441" spans="1:88" ht="15" customHeight="1">
      <c r="A1441" s="166"/>
      <c r="B1441" s="7"/>
      <c r="C1441" s="7"/>
      <c r="D1441" s="7"/>
      <c r="E1441" s="7"/>
      <c r="F1441" s="7"/>
      <c r="G1441" s="7"/>
      <c r="H1441" s="7"/>
      <c r="I1441" s="7"/>
      <c r="J1441" s="7"/>
      <c r="K1441" s="7"/>
      <c r="L1441" s="199"/>
      <c r="M1441" s="7"/>
      <c r="N1441" s="7"/>
      <c r="O1441" s="7"/>
      <c r="P1441" s="7"/>
      <c r="Q1441" s="7"/>
      <c r="R1441" s="7"/>
      <c r="S1441" s="7"/>
      <c r="T1441" s="7"/>
      <c r="U1441" s="7"/>
      <c r="V1441" s="7"/>
      <c r="W1441" s="7"/>
      <c r="X1441" s="7"/>
      <c r="Y1441" s="7"/>
      <c r="Z1441" s="7"/>
      <c r="AA1441" s="7"/>
      <c r="AB1441" s="7"/>
      <c r="AC1441" s="7"/>
      <c r="AD1441" s="7"/>
      <c r="AG1441" t="s">
        <v>1507</v>
      </c>
      <c r="AH1441" t="s">
        <v>1508</v>
      </c>
      <c r="AI1441" t="s">
        <v>1509</v>
      </c>
    </row>
    <row r="1442" spans="1:88" ht="24" customHeight="1">
      <c r="A1442" s="166"/>
      <c r="B1442" s="7"/>
      <c r="C1442" s="401" t="s">
        <v>104</v>
      </c>
      <c r="D1442" s="402"/>
      <c r="E1442" s="402"/>
      <c r="F1442" s="402"/>
      <c r="G1442" s="402"/>
      <c r="H1442" s="402"/>
      <c r="I1442" s="402"/>
      <c r="J1442" s="402"/>
      <c r="K1442" s="402"/>
      <c r="L1442" s="402"/>
      <c r="M1442" s="325" t="s">
        <v>611</v>
      </c>
      <c r="N1442" s="325"/>
      <c r="O1442" s="325"/>
      <c r="P1442" s="325"/>
      <c r="Q1442" s="325"/>
      <c r="R1442" s="325"/>
      <c r="S1442" s="325"/>
      <c r="T1442" s="325"/>
      <c r="U1442" s="325"/>
      <c r="V1442" s="325"/>
      <c r="W1442" s="325"/>
      <c r="X1442" s="325"/>
      <c r="Y1442" s="325"/>
      <c r="Z1442" s="325"/>
      <c r="AA1442" s="325"/>
      <c r="AB1442" s="325"/>
      <c r="AC1442" s="325"/>
      <c r="AD1442" s="325"/>
      <c r="AG1442">
        <f>COUNTBLANK(M1445:AD1564)</f>
        <v>2160</v>
      </c>
      <c r="AH1442">
        <v>2160</v>
      </c>
      <c r="AI1442">
        <v>0</v>
      </c>
    </row>
    <row r="1443" spans="1:88" ht="120" customHeight="1">
      <c r="A1443" s="166"/>
      <c r="B1443" s="7"/>
      <c r="C1443" s="432"/>
      <c r="D1443" s="433"/>
      <c r="E1443" s="433"/>
      <c r="F1443" s="433"/>
      <c r="G1443" s="433"/>
      <c r="H1443" s="433"/>
      <c r="I1443" s="433"/>
      <c r="J1443" s="433"/>
      <c r="K1443" s="433"/>
      <c r="L1443" s="433"/>
      <c r="M1443" s="384" t="s">
        <v>105</v>
      </c>
      <c r="N1443" s="409" t="s">
        <v>106</v>
      </c>
      <c r="O1443" s="409" t="s">
        <v>107</v>
      </c>
      <c r="P1443" s="409" t="s">
        <v>248</v>
      </c>
      <c r="Q1443" s="409"/>
      <c r="R1443" s="409"/>
      <c r="S1443" s="409" t="s">
        <v>249</v>
      </c>
      <c r="T1443" s="409"/>
      <c r="U1443" s="409"/>
      <c r="V1443" s="409" t="s">
        <v>250</v>
      </c>
      <c r="W1443" s="409"/>
      <c r="X1443" s="409"/>
      <c r="Y1443" s="409" t="s">
        <v>252</v>
      </c>
      <c r="Z1443" s="409"/>
      <c r="AA1443" s="409"/>
      <c r="AB1443" s="409" t="s">
        <v>612</v>
      </c>
      <c r="AC1443" s="409"/>
      <c r="AD1443" s="409"/>
      <c r="AG1443" t="s">
        <v>105</v>
      </c>
      <c r="AL1443" t="s">
        <v>1535</v>
      </c>
      <c r="AQ1443" t="s">
        <v>106</v>
      </c>
      <c r="AV1443" t="s">
        <v>107</v>
      </c>
      <c r="BA1443" t="s">
        <v>1576</v>
      </c>
      <c r="BF1443" t="s">
        <v>1577</v>
      </c>
      <c r="BK1443" t="s">
        <v>1578</v>
      </c>
      <c r="BP1443" t="s">
        <v>1579</v>
      </c>
      <c r="BU1443" t="s">
        <v>1580</v>
      </c>
      <c r="BZ1443" s="200" t="s">
        <v>1581</v>
      </c>
      <c r="CC1443" t="s">
        <v>1582</v>
      </c>
      <c r="CH1443" s="128" t="s">
        <v>1583</v>
      </c>
    </row>
    <row r="1444" spans="1:88" ht="48" customHeight="1">
      <c r="A1444" s="166"/>
      <c r="B1444" s="7"/>
      <c r="C1444" s="404"/>
      <c r="D1444" s="405"/>
      <c r="E1444" s="405"/>
      <c r="F1444" s="405"/>
      <c r="G1444" s="405"/>
      <c r="H1444" s="405"/>
      <c r="I1444" s="405"/>
      <c r="J1444" s="405"/>
      <c r="K1444" s="405"/>
      <c r="L1444" s="405"/>
      <c r="M1444" s="384"/>
      <c r="N1444" s="409"/>
      <c r="O1444" s="409"/>
      <c r="P1444" s="117" t="s">
        <v>591</v>
      </c>
      <c r="Q1444" s="104" t="s">
        <v>106</v>
      </c>
      <c r="R1444" s="104" t="s">
        <v>107</v>
      </c>
      <c r="S1444" s="117" t="s">
        <v>591</v>
      </c>
      <c r="T1444" s="104" t="s">
        <v>106</v>
      </c>
      <c r="U1444" s="104" t="s">
        <v>107</v>
      </c>
      <c r="V1444" s="117" t="s">
        <v>591</v>
      </c>
      <c r="W1444" s="104" t="s">
        <v>106</v>
      </c>
      <c r="X1444" s="104" t="s">
        <v>107</v>
      </c>
      <c r="Y1444" s="117" t="s">
        <v>591</v>
      </c>
      <c r="Z1444" s="104" t="s">
        <v>106</v>
      </c>
      <c r="AA1444" s="104" t="s">
        <v>107</v>
      </c>
      <c r="AB1444" s="117" t="s">
        <v>591</v>
      </c>
      <c r="AC1444" s="104" t="s">
        <v>106</v>
      </c>
      <c r="AD1444" s="104" t="s">
        <v>107</v>
      </c>
      <c r="AG1444" t="s">
        <v>105</v>
      </c>
      <c r="AH1444" t="s">
        <v>1527</v>
      </c>
      <c r="AI1444" t="s">
        <v>1521</v>
      </c>
      <c r="AJ1444" t="s">
        <v>1528</v>
      </c>
      <c r="AL1444" t="s">
        <v>105</v>
      </c>
      <c r="AM1444" t="s">
        <v>1527</v>
      </c>
      <c r="AN1444" t="s">
        <v>1521</v>
      </c>
      <c r="AO1444" t="s">
        <v>1528</v>
      </c>
      <c r="AQ1444" t="s">
        <v>105</v>
      </c>
      <c r="AR1444" t="s">
        <v>1527</v>
      </c>
      <c r="AS1444" t="s">
        <v>1521</v>
      </c>
      <c r="AT1444" t="s">
        <v>1528</v>
      </c>
      <c r="AV1444" t="s">
        <v>105</v>
      </c>
      <c r="AW1444" t="s">
        <v>1527</v>
      </c>
      <c r="AX1444" t="s">
        <v>1521</v>
      </c>
      <c r="AY1444" t="s">
        <v>1528</v>
      </c>
      <c r="BA1444" t="s">
        <v>105</v>
      </c>
      <c r="BB1444" t="s">
        <v>1527</v>
      </c>
      <c r="BC1444" t="s">
        <v>1521</v>
      </c>
      <c r="BD1444" t="s">
        <v>1528</v>
      </c>
      <c r="BF1444" t="s">
        <v>105</v>
      </c>
      <c r="BG1444" t="s">
        <v>1527</v>
      </c>
      <c r="BH1444" t="s">
        <v>1521</v>
      </c>
      <c r="BI1444" t="s">
        <v>1528</v>
      </c>
      <c r="BK1444" t="s">
        <v>105</v>
      </c>
      <c r="BL1444" t="s">
        <v>1527</v>
      </c>
      <c r="BM1444" t="s">
        <v>1521</v>
      </c>
      <c r="BN1444" t="s">
        <v>1528</v>
      </c>
      <c r="BP1444" t="s">
        <v>105</v>
      </c>
      <c r="BQ1444" t="s">
        <v>1527</v>
      </c>
      <c r="BR1444" t="s">
        <v>1521</v>
      </c>
      <c r="BS1444" t="s">
        <v>1528</v>
      </c>
      <c r="BU1444" t="s">
        <v>105</v>
      </c>
      <c r="BV1444" t="s">
        <v>1527</v>
      </c>
      <c r="BW1444" t="s">
        <v>1521</v>
      </c>
      <c r="BX1444" t="s">
        <v>1528</v>
      </c>
      <c r="BZ1444" t="s">
        <v>1584</v>
      </c>
      <c r="CA1444" t="s">
        <v>1510</v>
      </c>
      <c r="CB1444" t="s">
        <v>1512</v>
      </c>
      <c r="CC1444" s="96" t="s">
        <v>105</v>
      </c>
      <c r="CD1444" t="s">
        <v>1585</v>
      </c>
      <c r="CE1444" s="96" t="s">
        <v>106</v>
      </c>
      <c r="CF1444" t="s">
        <v>1586</v>
      </c>
      <c r="CG1444" s="201" t="s">
        <v>107</v>
      </c>
      <c r="CH1444" t="s">
        <v>105</v>
      </c>
      <c r="CI1444" t="s">
        <v>106</v>
      </c>
      <c r="CJ1444" t="s">
        <v>107</v>
      </c>
    </row>
    <row r="1445" spans="1:88" ht="15" customHeight="1">
      <c r="A1445" s="166"/>
      <c r="B1445" s="7"/>
      <c r="C1445" s="142" t="s">
        <v>68</v>
      </c>
      <c r="D1445" s="428" t="str">
        <f>IF(D434="","",D434)</f>
        <v/>
      </c>
      <c r="E1445" s="428"/>
      <c r="F1445" s="428"/>
      <c r="G1445" s="428"/>
      <c r="H1445" s="428"/>
      <c r="I1445" s="428"/>
      <c r="J1445" s="428"/>
      <c r="K1445" s="428"/>
      <c r="L1445" s="428"/>
      <c r="M1445" s="237"/>
      <c r="N1445" s="237"/>
      <c r="O1445" s="237"/>
      <c r="P1445" s="237"/>
      <c r="Q1445" s="237"/>
      <c r="R1445" s="237"/>
      <c r="S1445" s="237"/>
      <c r="T1445" s="237"/>
      <c r="U1445" s="237"/>
      <c r="V1445" s="237"/>
      <c r="W1445" s="237"/>
      <c r="X1445" s="237"/>
      <c r="Y1445" s="237"/>
      <c r="Z1445" s="237"/>
      <c r="AA1445" s="237"/>
      <c r="AB1445" s="237"/>
      <c r="AC1445" s="237"/>
      <c r="AD1445" s="237"/>
      <c r="AG1445">
        <f>M1445</f>
        <v>0</v>
      </c>
      <c r="AH1445">
        <f>COUNTIF(N1445:O1445,"NS")</f>
        <v>0</v>
      </c>
      <c r="AI1445">
        <f>SUM(N1445:O1445)</f>
        <v>0</v>
      </c>
      <c r="AJ1445">
        <f>IF($AG$1442=$AH$1442,0,IF(OR(AND(AG1445=0,AH1445&gt;0),AND(AG1445="ns",AI1445&gt;0),AND(AG1445="ns",AH1445=0,AI1445=0)),1,IF(OR(AND(AG1445&gt;0,AH1445=2),AND(AG1445="ns",AH1445=2),AND(AG1445="ns",AI1445=0,AH1445&gt;0),AG1445=AI1445,COUNTIF(M1445:O1445,"NA")=3),0,1)))</f>
        <v>0</v>
      </c>
      <c r="AL1445">
        <f>M1445</f>
        <v>0</v>
      </c>
      <c r="AM1445">
        <f>COUNTIF(S1445,"NS")+COUNTIF(V1445,"NS")+COUNTIF(Y1445,"NS")+COUNTIF(P1445,"NS")+COUNTIF(AB1445,"NS")</f>
        <v>0</v>
      </c>
      <c r="AN1445">
        <f>SUM(S1445,V1445,Y1445,P1445,AB1445)</f>
        <v>0</v>
      </c>
      <c r="AO1445">
        <f>IF($AG$1442=$AH$1442,0,IF(OR(AND(AL1445=0,AM1445&gt;0),AND(AL1445="NS",AN1445&gt;0),AND(AL1445="NS",AM1445=0,AN1445=0)),1,IF(OR(AND(AM1445&gt;=2,AN1445&lt;AL1445),AND(AL1445="NS",AN1445=0,AM1445&gt;0),AL1445=AN1445,(COUNTIF(M1445,"na")+COUNTIF(P1445,"na")+COUNTIF(S1445,"na")+COUNTIF(V1445,"na")+COUNTIF(Y1445,"na")+COUNTIF(AB1445,"na"))=6),0,1)))</f>
        <v>0</v>
      </c>
      <c r="AQ1445">
        <f>N1445</f>
        <v>0</v>
      </c>
      <c r="AR1445">
        <f>COUNTIF(T1445,"NS")+COUNTIF(W1445,"NS")+COUNTIF(Z1445,"NS")+COUNTIF(Q1445,"NS")+COUNTIF(AC1445,"NS")</f>
        <v>0</v>
      </c>
      <c r="AS1445">
        <f>SUM(T1445,W1445,Z1445,Q1445,AC1445)</f>
        <v>0</v>
      </c>
      <c r="AT1445">
        <f>IF($AG$1442=$AH$1442,0,IF(OR(AND(AQ1445=0,AR1445&gt;0),AND(AQ1445="NS",AS1445&gt;0),AND(AQ1445="NS",AR1445=0,AS1445=0)),1,IF(OR(AND(AR1445&gt;=2,AS1445&lt;AQ1445),AND(AQ1445="NS",AS1445=0,AR1445&gt;0),AQ1445=AS1445,(COUNTIF(N1445,"na")+COUNTIF(Q1445,"na")+COUNTIF(T1445,"na")+COUNTIF(W1445,"na")+COUNTIF(Z1445,"na")+COUNTIF(AC1445,"na"))=6),0,1)))</f>
        <v>0</v>
      </c>
      <c r="AV1445">
        <f>O1445</f>
        <v>0</v>
      </c>
      <c r="AW1445">
        <f>COUNTIF(U1445,"NS")+COUNTIF(X1445,"NS")+COUNTIF(AA1445,"NS")+COUNTIF(R1445,"NS")+COUNTIF(AD1445,"NS")</f>
        <v>0</v>
      </c>
      <c r="AX1445">
        <f>SUM(U1445,X1445,AA1445,R1445,AD1445)</f>
        <v>0</v>
      </c>
      <c r="AY1445">
        <f>IF($AG$1442=$AH$1442,0,IF(OR(AND(AV1445=0,AW1445&gt;0),AND(AV1445="NS",AX1445&gt;0),AND(AV1445="NS",AW1445=0,AX1445=0)),1,IF(OR(AND(AW1445&gt;=2,AX1445&lt;AV1445),AND(AV1445="NS",AX1445=0,AW1445&gt;0),AV1445=AX1445,(COUNTIF(O1445,"na")+COUNTIF(R1445,"na")+COUNTIF(U1445,"na")+COUNTIF(X1445,"na")+COUNTIF(AA1445,"na")+COUNTIF(AD1445,"na"))=6),0,1)))</f>
        <v>0</v>
      </c>
      <c r="BA1445">
        <f>P1445</f>
        <v>0</v>
      </c>
      <c r="BB1445">
        <f>COUNTIF(Q1445:R1445,"NS")</f>
        <v>0</v>
      </c>
      <c r="BC1445">
        <f>SUM(Q1445:R1445)</f>
        <v>0</v>
      </c>
      <c r="BD1445">
        <f>IF($AG$1442=$AH$1442,0,IF(OR(AND(BA1445=0,BB1445&gt;0),AND(BA1445="ns",BC1445&gt;0),AND(BA1445="ns",BB1445=0,BC1445=0)),1,IF(OR(AND(BA1445&gt;0,BB1445=2),AND(BA1445="ns",BB1445=2),AND(BA1445="ns",BC1445=0,BB1445&gt;0),BA1445=BC1445,COUNTIF(P1445:R1445,"NA")=3),0,1)))</f>
        <v>0</v>
      </c>
      <c r="BF1445">
        <f>S1445</f>
        <v>0</v>
      </c>
      <c r="BG1445">
        <f>COUNTIF(T1445:U1445,"NS")</f>
        <v>0</v>
      </c>
      <c r="BH1445">
        <f>SUM(T1445:U1445)</f>
        <v>0</v>
      </c>
      <c r="BI1445">
        <f>IF($AG$1442=$AH$1442,0,IF(OR(AND(BF1445=0,BG1445&gt;0),AND(BF1445="ns",BH1445&gt;0),AND(BF1445="ns",BG1445=0,BH1445=0)),1,IF(OR(AND(BF1445&gt;0,BG1445=2),AND(BF1445="ns",BG1445=2),AND(BF1445="ns",BH1445=0,BG1445&gt;0),BF1445=BH1445,COUNTIF(S1445:U1445,"NA")=3),0,1)))</f>
        <v>0</v>
      </c>
      <c r="BK1445">
        <f>V1445</f>
        <v>0</v>
      </c>
      <c r="BL1445">
        <f>COUNTIF(W1445:X1445,"NS")</f>
        <v>0</v>
      </c>
      <c r="BM1445">
        <f>SUM(W1445:X1445)</f>
        <v>0</v>
      </c>
      <c r="BN1445">
        <f>IF($AG$1442=$AH$1442,0,IF(OR(AND(BK1445=0,BL1445&gt;0),AND(BK1445="ns",BM1445&gt;0),AND(BK1445="ns",BL1445=0,BM1445=0)),1,IF(OR(AND(BK1445&gt;0,BL1445=2),AND(BK1445="ns",BL1445=2),AND(BK1445="ns",BM1445=0,BL1445&gt;0),BK1445=BM1445,COUNTIF(V1445:X1445,"NA")=3),0,1)))</f>
        <v>0</v>
      </c>
      <c r="BP1445">
        <f>Y1445</f>
        <v>0</v>
      </c>
      <c r="BQ1445">
        <f>COUNTIF(Z1445:AA1445,"NS")</f>
        <v>0</v>
      </c>
      <c r="BR1445">
        <f>SUM(Z1445:AA1445)</f>
        <v>0</v>
      </c>
      <c r="BS1445">
        <f>IF($AG$1442=$AH$1442,0,IF(OR(AND(BP1445=0,BQ1445&gt;0),AND(BP1445="ns",BR1445&gt;0),AND(BP1445="ns",BQ1445=0,BR1445=0)),1,IF(OR(AND(BP1445&gt;0,BQ1445=2),AND(BP1445="ns",BQ1445=2),AND(BP1445="ns",BR1445=0,BQ1445&gt;0),BP1445=BR1445,COUNTIF(Y1445:AA1445,"NA")=3),0,1)))</f>
        <v>0</v>
      </c>
      <c r="BU1445">
        <f>AB1445</f>
        <v>0</v>
      </c>
      <c r="BV1445">
        <f>COUNTIF(AC1445:AD1445,"NS")</f>
        <v>0</v>
      </c>
      <c r="BW1445">
        <f>SUM(AC1445:AD1445)</f>
        <v>0</v>
      </c>
      <c r="BX1445">
        <f>IF($AG$1442=$AH$1442,0,IF(OR(AND(BU1445=0,BV1445&gt;0),AND(BU1445="ns",BW1445&gt;0),AND(BU1445="ns",BV1445=0,BW1445=0)),1,IF(OR(AND(BU1445&gt;0,BV1445=2),AND(BU1445="ns",BV1445=2),AND(BU1445="ns",BW1445=0,BV1445&gt;0),BU1445=BW1445,COUNTIF(AB1445:AD1445,"NA")=3),0,1)))</f>
        <v>0</v>
      </c>
      <c r="BZ1445">
        <f>IF(OR(V1122="na",V1122="ns"),0,V1122)+IF(OR(AB1122="na",AB1122="ns"),0,AB1122)</f>
        <v>0</v>
      </c>
      <c r="CA1445">
        <f>IF(OR(BZ1445=0,BZ1445="NA",BZ1445="NS"),0,IF(COUNTBLANK(M1445:AD1445)=18,0,IF(COUNTA(M1445:AD1445)&lt;&gt;COUNTA($M$1443:$O$1444,$P$1444:$AD$1444),1,0)))</f>
        <v>0</v>
      </c>
      <c r="CC1445">
        <f>IF(COUNTBLANK(M1445:AD1445)=18,0,IF(M1445&gt;=BZ1445,0,1))</f>
        <v>0</v>
      </c>
      <c r="CD1445">
        <f>IF(OR(W1122="na",W1122="ns"),0,W1122)+IF(OR(AC1122="na",AC1122="ns"),0,AC1122)</f>
        <v>0</v>
      </c>
      <c r="CE1445">
        <f>IF(COUNTBLANK(M1445:AD1445)=18,0,IF(N1445&gt;=CD1445,0,1))</f>
        <v>0</v>
      </c>
      <c r="CF1445">
        <f>IF(OR(X1122="na",X1122="ns"),0,X1122)+IF(OR(AD1122="na",AD1122="ns"),0,AD1122)</f>
        <v>0</v>
      </c>
      <c r="CG1445" s="203">
        <f>IF(COUNTBLANK(M1445:AD1445)=18,0,IF(O1445&gt;=CF1445,0,1))</f>
        <v>0</v>
      </c>
      <c r="CH1445">
        <f>IF(OR(P1445="NA",P1445="NS"),0,IF(P1445&lt;=BZ1445,0,1))+IF(OR(S1445="NA",S1445="NS"),0,IF(S1445&lt;=BZ1445,0,1))+IF(OR(V1445="NA",V1445="NS"),0,IF(V1445&lt;=BZ1445,0,1))+IF(OR(Y1445="NA",Y1445="NS"),0,IF(Y1445&lt;=BZ1445,0,1))+IF(OR(AB1445="NA",AB1445="NS"),0,IF(AB1445&lt;=BZ1445,0,1))</f>
        <v>0</v>
      </c>
      <c r="CI1445">
        <f>IF(OR(Q1445="NA",Q1445="NS"),0,IF(Q1445&lt;=CD1445,0,1))+IF(OR(T1445="NA",T1445="NS"),0,IF(T1445&lt;=CD1445,0,1))+IF(OR(W1445="NA",W1445="NS"),0,IF(W1445&lt;=CD1445,0,1))+IF(OR(Z1445="NA",Z1445="NS"),0,IF(Z1445&lt;=CD1445,0,1))+IF(OR(AC1445="NA",AC1445="NS"),0,IF(AC1445&lt;=CD1445,0,1))</f>
        <v>0</v>
      </c>
      <c r="CJ1445">
        <f>IF(OR(R1445="NA",R1445="NS"),0,IF(R1445&lt;=CF1445,0,1))+IF(OR(U1445="NA",U1445="NS"),0,IF(U1445&lt;=CF1445,0,1))+IF(OR(X1445="NA",X1445="NS"),0,IF(X1445&lt;=CF1445,0,1))+IF(OR(AA1445="NA",AA1445="NS"),0,IF(AA1445&lt;=CF1445,0,1))+IF(OR(AD1445="NA",AD1445="NS"),0,IF(AD1445&lt;=CF1445,0,1))</f>
        <v>0</v>
      </c>
    </row>
    <row r="1446" spans="1:88" ht="15" customHeight="1">
      <c r="A1446" s="166"/>
      <c r="B1446" s="7"/>
      <c r="C1446" s="64" t="s">
        <v>69</v>
      </c>
      <c r="D1446" s="428" t="str">
        <f t="shared" ref="D1446:D1509" si="527">IF(D435="","",D435)</f>
        <v/>
      </c>
      <c r="E1446" s="428"/>
      <c r="F1446" s="428"/>
      <c r="G1446" s="428"/>
      <c r="H1446" s="428"/>
      <c r="I1446" s="428"/>
      <c r="J1446" s="428"/>
      <c r="K1446" s="428"/>
      <c r="L1446" s="428"/>
      <c r="M1446" s="237"/>
      <c r="N1446" s="237"/>
      <c r="O1446" s="237"/>
      <c r="P1446" s="237"/>
      <c r="Q1446" s="237"/>
      <c r="R1446" s="237"/>
      <c r="S1446" s="237"/>
      <c r="T1446" s="237"/>
      <c r="U1446" s="237"/>
      <c r="V1446" s="237"/>
      <c r="W1446" s="237"/>
      <c r="X1446" s="237"/>
      <c r="Y1446" s="237"/>
      <c r="Z1446" s="237"/>
      <c r="AA1446" s="237"/>
      <c r="AB1446" s="237"/>
      <c r="AC1446" s="237"/>
      <c r="AD1446" s="237"/>
      <c r="AG1446">
        <f t="shared" ref="AG1446:AG1509" si="528">M1446</f>
        <v>0</v>
      </c>
      <c r="AH1446">
        <f t="shared" ref="AH1446:AH1509" si="529">COUNTIF(N1446:O1446,"NS")</f>
        <v>0</v>
      </c>
      <c r="AI1446">
        <f t="shared" ref="AI1446:AI1509" si="530">SUM(N1446:O1446)</f>
        <v>0</v>
      </c>
      <c r="AJ1446">
        <f t="shared" ref="AJ1446:AJ1509" si="531">IF($AG$1442=$AH$1442,0,IF(OR(AND(AG1446=0,AH1446&gt;0),AND(AG1446="ns",AI1446&gt;0),AND(AG1446="ns",AH1446=0,AI1446=0)),1,IF(OR(AND(AG1446&gt;0,AH1446=2),AND(AG1446="ns",AH1446=2),AND(AG1446="ns",AI1446=0,AH1446&gt;0),AG1446=AI1446,COUNTIF(M1446:O1446,"NA")=3),0,1)))</f>
        <v>0</v>
      </c>
      <c r="AL1446">
        <f t="shared" ref="AL1446:AL1509" si="532">M1446</f>
        <v>0</v>
      </c>
      <c r="AM1446">
        <f t="shared" ref="AM1446:AM1509" si="533">COUNTIF(S1446,"NS")+COUNTIF(V1446,"NS")+COUNTIF(Y1446,"NS")+COUNTIF(P1446,"NS")+COUNTIF(AB1446,"NS")</f>
        <v>0</v>
      </c>
      <c r="AN1446">
        <f t="shared" ref="AN1446:AN1509" si="534">SUM(S1446,V1446,Y1446,P1446,AB1446)</f>
        <v>0</v>
      </c>
      <c r="AO1446">
        <f t="shared" ref="AO1446:AO1509" si="535">IF($AG$1442=$AH$1442,0,IF(OR(AND(AL1446=0,AM1446&gt;0),AND(AL1446="NS",AN1446&gt;0),AND(AL1446="NS",AM1446=0,AN1446=0)),1,IF(OR(AND(AM1446&gt;=2,AN1446&lt;AL1446),AND(AL1446="NS",AN1446=0,AM1446&gt;0),AL1446=AN1446,(COUNTIF(M1446,"na")+COUNTIF(P1446,"na")+COUNTIF(S1446,"na")+COUNTIF(V1446,"na")+COUNTIF(Y1446,"na")+COUNTIF(AB1446,"na"))=6),0,1)))</f>
        <v>0</v>
      </c>
      <c r="AQ1446">
        <f t="shared" ref="AQ1446:AQ1509" si="536">N1446</f>
        <v>0</v>
      </c>
      <c r="AR1446">
        <f t="shared" ref="AR1446:AR1509" si="537">COUNTIF(T1446,"NS")+COUNTIF(W1446,"NS")+COUNTIF(Z1446,"NS")+COUNTIF(Q1446,"NS")+COUNTIF(AC1446,"NS")</f>
        <v>0</v>
      </c>
      <c r="AS1446">
        <f t="shared" ref="AS1446:AS1509" si="538">SUM(T1446,W1446,Z1446,Q1446,AC1446)</f>
        <v>0</v>
      </c>
      <c r="AT1446">
        <f t="shared" ref="AT1446:AT1509" si="539">IF($AG$1442=$AH$1442,0,IF(OR(AND(AQ1446=0,AR1446&gt;0),AND(AQ1446="NS",AS1446&gt;0),AND(AQ1446="NS",AR1446=0,AS1446=0)),1,IF(OR(AND(AR1446&gt;=2,AS1446&lt;AQ1446),AND(AQ1446="NS",AS1446=0,AR1446&gt;0),AQ1446=AS1446,(COUNTIF(N1446,"na")+COUNTIF(Q1446,"na")+COUNTIF(T1446,"na")+COUNTIF(W1446,"na")+COUNTIF(Z1446,"na")+COUNTIF(AC1446,"na"))=6),0,1)))</f>
        <v>0</v>
      </c>
      <c r="AV1446">
        <f t="shared" ref="AV1446:AV1509" si="540">O1446</f>
        <v>0</v>
      </c>
      <c r="AW1446">
        <f t="shared" ref="AW1446:AW1509" si="541">COUNTIF(U1446,"NS")+COUNTIF(X1446,"NS")+COUNTIF(AA1446,"NS")+COUNTIF(R1446,"NS")+COUNTIF(AD1446,"NS")</f>
        <v>0</v>
      </c>
      <c r="AX1446">
        <f t="shared" ref="AX1446:AX1509" si="542">SUM(U1446,X1446,AA1446,R1446,AD1446)</f>
        <v>0</v>
      </c>
      <c r="AY1446">
        <f t="shared" ref="AY1446:AY1509" si="543">IF($AG$1442=$AH$1442,0,IF(OR(AND(AV1446=0,AW1446&gt;0),AND(AV1446="NS",AX1446&gt;0),AND(AV1446="NS",AW1446=0,AX1446=0)),1,IF(OR(AND(AW1446&gt;=2,AX1446&lt;AV1446),AND(AV1446="NS",AX1446=0,AW1446&gt;0),AV1446=AX1446,(COUNTIF(O1446,"na")+COUNTIF(R1446,"na")+COUNTIF(U1446,"na")+COUNTIF(X1446,"na")+COUNTIF(AA1446,"na")+COUNTIF(AD1446,"na"))=6),0,1)))</f>
        <v>0</v>
      </c>
      <c r="BA1446">
        <f t="shared" ref="BA1446:BA1509" si="544">P1446</f>
        <v>0</v>
      </c>
      <c r="BB1446">
        <f t="shared" ref="BB1446:BB1509" si="545">COUNTIF(Q1446:R1446,"NS")</f>
        <v>0</v>
      </c>
      <c r="BC1446">
        <f t="shared" ref="BC1446:BC1509" si="546">SUM(Q1446:R1446)</f>
        <v>0</v>
      </c>
      <c r="BD1446">
        <f t="shared" ref="BD1446:BD1509" si="547">IF($AG$1442=$AH$1442,0,IF(OR(AND(BA1446=0,BB1446&gt;0),AND(BA1446="ns",BC1446&gt;0),AND(BA1446="ns",BB1446=0,BC1446=0)),1,IF(OR(AND(BA1446&gt;0,BB1446=2),AND(BA1446="ns",BB1446=2),AND(BA1446="ns",BC1446=0,BB1446&gt;0),BA1446=BC1446,COUNTIF(P1446:R1446,"NA")=3),0,1)))</f>
        <v>0</v>
      </c>
      <c r="BF1446">
        <f t="shared" ref="BF1446:BF1509" si="548">S1446</f>
        <v>0</v>
      </c>
      <c r="BG1446">
        <f t="shared" ref="BG1446:BG1509" si="549">COUNTIF(T1446:U1446,"NS")</f>
        <v>0</v>
      </c>
      <c r="BH1446">
        <f t="shared" ref="BH1446:BH1509" si="550">SUM(T1446:U1446)</f>
        <v>0</v>
      </c>
      <c r="BI1446">
        <f t="shared" ref="BI1446:BI1509" si="551">IF($AG$1442=$AH$1442,0,IF(OR(AND(BF1446=0,BG1446&gt;0),AND(BF1446="ns",BH1446&gt;0),AND(BF1446="ns",BG1446=0,BH1446=0)),1,IF(OR(AND(BF1446&gt;0,BG1446=2),AND(BF1446="ns",BG1446=2),AND(BF1446="ns",BH1446=0,BG1446&gt;0),BF1446=BH1446,COUNTIF(S1446:U1446,"NA")=3),0,1)))</f>
        <v>0</v>
      </c>
      <c r="BK1446">
        <f t="shared" ref="BK1446:BK1509" si="552">V1446</f>
        <v>0</v>
      </c>
      <c r="BL1446">
        <f t="shared" ref="BL1446:BL1509" si="553">COUNTIF(W1446:X1446,"NS")</f>
        <v>0</v>
      </c>
      <c r="BM1446">
        <f t="shared" ref="BM1446:BM1509" si="554">SUM(W1446:X1446)</f>
        <v>0</v>
      </c>
      <c r="BN1446">
        <f t="shared" ref="BN1446:BN1509" si="555">IF($AG$1442=$AH$1442,0,IF(OR(AND(BK1446=0,BL1446&gt;0),AND(BK1446="ns",BM1446&gt;0),AND(BK1446="ns",BL1446=0,BM1446=0)),1,IF(OR(AND(BK1446&gt;0,BL1446=2),AND(BK1446="ns",BL1446=2),AND(BK1446="ns",BM1446=0,BL1446&gt;0),BK1446=BM1446,COUNTIF(V1446:X1446,"NA")=3),0,1)))</f>
        <v>0</v>
      </c>
      <c r="BP1446">
        <f t="shared" ref="BP1446:BP1509" si="556">Y1446</f>
        <v>0</v>
      </c>
      <c r="BQ1446">
        <f t="shared" ref="BQ1446:BQ1509" si="557">COUNTIF(Z1446:AA1446,"NS")</f>
        <v>0</v>
      </c>
      <c r="BR1446">
        <f t="shared" ref="BR1446:BR1509" si="558">SUM(Z1446:AA1446)</f>
        <v>0</v>
      </c>
      <c r="BS1446">
        <f t="shared" ref="BS1446:BS1509" si="559">IF($AG$1442=$AH$1442,0,IF(OR(AND(BP1446=0,BQ1446&gt;0),AND(BP1446="ns",BR1446&gt;0),AND(BP1446="ns",BQ1446=0,BR1446=0)),1,IF(OR(AND(BP1446&gt;0,BQ1446=2),AND(BP1446="ns",BQ1446=2),AND(BP1446="ns",BR1446=0,BQ1446&gt;0),BP1446=BR1446,COUNTIF(Y1446:AA1446,"NA")=3),0,1)))</f>
        <v>0</v>
      </c>
      <c r="BU1446">
        <f t="shared" ref="BU1446:BU1509" si="560">AB1446</f>
        <v>0</v>
      </c>
      <c r="BV1446">
        <f t="shared" ref="BV1446:BV1509" si="561">COUNTIF(AC1446:AD1446,"NS")</f>
        <v>0</v>
      </c>
      <c r="BW1446">
        <f t="shared" ref="BW1446:BW1509" si="562">SUM(AC1446:AD1446)</f>
        <v>0</v>
      </c>
      <c r="BX1446">
        <f t="shared" ref="BX1446:BX1509" si="563">IF($AG$1442=$AH$1442,0,IF(OR(AND(BU1446=0,BV1446&gt;0),AND(BU1446="ns",BW1446&gt;0),AND(BU1446="ns",BV1446=0,BW1446=0)),1,IF(OR(AND(BU1446&gt;0,BV1446=2),AND(BU1446="ns",BV1446=2),AND(BU1446="ns",BW1446=0,BV1446&gt;0),BU1446=BW1446,COUNTIF(AB1446:AD1446,"NA")=3),0,1)))</f>
        <v>0</v>
      </c>
      <c r="BZ1446">
        <f t="shared" ref="BZ1446:BZ1509" si="564">IF(OR(V1123="na",V1123="ns"),0,V1123)+IF(OR(AB1123="na",AB1123="ns"),0,AB1123)</f>
        <v>0</v>
      </c>
      <c r="CA1446">
        <f t="shared" ref="CA1446:CA1509" si="565">IF(OR(BZ1446=0,BZ1446="NA",BZ1446="NS"),0,IF(COUNTBLANK(M1446:AD1446)=18,0,IF(COUNTA(M1446:AD1446)&lt;&gt;COUNTA($M$1443:$O$1444,$P$1444:$AD$1444),1,0)))</f>
        <v>0</v>
      </c>
      <c r="CC1446">
        <f t="shared" ref="CC1446:CC1509" si="566">IF(COUNTBLANK(M1446:AD1446)=18,0,IF(M1446&gt;=BZ1446,0,1))</f>
        <v>0</v>
      </c>
      <c r="CD1446">
        <f t="shared" ref="CD1446:CD1509" si="567">IF(OR(W1123="na",W1123="ns"),0,W1123)+IF(OR(AC1123="na",AC1123="ns"),0,AC1123)</f>
        <v>0</v>
      </c>
      <c r="CE1446">
        <f t="shared" ref="CE1446:CE1509" si="568">IF(COUNTBLANK(M1446:AD1446)=18,0,IF(N1446&gt;=CD1446,0,1))</f>
        <v>0</v>
      </c>
      <c r="CF1446">
        <f t="shared" ref="CF1446:CF1509" si="569">IF(OR(X1123="na",X1123="ns"),0,X1123)+IF(OR(AD1123="na",AD1123="ns"),0,AD1123)</f>
        <v>0</v>
      </c>
      <c r="CG1446" s="203">
        <f t="shared" ref="CG1446:CG1509" si="570">IF(COUNTBLANK(M1446:AD1446)=18,0,IF(O1446&gt;=CF1446,0,1))</f>
        <v>0</v>
      </c>
      <c r="CH1446">
        <f t="shared" ref="CH1446:CH1509" si="571">IF(OR(P1446="NA",P1446="NS"),0,IF(P1446&lt;=BZ1446,0,1))+IF(OR(S1446="NA",S1446="NS"),0,IF(S1446&lt;=BZ1446,0,1))+IF(OR(V1446="NA",V1446="NS"),0,IF(V1446&lt;=BZ1446,0,1))+IF(OR(Y1446="NA",Y1446="NS"),0,IF(Y1446&lt;=BZ1446,0,1))+IF(OR(AB1446="NA",AB1446="NS"),0,IF(AB1446&lt;=BZ1446,0,1))</f>
        <v>0</v>
      </c>
      <c r="CI1446">
        <f t="shared" ref="CI1446:CI1509" si="572">IF(OR(Q1446="NA",Q1446="NS"),0,IF(Q1446&lt;=CD1446,0,1))+IF(OR(T1446="NA",T1446="NS"),0,IF(T1446&lt;=CD1446,0,1))+IF(OR(W1446="NA",W1446="NS"),0,IF(W1446&lt;=CD1446,0,1))+IF(OR(Z1446="NA",Z1446="NS"),0,IF(Z1446&lt;=CD1446,0,1))+IF(OR(AC1446="NA",AC1446="NS"),0,IF(AC1446&lt;=CD1446,0,1))</f>
        <v>0</v>
      </c>
      <c r="CJ1446">
        <f t="shared" ref="CJ1446:CJ1509" si="573">IF(OR(R1446="NA",R1446="NS"),0,IF(R1446&lt;=CF1446,0,1))+IF(OR(U1446="NA",U1446="NS"),0,IF(U1446&lt;=CF1446,0,1))+IF(OR(X1446="NA",X1446="NS"),0,IF(X1446&lt;=CF1446,0,1))+IF(OR(AA1446="NA",AA1446="NS"),0,IF(AA1446&lt;=CF1446,0,1))+IF(OR(AD1446="NA",AD1446="NS"),0,IF(AD1446&lt;=CF1446,0,1))</f>
        <v>0</v>
      </c>
    </row>
    <row r="1447" spans="1:88" ht="15" customHeight="1">
      <c r="A1447" s="166"/>
      <c r="B1447" s="7"/>
      <c r="C1447" s="64" t="s">
        <v>70</v>
      </c>
      <c r="D1447" s="428" t="str">
        <f t="shared" si="527"/>
        <v/>
      </c>
      <c r="E1447" s="428"/>
      <c r="F1447" s="428"/>
      <c r="G1447" s="428"/>
      <c r="H1447" s="428"/>
      <c r="I1447" s="428"/>
      <c r="J1447" s="428"/>
      <c r="K1447" s="428"/>
      <c r="L1447" s="428"/>
      <c r="M1447" s="237"/>
      <c r="N1447" s="237"/>
      <c r="O1447" s="237"/>
      <c r="P1447" s="237"/>
      <c r="Q1447" s="237"/>
      <c r="R1447" s="237"/>
      <c r="S1447" s="237"/>
      <c r="T1447" s="237"/>
      <c r="U1447" s="237"/>
      <c r="V1447" s="237"/>
      <c r="W1447" s="237"/>
      <c r="X1447" s="237"/>
      <c r="Y1447" s="237"/>
      <c r="Z1447" s="237"/>
      <c r="AA1447" s="237"/>
      <c r="AB1447" s="237"/>
      <c r="AC1447" s="237"/>
      <c r="AD1447" s="237"/>
      <c r="AG1447">
        <f t="shared" si="528"/>
        <v>0</v>
      </c>
      <c r="AH1447">
        <f t="shared" si="529"/>
        <v>0</v>
      </c>
      <c r="AI1447">
        <f t="shared" si="530"/>
        <v>0</v>
      </c>
      <c r="AJ1447">
        <f t="shared" si="531"/>
        <v>0</v>
      </c>
      <c r="AL1447">
        <f t="shared" si="532"/>
        <v>0</v>
      </c>
      <c r="AM1447">
        <f t="shared" si="533"/>
        <v>0</v>
      </c>
      <c r="AN1447">
        <f t="shared" si="534"/>
        <v>0</v>
      </c>
      <c r="AO1447">
        <f t="shared" si="535"/>
        <v>0</v>
      </c>
      <c r="AQ1447">
        <f t="shared" si="536"/>
        <v>0</v>
      </c>
      <c r="AR1447">
        <f t="shared" si="537"/>
        <v>0</v>
      </c>
      <c r="AS1447">
        <f t="shared" si="538"/>
        <v>0</v>
      </c>
      <c r="AT1447">
        <f t="shared" si="539"/>
        <v>0</v>
      </c>
      <c r="AV1447">
        <f t="shared" si="540"/>
        <v>0</v>
      </c>
      <c r="AW1447">
        <f t="shared" si="541"/>
        <v>0</v>
      </c>
      <c r="AX1447">
        <f t="shared" si="542"/>
        <v>0</v>
      </c>
      <c r="AY1447">
        <f t="shared" si="543"/>
        <v>0</v>
      </c>
      <c r="BA1447">
        <f t="shared" si="544"/>
        <v>0</v>
      </c>
      <c r="BB1447">
        <f t="shared" si="545"/>
        <v>0</v>
      </c>
      <c r="BC1447">
        <f t="shared" si="546"/>
        <v>0</v>
      </c>
      <c r="BD1447">
        <f t="shared" si="547"/>
        <v>0</v>
      </c>
      <c r="BF1447">
        <f t="shared" si="548"/>
        <v>0</v>
      </c>
      <c r="BG1447">
        <f t="shared" si="549"/>
        <v>0</v>
      </c>
      <c r="BH1447">
        <f t="shared" si="550"/>
        <v>0</v>
      </c>
      <c r="BI1447">
        <f t="shared" si="551"/>
        <v>0</v>
      </c>
      <c r="BK1447">
        <f t="shared" si="552"/>
        <v>0</v>
      </c>
      <c r="BL1447">
        <f t="shared" si="553"/>
        <v>0</v>
      </c>
      <c r="BM1447">
        <f t="shared" si="554"/>
        <v>0</v>
      </c>
      <c r="BN1447">
        <f t="shared" si="555"/>
        <v>0</v>
      </c>
      <c r="BP1447">
        <f t="shared" si="556"/>
        <v>0</v>
      </c>
      <c r="BQ1447">
        <f t="shared" si="557"/>
        <v>0</v>
      </c>
      <c r="BR1447">
        <f t="shared" si="558"/>
        <v>0</v>
      </c>
      <c r="BS1447">
        <f t="shared" si="559"/>
        <v>0</v>
      </c>
      <c r="BU1447">
        <f t="shared" si="560"/>
        <v>0</v>
      </c>
      <c r="BV1447">
        <f t="shared" si="561"/>
        <v>0</v>
      </c>
      <c r="BW1447">
        <f t="shared" si="562"/>
        <v>0</v>
      </c>
      <c r="BX1447">
        <f t="shared" si="563"/>
        <v>0</v>
      </c>
      <c r="BZ1447">
        <f t="shared" si="564"/>
        <v>0</v>
      </c>
      <c r="CA1447">
        <f t="shared" si="565"/>
        <v>0</v>
      </c>
      <c r="CC1447">
        <f t="shared" si="566"/>
        <v>0</v>
      </c>
      <c r="CD1447">
        <f t="shared" si="567"/>
        <v>0</v>
      </c>
      <c r="CE1447">
        <f t="shared" si="568"/>
        <v>0</v>
      </c>
      <c r="CF1447">
        <f t="shared" si="569"/>
        <v>0</v>
      </c>
      <c r="CG1447" s="203">
        <f t="shared" si="570"/>
        <v>0</v>
      </c>
      <c r="CH1447">
        <f t="shared" si="571"/>
        <v>0</v>
      </c>
      <c r="CI1447">
        <f t="shared" si="572"/>
        <v>0</v>
      </c>
      <c r="CJ1447">
        <f t="shared" si="573"/>
        <v>0</v>
      </c>
    </row>
    <row r="1448" spans="1:88" ht="15" customHeight="1">
      <c r="A1448" s="166"/>
      <c r="B1448" s="7"/>
      <c r="C1448" s="64" t="s">
        <v>71</v>
      </c>
      <c r="D1448" s="428" t="str">
        <f t="shared" si="527"/>
        <v/>
      </c>
      <c r="E1448" s="428"/>
      <c r="F1448" s="428"/>
      <c r="G1448" s="428"/>
      <c r="H1448" s="428"/>
      <c r="I1448" s="428"/>
      <c r="J1448" s="428"/>
      <c r="K1448" s="428"/>
      <c r="L1448" s="428"/>
      <c r="M1448" s="237"/>
      <c r="N1448" s="237"/>
      <c r="O1448" s="237"/>
      <c r="P1448" s="237"/>
      <c r="Q1448" s="237"/>
      <c r="R1448" s="237"/>
      <c r="S1448" s="237"/>
      <c r="T1448" s="237"/>
      <c r="U1448" s="237"/>
      <c r="V1448" s="237"/>
      <c r="W1448" s="237"/>
      <c r="X1448" s="237"/>
      <c r="Y1448" s="237"/>
      <c r="Z1448" s="237"/>
      <c r="AA1448" s="237"/>
      <c r="AB1448" s="237"/>
      <c r="AC1448" s="237"/>
      <c r="AD1448" s="237"/>
      <c r="AG1448">
        <f t="shared" si="528"/>
        <v>0</v>
      </c>
      <c r="AH1448">
        <f t="shared" si="529"/>
        <v>0</v>
      </c>
      <c r="AI1448">
        <f t="shared" si="530"/>
        <v>0</v>
      </c>
      <c r="AJ1448">
        <f t="shared" si="531"/>
        <v>0</v>
      </c>
      <c r="AL1448">
        <f t="shared" si="532"/>
        <v>0</v>
      </c>
      <c r="AM1448">
        <f t="shared" si="533"/>
        <v>0</v>
      </c>
      <c r="AN1448">
        <f t="shared" si="534"/>
        <v>0</v>
      </c>
      <c r="AO1448">
        <f t="shared" si="535"/>
        <v>0</v>
      </c>
      <c r="AQ1448">
        <f t="shared" si="536"/>
        <v>0</v>
      </c>
      <c r="AR1448">
        <f t="shared" si="537"/>
        <v>0</v>
      </c>
      <c r="AS1448">
        <f t="shared" si="538"/>
        <v>0</v>
      </c>
      <c r="AT1448">
        <f t="shared" si="539"/>
        <v>0</v>
      </c>
      <c r="AV1448">
        <f t="shared" si="540"/>
        <v>0</v>
      </c>
      <c r="AW1448">
        <f t="shared" si="541"/>
        <v>0</v>
      </c>
      <c r="AX1448">
        <f t="shared" si="542"/>
        <v>0</v>
      </c>
      <c r="AY1448">
        <f t="shared" si="543"/>
        <v>0</v>
      </c>
      <c r="BA1448">
        <f t="shared" si="544"/>
        <v>0</v>
      </c>
      <c r="BB1448">
        <f t="shared" si="545"/>
        <v>0</v>
      </c>
      <c r="BC1448">
        <f t="shared" si="546"/>
        <v>0</v>
      </c>
      <c r="BD1448">
        <f t="shared" si="547"/>
        <v>0</v>
      </c>
      <c r="BF1448">
        <f t="shared" si="548"/>
        <v>0</v>
      </c>
      <c r="BG1448">
        <f t="shared" si="549"/>
        <v>0</v>
      </c>
      <c r="BH1448">
        <f t="shared" si="550"/>
        <v>0</v>
      </c>
      <c r="BI1448">
        <f t="shared" si="551"/>
        <v>0</v>
      </c>
      <c r="BK1448">
        <f t="shared" si="552"/>
        <v>0</v>
      </c>
      <c r="BL1448">
        <f t="shared" si="553"/>
        <v>0</v>
      </c>
      <c r="BM1448">
        <f t="shared" si="554"/>
        <v>0</v>
      </c>
      <c r="BN1448">
        <f t="shared" si="555"/>
        <v>0</v>
      </c>
      <c r="BP1448">
        <f t="shared" si="556"/>
        <v>0</v>
      </c>
      <c r="BQ1448">
        <f t="shared" si="557"/>
        <v>0</v>
      </c>
      <c r="BR1448">
        <f t="shared" si="558"/>
        <v>0</v>
      </c>
      <c r="BS1448">
        <f t="shared" si="559"/>
        <v>0</v>
      </c>
      <c r="BU1448">
        <f t="shared" si="560"/>
        <v>0</v>
      </c>
      <c r="BV1448">
        <f t="shared" si="561"/>
        <v>0</v>
      </c>
      <c r="BW1448">
        <f t="shared" si="562"/>
        <v>0</v>
      </c>
      <c r="BX1448">
        <f t="shared" si="563"/>
        <v>0</v>
      </c>
      <c r="BZ1448">
        <f t="shared" si="564"/>
        <v>0</v>
      </c>
      <c r="CA1448">
        <f t="shared" si="565"/>
        <v>0</v>
      </c>
      <c r="CC1448">
        <f t="shared" si="566"/>
        <v>0</v>
      </c>
      <c r="CD1448">
        <f t="shared" si="567"/>
        <v>0</v>
      </c>
      <c r="CE1448">
        <f t="shared" si="568"/>
        <v>0</v>
      </c>
      <c r="CF1448">
        <f t="shared" si="569"/>
        <v>0</v>
      </c>
      <c r="CG1448" s="203">
        <f t="shared" si="570"/>
        <v>0</v>
      </c>
      <c r="CH1448">
        <f t="shared" si="571"/>
        <v>0</v>
      </c>
      <c r="CI1448">
        <f t="shared" si="572"/>
        <v>0</v>
      </c>
      <c r="CJ1448">
        <f t="shared" si="573"/>
        <v>0</v>
      </c>
    </row>
    <row r="1449" spans="1:88" ht="15" customHeight="1">
      <c r="A1449" s="166"/>
      <c r="B1449" s="7"/>
      <c r="C1449" s="64" t="s">
        <v>72</v>
      </c>
      <c r="D1449" s="428" t="str">
        <f t="shared" si="527"/>
        <v/>
      </c>
      <c r="E1449" s="428"/>
      <c r="F1449" s="428"/>
      <c r="G1449" s="428"/>
      <c r="H1449" s="428"/>
      <c r="I1449" s="428"/>
      <c r="J1449" s="428"/>
      <c r="K1449" s="428"/>
      <c r="L1449" s="428"/>
      <c r="M1449" s="237"/>
      <c r="N1449" s="237"/>
      <c r="O1449" s="237"/>
      <c r="P1449" s="237"/>
      <c r="Q1449" s="237"/>
      <c r="R1449" s="237"/>
      <c r="S1449" s="237"/>
      <c r="T1449" s="237"/>
      <c r="U1449" s="237"/>
      <c r="V1449" s="237"/>
      <c r="W1449" s="237"/>
      <c r="X1449" s="237"/>
      <c r="Y1449" s="237"/>
      <c r="Z1449" s="237"/>
      <c r="AA1449" s="237"/>
      <c r="AB1449" s="237"/>
      <c r="AC1449" s="237"/>
      <c r="AD1449" s="237"/>
      <c r="AG1449">
        <f t="shared" si="528"/>
        <v>0</v>
      </c>
      <c r="AH1449">
        <f t="shared" si="529"/>
        <v>0</v>
      </c>
      <c r="AI1449">
        <f t="shared" si="530"/>
        <v>0</v>
      </c>
      <c r="AJ1449">
        <f t="shared" si="531"/>
        <v>0</v>
      </c>
      <c r="AL1449">
        <f t="shared" si="532"/>
        <v>0</v>
      </c>
      <c r="AM1449">
        <f t="shared" si="533"/>
        <v>0</v>
      </c>
      <c r="AN1449">
        <f t="shared" si="534"/>
        <v>0</v>
      </c>
      <c r="AO1449">
        <f t="shared" si="535"/>
        <v>0</v>
      </c>
      <c r="AQ1449">
        <f t="shared" si="536"/>
        <v>0</v>
      </c>
      <c r="AR1449">
        <f t="shared" si="537"/>
        <v>0</v>
      </c>
      <c r="AS1449">
        <f t="shared" si="538"/>
        <v>0</v>
      </c>
      <c r="AT1449">
        <f t="shared" si="539"/>
        <v>0</v>
      </c>
      <c r="AV1449">
        <f t="shared" si="540"/>
        <v>0</v>
      </c>
      <c r="AW1449">
        <f t="shared" si="541"/>
        <v>0</v>
      </c>
      <c r="AX1449">
        <f t="shared" si="542"/>
        <v>0</v>
      </c>
      <c r="AY1449">
        <f t="shared" si="543"/>
        <v>0</v>
      </c>
      <c r="BA1449">
        <f t="shared" si="544"/>
        <v>0</v>
      </c>
      <c r="BB1449">
        <f t="shared" si="545"/>
        <v>0</v>
      </c>
      <c r="BC1449">
        <f t="shared" si="546"/>
        <v>0</v>
      </c>
      <c r="BD1449">
        <f t="shared" si="547"/>
        <v>0</v>
      </c>
      <c r="BF1449">
        <f t="shared" si="548"/>
        <v>0</v>
      </c>
      <c r="BG1449">
        <f t="shared" si="549"/>
        <v>0</v>
      </c>
      <c r="BH1449">
        <f t="shared" si="550"/>
        <v>0</v>
      </c>
      <c r="BI1449">
        <f t="shared" si="551"/>
        <v>0</v>
      </c>
      <c r="BK1449">
        <f t="shared" si="552"/>
        <v>0</v>
      </c>
      <c r="BL1449">
        <f t="shared" si="553"/>
        <v>0</v>
      </c>
      <c r="BM1449">
        <f t="shared" si="554"/>
        <v>0</v>
      </c>
      <c r="BN1449">
        <f t="shared" si="555"/>
        <v>0</v>
      </c>
      <c r="BP1449">
        <f t="shared" si="556"/>
        <v>0</v>
      </c>
      <c r="BQ1449">
        <f t="shared" si="557"/>
        <v>0</v>
      </c>
      <c r="BR1449">
        <f t="shared" si="558"/>
        <v>0</v>
      </c>
      <c r="BS1449">
        <f t="shared" si="559"/>
        <v>0</v>
      </c>
      <c r="BU1449">
        <f t="shared" si="560"/>
        <v>0</v>
      </c>
      <c r="BV1449">
        <f t="shared" si="561"/>
        <v>0</v>
      </c>
      <c r="BW1449">
        <f t="shared" si="562"/>
        <v>0</v>
      </c>
      <c r="BX1449">
        <f t="shared" si="563"/>
        <v>0</v>
      </c>
      <c r="BZ1449">
        <f t="shared" si="564"/>
        <v>0</v>
      </c>
      <c r="CA1449">
        <f t="shared" si="565"/>
        <v>0</v>
      </c>
      <c r="CC1449">
        <f t="shared" si="566"/>
        <v>0</v>
      </c>
      <c r="CD1449">
        <f t="shared" si="567"/>
        <v>0</v>
      </c>
      <c r="CE1449">
        <f t="shared" si="568"/>
        <v>0</v>
      </c>
      <c r="CF1449">
        <f t="shared" si="569"/>
        <v>0</v>
      </c>
      <c r="CG1449" s="203">
        <f t="shared" si="570"/>
        <v>0</v>
      </c>
      <c r="CH1449">
        <f t="shared" si="571"/>
        <v>0</v>
      </c>
      <c r="CI1449">
        <f t="shared" si="572"/>
        <v>0</v>
      </c>
      <c r="CJ1449">
        <f t="shared" si="573"/>
        <v>0</v>
      </c>
    </row>
    <row r="1450" spans="1:88" ht="15" customHeight="1">
      <c r="A1450" s="166"/>
      <c r="B1450" s="7"/>
      <c r="C1450" s="64" t="s">
        <v>73</v>
      </c>
      <c r="D1450" s="428" t="str">
        <f t="shared" si="527"/>
        <v/>
      </c>
      <c r="E1450" s="428"/>
      <c r="F1450" s="428"/>
      <c r="G1450" s="428"/>
      <c r="H1450" s="428"/>
      <c r="I1450" s="428"/>
      <c r="J1450" s="428"/>
      <c r="K1450" s="428"/>
      <c r="L1450" s="428"/>
      <c r="M1450" s="237"/>
      <c r="N1450" s="237"/>
      <c r="O1450" s="237"/>
      <c r="P1450" s="237"/>
      <c r="Q1450" s="237"/>
      <c r="R1450" s="237"/>
      <c r="S1450" s="237"/>
      <c r="T1450" s="237"/>
      <c r="U1450" s="237"/>
      <c r="V1450" s="237"/>
      <c r="W1450" s="237"/>
      <c r="X1450" s="237"/>
      <c r="Y1450" s="237"/>
      <c r="Z1450" s="237"/>
      <c r="AA1450" s="237"/>
      <c r="AB1450" s="237"/>
      <c r="AC1450" s="237"/>
      <c r="AD1450" s="237"/>
      <c r="AG1450">
        <f t="shared" si="528"/>
        <v>0</v>
      </c>
      <c r="AH1450">
        <f t="shared" si="529"/>
        <v>0</v>
      </c>
      <c r="AI1450">
        <f t="shared" si="530"/>
        <v>0</v>
      </c>
      <c r="AJ1450">
        <f t="shared" si="531"/>
        <v>0</v>
      </c>
      <c r="AL1450">
        <f t="shared" si="532"/>
        <v>0</v>
      </c>
      <c r="AM1450">
        <f t="shared" si="533"/>
        <v>0</v>
      </c>
      <c r="AN1450">
        <f t="shared" si="534"/>
        <v>0</v>
      </c>
      <c r="AO1450">
        <f t="shared" si="535"/>
        <v>0</v>
      </c>
      <c r="AQ1450">
        <f t="shared" si="536"/>
        <v>0</v>
      </c>
      <c r="AR1450">
        <f t="shared" si="537"/>
        <v>0</v>
      </c>
      <c r="AS1450">
        <f t="shared" si="538"/>
        <v>0</v>
      </c>
      <c r="AT1450">
        <f t="shared" si="539"/>
        <v>0</v>
      </c>
      <c r="AV1450">
        <f t="shared" si="540"/>
        <v>0</v>
      </c>
      <c r="AW1450">
        <f t="shared" si="541"/>
        <v>0</v>
      </c>
      <c r="AX1450">
        <f t="shared" si="542"/>
        <v>0</v>
      </c>
      <c r="AY1450">
        <f t="shared" si="543"/>
        <v>0</v>
      </c>
      <c r="BA1450">
        <f t="shared" si="544"/>
        <v>0</v>
      </c>
      <c r="BB1450">
        <f t="shared" si="545"/>
        <v>0</v>
      </c>
      <c r="BC1450">
        <f t="shared" si="546"/>
        <v>0</v>
      </c>
      <c r="BD1450">
        <f t="shared" si="547"/>
        <v>0</v>
      </c>
      <c r="BF1450">
        <f t="shared" si="548"/>
        <v>0</v>
      </c>
      <c r="BG1450">
        <f t="shared" si="549"/>
        <v>0</v>
      </c>
      <c r="BH1450">
        <f t="shared" si="550"/>
        <v>0</v>
      </c>
      <c r="BI1450">
        <f t="shared" si="551"/>
        <v>0</v>
      </c>
      <c r="BK1450">
        <f t="shared" si="552"/>
        <v>0</v>
      </c>
      <c r="BL1450">
        <f t="shared" si="553"/>
        <v>0</v>
      </c>
      <c r="BM1450">
        <f t="shared" si="554"/>
        <v>0</v>
      </c>
      <c r="BN1450">
        <f t="shared" si="555"/>
        <v>0</v>
      </c>
      <c r="BP1450">
        <f t="shared" si="556"/>
        <v>0</v>
      </c>
      <c r="BQ1450">
        <f t="shared" si="557"/>
        <v>0</v>
      </c>
      <c r="BR1450">
        <f t="shared" si="558"/>
        <v>0</v>
      </c>
      <c r="BS1450">
        <f t="shared" si="559"/>
        <v>0</v>
      </c>
      <c r="BU1450">
        <f t="shared" si="560"/>
        <v>0</v>
      </c>
      <c r="BV1450">
        <f t="shared" si="561"/>
        <v>0</v>
      </c>
      <c r="BW1450">
        <f t="shared" si="562"/>
        <v>0</v>
      </c>
      <c r="BX1450">
        <f t="shared" si="563"/>
        <v>0</v>
      </c>
      <c r="BZ1450">
        <f t="shared" si="564"/>
        <v>0</v>
      </c>
      <c r="CA1450">
        <f t="shared" si="565"/>
        <v>0</v>
      </c>
      <c r="CC1450">
        <f t="shared" si="566"/>
        <v>0</v>
      </c>
      <c r="CD1450">
        <f t="shared" si="567"/>
        <v>0</v>
      </c>
      <c r="CE1450">
        <f t="shared" si="568"/>
        <v>0</v>
      </c>
      <c r="CF1450">
        <f t="shared" si="569"/>
        <v>0</v>
      </c>
      <c r="CG1450" s="203">
        <f t="shared" si="570"/>
        <v>0</v>
      </c>
      <c r="CH1450">
        <f t="shared" si="571"/>
        <v>0</v>
      </c>
      <c r="CI1450">
        <f t="shared" si="572"/>
        <v>0</v>
      </c>
      <c r="CJ1450">
        <f t="shared" si="573"/>
        <v>0</v>
      </c>
    </row>
    <row r="1451" spans="1:88" ht="15" customHeight="1">
      <c r="A1451" s="166"/>
      <c r="B1451" s="7"/>
      <c r="C1451" s="64" t="s">
        <v>74</v>
      </c>
      <c r="D1451" s="428" t="str">
        <f t="shared" si="527"/>
        <v/>
      </c>
      <c r="E1451" s="428"/>
      <c r="F1451" s="428"/>
      <c r="G1451" s="428"/>
      <c r="H1451" s="428"/>
      <c r="I1451" s="428"/>
      <c r="J1451" s="428"/>
      <c r="K1451" s="428"/>
      <c r="L1451" s="428"/>
      <c r="M1451" s="237"/>
      <c r="N1451" s="237"/>
      <c r="O1451" s="237"/>
      <c r="P1451" s="237"/>
      <c r="Q1451" s="237"/>
      <c r="R1451" s="237"/>
      <c r="S1451" s="237"/>
      <c r="T1451" s="237"/>
      <c r="U1451" s="237"/>
      <c r="V1451" s="237"/>
      <c r="W1451" s="237"/>
      <c r="X1451" s="237"/>
      <c r="Y1451" s="237"/>
      <c r="Z1451" s="237"/>
      <c r="AA1451" s="237"/>
      <c r="AB1451" s="237"/>
      <c r="AC1451" s="237"/>
      <c r="AD1451" s="237"/>
      <c r="AG1451">
        <f t="shared" si="528"/>
        <v>0</v>
      </c>
      <c r="AH1451">
        <f t="shared" si="529"/>
        <v>0</v>
      </c>
      <c r="AI1451">
        <f t="shared" si="530"/>
        <v>0</v>
      </c>
      <c r="AJ1451">
        <f t="shared" si="531"/>
        <v>0</v>
      </c>
      <c r="AL1451">
        <f t="shared" si="532"/>
        <v>0</v>
      </c>
      <c r="AM1451">
        <f t="shared" si="533"/>
        <v>0</v>
      </c>
      <c r="AN1451">
        <f t="shared" si="534"/>
        <v>0</v>
      </c>
      <c r="AO1451">
        <f t="shared" si="535"/>
        <v>0</v>
      </c>
      <c r="AQ1451">
        <f t="shared" si="536"/>
        <v>0</v>
      </c>
      <c r="AR1451">
        <f t="shared" si="537"/>
        <v>0</v>
      </c>
      <c r="AS1451">
        <f t="shared" si="538"/>
        <v>0</v>
      </c>
      <c r="AT1451">
        <f t="shared" si="539"/>
        <v>0</v>
      </c>
      <c r="AV1451">
        <f t="shared" si="540"/>
        <v>0</v>
      </c>
      <c r="AW1451">
        <f t="shared" si="541"/>
        <v>0</v>
      </c>
      <c r="AX1451">
        <f t="shared" si="542"/>
        <v>0</v>
      </c>
      <c r="AY1451">
        <f t="shared" si="543"/>
        <v>0</v>
      </c>
      <c r="BA1451">
        <f t="shared" si="544"/>
        <v>0</v>
      </c>
      <c r="BB1451">
        <f t="shared" si="545"/>
        <v>0</v>
      </c>
      <c r="BC1451">
        <f t="shared" si="546"/>
        <v>0</v>
      </c>
      <c r="BD1451">
        <f t="shared" si="547"/>
        <v>0</v>
      </c>
      <c r="BF1451">
        <f t="shared" si="548"/>
        <v>0</v>
      </c>
      <c r="BG1451">
        <f t="shared" si="549"/>
        <v>0</v>
      </c>
      <c r="BH1451">
        <f t="shared" si="550"/>
        <v>0</v>
      </c>
      <c r="BI1451">
        <f t="shared" si="551"/>
        <v>0</v>
      </c>
      <c r="BK1451">
        <f t="shared" si="552"/>
        <v>0</v>
      </c>
      <c r="BL1451">
        <f t="shared" si="553"/>
        <v>0</v>
      </c>
      <c r="BM1451">
        <f t="shared" si="554"/>
        <v>0</v>
      </c>
      <c r="BN1451">
        <f t="shared" si="555"/>
        <v>0</v>
      </c>
      <c r="BP1451">
        <f t="shared" si="556"/>
        <v>0</v>
      </c>
      <c r="BQ1451">
        <f t="shared" si="557"/>
        <v>0</v>
      </c>
      <c r="BR1451">
        <f t="shared" si="558"/>
        <v>0</v>
      </c>
      <c r="BS1451">
        <f t="shared" si="559"/>
        <v>0</v>
      </c>
      <c r="BU1451">
        <f t="shared" si="560"/>
        <v>0</v>
      </c>
      <c r="BV1451">
        <f t="shared" si="561"/>
        <v>0</v>
      </c>
      <c r="BW1451">
        <f t="shared" si="562"/>
        <v>0</v>
      </c>
      <c r="BX1451">
        <f t="shared" si="563"/>
        <v>0</v>
      </c>
      <c r="BZ1451">
        <f t="shared" si="564"/>
        <v>0</v>
      </c>
      <c r="CA1451">
        <f t="shared" si="565"/>
        <v>0</v>
      </c>
      <c r="CC1451">
        <f t="shared" si="566"/>
        <v>0</v>
      </c>
      <c r="CD1451">
        <f t="shared" si="567"/>
        <v>0</v>
      </c>
      <c r="CE1451">
        <f t="shared" si="568"/>
        <v>0</v>
      </c>
      <c r="CF1451">
        <f t="shared" si="569"/>
        <v>0</v>
      </c>
      <c r="CG1451" s="203">
        <f t="shared" si="570"/>
        <v>0</v>
      </c>
      <c r="CH1451">
        <f t="shared" si="571"/>
        <v>0</v>
      </c>
      <c r="CI1451">
        <f t="shared" si="572"/>
        <v>0</v>
      </c>
      <c r="CJ1451">
        <f t="shared" si="573"/>
        <v>0</v>
      </c>
    </row>
    <row r="1452" spans="1:88" ht="15" customHeight="1">
      <c r="A1452" s="166"/>
      <c r="B1452" s="7"/>
      <c r="C1452" s="64" t="s">
        <v>75</v>
      </c>
      <c r="D1452" s="428" t="str">
        <f t="shared" si="527"/>
        <v/>
      </c>
      <c r="E1452" s="428"/>
      <c r="F1452" s="428"/>
      <c r="G1452" s="428"/>
      <c r="H1452" s="428"/>
      <c r="I1452" s="428"/>
      <c r="J1452" s="428"/>
      <c r="K1452" s="428"/>
      <c r="L1452" s="428"/>
      <c r="M1452" s="237"/>
      <c r="N1452" s="237"/>
      <c r="O1452" s="237"/>
      <c r="P1452" s="237"/>
      <c r="Q1452" s="237"/>
      <c r="R1452" s="237"/>
      <c r="S1452" s="237"/>
      <c r="T1452" s="237"/>
      <c r="U1452" s="237"/>
      <c r="V1452" s="237"/>
      <c r="W1452" s="237"/>
      <c r="X1452" s="237"/>
      <c r="Y1452" s="237"/>
      <c r="Z1452" s="237"/>
      <c r="AA1452" s="237"/>
      <c r="AB1452" s="237"/>
      <c r="AC1452" s="237"/>
      <c r="AD1452" s="237"/>
      <c r="AG1452">
        <f t="shared" si="528"/>
        <v>0</v>
      </c>
      <c r="AH1452">
        <f t="shared" si="529"/>
        <v>0</v>
      </c>
      <c r="AI1452">
        <f t="shared" si="530"/>
        <v>0</v>
      </c>
      <c r="AJ1452">
        <f t="shared" si="531"/>
        <v>0</v>
      </c>
      <c r="AL1452">
        <f t="shared" si="532"/>
        <v>0</v>
      </c>
      <c r="AM1452">
        <f t="shared" si="533"/>
        <v>0</v>
      </c>
      <c r="AN1452">
        <f t="shared" si="534"/>
        <v>0</v>
      </c>
      <c r="AO1452">
        <f t="shared" si="535"/>
        <v>0</v>
      </c>
      <c r="AQ1452">
        <f t="shared" si="536"/>
        <v>0</v>
      </c>
      <c r="AR1452">
        <f t="shared" si="537"/>
        <v>0</v>
      </c>
      <c r="AS1452">
        <f t="shared" si="538"/>
        <v>0</v>
      </c>
      <c r="AT1452">
        <f t="shared" si="539"/>
        <v>0</v>
      </c>
      <c r="AV1452">
        <f t="shared" si="540"/>
        <v>0</v>
      </c>
      <c r="AW1452">
        <f t="shared" si="541"/>
        <v>0</v>
      </c>
      <c r="AX1452">
        <f t="shared" si="542"/>
        <v>0</v>
      </c>
      <c r="AY1452">
        <f t="shared" si="543"/>
        <v>0</v>
      </c>
      <c r="BA1452">
        <f t="shared" si="544"/>
        <v>0</v>
      </c>
      <c r="BB1452">
        <f t="shared" si="545"/>
        <v>0</v>
      </c>
      <c r="BC1452">
        <f t="shared" si="546"/>
        <v>0</v>
      </c>
      <c r="BD1452">
        <f t="shared" si="547"/>
        <v>0</v>
      </c>
      <c r="BF1452">
        <f t="shared" si="548"/>
        <v>0</v>
      </c>
      <c r="BG1452">
        <f t="shared" si="549"/>
        <v>0</v>
      </c>
      <c r="BH1452">
        <f t="shared" si="550"/>
        <v>0</v>
      </c>
      <c r="BI1452">
        <f t="shared" si="551"/>
        <v>0</v>
      </c>
      <c r="BK1452">
        <f t="shared" si="552"/>
        <v>0</v>
      </c>
      <c r="BL1452">
        <f t="shared" si="553"/>
        <v>0</v>
      </c>
      <c r="BM1452">
        <f t="shared" si="554"/>
        <v>0</v>
      </c>
      <c r="BN1452">
        <f t="shared" si="555"/>
        <v>0</v>
      </c>
      <c r="BP1452">
        <f t="shared" si="556"/>
        <v>0</v>
      </c>
      <c r="BQ1452">
        <f t="shared" si="557"/>
        <v>0</v>
      </c>
      <c r="BR1452">
        <f t="shared" si="558"/>
        <v>0</v>
      </c>
      <c r="BS1452">
        <f t="shared" si="559"/>
        <v>0</v>
      </c>
      <c r="BU1452">
        <f t="shared" si="560"/>
        <v>0</v>
      </c>
      <c r="BV1452">
        <f t="shared" si="561"/>
        <v>0</v>
      </c>
      <c r="BW1452">
        <f t="shared" si="562"/>
        <v>0</v>
      </c>
      <c r="BX1452">
        <f t="shared" si="563"/>
        <v>0</v>
      </c>
      <c r="BZ1452">
        <f t="shared" si="564"/>
        <v>0</v>
      </c>
      <c r="CA1452">
        <f t="shared" si="565"/>
        <v>0</v>
      </c>
      <c r="CC1452">
        <f t="shared" si="566"/>
        <v>0</v>
      </c>
      <c r="CD1452">
        <f t="shared" si="567"/>
        <v>0</v>
      </c>
      <c r="CE1452">
        <f t="shared" si="568"/>
        <v>0</v>
      </c>
      <c r="CF1452">
        <f t="shared" si="569"/>
        <v>0</v>
      </c>
      <c r="CG1452" s="203">
        <f t="shared" si="570"/>
        <v>0</v>
      </c>
      <c r="CH1452">
        <f t="shared" si="571"/>
        <v>0</v>
      </c>
      <c r="CI1452">
        <f t="shared" si="572"/>
        <v>0</v>
      </c>
      <c r="CJ1452">
        <f t="shared" si="573"/>
        <v>0</v>
      </c>
    </row>
    <row r="1453" spans="1:88" ht="15" customHeight="1">
      <c r="A1453" s="166"/>
      <c r="B1453" s="7"/>
      <c r="C1453" s="64" t="s">
        <v>76</v>
      </c>
      <c r="D1453" s="428" t="str">
        <f t="shared" si="527"/>
        <v/>
      </c>
      <c r="E1453" s="428"/>
      <c r="F1453" s="428"/>
      <c r="G1453" s="428"/>
      <c r="H1453" s="428"/>
      <c r="I1453" s="428"/>
      <c r="J1453" s="428"/>
      <c r="K1453" s="428"/>
      <c r="L1453" s="428"/>
      <c r="M1453" s="237"/>
      <c r="N1453" s="237"/>
      <c r="O1453" s="237"/>
      <c r="P1453" s="237"/>
      <c r="Q1453" s="237"/>
      <c r="R1453" s="237"/>
      <c r="S1453" s="237"/>
      <c r="T1453" s="237"/>
      <c r="U1453" s="237"/>
      <c r="V1453" s="237"/>
      <c r="W1453" s="237"/>
      <c r="X1453" s="237"/>
      <c r="Y1453" s="237"/>
      <c r="Z1453" s="237"/>
      <c r="AA1453" s="237"/>
      <c r="AB1453" s="237"/>
      <c r="AC1453" s="237"/>
      <c r="AD1453" s="237"/>
      <c r="AG1453">
        <f t="shared" si="528"/>
        <v>0</v>
      </c>
      <c r="AH1453">
        <f t="shared" si="529"/>
        <v>0</v>
      </c>
      <c r="AI1453">
        <f t="shared" si="530"/>
        <v>0</v>
      </c>
      <c r="AJ1453">
        <f t="shared" si="531"/>
        <v>0</v>
      </c>
      <c r="AL1453">
        <f t="shared" si="532"/>
        <v>0</v>
      </c>
      <c r="AM1453">
        <f t="shared" si="533"/>
        <v>0</v>
      </c>
      <c r="AN1453">
        <f t="shared" si="534"/>
        <v>0</v>
      </c>
      <c r="AO1453">
        <f t="shared" si="535"/>
        <v>0</v>
      </c>
      <c r="AQ1453">
        <f t="shared" si="536"/>
        <v>0</v>
      </c>
      <c r="AR1453">
        <f t="shared" si="537"/>
        <v>0</v>
      </c>
      <c r="AS1453">
        <f t="shared" si="538"/>
        <v>0</v>
      </c>
      <c r="AT1453">
        <f t="shared" si="539"/>
        <v>0</v>
      </c>
      <c r="AV1453">
        <f t="shared" si="540"/>
        <v>0</v>
      </c>
      <c r="AW1453">
        <f t="shared" si="541"/>
        <v>0</v>
      </c>
      <c r="AX1453">
        <f t="shared" si="542"/>
        <v>0</v>
      </c>
      <c r="AY1453">
        <f t="shared" si="543"/>
        <v>0</v>
      </c>
      <c r="BA1453">
        <f t="shared" si="544"/>
        <v>0</v>
      </c>
      <c r="BB1453">
        <f t="shared" si="545"/>
        <v>0</v>
      </c>
      <c r="BC1453">
        <f t="shared" si="546"/>
        <v>0</v>
      </c>
      <c r="BD1453">
        <f t="shared" si="547"/>
        <v>0</v>
      </c>
      <c r="BF1453">
        <f t="shared" si="548"/>
        <v>0</v>
      </c>
      <c r="BG1453">
        <f t="shared" si="549"/>
        <v>0</v>
      </c>
      <c r="BH1453">
        <f t="shared" si="550"/>
        <v>0</v>
      </c>
      <c r="BI1453">
        <f t="shared" si="551"/>
        <v>0</v>
      </c>
      <c r="BK1453">
        <f t="shared" si="552"/>
        <v>0</v>
      </c>
      <c r="BL1453">
        <f t="shared" si="553"/>
        <v>0</v>
      </c>
      <c r="BM1453">
        <f t="shared" si="554"/>
        <v>0</v>
      </c>
      <c r="BN1453">
        <f t="shared" si="555"/>
        <v>0</v>
      </c>
      <c r="BP1453">
        <f t="shared" si="556"/>
        <v>0</v>
      </c>
      <c r="BQ1453">
        <f t="shared" si="557"/>
        <v>0</v>
      </c>
      <c r="BR1453">
        <f t="shared" si="558"/>
        <v>0</v>
      </c>
      <c r="BS1453">
        <f t="shared" si="559"/>
        <v>0</v>
      </c>
      <c r="BU1453">
        <f t="shared" si="560"/>
        <v>0</v>
      </c>
      <c r="BV1453">
        <f t="shared" si="561"/>
        <v>0</v>
      </c>
      <c r="BW1453">
        <f t="shared" si="562"/>
        <v>0</v>
      </c>
      <c r="BX1453">
        <f t="shared" si="563"/>
        <v>0</v>
      </c>
      <c r="BZ1453">
        <f t="shared" si="564"/>
        <v>0</v>
      </c>
      <c r="CA1453">
        <f t="shared" si="565"/>
        <v>0</v>
      </c>
      <c r="CC1453">
        <f t="shared" si="566"/>
        <v>0</v>
      </c>
      <c r="CD1453">
        <f t="shared" si="567"/>
        <v>0</v>
      </c>
      <c r="CE1453">
        <f t="shared" si="568"/>
        <v>0</v>
      </c>
      <c r="CF1453">
        <f t="shared" si="569"/>
        <v>0</v>
      </c>
      <c r="CG1453" s="203">
        <f t="shared" si="570"/>
        <v>0</v>
      </c>
      <c r="CH1453">
        <f t="shared" si="571"/>
        <v>0</v>
      </c>
      <c r="CI1453">
        <f t="shared" si="572"/>
        <v>0</v>
      </c>
      <c r="CJ1453">
        <f t="shared" si="573"/>
        <v>0</v>
      </c>
    </row>
    <row r="1454" spans="1:88" ht="15" customHeight="1">
      <c r="A1454" s="166"/>
      <c r="B1454" s="7"/>
      <c r="C1454" s="64" t="s">
        <v>77</v>
      </c>
      <c r="D1454" s="428" t="str">
        <f t="shared" si="527"/>
        <v/>
      </c>
      <c r="E1454" s="428"/>
      <c r="F1454" s="428"/>
      <c r="G1454" s="428"/>
      <c r="H1454" s="428"/>
      <c r="I1454" s="428"/>
      <c r="J1454" s="428"/>
      <c r="K1454" s="428"/>
      <c r="L1454" s="428"/>
      <c r="M1454" s="237"/>
      <c r="N1454" s="237"/>
      <c r="O1454" s="237"/>
      <c r="P1454" s="237"/>
      <c r="Q1454" s="237"/>
      <c r="R1454" s="237"/>
      <c r="S1454" s="237"/>
      <c r="T1454" s="237"/>
      <c r="U1454" s="237"/>
      <c r="V1454" s="237"/>
      <c r="W1454" s="237"/>
      <c r="X1454" s="237"/>
      <c r="Y1454" s="237"/>
      <c r="Z1454" s="237"/>
      <c r="AA1454" s="237"/>
      <c r="AB1454" s="237"/>
      <c r="AC1454" s="237"/>
      <c r="AD1454" s="237"/>
      <c r="AG1454">
        <f t="shared" si="528"/>
        <v>0</v>
      </c>
      <c r="AH1454">
        <f t="shared" si="529"/>
        <v>0</v>
      </c>
      <c r="AI1454">
        <f t="shared" si="530"/>
        <v>0</v>
      </c>
      <c r="AJ1454">
        <f t="shared" si="531"/>
        <v>0</v>
      </c>
      <c r="AL1454">
        <f t="shared" si="532"/>
        <v>0</v>
      </c>
      <c r="AM1454">
        <f t="shared" si="533"/>
        <v>0</v>
      </c>
      <c r="AN1454">
        <f t="shared" si="534"/>
        <v>0</v>
      </c>
      <c r="AO1454">
        <f t="shared" si="535"/>
        <v>0</v>
      </c>
      <c r="AQ1454">
        <f t="shared" si="536"/>
        <v>0</v>
      </c>
      <c r="AR1454">
        <f t="shared" si="537"/>
        <v>0</v>
      </c>
      <c r="AS1454">
        <f t="shared" si="538"/>
        <v>0</v>
      </c>
      <c r="AT1454">
        <f t="shared" si="539"/>
        <v>0</v>
      </c>
      <c r="AV1454">
        <f t="shared" si="540"/>
        <v>0</v>
      </c>
      <c r="AW1454">
        <f t="shared" si="541"/>
        <v>0</v>
      </c>
      <c r="AX1454">
        <f t="shared" si="542"/>
        <v>0</v>
      </c>
      <c r="AY1454">
        <f t="shared" si="543"/>
        <v>0</v>
      </c>
      <c r="BA1454">
        <f t="shared" si="544"/>
        <v>0</v>
      </c>
      <c r="BB1454">
        <f t="shared" si="545"/>
        <v>0</v>
      </c>
      <c r="BC1454">
        <f t="shared" si="546"/>
        <v>0</v>
      </c>
      <c r="BD1454">
        <f t="shared" si="547"/>
        <v>0</v>
      </c>
      <c r="BF1454">
        <f t="shared" si="548"/>
        <v>0</v>
      </c>
      <c r="BG1454">
        <f t="shared" si="549"/>
        <v>0</v>
      </c>
      <c r="BH1454">
        <f t="shared" si="550"/>
        <v>0</v>
      </c>
      <c r="BI1454">
        <f t="shared" si="551"/>
        <v>0</v>
      </c>
      <c r="BK1454">
        <f t="shared" si="552"/>
        <v>0</v>
      </c>
      <c r="BL1454">
        <f t="shared" si="553"/>
        <v>0</v>
      </c>
      <c r="BM1454">
        <f t="shared" si="554"/>
        <v>0</v>
      </c>
      <c r="BN1454">
        <f t="shared" si="555"/>
        <v>0</v>
      </c>
      <c r="BP1454">
        <f t="shared" si="556"/>
        <v>0</v>
      </c>
      <c r="BQ1454">
        <f t="shared" si="557"/>
        <v>0</v>
      </c>
      <c r="BR1454">
        <f t="shared" si="558"/>
        <v>0</v>
      </c>
      <c r="BS1454">
        <f t="shared" si="559"/>
        <v>0</v>
      </c>
      <c r="BU1454">
        <f t="shared" si="560"/>
        <v>0</v>
      </c>
      <c r="BV1454">
        <f t="shared" si="561"/>
        <v>0</v>
      </c>
      <c r="BW1454">
        <f t="shared" si="562"/>
        <v>0</v>
      </c>
      <c r="BX1454">
        <f t="shared" si="563"/>
        <v>0</v>
      </c>
      <c r="BZ1454">
        <f t="shared" si="564"/>
        <v>0</v>
      </c>
      <c r="CA1454">
        <f t="shared" si="565"/>
        <v>0</v>
      </c>
      <c r="CC1454">
        <f t="shared" si="566"/>
        <v>0</v>
      </c>
      <c r="CD1454">
        <f t="shared" si="567"/>
        <v>0</v>
      </c>
      <c r="CE1454">
        <f t="shared" si="568"/>
        <v>0</v>
      </c>
      <c r="CF1454">
        <f t="shared" si="569"/>
        <v>0</v>
      </c>
      <c r="CG1454" s="203">
        <f t="shared" si="570"/>
        <v>0</v>
      </c>
      <c r="CH1454">
        <f t="shared" si="571"/>
        <v>0</v>
      </c>
      <c r="CI1454">
        <f t="shared" si="572"/>
        <v>0</v>
      </c>
      <c r="CJ1454">
        <f t="shared" si="573"/>
        <v>0</v>
      </c>
    </row>
    <row r="1455" spans="1:88" ht="15" customHeight="1">
      <c r="A1455" s="166"/>
      <c r="B1455" s="7"/>
      <c r="C1455" s="64" t="s">
        <v>78</v>
      </c>
      <c r="D1455" s="428" t="str">
        <f t="shared" si="527"/>
        <v/>
      </c>
      <c r="E1455" s="428"/>
      <c r="F1455" s="428"/>
      <c r="G1455" s="428"/>
      <c r="H1455" s="428"/>
      <c r="I1455" s="428"/>
      <c r="J1455" s="428"/>
      <c r="K1455" s="428"/>
      <c r="L1455" s="428"/>
      <c r="M1455" s="237"/>
      <c r="N1455" s="237"/>
      <c r="O1455" s="237"/>
      <c r="P1455" s="237"/>
      <c r="Q1455" s="237"/>
      <c r="R1455" s="237"/>
      <c r="S1455" s="237"/>
      <c r="T1455" s="237"/>
      <c r="U1455" s="237"/>
      <c r="V1455" s="237"/>
      <c r="W1455" s="237"/>
      <c r="X1455" s="237"/>
      <c r="Y1455" s="237"/>
      <c r="Z1455" s="237"/>
      <c r="AA1455" s="237"/>
      <c r="AB1455" s="237"/>
      <c r="AC1455" s="237"/>
      <c r="AD1455" s="237"/>
      <c r="AG1455">
        <f t="shared" si="528"/>
        <v>0</v>
      </c>
      <c r="AH1455">
        <f t="shared" si="529"/>
        <v>0</v>
      </c>
      <c r="AI1455">
        <f t="shared" si="530"/>
        <v>0</v>
      </c>
      <c r="AJ1455">
        <f t="shared" si="531"/>
        <v>0</v>
      </c>
      <c r="AL1455">
        <f t="shared" si="532"/>
        <v>0</v>
      </c>
      <c r="AM1455">
        <f t="shared" si="533"/>
        <v>0</v>
      </c>
      <c r="AN1455">
        <f t="shared" si="534"/>
        <v>0</v>
      </c>
      <c r="AO1455">
        <f t="shared" si="535"/>
        <v>0</v>
      </c>
      <c r="AQ1455">
        <f t="shared" si="536"/>
        <v>0</v>
      </c>
      <c r="AR1455">
        <f t="shared" si="537"/>
        <v>0</v>
      </c>
      <c r="AS1455">
        <f t="shared" si="538"/>
        <v>0</v>
      </c>
      <c r="AT1455">
        <f t="shared" si="539"/>
        <v>0</v>
      </c>
      <c r="AV1455">
        <f t="shared" si="540"/>
        <v>0</v>
      </c>
      <c r="AW1455">
        <f t="shared" si="541"/>
        <v>0</v>
      </c>
      <c r="AX1455">
        <f t="shared" si="542"/>
        <v>0</v>
      </c>
      <c r="AY1455">
        <f t="shared" si="543"/>
        <v>0</v>
      </c>
      <c r="BA1455">
        <f t="shared" si="544"/>
        <v>0</v>
      </c>
      <c r="BB1455">
        <f t="shared" si="545"/>
        <v>0</v>
      </c>
      <c r="BC1455">
        <f t="shared" si="546"/>
        <v>0</v>
      </c>
      <c r="BD1455">
        <f t="shared" si="547"/>
        <v>0</v>
      </c>
      <c r="BF1455">
        <f t="shared" si="548"/>
        <v>0</v>
      </c>
      <c r="BG1455">
        <f t="shared" si="549"/>
        <v>0</v>
      </c>
      <c r="BH1455">
        <f t="shared" si="550"/>
        <v>0</v>
      </c>
      <c r="BI1455">
        <f t="shared" si="551"/>
        <v>0</v>
      </c>
      <c r="BK1455">
        <f t="shared" si="552"/>
        <v>0</v>
      </c>
      <c r="BL1455">
        <f t="shared" si="553"/>
        <v>0</v>
      </c>
      <c r="BM1455">
        <f t="shared" si="554"/>
        <v>0</v>
      </c>
      <c r="BN1455">
        <f t="shared" si="555"/>
        <v>0</v>
      </c>
      <c r="BP1455">
        <f t="shared" si="556"/>
        <v>0</v>
      </c>
      <c r="BQ1455">
        <f t="shared" si="557"/>
        <v>0</v>
      </c>
      <c r="BR1455">
        <f t="shared" si="558"/>
        <v>0</v>
      </c>
      <c r="BS1455">
        <f t="shared" si="559"/>
        <v>0</v>
      </c>
      <c r="BU1455">
        <f t="shared" si="560"/>
        <v>0</v>
      </c>
      <c r="BV1455">
        <f t="shared" si="561"/>
        <v>0</v>
      </c>
      <c r="BW1455">
        <f t="shared" si="562"/>
        <v>0</v>
      </c>
      <c r="BX1455">
        <f t="shared" si="563"/>
        <v>0</v>
      </c>
      <c r="BZ1455">
        <f t="shared" si="564"/>
        <v>0</v>
      </c>
      <c r="CA1455">
        <f t="shared" si="565"/>
        <v>0</v>
      </c>
      <c r="CC1455">
        <f t="shared" si="566"/>
        <v>0</v>
      </c>
      <c r="CD1455">
        <f t="shared" si="567"/>
        <v>0</v>
      </c>
      <c r="CE1455">
        <f t="shared" si="568"/>
        <v>0</v>
      </c>
      <c r="CF1455">
        <f t="shared" si="569"/>
        <v>0</v>
      </c>
      <c r="CG1455" s="203">
        <f t="shared" si="570"/>
        <v>0</v>
      </c>
      <c r="CH1455">
        <f t="shared" si="571"/>
        <v>0</v>
      </c>
      <c r="CI1455">
        <f t="shared" si="572"/>
        <v>0</v>
      </c>
      <c r="CJ1455">
        <f t="shared" si="573"/>
        <v>0</v>
      </c>
    </row>
    <row r="1456" spans="1:88" ht="15" customHeight="1">
      <c r="A1456" s="166"/>
      <c r="B1456" s="7"/>
      <c r="C1456" s="64" t="s">
        <v>79</v>
      </c>
      <c r="D1456" s="428" t="str">
        <f t="shared" si="527"/>
        <v/>
      </c>
      <c r="E1456" s="428"/>
      <c r="F1456" s="428"/>
      <c r="G1456" s="428"/>
      <c r="H1456" s="428"/>
      <c r="I1456" s="428"/>
      <c r="J1456" s="428"/>
      <c r="K1456" s="428"/>
      <c r="L1456" s="428"/>
      <c r="M1456" s="237"/>
      <c r="N1456" s="237"/>
      <c r="O1456" s="237"/>
      <c r="P1456" s="237"/>
      <c r="Q1456" s="237"/>
      <c r="R1456" s="237"/>
      <c r="S1456" s="237"/>
      <c r="T1456" s="237"/>
      <c r="U1456" s="237"/>
      <c r="V1456" s="237"/>
      <c r="W1456" s="237"/>
      <c r="X1456" s="237"/>
      <c r="Y1456" s="237"/>
      <c r="Z1456" s="237"/>
      <c r="AA1456" s="237"/>
      <c r="AB1456" s="237"/>
      <c r="AC1456" s="237"/>
      <c r="AD1456" s="237"/>
      <c r="AG1456">
        <f t="shared" si="528"/>
        <v>0</v>
      </c>
      <c r="AH1456">
        <f t="shared" si="529"/>
        <v>0</v>
      </c>
      <c r="AI1456">
        <f t="shared" si="530"/>
        <v>0</v>
      </c>
      <c r="AJ1456">
        <f t="shared" si="531"/>
        <v>0</v>
      </c>
      <c r="AL1456">
        <f t="shared" si="532"/>
        <v>0</v>
      </c>
      <c r="AM1456">
        <f t="shared" si="533"/>
        <v>0</v>
      </c>
      <c r="AN1456">
        <f t="shared" si="534"/>
        <v>0</v>
      </c>
      <c r="AO1456">
        <f t="shared" si="535"/>
        <v>0</v>
      </c>
      <c r="AQ1456">
        <f t="shared" si="536"/>
        <v>0</v>
      </c>
      <c r="AR1456">
        <f t="shared" si="537"/>
        <v>0</v>
      </c>
      <c r="AS1456">
        <f t="shared" si="538"/>
        <v>0</v>
      </c>
      <c r="AT1456">
        <f t="shared" si="539"/>
        <v>0</v>
      </c>
      <c r="AV1456">
        <f t="shared" si="540"/>
        <v>0</v>
      </c>
      <c r="AW1456">
        <f t="shared" si="541"/>
        <v>0</v>
      </c>
      <c r="AX1456">
        <f t="shared" si="542"/>
        <v>0</v>
      </c>
      <c r="AY1456">
        <f t="shared" si="543"/>
        <v>0</v>
      </c>
      <c r="BA1456">
        <f t="shared" si="544"/>
        <v>0</v>
      </c>
      <c r="BB1456">
        <f t="shared" si="545"/>
        <v>0</v>
      </c>
      <c r="BC1456">
        <f t="shared" si="546"/>
        <v>0</v>
      </c>
      <c r="BD1456">
        <f t="shared" si="547"/>
        <v>0</v>
      </c>
      <c r="BF1456">
        <f t="shared" si="548"/>
        <v>0</v>
      </c>
      <c r="BG1456">
        <f t="shared" si="549"/>
        <v>0</v>
      </c>
      <c r="BH1456">
        <f t="shared" si="550"/>
        <v>0</v>
      </c>
      <c r="BI1456">
        <f t="shared" si="551"/>
        <v>0</v>
      </c>
      <c r="BK1456">
        <f t="shared" si="552"/>
        <v>0</v>
      </c>
      <c r="BL1456">
        <f t="shared" si="553"/>
        <v>0</v>
      </c>
      <c r="BM1456">
        <f t="shared" si="554"/>
        <v>0</v>
      </c>
      <c r="BN1456">
        <f t="shared" si="555"/>
        <v>0</v>
      </c>
      <c r="BP1456">
        <f t="shared" si="556"/>
        <v>0</v>
      </c>
      <c r="BQ1456">
        <f t="shared" si="557"/>
        <v>0</v>
      </c>
      <c r="BR1456">
        <f t="shared" si="558"/>
        <v>0</v>
      </c>
      <c r="BS1456">
        <f t="shared" si="559"/>
        <v>0</v>
      </c>
      <c r="BU1456">
        <f t="shared" si="560"/>
        <v>0</v>
      </c>
      <c r="BV1456">
        <f t="shared" si="561"/>
        <v>0</v>
      </c>
      <c r="BW1456">
        <f t="shared" si="562"/>
        <v>0</v>
      </c>
      <c r="BX1456">
        <f t="shared" si="563"/>
        <v>0</v>
      </c>
      <c r="BZ1456">
        <f t="shared" si="564"/>
        <v>0</v>
      </c>
      <c r="CA1456">
        <f t="shared" si="565"/>
        <v>0</v>
      </c>
      <c r="CC1456">
        <f t="shared" si="566"/>
        <v>0</v>
      </c>
      <c r="CD1456">
        <f t="shared" si="567"/>
        <v>0</v>
      </c>
      <c r="CE1456">
        <f t="shared" si="568"/>
        <v>0</v>
      </c>
      <c r="CF1456">
        <f t="shared" si="569"/>
        <v>0</v>
      </c>
      <c r="CG1456" s="203">
        <f t="shared" si="570"/>
        <v>0</v>
      </c>
      <c r="CH1456">
        <f t="shared" si="571"/>
        <v>0</v>
      </c>
      <c r="CI1456">
        <f t="shared" si="572"/>
        <v>0</v>
      </c>
      <c r="CJ1456">
        <f t="shared" si="573"/>
        <v>0</v>
      </c>
    </row>
    <row r="1457" spans="1:88" ht="15" customHeight="1">
      <c r="A1457" s="166"/>
      <c r="B1457" s="7"/>
      <c r="C1457" s="64" t="s">
        <v>80</v>
      </c>
      <c r="D1457" s="428" t="str">
        <f t="shared" si="527"/>
        <v/>
      </c>
      <c r="E1457" s="428"/>
      <c r="F1457" s="428"/>
      <c r="G1457" s="428"/>
      <c r="H1457" s="428"/>
      <c r="I1457" s="428"/>
      <c r="J1457" s="428"/>
      <c r="K1457" s="428"/>
      <c r="L1457" s="428"/>
      <c r="M1457" s="237"/>
      <c r="N1457" s="237"/>
      <c r="O1457" s="237"/>
      <c r="P1457" s="237"/>
      <c r="Q1457" s="237"/>
      <c r="R1457" s="237"/>
      <c r="S1457" s="237"/>
      <c r="T1457" s="237"/>
      <c r="U1457" s="237"/>
      <c r="V1457" s="237"/>
      <c r="W1457" s="237"/>
      <c r="X1457" s="237"/>
      <c r="Y1457" s="237"/>
      <c r="Z1457" s="237"/>
      <c r="AA1457" s="237"/>
      <c r="AB1457" s="237"/>
      <c r="AC1457" s="237"/>
      <c r="AD1457" s="237"/>
      <c r="AG1457">
        <f t="shared" si="528"/>
        <v>0</v>
      </c>
      <c r="AH1457">
        <f t="shared" si="529"/>
        <v>0</v>
      </c>
      <c r="AI1457">
        <f t="shared" si="530"/>
        <v>0</v>
      </c>
      <c r="AJ1457">
        <f t="shared" si="531"/>
        <v>0</v>
      </c>
      <c r="AL1457">
        <f t="shared" si="532"/>
        <v>0</v>
      </c>
      <c r="AM1457">
        <f t="shared" si="533"/>
        <v>0</v>
      </c>
      <c r="AN1457">
        <f t="shared" si="534"/>
        <v>0</v>
      </c>
      <c r="AO1457">
        <f t="shared" si="535"/>
        <v>0</v>
      </c>
      <c r="AQ1457">
        <f t="shared" si="536"/>
        <v>0</v>
      </c>
      <c r="AR1457">
        <f t="shared" si="537"/>
        <v>0</v>
      </c>
      <c r="AS1457">
        <f t="shared" si="538"/>
        <v>0</v>
      </c>
      <c r="AT1457">
        <f t="shared" si="539"/>
        <v>0</v>
      </c>
      <c r="AV1457">
        <f t="shared" si="540"/>
        <v>0</v>
      </c>
      <c r="AW1457">
        <f t="shared" si="541"/>
        <v>0</v>
      </c>
      <c r="AX1457">
        <f t="shared" si="542"/>
        <v>0</v>
      </c>
      <c r="AY1457">
        <f t="shared" si="543"/>
        <v>0</v>
      </c>
      <c r="BA1457">
        <f t="shared" si="544"/>
        <v>0</v>
      </c>
      <c r="BB1457">
        <f t="shared" si="545"/>
        <v>0</v>
      </c>
      <c r="BC1457">
        <f t="shared" si="546"/>
        <v>0</v>
      </c>
      <c r="BD1457">
        <f t="shared" si="547"/>
        <v>0</v>
      </c>
      <c r="BF1457">
        <f t="shared" si="548"/>
        <v>0</v>
      </c>
      <c r="BG1457">
        <f t="shared" si="549"/>
        <v>0</v>
      </c>
      <c r="BH1457">
        <f t="shared" si="550"/>
        <v>0</v>
      </c>
      <c r="BI1457">
        <f t="shared" si="551"/>
        <v>0</v>
      </c>
      <c r="BK1457">
        <f t="shared" si="552"/>
        <v>0</v>
      </c>
      <c r="BL1457">
        <f t="shared" si="553"/>
        <v>0</v>
      </c>
      <c r="BM1457">
        <f t="shared" si="554"/>
        <v>0</v>
      </c>
      <c r="BN1457">
        <f t="shared" si="555"/>
        <v>0</v>
      </c>
      <c r="BP1457">
        <f t="shared" si="556"/>
        <v>0</v>
      </c>
      <c r="BQ1457">
        <f t="shared" si="557"/>
        <v>0</v>
      </c>
      <c r="BR1457">
        <f t="shared" si="558"/>
        <v>0</v>
      </c>
      <c r="BS1457">
        <f t="shared" si="559"/>
        <v>0</v>
      </c>
      <c r="BU1457">
        <f t="shared" si="560"/>
        <v>0</v>
      </c>
      <c r="BV1457">
        <f t="shared" si="561"/>
        <v>0</v>
      </c>
      <c r="BW1457">
        <f t="shared" si="562"/>
        <v>0</v>
      </c>
      <c r="BX1457">
        <f t="shared" si="563"/>
        <v>0</v>
      </c>
      <c r="BZ1457">
        <f t="shared" si="564"/>
        <v>0</v>
      </c>
      <c r="CA1457">
        <f t="shared" si="565"/>
        <v>0</v>
      </c>
      <c r="CC1457">
        <f t="shared" si="566"/>
        <v>0</v>
      </c>
      <c r="CD1457">
        <f t="shared" si="567"/>
        <v>0</v>
      </c>
      <c r="CE1457">
        <f t="shared" si="568"/>
        <v>0</v>
      </c>
      <c r="CF1457">
        <f t="shared" si="569"/>
        <v>0</v>
      </c>
      <c r="CG1457" s="203">
        <f t="shared" si="570"/>
        <v>0</v>
      </c>
      <c r="CH1457">
        <f t="shared" si="571"/>
        <v>0</v>
      </c>
      <c r="CI1457">
        <f t="shared" si="572"/>
        <v>0</v>
      </c>
      <c r="CJ1457">
        <f t="shared" si="573"/>
        <v>0</v>
      </c>
    </row>
    <row r="1458" spans="1:88" ht="15" customHeight="1">
      <c r="A1458" s="166"/>
      <c r="B1458" s="7"/>
      <c r="C1458" s="64" t="s">
        <v>81</v>
      </c>
      <c r="D1458" s="428" t="str">
        <f t="shared" si="527"/>
        <v/>
      </c>
      <c r="E1458" s="428"/>
      <c r="F1458" s="428"/>
      <c r="G1458" s="428"/>
      <c r="H1458" s="428"/>
      <c r="I1458" s="428"/>
      <c r="J1458" s="428"/>
      <c r="K1458" s="428"/>
      <c r="L1458" s="428"/>
      <c r="M1458" s="237"/>
      <c r="N1458" s="237"/>
      <c r="O1458" s="237"/>
      <c r="P1458" s="237"/>
      <c r="Q1458" s="237"/>
      <c r="R1458" s="237"/>
      <c r="S1458" s="237"/>
      <c r="T1458" s="237"/>
      <c r="U1458" s="237"/>
      <c r="V1458" s="237"/>
      <c r="W1458" s="237"/>
      <c r="X1458" s="237"/>
      <c r="Y1458" s="237"/>
      <c r="Z1458" s="237"/>
      <c r="AA1458" s="237"/>
      <c r="AB1458" s="237"/>
      <c r="AC1458" s="237"/>
      <c r="AD1458" s="237"/>
      <c r="AG1458">
        <f t="shared" si="528"/>
        <v>0</v>
      </c>
      <c r="AH1458">
        <f t="shared" si="529"/>
        <v>0</v>
      </c>
      <c r="AI1458">
        <f t="shared" si="530"/>
        <v>0</v>
      </c>
      <c r="AJ1458">
        <f t="shared" si="531"/>
        <v>0</v>
      </c>
      <c r="AL1458">
        <f t="shared" si="532"/>
        <v>0</v>
      </c>
      <c r="AM1458">
        <f t="shared" si="533"/>
        <v>0</v>
      </c>
      <c r="AN1458">
        <f t="shared" si="534"/>
        <v>0</v>
      </c>
      <c r="AO1458">
        <f t="shared" si="535"/>
        <v>0</v>
      </c>
      <c r="AQ1458">
        <f t="shared" si="536"/>
        <v>0</v>
      </c>
      <c r="AR1458">
        <f t="shared" si="537"/>
        <v>0</v>
      </c>
      <c r="AS1458">
        <f t="shared" si="538"/>
        <v>0</v>
      </c>
      <c r="AT1458">
        <f t="shared" si="539"/>
        <v>0</v>
      </c>
      <c r="AV1458">
        <f t="shared" si="540"/>
        <v>0</v>
      </c>
      <c r="AW1458">
        <f t="shared" si="541"/>
        <v>0</v>
      </c>
      <c r="AX1458">
        <f t="shared" si="542"/>
        <v>0</v>
      </c>
      <c r="AY1458">
        <f t="shared" si="543"/>
        <v>0</v>
      </c>
      <c r="BA1458">
        <f t="shared" si="544"/>
        <v>0</v>
      </c>
      <c r="BB1458">
        <f t="shared" si="545"/>
        <v>0</v>
      </c>
      <c r="BC1458">
        <f t="shared" si="546"/>
        <v>0</v>
      </c>
      <c r="BD1458">
        <f t="shared" si="547"/>
        <v>0</v>
      </c>
      <c r="BF1458">
        <f t="shared" si="548"/>
        <v>0</v>
      </c>
      <c r="BG1458">
        <f t="shared" si="549"/>
        <v>0</v>
      </c>
      <c r="BH1458">
        <f t="shared" si="550"/>
        <v>0</v>
      </c>
      <c r="BI1458">
        <f t="shared" si="551"/>
        <v>0</v>
      </c>
      <c r="BK1458">
        <f t="shared" si="552"/>
        <v>0</v>
      </c>
      <c r="BL1458">
        <f t="shared" si="553"/>
        <v>0</v>
      </c>
      <c r="BM1458">
        <f t="shared" si="554"/>
        <v>0</v>
      </c>
      <c r="BN1458">
        <f t="shared" si="555"/>
        <v>0</v>
      </c>
      <c r="BP1458">
        <f t="shared" si="556"/>
        <v>0</v>
      </c>
      <c r="BQ1458">
        <f t="shared" si="557"/>
        <v>0</v>
      </c>
      <c r="BR1458">
        <f t="shared" si="558"/>
        <v>0</v>
      </c>
      <c r="BS1458">
        <f t="shared" si="559"/>
        <v>0</v>
      </c>
      <c r="BU1458">
        <f t="shared" si="560"/>
        <v>0</v>
      </c>
      <c r="BV1458">
        <f t="shared" si="561"/>
        <v>0</v>
      </c>
      <c r="BW1458">
        <f t="shared" si="562"/>
        <v>0</v>
      </c>
      <c r="BX1458">
        <f t="shared" si="563"/>
        <v>0</v>
      </c>
      <c r="BZ1458">
        <f t="shared" si="564"/>
        <v>0</v>
      </c>
      <c r="CA1458">
        <f t="shared" si="565"/>
        <v>0</v>
      </c>
      <c r="CC1458">
        <f t="shared" si="566"/>
        <v>0</v>
      </c>
      <c r="CD1458">
        <f t="shared" si="567"/>
        <v>0</v>
      </c>
      <c r="CE1458">
        <f t="shared" si="568"/>
        <v>0</v>
      </c>
      <c r="CF1458">
        <f t="shared" si="569"/>
        <v>0</v>
      </c>
      <c r="CG1458" s="203">
        <f t="shared" si="570"/>
        <v>0</v>
      </c>
      <c r="CH1458">
        <f t="shared" si="571"/>
        <v>0</v>
      </c>
      <c r="CI1458">
        <f t="shared" si="572"/>
        <v>0</v>
      </c>
      <c r="CJ1458">
        <f t="shared" si="573"/>
        <v>0</v>
      </c>
    </row>
    <row r="1459" spans="1:88" ht="15" customHeight="1">
      <c r="A1459" s="166"/>
      <c r="B1459" s="7"/>
      <c r="C1459" s="64" t="s">
        <v>82</v>
      </c>
      <c r="D1459" s="428" t="str">
        <f t="shared" si="527"/>
        <v/>
      </c>
      <c r="E1459" s="428"/>
      <c r="F1459" s="428"/>
      <c r="G1459" s="428"/>
      <c r="H1459" s="428"/>
      <c r="I1459" s="428"/>
      <c r="J1459" s="428"/>
      <c r="K1459" s="428"/>
      <c r="L1459" s="428"/>
      <c r="M1459" s="237"/>
      <c r="N1459" s="237"/>
      <c r="O1459" s="237"/>
      <c r="P1459" s="237"/>
      <c r="Q1459" s="237"/>
      <c r="R1459" s="237"/>
      <c r="S1459" s="237"/>
      <c r="T1459" s="237"/>
      <c r="U1459" s="237"/>
      <c r="V1459" s="237"/>
      <c r="W1459" s="237"/>
      <c r="X1459" s="237"/>
      <c r="Y1459" s="237"/>
      <c r="Z1459" s="237"/>
      <c r="AA1459" s="237"/>
      <c r="AB1459" s="237"/>
      <c r="AC1459" s="237"/>
      <c r="AD1459" s="237"/>
      <c r="AG1459">
        <f t="shared" si="528"/>
        <v>0</v>
      </c>
      <c r="AH1459">
        <f t="shared" si="529"/>
        <v>0</v>
      </c>
      <c r="AI1459">
        <f t="shared" si="530"/>
        <v>0</v>
      </c>
      <c r="AJ1459">
        <f t="shared" si="531"/>
        <v>0</v>
      </c>
      <c r="AL1459">
        <f t="shared" si="532"/>
        <v>0</v>
      </c>
      <c r="AM1459">
        <f t="shared" si="533"/>
        <v>0</v>
      </c>
      <c r="AN1459">
        <f t="shared" si="534"/>
        <v>0</v>
      </c>
      <c r="AO1459">
        <f t="shared" si="535"/>
        <v>0</v>
      </c>
      <c r="AQ1459">
        <f t="shared" si="536"/>
        <v>0</v>
      </c>
      <c r="AR1459">
        <f t="shared" si="537"/>
        <v>0</v>
      </c>
      <c r="AS1459">
        <f t="shared" si="538"/>
        <v>0</v>
      </c>
      <c r="AT1459">
        <f t="shared" si="539"/>
        <v>0</v>
      </c>
      <c r="AV1459">
        <f t="shared" si="540"/>
        <v>0</v>
      </c>
      <c r="AW1459">
        <f t="shared" si="541"/>
        <v>0</v>
      </c>
      <c r="AX1459">
        <f t="shared" si="542"/>
        <v>0</v>
      </c>
      <c r="AY1459">
        <f t="shared" si="543"/>
        <v>0</v>
      </c>
      <c r="BA1459">
        <f t="shared" si="544"/>
        <v>0</v>
      </c>
      <c r="BB1459">
        <f t="shared" si="545"/>
        <v>0</v>
      </c>
      <c r="BC1459">
        <f t="shared" si="546"/>
        <v>0</v>
      </c>
      <c r="BD1459">
        <f t="shared" si="547"/>
        <v>0</v>
      </c>
      <c r="BF1459">
        <f t="shared" si="548"/>
        <v>0</v>
      </c>
      <c r="BG1459">
        <f t="shared" si="549"/>
        <v>0</v>
      </c>
      <c r="BH1459">
        <f t="shared" si="550"/>
        <v>0</v>
      </c>
      <c r="BI1459">
        <f t="shared" si="551"/>
        <v>0</v>
      </c>
      <c r="BK1459">
        <f t="shared" si="552"/>
        <v>0</v>
      </c>
      <c r="BL1459">
        <f t="shared" si="553"/>
        <v>0</v>
      </c>
      <c r="BM1459">
        <f t="shared" si="554"/>
        <v>0</v>
      </c>
      <c r="BN1459">
        <f t="shared" si="555"/>
        <v>0</v>
      </c>
      <c r="BP1459">
        <f t="shared" si="556"/>
        <v>0</v>
      </c>
      <c r="BQ1459">
        <f t="shared" si="557"/>
        <v>0</v>
      </c>
      <c r="BR1459">
        <f t="shared" si="558"/>
        <v>0</v>
      </c>
      <c r="BS1459">
        <f t="shared" si="559"/>
        <v>0</v>
      </c>
      <c r="BU1459">
        <f t="shared" si="560"/>
        <v>0</v>
      </c>
      <c r="BV1459">
        <f t="shared" si="561"/>
        <v>0</v>
      </c>
      <c r="BW1459">
        <f t="shared" si="562"/>
        <v>0</v>
      </c>
      <c r="BX1459">
        <f t="shared" si="563"/>
        <v>0</v>
      </c>
      <c r="BZ1459">
        <f t="shared" si="564"/>
        <v>0</v>
      </c>
      <c r="CA1459">
        <f t="shared" si="565"/>
        <v>0</v>
      </c>
      <c r="CC1459">
        <f t="shared" si="566"/>
        <v>0</v>
      </c>
      <c r="CD1459">
        <f t="shared" si="567"/>
        <v>0</v>
      </c>
      <c r="CE1459">
        <f t="shared" si="568"/>
        <v>0</v>
      </c>
      <c r="CF1459">
        <f t="shared" si="569"/>
        <v>0</v>
      </c>
      <c r="CG1459" s="203">
        <f t="shared" si="570"/>
        <v>0</v>
      </c>
      <c r="CH1459">
        <f t="shared" si="571"/>
        <v>0</v>
      </c>
      <c r="CI1459">
        <f t="shared" si="572"/>
        <v>0</v>
      </c>
      <c r="CJ1459">
        <f t="shared" si="573"/>
        <v>0</v>
      </c>
    </row>
    <row r="1460" spans="1:88" ht="15" customHeight="1">
      <c r="A1460" s="166"/>
      <c r="B1460" s="7"/>
      <c r="C1460" s="64" t="s">
        <v>83</v>
      </c>
      <c r="D1460" s="428" t="str">
        <f t="shared" si="527"/>
        <v/>
      </c>
      <c r="E1460" s="428"/>
      <c r="F1460" s="428"/>
      <c r="G1460" s="428"/>
      <c r="H1460" s="428"/>
      <c r="I1460" s="428"/>
      <c r="J1460" s="428"/>
      <c r="K1460" s="428"/>
      <c r="L1460" s="428"/>
      <c r="M1460" s="237"/>
      <c r="N1460" s="237"/>
      <c r="O1460" s="237"/>
      <c r="P1460" s="237"/>
      <c r="Q1460" s="237"/>
      <c r="R1460" s="237"/>
      <c r="S1460" s="237"/>
      <c r="T1460" s="237"/>
      <c r="U1460" s="237"/>
      <c r="V1460" s="237"/>
      <c r="W1460" s="237"/>
      <c r="X1460" s="237"/>
      <c r="Y1460" s="237"/>
      <c r="Z1460" s="237"/>
      <c r="AA1460" s="237"/>
      <c r="AB1460" s="237"/>
      <c r="AC1460" s="237"/>
      <c r="AD1460" s="237"/>
      <c r="AG1460">
        <f t="shared" si="528"/>
        <v>0</v>
      </c>
      <c r="AH1460">
        <f t="shared" si="529"/>
        <v>0</v>
      </c>
      <c r="AI1460">
        <f t="shared" si="530"/>
        <v>0</v>
      </c>
      <c r="AJ1460">
        <f t="shared" si="531"/>
        <v>0</v>
      </c>
      <c r="AL1460">
        <f t="shared" si="532"/>
        <v>0</v>
      </c>
      <c r="AM1460">
        <f t="shared" si="533"/>
        <v>0</v>
      </c>
      <c r="AN1460">
        <f t="shared" si="534"/>
        <v>0</v>
      </c>
      <c r="AO1460">
        <f t="shared" si="535"/>
        <v>0</v>
      </c>
      <c r="AQ1460">
        <f t="shared" si="536"/>
        <v>0</v>
      </c>
      <c r="AR1460">
        <f t="shared" si="537"/>
        <v>0</v>
      </c>
      <c r="AS1460">
        <f t="shared" si="538"/>
        <v>0</v>
      </c>
      <c r="AT1460">
        <f t="shared" si="539"/>
        <v>0</v>
      </c>
      <c r="AV1460">
        <f t="shared" si="540"/>
        <v>0</v>
      </c>
      <c r="AW1460">
        <f t="shared" si="541"/>
        <v>0</v>
      </c>
      <c r="AX1460">
        <f t="shared" si="542"/>
        <v>0</v>
      </c>
      <c r="AY1460">
        <f t="shared" si="543"/>
        <v>0</v>
      </c>
      <c r="BA1460">
        <f t="shared" si="544"/>
        <v>0</v>
      </c>
      <c r="BB1460">
        <f t="shared" si="545"/>
        <v>0</v>
      </c>
      <c r="BC1460">
        <f t="shared" si="546"/>
        <v>0</v>
      </c>
      <c r="BD1460">
        <f t="shared" si="547"/>
        <v>0</v>
      </c>
      <c r="BF1460">
        <f t="shared" si="548"/>
        <v>0</v>
      </c>
      <c r="BG1460">
        <f t="shared" si="549"/>
        <v>0</v>
      </c>
      <c r="BH1460">
        <f t="shared" si="550"/>
        <v>0</v>
      </c>
      <c r="BI1460">
        <f t="shared" si="551"/>
        <v>0</v>
      </c>
      <c r="BK1460">
        <f t="shared" si="552"/>
        <v>0</v>
      </c>
      <c r="BL1460">
        <f t="shared" si="553"/>
        <v>0</v>
      </c>
      <c r="BM1460">
        <f t="shared" si="554"/>
        <v>0</v>
      </c>
      <c r="BN1460">
        <f t="shared" si="555"/>
        <v>0</v>
      </c>
      <c r="BP1460">
        <f t="shared" si="556"/>
        <v>0</v>
      </c>
      <c r="BQ1460">
        <f t="shared" si="557"/>
        <v>0</v>
      </c>
      <c r="BR1460">
        <f t="shared" si="558"/>
        <v>0</v>
      </c>
      <c r="BS1460">
        <f t="shared" si="559"/>
        <v>0</v>
      </c>
      <c r="BU1460">
        <f t="shared" si="560"/>
        <v>0</v>
      </c>
      <c r="BV1460">
        <f t="shared" si="561"/>
        <v>0</v>
      </c>
      <c r="BW1460">
        <f t="shared" si="562"/>
        <v>0</v>
      </c>
      <c r="BX1460">
        <f t="shared" si="563"/>
        <v>0</v>
      </c>
      <c r="BZ1460">
        <f t="shared" si="564"/>
        <v>0</v>
      </c>
      <c r="CA1460">
        <f t="shared" si="565"/>
        <v>0</v>
      </c>
      <c r="CC1460">
        <f t="shared" si="566"/>
        <v>0</v>
      </c>
      <c r="CD1460">
        <f t="shared" si="567"/>
        <v>0</v>
      </c>
      <c r="CE1460">
        <f t="shared" si="568"/>
        <v>0</v>
      </c>
      <c r="CF1460">
        <f t="shared" si="569"/>
        <v>0</v>
      </c>
      <c r="CG1460" s="203">
        <f t="shared" si="570"/>
        <v>0</v>
      </c>
      <c r="CH1460">
        <f t="shared" si="571"/>
        <v>0</v>
      </c>
      <c r="CI1460">
        <f t="shared" si="572"/>
        <v>0</v>
      </c>
      <c r="CJ1460">
        <f t="shared" si="573"/>
        <v>0</v>
      </c>
    </row>
    <row r="1461" spans="1:88" ht="15" customHeight="1">
      <c r="A1461" s="166"/>
      <c r="B1461" s="7"/>
      <c r="C1461" s="64" t="s">
        <v>84</v>
      </c>
      <c r="D1461" s="428" t="str">
        <f t="shared" si="527"/>
        <v/>
      </c>
      <c r="E1461" s="428"/>
      <c r="F1461" s="428"/>
      <c r="G1461" s="428"/>
      <c r="H1461" s="428"/>
      <c r="I1461" s="428"/>
      <c r="J1461" s="428"/>
      <c r="K1461" s="428"/>
      <c r="L1461" s="428"/>
      <c r="M1461" s="237"/>
      <c r="N1461" s="237"/>
      <c r="O1461" s="237"/>
      <c r="P1461" s="237"/>
      <c r="Q1461" s="237"/>
      <c r="R1461" s="237"/>
      <c r="S1461" s="237"/>
      <c r="T1461" s="237"/>
      <c r="U1461" s="237"/>
      <c r="V1461" s="237"/>
      <c r="W1461" s="237"/>
      <c r="X1461" s="237"/>
      <c r="Y1461" s="237"/>
      <c r="Z1461" s="237"/>
      <c r="AA1461" s="237"/>
      <c r="AB1461" s="237"/>
      <c r="AC1461" s="237"/>
      <c r="AD1461" s="237"/>
      <c r="AG1461">
        <f t="shared" si="528"/>
        <v>0</v>
      </c>
      <c r="AH1461">
        <f t="shared" si="529"/>
        <v>0</v>
      </c>
      <c r="AI1461">
        <f t="shared" si="530"/>
        <v>0</v>
      </c>
      <c r="AJ1461">
        <f t="shared" si="531"/>
        <v>0</v>
      </c>
      <c r="AL1461">
        <f t="shared" si="532"/>
        <v>0</v>
      </c>
      <c r="AM1461">
        <f t="shared" si="533"/>
        <v>0</v>
      </c>
      <c r="AN1461">
        <f t="shared" si="534"/>
        <v>0</v>
      </c>
      <c r="AO1461">
        <f t="shared" si="535"/>
        <v>0</v>
      </c>
      <c r="AQ1461">
        <f t="shared" si="536"/>
        <v>0</v>
      </c>
      <c r="AR1461">
        <f t="shared" si="537"/>
        <v>0</v>
      </c>
      <c r="AS1461">
        <f t="shared" si="538"/>
        <v>0</v>
      </c>
      <c r="AT1461">
        <f t="shared" si="539"/>
        <v>0</v>
      </c>
      <c r="AV1461">
        <f t="shared" si="540"/>
        <v>0</v>
      </c>
      <c r="AW1461">
        <f t="shared" si="541"/>
        <v>0</v>
      </c>
      <c r="AX1461">
        <f t="shared" si="542"/>
        <v>0</v>
      </c>
      <c r="AY1461">
        <f t="shared" si="543"/>
        <v>0</v>
      </c>
      <c r="BA1461">
        <f t="shared" si="544"/>
        <v>0</v>
      </c>
      <c r="BB1461">
        <f t="shared" si="545"/>
        <v>0</v>
      </c>
      <c r="BC1461">
        <f t="shared" si="546"/>
        <v>0</v>
      </c>
      <c r="BD1461">
        <f t="shared" si="547"/>
        <v>0</v>
      </c>
      <c r="BF1461">
        <f t="shared" si="548"/>
        <v>0</v>
      </c>
      <c r="BG1461">
        <f t="shared" si="549"/>
        <v>0</v>
      </c>
      <c r="BH1461">
        <f t="shared" si="550"/>
        <v>0</v>
      </c>
      <c r="BI1461">
        <f t="shared" si="551"/>
        <v>0</v>
      </c>
      <c r="BK1461">
        <f t="shared" si="552"/>
        <v>0</v>
      </c>
      <c r="BL1461">
        <f t="shared" si="553"/>
        <v>0</v>
      </c>
      <c r="BM1461">
        <f t="shared" si="554"/>
        <v>0</v>
      </c>
      <c r="BN1461">
        <f t="shared" si="555"/>
        <v>0</v>
      </c>
      <c r="BP1461">
        <f t="shared" si="556"/>
        <v>0</v>
      </c>
      <c r="BQ1461">
        <f t="shared" si="557"/>
        <v>0</v>
      </c>
      <c r="BR1461">
        <f t="shared" si="558"/>
        <v>0</v>
      </c>
      <c r="BS1461">
        <f t="shared" si="559"/>
        <v>0</v>
      </c>
      <c r="BU1461">
        <f t="shared" si="560"/>
        <v>0</v>
      </c>
      <c r="BV1461">
        <f t="shared" si="561"/>
        <v>0</v>
      </c>
      <c r="BW1461">
        <f t="shared" si="562"/>
        <v>0</v>
      </c>
      <c r="BX1461">
        <f t="shared" si="563"/>
        <v>0</v>
      </c>
      <c r="BZ1461">
        <f t="shared" si="564"/>
        <v>0</v>
      </c>
      <c r="CA1461">
        <f t="shared" si="565"/>
        <v>0</v>
      </c>
      <c r="CC1461">
        <f t="shared" si="566"/>
        <v>0</v>
      </c>
      <c r="CD1461">
        <f t="shared" si="567"/>
        <v>0</v>
      </c>
      <c r="CE1461">
        <f t="shared" si="568"/>
        <v>0</v>
      </c>
      <c r="CF1461">
        <f t="shared" si="569"/>
        <v>0</v>
      </c>
      <c r="CG1461" s="203">
        <f t="shared" si="570"/>
        <v>0</v>
      </c>
      <c r="CH1461">
        <f t="shared" si="571"/>
        <v>0</v>
      </c>
      <c r="CI1461">
        <f t="shared" si="572"/>
        <v>0</v>
      </c>
      <c r="CJ1461">
        <f t="shared" si="573"/>
        <v>0</v>
      </c>
    </row>
    <row r="1462" spans="1:88" ht="15" customHeight="1">
      <c r="A1462" s="166"/>
      <c r="B1462" s="7"/>
      <c r="C1462" s="64" t="s">
        <v>85</v>
      </c>
      <c r="D1462" s="428" t="str">
        <f t="shared" si="527"/>
        <v/>
      </c>
      <c r="E1462" s="428"/>
      <c r="F1462" s="428"/>
      <c r="G1462" s="428"/>
      <c r="H1462" s="428"/>
      <c r="I1462" s="428"/>
      <c r="J1462" s="428"/>
      <c r="K1462" s="428"/>
      <c r="L1462" s="428"/>
      <c r="M1462" s="237"/>
      <c r="N1462" s="237"/>
      <c r="O1462" s="237"/>
      <c r="P1462" s="237"/>
      <c r="Q1462" s="237"/>
      <c r="R1462" s="237"/>
      <c r="S1462" s="237"/>
      <c r="T1462" s="237"/>
      <c r="U1462" s="237"/>
      <c r="V1462" s="237"/>
      <c r="W1462" s="237"/>
      <c r="X1462" s="237"/>
      <c r="Y1462" s="237"/>
      <c r="Z1462" s="237"/>
      <c r="AA1462" s="237"/>
      <c r="AB1462" s="237"/>
      <c r="AC1462" s="237"/>
      <c r="AD1462" s="237"/>
      <c r="AG1462">
        <f t="shared" si="528"/>
        <v>0</v>
      </c>
      <c r="AH1462">
        <f t="shared" si="529"/>
        <v>0</v>
      </c>
      <c r="AI1462">
        <f t="shared" si="530"/>
        <v>0</v>
      </c>
      <c r="AJ1462">
        <f t="shared" si="531"/>
        <v>0</v>
      </c>
      <c r="AL1462">
        <f t="shared" si="532"/>
        <v>0</v>
      </c>
      <c r="AM1462">
        <f t="shared" si="533"/>
        <v>0</v>
      </c>
      <c r="AN1462">
        <f t="shared" si="534"/>
        <v>0</v>
      </c>
      <c r="AO1462">
        <f t="shared" si="535"/>
        <v>0</v>
      </c>
      <c r="AQ1462">
        <f t="shared" si="536"/>
        <v>0</v>
      </c>
      <c r="AR1462">
        <f t="shared" si="537"/>
        <v>0</v>
      </c>
      <c r="AS1462">
        <f t="shared" si="538"/>
        <v>0</v>
      </c>
      <c r="AT1462">
        <f t="shared" si="539"/>
        <v>0</v>
      </c>
      <c r="AV1462">
        <f t="shared" si="540"/>
        <v>0</v>
      </c>
      <c r="AW1462">
        <f t="shared" si="541"/>
        <v>0</v>
      </c>
      <c r="AX1462">
        <f t="shared" si="542"/>
        <v>0</v>
      </c>
      <c r="AY1462">
        <f t="shared" si="543"/>
        <v>0</v>
      </c>
      <c r="BA1462">
        <f t="shared" si="544"/>
        <v>0</v>
      </c>
      <c r="BB1462">
        <f t="shared" si="545"/>
        <v>0</v>
      </c>
      <c r="BC1462">
        <f t="shared" si="546"/>
        <v>0</v>
      </c>
      <c r="BD1462">
        <f t="shared" si="547"/>
        <v>0</v>
      </c>
      <c r="BF1462">
        <f t="shared" si="548"/>
        <v>0</v>
      </c>
      <c r="BG1462">
        <f t="shared" si="549"/>
        <v>0</v>
      </c>
      <c r="BH1462">
        <f t="shared" si="550"/>
        <v>0</v>
      </c>
      <c r="BI1462">
        <f t="shared" si="551"/>
        <v>0</v>
      </c>
      <c r="BK1462">
        <f t="shared" si="552"/>
        <v>0</v>
      </c>
      <c r="BL1462">
        <f t="shared" si="553"/>
        <v>0</v>
      </c>
      <c r="BM1462">
        <f t="shared" si="554"/>
        <v>0</v>
      </c>
      <c r="BN1462">
        <f t="shared" si="555"/>
        <v>0</v>
      </c>
      <c r="BP1462">
        <f t="shared" si="556"/>
        <v>0</v>
      </c>
      <c r="BQ1462">
        <f t="shared" si="557"/>
        <v>0</v>
      </c>
      <c r="BR1462">
        <f t="shared" si="558"/>
        <v>0</v>
      </c>
      <c r="BS1462">
        <f t="shared" si="559"/>
        <v>0</v>
      </c>
      <c r="BU1462">
        <f t="shared" si="560"/>
        <v>0</v>
      </c>
      <c r="BV1462">
        <f t="shared" si="561"/>
        <v>0</v>
      </c>
      <c r="BW1462">
        <f t="shared" si="562"/>
        <v>0</v>
      </c>
      <c r="BX1462">
        <f t="shared" si="563"/>
        <v>0</v>
      </c>
      <c r="BZ1462">
        <f t="shared" si="564"/>
        <v>0</v>
      </c>
      <c r="CA1462">
        <f t="shared" si="565"/>
        <v>0</v>
      </c>
      <c r="CC1462">
        <f t="shared" si="566"/>
        <v>0</v>
      </c>
      <c r="CD1462">
        <f t="shared" si="567"/>
        <v>0</v>
      </c>
      <c r="CE1462">
        <f t="shared" si="568"/>
        <v>0</v>
      </c>
      <c r="CF1462">
        <f t="shared" si="569"/>
        <v>0</v>
      </c>
      <c r="CG1462" s="203">
        <f t="shared" si="570"/>
        <v>0</v>
      </c>
      <c r="CH1462">
        <f t="shared" si="571"/>
        <v>0</v>
      </c>
      <c r="CI1462">
        <f t="shared" si="572"/>
        <v>0</v>
      </c>
      <c r="CJ1462">
        <f t="shared" si="573"/>
        <v>0</v>
      </c>
    </row>
    <row r="1463" spans="1:88" ht="15" customHeight="1">
      <c r="A1463" s="166"/>
      <c r="B1463" s="7"/>
      <c r="C1463" s="64" t="s">
        <v>86</v>
      </c>
      <c r="D1463" s="428" t="str">
        <f t="shared" si="527"/>
        <v/>
      </c>
      <c r="E1463" s="428"/>
      <c r="F1463" s="428"/>
      <c r="G1463" s="428"/>
      <c r="H1463" s="428"/>
      <c r="I1463" s="428"/>
      <c r="J1463" s="428"/>
      <c r="K1463" s="428"/>
      <c r="L1463" s="428"/>
      <c r="M1463" s="237"/>
      <c r="N1463" s="237"/>
      <c r="O1463" s="237"/>
      <c r="P1463" s="237"/>
      <c r="Q1463" s="237"/>
      <c r="R1463" s="237"/>
      <c r="S1463" s="237"/>
      <c r="T1463" s="237"/>
      <c r="U1463" s="237"/>
      <c r="V1463" s="237"/>
      <c r="W1463" s="237"/>
      <c r="X1463" s="237"/>
      <c r="Y1463" s="237"/>
      <c r="Z1463" s="237"/>
      <c r="AA1463" s="237"/>
      <c r="AB1463" s="237"/>
      <c r="AC1463" s="237"/>
      <c r="AD1463" s="237"/>
      <c r="AG1463">
        <f t="shared" si="528"/>
        <v>0</v>
      </c>
      <c r="AH1463">
        <f t="shared" si="529"/>
        <v>0</v>
      </c>
      <c r="AI1463">
        <f t="shared" si="530"/>
        <v>0</v>
      </c>
      <c r="AJ1463">
        <f t="shared" si="531"/>
        <v>0</v>
      </c>
      <c r="AL1463">
        <f t="shared" si="532"/>
        <v>0</v>
      </c>
      <c r="AM1463">
        <f t="shared" si="533"/>
        <v>0</v>
      </c>
      <c r="AN1463">
        <f t="shared" si="534"/>
        <v>0</v>
      </c>
      <c r="AO1463">
        <f t="shared" si="535"/>
        <v>0</v>
      </c>
      <c r="AQ1463">
        <f t="shared" si="536"/>
        <v>0</v>
      </c>
      <c r="AR1463">
        <f t="shared" si="537"/>
        <v>0</v>
      </c>
      <c r="AS1463">
        <f t="shared" si="538"/>
        <v>0</v>
      </c>
      <c r="AT1463">
        <f t="shared" si="539"/>
        <v>0</v>
      </c>
      <c r="AV1463">
        <f t="shared" si="540"/>
        <v>0</v>
      </c>
      <c r="AW1463">
        <f t="shared" si="541"/>
        <v>0</v>
      </c>
      <c r="AX1463">
        <f t="shared" si="542"/>
        <v>0</v>
      </c>
      <c r="AY1463">
        <f t="shared" si="543"/>
        <v>0</v>
      </c>
      <c r="BA1463">
        <f t="shared" si="544"/>
        <v>0</v>
      </c>
      <c r="BB1463">
        <f t="shared" si="545"/>
        <v>0</v>
      </c>
      <c r="BC1463">
        <f t="shared" si="546"/>
        <v>0</v>
      </c>
      <c r="BD1463">
        <f t="shared" si="547"/>
        <v>0</v>
      </c>
      <c r="BF1463">
        <f t="shared" si="548"/>
        <v>0</v>
      </c>
      <c r="BG1463">
        <f t="shared" si="549"/>
        <v>0</v>
      </c>
      <c r="BH1463">
        <f t="shared" si="550"/>
        <v>0</v>
      </c>
      <c r="BI1463">
        <f t="shared" si="551"/>
        <v>0</v>
      </c>
      <c r="BK1463">
        <f t="shared" si="552"/>
        <v>0</v>
      </c>
      <c r="BL1463">
        <f t="shared" si="553"/>
        <v>0</v>
      </c>
      <c r="BM1463">
        <f t="shared" si="554"/>
        <v>0</v>
      </c>
      <c r="BN1463">
        <f t="shared" si="555"/>
        <v>0</v>
      </c>
      <c r="BP1463">
        <f t="shared" si="556"/>
        <v>0</v>
      </c>
      <c r="BQ1463">
        <f t="shared" si="557"/>
        <v>0</v>
      </c>
      <c r="BR1463">
        <f t="shared" si="558"/>
        <v>0</v>
      </c>
      <c r="BS1463">
        <f t="shared" si="559"/>
        <v>0</v>
      </c>
      <c r="BU1463">
        <f t="shared" si="560"/>
        <v>0</v>
      </c>
      <c r="BV1463">
        <f t="shared" si="561"/>
        <v>0</v>
      </c>
      <c r="BW1463">
        <f t="shared" si="562"/>
        <v>0</v>
      </c>
      <c r="BX1463">
        <f t="shared" si="563"/>
        <v>0</v>
      </c>
      <c r="BZ1463">
        <f t="shared" si="564"/>
        <v>0</v>
      </c>
      <c r="CA1463">
        <f t="shared" si="565"/>
        <v>0</v>
      </c>
      <c r="CC1463">
        <f t="shared" si="566"/>
        <v>0</v>
      </c>
      <c r="CD1463">
        <f t="shared" si="567"/>
        <v>0</v>
      </c>
      <c r="CE1463">
        <f t="shared" si="568"/>
        <v>0</v>
      </c>
      <c r="CF1463">
        <f t="shared" si="569"/>
        <v>0</v>
      </c>
      <c r="CG1463" s="203">
        <f t="shared" si="570"/>
        <v>0</v>
      </c>
      <c r="CH1463">
        <f t="shared" si="571"/>
        <v>0</v>
      </c>
      <c r="CI1463">
        <f t="shared" si="572"/>
        <v>0</v>
      </c>
      <c r="CJ1463">
        <f t="shared" si="573"/>
        <v>0</v>
      </c>
    </row>
    <row r="1464" spans="1:88" ht="15" customHeight="1">
      <c r="A1464" s="166"/>
      <c r="B1464" s="7"/>
      <c r="C1464" s="64" t="s">
        <v>87</v>
      </c>
      <c r="D1464" s="428" t="str">
        <f t="shared" si="527"/>
        <v/>
      </c>
      <c r="E1464" s="428"/>
      <c r="F1464" s="428"/>
      <c r="G1464" s="428"/>
      <c r="H1464" s="428"/>
      <c r="I1464" s="428"/>
      <c r="J1464" s="428"/>
      <c r="K1464" s="428"/>
      <c r="L1464" s="428"/>
      <c r="M1464" s="237"/>
      <c r="N1464" s="237"/>
      <c r="O1464" s="237"/>
      <c r="P1464" s="237"/>
      <c r="Q1464" s="237"/>
      <c r="R1464" s="237"/>
      <c r="S1464" s="237"/>
      <c r="T1464" s="237"/>
      <c r="U1464" s="237"/>
      <c r="V1464" s="237"/>
      <c r="W1464" s="237"/>
      <c r="X1464" s="237"/>
      <c r="Y1464" s="237"/>
      <c r="Z1464" s="237"/>
      <c r="AA1464" s="237"/>
      <c r="AB1464" s="237"/>
      <c r="AC1464" s="237"/>
      <c r="AD1464" s="237"/>
      <c r="AG1464">
        <f t="shared" si="528"/>
        <v>0</v>
      </c>
      <c r="AH1464">
        <f t="shared" si="529"/>
        <v>0</v>
      </c>
      <c r="AI1464">
        <f t="shared" si="530"/>
        <v>0</v>
      </c>
      <c r="AJ1464">
        <f t="shared" si="531"/>
        <v>0</v>
      </c>
      <c r="AL1464">
        <f t="shared" si="532"/>
        <v>0</v>
      </c>
      <c r="AM1464">
        <f t="shared" si="533"/>
        <v>0</v>
      </c>
      <c r="AN1464">
        <f t="shared" si="534"/>
        <v>0</v>
      </c>
      <c r="AO1464">
        <f t="shared" si="535"/>
        <v>0</v>
      </c>
      <c r="AQ1464">
        <f t="shared" si="536"/>
        <v>0</v>
      </c>
      <c r="AR1464">
        <f t="shared" si="537"/>
        <v>0</v>
      </c>
      <c r="AS1464">
        <f t="shared" si="538"/>
        <v>0</v>
      </c>
      <c r="AT1464">
        <f t="shared" si="539"/>
        <v>0</v>
      </c>
      <c r="AV1464">
        <f t="shared" si="540"/>
        <v>0</v>
      </c>
      <c r="AW1464">
        <f t="shared" si="541"/>
        <v>0</v>
      </c>
      <c r="AX1464">
        <f t="shared" si="542"/>
        <v>0</v>
      </c>
      <c r="AY1464">
        <f t="shared" si="543"/>
        <v>0</v>
      </c>
      <c r="BA1464">
        <f t="shared" si="544"/>
        <v>0</v>
      </c>
      <c r="BB1464">
        <f t="shared" si="545"/>
        <v>0</v>
      </c>
      <c r="BC1464">
        <f t="shared" si="546"/>
        <v>0</v>
      </c>
      <c r="BD1464">
        <f t="shared" si="547"/>
        <v>0</v>
      </c>
      <c r="BF1464">
        <f t="shared" si="548"/>
        <v>0</v>
      </c>
      <c r="BG1464">
        <f t="shared" si="549"/>
        <v>0</v>
      </c>
      <c r="BH1464">
        <f t="shared" si="550"/>
        <v>0</v>
      </c>
      <c r="BI1464">
        <f t="shared" si="551"/>
        <v>0</v>
      </c>
      <c r="BK1464">
        <f t="shared" si="552"/>
        <v>0</v>
      </c>
      <c r="BL1464">
        <f t="shared" si="553"/>
        <v>0</v>
      </c>
      <c r="BM1464">
        <f t="shared" si="554"/>
        <v>0</v>
      </c>
      <c r="BN1464">
        <f t="shared" si="555"/>
        <v>0</v>
      </c>
      <c r="BP1464">
        <f t="shared" si="556"/>
        <v>0</v>
      </c>
      <c r="BQ1464">
        <f t="shared" si="557"/>
        <v>0</v>
      </c>
      <c r="BR1464">
        <f t="shared" si="558"/>
        <v>0</v>
      </c>
      <c r="BS1464">
        <f t="shared" si="559"/>
        <v>0</v>
      </c>
      <c r="BU1464">
        <f t="shared" si="560"/>
        <v>0</v>
      </c>
      <c r="BV1464">
        <f t="shared" si="561"/>
        <v>0</v>
      </c>
      <c r="BW1464">
        <f t="shared" si="562"/>
        <v>0</v>
      </c>
      <c r="BX1464">
        <f t="shared" si="563"/>
        <v>0</v>
      </c>
      <c r="BZ1464">
        <f t="shared" si="564"/>
        <v>0</v>
      </c>
      <c r="CA1464">
        <f t="shared" si="565"/>
        <v>0</v>
      </c>
      <c r="CC1464">
        <f t="shared" si="566"/>
        <v>0</v>
      </c>
      <c r="CD1464">
        <f t="shared" si="567"/>
        <v>0</v>
      </c>
      <c r="CE1464">
        <f t="shared" si="568"/>
        <v>0</v>
      </c>
      <c r="CF1464">
        <f t="shared" si="569"/>
        <v>0</v>
      </c>
      <c r="CG1464" s="203">
        <f t="shared" si="570"/>
        <v>0</v>
      </c>
      <c r="CH1464">
        <f t="shared" si="571"/>
        <v>0</v>
      </c>
      <c r="CI1464">
        <f t="shared" si="572"/>
        <v>0</v>
      </c>
      <c r="CJ1464">
        <f t="shared" si="573"/>
        <v>0</v>
      </c>
    </row>
    <row r="1465" spans="1:88" ht="15" customHeight="1">
      <c r="A1465" s="166"/>
      <c r="B1465" s="7"/>
      <c r="C1465" s="64" t="s">
        <v>88</v>
      </c>
      <c r="D1465" s="428" t="str">
        <f t="shared" si="527"/>
        <v/>
      </c>
      <c r="E1465" s="428"/>
      <c r="F1465" s="428"/>
      <c r="G1465" s="428"/>
      <c r="H1465" s="428"/>
      <c r="I1465" s="428"/>
      <c r="J1465" s="428"/>
      <c r="K1465" s="428"/>
      <c r="L1465" s="428"/>
      <c r="M1465" s="237"/>
      <c r="N1465" s="237"/>
      <c r="O1465" s="237"/>
      <c r="P1465" s="237"/>
      <c r="Q1465" s="237"/>
      <c r="R1465" s="237"/>
      <c r="S1465" s="237"/>
      <c r="T1465" s="237"/>
      <c r="U1465" s="237"/>
      <c r="V1465" s="237"/>
      <c r="W1465" s="237"/>
      <c r="X1465" s="237"/>
      <c r="Y1465" s="237"/>
      <c r="Z1465" s="237"/>
      <c r="AA1465" s="237"/>
      <c r="AB1465" s="237"/>
      <c r="AC1465" s="237"/>
      <c r="AD1465" s="237"/>
      <c r="AG1465">
        <f t="shared" si="528"/>
        <v>0</v>
      </c>
      <c r="AH1465">
        <f t="shared" si="529"/>
        <v>0</v>
      </c>
      <c r="AI1465">
        <f t="shared" si="530"/>
        <v>0</v>
      </c>
      <c r="AJ1465">
        <f t="shared" si="531"/>
        <v>0</v>
      </c>
      <c r="AL1465">
        <f t="shared" si="532"/>
        <v>0</v>
      </c>
      <c r="AM1465">
        <f t="shared" si="533"/>
        <v>0</v>
      </c>
      <c r="AN1465">
        <f t="shared" si="534"/>
        <v>0</v>
      </c>
      <c r="AO1465">
        <f t="shared" si="535"/>
        <v>0</v>
      </c>
      <c r="AQ1465">
        <f t="shared" si="536"/>
        <v>0</v>
      </c>
      <c r="AR1465">
        <f t="shared" si="537"/>
        <v>0</v>
      </c>
      <c r="AS1465">
        <f t="shared" si="538"/>
        <v>0</v>
      </c>
      <c r="AT1465">
        <f t="shared" si="539"/>
        <v>0</v>
      </c>
      <c r="AV1465">
        <f t="shared" si="540"/>
        <v>0</v>
      </c>
      <c r="AW1465">
        <f t="shared" si="541"/>
        <v>0</v>
      </c>
      <c r="AX1465">
        <f t="shared" si="542"/>
        <v>0</v>
      </c>
      <c r="AY1465">
        <f t="shared" si="543"/>
        <v>0</v>
      </c>
      <c r="BA1465">
        <f t="shared" si="544"/>
        <v>0</v>
      </c>
      <c r="BB1465">
        <f t="shared" si="545"/>
        <v>0</v>
      </c>
      <c r="BC1465">
        <f t="shared" si="546"/>
        <v>0</v>
      </c>
      <c r="BD1465">
        <f t="shared" si="547"/>
        <v>0</v>
      </c>
      <c r="BF1465">
        <f t="shared" si="548"/>
        <v>0</v>
      </c>
      <c r="BG1465">
        <f t="shared" si="549"/>
        <v>0</v>
      </c>
      <c r="BH1465">
        <f t="shared" si="550"/>
        <v>0</v>
      </c>
      <c r="BI1465">
        <f t="shared" si="551"/>
        <v>0</v>
      </c>
      <c r="BK1465">
        <f t="shared" si="552"/>
        <v>0</v>
      </c>
      <c r="BL1465">
        <f t="shared" si="553"/>
        <v>0</v>
      </c>
      <c r="BM1465">
        <f t="shared" si="554"/>
        <v>0</v>
      </c>
      <c r="BN1465">
        <f t="shared" si="555"/>
        <v>0</v>
      </c>
      <c r="BP1465">
        <f t="shared" si="556"/>
        <v>0</v>
      </c>
      <c r="BQ1465">
        <f t="shared" si="557"/>
        <v>0</v>
      </c>
      <c r="BR1465">
        <f t="shared" si="558"/>
        <v>0</v>
      </c>
      <c r="BS1465">
        <f t="shared" si="559"/>
        <v>0</v>
      </c>
      <c r="BU1465">
        <f t="shared" si="560"/>
        <v>0</v>
      </c>
      <c r="BV1465">
        <f t="shared" si="561"/>
        <v>0</v>
      </c>
      <c r="BW1465">
        <f t="shared" si="562"/>
        <v>0</v>
      </c>
      <c r="BX1465">
        <f t="shared" si="563"/>
        <v>0</v>
      </c>
      <c r="BZ1465">
        <f t="shared" si="564"/>
        <v>0</v>
      </c>
      <c r="CA1465">
        <f t="shared" si="565"/>
        <v>0</v>
      </c>
      <c r="CC1465">
        <f t="shared" si="566"/>
        <v>0</v>
      </c>
      <c r="CD1465">
        <f t="shared" si="567"/>
        <v>0</v>
      </c>
      <c r="CE1465">
        <f t="shared" si="568"/>
        <v>0</v>
      </c>
      <c r="CF1465">
        <f t="shared" si="569"/>
        <v>0</v>
      </c>
      <c r="CG1465" s="203">
        <f t="shared" si="570"/>
        <v>0</v>
      </c>
      <c r="CH1465">
        <f t="shared" si="571"/>
        <v>0</v>
      </c>
      <c r="CI1465">
        <f t="shared" si="572"/>
        <v>0</v>
      </c>
      <c r="CJ1465">
        <f t="shared" si="573"/>
        <v>0</v>
      </c>
    </row>
    <row r="1466" spans="1:88" ht="15" customHeight="1">
      <c r="A1466" s="166"/>
      <c r="B1466" s="7"/>
      <c r="C1466" s="64" t="s">
        <v>89</v>
      </c>
      <c r="D1466" s="428" t="str">
        <f t="shared" si="527"/>
        <v/>
      </c>
      <c r="E1466" s="428"/>
      <c r="F1466" s="428"/>
      <c r="G1466" s="428"/>
      <c r="H1466" s="428"/>
      <c r="I1466" s="428"/>
      <c r="J1466" s="428"/>
      <c r="K1466" s="428"/>
      <c r="L1466" s="428"/>
      <c r="M1466" s="237"/>
      <c r="N1466" s="237"/>
      <c r="O1466" s="237"/>
      <c r="P1466" s="237"/>
      <c r="Q1466" s="237"/>
      <c r="R1466" s="237"/>
      <c r="S1466" s="237"/>
      <c r="T1466" s="237"/>
      <c r="U1466" s="237"/>
      <c r="V1466" s="237"/>
      <c r="W1466" s="237"/>
      <c r="X1466" s="237"/>
      <c r="Y1466" s="237"/>
      <c r="Z1466" s="237"/>
      <c r="AA1466" s="237"/>
      <c r="AB1466" s="237"/>
      <c r="AC1466" s="237"/>
      <c r="AD1466" s="237"/>
      <c r="AG1466">
        <f t="shared" si="528"/>
        <v>0</v>
      </c>
      <c r="AH1466">
        <f t="shared" si="529"/>
        <v>0</v>
      </c>
      <c r="AI1466">
        <f t="shared" si="530"/>
        <v>0</v>
      </c>
      <c r="AJ1466">
        <f t="shared" si="531"/>
        <v>0</v>
      </c>
      <c r="AL1466">
        <f t="shared" si="532"/>
        <v>0</v>
      </c>
      <c r="AM1466">
        <f t="shared" si="533"/>
        <v>0</v>
      </c>
      <c r="AN1466">
        <f t="shared" si="534"/>
        <v>0</v>
      </c>
      <c r="AO1466">
        <f t="shared" si="535"/>
        <v>0</v>
      </c>
      <c r="AQ1466">
        <f t="shared" si="536"/>
        <v>0</v>
      </c>
      <c r="AR1466">
        <f t="shared" si="537"/>
        <v>0</v>
      </c>
      <c r="AS1466">
        <f t="shared" si="538"/>
        <v>0</v>
      </c>
      <c r="AT1466">
        <f t="shared" si="539"/>
        <v>0</v>
      </c>
      <c r="AV1466">
        <f t="shared" si="540"/>
        <v>0</v>
      </c>
      <c r="AW1466">
        <f t="shared" si="541"/>
        <v>0</v>
      </c>
      <c r="AX1466">
        <f t="shared" si="542"/>
        <v>0</v>
      </c>
      <c r="AY1466">
        <f t="shared" si="543"/>
        <v>0</v>
      </c>
      <c r="BA1466">
        <f t="shared" si="544"/>
        <v>0</v>
      </c>
      <c r="BB1466">
        <f t="shared" si="545"/>
        <v>0</v>
      </c>
      <c r="BC1466">
        <f t="shared" si="546"/>
        <v>0</v>
      </c>
      <c r="BD1466">
        <f t="shared" si="547"/>
        <v>0</v>
      </c>
      <c r="BF1466">
        <f t="shared" si="548"/>
        <v>0</v>
      </c>
      <c r="BG1466">
        <f t="shared" si="549"/>
        <v>0</v>
      </c>
      <c r="BH1466">
        <f t="shared" si="550"/>
        <v>0</v>
      </c>
      <c r="BI1466">
        <f t="shared" si="551"/>
        <v>0</v>
      </c>
      <c r="BK1466">
        <f t="shared" si="552"/>
        <v>0</v>
      </c>
      <c r="BL1466">
        <f t="shared" si="553"/>
        <v>0</v>
      </c>
      <c r="BM1466">
        <f t="shared" si="554"/>
        <v>0</v>
      </c>
      <c r="BN1466">
        <f t="shared" si="555"/>
        <v>0</v>
      </c>
      <c r="BP1466">
        <f t="shared" si="556"/>
        <v>0</v>
      </c>
      <c r="BQ1466">
        <f t="shared" si="557"/>
        <v>0</v>
      </c>
      <c r="BR1466">
        <f t="shared" si="558"/>
        <v>0</v>
      </c>
      <c r="BS1466">
        <f t="shared" si="559"/>
        <v>0</v>
      </c>
      <c r="BU1466">
        <f t="shared" si="560"/>
        <v>0</v>
      </c>
      <c r="BV1466">
        <f t="shared" si="561"/>
        <v>0</v>
      </c>
      <c r="BW1466">
        <f t="shared" si="562"/>
        <v>0</v>
      </c>
      <c r="BX1466">
        <f t="shared" si="563"/>
        <v>0</v>
      </c>
      <c r="BZ1466">
        <f t="shared" si="564"/>
        <v>0</v>
      </c>
      <c r="CA1466">
        <f t="shared" si="565"/>
        <v>0</v>
      </c>
      <c r="CC1466">
        <f t="shared" si="566"/>
        <v>0</v>
      </c>
      <c r="CD1466">
        <f t="shared" si="567"/>
        <v>0</v>
      </c>
      <c r="CE1466">
        <f t="shared" si="568"/>
        <v>0</v>
      </c>
      <c r="CF1466">
        <f t="shared" si="569"/>
        <v>0</v>
      </c>
      <c r="CG1466" s="203">
        <f t="shared" si="570"/>
        <v>0</v>
      </c>
      <c r="CH1466">
        <f t="shared" si="571"/>
        <v>0</v>
      </c>
      <c r="CI1466">
        <f t="shared" si="572"/>
        <v>0</v>
      </c>
      <c r="CJ1466">
        <f t="shared" si="573"/>
        <v>0</v>
      </c>
    </row>
    <row r="1467" spans="1:88" ht="15" customHeight="1">
      <c r="A1467" s="166"/>
      <c r="B1467" s="7"/>
      <c r="C1467" s="64" t="s">
        <v>90</v>
      </c>
      <c r="D1467" s="428" t="str">
        <f t="shared" si="527"/>
        <v/>
      </c>
      <c r="E1467" s="428"/>
      <c r="F1467" s="428"/>
      <c r="G1467" s="428"/>
      <c r="H1467" s="428"/>
      <c r="I1467" s="428"/>
      <c r="J1467" s="428"/>
      <c r="K1467" s="428"/>
      <c r="L1467" s="428"/>
      <c r="M1467" s="237"/>
      <c r="N1467" s="237"/>
      <c r="O1467" s="237"/>
      <c r="P1467" s="237"/>
      <c r="Q1467" s="237"/>
      <c r="R1467" s="237"/>
      <c r="S1467" s="237"/>
      <c r="T1467" s="237"/>
      <c r="U1467" s="237"/>
      <c r="V1467" s="237"/>
      <c r="W1467" s="237"/>
      <c r="X1467" s="237"/>
      <c r="Y1467" s="237"/>
      <c r="Z1467" s="237"/>
      <c r="AA1467" s="237"/>
      <c r="AB1467" s="237"/>
      <c r="AC1467" s="237"/>
      <c r="AD1467" s="237"/>
      <c r="AG1467">
        <f t="shared" si="528"/>
        <v>0</v>
      </c>
      <c r="AH1467">
        <f t="shared" si="529"/>
        <v>0</v>
      </c>
      <c r="AI1467">
        <f t="shared" si="530"/>
        <v>0</v>
      </c>
      <c r="AJ1467">
        <f t="shared" si="531"/>
        <v>0</v>
      </c>
      <c r="AL1467">
        <f t="shared" si="532"/>
        <v>0</v>
      </c>
      <c r="AM1467">
        <f t="shared" si="533"/>
        <v>0</v>
      </c>
      <c r="AN1467">
        <f t="shared" si="534"/>
        <v>0</v>
      </c>
      <c r="AO1467">
        <f t="shared" si="535"/>
        <v>0</v>
      </c>
      <c r="AQ1467">
        <f t="shared" si="536"/>
        <v>0</v>
      </c>
      <c r="AR1467">
        <f t="shared" si="537"/>
        <v>0</v>
      </c>
      <c r="AS1467">
        <f t="shared" si="538"/>
        <v>0</v>
      </c>
      <c r="AT1467">
        <f t="shared" si="539"/>
        <v>0</v>
      </c>
      <c r="AV1467">
        <f t="shared" si="540"/>
        <v>0</v>
      </c>
      <c r="AW1467">
        <f t="shared" si="541"/>
        <v>0</v>
      </c>
      <c r="AX1467">
        <f t="shared" si="542"/>
        <v>0</v>
      </c>
      <c r="AY1467">
        <f t="shared" si="543"/>
        <v>0</v>
      </c>
      <c r="BA1467">
        <f t="shared" si="544"/>
        <v>0</v>
      </c>
      <c r="BB1467">
        <f t="shared" si="545"/>
        <v>0</v>
      </c>
      <c r="BC1467">
        <f t="shared" si="546"/>
        <v>0</v>
      </c>
      <c r="BD1467">
        <f t="shared" si="547"/>
        <v>0</v>
      </c>
      <c r="BF1467">
        <f t="shared" si="548"/>
        <v>0</v>
      </c>
      <c r="BG1467">
        <f t="shared" si="549"/>
        <v>0</v>
      </c>
      <c r="BH1467">
        <f t="shared" si="550"/>
        <v>0</v>
      </c>
      <c r="BI1467">
        <f t="shared" si="551"/>
        <v>0</v>
      </c>
      <c r="BK1467">
        <f t="shared" si="552"/>
        <v>0</v>
      </c>
      <c r="BL1467">
        <f t="shared" si="553"/>
        <v>0</v>
      </c>
      <c r="BM1467">
        <f t="shared" si="554"/>
        <v>0</v>
      </c>
      <c r="BN1467">
        <f t="shared" si="555"/>
        <v>0</v>
      </c>
      <c r="BP1467">
        <f t="shared" si="556"/>
        <v>0</v>
      </c>
      <c r="BQ1467">
        <f t="shared" si="557"/>
        <v>0</v>
      </c>
      <c r="BR1467">
        <f t="shared" si="558"/>
        <v>0</v>
      </c>
      <c r="BS1467">
        <f t="shared" si="559"/>
        <v>0</v>
      </c>
      <c r="BU1467">
        <f t="shared" si="560"/>
        <v>0</v>
      </c>
      <c r="BV1467">
        <f t="shared" si="561"/>
        <v>0</v>
      </c>
      <c r="BW1467">
        <f t="shared" si="562"/>
        <v>0</v>
      </c>
      <c r="BX1467">
        <f t="shared" si="563"/>
        <v>0</v>
      </c>
      <c r="BZ1467">
        <f t="shared" si="564"/>
        <v>0</v>
      </c>
      <c r="CA1467">
        <f t="shared" si="565"/>
        <v>0</v>
      </c>
      <c r="CC1467">
        <f t="shared" si="566"/>
        <v>0</v>
      </c>
      <c r="CD1467">
        <f t="shared" si="567"/>
        <v>0</v>
      </c>
      <c r="CE1467">
        <f t="shared" si="568"/>
        <v>0</v>
      </c>
      <c r="CF1467">
        <f t="shared" si="569"/>
        <v>0</v>
      </c>
      <c r="CG1467" s="203">
        <f t="shared" si="570"/>
        <v>0</v>
      </c>
      <c r="CH1467">
        <f t="shared" si="571"/>
        <v>0</v>
      </c>
      <c r="CI1467">
        <f t="shared" si="572"/>
        <v>0</v>
      </c>
      <c r="CJ1467">
        <f t="shared" si="573"/>
        <v>0</v>
      </c>
    </row>
    <row r="1468" spans="1:88" ht="15" customHeight="1">
      <c r="A1468" s="166"/>
      <c r="B1468" s="7"/>
      <c r="C1468" s="64" t="s">
        <v>91</v>
      </c>
      <c r="D1468" s="428" t="str">
        <f t="shared" si="527"/>
        <v/>
      </c>
      <c r="E1468" s="428"/>
      <c r="F1468" s="428"/>
      <c r="G1468" s="428"/>
      <c r="H1468" s="428"/>
      <c r="I1468" s="428"/>
      <c r="J1468" s="428"/>
      <c r="K1468" s="428"/>
      <c r="L1468" s="428"/>
      <c r="M1468" s="237"/>
      <c r="N1468" s="237"/>
      <c r="O1468" s="237"/>
      <c r="P1468" s="237"/>
      <c r="Q1468" s="237"/>
      <c r="R1468" s="237"/>
      <c r="S1468" s="237"/>
      <c r="T1468" s="237"/>
      <c r="U1468" s="237"/>
      <c r="V1468" s="237"/>
      <c r="W1468" s="237"/>
      <c r="X1468" s="237"/>
      <c r="Y1468" s="237"/>
      <c r="Z1468" s="237"/>
      <c r="AA1468" s="237"/>
      <c r="AB1468" s="237"/>
      <c r="AC1468" s="237"/>
      <c r="AD1468" s="237"/>
      <c r="AG1468">
        <f t="shared" si="528"/>
        <v>0</v>
      </c>
      <c r="AH1468">
        <f t="shared" si="529"/>
        <v>0</v>
      </c>
      <c r="AI1468">
        <f t="shared" si="530"/>
        <v>0</v>
      </c>
      <c r="AJ1468">
        <f t="shared" si="531"/>
        <v>0</v>
      </c>
      <c r="AL1468">
        <f t="shared" si="532"/>
        <v>0</v>
      </c>
      <c r="AM1468">
        <f t="shared" si="533"/>
        <v>0</v>
      </c>
      <c r="AN1468">
        <f t="shared" si="534"/>
        <v>0</v>
      </c>
      <c r="AO1468">
        <f t="shared" si="535"/>
        <v>0</v>
      </c>
      <c r="AQ1468">
        <f t="shared" si="536"/>
        <v>0</v>
      </c>
      <c r="AR1468">
        <f t="shared" si="537"/>
        <v>0</v>
      </c>
      <c r="AS1468">
        <f t="shared" si="538"/>
        <v>0</v>
      </c>
      <c r="AT1468">
        <f t="shared" si="539"/>
        <v>0</v>
      </c>
      <c r="AV1468">
        <f t="shared" si="540"/>
        <v>0</v>
      </c>
      <c r="AW1468">
        <f t="shared" si="541"/>
        <v>0</v>
      </c>
      <c r="AX1468">
        <f t="shared" si="542"/>
        <v>0</v>
      </c>
      <c r="AY1468">
        <f t="shared" si="543"/>
        <v>0</v>
      </c>
      <c r="BA1468">
        <f t="shared" si="544"/>
        <v>0</v>
      </c>
      <c r="BB1468">
        <f t="shared" si="545"/>
        <v>0</v>
      </c>
      <c r="BC1468">
        <f t="shared" si="546"/>
        <v>0</v>
      </c>
      <c r="BD1468">
        <f t="shared" si="547"/>
        <v>0</v>
      </c>
      <c r="BF1468">
        <f t="shared" si="548"/>
        <v>0</v>
      </c>
      <c r="BG1468">
        <f t="shared" si="549"/>
        <v>0</v>
      </c>
      <c r="BH1468">
        <f t="shared" si="550"/>
        <v>0</v>
      </c>
      <c r="BI1468">
        <f t="shared" si="551"/>
        <v>0</v>
      </c>
      <c r="BK1468">
        <f t="shared" si="552"/>
        <v>0</v>
      </c>
      <c r="BL1468">
        <f t="shared" si="553"/>
        <v>0</v>
      </c>
      <c r="BM1468">
        <f t="shared" si="554"/>
        <v>0</v>
      </c>
      <c r="BN1468">
        <f t="shared" si="555"/>
        <v>0</v>
      </c>
      <c r="BP1468">
        <f t="shared" si="556"/>
        <v>0</v>
      </c>
      <c r="BQ1468">
        <f t="shared" si="557"/>
        <v>0</v>
      </c>
      <c r="BR1468">
        <f t="shared" si="558"/>
        <v>0</v>
      </c>
      <c r="BS1468">
        <f t="shared" si="559"/>
        <v>0</v>
      </c>
      <c r="BU1468">
        <f t="shared" si="560"/>
        <v>0</v>
      </c>
      <c r="BV1468">
        <f t="shared" si="561"/>
        <v>0</v>
      </c>
      <c r="BW1468">
        <f t="shared" si="562"/>
        <v>0</v>
      </c>
      <c r="BX1468">
        <f t="shared" si="563"/>
        <v>0</v>
      </c>
      <c r="BZ1468">
        <f t="shared" si="564"/>
        <v>0</v>
      </c>
      <c r="CA1468">
        <f t="shared" si="565"/>
        <v>0</v>
      </c>
      <c r="CC1468">
        <f t="shared" si="566"/>
        <v>0</v>
      </c>
      <c r="CD1468">
        <f t="shared" si="567"/>
        <v>0</v>
      </c>
      <c r="CE1468">
        <f t="shared" si="568"/>
        <v>0</v>
      </c>
      <c r="CF1468">
        <f t="shared" si="569"/>
        <v>0</v>
      </c>
      <c r="CG1468" s="203">
        <f t="shared" si="570"/>
        <v>0</v>
      </c>
      <c r="CH1468">
        <f t="shared" si="571"/>
        <v>0</v>
      </c>
      <c r="CI1468">
        <f t="shared" si="572"/>
        <v>0</v>
      </c>
      <c r="CJ1468">
        <f t="shared" si="573"/>
        <v>0</v>
      </c>
    </row>
    <row r="1469" spans="1:88" ht="15" customHeight="1">
      <c r="A1469" s="166"/>
      <c r="B1469" s="7"/>
      <c r="C1469" s="64" t="s">
        <v>92</v>
      </c>
      <c r="D1469" s="428" t="str">
        <f t="shared" si="527"/>
        <v/>
      </c>
      <c r="E1469" s="428"/>
      <c r="F1469" s="428"/>
      <c r="G1469" s="428"/>
      <c r="H1469" s="428"/>
      <c r="I1469" s="428"/>
      <c r="J1469" s="428"/>
      <c r="K1469" s="428"/>
      <c r="L1469" s="428"/>
      <c r="M1469" s="237"/>
      <c r="N1469" s="237"/>
      <c r="O1469" s="237"/>
      <c r="P1469" s="237"/>
      <c r="Q1469" s="237"/>
      <c r="R1469" s="237"/>
      <c r="S1469" s="237"/>
      <c r="T1469" s="237"/>
      <c r="U1469" s="237"/>
      <c r="V1469" s="237"/>
      <c r="W1469" s="237"/>
      <c r="X1469" s="237"/>
      <c r="Y1469" s="237"/>
      <c r="Z1469" s="237"/>
      <c r="AA1469" s="237"/>
      <c r="AB1469" s="237"/>
      <c r="AC1469" s="237"/>
      <c r="AD1469" s="237"/>
      <c r="AG1469">
        <f t="shared" si="528"/>
        <v>0</v>
      </c>
      <c r="AH1469">
        <f t="shared" si="529"/>
        <v>0</v>
      </c>
      <c r="AI1469">
        <f t="shared" si="530"/>
        <v>0</v>
      </c>
      <c r="AJ1469">
        <f t="shared" si="531"/>
        <v>0</v>
      </c>
      <c r="AL1469">
        <f t="shared" si="532"/>
        <v>0</v>
      </c>
      <c r="AM1469">
        <f t="shared" si="533"/>
        <v>0</v>
      </c>
      <c r="AN1469">
        <f t="shared" si="534"/>
        <v>0</v>
      </c>
      <c r="AO1469">
        <f t="shared" si="535"/>
        <v>0</v>
      </c>
      <c r="AQ1469">
        <f t="shared" si="536"/>
        <v>0</v>
      </c>
      <c r="AR1469">
        <f t="shared" si="537"/>
        <v>0</v>
      </c>
      <c r="AS1469">
        <f t="shared" si="538"/>
        <v>0</v>
      </c>
      <c r="AT1469">
        <f t="shared" si="539"/>
        <v>0</v>
      </c>
      <c r="AV1469">
        <f t="shared" si="540"/>
        <v>0</v>
      </c>
      <c r="AW1469">
        <f t="shared" si="541"/>
        <v>0</v>
      </c>
      <c r="AX1469">
        <f t="shared" si="542"/>
        <v>0</v>
      </c>
      <c r="AY1469">
        <f t="shared" si="543"/>
        <v>0</v>
      </c>
      <c r="BA1469">
        <f t="shared" si="544"/>
        <v>0</v>
      </c>
      <c r="BB1469">
        <f t="shared" si="545"/>
        <v>0</v>
      </c>
      <c r="BC1469">
        <f t="shared" si="546"/>
        <v>0</v>
      </c>
      <c r="BD1469">
        <f t="shared" si="547"/>
        <v>0</v>
      </c>
      <c r="BF1469">
        <f t="shared" si="548"/>
        <v>0</v>
      </c>
      <c r="BG1469">
        <f t="shared" si="549"/>
        <v>0</v>
      </c>
      <c r="BH1469">
        <f t="shared" si="550"/>
        <v>0</v>
      </c>
      <c r="BI1469">
        <f t="shared" si="551"/>
        <v>0</v>
      </c>
      <c r="BK1469">
        <f t="shared" si="552"/>
        <v>0</v>
      </c>
      <c r="BL1469">
        <f t="shared" si="553"/>
        <v>0</v>
      </c>
      <c r="BM1469">
        <f t="shared" si="554"/>
        <v>0</v>
      </c>
      <c r="BN1469">
        <f t="shared" si="555"/>
        <v>0</v>
      </c>
      <c r="BP1469">
        <f t="shared" si="556"/>
        <v>0</v>
      </c>
      <c r="BQ1469">
        <f t="shared" si="557"/>
        <v>0</v>
      </c>
      <c r="BR1469">
        <f t="shared" si="558"/>
        <v>0</v>
      </c>
      <c r="BS1469">
        <f t="shared" si="559"/>
        <v>0</v>
      </c>
      <c r="BU1469">
        <f t="shared" si="560"/>
        <v>0</v>
      </c>
      <c r="BV1469">
        <f t="shared" si="561"/>
        <v>0</v>
      </c>
      <c r="BW1469">
        <f t="shared" si="562"/>
        <v>0</v>
      </c>
      <c r="BX1469">
        <f t="shared" si="563"/>
        <v>0</v>
      </c>
      <c r="BZ1469">
        <f t="shared" si="564"/>
        <v>0</v>
      </c>
      <c r="CA1469">
        <f t="shared" si="565"/>
        <v>0</v>
      </c>
      <c r="CC1469">
        <f t="shared" si="566"/>
        <v>0</v>
      </c>
      <c r="CD1469">
        <f t="shared" si="567"/>
        <v>0</v>
      </c>
      <c r="CE1469">
        <f t="shared" si="568"/>
        <v>0</v>
      </c>
      <c r="CF1469">
        <f t="shared" si="569"/>
        <v>0</v>
      </c>
      <c r="CG1469" s="203">
        <f t="shared" si="570"/>
        <v>0</v>
      </c>
      <c r="CH1469">
        <f t="shared" si="571"/>
        <v>0</v>
      </c>
      <c r="CI1469">
        <f t="shared" si="572"/>
        <v>0</v>
      </c>
      <c r="CJ1469">
        <f t="shared" si="573"/>
        <v>0</v>
      </c>
    </row>
    <row r="1470" spans="1:88" ht="15" customHeight="1">
      <c r="A1470" s="166"/>
      <c r="B1470" s="7"/>
      <c r="C1470" s="64" t="s">
        <v>93</v>
      </c>
      <c r="D1470" s="428" t="str">
        <f t="shared" si="527"/>
        <v/>
      </c>
      <c r="E1470" s="428"/>
      <c r="F1470" s="428"/>
      <c r="G1470" s="428"/>
      <c r="H1470" s="428"/>
      <c r="I1470" s="428"/>
      <c r="J1470" s="428"/>
      <c r="K1470" s="428"/>
      <c r="L1470" s="428"/>
      <c r="M1470" s="237"/>
      <c r="N1470" s="237"/>
      <c r="O1470" s="237"/>
      <c r="P1470" s="237"/>
      <c r="Q1470" s="237"/>
      <c r="R1470" s="237"/>
      <c r="S1470" s="237"/>
      <c r="T1470" s="237"/>
      <c r="U1470" s="237"/>
      <c r="V1470" s="237"/>
      <c r="W1470" s="237"/>
      <c r="X1470" s="237"/>
      <c r="Y1470" s="237"/>
      <c r="Z1470" s="237"/>
      <c r="AA1470" s="237"/>
      <c r="AB1470" s="237"/>
      <c r="AC1470" s="237"/>
      <c r="AD1470" s="237"/>
      <c r="AG1470">
        <f t="shared" si="528"/>
        <v>0</v>
      </c>
      <c r="AH1470">
        <f t="shared" si="529"/>
        <v>0</v>
      </c>
      <c r="AI1470">
        <f t="shared" si="530"/>
        <v>0</v>
      </c>
      <c r="AJ1470">
        <f t="shared" si="531"/>
        <v>0</v>
      </c>
      <c r="AL1470">
        <f t="shared" si="532"/>
        <v>0</v>
      </c>
      <c r="AM1470">
        <f t="shared" si="533"/>
        <v>0</v>
      </c>
      <c r="AN1470">
        <f t="shared" si="534"/>
        <v>0</v>
      </c>
      <c r="AO1470">
        <f t="shared" si="535"/>
        <v>0</v>
      </c>
      <c r="AQ1470">
        <f t="shared" si="536"/>
        <v>0</v>
      </c>
      <c r="AR1470">
        <f t="shared" si="537"/>
        <v>0</v>
      </c>
      <c r="AS1470">
        <f t="shared" si="538"/>
        <v>0</v>
      </c>
      <c r="AT1470">
        <f t="shared" si="539"/>
        <v>0</v>
      </c>
      <c r="AV1470">
        <f t="shared" si="540"/>
        <v>0</v>
      </c>
      <c r="AW1470">
        <f t="shared" si="541"/>
        <v>0</v>
      </c>
      <c r="AX1470">
        <f t="shared" si="542"/>
        <v>0</v>
      </c>
      <c r="AY1470">
        <f t="shared" si="543"/>
        <v>0</v>
      </c>
      <c r="BA1470">
        <f t="shared" si="544"/>
        <v>0</v>
      </c>
      <c r="BB1470">
        <f t="shared" si="545"/>
        <v>0</v>
      </c>
      <c r="BC1470">
        <f t="shared" si="546"/>
        <v>0</v>
      </c>
      <c r="BD1470">
        <f t="shared" si="547"/>
        <v>0</v>
      </c>
      <c r="BF1470">
        <f t="shared" si="548"/>
        <v>0</v>
      </c>
      <c r="BG1470">
        <f t="shared" si="549"/>
        <v>0</v>
      </c>
      <c r="BH1470">
        <f t="shared" si="550"/>
        <v>0</v>
      </c>
      <c r="BI1470">
        <f t="shared" si="551"/>
        <v>0</v>
      </c>
      <c r="BK1470">
        <f t="shared" si="552"/>
        <v>0</v>
      </c>
      <c r="BL1470">
        <f t="shared" si="553"/>
        <v>0</v>
      </c>
      <c r="BM1470">
        <f t="shared" si="554"/>
        <v>0</v>
      </c>
      <c r="BN1470">
        <f t="shared" si="555"/>
        <v>0</v>
      </c>
      <c r="BP1470">
        <f t="shared" si="556"/>
        <v>0</v>
      </c>
      <c r="BQ1470">
        <f t="shared" si="557"/>
        <v>0</v>
      </c>
      <c r="BR1470">
        <f t="shared" si="558"/>
        <v>0</v>
      </c>
      <c r="BS1470">
        <f t="shared" si="559"/>
        <v>0</v>
      </c>
      <c r="BU1470">
        <f t="shared" si="560"/>
        <v>0</v>
      </c>
      <c r="BV1470">
        <f t="shared" si="561"/>
        <v>0</v>
      </c>
      <c r="BW1470">
        <f t="shared" si="562"/>
        <v>0</v>
      </c>
      <c r="BX1470">
        <f t="shared" si="563"/>
        <v>0</v>
      </c>
      <c r="BZ1470">
        <f t="shared" si="564"/>
        <v>0</v>
      </c>
      <c r="CA1470">
        <f t="shared" si="565"/>
        <v>0</v>
      </c>
      <c r="CC1470">
        <f t="shared" si="566"/>
        <v>0</v>
      </c>
      <c r="CD1470">
        <f t="shared" si="567"/>
        <v>0</v>
      </c>
      <c r="CE1470">
        <f t="shared" si="568"/>
        <v>0</v>
      </c>
      <c r="CF1470">
        <f t="shared" si="569"/>
        <v>0</v>
      </c>
      <c r="CG1470" s="203">
        <f t="shared" si="570"/>
        <v>0</v>
      </c>
      <c r="CH1470">
        <f t="shared" si="571"/>
        <v>0</v>
      </c>
      <c r="CI1470">
        <f t="shared" si="572"/>
        <v>0</v>
      </c>
      <c r="CJ1470">
        <f t="shared" si="573"/>
        <v>0</v>
      </c>
    </row>
    <row r="1471" spans="1:88" ht="15" customHeight="1">
      <c r="A1471" s="166"/>
      <c r="B1471" s="7"/>
      <c r="C1471" s="64" t="s">
        <v>94</v>
      </c>
      <c r="D1471" s="428" t="str">
        <f t="shared" si="527"/>
        <v/>
      </c>
      <c r="E1471" s="428"/>
      <c r="F1471" s="428"/>
      <c r="G1471" s="428"/>
      <c r="H1471" s="428"/>
      <c r="I1471" s="428"/>
      <c r="J1471" s="428"/>
      <c r="K1471" s="428"/>
      <c r="L1471" s="428"/>
      <c r="M1471" s="237"/>
      <c r="N1471" s="237"/>
      <c r="O1471" s="237"/>
      <c r="P1471" s="237"/>
      <c r="Q1471" s="237"/>
      <c r="R1471" s="237"/>
      <c r="S1471" s="237"/>
      <c r="T1471" s="237"/>
      <c r="U1471" s="237"/>
      <c r="V1471" s="237"/>
      <c r="W1471" s="237"/>
      <c r="X1471" s="237"/>
      <c r="Y1471" s="237"/>
      <c r="Z1471" s="237"/>
      <c r="AA1471" s="237"/>
      <c r="AB1471" s="237"/>
      <c r="AC1471" s="237"/>
      <c r="AD1471" s="237"/>
      <c r="AG1471">
        <f t="shared" si="528"/>
        <v>0</v>
      </c>
      <c r="AH1471">
        <f t="shared" si="529"/>
        <v>0</v>
      </c>
      <c r="AI1471">
        <f t="shared" si="530"/>
        <v>0</v>
      </c>
      <c r="AJ1471">
        <f t="shared" si="531"/>
        <v>0</v>
      </c>
      <c r="AL1471">
        <f t="shared" si="532"/>
        <v>0</v>
      </c>
      <c r="AM1471">
        <f t="shared" si="533"/>
        <v>0</v>
      </c>
      <c r="AN1471">
        <f t="shared" si="534"/>
        <v>0</v>
      </c>
      <c r="AO1471">
        <f t="shared" si="535"/>
        <v>0</v>
      </c>
      <c r="AQ1471">
        <f t="shared" si="536"/>
        <v>0</v>
      </c>
      <c r="AR1471">
        <f t="shared" si="537"/>
        <v>0</v>
      </c>
      <c r="AS1471">
        <f t="shared" si="538"/>
        <v>0</v>
      </c>
      <c r="AT1471">
        <f t="shared" si="539"/>
        <v>0</v>
      </c>
      <c r="AV1471">
        <f t="shared" si="540"/>
        <v>0</v>
      </c>
      <c r="AW1471">
        <f t="shared" si="541"/>
        <v>0</v>
      </c>
      <c r="AX1471">
        <f t="shared" si="542"/>
        <v>0</v>
      </c>
      <c r="AY1471">
        <f t="shared" si="543"/>
        <v>0</v>
      </c>
      <c r="BA1471">
        <f t="shared" si="544"/>
        <v>0</v>
      </c>
      <c r="BB1471">
        <f t="shared" si="545"/>
        <v>0</v>
      </c>
      <c r="BC1471">
        <f t="shared" si="546"/>
        <v>0</v>
      </c>
      <c r="BD1471">
        <f t="shared" si="547"/>
        <v>0</v>
      </c>
      <c r="BF1471">
        <f t="shared" si="548"/>
        <v>0</v>
      </c>
      <c r="BG1471">
        <f t="shared" si="549"/>
        <v>0</v>
      </c>
      <c r="BH1471">
        <f t="shared" si="550"/>
        <v>0</v>
      </c>
      <c r="BI1471">
        <f t="shared" si="551"/>
        <v>0</v>
      </c>
      <c r="BK1471">
        <f t="shared" si="552"/>
        <v>0</v>
      </c>
      <c r="BL1471">
        <f t="shared" si="553"/>
        <v>0</v>
      </c>
      <c r="BM1471">
        <f t="shared" si="554"/>
        <v>0</v>
      </c>
      <c r="BN1471">
        <f t="shared" si="555"/>
        <v>0</v>
      </c>
      <c r="BP1471">
        <f t="shared" si="556"/>
        <v>0</v>
      </c>
      <c r="BQ1471">
        <f t="shared" si="557"/>
        <v>0</v>
      </c>
      <c r="BR1471">
        <f t="shared" si="558"/>
        <v>0</v>
      </c>
      <c r="BS1471">
        <f t="shared" si="559"/>
        <v>0</v>
      </c>
      <c r="BU1471">
        <f t="shared" si="560"/>
        <v>0</v>
      </c>
      <c r="BV1471">
        <f t="shared" si="561"/>
        <v>0</v>
      </c>
      <c r="BW1471">
        <f t="shared" si="562"/>
        <v>0</v>
      </c>
      <c r="BX1471">
        <f t="shared" si="563"/>
        <v>0</v>
      </c>
      <c r="BZ1471">
        <f t="shared" si="564"/>
        <v>0</v>
      </c>
      <c r="CA1471">
        <f t="shared" si="565"/>
        <v>0</v>
      </c>
      <c r="CC1471">
        <f t="shared" si="566"/>
        <v>0</v>
      </c>
      <c r="CD1471">
        <f t="shared" si="567"/>
        <v>0</v>
      </c>
      <c r="CE1471">
        <f t="shared" si="568"/>
        <v>0</v>
      </c>
      <c r="CF1471">
        <f t="shared" si="569"/>
        <v>0</v>
      </c>
      <c r="CG1471" s="203">
        <f t="shared" si="570"/>
        <v>0</v>
      </c>
      <c r="CH1471">
        <f t="shared" si="571"/>
        <v>0</v>
      </c>
      <c r="CI1471">
        <f t="shared" si="572"/>
        <v>0</v>
      </c>
      <c r="CJ1471">
        <f t="shared" si="573"/>
        <v>0</v>
      </c>
    </row>
    <row r="1472" spans="1:88" ht="15" customHeight="1">
      <c r="A1472" s="166"/>
      <c r="B1472" s="7"/>
      <c r="C1472" s="64" t="s">
        <v>95</v>
      </c>
      <c r="D1472" s="428" t="str">
        <f t="shared" si="527"/>
        <v/>
      </c>
      <c r="E1472" s="428"/>
      <c r="F1472" s="428"/>
      <c r="G1472" s="428"/>
      <c r="H1472" s="428"/>
      <c r="I1472" s="428"/>
      <c r="J1472" s="428"/>
      <c r="K1472" s="428"/>
      <c r="L1472" s="428"/>
      <c r="M1472" s="237"/>
      <c r="N1472" s="237"/>
      <c r="O1472" s="237"/>
      <c r="P1472" s="237"/>
      <c r="Q1472" s="237"/>
      <c r="R1472" s="237"/>
      <c r="S1472" s="237"/>
      <c r="T1472" s="237"/>
      <c r="U1472" s="237"/>
      <c r="V1472" s="237"/>
      <c r="W1472" s="237"/>
      <c r="X1472" s="237"/>
      <c r="Y1472" s="237"/>
      <c r="Z1472" s="237"/>
      <c r="AA1472" s="237"/>
      <c r="AB1472" s="237"/>
      <c r="AC1472" s="237"/>
      <c r="AD1472" s="237"/>
      <c r="AG1472">
        <f t="shared" si="528"/>
        <v>0</v>
      </c>
      <c r="AH1472">
        <f t="shared" si="529"/>
        <v>0</v>
      </c>
      <c r="AI1472">
        <f t="shared" si="530"/>
        <v>0</v>
      </c>
      <c r="AJ1472">
        <f t="shared" si="531"/>
        <v>0</v>
      </c>
      <c r="AL1472">
        <f t="shared" si="532"/>
        <v>0</v>
      </c>
      <c r="AM1472">
        <f t="shared" si="533"/>
        <v>0</v>
      </c>
      <c r="AN1472">
        <f t="shared" si="534"/>
        <v>0</v>
      </c>
      <c r="AO1472">
        <f t="shared" si="535"/>
        <v>0</v>
      </c>
      <c r="AQ1472">
        <f t="shared" si="536"/>
        <v>0</v>
      </c>
      <c r="AR1472">
        <f t="shared" si="537"/>
        <v>0</v>
      </c>
      <c r="AS1472">
        <f t="shared" si="538"/>
        <v>0</v>
      </c>
      <c r="AT1472">
        <f t="shared" si="539"/>
        <v>0</v>
      </c>
      <c r="AV1472">
        <f t="shared" si="540"/>
        <v>0</v>
      </c>
      <c r="AW1472">
        <f t="shared" si="541"/>
        <v>0</v>
      </c>
      <c r="AX1472">
        <f t="shared" si="542"/>
        <v>0</v>
      </c>
      <c r="AY1472">
        <f t="shared" si="543"/>
        <v>0</v>
      </c>
      <c r="BA1472">
        <f t="shared" si="544"/>
        <v>0</v>
      </c>
      <c r="BB1472">
        <f t="shared" si="545"/>
        <v>0</v>
      </c>
      <c r="BC1472">
        <f t="shared" si="546"/>
        <v>0</v>
      </c>
      <c r="BD1472">
        <f t="shared" si="547"/>
        <v>0</v>
      </c>
      <c r="BF1472">
        <f t="shared" si="548"/>
        <v>0</v>
      </c>
      <c r="BG1472">
        <f t="shared" si="549"/>
        <v>0</v>
      </c>
      <c r="BH1472">
        <f t="shared" si="550"/>
        <v>0</v>
      </c>
      <c r="BI1472">
        <f t="shared" si="551"/>
        <v>0</v>
      </c>
      <c r="BK1472">
        <f t="shared" si="552"/>
        <v>0</v>
      </c>
      <c r="BL1472">
        <f t="shared" si="553"/>
        <v>0</v>
      </c>
      <c r="BM1472">
        <f t="shared" si="554"/>
        <v>0</v>
      </c>
      <c r="BN1472">
        <f t="shared" si="555"/>
        <v>0</v>
      </c>
      <c r="BP1472">
        <f t="shared" si="556"/>
        <v>0</v>
      </c>
      <c r="BQ1472">
        <f t="shared" si="557"/>
        <v>0</v>
      </c>
      <c r="BR1472">
        <f t="shared" si="558"/>
        <v>0</v>
      </c>
      <c r="BS1472">
        <f t="shared" si="559"/>
        <v>0</v>
      </c>
      <c r="BU1472">
        <f t="shared" si="560"/>
        <v>0</v>
      </c>
      <c r="BV1472">
        <f t="shared" si="561"/>
        <v>0</v>
      </c>
      <c r="BW1472">
        <f t="shared" si="562"/>
        <v>0</v>
      </c>
      <c r="BX1472">
        <f t="shared" si="563"/>
        <v>0</v>
      </c>
      <c r="BZ1472">
        <f t="shared" si="564"/>
        <v>0</v>
      </c>
      <c r="CA1472">
        <f t="shared" si="565"/>
        <v>0</v>
      </c>
      <c r="CC1472">
        <f t="shared" si="566"/>
        <v>0</v>
      </c>
      <c r="CD1472">
        <f t="shared" si="567"/>
        <v>0</v>
      </c>
      <c r="CE1472">
        <f t="shared" si="568"/>
        <v>0</v>
      </c>
      <c r="CF1472">
        <f t="shared" si="569"/>
        <v>0</v>
      </c>
      <c r="CG1472" s="203">
        <f t="shared" si="570"/>
        <v>0</v>
      </c>
      <c r="CH1472">
        <f t="shared" si="571"/>
        <v>0</v>
      </c>
      <c r="CI1472">
        <f t="shared" si="572"/>
        <v>0</v>
      </c>
      <c r="CJ1472">
        <f t="shared" si="573"/>
        <v>0</v>
      </c>
    </row>
    <row r="1473" spans="1:88" ht="15" customHeight="1">
      <c r="A1473" s="166"/>
      <c r="B1473" s="7"/>
      <c r="C1473" s="64" t="s">
        <v>96</v>
      </c>
      <c r="D1473" s="428" t="str">
        <f t="shared" si="527"/>
        <v/>
      </c>
      <c r="E1473" s="428"/>
      <c r="F1473" s="428"/>
      <c r="G1473" s="428"/>
      <c r="H1473" s="428"/>
      <c r="I1473" s="428"/>
      <c r="J1473" s="428"/>
      <c r="K1473" s="428"/>
      <c r="L1473" s="428"/>
      <c r="M1473" s="237"/>
      <c r="N1473" s="237"/>
      <c r="O1473" s="237"/>
      <c r="P1473" s="237"/>
      <c r="Q1473" s="237"/>
      <c r="R1473" s="237"/>
      <c r="S1473" s="237"/>
      <c r="T1473" s="237"/>
      <c r="U1473" s="237"/>
      <c r="V1473" s="237"/>
      <c r="W1473" s="237"/>
      <c r="X1473" s="237"/>
      <c r="Y1473" s="237"/>
      <c r="Z1473" s="237"/>
      <c r="AA1473" s="237"/>
      <c r="AB1473" s="237"/>
      <c r="AC1473" s="237"/>
      <c r="AD1473" s="237"/>
      <c r="AG1473">
        <f t="shared" si="528"/>
        <v>0</v>
      </c>
      <c r="AH1473">
        <f t="shared" si="529"/>
        <v>0</v>
      </c>
      <c r="AI1473">
        <f t="shared" si="530"/>
        <v>0</v>
      </c>
      <c r="AJ1473">
        <f t="shared" si="531"/>
        <v>0</v>
      </c>
      <c r="AL1473">
        <f t="shared" si="532"/>
        <v>0</v>
      </c>
      <c r="AM1473">
        <f t="shared" si="533"/>
        <v>0</v>
      </c>
      <c r="AN1473">
        <f t="shared" si="534"/>
        <v>0</v>
      </c>
      <c r="AO1473">
        <f t="shared" si="535"/>
        <v>0</v>
      </c>
      <c r="AQ1473">
        <f t="shared" si="536"/>
        <v>0</v>
      </c>
      <c r="AR1473">
        <f t="shared" si="537"/>
        <v>0</v>
      </c>
      <c r="AS1473">
        <f t="shared" si="538"/>
        <v>0</v>
      </c>
      <c r="AT1473">
        <f t="shared" si="539"/>
        <v>0</v>
      </c>
      <c r="AV1473">
        <f t="shared" si="540"/>
        <v>0</v>
      </c>
      <c r="AW1473">
        <f t="shared" si="541"/>
        <v>0</v>
      </c>
      <c r="AX1473">
        <f t="shared" si="542"/>
        <v>0</v>
      </c>
      <c r="AY1473">
        <f t="shared" si="543"/>
        <v>0</v>
      </c>
      <c r="BA1473">
        <f t="shared" si="544"/>
        <v>0</v>
      </c>
      <c r="BB1473">
        <f t="shared" si="545"/>
        <v>0</v>
      </c>
      <c r="BC1473">
        <f t="shared" si="546"/>
        <v>0</v>
      </c>
      <c r="BD1473">
        <f t="shared" si="547"/>
        <v>0</v>
      </c>
      <c r="BF1473">
        <f t="shared" si="548"/>
        <v>0</v>
      </c>
      <c r="BG1473">
        <f t="shared" si="549"/>
        <v>0</v>
      </c>
      <c r="BH1473">
        <f t="shared" si="550"/>
        <v>0</v>
      </c>
      <c r="BI1473">
        <f t="shared" si="551"/>
        <v>0</v>
      </c>
      <c r="BK1473">
        <f t="shared" si="552"/>
        <v>0</v>
      </c>
      <c r="BL1473">
        <f t="shared" si="553"/>
        <v>0</v>
      </c>
      <c r="BM1473">
        <f t="shared" si="554"/>
        <v>0</v>
      </c>
      <c r="BN1473">
        <f t="shared" si="555"/>
        <v>0</v>
      </c>
      <c r="BP1473">
        <f t="shared" si="556"/>
        <v>0</v>
      </c>
      <c r="BQ1473">
        <f t="shared" si="557"/>
        <v>0</v>
      </c>
      <c r="BR1473">
        <f t="shared" si="558"/>
        <v>0</v>
      </c>
      <c r="BS1473">
        <f t="shared" si="559"/>
        <v>0</v>
      </c>
      <c r="BU1473">
        <f t="shared" si="560"/>
        <v>0</v>
      </c>
      <c r="BV1473">
        <f t="shared" si="561"/>
        <v>0</v>
      </c>
      <c r="BW1473">
        <f t="shared" si="562"/>
        <v>0</v>
      </c>
      <c r="BX1473">
        <f t="shared" si="563"/>
        <v>0</v>
      </c>
      <c r="BZ1473">
        <f t="shared" si="564"/>
        <v>0</v>
      </c>
      <c r="CA1473">
        <f t="shared" si="565"/>
        <v>0</v>
      </c>
      <c r="CC1473">
        <f t="shared" si="566"/>
        <v>0</v>
      </c>
      <c r="CD1473">
        <f t="shared" si="567"/>
        <v>0</v>
      </c>
      <c r="CE1473">
        <f t="shared" si="568"/>
        <v>0</v>
      </c>
      <c r="CF1473">
        <f t="shared" si="569"/>
        <v>0</v>
      </c>
      <c r="CG1473" s="203">
        <f t="shared" si="570"/>
        <v>0</v>
      </c>
      <c r="CH1473">
        <f t="shared" si="571"/>
        <v>0</v>
      </c>
      <c r="CI1473">
        <f t="shared" si="572"/>
        <v>0</v>
      </c>
      <c r="CJ1473">
        <f t="shared" si="573"/>
        <v>0</v>
      </c>
    </row>
    <row r="1474" spans="1:88" ht="15" customHeight="1">
      <c r="A1474" s="166"/>
      <c r="B1474" s="7"/>
      <c r="C1474" s="64" t="s">
        <v>97</v>
      </c>
      <c r="D1474" s="428" t="str">
        <f t="shared" si="527"/>
        <v/>
      </c>
      <c r="E1474" s="428"/>
      <c r="F1474" s="428"/>
      <c r="G1474" s="428"/>
      <c r="H1474" s="428"/>
      <c r="I1474" s="428"/>
      <c r="J1474" s="428"/>
      <c r="K1474" s="428"/>
      <c r="L1474" s="428"/>
      <c r="M1474" s="237"/>
      <c r="N1474" s="237"/>
      <c r="O1474" s="237"/>
      <c r="P1474" s="237"/>
      <c r="Q1474" s="237"/>
      <c r="R1474" s="237"/>
      <c r="S1474" s="237"/>
      <c r="T1474" s="237"/>
      <c r="U1474" s="237"/>
      <c r="V1474" s="237"/>
      <c r="W1474" s="237"/>
      <c r="X1474" s="237"/>
      <c r="Y1474" s="237"/>
      <c r="Z1474" s="237"/>
      <c r="AA1474" s="237"/>
      <c r="AB1474" s="237"/>
      <c r="AC1474" s="237"/>
      <c r="AD1474" s="237"/>
      <c r="AG1474">
        <f t="shared" si="528"/>
        <v>0</v>
      </c>
      <c r="AH1474">
        <f t="shared" si="529"/>
        <v>0</v>
      </c>
      <c r="AI1474">
        <f t="shared" si="530"/>
        <v>0</v>
      </c>
      <c r="AJ1474">
        <f t="shared" si="531"/>
        <v>0</v>
      </c>
      <c r="AL1474">
        <f t="shared" si="532"/>
        <v>0</v>
      </c>
      <c r="AM1474">
        <f t="shared" si="533"/>
        <v>0</v>
      </c>
      <c r="AN1474">
        <f t="shared" si="534"/>
        <v>0</v>
      </c>
      <c r="AO1474">
        <f t="shared" si="535"/>
        <v>0</v>
      </c>
      <c r="AQ1474">
        <f t="shared" si="536"/>
        <v>0</v>
      </c>
      <c r="AR1474">
        <f t="shared" si="537"/>
        <v>0</v>
      </c>
      <c r="AS1474">
        <f t="shared" si="538"/>
        <v>0</v>
      </c>
      <c r="AT1474">
        <f t="shared" si="539"/>
        <v>0</v>
      </c>
      <c r="AV1474">
        <f t="shared" si="540"/>
        <v>0</v>
      </c>
      <c r="AW1474">
        <f t="shared" si="541"/>
        <v>0</v>
      </c>
      <c r="AX1474">
        <f t="shared" si="542"/>
        <v>0</v>
      </c>
      <c r="AY1474">
        <f t="shared" si="543"/>
        <v>0</v>
      </c>
      <c r="BA1474">
        <f t="shared" si="544"/>
        <v>0</v>
      </c>
      <c r="BB1474">
        <f t="shared" si="545"/>
        <v>0</v>
      </c>
      <c r="BC1474">
        <f t="shared" si="546"/>
        <v>0</v>
      </c>
      <c r="BD1474">
        <f t="shared" si="547"/>
        <v>0</v>
      </c>
      <c r="BF1474">
        <f t="shared" si="548"/>
        <v>0</v>
      </c>
      <c r="BG1474">
        <f t="shared" si="549"/>
        <v>0</v>
      </c>
      <c r="BH1474">
        <f t="shared" si="550"/>
        <v>0</v>
      </c>
      <c r="BI1474">
        <f t="shared" si="551"/>
        <v>0</v>
      </c>
      <c r="BK1474">
        <f t="shared" si="552"/>
        <v>0</v>
      </c>
      <c r="BL1474">
        <f t="shared" si="553"/>
        <v>0</v>
      </c>
      <c r="BM1474">
        <f t="shared" si="554"/>
        <v>0</v>
      </c>
      <c r="BN1474">
        <f t="shared" si="555"/>
        <v>0</v>
      </c>
      <c r="BP1474">
        <f t="shared" si="556"/>
        <v>0</v>
      </c>
      <c r="BQ1474">
        <f t="shared" si="557"/>
        <v>0</v>
      </c>
      <c r="BR1474">
        <f t="shared" si="558"/>
        <v>0</v>
      </c>
      <c r="BS1474">
        <f t="shared" si="559"/>
        <v>0</v>
      </c>
      <c r="BU1474">
        <f t="shared" si="560"/>
        <v>0</v>
      </c>
      <c r="BV1474">
        <f t="shared" si="561"/>
        <v>0</v>
      </c>
      <c r="BW1474">
        <f t="shared" si="562"/>
        <v>0</v>
      </c>
      <c r="BX1474">
        <f t="shared" si="563"/>
        <v>0</v>
      </c>
      <c r="BZ1474">
        <f t="shared" si="564"/>
        <v>0</v>
      </c>
      <c r="CA1474">
        <f t="shared" si="565"/>
        <v>0</v>
      </c>
      <c r="CC1474">
        <f t="shared" si="566"/>
        <v>0</v>
      </c>
      <c r="CD1474">
        <f t="shared" si="567"/>
        <v>0</v>
      </c>
      <c r="CE1474">
        <f t="shared" si="568"/>
        <v>0</v>
      </c>
      <c r="CF1474">
        <f t="shared" si="569"/>
        <v>0</v>
      </c>
      <c r="CG1474" s="203">
        <f t="shared" si="570"/>
        <v>0</v>
      </c>
      <c r="CH1474">
        <f t="shared" si="571"/>
        <v>0</v>
      </c>
      <c r="CI1474">
        <f t="shared" si="572"/>
        <v>0</v>
      </c>
      <c r="CJ1474">
        <f t="shared" si="573"/>
        <v>0</v>
      </c>
    </row>
    <row r="1475" spans="1:88" ht="15" customHeight="1">
      <c r="A1475" s="166"/>
      <c r="B1475" s="7"/>
      <c r="C1475" s="64" t="s">
        <v>98</v>
      </c>
      <c r="D1475" s="428" t="str">
        <f t="shared" si="527"/>
        <v/>
      </c>
      <c r="E1475" s="428"/>
      <c r="F1475" s="428"/>
      <c r="G1475" s="428"/>
      <c r="H1475" s="428"/>
      <c r="I1475" s="428"/>
      <c r="J1475" s="428"/>
      <c r="K1475" s="428"/>
      <c r="L1475" s="428"/>
      <c r="M1475" s="237"/>
      <c r="N1475" s="237"/>
      <c r="O1475" s="237"/>
      <c r="P1475" s="237"/>
      <c r="Q1475" s="237"/>
      <c r="R1475" s="237"/>
      <c r="S1475" s="237"/>
      <c r="T1475" s="237"/>
      <c r="U1475" s="237"/>
      <c r="V1475" s="237"/>
      <c r="W1475" s="237"/>
      <c r="X1475" s="237"/>
      <c r="Y1475" s="237"/>
      <c r="Z1475" s="237"/>
      <c r="AA1475" s="237"/>
      <c r="AB1475" s="237"/>
      <c r="AC1475" s="237"/>
      <c r="AD1475" s="237"/>
      <c r="AG1475">
        <f t="shared" si="528"/>
        <v>0</v>
      </c>
      <c r="AH1475">
        <f t="shared" si="529"/>
        <v>0</v>
      </c>
      <c r="AI1475">
        <f t="shared" si="530"/>
        <v>0</v>
      </c>
      <c r="AJ1475">
        <f t="shared" si="531"/>
        <v>0</v>
      </c>
      <c r="AL1475">
        <f t="shared" si="532"/>
        <v>0</v>
      </c>
      <c r="AM1475">
        <f t="shared" si="533"/>
        <v>0</v>
      </c>
      <c r="AN1475">
        <f t="shared" si="534"/>
        <v>0</v>
      </c>
      <c r="AO1475">
        <f t="shared" si="535"/>
        <v>0</v>
      </c>
      <c r="AQ1475">
        <f t="shared" si="536"/>
        <v>0</v>
      </c>
      <c r="AR1475">
        <f t="shared" si="537"/>
        <v>0</v>
      </c>
      <c r="AS1475">
        <f t="shared" si="538"/>
        <v>0</v>
      </c>
      <c r="AT1475">
        <f t="shared" si="539"/>
        <v>0</v>
      </c>
      <c r="AV1475">
        <f t="shared" si="540"/>
        <v>0</v>
      </c>
      <c r="AW1475">
        <f t="shared" si="541"/>
        <v>0</v>
      </c>
      <c r="AX1475">
        <f t="shared" si="542"/>
        <v>0</v>
      </c>
      <c r="AY1475">
        <f t="shared" si="543"/>
        <v>0</v>
      </c>
      <c r="BA1475">
        <f t="shared" si="544"/>
        <v>0</v>
      </c>
      <c r="BB1475">
        <f t="shared" si="545"/>
        <v>0</v>
      </c>
      <c r="BC1475">
        <f t="shared" si="546"/>
        <v>0</v>
      </c>
      <c r="BD1475">
        <f t="shared" si="547"/>
        <v>0</v>
      </c>
      <c r="BF1475">
        <f t="shared" si="548"/>
        <v>0</v>
      </c>
      <c r="BG1475">
        <f t="shared" si="549"/>
        <v>0</v>
      </c>
      <c r="BH1475">
        <f t="shared" si="550"/>
        <v>0</v>
      </c>
      <c r="BI1475">
        <f t="shared" si="551"/>
        <v>0</v>
      </c>
      <c r="BK1475">
        <f t="shared" si="552"/>
        <v>0</v>
      </c>
      <c r="BL1475">
        <f t="shared" si="553"/>
        <v>0</v>
      </c>
      <c r="BM1475">
        <f t="shared" si="554"/>
        <v>0</v>
      </c>
      <c r="BN1475">
        <f t="shared" si="555"/>
        <v>0</v>
      </c>
      <c r="BP1475">
        <f t="shared" si="556"/>
        <v>0</v>
      </c>
      <c r="BQ1475">
        <f t="shared" si="557"/>
        <v>0</v>
      </c>
      <c r="BR1475">
        <f t="shared" si="558"/>
        <v>0</v>
      </c>
      <c r="BS1475">
        <f t="shared" si="559"/>
        <v>0</v>
      </c>
      <c r="BU1475">
        <f t="shared" si="560"/>
        <v>0</v>
      </c>
      <c r="BV1475">
        <f t="shared" si="561"/>
        <v>0</v>
      </c>
      <c r="BW1475">
        <f t="shared" si="562"/>
        <v>0</v>
      </c>
      <c r="BX1475">
        <f t="shared" si="563"/>
        <v>0</v>
      </c>
      <c r="BZ1475">
        <f t="shared" si="564"/>
        <v>0</v>
      </c>
      <c r="CA1475">
        <f t="shared" si="565"/>
        <v>0</v>
      </c>
      <c r="CC1475">
        <f t="shared" si="566"/>
        <v>0</v>
      </c>
      <c r="CD1475">
        <f t="shared" si="567"/>
        <v>0</v>
      </c>
      <c r="CE1475">
        <f t="shared" si="568"/>
        <v>0</v>
      </c>
      <c r="CF1475">
        <f t="shared" si="569"/>
        <v>0</v>
      </c>
      <c r="CG1475" s="203">
        <f t="shared" si="570"/>
        <v>0</v>
      </c>
      <c r="CH1475">
        <f t="shared" si="571"/>
        <v>0</v>
      </c>
      <c r="CI1475">
        <f t="shared" si="572"/>
        <v>0</v>
      </c>
      <c r="CJ1475">
        <f t="shared" si="573"/>
        <v>0</v>
      </c>
    </row>
    <row r="1476" spans="1:88" ht="15" customHeight="1">
      <c r="A1476" s="166"/>
      <c r="B1476" s="7"/>
      <c r="C1476" s="64" t="s">
        <v>99</v>
      </c>
      <c r="D1476" s="428" t="str">
        <f t="shared" si="527"/>
        <v/>
      </c>
      <c r="E1476" s="428"/>
      <c r="F1476" s="428"/>
      <c r="G1476" s="428"/>
      <c r="H1476" s="428"/>
      <c r="I1476" s="428"/>
      <c r="J1476" s="428"/>
      <c r="K1476" s="428"/>
      <c r="L1476" s="428"/>
      <c r="M1476" s="237"/>
      <c r="N1476" s="237"/>
      <c r="O1476" s="237"/>
      <c r="P1476" s="237"/>
      <c r="Q1476" s="237"/>
      <c r="R1476" s="237"/>
      <c r="S1476" s="237"/>
      <c r="T1476" s="237"/>
      <c r="U1476" s="237"/>
      <c r="V1476" s="237"/>
      <c r="W1476" s="237"/>
      <c r="X1476" s="237"/>
      <c r="Y1476" s="237"/>
      <c r="Z1476" s="237"/>
      <c r="AA1476" s="237"/>
      <c r="AB1476" s="237"/>
      <c r="AC1476" s="237"/>
      <c r="AD1476" s="237"/>
      <c r="AG1476">
        <f t="shared" si="528"/>
        <v>0</v>
      </c>
      <c r="AH1476">
        <f t="shared" si="529"/>
        <v>0</v>
      </c>
      <c r="AI1476">
        <f t="shared" si="530"/>
        <v>0</v>
      </c>
      <c r="AJ1476">
        <f t="shared" si="531"/>
        <v>0</v>
      </c>
      <c r="AL1476">
        <f t="shared" si="532"/>
        <v>0</v>
      </c>
      <c r="AM1476">
        <f t="shared" si="533"/>
        <v>0</v>
      </c>
      <c r="AN1476">
        <f t="shared" si="534"/>
        <v>0</v>
      </c>
      <c r="AO1476">
        <f t="shared" si="535"/>
        <v>0</v>
      </c>
      <c r="AQ1476">
        <f t="shared" si="536"/>
        <v>0</v>
      </c>
      <c r="AR1476">
        <f t="shared" si="537"/>
        <v>0</v>
      </c>
      <c r="AS1476">
        <f t="shared" si="538"/>
        <v>0</v>
      </c>
      <c r="AT1476">
        <f t="shared" si="539"/>
        <v>0</v>
      </c>
      <c r="AV1476">
        <f t="shared" si="540"/>
        <v>0</v>
      </c>
      <c r="AW1476">
        <f t="shared" si="541"/>
        <v>0</v>
      </c>
      <c r="AX1476">
        <f t="shared" si="542"/>
        <v>0</v>
      </c>
      <c r="AY1476">
        <f t="shared" si="543"/>
        <v>0</v>
      </c>
      <c r="BA1476">
        <f t="shared" si="544"/>
        <v>0</v>
      </c>
      <c r="BB1476">
        <f t="shared" si="545"/>
        <v>0</v>
      </c>
      <c r="BC1476">
        <f t="shared" si="546"/>
        <v>0</v>
      </c>
      <c r="BD1476">
        <f t="shared" si="547"/>
        <v>0</v>
      </c>
      <c r="BF1476">
        <f t="shared" si="548"/>
        <v>0</v>
      </c>
      <c r="BG1476">
        <f t="shared" si="549"/>
        <v>0</v>
      </c>
      <c r="BH1476">
        <f t="shared" si="550"/>
        <v>0</v>
      </c>
      <c r="BI1476">
        <f t="shared" si="551"/>
        <v>0</v>
      </c>
      <c r="BK1476">
        <f t="shared" si="552"/>
        <v>0</v>
      </c>
      <c r="BL1476">
        <f t="shared" si="553"/>
        <v>0</v>
      </c>
      <c r="BM1476">
        <f t="shared" si="554"/>
        <v>0</v>
      </c>
      <c r="BN1476">
        <f t="shared" si="555"/>
        <v>0</v>
      </c>
      <c r="BP1476">
        <f t="shared" si="556"/>
        <v>0</v>
      </c>
      <c r="BQ1476">
        <f t="shared" si="557"/>
        <v>0</v>
      </c>
      <c r="BR1476">
        <f t="shared" si="558"/>
        <v>0</v>
      </c>
      <c r="BS1476">
        <f t="shared" si="559"/>
        <v>0</v>
      </c>
      <c r="BU1476">
        <f t="shared" si="560"/>
        <v>0</v>
      </c>
      <c r="BV1476">
        <f t="shared" si="561"/>
        <v>0</v>
      </c>
      <c r="BW1476">
        <f t="shared" si="562"/>
        <v>0</v>
      </c>
      <c r="BX1476">
        <f t="shared" si="563"/>
        <v>0</v>
      </c>
      <c r="BZ1476">
        <f t="shared" si="564"/>
        <v>0</v>
      </c>
      <c r="CA1476">
        <f t="shared" si="565"/>
        <v>0</v>
      </c>
      <c r="CC1476">
        <f t="shared" si="566"/>
        <v>0</v>
      </c>
      <c r="CD1476">
        <f t="shared" si="567"/>
        <v>0</v>
      </c>
      <c r="CE1476">
        <f t="shared" si="568"/>
        <v>0</v>
      </c>
      <c r="CF1476">
        <f t="shared" si="569"/>
        <v>0</v>
      </c>
      <c r="CG1476" s="203">
        <f t="shared" si="570"/>
        <v>0</v>
      </c>
      <c r="CH1476">
        <f t="shared" si="571"/>
        <v>0</v>
      </c>
      <c r="CI1476">
        <f t="shared" si="572"/>
        <v>0</v>
      </c>
      <c r="CJ1476">
        <f t="shared" si="573"/>
        <v>0</v>
      </c>
    </row>
    <row r="1477" spans="1:88" ht="15" customHeight="1">
      <c r="A1477" s="166"/>
      <c r="B1477" s="7"/>
      <c r="C1477" s="64" t="s">
        <v>100</v>
      </c>
      <c r="D1477" s="428" t="str">
        <f t="shared" si="527"/>
        <v/>
      </c>
      <c r="E1477" s="428"/>
      <c r="F1477" s="428"/>
      <c r="G1477" s="428"/>
      <c r="H1477" s="428"/>
      <c r="I1477" s="428"/>
      <c r="J1477" s="428"/>
      <c r="K1477" s="428"/>
      <c r="L1477" s="428"/>
      <c r="M1477" s="237"/>
      <c r="N1477" s="237"/>
      <c r="O1477" s="237"/>
      <c r="P1477" s="237"/>
      <c r="Q1477" s="237"/>
      <c r="R1477" s="237"/>
      <c r="S1477" s="237"/>
      <c r="T1477" s="237"/>
      <c r="U1477" s="237"/>
      <c r="V1477" s="237"/>
      <c r="W1477" s="237"/>
      <c r="X1477" s="237"/>
      <c r="Y1477" s="237"/>
      <c r="Z1477" s="237"/>
      <c r="AA1477" s="237"/>
      <c r="AB1477" s="237"/>
      <c r="AC1477" s="237"/>
      <c r="AD1477" s="237"/>
      <c r="AG1477">
        <f t="shared" si="528"/>
        <v>0</v>
      </c>
      <c r="AH1477">
        <f t="shared" si="529"/>
        <v>0</v>
      </c>
      <c r="AI1477">
        <f t="shared" si="530"/>
        <v>0</v>
      </c>
      <c r="AJ1477">
        <f t="shared" si="531"/>
        <v>0</v>
      </c>
      <c r="AL1477">
        <f t="shared" si="532"/>
        <v>0</v>
      </c>
      <c r="AM1477">
        <f t="shared" si="533"/>
        <v>0</v>
      </c>
      <c r="AN1477">
        <f t="shared" si="534"/>
        <v>0</v>
      </c>
      <c r="AO1477">
        <f t="shared" si="535"/>
        <v>0</v>
      </c>
      <c r="AQ1477">
        <f t="shared" si="536"/>
        <v>0</v>
      </c>
      <c r="AR1477">
        <f t="shared" si="537"/>
        <v>0</v>
      </c>
      <c r="AS1477">
        <f t="shared" si="538"/>
        <v>0</v>
      </c>
      <c r="AT1477">
        <f t="shared" si="539"/>
        <v>0</v>
      </c>
      <c r="AV1477">
        <f t="shared" si="540"/>
        <v>0</v>
      </c>
      <c r="AW1477">
        <f t="shared" si="541"/>
        <v>0</v>
      </c>
      <c r="AX1477">
        <f t="shared" si="542"/>
        <v>0</v>
      </c>
      <c r="AY1477">
        <f t="shared" si="543"/>
        <v>0</v>
      </c>
      <c r="BA1477">
        <f t="shared" si="544"/>
        <v>0</v>
      </c>
      <c r="BB1477">
        <f t="shared" si="545"/>
        <v>0</v>
      </c>
      <c r="BC1477">
        <f t="shared" si="546"/>
        <v>0</v>
      </c>
      <c r="BD1477">
        <f t="shared" si="547"/>
        <v>0</v>
      </c>
      <c r="BF1477">
        <f t="shared" si="548"/>
        <v>0</v>
      </c>
      <c r="BG1477">
        <f t="shared" si="549"/>
        <v>0</v>
      </c>
      <c r="BH1477">
        <f t="shared" si="550"/>
        <v>0</v>
      </c>
      <c r="BI1477">
        <f t="shared" si="551"/>
        <v>0</v>
      </c>
      <c r="BK1477">
        <f t="shared" si="552"/>
        <v>0</v>
      </c>
      <c r="BL1477">
        <f t="shared" si="553"/>
        <v>0</v>
      </c>
      <c r="BM1477">
        <f t="shared" si="554"/>
        <v>0</v>
      </c>
      <c r="BN1477">
        <f t="shared" si="555"/>
        <v>0</v>
      </c>
      <c r="BP1477">
        <f t="shared" si="556"/>
        <v>0</v>
      </c>
      <c r="BQ1477">
        <f t="shared" si="557"/>
        <v>0</v>
      </c>
      <c r="BR1477">
        <f t="shared" si="558"/>
        <v>0</v>
      </c>
      <c r="BS1477">
        <f t="shared" si="559"/>
        <v>0</v>
      </c>
      <c r="BU1477">
        <f t="shared" si="560"/>
        <v>0</v>
      </c>
      <c r="BV1477">
        <f t="shared" si="561"/>
        <v>0</v>
      </c>
      <c r="BW1477">
        <f t="shared" si="562"/>
        <v>0</v>
      </c>
      <c r="BX1477">
        <f t="shared" si="563"/>
        <v>0</v>
      </c>
      <c r="BZ1477">
        <f t="shared" si="564"/>
        <v>0</v>
      </c>
      <c r="CA1477">
        <f t="shared" si="565"/>
        <v>0</v>
      </c>
      <c r="CC1477">
        <f t="shared" si="566"/>
        <v>0</v>
      </c>
      <c r="CD1477">
        <f t="shared" si="567"/>
        <v>0</v>
      </c>
      <c r="CE1477">
        <f t="shared" si="568"/>
        <v>0</v>
      </c>
      <c r="CF1477">
        <f t="shared" si="569"/>
        <v>0</v>
      </c>
      <c r="CG1477" s="203">
        <f t="shared" si="570"/>
        <v>0</v>
      </c>
      <c r="CH1477">
        <f t="shared" si="571"/>
        <v>0</v>
      </c>
      <c r="CI1477">
        <f t="shared" si="572"/>
        <v>0</v>
      </c>
      <c r="CJ1477">
        <f t="shared" si="573"/>
        <v>0</v>
      </c>
    </row>
    <row r="1478" spans="1:88" ht="15" customHeight="1">
      <c r="A1478" s="166"/>
      <c r="B1478" s="7"/>
      <c r="C1478" s="64" t="s">
        <v>101</v>
      </c>
      <c r="D1478" s="428" t="str">
        <f t="shared" si="527"/>
        <v/>
      </c>
      <c r="E1478" s="428"/>
      <c r="F1478" s="428"/>
      <c r="G1478" s="428"/>
      <c r="H1478" s="428"/>
      <c r="I1478" s="428"/>
      <c r="J1478" s="428"/>
      <c r="K1478" s="428"/>
      <c r="L1478" s="428"/>
      <c r="M1478" s="237"/>
      <c r="N1478" s="237"/>
      <c r="O1478" s="237"/>
      <c r="P1478" s="237"/>
      <c r="Q1478" s="237"/>
      <c r="R1478" s="237"/>
      <c r="S1478" s="237"/>
      <c r="T1478" s="237"/>
      <c r="U1478" s="237"/>
      <c r="V1478" s="237"/>
      <c r="W1478" s="237"/>
      <c r="X1478" s="237"/>
      <c r="Y1478" s="237"/>
      <c r="Z1478" s="237"/>
      <c r="AA1478" s="237"/>
      <c r="AB1478" s="237"/>
      <c r="AC1478" s="237"/>
      <c r="AD1478" s="237"/>
      <c r="AG1478">
        <f t="shared" si="528"/>
        <v>0</v>
      </c>
      <c r="AH1478">
        <f t="shared" si="529"/>
        <v>0</v>
      </c>
      <c r="AI1478">
        <f t="shared" si="530"/>
        <v>0</v>
      </c>
      <c r="AJ1478">
        <f t="shared" si="531"/>
        <v>0</v>
      </c>
      <c r="AL1478">
        <f t="shared" si="532"/>
        <v>0</v>
      </c>
      <c r="AM1478">
        <f t="shared" si="533"/>
        <v>0</v>
      </c>
      <c r="AN1478">
        <f t="shared" si="534"/>
        <v>0</v>
      </c>
      <c r="AO1478">
        <f t="shared" si="535"/>
        <v>0</v>
      </c>
      <c r="AQ1478">
        <f t="shared" si="536"/>
        <v>0</v>
      </c>
      <c r="AR1478">
        <f t="shared" si="537"/>
        <v>0</v>
      </c>
      <c r="AS1478">
        <f t="shared" si="538"/>
        <v>0</v>
      </c>
      <c r="AT1478">
        <f t="shared" si="539"/>
        <v>0</v>
      </c>
      <c r="AV1478">
        <f t="shared" si="540"/>
        <v>0</v>
      </c>
      <c r="AW1478">
        <f t="shared" si="541"/>
        <v>0</v>
      </c>
      <c r="AX1478">
        <f t="shared" si="542"/>
        <v>0</v>
      </c>
      <c r="AY1478">
        <f t="shared" si="543"/>
        <v>0</v>
      </c>
      <c r="BA1478">
        <f t="shared" si="544"/>
        <v>0</v>
      </c>
      <c r="BB1478">
        <f t="shared" si="545"/>
        <v>0</v>
      </c>
      <c r="BC1478">
        <f t="shared" si="546"/>
        <v>0</v>
      </c>
      <c r="BD1478">
        <f t="shared" si="547"/>
        <v>0</v>
      </c>
      <c r="BF1478">
        <f t="shared" si="548"/>
        <v>0</v>
      </c>
      <c r="BG1478">
        <f t="shared" si="549"/>
        <v>0</v>
      </c>
      <c r="BH1478">
        <f t="shared" si="550"/>
        <v>0</v>
      </c>
      <c r="BI1478">
        <f t="shared" si="551"/>
        <v>0</v>
      </c>
      <c r="BK1478">
        <f t="shared" si="552"/>
        <v>0</v>
      </c>
      <c r="BL1478">
        <f t="shared" si="553"/>
        <v>0</v>
      </c>
      <c r="BM1478">
        <f t="shared" si="554"/>
        <v>0</v>
      </c>
      <c r="BN1478">
        <f t="shared" si="555"/>
        <v>0</v>
      </c>
      <c r="BP1478">
        <f t="shared" si="556"/>
        <v>0</v>
      </c>
      <c r="BQ1478">
        <f t="shared" si="557"/>
        <v>0</v>
      </c>
      <c r="BR1478">
        <f t="shared" si="558"/>
        <v>0</v>
      </c>
      <c r="BS1478">
        <f t="shared" si="559"/>
        <v>0</v>
      </c>
      <c r="BU1478">
        <f t="shared" si="560"/>
        <v>0</v>
      </c>
      <c r="BV1478">
        <f t="shared" si="561"/>
        <v>0</v>
      </c>
      <c r="BW1478">
        <f t="shared" si="562"/>
        <v>0</v>
      </c>
      <c r="BX1478">
        <f t="shared" si="563"/>
        <v>0</v>
      </c>
      <c r="BZ1478">
        <f t="shared" si="564"/>
        <v>0</v>
      </c>
      <c r="CA1478">
        <f t="shared" si="565"/>
        <v>0</v>
      </c>
      <c r="CC1478">
        <f t="shared" si="566"/>
        <v>0</v>
      </c>
      <c r="CD1478">
        <f t="shared" si="567"/>
        <v>0</v>
      </c>
      <c r="CE1478">
        <f t="shared" si="568"/>
        <v>0</v>
      </c>
      <c r="CF1478">
        <f t="shared" si="569"/>
        <v>0</v>
      </c>
      <c r="CG1478" s="203">
        <f t="shared" si="570"/>
        <v>0</v>
      </c>
      <c r="CH1478">
        <f t="shared" si="571"/>
        <v>0</v>
      </c>
      <c r="CI1478">
        <f t="shared" si="572"/>
        <v>0</v>
      </c>
      <c r="CJ1478">
        <f t="shared" si="573"/>
        <v>0</v>
      </c>
    </row>
    <row r="1479" spans="1:88" ht="15" customHeight="1">
      <c r="A1479" s="166"/>
      <c r="B1479" s="7"/>
      <c r="C1479" s="64" t="s">
        <v>102</v>
      </c>
      <c r="D1479" s="428" t="str">
        <f t="shared" si="527"/>
        <v/>
      </c>
      <c r="E1479" s="428"/>
      <c r="F1479" s="428"/>
      <c r="G1479" s="428"/>
      <c r="H1479" s="428"/>
      <c r="I1479" s="428"/>
      <c r="J1479" s="428"/>
      <c r="K1479" s="428"/>
      <c r="L1479" s="428"/>
      <c r="M1479" s="237"/>
      <c r="N1479" s="237"/>
      <c r="O1479" s="237"/>
      <c r="P1479" s="237"/>
      <c r="Q1479" s="237"/>
      <c r="R1479" s="237"/>
      <c r="S1479" s="237"/>
      <c r="T1479" s="237"/>
      <c r="U1479" s="237"/>
      <c r="V1479" s="237"/>
      <c r="W1479" s="237"/>
      <c r="X1479" s="237"/>
      <c r="Y1479" s="237"/>
      <c r="Z1479" s="237"/>
      <c r="AA1479" s="237"/>
      <c r="AB1479" s="237"/>
      <c r="AC1479" s="237"/>
      <c r="AD1479" s="237"/>
      <c r="AG1479">
        <f t="shared" si="528"/>
        <v>0</v>
      </c>
      <c r="AH1479">
        <f t="shared" si="529"/>
        <v>0</v>
      </c>
      <c r="AI1479">
        <f t="shared" si="530"/>
        <v>0</v>
      </c>
      <c r="AJ1479">
        <f t="shared" si="531"/>
        <v>0</v>
      </c>
      <c r="AL1479">
        <f t="shared" si="532"/>
        <v>0</v>
      </c>
      <c r="AM1479">
        <f t="shared" si="533"/>
        <v>0</v>
      </c>
      <c r="AN1479">
        <f t="shared" si="534"/>
        <v>0</v>
      </c>
      <c r="AO1479">
        <f t="shared" si="535"/>
        <v>0</v>
      </c>
      <c r="AQ1479">
        <f t="shared" si="536"/>
        <v>0</v>
      </c>
      <c r="AR1479">
        <f t="shared" si="537"/>
        <v>0</v>
      </c>
      <c r="AS1479">
        <f t="shared" si="538"/>
        <v>0</v>
      </c>
      <c r="AT1479">
        <f t="shared" si="539"/>
        <v>0</v>
      </c>
      <c r="AV1479">
        <f t="shared" si="540"/>
        <v>0</v>
      </c>
      <c r="AW1479">
        <f t="shared" si="541"/>
        <v>0</v>
      </c>
      <c r="AX1479">
        <f t="shared" si="542"/>
        <v>0</v>
      </c>
      <c r="AY1479">
        <f t="shared" si="543"/>
        <v>0</v>
      </c>
      <c r="BA1479">
        <f t="shared" si="544"/>
        <v>0</v>
      </c>
      <c r="BB1479">
        <f t="shared" si="545"/>
        <v>0</v>
      </c>
      <c r="BC1479">
        <f t="shared" si="546"/>
        <v>0</v>
      </c>
      <c r="BD1479">
        <f t="shared" si="547"/>
        <v>0</v>
      </c>
      <c r="BF1479">
        <f t="shared" si="548"/>
        <v>0</v>
      </c>
      <c r="BG1479">
        <f t="shared" si="549"/>
        <v>0</v>
      </c>
      <c r="BH1479">
        <f t="shared" si="550"/>
        <v>0</v>
      </c>
      <c r="BI1479">
        <f t="shared" si="551"/>
        <v>0</v>
      </c>
      <c r="BK1479">
        <f t="shared" si="552"/>
        <v>0</v>
      </c>
      <c r="BL1479">
        <f t="shared" si="553"/>
        <v>0</v>
      </c>
      <c r="BM1479">
        <f t="shared" si="554"/>
        <v>0</v>
      </c>
      <c r="BN1479">
        <f t="shared" si="555"/>
        <v>0</v>
      </c>
      <c r="BP1479">
        <f t="shared" si="556"/>
        <v>0</v>
      </c>
      <c r="BQ1479">
        <f t="shared" si="557"/>
        <v>0</v>
      </c>
      <c r="BR1479">
        <f t="shared" si="558"/>
        <v>0</v>
      </c>
      <c r="BS1479">
        <f t="shared" si="559"/>
        <v>0</v>
      </c>
      <c r="BU1479">
        <f t="shared" si="560"/>
        <v>0</v>
      </c>
      <c r="BV1479">
        <f t="shared" si="561"/>
        <v>0</v>
      </c>
      <c r="BW1479">
        <f t="shared" si="562"/>
        <v>0</v>
      </c>
      <c r="BX1479">
        <f t="shared" si="563"/>
        <v>0</v>
      </c>
      <c r="BZ1479">
        <f t="shared" si="564"/>
        <v>0</v>
      </c>
      <c r="CA1479">
        <f t="shared" si="565"/>
        <v>0</v>
      </c>
      <c r="CC1479">
        <f t="shared" si="566"/>
        <v>0</v>
      </c>
      <c r="CD1479">
        <f t="shared" si="567"/>
        <v>0</v>
      </c>
      <c r="CE1479">
        <f t="shared" si="568"/>
        <v>0</v>
      </c>
      <c r="CF1479">
        <f t="shared" si="569"/>
        <v>0</v>
      </c>
      <c r="CG1479" s="203">
        <f t="shared" si="570"/>
        <v>0</v>
      </c>
      <c r="CH1479">
        <f t="shared" si="571"/>
        <v>0</v>
      </c>
      <c r="CI1479">
        <f t="shared" si="572"/>
        <v>0</v>
      </c>
      <c r="CJ1479">
        <f t="shared" si="573"/>
        <v>0</v>
      </c>
    </row>
    <row r="1480" spans="1:88" ht="15" customHeight="1">
      <c r="A1480" s="166"/>
      <c r="B1480" s="7"/>
      <c r="C1480" s="64" t="s">
        <v>108</v>
      </c>
      <c r="D1480" s="428" t="str">
        <f t="shared" si="527"/>
        <v/>
      </c>
      <c r="E1480" s="428"/>
      <c r="F1480" s="428"/>
      <c r="G1480" s="428"/>
      <c r="H1480" s="428"/>
      <c r="I1480" s="428"/>
      <c r="J1480" s="428"/>
      <c r="K1480" s="428"/>
      <c r="L1480" s="428"/>
      <c r="M1480" s="237"/>
      <c r="N1480" s="237"/>
      <c r="O1480" s="237"/>
      <c r="P1480" s="237"/>
      <c r="Q1480" s="237"/>
      <c r="R1480" s="237"/>
      <c r="S1480" s="237"/>
      <c r="T1480" s="237"/>
      <c r="U1480" s="237"/>
      <c r="V1480" s="237"/>
      <c r="W1480" s="237"/>
      <c r="X1480" s="237"/>
      <c r="Y1480" s="237"/>
      <c r="Z1480" s="237"/>
      <c r="AA1480" s="237"/>
      <c r="AB1480" s="237"/>
      <c r="AC1480" s="237"/>
      <c r="AD1480" s="237"/>
      <c r="AG1480">
        <f t="shared" si="528"/>
        <v>0</v>
      </c>
      <c r="AH1480">
        <f t="shared" si="529"/>
        <v>0</v>
      </c>
      <c r="AI1480">
        <f t="shared" si="530"/>
        <v>0</v>
      </c>
      <c r="AJ1480">
        <f t="shared" si="531"/>
        <v>0</v>
      </c>
      <c r="AL1480">
        <f t="shared" si="532"/>
        <v>0</v>
      </c>
      <c r="AM1480">
        <f t="shared" si="533"/>
        <v>0</v>
      </c>
      <c r="AN1480">
        <f t="shared" si="534"/>
        <v>0</v>
      </c>
      <c r="AO1480">
        <f t="shared" si="535"/>
        <v>0</v>
      </c>
      <c r="AQ1480">
        <f t="shared" si="536"/>
        <v>0</v>
      </c>
      <c r="AR1480">
        <f t="shared" si="537"/>
        <v>0</v>
      </c>
      <c r="AS1480">
        <f t="shared" si="538"/>
        <v>0</v>
      </c>
      <c r="AT1480">
        <f t="shared" si="539"/>
        <v>0</v>
      </c>
      <c r="AV1480">
        <f t="shared" si="540"/>
        <v>0</v>
      </c>
      <c r="AW1480">
        <f t="shared" si="541"/>
        <v>0</v>
      </c>
      <c r="AX1480">
        <f t="shared" si="542"/>
        <v>0</v>
      </c>
      <c r="AY1480">
        <f t="shared" si="543"/>
        <v>0</v>
      </c>
      <c r="BA1480">
        <f t="shared" si="544"/>
        <v>0</v>
      </c>
      <c r="BB1480">
        <f t="shared" si="545"/>
        <v>0</v>
      </c>
      <c r="BC1480">
        <f t="shared" si="546"/>
        <v>0</v>
      </c>
      <c r="BD1480">
        <f t="shared" si="547"/>
        <v>0</v>
      </c>
      <c r="BF1480">
        <f t="shared" si="548"/>
        <v>0</v>
      </c>
      <c r="BG1480">
        <f t="shared" si="549"/>
        <v>0</v>
      </c>
      <c r="BH1480">
        <f t="shared" si="550"/>
        <v>0</v>
      </c>
      <c r="BI1480">
        <f t="shared" si="551"/>
        <v>0</v>
      </c>
      <c r="BK1480">
        <f t="shared" si="552"/>
        <v>0</v>
      </c>
      <c r="BL1480">
        <f t="shared" si="553"/>
        <v>0</v>
      </c>
      <c r="BM1480">
        <f t="shared" si="554"/>
        <v>0</v>
      </c>
      <c r="BN1480">
        <f t="shared" si="555"/>
        <v>0</v>
      </c>
      <c r="BP1480">
        <f t="shared" si="556"/>
        <v>0</v>
      </c>
      <c r="BQ1480">
        <f t="shared" si="557"/>
        <v>0</v>
      </c>
      <c r="BR1480">
        <f t="shared" si="558"/>
        <v>0</v>
      </c>
      <c r="BS1480">
        <f t="shared" si="559"/>
        <v>0</v>
      </c>
      <c r="BU1480">
        <f t="shared" si="560"/>
        <v>0</v>
      </c>
      <c r="BV1480">
        <f t="shared" si="561"/>
        <v>0</v>
      </c>
      <c r="BW1480">
        <f t="shared" si="562"/>
        <v>0</v>
      </c>
      <c r="BX1480">
        <f t="shared" si="563"/>
        <v>0</v>
      </c>
      <c r="BZ1480">
        <f t="shared" si="564"/>
        <v>0</v>
      </c>
      <c r="CA1480">
        <f t="shared" si="565"/>
        <v>0</v>
      </c>
      <c r="CC1480">
        <f t="shared" si="566"/>
        <v>0</v>
      </c>
      <c r="CD1480">
        <f t="shared" si="567"/>
        <v>0</v>
      </c>
      <c r="CE1480">
        <f t="shared" si="568"/>
        <v>0</v>
      </c>
      <c r="CF1480">
        <f t="shared" si="569"/>
        <v>0</v>
      </c>
      <c r="CG1480" s="203">
        <f t="shared" si="570"/>
        <v>0</v>
      </c>
      <c r="CH1480">
        <f t="shared" si="571"/>
        <v>0</v>
      </c>
      <c r="CI1480">
        <f t="shared" si="572"/>
        <v>0</v>
      </c>
      <c r="CJ1480">
        <f t="shared" si="573"/>
        <v>0</v>
      </c>
    </row>
    <row r="1481" spans="1:88" ht="15" customHeight="1">
      <c r="A1481" s="166"/>
      <c r="B1481" s="7"/>
      <c r="C1481" s="64" t="s">
        <v>109</v>
      </c>
      <c r="D1481" s="428" t="str">
        <f t="shared" si="527"/>
        <v/>
      </c>
      <c r="E1481" s="428"/>
      <c r="F1481" s="428"/>
      <c r="G1481" s="428"/>
      <c r="H1481" s="428"/>
      <c r="I1481" s="428"/>
      <c r="J1481" s="428"/>
      <c r="K1481" s="428"/>
      <c r="L1481" s="428"/>
      <c r="M1481" s="237"/>
      <c r="N1481" s="237"/>
      <c r="O1481" s="237"/>
      <c r="P1481" s="237"/>
      <c r="Q1481" s="237"/>
      <c r="R1481" s="237"/>
      <c r="S1481" s="237"/>
      <c r="T1481" s="237"/>
      <c r="U1481" s="237"/>
      <c r="V1481" s="237"/>
      <c r="W1481" s="237"/>
      <c r="X1481" s="237"/>
      <c r="Y1481" s="237"/>
      <c r="Z1481" s="237"/>
      <c r="AA1481" s="237"/>
      <c r="AB1481" s="237"/>
      <c r="AC1481" s="237"/>
      <c r="AD1481" s="237"/>
      <c r="AG1481">
        <f t="shared" si="528"/>
        <v>0</v>
      </c>
      <c r="AH1481">
        <f t="shared" si="529"/>
        <v>0</v>
      </c>
      <c r="AI1481">
        <f t="shared" si="530"/>
        <v>0</v>
      </c>
      <c r="AJ1481">
        <f t="shared" si="531"/>
        <v>0</v>
      </c>
      <c r="AL1481">
        <f t="shared" si="532"/>
        <v>0</v>
      </c>
      <c r="AM1481">
        <f t="shared" si="533"/>
        <v>0</v>
      </c>
      <c r="AN1481">
        <f t="shared" si="534"/>
        <v>0</v>
      </c>
      <c r="AO1481">
        <f t="shared" si="535"/>
        <v>0</v>
      </c>
      <c r="AQ1481">
        <f t="shared" si="536"/>
        <v>0</v>
      </c>
      <c r="AR1481">
        <f t="shared" si="537"/>
        <v>0</v>
      </c>
      <c r="AS1481">
        <f t="shared" si="538"/>
        <v>0</v>
      </c>
      <c r="AT1481">
        <f t="shared" si="539"/>
        <v>0</v>
      </c>
      <c r="AV1481">
        <f t="shared" si="540"/>
        <v>0</v>
      </c>
      <c r="AW1481">
        <f t="shared" si="541"/>
        <v>0</v>
      </c>
      <c r="AX1481">
        <f t="shared" si="542"/>
        <v>0</v>
      </c>
      <c r="AY1481">
        <f t="shared" si="543"/>
        <v>0</v>
      </c>
      <c r="BA1481">
        <f t="shared" si="544"/>
        <v>0</v>
      </c>
      <c r="BB1481">
        <f t="shared" si="545"/>
        <v>0</v>
      </c>
      <c r="BC1481">
        <f t="shared" si="546"/>
        <v>0</v>
      </c>
      <c r="BD1481">
        <f t="shared" si="547"/>
        <v>0</v>
      </c>
      <c r="BF1481">
        <f t="shared" si="548"/>
        <v>0</v>
      </c>
      <c r="BG1481">
        <f t="shared" si="549"/>
        <v>0</v>
      </c>
      <c r="BH1481">
        <f t="shared" si="550"/>
        <v>0</v>
      </c>
      <c r="BI1481">
        <f t="shared" si="551"/>
        <v>0</v>
      </c>
      <c r="BK1481">
        <f t="shared" si="552"/>
        <v>0</v>
      </c>
      <c r="BL1481">
        <f t="shared" si="553"/>
        <v>0</v>
      </c>
      <c r="BM1481">
        <f t="shared" si="554"/>
        <v>0</v>
      </c>
      <c r="BN1481">
        <f t="shared" si="555"/>
        <v>0</v>
      </c>
      <c r="BP1481">
        <f t="shared" si="556"/>
        <v>0</v>
      </c>
      <c r="BQ1481">
        <f t="shared" si="557"/>
        <v>0</v>
      </c>
      <c r="BR1481">
        <f t="shared" si="558"/>
        <v>0</v>
      </c>
      <c r="BS1481">
        <f t="shared" si="559"/>
        <v>0</v>
      </c>
      <c r="BU1481">
        <f t="shared" si="560"/>
        <v>0</v>
      </c>
      <c r="BV1481">
        <f t="shared" si="561"/>
        <v>0</v>
      </c>
      <c r="BW1481">
        <f t="shared" si="562"/>
        <v>0</v>
      </c>
      <c r="BX1481">
        <f t="shared" si="563"/>
        <v>0</v>
      </c>
      <c r="BZ1481">
        <f t="shared" si="564"/>
        <v>0</v>
      </c>
      <c r="CA1481">
        <f t="shared" si="565"/>
        <v>0</v>
      </c>
      <c r="CC1481">
        <f t="shared" si="566"/>
        <v>0</v>
      </c>
      <c r="CD1481">
        <f t="shared" si="567"/>
        <v>0</v>
      </c>
      <c r="CE1481">
        <f t="shared" si="568"/>
        <v>0</v>
      </c>
      <c r="CF1481">
        <f t="shared" si="569"/>
        <v>0</v>
      </c>
      <c r="CG1481" s="203">
        <f t="shared" si="570"/>
        <v>0</v>
      </c>
      <c r="CH1481">
        <f t="shared" si="571"/>
        <v>0</v>
      </c>
      <c r="CI1481">
        <f t="shared" si="572"/>
        <v>0</v>
      </c>
      <c r="CJ1481">
        <f t="shared" si="573"/>
        <v>0</v>
      </c>
    </row>
    <row r="1482" spans="1:88" ht="15" customHeight="1">
      <c r="A1482" s="166"/>
      <c r="B1482" s="7"/>
      <c r="C1482" s="64" t="s">
        <v>110</v>
      </c>
      <c r="D1482" s="428" t="str">
        <f t="shared" si="527"/>
        <v/>
      </c>
      <c r="E1482" s="428"/>
      <c r="F1482" s="428"/>
      <c r="G1482" s="428"/>
      <c r="H1482" s="428"/>
      <c r="I1482" s="428"/>
      <c r="J1482" s="428"/>
      <c r="K1482" s="428"/>
      <c r="L1482" s="428"/>
      <c r="M1482" s="237"/>
      <c r="N1482" s="237"/>
      <c r="O1482" s="237"/>
      <c r="P1482" s="237"/>
      <c r="Q1482" s="237"/>
      <c r="R1482" s="237"/>
      <c r="S1482" s="237"/>
      <c r="T1482" s="237"/>
      <c r="U1482" s="237"/>
      <c r="V1482" s="237"/>
      <c r="W1482" s="237"/>
      <c r="X1482" s="237"/>
      <c r="Y1482" s="237"/>
      <c r="Z1482" s="237"/>
      <c r="AA1482" s="237"/>
      <c r="AB1482" s="237"/>
      <c r="AC1482" s="237"/>
      <c r="AD1482" s="237"/>
      <c r="AG1482">
        <f t="shared" si="528"/>
        <v>0</v>
      </c>
      <c r="AH1482">
        <f t="shared" si="529"/>
        <v>0</v>
      </c>
      <c r="AI1482">
        <f t="shared" si="530"/>
        <v>0</v>
      </c>
      <c r="AJ1482">
        <f t="shared" si="531"/>
        <v>0</v>
      </c>
      <c r="AL1482">
        <f t="shared" si="532"/>
        <v>0</v>
      </c>
      <c r="AM1482">
        <f t="shared" si="533"/>
        <v>0</v>
      </c>
      <c r="AN1482">
        <f t="shared" si="534"/>
        <v>0</v>
      </c>
      <c r="AO1482">
        <f t="shared" si="535"/>
        <v>0</v>
      </c>
      <c r="AQ1482">
        <f t="shared" si="536"/>
        <v>0</v>
      </c>
      <c r="AR1482">
        <f t="shared" si="537"/>
        <v>0</v>
      </c>
      <c r="AS1482">
        <f t="shared" si="538"/>
        <v>0</v>
      </c>
      <c r="AT1482">
        <f t="shared" si="539"/>
        <v>0</v>
      </c>
      <c r="AV1482">
        <f t="shared" si="540"/>
        <v>0</v>
      </c>
      <c r="AW1482">
        <f t="shared" si="541"/>
        <v>0</v>
      </c>
      <c r="AX1482">
        <f t="shared" si="542"/>
        <v>0</v>
      </c>
      <c r="AY1482">
        <f t="shared" si="543"/>
        <v>0</v>
      </c>
      <c r="BA1482">
        <f t="shared" si="544"/>
        <v>0</v>
      </c>
      <c r="BB1482">
        <f t="shared" si="545"/>
        <v>0</v>
      </c>
      <c r="BC1482">
        <f t="shared" si="546"/>
        <v>0</v>
      </c>
      <c r="BD1482">
        <f t="shared" si="547"/>
        <v>0</v>
      </c>
      <c r="BF1482">
        <f t="shared" si="548"/>
        <v>0</v>
      </c>
      <c r="BG1482">
        <f t="shared" si="549"/>
        <v>0</v>
      </c>
      <c r="BH1482">
        <f t="shared" si="550"/>
        <v>0</v>
      </c>
      <c r="BI1482">
        <f t="shared" si="551"/>
        <v>0</v>
      </c>
      <c r="BK1482">
        <f t="shared" si="552"/>
        <v>0</v>
      </c>
      <c r="BL1482">
        <f t="shared" si="553"/>
        <v>0</v>
      </c>
      <c r="BM1482">
        <f t="shared" si="554"/>
        <v>0</v>
      </c>
      <c r="BN1482">
        <f t="shared" si="555"/>
        <v>0</v>
      </c>
      <c r="BP1482">
        <f t="shared" si="556"/>
        <v>0</v>
      </c>
      <c r="BQ1482">
        <f t="shared" si="557"/>
        <v>0</v>
      </c>
      <c r="BR1482">
        <f t="shared" si="558"/>
        <v>0</v>
      </c>
      <c r="BS1482">
        <f t="shared" si="559"/>
        <v>0</v>
      </c>
      <c r="BU1482">
        <f t="shared" si="560"/>
        <v>0</v>
      </c>
      <c r="BV1482">
        <f t="shared" si="561"/>
        <v>0</v>
      </c>
      <c r="BW1482">
        <f t="shared" si="562"/>
        <v>0</v>
      </c>
      <c r="BX1482">
        <f t="shared" si="563"/>
        <v>0</v>
      </c>
      <c r="BZ1482">
        <f t="shared" si="564"/>
        <v>0</v>
      </c>
      <c r="CA1482">
        <f t="shared" si="565"/>
        <v>0</v>
      </c>
      <c r="CC1482">
        <f t="shared" si="566"/>
        <v>0</v>
      </c>
      <c r="CD1482">
        <f t="shared" si="567"/>
        <v>0</v>
      </c>
      <c r="CE1482">
        <f t="shared" si="568"/>
        <v>0</v>
      </c>
      <c r="CF1482">
        <f t="shared" si="569"/>
        <v>0</v>
      </c>
      <c r="CG1482" s="203">
        <f t="shared" si="570"/>
        <v>0</v>
      </c>
      <c r="CH1482">
        <f t="shared" si="571"/>
        <v>0</v>
      </c>
      <c r="CI1482">
        <f t="shared" si="572"/>
        <v>0</v>
      </c>
      <c r="CJ1482">
        <f t="shared" si="573"/>
        <v>0</v>
      </c>
    </row>
    <row r="1483" spans="1:88" ht="15" customHeight="1">
      <c r="A1483" s="166"/>
      <c r="B1483" s="7"/>
      <c r="C1483" s="64" t="s">
        <v>111</v>
      </c>
      <c r="D1483" s="428" t="str">
        <f t="shared" si="527"/>
        <v/>
      </c>
      <c r="E1483" s="428"/>
      <c r="F1483" s="428"/>
      <c r="G1483" s="428"/>
      <c r="H1483" s="428"/>
      <c r="I1483" s="428"/>
      <c r="J1483" s="428"/>
      <c r="K1483" s="428"/>
      <c r="L1483" s="428"/>
      <c r="M1483" s="237"/>
      <c r="N1483" s="237"/>
      <c r="O1483" s="237"/>
      <c r="P1483" s="237"/>
      <c r="Q1483" s="237"/>
      <c r="R1483" s="237"/>
      <c r="S1483" s="237"/>
      <c r="T1483" s="237"/>
      <c r="U1483" s="237"/>
      <c r="V1483" s="237"/>
      <c r="W1483" s="237"/>
      <c r="X1483" s="237"/>
      <c r="Y1483" s="237"/>
      <c r="Z1483" s="237"/>
      <c r="AA1483" s="237"/>
      <c r="AB1483" s="237"/>
      <c r="AC1483" s="237"/>
      <c r="AD1483" s="237"/>
      <c r="AG1483">
        <f t="shared" si="528"/>
        <v>0</v>
      </c>
      <c r="AH1483">
        <f t="shared" si="529"/>
        <v>0</v>
      </c>
      <c r="AI1483">
        <f t="shared" si="530"/>
        <v>0</v>
      </c>
      <c r="AJ1483">
        <f t="shared" si="531"/>
        <v>0</v>
      </c>
      <c r="AL1483">
        <f t="shared" si="532"/>
        <v>0</v>
      </c>
      <c r="AM1483">
        <f t="shared" si="533"/>
        <v>0</v>
      </c>
      <c r="AN1483">
        <f t="shared" si="534"/>
        <v>0</v>
      </c>
      <c r="AO1483">
        <f t="shared" si="535"/>
        <v>0</v>
      </c>
      <c r="AQ1483">
        <f t="shared" si="536"/>
        <v>0</v>
      </c>
      <c r="AR1483">
        <f t="shared" si="537"/>
        <v>0</v>
      </c>
      <c r="AS1483">
        <f t="shared" si="538"/>
        <v>0</v>
      </c>
      <c r="AT1483">
        <f t="shared" si="539"/>
        <v>0</v>
      </c>
      <c r="AV1483">
        <f t="shared" si="540"/>
        <v>0</v>
      </c>
      <c r="AW1483">
        <f t="shared" si="541"/>
        <v>0</v>
      </c>
      <c r="AX1483">
        <f t="shared" si="542"/>
        <v>0</v>
      </c>
      <c r="AY1483">
        <f t="shared" si="543"/>
        <v>0</v>
      </c>
      <c r="BA1483">
        <f t="shared" si="544"/>
        <v>0</v>
      </c>
      <c r="BB1483">
        <f t="shared" si="545"/>
        <v>0</v>
      </c>
      <c r="BC1483">
        <f t="shared" si="546"/>
        <v>0</v>
      </c>
      <c r="BD1483">
        <f t="shared" si="547"/>
        <v>0</v>
      </c>
      <c r="BF1483">
        <f t="shared" si="548"/>
        <v>0</v>
      </c>
      <c r="BG1483">
        <f t="shared" si="549"/>
        <v>0</v>
      </c>
      <c r="BH1483">
        <f t="shared" si="550"/>
        <v>0</v>
      </c>
      <c r="BI1483">
        <f t="shared" si="551"/>
        <v>0</v>
      </c>
      <c r="BK1483">
        <f t="shared" si="552"/>
        <v>0</v>
      </c>
      <c r="BL1483">
        <f t="shared" si="553"/>
        <v>0</v>
      </c>
      <c r="BM1483">
        <f t="shared" si="554"/>
        <v>0</v>
      </c>
      <c r="BN1483">
        <f t="shared" si="555"/>
        <v>0</v>
      </c>
      <c r="BP1483">
        <f t="shared" si="556"/>
        <v>0</v>
      </c>
      <c r="BQ1483">
        <f t="shared" si="557"/>
        <v>0</v>
      </c>
      <c r="BR1483">
        <f t="shared" si="558"/>
        <v>0</v>
      </c>
      <c r="BS1483">
        <f t="shared" si="559"/>
        <v>0</v>
      </c>
      <c r="BU1483">
        <f t="shared" si="560"/>
        <v>0</v>
      </c>
      <c r="BV1483">
        <f t="shared" si="561"/>
        <v>0</v>
      </c>
      <c r="BW1483">
        <f t="shared" si="562"/>
        <v>0</v>
      </c>
      <c r="BX1483">
        <f t="shared" si="563"/>
        <v>0</v>
      </c>
      <c r="BZ1483">
        <f t="shared" si="564"/>
        <v>0</v>
      </c>
      <c r="CA1483">
        <f t="shared" si="565"/>
        <v>0</v>
      </c>
      <c r="CC1483">
        <f t="shared" si="566"/>
        <v>0</v>
      </c>
      <c r="CD1483">
        <f t="shared" si="567"/>
        <v>0</v>
      </c>
      <c r="CE1483">
        <f t="shared" si="568"/>
        <v>0</v>
      </c>
      <c r="CF1483">
        <f t="shared" si="569"/>
        <v>0</v>
      </c>
      <c r="CG1483" s="203">
        <f t="shared" si="570"/>
        <v>0</v>
      </c>
      <c r="CH1483">
        <f t="shared" si="571"/>
        <v>0</v>
      </c>
      <c r="CI1483">
        <f t="shared" si="572"/>
        <v>0</v>
      </c>
      <c r="CJ1483">
        <f t="shared" si="573"/>
        <v>0</v>
      </c>
    </row>
    <row r="1484" spans="1:88" ht="15" customHeight="1">
      <c r="A1484" s="166"/>
      <c r="B1484" s="7"/>
      <c r="C1484" s="64" t="s">
        <v>112</v>
      </c>
      <c r="D1484" s="428" t="str">
        <f t="shared" si="527"/>
        <v/>
      </c>
      <c r="E1484" s="428"/>
      <c r="F1484" s="428"/>
      <c r="G1484" s="428"/>
      <c r="H1484" s="428"/>
      <c r="I1484" s="428"/>
      <c r="J1484" s="428"/>
      <c r="K1484" s="428"/>
      <c r="L1484" s="428"/>
      <c r="M1484" s="237"/>
      <c r="N1484" s="237"/>
      <c r="O1484" s="237"/>
      <c r="P1484" s="237"/>
      <c r="Q1484" s="237"/>
      <c r="R1484" s="237"/>
      <c r="S1484" s="237"/>
      <c r="T1484" s="237"/>
      <c r="U1484" s="237"/>
      <c r="V1484" s="237"/>
      <c r="W1484" s="237"/>
      <c r="X1484" s="237"/>
      <c r="Y1484" s="237"/>
      <c r="Z1484" s="237"/>
      <c r="AA1484" s="237"/>
      <c r="AB1484" s="237"/>
      <c r="AC1484" s="237"/>
      <c r="AD1484" s="237"/>
      <c r="AG1484">
        <f t="shared" si="528"/>
        <v>0</v>
      </c>
      <c r="AH1484">
        <f t="shared" si="529"/>
        <v>0</v>
      </c>
      <c r="AI1484">
        <f t="shared" si="530"/>
        <v>0</v>
      </c>
      <c r="AJ1484">
        <f t="shared" si="531"/>
        <v>0</v>
      </c>
      <c r="AL1484">
        <f t="shared" si="532"/>
        <v>0</v>
      </c>
      <c r="AM1484">
        <f t="shared" si="533"/>
        <v>0</v>
      </c>
      <c r="AN1484">
        <f t="shared" si="534"/>
        <v>0</v>
      </c>
      <c r="AO1484">
        <f t="shared" si="535"/>
        <v>0</v>
      </c>
      <c r="AQ1484">
        <f t="shared" si="536"/>
        <v>0</v>
      </c>
      <c r="AR1484">
        <f t="shared" si="537"/>
        <v>0</v>
      </c>
      <c r="AS1484">
        <f t="shared" si="538"/>
        <v>0</v>
      </c>
      <c r="AT1484">
        <f t="shared" si="539"/>
        <v>0</v>
      </c>
      <c r="AV1484">
        <f t="shared" si="540"/>
        <v>0</v>
      </c>
      <c r="AW1484">
        <f t="shared" si="541"/>
        <v>0</v>
      </c>
      <c r="AX1484">
        <f t="shared" si="542"/>
        <v>0</v>
      </c>
      <c r="AY1484">
        <f t="shared" si="543"/>
        <v>0</v>
      </c>
      <c r="BA1484">
        <f t="shared" si="544"/>
        <v>0</v>
      </c>
      <c r="BB1484">
        <f t="shared" si="545"/>
        <v>0</v>
      </c>
      <c r="BC1484">
        <f t="shared" si="546"/>
        <v>0</v>
      </c>
      <c r="BD1484">
        <f t="shared" si="547"/>
        <v>0</v>
      </c>
      <c r="BF1484">
        <f t="shared" si="548"/>
        <v>0</v>
      </c>
      <c r="BG1484">
        <f t="shared" si="549"/>
        <v>0</v>
      </c>
      <c r="BH1484">
        <f t="shared" si="550"/>
        <v>0</v>
      </c>
      <c r="BI1484">
        <f t="shared" si="551"/>
        <v>0</v>
      </c>
      <c r="BK1484">
        <f t="shared" si="552"/>
        <v>0</v>
      </c>
      <c r="BL1484">
        <f t="shared" si="553"/>
        <v>0</v>
      </c>
      <c r="BM1484">
        <f t="shared" si="554"/>
        <v>0</v>
      </c>
      <c r="BN1484">
        <f t="shared" si="555"/>
        <v>0</v>
      </c>
      <c r="BP1484">
        <f t="shared" si="556"/>
        <v>0</v>
      </c>
      <c r="BQ1484">
        <f t="shared" si="557"/>
        <v>0</v>
      </c>
      <c r="BR1484">
        <f t="shared" si="558"/>
        <v>0</v>
      </c>
      <c r="BS1484">
        <f t="shared" si="559"/>
        <v>0</v>
      </c>
      <c r="BU1484">
        <f t="shared" si="560"/>
        <v>0</v>
      </c>
      <c r="BV1484">
        <f t="shared" si="561"/>
        <v>0</v>
      </c>
      <c r="BW1484">
        <f t="shared" si="562"/>
        <v>0</v>
      </c>
      <c r="BX1484">
        <f t="shared" si="563"/>
        <v>0</v>
      </c>
      <c r="BZ1484">
        <f t="shared" si="564"/>
        <v>0</v>
      </c>
      <c r="CA1484">
        <f t="shared" si="565"/>
        <v>0</v>
      </c>
      <c r="CC1484">
        <f t="shared" si="566"/>
        <v>0</v>
      </c>
      <c r="CD1484">
        <f t="shared" si="567"/>
        <v>0</v>
      </c>
      <c r="CE1484">
        <f t="shared" si="568"/>
        <v>0</v>
      </c>
      <c r="CF1484">
        <f t="shared" si="569"/>
        <v>0</v>
      </c>
      <c r="CG1484" s="203">
        <f t="shared" si="570"/>
        <v>0</v>
      </c>
      <c r="CH1484">
        <f t="shared" si="571"/>
        <v>0</v>
      </c>
      <c r="CI1484">
        <f t="shared" si="572"/>
        <v>0</v>
      </c>
      <c r="CJ1484">
        <f t="shared" si="573"/>
        <v>0</v>
      </c>
    </row>
    <row r="1485" spans="1:88" ht="15" customHeight="1">
      <c r="A1485" s="166"/>
      <c r="B1485" s="7"/>
      <c r="C1485" s="64" t="s">
        <v>113</v>
      </c>
      <c r="D1485" s="428" t="str">
        <f t="shared" si="527"/>
        <v/>
      </c>
      <c r="E1485" s="428"/>
      <c r="F1485" s="428"/>
      <c r="G1485" s="428"/>
      <c r="H1485" s="428"/>
      <c r="I1485" s="428"/>
      <c r="J1485" s="428"/>
      <c r="K1485" s="428"/>
      <c r="L1485" s="428"/>
      <c r="M1485" s="237"/>
      <c r="N1485" s="237"/>
      <c r="O1485" s="237"/>
      <c r="P1485" s="237"/>
      <c r="Q1485" s="237"/>
      <c r="R1485" s="237"/>
      <c r="S1485" s="237"/>
      <c r="T1485" s="237"/>
      <c r="U1485" s="237"/>
      <c r="V1485" s="237"/>
      <c r="W1485" s="237"/>
      <c r="X1485" s="237"/>
      <c r="Y1485" s="237"/>
      <c r="Z1485" s="237"/>
      <c r="AA1485" s="237"/>
      <c r="AB1485" s="237"/>
      <c r="AC1485" s="237"/>
      <c r="AD1485" s="237"/>
      <c r="AG1485">
        <f t="shared" si="528"/>
        <v>0</v>
      </c>
      <c r="AH1485">
        <f t="shared" si="529"/>
        <v>0</v>
      </c>
      <c r="AI1485">
        <f t="shared" si="530"/>
        <v>0</v>
      </c>
      <c r="AJ1485">
        <f t="shared" si="531"/>
        <v>0</v>
      </c>
      <c r="AL1485">
        <f t="shared" si="532"/>
        <v>0</v>
      </c>
      <c r="AM1485">
        <f t="shared" si="533"/>
        <v>0</v>
      </c>
      <c r="AN1485">
        <f t="shared" si="534"/>
        <v>0</v>
      </c>
      <c r="AO1485">
        <f t="shared" si="535"/>
        <v>0</v>
      </c>
      <c r="AQ1485">
        <f t="shared" si="536"/>
        <v>0</v>
      </c>
      <c r="AR1485">
        <f t="shared" si="537"/>
        <v>0</v>
      </c>
      <c r="AS1485">
        <f t="shared" si="538"/>
        <v>0</v>
      </c>
      <c r="AT1485">
        <f t="shared" si="539"/>
        <v>0</v>
      </c>
      <c r="AV1485">
        <f t="shared" si="540"/>
        <v>0</v>
      </c>
      <c r="AW1485">
        <f t="shared" si="541"/>
        <v>0</v>
      </c>
      <c r="AX1485">
        <f t="shared" si="542"/>
        <v>0</v>
      </c>
      <c r="AY1485">
        <f t="shared" si="543"/>
        <v>0</v>
      </c>
      <c r="BA1485">
        <f t="shared" si="544"/>
        <v>0</v>
      </c>
      <c r="BB1485">
        <f t="shared" si="545"/>
        <v>0</v>
      </c>
      <c r="BC1485">
        <f t="shared" si="546"/>
        <v>0</v>
      </c>
      <c r="BD1485">
        <f t="shared" si="547"/>
        <v>0</v>
      </c>
      <c r="BF1485">
        <f t="shared" si="548"/>
        <v>0</v>
      </c>
      <c r="BG1485">
        <f t="shared" si="549"/>
        <v>0</v>
      </c>
      <c r="BH1485">
        <f t="shared" si="550"/>
        <v>0</v>
      </c>
      <c r="BI1485">
        <f t="shared" si="551"/>
        <v>0</v>
      </c>
      <c r="BK1485">
        <f t="shared" si="552"/>
        <v>0</v>
      </c>
      <c r="BL1485">
        <f t="shared" si="553"/>
        <v>0</v>
      </c>
      <c r="BM1485">
        <f t="shared" si="554"/>
        <v>0</v>
      </c>
      <c r="BN1485">
        <f t="shared" si="555"/>
        <v>0</v>
      </c>
      <c r="BP1485">
        <f t="shared" si="556"/>
        <v>0</v>
      </c>
      <c r="BQ1485">
        <f t="shared" si="557"/>
        <v>0</v>
      </c>
      <c r="BR1485">
        <f t="shared" si="558"/>
        <v>0</v>
      </c>
      <c r="BS1485">
        <f t="shared" si="559"/>
        <v>0</v>
      </c>
      <c r="BU1485">
        <f t="shared" si="560"/>
        <v>0</v>
      </c>
      <c r="BV1485">
        <f t="shared" si="561"/>
        <v>0</v>
      </c>
      <c r="BW1485">
        <f t="shared" si="562"/>
        <v>0</v>
      </c>
      <c r="BX1485">
        <f t="shared" si="563"/>
        <v>0</v>
      </c>
      <c r="BZ1485">
        <f t="shared" si="564"/>
        <v>0</v>
      </c>
      <c r="CA1485">
        <f t="shared" si="565"/>
        <v>0</v>
      </c>
      <c r="CC1485">
        <f t="shared" si="566"/>
        <v>0</v>
      </c>
      <c r="CD1485">
        <f t="shared" si="567"/>
        <v>0</v>
      </c>
      <c r="CE1485">
        <f t="shared" si="568"/>
        <v>0</v>
      </c>
      <c r="CF1485">
        <f t="shared" si="569"/>
        <v>0</v>
      </c>
      <c r="CG1485" s="203">
        <f t="shared" si="570"/>
        <v>0</v>
      </c>
      <c r="CH1485">
        <f t="shared" si="571"/>
        <v>0</v>
      </c>
      <c r="CI1485">
        <f t="shared" si="572"/>
        <v>0</v>
      </c>
      <c r="CJ1485">
        <f t="shared" si="573"/>
        <v>0</v>
      </c>
    </row>
    <row r="1486" spans="1:88" ht="15" customHeight="1">
      <c r="A1486" s="166"/>
      <c r="B1486" s="7"/>
      <c r="C1486" s="64" t="s">
        <v>114</v>
      </c>
      <c r="D1486" s="428" t="str">
        <f t="shared" si="527"/>
        <v/>
      </c>
      <c r="E1486" s="428"/>
      <c r="F1486" s="428"/>
      <c r="G1486" s="428"/>
      <c r="H1486" s="428"/>
      <c r="I1486" s="428"/>
      <c r="J1486" s="428"/>
      <c r="K1486" s="428"/>
      <c r="L1486" s="428"/>
      <c r="M1486" s="237"/>
      <c r="N1486" s="237"/>
      <c r="O1486" s="237"/>
      <c r="P1486" s="237"/>
      <c r="Q1486" s="237"/>
      <c r="R1486" s="237"/>
      <c r="S1486" s="237"/>
      <c r="T1486" s="237"/>
      <c r="U1486" s="237"/>
      <c r="V1486" s="237"/>
      <c r="W1486" s="237"/>
      <c r="X1486" s="237"/>
      <c r="Y1486" s="237"/>
      <c r="Z1486" s="237"/>
      <c r="AA1486" s="237"/>
      <c r="AB1486" s="237"/>
      <c r="AC1486" s="237"/>
      <c r="AD1486" s="237"/>
      <c r="AG1486">
        <f t="shared" si="528"/>
        <v>0</v>
      </c>
      <c r="AH1486">
        <f t="shared" si="529"/>
        <v>0</v>
      </c>
      <c r="AI1486">
        <f t="shared" si="530"/>
        <v>0</v>
      </c>
      <c r="AJ1486">
        <f t="shared" si="531"/>
        <v>0</v>
      </c>
      <c r="AL1486">
        <f t="shared" si="532"/>
        <v>0</v>
      </c>
      <c r="AM1486">
        <f t="shared" si="533"/>
        <v>0</v>
      </c>
      <c r="AN1486">
        <f t="shared" si="534"/>
        <v>0</v>
      </c>
      <c r="AO1486">
        <f t="shared" si="535"/>
        <v>0</v>
      </c>
      <c r="AQ1486">
        <f t="shared" si="536"/>
        <v>0</v>
      </c>
      <c r="AR1486">
        <f t="shared" si="537"/>
        <v>0</v>
      </c>
      <c r="AS1486">
        <f t="shared" si="538"/>
        <v>0</v>
      </c>
      <c r="AT1486">
        <f t="shared" si="539"/>
        <v>0</v>
      </c>
      <c r="AV1486">
        <f t="shared" si="540"/>
        <v>0</v>
      </c>
      <c r="AW1486">
        <f t="shared" si="541"/>
        <v>0</v>
      </c>
      <c r="AX1486">
        <f t="shared" si="542"/>
        <v>0</v>
      </c>
      <c r="AY1486">
        <f t="shared" si="543"/>
        <v>0</v>
      </c>
      <c r="BA1486">
        <f t="shared" si="544"/>
        <v>0</v>
      </c>
      <c r="BB1486">
        <f t="shared" si="545"/>
        <v>0</v>
      </c>
      <c r="BC1486">
        <f t="shared" si="546"/>
        <v>0</v>
      </c>
      <c r="BD1486">
        <f t="shared" si="547"/>
        <v>0</v>
      </c>
      <c r="BF1486">
        <f t="shared" si="548"/>
        <v>0</v>
      </c>
      <c r="BG1486">
        <f t="shared" si="549"/>
        <v>0</v>
      </c>
      <c r="BH1486">
        <f t="shared" si="550"/>
        <v>0</v>
      </c>
      <c r="BI1486">
        <f t="shared" si="551"/>
        <v>0</v>
      </c>
      <c r="BK1486">
        <f t="shared" si="552"/>
        <v>0</v>
      </c>
      <c r="BL1486">
        <f t="shared" si="553"/>
        <v>0</v>
      </c>
      <c r="BM1486">
        <f t="shared" si="554"/>
        <v>0</v>
      </c>
      <c r="BN1486">
        <f t="shared" si="555"/>
        <v>0</v>
      </c>
      <c r="BP1486">
        <f t="shared" si="556"/>
        <v>0</v>
      </c>
      <c r="BQ1486">
        <f t="shared" si="557"/>
        <v>0</v>
      </c>
      <c r="BR1486">
        <f t="shared" si="558"/>
        <v>0</v>
      </c>
      <c r="BS1486">
        <f t="shared" si="559"/>
        <v>0</v>
      </c>
      <c r="BU1486">
        <f t="shared" si="560"/>
        <v>0</v>
      </c>
      <c r="BV1486">
        <f t="shared" si="561"/>
        <v>0</v>
      </c>
      <c r="BW1486">
        <f t="shared" si="562"/>
        <v>0</v>
      </c>
      <c r="BX1486">
        <f t="shared" si="563"/>
        <v>0</v>
      </c>
      <c r="BZ1486">
        <f t="shared" si="564"/>
        <v>0</v>
      </c>
      <c r="CA1486">
        <f t="shared" si="565"/>
        <v>0</v>
      </c>
      <c r="CC1486">
        <f t="shared" si="566"/>
        <v>0</v>
      </c>
      <c r="CD1486">
        <f t="shared" si="567"/>
        <v>0</v>
      </c>
      <c r="CE1486">
        <f t="shared" si="568"/>
        <v>0</v>
      </c>
      <c r="CF1486">
        <f t="shared" si="569"/>
        <v>0</v>
      </c>
      <c r="CG1486" s="203">
        <f t="shared" si="570"/>
        <v>0</v>
      </c>
      <c r="CH1486">
        <f t="shared" si="571"/>
        <v>0</v>
      </c>
      <c r="CI1486">
        <f t="shared" si="572"/>
        <v>0</v>
      </c>
      <c r="CJ1486">
        <f t="shared" si="573"/>
        <v>0</v>
      </c>
    </row>
    <row r="1487" spans="1:88" ht="15" customHeight="1">
      <c r="A1487" s="166"/>
      <c r="B1487" s="7"/>
      <c r="C1487" s="64" t="s">
        <v>115</v>
      </c>
      <c r="D1487" s="428" t="str">
        <f t="shared" si="527"/>
        <v/>
      </c>
      <c r="E1487" s="428"/>
      <c r="F1487" s="428"/>
      <c r="G1487" s="428"/>
      <c r="H1487" s="428"/>
      <c r="I1487" s="428"/>
      <c r="J1487" s="428"/>
      <c r="K1487" s="428"/>
      <c r="L1487" s="428"/>
      <c r="M1487" s="237"/>
      <c r="N1487" s="237"/>
      <c r="O1487" s="237"/>
      <c r="P1487" s="237"/>
      <c r="Q1487" s="237"/>
      <c r="R1487" s="237"/>
      <c r="S1487" s="237"/>
      <c r="T1487" s="237"/>
      <c r="U1487" s="237"/>
      <c r="V1487" s="237"/>
      <c r="W1487" s="237"/>
      <c r="X1487" s="237"/>
      <c r="Y1487" s="237"/>
      <c r="Z1487" s="237"/>
      <c r="AA1487" s="237"/>
      <c r="AB1487" s="237"/>
      <c r="AC1487" s="237"/>
      <c r="AD1487" s="237"/>
      <c r="AG1487">
        <f t="shared" si="528"/>
        <v>0</v>
      </c>
      <c r="AH1487">
        <f t="shared" si="529"/>
        <v>0</v>
      </c>
      <c r="AI1487">
        <f t="shared" si="530"/>
        <v>0</v>
      </c>
      <c r="AJ1487">
        <f t="shared" si="531"/>
        <v>0</v>
      </c>
      <c r="AL1487">
        <f t="shared" si="532"/>
        <v>0</v>
      </c>
      <c r="AM1487">
        <f t="shared" si="533"/>
        <v>0</v>
      </c>
      <c r="AN1487">
        <f t="shared" si="534"/>
        <v>0</v>
      </c>
      <c r="AO1487">
        <f t="shared" si="535"/>
        <v>0</v>
      </c>
      <c r="AQ1487">
        <f t="shared" si="536"/>
        <v>0</v>
      </c>
      <c r="AR1487">
        <f t="shared" si="537"/>
        <v>0</v>
      </c>
      <c r="AS1487">
        <f t="shared" si="538"/>
        <v>0</v>
      </c>
      <c r="AT1487">
        <f t="shared" si="539"/>
        <v>0</v>
      </c>
      <c r="AV1487">
        <f t="shared" si="540"/>
        <v>0</v>
      </c>
      <c r="AW1487">
        <f t="shared" si="541"/>
        <v>0</v>
      </c>
      <c r="AX1487">
        <f t="shared" si="542"/>
        <v>0</v>
      </c>
      <c r="AY1487">
        <f t="shared" si="543"/>
        <v>0</v>
      </c>
      <c r="BA1487">
        <f t="shared" si="544"/>
        <v>0</v>
      </c>
      <c r="BB1487">
        <f t="shared" si="545"/>
        <v>0</v>
      </c>
      <c r="BC1487">
        <f t="shared" si="546"/>
        <v>0</v>
      </c>
      <c r="BD1487">
        <f t="shared" si="547"/>
        <v>0</v>
      </c>
      <c r="BF1487">
        <f t="shared" si="548"/>
        <v>0</v>
      </c>
      <c r="BG1487">
        <f t="shared" si="549"/>
        <v>0</v>
      </c>
      <c r="BH1487">
        <f t="shared" si="550"/>
        <v>0</v>
      </c>
      <c r="BI1487">
        <f t="shared" si="551"/>
        <v>0</v>
      </c>
      <c r="BK1487">
        <f t="shared" si="552"/>
        <v>0</v>
      </c>
      <c r="BL1487">
        <f t="shared" si="553"/>
        <v>0</v>
      </c>
      <c r="BM1487">
        <f t="shared" si="554"/>
        <v>0</v>
      </c>
      <c r="BN1487">
        <f t="shared" si="555"/>
        <v>0</v>
      </c>
      <c r="BP1487">
        <f t="shared" si="556"/>
        <v>0</v>
      </c>
      <c r="BQ1487">
        <f t="shared" si="557"/>
        <v>0</v>
      </c>
      <c r="BR1487">
        <f t="shared" si="558"/>
        <v>0</v>
      </c>
      <c r="BS1487">
        <f t="shared" si="559"/>
        <v>0</v>
      </c>
      <c r="BU1487">
        <f t="shared" si="560"/>
        <v>0</v>
      </c>
      <c r="BV1487">
        <f t="shared" si="561"/>
        <v>0</v>
      </c>
      <c r="BW1487">
        <f t="shared" si="562"/>
        <v>0</v>
      </c>
      <c r="BX1487">
        <f t="shared" si="563"/>
        <v>0</v>
      </c>
      <c r="BZ1487">
        <f t="shared" si="564"/>
        <v>0</v>
      </c>
      <c r="CA1487">
        <f t="shared" si="565"/>
        <v>0</v>
      </c>
      <c r="CC1487">
        <f t="shared" si="566"/>
        <v>0</v>
      </c>
      <c r="CD1487">
        <f t="shared" si="567"/>
        <v>0</v>
      </c>
      <c r="CE1487">
        <f t="shared" si="568"/>
        <v>0</v>
      </c>
      <c r="CF1487">
        <f t="shared" si="569"/>
        <v>0</v>
      </c>
      <c r="CG1487" s="203">
        <f t="shared" si="570"/>
        <v>0</v>
      </c>
      <c r="CH1487">
        <f t="shared" si="571"/>
        <v>0</v>
      </c>
      <c r="CI1487">
        <f t="shared" si="572"/>
        <v>0</v>
      </c>
      <c r="CJ1487">
        <f t="shared" si="573"/>
        <v>0</v>
      </c>
    </row>
    <row r="1488" spans="1:88" ht="15" customHeight="1">
      <c r="A1488" s="166"/>
      <c r="B1488" s="7"/>
      <c r="C1488" s="64" t="s">
        <v>116</v>
      </c>
      <c r="D1488" s="428" t="str">
        <f t="shared" si="527"/>
        <v/>
      </c>
      <c r="E1488" s="428"/>
      <c r="F1488" s="428"/>
      <c r="G1488" s="428"/>
      <c r="H1488" s="428"/>
      <c r="I1488" s="428"/>
      <c r="J1488" s="428"/>
      <c r="K1488" s="428"/>
      <c r="L1488" s="428"/>
      <c r="M1488" s="237"/>
      <c r="N1488" s="237"/>
      <c r="O1488" s="237"/>
      <c r="P1488" s="237"/>
      <c r="Q1488" s="237"/>
      <c r="R1488" s="237"/>
      <c r="S1488" s="237"/>
      <c r="T1488" s="237"/>
      <c r="U1488" s="237"/>
      <c r="V1488" s="237"/>
      <c r="W1488" s="237"/>
      <c r="X1488" s="237"/>
      <c r="Y1488" s="237"/>
      <c r="Z1488" s="237"/>
      <c r="AA1488" s="237"/>
      <c r="AB1488" s="237"/>
      <c r="AC1488" s="237"/>
      <c r="AD1488" s="237"/>
      <c r="AG1488">
        <f t="shared" si="528"/>
        <v>0</v>
      </c>
      <c r="AH1488">
        <f t="shared" si="529"/>
        <v>0</v>
      </c>
      <c r="AI1488">
        <f t="shared" si="530"/>
        <v>0</v>
      </c>
      <c r="AJ1488">
        <f t="shared" si="531"/>
        <v>0</v>
      </c>
      <c r="AL1488">
        <f t="shared" si="532"/>
        <v>0</v>
      </c>
      <c r="AM1488">
        <f t="shared" si="533"/>
        <v>0</v>
      </c>
      <c r="AN1488">
        <f t="shared" si="534"/>
        <v>0</v>
      </c>
      <c r="AO1488">
        <f t="shared" si="535"/>
        <v>0</v>
      </c>
      <c r="AQ1488">
        <f t="shared" si="536"/>
        <v>0</v>
      </c>
      <c r="AR1488">
        <f t="shared" si="537"/>
        <v>0</v>
      </c>
      <c r="AS1488">
        <f t="shared" si="538"/>
        <v>0</v>
      </c>
      <c r="AT1488">
        <f t="shared" si="539"/>
        <v>0</v>
      </c>
      <c r="AV1488">
        <f t="shared" si="540"/>
        <v>0</v>
      </c>
      <c r="AW1488">
        <f t="shared" si="541"/>
        <v>0</v>
      </c>
      <c r="AX1488">
        <f t="shared" si="542"/>
        <v>0</v>
      </c>
      <c r="AY1488">
        <f t="shared" si="543"/>
        <v>0</v>
      </c>
      <c r="BA1488">
        <f t="shared" si="544"/>
        <v>0</v>
      </c>
      <c r="BB1488">
        <f t="shared" si="545"/>
        <v>0</v>
      </c>
      <c r="BC1488">
        <f t="shared" si="546"/>
        <v>0</v>
      </c>
      <c r="BD1488">
        <f t="shared" si="547"/>
        <v>0</v>
      </c>
      <c r="BF1488">
        <f t="shared" si="548"/>
        <v>0</v>
      </c>
      <c r="BG1488">
        <f t="shared" si="549"/>
        <v>0</v>
      </c>
      <c r="BH1488">
        <f t="shared" si="550"/>
        <v>0</v>
      </c>
      <c r="BI1488">
        <f t="shared" si="551"/>
        <v>0</v>
      </c>
      <c r="BK1488">
        <f t="shared" si="552"/>
        <v>0</v>
      </c>
      <c r="BL1488">
        <f t="shared" si="553"/>
        <v>0</v>
      </c>
      <c r="BM1488">
        <f t="shared" si="554"/>
        <v>0</v>
      </c>
      <c r="BN1488">
        <f t="shared" si="555"/>
        <v>0</v>
      </c>
      <c r="BP1488">
        <f t="shared" si="556"/>
        <v>0</v>
      </c>
      <c r="BQ1488">
        <f t="shared" si="557"/>
        <v>0</v>
      </c>
      <c r="BR1488">
        <f t="shared" si="558"/>
        <v>0</v>
      </c>
      <c r="BS1488">
        <f t="shared" si="559"/>
        <v>0</v>
      </c>
      <c r="BU1488">
        <f t="shared" si="560"/>
        <v>0</v>
      </c>
      <c r="BV1488">
        <f t="shared" si="561"/>
        <v>0</v>
      </c>
      <c r="BW1488">
        <f t="shared" si="562"/>
        <v>0</v>
      </c>
      <c r="BX1488">
        <f t="shared" si="563"/>
        <v>0</v>
      </c>
      <c r="BZ1488">
        <f t="shared" si="564"/>
        <v>0</v>
      </c>
      <c r="CA1488">
        <f t="shared" si="565"/>
        <v>0</v>
      </c>
      <c r="CC1488">
        <f t="shared" si="566"/>
        <v>0</v>
      </c>
      <c r="CD1488">
        <f t="shared" si="567"/>
        <v>0</v>
      </c>
      <c r="CE1488">
        <f t="shared" si="568"/>
        <v>0</v>
      </c>
      <c r="CF1488">
        <f t="shared" si="569"/>
        <v>0</v>
      </c>
      <c r="CG1488" s="203">
        <f t="shared" si="570"/>
        <v>0</v>
      </c>
      <c r="CH1488">
        <f t="shared" si="571"/>
        <v>0</v>
      </c>
      <c r="CI1488">
        <f t="shared" si="572"/>
        <v>0</v>
      </c>
      <c r="CJ1488">
        <f t="shared" si="573"/>
        <v>0</v>
      </c>
    </row>
    <row r="1489" spans="1:88" ht="15" customHeight="1">
      <c r="A1489" s="166"/>
      <c r="B1489" s="7"/>
      <c r="C1489" s="64" t="s">
        <v>117</v>
      </c>
      <c r="D1489" s="428" t="str">
        <f t="shared" si="527"/>
        <v/>
      </c>
      <c r="E1489" s="428"/>
      <c r="F1489" s="428"/>
      <c r="G1489" s="428"/>
      <c r="H1489" s="428"/>
      <c r="I1489" s="428"/>
      <c r="J1489" s="428"/>
      <c r="K1489" s="428"/>
      <c r="L1489" s="428"/>
      <c r="M1489" s="237"/>
      <c r="N1489" s="237"/>
      <c r="O1489" s="237"/>
      <c r="P1489" s="237"/>
      <c r="Q1489" s="237"/>
      <c r="R1489" s="237"/>
      <c r="S1489" s="237"/>
      <c r="T1489" s="237"/>
      <c r="U1489" s="237"/>
      <c r="V1489" s="237"/>
      <c r="W1489" s="237"/>
      <c r="X1489" s="237"/>
      <c r="Y1489" s="237"/>
      <c r="Z1489" s="237"/>
      <c r="AA1489" s="237"/>
      <c r="AB1489" s="237"/>
      <c r="AC1489" s="237"/>
      <c r="AD1489" s="237"/>
      <c r="AG1489">
        <f t="shared" si="528"/>
        <v>0</v>
      </c>
      <c r="AH1489">
        <f t="shared" si="529"/>
        <v>0</v>
      </c>
      <c r="AI1489">
        <f t="shared" si="530"/>
        <v>0</v>
      </c>
      <c r="AJ1489">
        <f t="shared" si="531"/>
        <v>0</v>
      </c>
      <c r="AL1489">
        <f t="shared" si="532"/>
        <v>0</v>
      </c>
      <c r="AM1489">
        <f t="shared" si="533"/>
        <v>0</v>
      </c>
      <c r="AN1489">
        <f t="shared" si="534"/>
        <v>0</v>
      </c>
      <c r="AO1489">
        <f t="shared" si="535"/>
        <v>0</v>
      </c>
      <c r="AQ1489">
        <f t="shared" si="536"/>
        <v>0</v>
      </c>
      <c r="AR1489">
        <f t="shared" si="537"/>
        <v>0</v>
      </c>
      <c r="AS1489">
        <f t="shared" si="538"/>
        <v>0</v>
      </c>
      <c r="AT1489">
        <f t="shared" si="539"/>
        <v>0</v>
      </c>
      <c r="AV1489">
        <f t="shared" si="540"/>
        <v>0</v>
      </c>
      <c r="AW1489">
        <f t="shared" si="541"/>
        <v>0</v>
      </c>
      <c r="AX1489">
        <f t="shared" si="542"/>
        <v>0</v>
      </c>
      <c r="AY1489">
        <f t="shared" si="543"/>
        <v>0</v>
      </c>
      <c r="BA1489">
        <f t="shared" si="544"/>
        <v>0</v>
      </c>
      <c r="BB1489">
        <f t="shared" si="545"/>
        <v>0</v>
      </c>
      <c r="BC1489">
        <f t="shared" si="546"/>
        <v>0</v>
      </c>
      <c r="BD1489">
        <f t="shared" si="547"/>
        <v>0</v>
      </c>
      <c r="BF1489">
        <f t="shared" si="548"/>
        <v>0</v>
      </c>
      <c r="BG1489">
        <f t="shared" si="549"/>
        <v>0</v>
      </c>
      <c r="BH1489">
        <f t="shared" si="550"/>
        <v>0</v>
      </c>
      <c r="BI1489">
        <f t="shared" si="551"/>
        <v>0</v>
      </c>
      <c r="BK1489">
        <f t="shared" si="552"/>
        <v>0</v>
      </c>
      <c r="BL1489">
        <f t="shared" si="553"/>
        <v>0</v>
      </c>
      <c r="BM1489">
        <f t="shared" si="554"/>
        <v>0</v>
      </c>
      <c r="BN1489">
        <f t="shared" si="555"/>
        <v>0</v>
      </c>
      <c r="BP1489">
        <f t="shared" si="556"/>
        <v>0</v>
      </c>
      <c r="BQ1489">
        <f t="shared" si="557"/>
        <v>0</v>
      </c>
      <c r="BR1489">
        <f t="shared" si="558"/>
        <v>0</v>
      </c>
      <c r="BS1489">
        <f t="shared" si="559"/>
        <v>0</v>
      </c>
      <c r="BU1489">
        <f t="shared" si="560"/>
        <v>0</v>
      </c>
      <c r="BV1489">
        <f t="shared" si="561"/>
        <v>0</v>
      </c>
      <c r="BW1489">
        <f t="shared" si="562"/>
        <v>0</v>
      </c>
      <c r="BX1489">
        <f t="shared" si="563"/>
        <v>0</v>
      </c>
      <c r="BZ1489">
        <f t="shared" si="564"/>
        <v>0</v>
      </c>
      <c r="CA1489">
        <f t="shared" si="565"/>
        <v>0</v>
      </c>
      <c r="CC1489">
        <f t="shared" si="566"/>
        <v>0</v>
      </c>
      <c r="CD1489">
        <f t="shared" si="567"/>
        <v>0</v>
      </c>
      <c r="CE1489">
        <f t="shared" si="568"/>
        <v>0</v>
      </c>
      <c r="CF1489">
        <f t="shared" si="569"/>
        <v>0</v>
      </c>
      <c r="CG1489" s="203">
        <f t="shared" si="570"/>
        <v>0</v>
      </c>
      <c r="CH1489">
        <f t="shared" si="571"/>
        <v>0</v>
      </c>
      <c r="CI1489">
        <f t="shared" si="572"/>
        <v>0</v>
      </c>
      <c r="CJ1489">
        <f t="shared" si="573"/>
        <v>0</v>
      </c>
    </row>
    <row r="1490" spans="1:88" ht="15" customHeight="1">
      <c r="A1490" s="166"/>
      <c r="B1490" s="7"/>
      <c r="C1490" s="64" t="s">
        <v>118</v>
      </c>
      <c r="D1490" s="428" t="str">
        <f t="shared" si="527"/>
        <v/>
      </c>
      <c r="E1490" s="428"/>
      <c r="F1490" s="428"/>
      <c r="G1490" s="428"/>
      <c r="H1490" s="428"/>
      <c r="I1490" s="428"/>
      <c r="J1490" s="428"/>
      <c r="K1490" s="428"/>
      <c r="L1490" s="428"/>
      <c r="M1490" s="237"/>
      <c r="N1490" s="237"/>
      <c r="O1490" s="237"/>
      <c r="P1490" s="237"/>
      <c r="Q1490" s="237"/>
      <c r="R1490" s="237"/>
      <c r="S1490" s="237"/>
      <c r="T1490" s="237"/>
      <c r="U1490" s="237"/>
      <c r="V1490" s="237"/>
      <c r="W1490" s="237"/>
      <c r="X1490" s="237"/>
      <c r="Y1490" s="237"/>
      <c r="Z1490" s="237"/>
      <c r="AA1490" s="237"/>
      <c r="AB1490" s="237"/>
      <c r="AC1490" s="237"/>
      <c r="AD1490" s="237"/>
      <c r="AG1490">
        <f t="shared" si="528"/>
        <v>0</v>
      </c>
      <c r="AH1490">
        <f t="shared" si="529"/>
        <v>0</v>
      </c>
      <c r="AI1490">
        <f t="shared" si="530"/>
        <v>0</v>
      </c>
      <c r="AJ1490">
        <f t="shared" si="531"/>
        <v>0</v>
      </c>
      <c r="AL1490">
        <f t="shared" si="532"/>
        <v>0</v>
      </c>
      <c r="AM1490">
        <f t="shared" si="533"/>
        <v>0</v>
      </c>
      <c r="AN1490">
        <f t="shared" si="534"/>
        <v>0</v>
      </c>
      <c r="AO1490">
        <f t="shared" si="535"/>
        <v>0</v>
      </c>
      <c r="AQ1490">
        <f t="shared" si="536"/>
        <v>0</v>
      </c>
      <c r="AR1490">
        <f t="shared" si="537"/>
        <v>0</v>
      </c>
      <c r="AS1490">
        <f t="shared" si="538"/>
        <v>0</v>
      </c>
      <c r="AT1490">
        <f t="shared" si="539"/>
        <v>0</v>
      </c>
      <c r="AV1490">
        <f t="shared" si="540"/>
        <v>0</v>
      </c>
      <c r="AW1490">
        <f t="shared" si="541"/>
        <v>0</v>
      </c>
      <c r="AX1490">
        <f t="shared" si="542"/>
        <v>0</v>
      </c>
      <c r="AY1490">
        <f t="shared" si="543"/>
        <v>0</v>
      </c>
      <c r="BA1490">
        <f t="shared" si="544"/>
        <v>0</v>
      </c>
      <c r="BB1490">
        <f t="shared" si="545"/>
        <v>0</v>
      </c>
      <c r="BC1490">
        <f t="shared" si="546"/>
        <v>0</v>
      </c>
      <c r="BD1490">
        <f t="shared" si="547"/>
        <v>0</v>
      </c>
      <c r="BF1490">
        <f t="shared" si="548"/>
        <v>0</v>
      </c>
      <c r="BG1490">
        <f t="shared" si="549"/>
        <v>0</v>
      </c>
      <c r="BH1490">
        <f t="shared" si="550"/>
        <v>0</v>
      </c>
      <c r="BI1490">
        <f t="shared" si="551"/>
        <v>0</v>
      </c>
      <c r="BK1490">
        <f t="shared" si="552"/>
        <v>0</v>
      </c>
      <c r="BL1490">
        <f t="shared" si="553"/>
        <v>0</v>
      </c>
      <c r="BM1490">
        <f t="shared" si="554"/>
        <v>0</v>
      </c>
      <c r="BN1490">
        <f t="shared" si="555"/>
        <v>0</v>
      </c>
      <c r="BP1490">
        <f t="shared" si="556"/>
        <v>0</v>
      </c>
      <c r="BQ1490">
        <f t="shared" si="557"/>
        <v>0</v>
      </c>
      <c r="BR1490">
        <f t="shared" si="558"/>
        <v>0</v>
      </c>
      <c r="BS1490">
        <f t="shared" si="559"/>
        <v>0</v>
      </c>
      <c r="BU1490">
        <f t="shared" si="560"/>
        <v>0</v>
      </c>
      <c r="BV1490">
        <f t="shared" si="561"/>
        <v>0</v>
      </c>
      <c r="BW1490">
        <f t="shared" si="562"/>
        <v>0</v>
      </c>
      <c r="BX1490">
        <f t="shared" si="563"/>
        <v>0</v>
      </c>
      <c r="BZ1490">
        <f t="shared" si="564"/>
        <v>0</v>
      </c>
      <c r="CA1490">
        <f t="shared" si="565"/>
        <v>0</v>
      </c>
      <c r="CC1490">
        <f t="shared" si="566"/>
        <v>0</v>
      </c>
      <c r="CD1490">
        <f t="shared" si="567"/>
        <v>0</v>
      </c>
      <c r="CE1490">
        <f t="shared" si="568"/>
        <v>0</v>
      </c>
      <c r="CF1490">
        <f t="shared" si="569"/>
        <v>0</v>
      </c>
      <c r="CG1490" s="203">
        <f t="shared" si="570"/>
        <v>0</v>
      </c>
      <c r="CH1490">
        <f t="shared" si="571"/>
        <v>0</v>
      </c>
      <c r="CI1490">
        <f t="shared" si="572"/>
        <v>0</v>
      </c>
      <c r="CJ1490">
        <f t="shared" si="573"/>
        <v>0</v>
      </c>
    </row>
    <row r="1491" spans="1:88" ht="15" customHeight="1">
      <c r="A1491" s="166"/>
      <c r="B1491" s="7"/>
      <c r="C1491" s="64" t="s">
        <v>119</v>
      </c>
      <c r="D1491" s="428" t="str">
        <f t="shared" si="527"/>
        <v/>
      </c>
      <c r="E1491" s="428"/>
      <c r="F1491" s="428"/>
      <c r="G1491" s="428"/>
      <c r="H1491" s="428"/>
      <c r="I1491" s="428"/>
      <c r="J1491" s="428"/>
      <c r="K1491" s="428"/>
      <c r="L1491" s="428"/>
      <c r="M1491" s="237"/>
      <c r="N1491" s="237"/>
      <c r="O1491" s="237"/>
      <c r="P1491" s="237"/>
      <c r="Q1491" s="237"/>
      <c r="R1491" s="237"/>
      <c r="S1491" s="237"/>
      <c r="T1491" s="237"/>
      <c r="U1491" s="237"/>
      <c r="V1491" s="237"/>
      <c r="W1491" s="237"/>
      <c r="X1491" s="237"/>
      <c r="Y1491" s="237"/>
      <c r="Z1491" s="237"/>
      <c r="AA1491" s="237"/>
      <c r="AB1491" s="237"/>
      <c r="AC1491" s="237"/>
      <c r="AD1491" s="237"/>
      <c r="AG1491">
        <f t="shared" si="528"/>
        <v>0</v>
      </c>
      <c r="AH1491">
        <f t="shared" si="529"/>
        <v>0</v>
      </c>
      <c r="AI1491">
        <f t="shared" si="530"/>
        <v>0</v>
      </c>
      <c r="AJ1491">
        <f t="shared" si="531"/>
        <v>0</v>
      </c>
      <c r="AL1491">
        <f t="shared" si="532"/>
        <v>0</v>
      </c>
      <c r="AM1491">
        <f t="shared" si="533"/>
        <v>0</v>
      </c>
      <c r="AN1491">
        <f t="shared" si="534"/>
        <v>0</v>
      </c>
      <c r="AO1491">
        <f t="shared" si="535"/>
        <v>0</v>
      </c>
      <c r="AQ1491">
        <f t="shared" si="536"/>
        <v>0</v>
      </c>
      <c r="AR1491">
        <f t="shared" si="537"/>
        <v>0</v>
      </c>
      <c r="AS1491">
        <f t="shared" si="538"/>
        <v>0</v>
      </c>
      <c r="AT1491">
        <f t="shared" si="539"/>
        <v>0</v>
      </c>
      <c r="AV1491">
        <f t="shared" si="540"/>
        <v>0</v>
      </c>
      <c r="AW1491">
        <f t="shared" si="541"/>
        <v>0</v>
      </c>
      <c r="AX1491">
        <f t="shared" si="542"/>
        <v>0</v>
      </c>
      <c r="AY1491">
        <f t="shared" si="543"/>
        <v>0</v>
      </c>
      <c r="BA1491">
        <f t="shared" si="544"/>
        <v>0</v>
      </c>
      <c r="BB1491">
        <f t="shared" si="545"/>
        <v>0</v>
      </c>
      <c r="BC1491">
        <f t="shared" si="546"/>
        <v>0</v>
      </c>
      <c r="BD1491">
        <f t="shared" si="547"/>
        <v>0</v>
      </c>
      <c r="BF1491">
        <f t="shared" si="548"/>
        <v>0</v>
      </c>
      <c r="BG1491">
        <f t="shared" si="549"/>
        <v>0</v>
      </c>
      <c r="BH1491">
        <f t="shared" si="550"/>
        <v>0</v>
      </c>
      <c r="BI1491">
        <f t="shared" si="551"/>
        <v>0</v>
      </c>
      <c r="BK1491">
        <f t="shared" si="552"/>
        <v>0</v>
      </c>
      <c r="BL1491">
        <f t="shared" si="553"/>
        <v>0</v>
      </c>
      <c r="BM1491">
        <f t="shared" si="554"/>
        <v>0</v>
      </c>
      <c r="BN1491">
        <f t="shared" si="555"/>
        <v>0</v>
      </c>
      <c r="BP1491">
        <f t="shared" si="556"/>
        <v>0</v>
      </c>
      <c r="BQ1491">
        <f t="shared" si="557"/>
        <v>0</v>
      </c>
      <c r="BR1491">
        <f t="shared" si="558"/>
        <v>0</v>
      </c>
      <c r="BS1491">
        <f t="shared" si="559"/>
        <v>0</v>
      </c>
      <c r="BU1491">
        <f t="shared" si="560"/>
        <v>0</v>
      </c>
      <c r="BV1491">
        <f t="shared" si="561"/>
        <v>0</v>
      </c>
      <c r="BW1491">
        <f t="shared" si="562"/>
        <v>0</v>
      </c>
      <c r="BX1491">
        <f t="shared" si="563"/>
        <v>0</v>
      </c>
      <c r="BZ1491">
        <f t="shared" si="564"/>
        <v>0</v>
      </c>
      <c r="CA1491">
        <f t="shared" si="565"/>
        <v>0</v>
      </c>
      <c r="CC1491">
        <f t="shared" si="566"/>
        <v>0</v>
      </c>
      <c r="CD1491">
        <f t="shared" si="567"/>
        <v>0</v>
      </c>
      <c r="CE1491">
        <f t="shared" si="568"/>
        <v>0</v>
      </c>
      <c r="CF1491">
        <f t="shared" si="569"/>
        <v>0</v>
      </c>
      <c r="CG1491" s="203">
        <f t="shared" si="570"/>
        <v>0</v>
      </c>
      <c r="CH1491">
        <f t="shared" si="571"/>
        <v>0</v>
      </c>
      <c r="CI1491">
        <f t="shared" si="572"/>
        <v>0</v>
      </c>
      <c r="CJ1491">
        <f t="shared" si="573"/>
        <v>0</v>
      </c>
    </row>
    <row r="1492" spans="1:88" ht="15" customHeight="1">
      <c r="A1492" s="166"/>
      <c r="B1492" s="7"/>
      <c r="C1492" s="64" t="s">
        <v>120</v>
      </c>
      <c r="D1492" s="428" t="str">
        <f t="shared" si="527"/>
        <v/>
      </c>
      <c r="E1492" s="428"/>
      <c r="F1492" s="428"/>
      <c r="G1492" s="428"/>
      <c r="H1492" s="428"/>
      <c r="I1492" s="428"/>
      <c r="J1492" s="428"/>
      <c r="K1492" s="428"/>
      <c r="L1492" s="428"/>
      <c r="M1492" s="237"/>
      <c r="N1492" s="237"/>
      <c r="O1492" s="237"/>
      <c r="P1492" s="237"/>
      <c r="Q1492" s="237"/>
      <c r="R1492" s="237"/>
      <c r="S1492" s="237"/>
      <c r="T1492" s="237"/>
      <c r="U1492" s="237"/>
      <c r="V1492" s="237"/>
      <c r="W1492" s="237"/>
      <c r="X1492" s="237"/>
      <c r="Y1492" s="237"/>
      <c r="Z1492" s="237"/>
      <c r="AA1492" s="237"/>
      <c r="AB1492" s="237"/>
      <c r="AC1492" s="237"/>
      <c r="AD1492" s="237"/>
      <c r="AG1492">
        <f t="shared" si="528"/>
        <v>0</v>
      </c>
      <c r="AH1492">
        <f t="shared" si="529"/>
        <v>0</v>
      </c>
      <c r="AI1492">
        <f t="shared" si="530"/>
        <v>0</v>
      </c>
      <c r="AJ1492">
        <f t="shared" si="531"/>
        <v>0</v>
      </c>
      <c r="AL1492">
        <f t="shared" si="532"/>
        <v>0</v>
      </c>
      <c r="AM1492">
        <f t="shared" si="533"/>
        <v>0</v>
      </c>
      <c r="AN1492">
        <f t="shared" si="534"/>
        <v>0</v>
      </c>
      <c r="AO1492">
        <f t="shared" si="535"/>
        <v>0</v>
      </c>
      <c r="AQ1492">
        <f t="shared" si="536"/>
        <v>0</v>
      </c>
      <c r="AR1492">
        <f t="shared" si="537"/>
        <v>0</v>
      </c>
      <c r="AS1492">
        <f t="shared" si="538"/>
        <v>0</v>
      </c>
      <c r="AT1492">
        <f t="shared" si="539"/>
        <v>0</v>
      </c>
      <c r="AV1492">
        <f t="shared" si="540"/>
        <v>0</v>
      </c>
      <c r="AW1492">
        <f t="shared" si="541"/>
        <v>0</v>
      </c>
      <c r="AX1492">
        <f t="shared" si="542"/>
        <v>0</v>
      </c>
      <c r="AY1492">
        <f t="shared" si="543"/>
        <v>0</v>
      </c>
      <c r="BA1492">
        <f t="shared" si="544"/>
        <v>0</v>
      </c>
      <c r="BB1492">
        <f t="shared" si="545"/>
        <v>0</v>
      </c>
      <c r="BC1492">
        <f t="shared" si="546"/>
        <v>0</v>
      </c>
      <c r="BD1492">
        <f t="shared" si="547"/>
        <v>0</v>
      </c>
      <c r="BF1492">
        <f t="shared" si="548"/>
        <v>0</v>
      </c>
      <c r="BG1492">
        <f t="shared" si="549"/>
        <v>0</v>
      </c>
      <c r="BH1492">
        <f t="shared" si="550"/>
        <v>0</v>
      </c>
      <c r="BI1492">
        <f t="shared" si="551"/>
        <v>0</v>
      </c>
      <c r="BK1492">
        <f t="shared" si="552"/>
        <v>0</v>
      </c>
      <c r="BL1492">
        <f t="shared" si="553"/>
        <v>0</v>
      </c>
      <c r="BM1492">
        <f t="shared" si="554"/>
        <v>0</v>
      </c>
      <c r="BN1492">
        <f t="shared" si="555"/>
        <v>0</v>
      </c>
      <c r="BP1492">
        <f t="shared" si="556"/>
        <v>0</v>
      </c>
      <c r="BQ1492">
        <f t="shared" si="557"/>
        <v>0</v>
      </c>
      <c r="BR1492">
        <f t="shared" si="558"/>
        <v>0</v>
      </c>
      <c r="BS1492">
        <f t="shared" si="559"/>
        <v>0</v>
      </c>
      <c r="BU1492">
        <f t="shared" si="560"/>
        <v>0</v>
      </c>
      <c r="BV1492">
        <f t="shared" si="561"/>
        <v>0</v>
      </c>
      <c r="BW1492">
        <f t="shared" si="562"/>
        <v>0</v>
      </c>
      <c r="BX1492">
        <f t="shared" si="563"/>
        <v>0</v>
      </c>
      <c r="BZ1492">
        <f t="shared" si="564"/>
        <v>0</v>
      </c>
      <c r="CA1492">
        <f t="shared" si="565"/>
        <v>0</v>
      </c>
      <c r="CC1492">
        <f t="shared" si="566"/>
        <v>0</v>
      </c>
      <c r="CD1492">
        <f t="shared" si="567"/>
        <v>0</v>
      </c>
      <c r="CE1492">
        <f t="shared" si="568"/>
        <v>0</v>
      </c>
      <c r="CF1492">
        <f t="shared" si="569"/>
        <v>0</v>
      </c>
      <c r="CG1492" s="203">
        <f t="shared" si="570"/>
        <v>0</v>
      </c>
      <c r="CH1492">
        <f t="shared" si="571"/>
        <v>0</v>
      </c>
      <c r="CI1492">
        <f t="shared" si="572"/>
        <v>0</v>
      </c>
      <c r="CJ1492">
        <f t="shared" si="573"/>
        <v>0</v>
      </c>
    </row>
    <row r="1493" spans="1:88" ht="15" customHeight="1">
      <c r="A1493" s="166"/>
      <c r="B1493" s="7"/>
      <c r="C1493" s="64" t="s">
        <v>121</v>
      </c>
      <c r="D1493" s="428" t="str">
        <f t="shared" si="527"/>
        <v/>
      </c>
      <c r="E1493" s="428"/>
      <c r="F1493" s="428"/>
      <c r="G1493" s="428"/>
      <c r="H1493" s="428"/>
      <c r="I1493" s="428"/>
      <c r="J1493" s="428"/>
      <c r="K1493" s="428"/>
      <c r="L1493" s="428"/>
      <c r="M1493" s="237"/>
      <c r="N1493" s="237"/>
      <c r="O1493" s="237"/>
      <c r="P1493" s="237"/>
      <c r="Q1493" s="237"/>
      <c r="R1493" s="237"/>
      <c r="S1493" s="237"/>
      <c r="T1493" s="237"/>
      <c r="U1493" s="237"/>
      <c r="V1493" s="237"/>
      <c r="W1493" s="237"/>
      <c r="X1493" s="237"/>
      <c r="Y1493" s="237"/>
      <c r="Z1493" s="237"/>
      <c r="AA1493" s="237"/>
      <c r="AB1493" s="237"/>
      <c r="AC1493" s="237"/>
      <c r="AD1493" s="237"/>
      <c r="AG1493">
        <f t="shared" si="528"/>
        <v>0</v>
      </c>
      <c r="AH1493">
        <f t="shared" si="529"/>
        <v>0</v>
      </c>
      <c r="AI1493">
        <f t="shared" si="530"/>
        <v>0</v>
      </c>
      <c r="AJ1493">
        <f t="shared" si="531"/>
        <v>0</v>
      </c>
      <c r="AL1493">
        <f t="shared" si="532"/>
        <v>0</v>
      </c>
      <c r="AM1493">
        <f t="shared" si="533"/>
        <v>0</v>
      </c>
      <c r="AN1493">
        <f t="shared" si="534"/>
        <v>0</v>
      </c>
      <c r="AO1493">
        <f t="shared" si="535"/>
        <v>0</v>
      </c>
      <c r="AQ1493">
        <f t="shared" si="536"/>
        <v>0</v>
      </c>
      <c r="AR1493">
        <f t="shared" si="537"/>
        <v>0</v>
      </c>
      <c r="AS1493">
        <f t="shared" si="538"/>
        <v>0</v>
      </c>
      <c r="AT1493">
        <f t="shared" si="539"/>
        <v>0</v>
      </c>
      <c r="AV1493">
        <f t="shared" si="540"/>
        <v>0</v>
      </c>
      <c r="AW1493">
        <f t="shared" si="541"/>
        <v>0</v>
      </c>
      <c r="AX1493">
        <f t="shared" si="542"/>
        <v>0</v>
      </c>
      <c r="AY1493">
        <f t="shared" si="543"/>
        <v>0</v>
      </c>
      <c r="BA1493">
        <f t="shared" si="544"/>
        <v>0</v>
      </c>
      <c r="BB1493">
        <f t="shared" si="545"/>
        <v>0</v>
      </c>
      <c r="BC1493">
        <f t="shared" si="546"/>
        <v>0</v>
      </c>
      <c r="BD1493">
        <f t="shared" si="547"/>
        <v>0</v>
      </c>
      <c r="BF1493">
        <f t="shared" si="548"/>
        <v>0</v>
      </c>
      <c r="BG1493">
        <f t="shared" si="549"/>
        <v>0</v>
      </c>
      <c r="BH1493">
        <f t="shared" si="550"/>
        <v>0</v>
      </c>
      <c r="BI1493">
        <f t="shared" si="551"/>
        <v>0</v>
      </c>
      <c r="BK1493">
        <f t="shared" si="552"/>
        <v>0</v>
      </c>
      <c r="BL1493">
        <f t="shared" si="553"/>
        <v>0</v>
      </c>
      <c r="BM1493">
        <f t="shared" si="554"/>
        <v>0</v>
      </c>
      <c r="BN1493">
        <f t="shared" si="555"/>
        <v>0</v>
      </c>
      <c r="BP1493">
        <f t="shared" si="556"/>
        <v>0</v>
      </c>
      <c r="BQ1493">
        <f t="shared" si="557"/>
        <v>0</v>
      </c>
      <c r="BR1493">
        <f t="shared" si="558"/>
        <v>0</v>
      </c>
      <c r="BS1493">
        <f t="shared" si="559"/>
        <v>0</v>
      </c>
      <c r="BU1493">
        <f t="shared" si="560"/>
        <v>0</v>
      </c>
      <c r="BV1493">
        <f t="shared" si="561"/>
        <v>0</v>
      </c>
      <c r="BW1493">
        <f t="shared" si="562"/>
        <v>0</v>
      </c>
      <c r="BX1493">
        <f t="shared" si="563"/>
        <v>0</v>
      </c>
      <c r="BZ1493">
        <f t="shared" si="564"/>
        <v>0</v>
      </c>
      <c r="CA1493">
        <f t="shared" si="565"/>
        <v>0</v>
      </c>
      <c r="CC1493">
        <f t="shared" si="566"/>
        <v>0</v>
      </c>
      <c r="CD1493">
        <f t="shared" si="567"/>
        <v>0</v>
      </c>
      <c r="CE1493">
        <f t="shared" si="568"/>
        <v>0</v>
      </c>
      <c r="CF1493">
        <f t="shared" si="569"/>
        <v>0</v>
      </c>
      <c r="CG1493" s="203">
        <f t="shared" si="570"/>
        <v>0</v>
      </c>
      <c r="CH1493">
        <f t="shared" si="571"/>
        <v>0</v>
      </c>
      <c r="CI1493">
        <f t="shared" si="572"/>
        <v>0</v>
      </c>
      <c r="CJ1493">
        <f t="shared" si="573"/>
        <v>0</v>
      </c>
    </row>
    <row r="1494" spans="1:88" ht="15" customHeight="1">
      <c r="A1494" s="166"/>
      <c r="B1494" s="7"/>
      <c r="C1494" s="64" t="s">
        <v>122</v>
      </c>
      <c r="D1494" s="428" t="str">
        <f t="shared" si="527"/>
        <v/>
      </c>
      <c r="E1494" s="428"/>
      <c r="F1494" s="428"/>
      <c r="G1494" s="428"/>
      <c r="H1494" s="428"/>
      <c r="I1494" s="428"/>
      <c r="J1494" s="428"/>
      <c r="K1494" s="428"/>
      <c r="L1494" s="428"/>
      <c r="M1494" s="237"/>
      <c r="N1494" s="237"/>
      <c r="O1494" s="237"/>
      <c r="P1494" s="237"/>
      <c r="Q1494" s="237"/>
      <c r="R1494" s="237"/>
      <c r="S1494" s="237"/>
      <c r="T1494" s="237"/>
      <c r="U1494" s="237"/>
      <c r="V1494" s="237"/>
      <c r="W1494" s="237"/>
      <c r="X1494" s="237"/>
      <c r="Y1494" s="237"/>
      <c r="Z1494" s="237"/>
      <c r="AA1494" s="237"/>
      <c r="AB1494" s="237"/>
      <c r="AC1494" s="237"/>
      <c r="AD1494" s="237"/>
      <c r="AG1494">
        <f t="shared" si="528"/>
        <v>0</v>
      </c>
      <c r="AH1494">
        <f t="shared" si="529"/>
        <v>0</v>
      </c>
      <c r="AI1494">
        <f t="shared" si="530"/>
        <v>0</v>
      </c>
      <c r="AJ1494">
        <f t="shared" si="531"/>
        <v>0</v>
      </c>
      <c r="AL1494">
        <f t="shared" si="532"/>
        <v>0</v>
      </c>
      <c r="AM1494">
        <f t="shared" si="533"/>
        <v>0</v>
      </c>
      <c r="AN1494">
        <f t="shared" si="534"/>
        <v>0</v>
      </c>
      <c r="AO1494">
        <f t="shared" si="535"/>
        <v>0</v>
      </c>
      <c r="AQ1494">
        <f t="shared" si="536"/>
        <v>0</v>
      </c>
      <c r="AR1494">
        <f t="shared" si="537"/>
        <v>0</v>
      </c>
      <c r="AS1494">
        <f t="shared" si="538"/>
        <v>0</v>
      </c>
      <c r="AT1494">
        <f t="shared" si="539"/>
        <v>0</v>
      </c>
      <c r="AV1494">
        <f t="shared" si="540"/>
        <v>0</v>
      </c>
      <c r="AW1494">
        <f t="shared" si="541"/>
        <v>0</v>
      </c>
      <c r="AX1494">
        <f t="shared" si="542"/>
        <v>0</v>
      </c>
      <c r="AY1494">
        <f t="shared" si="543"/>
        <v>0</v>
      </c>
      <c r="BA1494">
        <f t="shared" si="544"/>
        <v>0</v>
      </c>
      <c r="BB1494">
        <f t="shared" si="545"/>
        <v>0</v>
      </c>
      <c r="BC1494">
        <f t="shared" si="546"/>
        <v>0</v>
      </c>
      <c r="BD1494">
        <f t="shared" si="547"/>
        <v>0</v>
      </c>
      <c r="BF1494">
        <f t="shared" si="548"/>
        <v>0</v>
      </c>
      <c r="BG1494">
        <f t="shared" si="549"/>
        <v>0</v>
      </c>
      <c r="BH1494">
        <f t="shared" si="550"/>
        <v>0</v>
      </c>
      <c r="BI1494">
        <f t="shared" si="551"/>
        <v>0</v>
      </c>
      <c r="BK1494">
        <f t="shared" si="552"/>
        <v>0</v>
      </c>
      <c r="BL1494">
        <f t="shared" si="553"/>
        <v>0</v>
      </c>
      <c r="BM1494">
        <f t="shared" si="554"/>
        <v>0</v>
      </c>
      <c r="BN1494">
        <f t="shared" si="555"/>
        <v>0</v>
      </c>
      <c r="BP1494">
        <f t="shared" si="556"/>
        <v>0</v>
      </c>
      <c r="BQ1494">
        <f t="shared" si="557"/>
        <v>0</v>
      </c>
      <c r="BR1494">
        <f t="shared" si="558"/>
        <v>0</v>
      </c>
      <c r="BS1494">
        <f t="shared" si="559"/>
        <v>0</v>
      </c>
      <c r="BU1494">
        <f t="shared" si="560"/>
        <v>0</v>
      </c>
      <c r="BV1494">
        <f t="shared" si="561"/>
        <v>0</v>
      </c>
      <c r="BW1494">
        <f t="shared" si="562"/>
        <v>0</v>
      </c>
      <c r="BX1494">
        <f t="shared" si="563"/>
        <v>0</v>
      </c>
      <c r="BZ1494">
        <f t="shared" si="564"/>
        <v>0</v>
      </c>
      <c r="CA1494">
        <f t="shared" si="565"/>
        <v>0</v>
      </c>
      <c r="CC1494">
        <f t="shared" si="566"/>
        <v>0</v>
      </c>
      <c r="CD1494">
        <f t="shared" si="567"/>
        <v>0</v>
      </c>
      <c r="CE1494">
        <f t="shared" si="568"/>
        <v>0</v>
      </c>
      <c r="CF1494">
        <f t="shared" si="569"/>
        <v>0</v>
      </c>
      <c r="CG1494" s="203">
        <f t="shared" si="570"/>
        <v>0</v>
      </c>
      <c r="CH1494">
        <f t="shared" si="571"/>
        <v>0</v>
      </c>
      <c r="CI1494">
        <f t="shared" si="572"/>
        <v>0</v>
      </c>
      <c r="CJ1494">
        <f t="shared" si="573"/>
        <v>0</v>
      </c>
    </row>
    <row r="1495" spans="1:88" ht="15" customHeight="1">
      <c r="A1495" s="166"/>
      <c r="B1495" s="7"/>
      <c r="C1495" s="64" t="s">
        <v>123</v>
      </c>
      <c r="D1495" s="428" t="str">
        <f t="shared" si="527"/>
        <v/>
      </c>
      <c r="E1495" s="428"/>
      <c r="F1495" s="428"/>
      <c r="G1495" s="428"/>
      <c r="H1495" s="428"/>
      <c r="I1495" s="428"/>
      <c r="J1495" s="428"/>
      <c r="K1495" s="428"/>
      <c r="L1495" s="428"/>
      <c r="M1495" s="237"/>
      <c r="N1495" s="237"/>
      <c r="O1495" s="237"/>
      <c r="P1495" s="237"/>
      <c r="Q1495" s="237"/>
      <c r="R1495" s="237"/>
      <c r="S1495" s="237"/>
      <c r="T1495" s="237"/>
      <c r="U1495" s="237"/>
      <c r="V1495" s="237"/>
      <c r="W1495" s="237"/>
      <c r="X1495" s="237"/>
      <c r="Y1495" s="237"/>
      <c r="Z1495" s="237"/>
      <c r="AA1495" s="237"/>
      <c r="AB1495" s="237"/>
      <c r="AC1495" s="237"/>
      <c r="AD1495" s="237"/>
      <c r="AG1495">
        <f t="shared" si="528"/>
        <v>0</v>
      </c>
      <c r="AH1495">
        <f t="shared" si="529"/>
        <v>0</v>
      </c>
      <c r="AI1495">
        <f t="shared" si="530"/>
        <v>0</v>
      </c>
      <c r="AJ1495">
        <f t="shared" si="531"/>
        <v>0</v>
      </c>
      <c r="AL1495">
        <f t="shared" si="532"/>
        <v>0</v>
      </c>
      <c r="AM1495">
        <f t="shared" si="533"/>
        <v>0</v>
      </c>
      <c r="AN1495">
        <f t="shared" si="534"/>
        <v>0</v>
      </c>
      <c r="AO1495">
        <f t="shared" si="535"/>
        <v>0</v>
      </c>
      <c r="AQ1495">
        <f t="shared" si="536"/>
        <v>0</v>
      </c>
      <c r="AR1495">
        <f t="shared" si="537"/>
        <v>0</v>
      </c>
      <c r="AS1495">
        <f t="shared" si="538"/>
        <v>0</v>
      </c>
      <c r="AT1495">
        <f t="shared" si="539"/>
        <v>0</v>
      </c>
      <c r="AV1495">
        <f t="shared" si="540"/>
        <v>0</v>
      </c>
      <c r="AW1495">
        <f t="shared" si="541"/>
        <v>0</v>
      </c>
      <c r="AX1495">
        <f t="shared" si="542"/>
        <v>0</v>
      </c>
      <c r="AY1495">
        <f t="shared" si="543"/>
        <v>0</v>
      </c>
      <c r="BA1495">
        <f t="shared" si="544"/>
        <v>0</v>
      </c>
      <c r="BB1495">
        <f t="shared" si="545"/>
        <v>0</v>
      </c>
      <c r="BC1495">
        <f t="shared" si="546"/>
        <v>0</v>
      </c>
      <c r="BD1495">
        <f t="shared" si="547"/>
        <v>0</v>
      </c>
      <c r="BF1495">
        <f t="shared" si="548"/>
        <v>0</v>
      </c>
      <c r="BG1495">
        <f t="shared" si="549"/>
        <v>0</v>
      </c>
      <c r="BH1495">
        <f t="shared" si="550"/>
        <v>0</v>
      </c>
      <c r="BI1495">
        <f t="shared" si="551"/>
        <v>0</v>
      </c>
      <c r="BK1495">
        <f t="shared" si="552"/>
        <v>0</v>
      </c>
      <c r="BL1495">
        <f t="shared" si="553"/>
        <v>0</v>
      </c>
      <c r="BM1495">
        <f t="shared" si="554"/>
        <v>0</v>
      </c>
      <c r="BN1495">
        <f t="shared" si="555"/>
        <v>0</v>
      </c>
      <c r="BP1495">
        <f t="shared" si="556"/>
        <v>0</v>
      </c>
      <c r="BQ1495">
        <f t="shared" si="557"/>
        <v>0</v>
      </c>
      <c r="BR1495">
        <f t="shared" si="558"/>
        <v>0</v>
      </c>
      <c r="BS1495">
        <f t="shared" si="559"/>
        <v>0</v>
      </c>
      <c r="BU1495">
        <f t="shared" si="560"/>
        <v>0</v>
      </c>
      <c r="BV1495">
        <f t="shared" si="561"/>
        <v>0</v>
      </c>
      <c r="BW1495">
        <f t="shared" si="562"/>
        <v>0</v>
      </c>
      <c r="BX1495">
        <f t="shared" si="563"/>
        <v>0</v>
      </c>
      <c r="BZ1495">
        <f t="shared" si="564"/>
        <v>0</v>
      </c>
      <c r="CA1495">
        <f t="shared" si="565"/>
        <v>0</v>
      </c>
      <c r="CC1495">
        <f t="shared" si="566"/>
        <v>0</v>
      </c>
      <c r="CD1495">
        <f t="shared" si="567"/>
        <v>0</v>
      </c>
      <c r="CE1495">
        <f t="shared" si="568"/>
        <v>0</v>
      </c>
      <c r="CF1495">
        <f t="shared" si="569"/>
        <v>0</v>
      </c>
      <c r="CG1495" s="203">
        <f t="shared" si="570"/>
        <v>0</v>
      </c>
      <c r="CH1495">
        <f t="shared" si="571"/>
        <v>0</v>
      </c>
      <c r="CI1495">
        <f t="shared" si="572"/>
        <v>0</v>
      </c>
      <c r="CJ1495">
        <f t="shared" si="573"/>
        <v>0</v>
      </c>
    </row>
    <row r="1496" spans="1:88" ht="15" customHeight="1">
      <c r="A1496" s="166"/>
      <c r="B1496" s="7"/>
      <c r="C1496" s="64" t="s">
        <v>124</v>
      </c>
      <c r="D1496" s="428" t="str">
        <f t="shared" si="527"/>
        <v/>
      </c>
      <c r="E1496" s="428"/>
      <c r="F1496" s="428"/>
      <c r="G1496" s="428"/>
      <c r="H1496" s="428"/>
      <c r="I1496" s="428"/>
      <c r="J1496" s="428"/>
      <c r="K1496" s="428"/>
      <c r="L1496" s="428"/>
      <c r="M1496" s="237"/>
      <c r="N1496" s="237"/>
      <c r="O1496" s="237"/>
      <c r="P1496" s="237"/>
      <c r="Q1496" s="237"/>
      <c r="R1496" s="237"/>
      <c r="S1496" s="237"/>
      <c r="T1496" s="237"/>
      <c r="U1496" s="237"/>
      <c r="V1496" s="237"/>
      <c r="W1496" s="237"/>
      <c r="X1496" s="237"/>
      <c r="Y1496" s="237"/>
      <c r="Z1496" s="237"/>
      <c r="AA1496" s="237"/>
      <c r="AB1496" s="237"/>
      <c r="AC1496" s="237"/>
      <c r="AD1496" s="237"/>
      <c r="AG1496">
        <f t="shared" si="528"/>
        <v>0</v>
      </c>
      <c r="AH1496">
        <f t="shared" si="529"/>
        <v>0</v>
      </c>
      <c r="AI1496">
        <f t="shared" si="530"/>
        <v>0</v>
      </c>
      <c r="AJ1496">
        <f t="shared" si="531"/>
        <v>0</v>
      </c>
      <c r="AL1496">
        <f t="shared" si="532"/>
        <v>0</v>
      </c>
      <c r="AM1496">
        <f t="shared" si="533"/>
        <v>0</v>
      </c>
      <c r="AN1496">
        <f t="shared" si="534"/>
        <v>0</v>
      </c>
      <c r="AO1496">
        <f t="shared" si="535"/>
        <v>0</v>
      </c>
      <c r="AQ1496">
        <f t="shared" si="536"/>
        <v>0</v>
      </c>
      <c r="AR1496">
        <f t="shared" si="537"/>
        <v>0</v>
      </c>
      <c r="AS1496">
        <f t="shared" si="538"/>
        <v>0</v>
      </c>
      <c r="AT1496">
        <f t="shared" si="539"/>
        <v>0</v>
      </c>
      <c r="AV1496">
        <f t="shared" si="540"/>
        <v>0</v>
      </c>
      <c r="AW1496">
        <f t="shared" si="541"/>
        <v>0</v>
      </c>
      <c r="AX1496">
        <f t="shared" si="542"/>
        <v>0</v>
      </c>
      <c r="AY1496">
        <f t="shared" si="543"/>
        <v>0</v>
      </c>
      <c r="BA1496">
        <f t="shared" si="544"/>
        <v>0</v>
      </c>
      <c r="BB1496">
        <f t="shared" si="545"/>
        <v>0</v>
      </c>
      <c r="BC1496">
        <f t="shared" si="546"/>
        <v>0</v>
      </c>
      <c r="BD1496">
        <f t="shared" si="547"/>
        <v>0</v>
      </c>
      <c r="BF1496">
        <f t="shared" si="548"/>
        <v>0</v>
      </c>
      <c r="BG1496">
        <f t="shared" si="549"/>
        <v>0</v>
      </c>
      <c r="BH1496">
        <f t="shared" si="550"/>
        <v>0</v>
      </c>
      <c r="BI1496">
        <f t="shared" si="551"/>
        <v>0</v>
      </c>
      <c r="BK1496">
        <f t="shared" si="552"/>
        <v>0</v>
      </c>
      <c r="BL1496">
        <f t="shared" si="553"/>
        <v>0</v>
      </c>
      <c r="BM1496">
        <f t="shared" si="554"/>
        <v>0</v>
      </c>
      <c r="BN1496">
        <f t="shared" si="555"/>
        <v>0</v>
      </c>
      <c r="BP1496">
        <f t="shared" si="556"/>
        <v>0</v>
      </c>
      <c r="BQ1496">
        <f t="shared" si="557"/>
        <v>0</v>
      </c>
      <c r="BR1496">
        <f t="shared" si="558"/>
        <v>0</v>
      </c>
      <c r="BS1496">
        <f t="shared" si="559"/>
        <v>0</v>
      </c>
      <c r="BU1496">
        <f t="shared" si="560"/>
        <v>0</v>
      </c>
      <c r="BV1496">
        <f t="shared" si="561"/>
        <v>0</v>
      </c>
      <c r="BW1496">
        <f t="shared" si="562"/>
        <v>0</v>
      </c>
      <c r="BX1496">
        <f t="shared" si="563"/>
        <v>0</v>
      </c>
      <c r="BZ1496">
        <f t="shared" si="564"/>
        <v>0</v>
      </c>
      <c r="CA1496">
        <f t="shared" si="565"/>
        <v>0</v>
      </c>
      <c r="CC1496">
        <f t="shared" si="566"/>
        <v>0</v>
      </c>
      <c r="CD1496">
        <f t="shared" si="567"/>
        <v>0</v>
      </c>
      <c r="CE1496">
        <f t="shared" si="568"/>
        <v>0</v>
      </c>
      <c r="CF1496">
        <f t="shared" si="569"/>
        <v>0</v>
      </c>
      <c r="CG1496" s="203">
        <f t="shared" si="570"/>
        <v>0</v>
      </c>
      <c r="CH1496">
        <f t="shared" si="571"/>
        <v>0</v>
      </c>
      <c r="CI1496">
        <f t="shared" si="572"/>
        <v>0</v>
      </c>
      <c r="CJ1496">
        <f t="shared" si="573"/>
        <v>0</v>
      </c>
    </row>
    <row r="1497" spans="1:88" ht="15" customHeight="1">
      <c r="A1497" s="166"/>
      <c r="B1497" s="7"/>
      <c r="C1497" s="64" t="s">
        <v>125</v>
      </c>
      <c r="D1497" s="428" t="str">
        <f t="shared" si="527"/>
        <v/>
      </c>
      <c r="E1497" s="428"/>
      <c r="F1497" s="428"/>
      <c r="G1497" s="428"/>
      <c r="H1497" s="428"/>
      <c r="I1497" s="428"/>
      <c r="J1497" s="428"/>
      <c r="K1497" s="428"/>
      <c r="L1497" s="428"/>
      <c r="M1497" s="237"/>
      <c r="N1497" s="237"/>
      <c r="O1497" s="237"/>
      <c r="P1497" s="237"/>
      <c r="Q1497" s="237"/>
      <c r="R1497" s="237"/>
      <c r="S1497" s="237"/>
      <c r="T1497" s="237"/>
      <c r="U1497" s="237"/>
      <c r="V1497" s="237"/>
      <c r="W1497" s="237"/>
      <c r="X1497" s="237"/>
      <c r="Y1497" s="237"/>
      <c r="Z1497" s="237"/>
      <c r="AA1497" s="237"/>
      <c r="AB1497" s="237"/>
      <c r="AC1497" s="237"/>
      <c r="AD1497" s="237"/>
      <c r="AG1497">
        <f t="shared" si="528"/>
        <v>0</v>
      </c>
      <c r="AH1497">
        <f t="shared" si="529"/>
        <v>0</v>
      </c>
      <c r="AI1497">
        <f t="shared" si="530"/>
        <v>0</v>
      </c>
      <c r="AJ1497">
        <f t="shared" si="531"/>
        <v>0</v>
      </c>
      <c r="AL1497">
        <f t="shared" si="532"/>
        <v>0</v>
      </c>
      <c r="AM1497">
        <f t="shared" si="533"/>
        <v>0</v>
      </c>
      <c r="AN1497">
        <f t="shared" si="534"/>
        <v>0</v>
      </c>
      <c r="AO1497">
        <f t="shared" si="535"/>
        <v>0</v>
      </c>
      <c r="AQ1497">
        <f t="shared" si="536"/>
        <v>0</v>
      </c>
      <c r="AR1497">
        <f t="shared" si="537"/>
        <v>0</v>
      </c>
      <c r="AS1497">
        <f t="shared" si="538"/>
        <v>0</v>
      </c>
      <c r="AT1497">
        <f t="shared" si="539"/>
        <v>0</v>
      </c>
      <c r="AV1497">
        <f t="shared" si="540"/>
        <v>0</v>
      </c>
      <c r="AW1497">
        <f t="shared" si="541"/>
        <v>0</v>
      </c>
      <c r="AX1497">
        <f t="shared" si="542"/>
        <v>0</v>
      </c>
      <c r="AY1497">
        <f t="shared" si="543"/>
        <v>0</v>
      </c>
      <c r="BA1497">
        <f t="shared" si="544"/>
        <v>0</v>
      </c>
      <c r="BB1497">
        <f t="shared" si="545"/>
        <v>0</v>
      </c>
      <c r="BC1497">
        <f t="shared" si="546"/>
        <v>0</v>
      </c>
      <c r="BD1497">
        <f t="shared" si="547"/>
        <v>0</v>
      </c>
      <c r="BF1497">
        <f t="shared" si="548"/>
        <v>0</v>
      </c>
      <c r="BG1497">
        <f t="shared" si="549"/>
        <v>0</v>
      </c>
      <c r="BH1497">
        <f t="shared" si="550"/>
        <v>0</v>
      </c>
      <c r="BI1497">
        <f t="shared" si="551"/>
        <v>0</v>
      </c>
      <c r="BK1497">
        <f t="shared" si="552"/>
        <v>0</v>
      </c>
      <c r="BL1497">
        <f t="shared" si="553"/>
        <v>0</v>
      </c>
      <c r="BM1497">
        <f t="shared" si="554"/>
        <v>0</v>
      </c>
      <c r="BN1497">
        <f t="shared" si="555"/>
        <v>0</v>
      </c>
      <c r="BP1497">
        <f t="shared" si="556"/>
        <v>0</v>
      </c>
      <c r="BQ1497">
        <f t="shared" si="557"/>
        <v>0</v>
      </c>
      <c r="BR1497">
        <f t="shared" si="558"/>
        <v>0</v>
      </c>
      <c r="BS1497">
        <f t="shared" si="559"/>
        <v>0</v>
      </c>
      <c r="BU1497">
        <f t="shared" si="560"/>
        <v>0</v>
      </c>
      <c r="BV1497">
        <f t="shared" si="561"/>
        <v>0</v>
      </c>
      <c r="BW1497">
        <f t="shared" si="562"/>
        <v>0</v>
      </c>
      <c r="BX1497">
        <f t="shared" si="563"/>
        <v>0</v>
      </c>
      <c r="BZ1497">
        <f t="shared" si="564"/>
        <v>0</v>
      </c>
      <c r="CA1497">
        <f t="shared" si="565"/>
        <v>0</v>
      </c>
      <c r="CC1497">
        <f t="shared" si="566"/>
        <v>0</v>
      </c>
      <c r="CD1497">
        <f t="shared" si="567"/>
        <v>0</v>
      </c>
      <c r="CE1497">
        <f t="shared" si="568"/>
        <v>0</v>
      </c>
      <c r="CF1497">
        <f t="shared" si="569"/>
        <v>0</v>
      </c>
      <c r="CG1497" s="203">
        <f t="shared" si="570"/>
        <v>0</v>
      </c>
      <c r="CH1497">
        <f t="shared" si="571"/>
        <v>0</v>
      </c>
      <c r="CI1497">
        <f t="shared" si="572"/>
        <v>0</v>
      </c>
      <c r="CJ1497">
        <f t="shared" si="573"/>
        <v>0</v>
      </c>
    </row>
    <row r="1498" spans="1:88" ht="15" customHeight="1">
      <c r="A1498" s="166"/>
      <c r="B1498" s="7"/>
      <c r="C1498" s="64" t="s">
        <v>126</v>
      </c>
      <c r="D1498" s="428" t="str">
        <f t="shared" si="527"/>
        <v/>
      </c>
      <c r="E1498" s="428"/>
      <c r="F1498" s="428"/>
      <c r="G1498" s="428"/>
      <c r="H1498" s="428"/>
      <c r="I1498" s="428"/>
      <c r="J1498" s="428"/>
      <c r="K1498" s="428"/>
      <c r="L1498" s="428"/>
      <c r="M1498" s="237"/>
      <c r="N1498" s="237"/>
      <c r="O1498" s="237"/>
      <c r="P1498" s="237"/>
      <c r="Q1498" s="237"/>
      <c r="R1498" s="237"/>
      <c r="S1498" s="237"/>
      <c r="T1498" s="237"/>
      <c r="U1498" s="237"/>
      <c r="V1498" s="237"/>
      <c r="W1498" s="237"/>
      <c r="X1498" s="237"/>
      <c r="Y1498" s="237"/>
      <c r="Z1498" s="237"/>
      <c r="AA1498" s="237"/>
      <c r="AB1498" s="237"/>
      <c r="AC1498" s="237"/>
      <c r="AD1498" s="237"/>
      <c r="AG1498">
        <f t="shared" si="528"/>
        <v>0</v>
      </c>
      <c r="AH1498">
        <f t="shared" si="529"/>
        <v>0</v>
      </c>
      <c r="AI1498">
        <f t="shared" si="530"/>
        <v>0</v>
      </c>
      <c r="AJ1498">
        <f t="shared" si="531"/>
        <v>0</v>
      </c>
      <c r="AL1498">
        <f t="shared" si="532"/>
        <v>0</v>
      </c>
      <c r="AM1498">
        <f t="shared" si="533"/>
        <v>0</v>
      </c>
      <c r="AN1498">
        <f t="shared" si="534"/>
        <v>0</v>
      </c>
      <c r="AO1498">
        <f t="shared" si="535"/>
        <v>0</v>
      </c>
      <c r="AQ1498">
        <f t="shared" si="536"/>
        <v>0</v>
      </c>
      <c r="AR1498">
        <f t="shared" si="537"/>
        <v>0</v>
      </c>
      <c r="AS1498">
        <f t="shared" si="538"/>
        <v>0</v>
      </c>
      <c r="AT1498">
        <f t="shared" si="539"/>
        <v>0</v>
      </c>
      <c r="AV1498">
        <f t="shared" si="540"/>
        <v>0</v>
      </c>
      <c r="AW1498">
        <f t="shared" si="541"/>
        <v>0</v>
      </c>
      <c r="AX1498">
        <f t="shared" si="542"/>
        <v>0</v>
      </c>
      <c r="AY1498">
        <f t="shared" si="543"/>
        <v>0</v>
      </c>
      <c r="BA1498">
        <f t="shared" si="544"/>
        <v>0</v>
      </c>
      <c r="BB1498">
        <f t="shared" si="545"/>
        <v>0</v>
      </c>
      <c r="BC1498">
        <f t="shared" si="546"/>
        <v>0</v>
      </c>
      <c r="BD1498">
        <f t="shared" si="547"/>
        <v>0</v>
      </c>
      <c r="BF1498">
        <f t="shared" si="548"/>
        <v>0</v>
      </c>
      <c r="BG1498">
        <f t="shared" si="549"/>
        <v>0</v>
      </c>
      <c r="BH1498">
        <f t="shared" si="550"/>
        <v>0</v>
      </c>
      <c r="BI1498">
        <f t="shared" si="551"/>
        <v>0</v>
      </c>
      <c r="BK1498">
        <f t="shared" si="552"/>
        <v>0</v>
      </c>
      <c r="BL1498">
        <f t="shared" si="553"/>
        <v>0</v>
      </c>
      <c r="BM1498">
        <f t="shared" si="554"/>
        <v>0</v>
      </c>
      <c r="BN1498">
        <f t="shared" si="555"/>
        <v>0</v>
      </c>
      <c r="BP1498">
        <f t="shared" si="556"/>
        <v>0</v>
      </c>
      <c r="BQ1498">
        <f t="shared" si="557"/>
        <v>0</v>
      </c>
      <c r="BR1498">
        <f t="shared" si="558"/>
        <v>0</v>
      </c>
      <c r="BS1498">
        <f t="shared" si="559"/>
        <v>0</v>
      </c>
      <c r="BU1498">
        <f t="shared" si="560"/>
        <v>0</v>
      </c>
      <c r="BV1498">
        <f t="shared" si="561"/>
        <v>0</v>
      </c>
      <c r="BW1498">
        <f t="shared" si="562"/>
        <v>0</v>
      </c>
      <c r="BX1498">
        <f t="shared" si="563"/>
        <v>0</v>
      </c>
      <c r="BZ1498">
        <f t="shared" si="564"/>
        <v>0</v>
      </c>
      <c r="CA1498">
        <f t="shared" si="565"/>
        <v>0</v>
      </c>
      <c r="CC1498">
        <f t="shared" si="566"/>
        <v>0</v>
      </c>
      <c r="CD1498">
        <f t="shared" si="567"/>
        <v>0</v>
      </c>
      <c r="CE1498">
        <f t="shared" si="568"/>
        <v>0</v>
      </c>
      <c r="CF1498">
        <f t="shared" si="569"/>
        <v>0</v>
      </c>
      <c r="CG1498" s="203">
        <f t="shared" si="570"/>
        <v>0</v>
      </c>
      <c r="CH1498">
        <f t="shared" si="571"/>
        <v>0</v>
      </c>
      <c r="CI1498">
        <f t="shared" si="572"/>
        <v>0</v>
      </c>
      <c r="CJ1498">
        <f t="shared" si="573"/>
        <v>0</v>
      </c>
    </row>
    <row r="1499" spans="1:88" ht="15" customHeight="1">
      <c r="A1499" s="166"/>
      <c r="B1499" s="7"/>
      <c r="C1499" s="64" t="s">
        <v>127</v>
      </c>
      <c r="D1499" s="428" t="str">
        <f t="shared" si="527"/>
        <v/>
      </c>
      <c r="E1499" s="428"/>
      <c r="F1499" s="428"/>
      <c r="G1499" s="428"/>
      <c r="H1499" s="428"/>
      <c r="I1499" s="428"/>
      <c r="J1499" s="428"/>
      <c r="K1499" s="428"/>
      <c r="L1499" s="428"/>
      <c r="M1499" s="237"/>
      <c r="N1499" s="237"/>
      <c r="O1499" s="237"/>
      <c r="P1499" s="237"/>
      <c r="Q1499" s="237"/>
      <c r="R1499" s="237"/>
      <c r="S1499" s="237"/>
      <c r="T1499" s="237"/>
      <c r="U1499" s="237"/>
      <c r="V1499" s="237"/>
      <c r="W1499" s="237"/>
      <c r="X1499" s="237"/>
      <c r="Y1499" s="237"/>
      <c r="Z1499" s="237"/>
      <c r="AA1499" s="237"/>
      <c r="AB1499" s="237"/>
      <c r="AC1499" s="237"/>
      <c r="AD1499" s="237"/>
      <c r="AG1499">
        <f t="shared" si="528"/>
        <v>0</v>
      </c>
      <c r="AH1499">
        <f t="shared" si="529"/>
        <v>0</v>
      </c>
      <c r="AI1499">
        <f t="shared" si="530"/>
        <v>0</v>
      </c>
      <c r="AJ1499">
        <f t="shared" si="531"/>
        <v>0</v>
      </c>
      <c r="AL1499">
        <f t="shared" si="532"/>
        <v>0</v>
      </c>
      <c r="AM1499">
        <f t="shared" si="533"/>
        <v>0</v>
      </c>
      <c r="AN1499">
        <f t="shared" si="534"/>
        <v>0</v>
      </c>
      <c r="AO1499">
        <f t="shared" si="535"/>
        <v>0</v>
      </c>
      <c r="AQ1499">
        <f t="shared" si="536"/>
        <v>0</v>
      </c>
      <c r="AR1499">
        <f t="shared" si="537"/>
        <v>0</v>
      </c>
      <c r="AS1499">
        <f t="shared" si="538"/>
        <v>0</v>
      </c>
      <c r="AT1499">
        <f t="shared" si="539"/>
        <v>0</v>
      </c>
      <c r="AV1499">
        <f t="shared" si="540"/>
        <v>0</v>
      </c>
      <c r="AW1499">
        <f t="shared" si="541"/>
        <v>0</v>
      </c>
      <c r="AX1499">
        <f t="shared" si="542"/>
        <v>0</v>
      </c>
      <c r="AY1499">
        <f t="shared" si="543"/>
        <v>0</v>
      </c>
      <c r="BA1499">
        <f t="shared" si="544"/>
        <v>0</v>
      </c>
      <c r="BB1499">
        <f t="shared" si="545"/>
        <v>0</v>
      </c>
      <c r="BC1499">
        <f t="shared" si="546"/>
        <v>0</v>
      </c>
      <c r="BD1499">
        <f t="shared" si="547"/>
        <v>0</v>
      </c>
      <c r="BF1499">
        <f t="shared" si="548"/>
        <v>0</v>
      </c>
      <c r="BG1499">
        <f t="shared" si="549"/>
        <v>0</v>
      </c>
      <c r="BH1499">
        <f t="shared" si="550"/>
        <v>0</v>
      </c>
      <c r="BI1499">
        <f t="shared" si="551"/>
        <v>0</v>
      </c>
      <c r="BK1499">
        <f t="shared" si="552"/>
        <v>0</v>
      </c>
      <c r="BL1499">
        <f t="shared" si="553"/>
        <v>0</v>
      </c>
      <c r="BM1499">
        <f t="shared" si="554"/>
        <v>0</v>
      </c>
      <c r="BN1499">
        <f t="shared" si="555"/>
        <v>0</v>
      </c>
      <c r="BP1499">
        <f t="shared" si="556"/>
        <v>0</v>
      </c>
      <c r="BQ1499">
        <f t="shared" si="557"/>
        <v>0</v>
      </c>
      <c r="BR1499">
        <f t="shared" si="558"/>
        <v>0</v>
      </c>
      <c r="BS1499">
        <f t="shared" si="559"/>
        <v>0</v>
      </c>
      <c r="BU1499">
        <f t="shared" si="560"/>
        <v>0</v>
      </c>
      <c r="BV1499">
        <f t="shared" si="561"/>
        <v>0</v>
      </c>
      <c r="BW1499">
        <f t="shared" si="562"/>
        <v>0</v>
      </c>
      <c r="BX1499">
        <f t="shared" si="563"/>
        <v>0</v>
      </c>
      <c r="BZ1499">
        <f t="shared" si="564"/>
        <v>0</v>
      </c>
      <c r="CA1499">
        <f t="shared" si="565"/>
        <v>0</v>
      </c>
      <c r="CC1499">
        <f t="shared" si="566"/>
        <v>0</v>
      </c>
      <c r="CD1499">
        <f t="shared" si="567"/>
        <v>0</v>
      </c>
      <c r="CE1499">
        <f t="shared" si="568"/>
        <v>0</v>
      </c>
      <c r="CF1499">
        <f t="shared" si="569"/>
        <v>0</v>
      </c>
      <c r="CG1499" s="203">
        <f t="shared" si="570"/>
        <v>0</v>
      </c>
      <c r="CH1499">
        <f t="shared" si="571"/>
        <v>0</v>
      </c>
      <c r="CI1499">
        <f t="shared" si="572"/>
        <v>0</v>
      </c>
      <c r="CJ1499">
        <f t="shared" si="573"/>
        <v>0</v>
      </c>
    </row>
    <row r="1500" spans="1:88" ht="15" customHeight="1">
      <c r="A1500" s="166"/>
      <c r="B1500" s="7"/>
      <c r="C1500" s="64" t="s">
        <v>128</v>
      </c>
      <c r="D1500" s="428" t="str">
        <f t="shared" si="527"/>
        <v/>
      </c>
      <c r="E1500" s="428"/>
      <c r="F1500" s="428"/>
      <c r="G1500" s="428"/>
      <c r="H1500" s="428"/>
      <c r="I1500" s="428"/>
      <c r="J1500" s="428"/>
      <c r="K1500" s="428"/>
      <c r="L1500" s="428"/>
      <c r="M1500" s="237"/>
      <c r="N1500" s="237"/>
      <c r="O1500" s="237"/>
      <c r="P1500" s="237"/>
      <c r="Q1500" s="237"/>
      <c r="R1500" s="237"/>
      <c r="S1500" s="237"/>
      <c r="T1500" s="237"/>
      <c r="U1500" s="237"/>
      <c r="V1500" s="237"/>
      <c r="W1500" s="237"/>
      <c r="X1500" s="237"/>
      <c r="Y1500" s="237"/>
      <c r="Z1500" s="237"/>
      <c r="AA1500" s="237"/>
      <c r="AB1500" s="237"/>
      <c r="AC1500" s="237"/>
      <c r="AD1500" s="237"/>
      <c r="AG1500">
        <f t="shared" si="528"/>
        <v>0</v>
      </c>
      <c r="AH1500">
        <f t="shared" si="529"/>
        <v>0</v>
      </c>
      <c r="AI1500">
        <f t="shared" si="530"/>
        <v>0</v>
      </c>
      <c r="AJ1500">
        <f t="shared" si="531"/>
        <v>0</v>
      </c>
      <c r="AL1500">
        <f t="shared" si="532"/>
        <v>0</v>
      </c>
      <c r="AM1500">
        <f t="shared" si="533"/>
        <v>0</v>
      </c>
      <c r="AN1500">
        <f t="shared" si="534"/>
        <v>0</v>
      </c>
      <c r="AO1500">
        <f t="shared" si="535"/>
        <v>0</v>
      </c>
      <c r="AQ1500">
        <f t="shared" si="536"/>
        <v>0</v>
      </c>
      <c r="AR1500">
        <f t="shared" si="537"/>
        <v>0</v>
      </c>
      <c r="AS1500">
        <f t="shared" si="538"/>
        <v>0</v>
      </c>
      <c r="AT1500">
        <f t="shared" si="539"/>
        <v>0</v>
      </c>
      <c r="AV1500">
        <f t="shared" si="540"/>
        <v>0</v>
      </c>
      <c r="AW1500">
        <f t="shared" si="541"/>
        <v>0</v>
      </c>
      <c r="AX1500">
        <f t="shared" si="542"/>
        <v>0</v>
      </c>
      <c r="AY1500">
        <f t="shared" si="543"/>
        <v>0</v>
      </c>
      <c r="BA1500">
        <f t="shared" si="544"/>
        <v>0</v>
      </c>
      <c r="BB1500">
        <f t="shared" si="545"/>
        <v>0</v>
      </c>
      <c r="BC1500">
        <f t="shared" si="546"/>
        <v>0</v>
      </c>
      <c r="BD1500">
        <f t="shared" si="547"/>
        <v>0</v>
      </c>
      <c r="BF1500">
        <f t="shared" si="548"/>
        <v>0</v>
      </c>
      <c r="BG1500">
        <f t="shared" si="549"/>
        <v>0</v>
      </c>
      <c r="BH1500">
        <f t="shared" si="550"/>
        <v>0</v>
      </c>
      <c r="BI1500">
        <f t="shared" si="551"/>
        <v>0</v>
      </c>
      <c r="BK1500">
        <f t="shared" si="552"/>
        <v>0</v>
      </c>
      <c r="BL1500">
        <f t="shared" si="553"/>
        <v>0</v>
      </c>
      <c r="BM1500">
        <f t="shared" si="554"/>
        <v>0</v>
      </c>
      <c r="BN1500">
        <f t="shared" si="555"/>
        <v>0</v>
      </c>
      <c r="BP1500">
        <f t="shared" si="556"/>
        <v>0</v>
      </c>
      <c r="BQ1500">
        <f t="shared" si="557"/>
        <v>0</v>
      </c>
      <c r="BR1500">
        <f t="shared" si="558"/>
        <v>0</v>
      </c>
      <c r="BS1500">
        <f t="shared" si="559"/>
        <v>0</v>
      </c>
      <c r="BU1500">
        <f t="shared" si="560"/>
        <v>0</v>
      </c>
      <c r="BV1500">
        <f t="shared" si="561"/>
        <v>0</v>
      </c>
      <c r="BW1500">
        <f t="shared" si="562"/>
        <v>0</v>
      </c>
      <c r="BX1500">
        <f t="shared" si="563"/>
        <v>0</v>
      </c>
      <c r="BZ1500">
        <f t="shared" si="564"/>
        <v>0</v>
      </c>
      <c r="CA1500">
        <f t="shared" si="565"/>
        <v>0</v>
      </c>
      <c r="CC1500">
        <f t="shared" si="566"/>
        <v>0</v>
      </c>
      <c r="CD1500">
        <f t="shared" si="567"/>
        <v>0</v>
      </c>
      <c r="CE1500">
        <f t="shared" si="568"/>
        <v>0</v>
      </c>
      <c r="CF1500">
        <f t="shared" si="569"/>
        <v>0</v>
      </c>
      <c r="CG1500" s="203">
        <f t="shared" si="570"/>
        <v>0</v>
      </c>
      <c r="CH1500">
        <f t="shared" si="571"/>
        <v>0</v>
      </c>
      <c r="CI1500">
        <f t="shared" si="572"/>
        <v>0</v>
      </c>
      <c r="CJ1500">
        <f t="shared" si="573"/>
        <v>0</v>
      </c>
    </row>
    <row r="1501" spans="1:88" ht="15" customHeight="1">
      <c r="A1501" s="166"/>
      <c r="B1501" s="7"/>
      <c r="C1501" s="64" t="s">
        <v>129</v>
      </c>
      <c r="D1501" s="428" t="str">
        <f t="shared" si="527"/>
        <v/>
      </c>
      <c r="E1501" s="428"/>
      <c r="F1501" s="428"/>
      <c r="G1501" s="428"/>
      <c r="H1501" s="428"/>
      <c r="I1501" s="428"/>
      <c r="J1501" s="428"/>
      <c r="K1501" s="428"/>
      <c r="L1501" s="428"/>
      <c r="M1501" s="237"/>
      <c r="N1501" s="237"/>
      <c r="O1501" s="237"/>
      <c r="P1501" s="237"/>
      <c r="Q1501" s="237"/>
      <c r="R1501" s="237"/>
      <c r="S1501" s="237"/>
      <c r="T1501" s="237"/>
      <c r="U1501" s="237"/>
      <c r="V1501" s="237"/>
      <c r="W1501" s="237"/>
      <c r="X1501" s="237"/>
      <c r="Y1501" s="237"/>
      <c r="Z1501" s="237"/>
      <c r="AA1501" s="237"/>
      <c r="AB1501" s="237"/>
      <c r="AC1501" s="237"/>
      <c r="AD1501" s="237"/>
      <c r="AG1501">
        <f t="shared" si="528"/>
        <v>0</v>
      </c>
      <c r="AH1501">
        <f t="shared" si="529"/>
        <v>0</v>
      </c>
      <c r="AI1501">
        <f t="shared" si="530"/>
        <v>0</v>
      </c>
      <c r="AJ1501">
        <f t="shared" si="531"/>
        <v>0</v>
      </c>
      <c r="AL1501">
        <f t="shared" si="532"/>
        <v>0</v>
      </c>
      <c r="AM1501">
        <f t="shared" si="533"/>
        <v>0</v>
      </c>
      <c r="AN1501">
        <f t="shared" si="534"/>
        <v>0</v>
      </c>
      <c r="AO1501">
        <f t="shared" si="535"/>
        <v>0</v>
      </c>
      <c r="AQ1501">
        <f t="shared" si="536"/>
        <v>0</v>
      </c>
      <c r="AR1501">
        <f t="shared" si="537"/>
        <v>0</v>
      </c>
      <c r="AS1501">
        <f t="shared" si="538"/>
        <v>0</v>
      </c>
      <c r="AT1501">
        <f t="shared" si="539"/>
        <v>0</v>
      </c>
      <c r="AV1501">
        <f t="shared" si="540"/>
        <v>0</v>
      </c>
      <c r="AW1501">
        <f t="shared" si="541"/>
        <v>0</v>
      </c>
      <c r="AX1501">
        <f t="shared" si="542"/>
        <v>0</v>
      </c>
      <c r="AY1501">
        <f t="shared" si="543"/>
        <v>0</v>
      </c>
      <c r="BA1501">
        <f t="shared" si="544"/>
        <v>0</v>
      </c>
      <c r="BB1501">
        <f t="shared" si="545"/>
        <v>0</v>
      </c>
      <c r="BC1501">
        <f t="shared" si="546"/>
        <v>0</v>
      </c>
      <c r="BD1501">
        <f t="shared" si="547"/>
        <v>0</v>
      </c>
      <c r="BF1501">
        <f t="shared" si="548"/>
        <v>0</v>
      </c>
      <c r="BG1501">
        <f t="shared" si="549"/>
        <v>0</v>
      </c>
      <c r="BH1501">
        <f t="shared" si="550"/>
        <v>0</v>
      </c>
      <c r="BI1501">
        <f t="shared" si="551"/>
        <v>0</v>
      </c>
      <c r="BK1501">
        <f t="shared" si="552"/>
        <v>0</v>
      </c>
      <c r="BL1501">
        <f t="shared" si="553"/>
        <v>0</v>
      </c>
      <c r="BM1501">
        <f t="shared" si="554"/>
        <v>0</v>
      </c>
      <c r="BN1501">
        <f t="shared" si="555"/>
        <v>0</v>
      </c>
      <c r="BP1501">
        <f t="shared" si="556"/>
        <v>0</v>
      </c>
      <c r="BQ1501">
        <f t="shared" si="557"/>
        <v>0</v>
      </c>
      <c r="BR1501">
        <f t="shared" si="558"/>
        <v>0</v>
      </c>
      <c r="BS1501">
        <f t="shared" si="559"/>
        <v>0</v>
      </c>
      <c r="BU1501">
        <f t="shared" si="560"/>
        <v>0</v>
      </c>
      <c r="BV1501">
        <f t="shared" si="561"/>
        <v>0</v>
      </c>
      <c r="BW1501">
        <f t="shared" si="562"/>
        <v>0</v>
      </c>
      <c r="BX1501">
        <f t="shared" si="563"/>
        <v>0</v>
      </c>
      <c r="BZ1501">
        <f t="shared" si="564"/>
        <v>0</v>
      </c>
      <c r="CA1501">
        <f t="shared" si="565"/>
        <v>0</v>
      </c>
      <c r="CC1501">
        <f t="shared" si="566"/>
        <v>0</v>
      </c>
      <c r="CD1501">
        <f t="shared" si="567"/>
        <v>0</v>
      </c>
      <c r="CE1501">
        <f t="shared" si="568"/>
        <v>0</v>
      </c>
      <c r="CF1501">
        <f t="shared" si="569"/>
        <v>0</v>
      </c>
      <c r="CG1501" s="203">
        <f t="shared" si="570"/>
        <v>0</v>
      </c>
      <c r="CH1501">
        <f t="shared" si="571"/>
        <v>0</v>
      </c>
      <c r="CI1501">
        <f t="shared" si="572"/>
        <v>0</v>
      </c>
      <c r="CJ1501">
        <f t="shared" si="573"/>
        <v>0</v>
      </c>
    </row>
    <row r="1502" spans="1:88" ht="15" customHeight="1">
      <c r="A1502" s="166"/>
      <c r="B1502" s="7"/>
      <c r="C1502" s="64" t="s">
        <v>130</v>
      </c>
      <c r="D1502" s="428" t="str">
        <f t="shared" si="527"/>
        <v/>
      </c>
      <c r="E1502" s="428"/>
      <c r="F1502" s="428"/>
      <c r="G1502" s="428"/>
      <c r="H1502" s="428"/>
      <c r="I1502" s="428"/>
      <c r="J1502" s="428"/>
      <c r="K1502" s="428"/>
      <c r="L1502" s="428"/>
      <c r="M1502" s="237"/>
      <c r="N1502" s="237"/>
      <c r="O1502" s="237"/>
      <c r="P1502" s="237"/>
      <c r="Q1502" s="237"/>
      <c r="R1502" s="237"/>
      <c r="S1502" s="237"/>
      <c r="T1502" s="237"/>
      <c r="U1502" s="237"/>
      <c r="V1502" s="237"/>
      <c r="W1502" s="237"/>
      <c r="X1502" s="237"/>
      <c r="Y1502" s="237"/>
      <c r="Z1502" s="237"/>
      <c r="AA1502" s="237"/>
      <c r="AB1502" s="237"/>
      <c r="AC1502" s="237"/>
      <c r="AD1502" s="237"/>
      <c r="AG1502">
        <f t="shared" si="528"/>
        <v>0</v>
      </c>
      <c r="AH1502">
        <f t="shared" si="529"/>
        <v>0</v>
      </c>
      <c r="AI1502">
        <f t="shared" si="530"/>
        <v>0</v>
      </c>
      <c r="AJ1502">
        <f t="shared" si="531"/>
        <v>0</v>
      </c>
      <c r="AL1502">
        <f t="shared" si="532"/>
        <v>0</v>
      </c>
      <c r="AM1502">
        <f t="shared" si="533"/>
        <v>0</v>
      </c>
      <c r="AN1502">
        <f t="shared" si="534"/>
        <v>0</v>
      </c>
      <c r="AO1502">
        <f t="shared" si="535"/>
        <v>0</v>
      </c>
      <c r="AQ1502">
        <f t="shared" si="536"/>
        <v>0</v>
      </c>
      <c r="AR1502">
        <f t="shared" si="537"/>
        <v>0</v>
      </c>
      <c r="AS1502">
        <f t="shared" si="538"/>
        <v>0</v>
      </c>
      <c r="AT1502">
        <f t="shared" si="539"/>
        <v>0</v>
      </c>
      <c r="AV1502">
        <f t="shared" si="540"/>
        <v>0</v>
      </c>
      <c r="AW1502">
        <f t="shared" si="541"/>
        <v>0</v>
      </c>
      <c r="AX1502">
        <f t="shared" si="542"/>
        <v>0</v>
      </c>
      <c r="AY1502">
        <f t="shared" si="543"/>
        <v>0</v>
      </c>
      <c r="BA1502">
        <f t="shared" si="544"/>
        <v>0</v>
      </c>
      <c r="BB1502">
        <f t="shared" si="545"/>
        <v>0</v>
      </c>
      <c r="BC1502">
        <f t="shared" si="546"/>
        <v>0</v>
      </c>
      <c r="BD1502">
        <f t="shared" si="547"/>
        <v>0</v>
      </c>
      <c r="BF1502">
        <f t="shared" si="548"/>
        <v>0</v>
      </c>
      <c r="BG1502">
        <f t="shared" si="549"/>
        <v>0</v>
      </c>
      <c r="BH1502">
        <f t="shared" si="550"/>
        <v>0</v>
      </c>
      <c r="BI1502">
        <f t="shared" si="551"/>
        <v>0</v>
      </c>
      <c r="BK1502">
        <f t="shared" si="552"/>
        <v>0</v>
      </c>
      <c r="BL1502">
        <f t="shared" si="553"/>
        <v>0</v>
      </c>
      <c r="BM1502">
        <f t="shared" si="554"/>
        <v>0</v>
      </c>
      <c r="BN1502">
        <f t="shared" si="555"/>
        <v>0</v>
      </c>
      <c r="BP1502">
        <f t="shared" si="556"/>
        <v>0</v>
      </c>
      <c r="BQ1502">
        <f t="shared" si="557"/>
        <v>0</v>
      </c>
      <c r="BR1502">
        <f t="shared" si="558"/>
        <v>0</v>
      </c>
      <c r="BS1502">
        <f t="shared" si="559"/>
        <v>0</v>
      </c>
      <c r="BU1502">
        <f t="shared" si="560"/>
        <v>0</v>
      </c>
      <c r="BV1502">
        <f t="shared" si="561"/>
        <v>0</v>
      </c>
      <c r="BW1502">
        <f t="shared" si="562"/>
        <v>0</v>
      </c>
      <c r="BX1502">
        <f t="shared" si="563"/>
        <v>0</v>
      </c>
      <c r="BZ1502">
        <f t="shared" si="564"/>
        <v>0</v>
      </c>
      <c r="CA1502">
        <f t="shared" si="565"/>
        <v>0</v>
      </c>
      <c r="CC1502">
        <f t="shared" si="566"/>
        <v>0</v>
      </c>
      <c r="CD1502">
        <f t="shared" si="567"/>
        <v>0</v>
      </c>
      <c r="CE1502">
        <f t="shared" si="568"/>
        <v>0</v>
      </c>
      <c r="CF1502">
        <f t="shared" si="569"/>
        <v>0</v>
      </c>
      <c r="CG1502" s="203">
        <f t="shared" si="570"/>
        <v>0</v>
      </c>
      <c r="CH1502">
        <f t="shared" si="571"/>
        <v>0</v>
      </c>
      <c r="CI1502">
        <f t="shared" si="572"/>
        <v>0</v>
      </c>
      <c r="CJ1502">
        <f t="shared" si="573"/>
        <v>0</v>
      </c>
    </row>
    <row r="1503" spans="1:88" ht="15" customHeight="1">
      <c r="A1503" s="166"/>
      <c r="B1503" s="7"/>
      <c r="C1503" s="64" t="s">
        <v>131</v>
      </c>
      <c r="D1503" s="428" t="str">
        <f t="shared" si="527"/>
        <v/>
      </c>
      <c r="E1503" s="428"/>
      <c r="F1503" s="428"/>
      <c r="G1503" s="428"/>
      <c r="H1503" s="428"/>
      <c r="I1503" s="428"/>
      <c r="J1503" s="428"/>
      <c r="K1503" s="428"/>
      <c r="L1503" s="428"/>
      <c r="M1503" s="237"/>
      <c r="N1503" s="237"/>
      <c r="O1503" s="237"/>
      <c r="P1503" s="237"/>
      <c r="Q1503" s="237"/>
      <c r="R1503" s="237"/>
      <c r="S1503" s="237"/>
      <c r="T1503" s="237"/>
      <c r="U1503" s="237"/>
      <c r="V1503" s="237"/>
      <c r="W1503" s="237"/>
      <c r="X1503" s="237"/>
      <c r="Y1503" s="237"/>
      <c r="Z1503" s="237"/>
      <c r="AA1503" s="237"/>
      <c r="AB1503" s="237"/>
      <c r="AC1503" s="237"/>
      <c r="AD1503" s="237"/>
      <c r="AG1503">
        <f t="shared" si="528"/>
        <v>0</v>
      </c>
      <c r="AH1503">
        <f t="shared" si="529"/>
        <v>0</v>
      </c>
      <c r="AI1503">
        <f t="shared" si="530"/>
        <v>0</v>
      </c>
      <c r="AJ1503">
        <f t="shared" si="531"/>
        <v>0</v>
      </c>
      <c r="AL1503">
        <f t="shared" si="532"/>
        <v>0</v>
      </c>
      <c r="AM1503">
        <f t="shared" si="533"/>
        <v>0</v>
      </c>
      <c r="AN1503">
        <f t="shared" si="534"/>
        <v>0</v>
      </c>
      <c r="AO1503">
        <f t="shared" si="535"/>
        <v>0</v>
      </c>
      <c r="AQ1503">
        <f t="shared" si="536"/>
        <v>0</v>
      </c>
      <c r="AR1503">
        <f t="shared" si="537"/>
        <v>0</v>
      </c>
      <c r="AS1503">
        <f t="shared" si="538"/>
        <v>0</v>
      </c>
      <c r="AT1503">
        <f t="shared" si="539"/>
        <v>0</v>
      </c>
      <c r="AV1503">
        <f t="shared" si="540"/>
        <v>0</v>
      </c>
      <c r="AW1503">
        <f t="shared" si="541"/>
        <v>0</v>
      </c>
      <c r="AX1503">
        <f t="shared" si="542"/>
        <v>0</v>
      </c>
      <c r="AY1503">
        <f t="shared" si="543"/>
        <v>0</v>
      </c>
      <c r="BA1503">
        <f t="shared" si="544"/>
        <v>0</v>
      </c>
      <c r="BB1503">
        <f t="shared" si="545"/>
        <v>0</v>
      </c>
      <c r="BC1503">
        <f t="shared" si="546"/>
        <v>0</v>
      </c>
      <c r="BD1503">
        <f t="shared" si="547"/>
        <v>0</v>
      </c>
      <c r="BF1503">
        <f t="shared" si="548"/>
        <v>0</v>
      </c>
      <c r="BG1503">
        <f t="shared" si="549"/>
        <v>0</v>
      </c>
      <c r="BH1503">
        <f t="shared" si="550"/>
        <v>0</v>
      </c>
      <c r="BI1503">
        <f t="shared" si="551"/>
        <v>0</v>
      </c>
      <c r="BK1503">
        <f t="shared" si="552"/>
        <v>0</v>
      </c>
      <c r="BL1503">
        <f t="shared" si="553"/>
        <v>0</v>
      </c>
      <c r="BM1503">
        <f t="shared" si="554"/>
        <v>0</v>
      </c>
      <c r="BN1503">
        <f t="shared" si="555"/>
        <v>0</v>
      </c>
      <c r="BP1503">
        <f t="shared" si="556"/>
        <v>0</v>
      </c>
      <c r="BQ1503">
        <f t="shared" si="557"/>
        <v>0</v>
      </c>
      <c r="BR1503">
        <f t="shared" si="558"/>
        <v>0</v>
      </c>
      <c r="BS1503">
        <f t="shared" si="559"/>
        <v>0</v>
      </c>
      <c r="BU1503">
        <f t="shared" si="560"/>
        <v>0</v>
      </c>
      <c r="BV1503">
        <f t="shared" si="561"/>
        <v>0</v>
      </c>
      <c r="BW1503">
        <f t="shared" si="562"/>
        <v>0</v>
      </c>
      <c r="BX1503">
        <f t="shared" si="563"/>
        <v>0</v>
      </c>
      <c r="BZ1503">
        <f t="shared" si="564"/>
        <v>0</v>
      </c>
      <c r="CA1503">
        <f t="shared" si="565"/>
        <v>0</v>
      </c>
      <c r="CC1503">
        <f t="shared" si="566"/>
        <v>0</v>
      </c>
      <c r="CD1503">
        <f t="shared" si="567"/>
        <v>0</v>
      </c>
      <c r="CE1503">
        <f t="shared" si="568"/>
        <v>0</v>
      </c>
      <c r="CF1503">
        <f t="shared" si="569"/>
        <v>0</v>
      </c>
      <c r="CG1503" s="203">
        <f t="shared" si="570"/>
        <v>0</v>
      </c>
      <c r="CH1503">
        <f t="shared" si="571"/>
        <v>0</v>
      </c>
      <c r="CI1503">
        <f t="shared" si="572"/>
        <v>0</v>
      </c>
      <c r="CJ1503">
        <f t="shared" si="573"/>
        <v>0</v>
      </c>
    </row>
    <row r="1504" spans="1:88" ht="15" customHeight="1">
      <c r="A1504" s="166"/>
      <c r="B1504" s="7"/>
      <c r="C1504" s="64" t="s">
        <v>132</v>
      </c>
      <c r="D1504" s="428" t="str">
        <f t="shared" si="527"/>
        <v/>
      </c>
      <c r="E1504" s="428"/>
      <c r="F1504" s="428"/>
      <c r="G1504" s="428"/>
      <c r="H1504" s="428"/>
      <c r="I1504" s="428"/>
      <c r="J1504" s="428"/>
      <c r="K1504" s="428"/>
      <c r="L1504" s="428"/>
      <c r="M1504" s="237"/>
      <c r="N1504" s="237"/>
      <c r="O1504" s="237"/>
      <c r="P1504" s="237"/>
      <c r="Q1504" s="237"/>
      <c r="R1504" s="237"/>
      <c r="S1504" s="237"/>
      <c r="T1504" s="237"/>
      <c r="U1504" s="237"/>
      <c r="V1504" s="237"/>
      <c r="W1504" s="237"/>
      <c r="X1504" s="237"/>
      <c r="Y1504" s="237"/>
      <c r="Z1504" s="237"/>
      <c r="AA1504" s="237"/>
      <c r="AB1504" s="237"/>
      <c r="AC1504" s="237"/>
      <c r="AD1504" s="237"/>
      <c r="AG1504">
        <f t="shared" si="528"/>
        <v>0</v>
      </c>
      <c r="AH1504">
        <f t="shared" si="529"/>
        <v>0</v>
      </c>
      <c r="AI1504">
        <f t="shared" si="530"/>
        <v>0</v>
      </c>
      <c r="AJ1504">
        <f t="shared" si="531"/>
        <v>0</v>
      </c>
      <c r="AL1504">
        <f t="shared" si="532"/>
        <v>0</v>
      </c>
      <c r="AM1504">
        <f t="shared" si="533"/>
        <v>0</v>
      </c>
      <c r="AN1504">
        <f t="shared" si="534"/>
        <v>0</v>
      </c>
      <c r="AO1504">
        <f t="shared" si="535"/>
        <v>0</v>
      </c>
      <c r="AQ1504">
        <f t="shared" si="536"/>
        <v>0</v>
      </c>
      <c r="AR1504">
        <f t="shared" si="537"/>
        <v>0</v>
      </c>
      <c r="AS1504">
        <f t="shared" si="538"/>
        <v>0</v>
      </c>
      <c r="AT1504">
        <f t="shared" si="539"/>
        <v>0</v>
      </c>
      <c r="AV1504">
        <f t="shared" si="540"/>
        <v>0</v>
      </c>
      <c r="AW1504">
        <f t="shared" si="541"/>
        <v>0</v>
      </c>
      <c r="AX1504">
        <f t="shared" si="542"/>
        <v>0</v>
      </c>
      <c r="AY1504">
        <f t="shared" si="543"/>
        <v>0</v>
      </c>
      <c r="BA1504">
        <f t="shared" si="544"/>
        <v>0</v>
      </c>
      <c r="BB1504">
        <f t="shared" si="545"/>
        <v>0</v>
      </c>
      <c r="BC1504">
        <f t="shared" si="546"/>
        <v>0</v>
      </c>
      <c r="BD1504">
        <f t="shared" si="547"/>
        <v>0</v>
      </c>
      <c r="BF1504">
        <f t="shared" si="548"/>
        <v>0</v>
      </c>
      <c r="BG1504">
        <f t="shared" si="549"/>
        <v>0</v>
      </c>
      <c r="BH1504">
        <f t="shared" si="550"/>
        <v>0</v>
      </c>
      <c r="BI1504">
        <f t="shared" si="551"/>
        <v>0</v>
      </c>
      <c r="BK1504">
        <f t="shared" si="552"/>
        <v>0</v>
      </c>
      <c r="BL1504">
        <f t="shared" si="553"/>
        <v>0</v>
      </c>
      <c r="BM1504">
        <f t="shared" si="554"/>
        <v>0</v>
      </c>
      <c r="BN1504">
        <f t="shared" si="555"/>
        <v>0</v>
      </c>
      <c r="BP1504">
        <f t="shared" si="556"/>
        <v>0</v>
      </c>
      <c r="BQ1504">
        <f t="shared" si="557"/>
        <v>0</v>
      </c>
      <c r="BR1504">
        <f t="shared" si="558"/>
        <v>0</v>
      </c>
      <c r="BS1504">
        <f t="shared" si="559"/>
        <v>0</v>
      </c>
      <c r="BU1504">
        <f t="shared" si="560"/>
        <v>0</v>
      </c>
      <c r="BV1504">
        <f t="shared" si="561"/>
        <v>0</v>
      </c>
      <c r="BW1504">
        <f t="shared" si="562"/>
        <v>0</v>
      </c>
      <c r="BX1504">
        <f t="shared" si="563"/>
        <v>0</v>
      </c>
      <c r="BZ1504">
        <f t="shared" si="564"/>
        <v>0</v>
      </c>
      <c r="CA1504">
        <f t="shared" si="565"/>
        <v>0</v>
      </c>
      <c r="CC1504">
        <f t="shared" si="566"/>
        <v>0</v>
      </c>
      <c r="CD1504">
        <f t="shared" si="567"/>
        <v>0</v>
      </c>
      <c r="CE1504">
        <f t="shared" si="568"/>
        <v>0</v>
      </c>
      <c r="CF1504">
        <f t="shared" si="569"/>
        <v>0</v>
      </c>
      <c r="CG1504" s="203">
        <f t="shared" si="570"/>
        <v>0</v>
      </c>
      <c r="CH1504">
        <f t="shared" si="571"/>
        <v>0</v>
      </c>
      <c r="CI1504">
        <f t="shared" si="572"/>
        <v>0</v>
      </c>
      <c r="CJ1504">
        <f t="shared" si="573"/>
        <v>0</v>
      </c>
    </row>
    <row r="1505" spans="1:88" ht="15" customHeight="1">
      <c r="A1505" s="166"/>
      <c r="B1505" s="7"/>
      <c r="C1505" s="64" t="s">
        <v>133</v>
      </c>
      <c r="D1505" s="428" t="str">
        <f t="shared" si="527"/>
        <v/>
      </c>
      <c r="E1505" s="428"/>
      <c r="F1505" s="428"/>
      <c r="G1505" s="428"/>
      <c r="H1505" s="428"/>
      <c r="I1505" s="428"/>
      <c r="J1505" s="428"/>
      <c r="K1505" s="428"/>
      <c r="L1505" s="428"/>
      <c r="M1505" s="237"/>
      <c r="N1505" s="237"/>
      <c r="O1505" s="237"/>
      <c r="P1505" s="237"/>
      <c r="Q1505" s="237"/>
      <c r="R1505" s="237"/>
      <c r="S1505" s="237"/>
      <c r="T1505" s="237"/>
      <c r="U1505" s="237"/>
      <c r="V1505" s="237"/>
      <c r="W1505" s="237"/>
      <c r="X1505" s="237"/>
      <c r="Y1505" s="237"/>
      <c r="Z1505" s="237"/>
      <c r="AA1505" s="237"/>
      <c r="AB1505" s="237"/>
      <c r="AC1505" s="237"/>
      <c r="AD1505" s="237"/>
      <c r="AG1505">
        <f t="shared" si="528"/>
        <v>0</v>
      </c>
      <c r="AH1505">
        <f t="shared" si="529"/>
        <v>0</v>
      </c>
      <c r="AI1505">
        <f t="shared" si="530"/>
        <v>0</v>
      </c>
      <c r="AJ1505">
        <f t="shared" si="531"/>
        <v>0</v>
      </c>
      <c r="AL1505">
        <f t="shared" si="532"/>
        <v>0</v>
      </c>
      <c r="AM1505">
        <f t="shared" si="533"/>
        <v>0</v>
      </c>
      <c r="AN1505">
        <f t="shared" si="534"/>
        <v>0</v>
      </c>
      <c r="AO1505">
        <f t="shared" si="535"/>
        <v>0</v>
      </c>
      <c r="AQ1505">
        <f t="shared" si="536"/>
        <v>0</v>
      </c>
      <c r="AR1505">
        <f t="shared" si="537"/>
        <v>0</v>
      </c>
      <c r="AS1505">
        <f t="shared" si="538"/>
        <v>0</v>
      </c>
      <c r="AT1505">
        <f t="shared" si="539"/>
        <v>0</v>
      </c>
      <c r="AV1505">
        <f t="shared" si="540"/>
        <v>0</v>
      </c>
      <c r="AW1505">
        <f t="shared" si="541"/>
        <v>0</v>
      </c>
      <c r="AX1505">
        <f t="shared" si="542"/>
        <v>0</v>
      </c>
      <c r="AY1505">
        <f t="shared" si="543"/>
        <v>0</v>
      </c>
      <c r="BA1505">
        <f t="shared" si="544"/>
        <v>0</v>
      </c>
      <c r="BB1505">
        <f t="shared" si="545"/>
        <v>0</v>
      </c>
      <c r="BC1505">
        <f t="shared" si="546"/>
        <v>0</v>
      </c>
      <c r="BD1505">
        <f t="shared" si="547"/>
        <v>0</v>
      </c>
      <c r="BF1505">
        <f t="shared" si="548"/>
        <v>0</v>
      </c>
      <c r="BG1505">
        <f t="shared" si="549"/>
        <v>0</v>
      </c>
      <c r="BH1505">
        <f t="shared" si="550"/>
        <v>0</v>
      </c>
      <c r="BI1505">
        <f t="shared" si="551"/>
        <v>0</v>
      </c>
      <c r="BK1505">
        <f t="shared" si="552"/>
        <v>0</v>
      </c>
      <c r="BL1505">
        <f t="shared" si="553"/>
        <v>0</v>
      </c>
      <c r="BM1505">
        <f t="shared" si="554"/>
        <v>0</v>
      </c>
      <c r="BN1505">
        <f t="shared" si="555"/>
        <v>0</v>
      </c>
      <c r="BP1505">
        <f t="shared" si="556"/>
        <v>0</v>
      </c>
      <c r="BQ1505">
        <f t="shared" si="557"/>
        <v>0</v>
      </c>
      <c r="BR1505">
        <f t="shared" si="558"/>
        <v>0</v>
      </c>
      <c r="BS1505">
        <f t="shared" si="559"/>
        <v>0</v>
      </c>
      <c r="BU1505">
        <f t="shared" si="560"/>
        <v>0</v>
      </c>
      <c r="BV1505">
        <f t="shared" si="561"/>
        <v>0</v>
      </c>
      <c r="BW1505">
        <f t="shared" si="562"/>
        <v>0</v>
      </c>
      <c r="BX1505">
        <f t="shared" si="563"/>
        <v>0</v>
      </c>
      <c r="BZ1505">
        <f t="shared" si="564"/>
        <v>0</v>
      </c>
      <c r="CA1505">
        <f t="shared" si="565"/>
        <v>0</v>
      </c>
      <c r="CC1505">
        <f t="shared" si="566"/>
        <v>0</v>
      </c>
      <c r="CD1505">
        <f t="shared" si="567"/>
        <v>0</v>
      </c>
      <c r="CE1505">
        <f t="shared" si="568"/>
        <v>0</v>
      </c>
      <c r="CF1505">
        <f t="shared" si="569"/>
        <v>0</v>
      </c>
      <c r="CG1505" s="203">
        <f t="shared" si="570"/>
        <v>0</v>
      </c>
      <c r="CH1505">
        <f t="shared" si="571"/>
        <v>0</v>
      </c>
      <c r="CI1505">
        <f t="shared" si="572"/>
        <v>0</v>
      </c>
      <c r="CJ1505">
        <f t="shared" si="573"/>
        <v>0</v>
      </c>
    </row>
    <row r="1506" spans="1:88" ht="15" customHeight="1">
      <c r="A1506" s="166"/>
      <c r="B1506" s="7"/>
      <c r="C1506" s="64" t="s">
        <v>134</v>
      </c>
      <c r="D1506" s="428" t="str">
        <f t="shared" si="527"/>
        <v/>
      </c>
      <c r="E1506" s="428"/>
      <c r="F1506" s="428"/>
      <c r="G1506" s="428"/>
      <c r="H1506" s="428"/>
      <c r="I1506" s="428"/>
      <c r="J1506" s="428"/>
      <c r="K1506" s="428"/>
      <c r="L1506" s="428"/>
      <c r="M1506" s="237"/>
      <c r="N1506" s="237"/>
      <c r="O1506" s="237"/>
      <c r="P1506" s="237"/>
      <c r="Q1506" s="237"/>
      <c r="R1506" s="237"/>
      <c r="S1506" s="237"/>
      <c r="T1506" s="237"/>
      <c r="U1506" s="237"/>
      <c r="V1506" s="237"/>
      <c r="W1506" s="237"/>
      <c r="X1506" s="237"/>
      <c r="Y1506" s="237"/>
      <c r="Z1506" s="237"/>
      <c r="AA1506" s="237"/>
      <c r="AB1506" s="237"/>
      <c r="AC1506" s="237"/>
      <c r="AD1506" s="237"/>
      <c r="AG1506">
        <f t="shared" si="528"/>
        <v>0</v>
      </c>
      <c r="AH1506">
        <f t="shared" si="529"/>
        <v>0</v>
      </c>
      <c r="AI1506">
        <f t="shared" si="530"/>
        <v>0</v>
      </c>
      <c r="AJ1506">
        <f t="shared" si="531"/>
        <v>0</v>
      </c>
      <c r="AL1506">
        <f t="shared" si="532"/>
        <v>0</v>
      </c>
      <c r="AM1506">
        <f t="shared" si="533"/>
        <v>0</v>
      </c>
      <c r="AN1506">
        <f t="shared" si="534"/>
        <v>0</v>
      </c>
      <c r="AO1506">
        <f t="shared" si="535"/>
        <v>0</v>
      </c>
      <c r="AQ1506">
        <f t="shared" si="536"/>
        <v>0</v>
      </c>
      <c r="AR1506">
        <f t="shared" si="537"/>
        <v>0</v>
      </c>
      <c r="AS1506">
        <f t="shared" si="538"/>
        <v>0</v>
      </c>
      <c r="AT1506">
        <f t="shared" si="539"/>
        <v>0</v>
      </c>
      <c r="AV1506">
        <f t="shared" si="540"/>
        <v>0</v>
      </c>
      <c r="AW1506">
        <f t="shared" si="541"/>
        <v>0</v>
      </c>
      <c r="AX1506">
        <f t="shared" si="542"/>
        <v>0</v>
      </c>
      <c r="AY1506">
        <f t="shared" si="543"/>
        <v>0</v>
      </c>
      <c r="BA1506">
        <f t="shared" si="544"/>
        <v>0</v>
      </c>
      <c r="BB1506">
        <f t="shared" si="545"/>
        <v>0</v>
      </c>
      <c r="BC1506">
        <f t="shared" si="546"/>
        <v>0</v>
      </c>
      <c r="BD1506">
        <f t="shared" si="547"/>
        <v>0</v>
      </c>
      <c r="BF1506">
        <f t="shared" si="548"/>
        <v>0</v>
      </c>
      <c r="BG1506">
        <f t="shared" si="549"/>
        <v>0</v>
      </c>
      <c r="BH1506">
        <f t="shared" si="550"/>
        <v>0</v>
      </c>
      <c r="BI1506">
        <f t="shared" si="551"/>
        <v>0</v>
      </c>
      <c r="BK1506">
        <f t="shared" si="552"/>
        <v>0</v>
      </c>
      <c r="BL1506">
        <f t="shared" si="553"/>
        <v>0</v>
      </c>
      <c r="BM1506">
        <f t="shared" si="554"/>
        <v>0</v>
      </c>
      <c r="BN1506">
        <f t="shared" si="555"/>
        <v>0</v>
      </c>
      <c r="BP1506">
        <f t="shared" si="556"/>
        <v>0</v>
      </c>
      <c r="BQ1506">
        <f t="shared" si="557"/>
        <v>0</v>
      </c>
      <c r="BR1506">
        <f t="shared" si="558"/>
        <v>0</v>
      </c>
      <c r="BS1506">
        <f t="shared" si="559"/>
        <v>0</v>
      </c>
      <c r="BU1506">
        <f t="shared" si="560"/>
        <v>0</v>
      </c>
      <c r="BV1506">
        <f t="shared" si="561"/>
        <v>0</v>
      </c>
      <c r="BW1506">
        <f t="shared" si="562"/>
        <v>0</v>
      </c>
      <c r="BX1506">
        <f t="shared" si="563"/>
        <v>0</v>
      </c>
      <c r="BZ1506">
        <f t="shared" si="564"/>
        <v>0</v>
      </c>
      <c r="CA1506">
        <f t="shared" si="565"/>
        <v>0</v>
      </c>
      <c r="CC1506">
        <f t="shared" si="566"/>
        <v>0</v>
      </c>
      <c r="CD1506">
        <f t="shared" si="567"/>
        <v>0</v>
      </c>
      <c r="CE1506">
        <f t="shared" si="568"/>
        <v>0</v>
      </c>
      <c r="CF1506">
        <f t="shared" si="569"/>
        <v>0</v>
      </c>
      <c r="CG1506" s="203">
        <f t="shared" si="570"/>
        <v>0</v>
      </c>
      <c r="CH1506">
        <f t="shared" si="571"/>
        <v>0</v>
      </c>
      <c r="CI1506">
        <f t="shared" si="572"/>
        <v>0</v>
      </c>
      <c r="CJ1506">
        <f t="shared" si="573"/>
        <v>0</v>
      </c>
    </row>
    <row r="1507" spans="1:88" ht="15" customHeight="1">
      <c r="A1507" s="166"/>
      <c r="B1507" s="7"/>
      <c r="C1507" s="64" t="s">
        <v>135</v>
      </c>
      <c r="D1507" s="428" t="str">
        <f t="shared" si="527"/>
        <v/>
      </c>
      <c r="E1507" s="428"/>
      <c r="F1507" s="428"/>
      <c r="G1507" s="428"/>
      <c r="H1507" s="428"/>
      <c r="I1507" s="428"/>
      <c r="J1507" s="428"/>
      <c r="K1507" s="428"/>
      <c r="L1507" s="428"/>
      <c r="M1507" s="237"/>
      <c r="N1507" s="237"/>
      <c r="O1507" s="237"/>
      <c r="P1507" s="237"/>
      <c r="Q1507" s="237"/>
      <c r="R1507" s="237"/>
      <c r="S1507" s="237"/>
      <c r="T1507" s="237"/>
      <c r="U1507" s="237"/>
      <c r="V1507" s="237"/>
      <c r="W1507" s="237"/>
      <c r="X1507" s="237"/>
      <c r="Y1507" s="237"/>
      <c r="Z1507" s="237"/>
      <c r="AA1507" s="237"/>
      <c r="AB1507" s="237"/>
      <c r="AC1507" s="237"/>
      <c r="AD1507" s="237"/>
      <c r="AG1507">
        <f t="shared" si="528"/>
        <v>0</v>
      </c>
      <c r="AH1507">
        <f t="shared" si="529"/>
        <v>0</v>
      </c>
      <c r="AI1507">
        <f t="shared" si="530"/>
        <v>0</v>
      </c>
      <c r="AJ1507">
        <f t="shared" si="531"/>
        <v>0</v>
      </c>
      <c r="AL1507">
        <f t="shared" si="532"/>
        <v>0</v>
      </c>
      <c r="AM1507">
        <f t="shared" si="533"/>
        <v>0</v>
      </c>
      <c r="AN1507">
        <f t="shared" si="534"/>
        <v>0</v>
      </c>
      <c r="AO1507">
        <f t="shared" si="535"/>
        <v>0</v>
      </c>
      <c r="AQ1507">
        <f t="shared" si="536"/>
        <v>0</v>
      </c>
      <c r="AR1507">
        <f t="shared" si="537"/>
        <v>0</v>
      </c>
      <c r="AS1507">
        <f t="shared" si="538"/>
        <v>0</v>
      </c>
      <c r="AT1507">
        <f t="shared" si="539"/>
        <v>0</v>
      </c>
      <c r="AV1507">
        <f t="shared" si="540"/>
        <v>0</v>
      </c>
      <c r="AW1507">
        <f t="shared" si="541"/>
        <v>0</v>
      </c>
      <c r="AX1507">
        <f t="shared" si="542"/>
        <v>0</v>
      </c>
      <c r="AY1507">
        <f t="shared" si="543"/>
        <v>0</v>
      </c>
      <c r="BA1507">
        <f t="shared" si="544"/>
        <v>0</v>
      </c>
      <c r="BB1507">
        <f t="shared" si="545"/>
        <v>0</v>
      </c>
      <c r="BC1507">
        <f t="shared" si="546"/>
        <v>0</v>
      </c>
      <c r="BD1507">
        <f t="shared" si="547"/>
        <v>0</v>
      </c>
      <c r="BF1507">
        <f t="shared" si="548"/>
        <v>0</v>
      </c>
      <c r="BG1507">
        <f t="shared" si="549"/>
        <v>0</v>
      </c>
      <c r="BH1507">
        <f t="shared" si="550"/>
        <v>0</v>
      </c>
      <c r="BI1507">
        <f t="shared" si="551"/>
        <v>0</v>
      </c>
      <c r="BK1507">
        <f t="shared" si="552"/>
        <v>0</v>
      </c>
      <c r="BL1507">
        <f t="shared" si="553"/>
        <v>0</v>
      </c>
      <c r="BM1507">
        <f t="shared" si="554"/>
        <v>0</v>
      </c>
      <c r="BN1507">
        <f t="shared" si="555"/>
        <v>0</v>
      </c>
      <c r="BP1507">
        <f t="shared" si="556"/>
        <v>0</v>
      </c>
      <c r="BQ1507">
        <f t="shared" si="557"/>
        <v>0</v>
      </c>
      <c r="BR1507">
        <f t="shared" si="558"/>
        <v>0</v>
      </c>
      <c r="BS1507">
        <f t="shared" si="559"/>
        <v>0</v>
      </c>
      <c r="BU1507">
        <f t="shared" si="560"/>
        <v>0</v>
      </c>
      <c r="BV1507">
        <f t="shared" si="561"/>
        <v>0</v>
      </c>
      <c r="BW1507">
        <f t="shared" si="562"/>
        <v>0</v>
      </c>
      <c r="BX1507">
        <f t="shared" si="563"/>
        <v>0</v>
      </c>
      <c r="BZ1507">
        <f t="shared" si="564"/>
        <v>0</v>
      </c>
      <c r="CA1507">
        <f t="shared" si="565"/>
        <v>0</v>
      </c>
      <c r="CC1507">
        <f t="shared" si="566"/>
        <v>0</v>
      </c>
      <c r="CD1507">
        <f t="shared" si="567"/>
        <v>0</v>
      </c>
      <c r="CE1507">
        <f t="shared" si="568"/>
        <v>0</v>
      </c>
      <c r="CF1507">
        <f t="shared" si="569"/>
        <v>0</v>
      </c>
      <c r="CG1507" s="203">
        <f t="shared" si="570"/>
        <v>0</v>
      </c>
      <c r="CH1507">
        <f t="shared" si="571"/>
        <v>0</v>
      </c>
      <c r="CI1507">
        <f t="shared" si="572"/>
        <v>0</v>
      </c>
      <c r="CJ1507">
        <f t="shared" si="573"/>
        <v>0</v>
      </c>
    </row>
    <row r="1508" spans="1:88" ht="15" customHeight="1">
      <c r="A1508" s="166"/>
      <c r="B1508" s="7"/>
      <c r="C1508" s="64" t="s">
        <v>136</v>
      </c>
      <c r="D1508" s="428" t="str">
        <f t="shared" si="527"/>
        <v/>
      </c>
      <c r="E1508" s="428"/>
      <c r="F1508" s="428"/>
      <c r="G1508" s="428"/>
      <c r="H1508" s="428"/>
      <c r="I1508" s="428"/>
      <c r="J1508" s="428"/>
      <c r="K1508" s="428"/>
      <c r="L1508" s="428"/>
      <c r="M1508" s="237"/>
      <c r="N1508" s="237"/>
      <c r="O1508" s="237"/>
      <c r="P1508" s="237"/>
      <c r="Q1508" s="237"/>
      <c r="R1508" s="237"/>
      <c r="S1508" s="237"/>
      <c r="T1508" s="237"/>
      <c r="U1508" s="237"/>
      <c r="V1508" s="237"/>
      <c r="W1508" s="237"/>
      <c r="X1508" s="237"/>
      <c r="Y1508" s="237"/>
      <c r="Z1508" s="237"/>
      <c r="AA1508" s="237"/>
      <c r="AB1508" s="237"/>
      <c r="AC1508" s="237"/>
      <c r="AD1508" s="237"/>
      <c r="AG1508">
        <f t="shared" si="528"/>
        <v>0</v>
      </c>
      <c r="AH1508">
        <f t="shared" si="529"/>
        <v>0</v>
      </c>
      <c r="AI1508">
        <f t="shared" si="530"/>
        <v>0</v>
      </c>
      <c r="AJ1508">
        <f t="shared" si="531"/>
        <v>0</v>
      </c>
      <c r="AL1508">
        <f t="shared" si="532"/>
        <v>0</v>
      </c>
      <c r="AM1508">
        <f t="shared" si="533"/>
        <v>0</v>
      </c>
      <c r="AN1508">
        <f t="shared" si="534"/>
        <v>0</v>
      </c>
      <c r="AO1508">
        <f t="shared" si="535"/>
        <v>0</v>
      </c>
      <c r="AQ1508">
        <f t="shared" si="536"/>
        <v>0</v>
      </c>
      <c r="AR1508">
        <f t="shared" si="537"/>
        <v>0</v>
      </c>
      <c r="AS1508">
        <f t="shared" si="538"/>
        <v>0</v>
      </c>
      <c r="AT1508">
        <f t="shared" si="539"/>
        <v>0</v>
      </c>
      <c r="AV1508">
        <f t="shared" si="540"/>
        <v>0</v>
      </c>
      <c r="AW1508">
        <f t="shared" si="541"/>
        <v>0</v>
      </c>
      <c r="AX1508">
        <f t="shared" si="542"/>
        <v>0</v>
      </c>
      <c r="AY1508">
        <f t="shared" si="543"/>
        <v>0</v>
      </c>
      <c r="BA1508">
        <f t="shared" si="544"/>
        <v>0</v>
      </c>
      <c r="BB1508">
        <f t="shared" si="545"/>
        <v>0</v>
      </c>
      <c r="BC1508">
        <f t="shared" si="546"/>
        <v>0</v>
      </c>
      <c r="BD1508">
        <f t="shared" si="547"/>
        <v>0</v>
      </c>
      <c r="BF1508">
        <f t="shared" si="548"/>
        <v>0</v>
      </c>
      <c r="BG1508">
        <f t="shared" si="549"/>
        <v>0</v>
      </c>
      <c r="BH1508">
        <f t="shared" si="550"/>
        <v>0</v>
      </c>
      <c r="BI1508">
        <f t="shared" si="551"/>
        <v>0</v>
      </c>
      <c r="BK1508">
        <f t="shared" si="552"/>
        <v>0</v>
      </c>
      <c r="BL1508">
        <f t="shared" si="553"/>
        <v>0</v>
      </c>
      <c r="BM1508">
        <f t="shared" si="554"/>
        <v>0</v>
      </c>
      <c r="BN1508">
        <f t="shared" si="555"/>
        <v>0</v>
      </c>
      <c r="BP1508">
        <f t="shared" si="556"/>
        <v>0</v>
      </c>
      <c r="BQ1508">
        <f t="shared" si="557"/>
        <v>0</v>
      </c>
      <c r="BR1508">
        <f t="shared" si="558"/>
        <v>0</v>
      </c>
      <c r="BS1508">
        <f t="shared" si="559"/>
        <v>0</v>
      </c>
      <c r="BU1508">
        <f t="shared" si="560"/>
        <v>0</v>
      </c>
      <c r="BV1508">
        <f t="shared" si="561"/>
        <v>0</v>
      </c>
      <c r="BW1508">
        <f t="shared" si="562"/>
        <v>0</v>
      </c>
      <c r="BX1508">
        <f t="shared" si="563"/>
        <v>0</v>
      </c>
      <c r="BZ1508">
        <f t="shared" si="564"/>
        <v>0</v>
      </c>
      <c r="CA1508">
        <f t="shared" si="565"/>
        <v>0</v>
      </c>
      <c r="CC1508">
        <f t="shared" si="566"/>
        <v>0</v>
      </c>
      <c r="CD1508">
        <f t="shared" si="567"/>
        <v>0</v>
      </c>
      <c r="CE1508">
        <f t="shared" si="568"/>
        <v>0</v>
      </c>
      <c r="CF1508">
        <f t="shared" si="569"/>
        <v>0</v>
      </c>
      <c r="CG1508" s="203">
        <f t="shared" si="570"/>
        <v>0</v>
      </c>
      <c r="CH1508">
        <f t="shared" si="571"/>
        <v>0</v>
      </c>
      <c r="CI1508">
        <f t="shared" si="572"/>
        <v>0</v>
      </c>
      <c r="CJ1508">
        <f t="shared" si="573"/>
        <v>0</v>
      </c>
    </row>
    <row r="1509" spans="1:88" ht="15" customHeight="1">
      <c r="A1509" s="166"/>
      <c r="B1509" s="7"/>
      <c r="C1509" s="64" t="s">
        <v>137</v>
      </c>
      <c r="D1509" s="428" t="str">
        <f t="shared" si="527"/>
        <v/>
      </c>
      <c r="E1509" s="428"/>
      <c r="F1509" s="428"/>
      <c r="G1509" s="428"/>
      <c r="H1509" s="428"/>
      <c r="I1509" s="428"/>
      <c r="J1509" s="428"/>
      <c r="K1509" s="428"/>
      <c r="L1509" s="428"/>
      <c r="M1509" s="237"/>
      <c r="N1509" s="237"/>
      <c r="O1509" s="237"/>
      <c r="P1509" s="237"/>
      <c r="Q1509" s="237"/>
      <c r="R1509" s="237"/>
      <c r="S1509" s="237"/>
      <c r="T1509" s="237"/>
      <c r="U1509" s="237"/>
      <c r="V1509" s="237"/>
      <c r="W1509" s="237"/>
      <c r="X1509" s="237"/>
      <c r="Y1509" s="237"/>
      <c r="Z1509" s="237"/>
      <c r="AA1509" s="237"/>
      <c r="AB1509" s="237"/>
      <c r="AC1509" s="237"/>
      <c r="AD1509" s="237"/>
      <c r="AG1509">
        <f t="shared" si="528"/>
        <v>0</v>
      </c>
      <c r="AH1509">
        <f t="shared" si="529"/>
        <v>0</v>
      </c>
      <c r="AI1509">
        <f t="shared" si="530"/>
        <v>0</v>
      </c>
      <c r="AJ1509">
        <f t="shared" si="531"/>
        <v>0</v>
      </c>
      <c r="AL1509">
        <f t="shared" si="532"/>
        <v>0</v>
      </c>
      <c r="AM1509">
        <f t="shared" si="533"/>
        <v>0</v>
      </c>
      <c r="AN1509">
        <f t="shared" si="534"/>
        <v>0</v>
      </c>
      <c r="AO1509">
        <f t="shared" si="535"/>
        <v>0</v>
      </c>
      <c r="AQ1509">
        <f t="shared" si="536"/>
        <v>0</v>
      </c>
      <c r="AR1509">
        <f t="shared" si="537"/>
        <v>0</v>
      </c>
      <c r="AS1509">
        <f t="shared" si="538"/>
        <v>0</v>
      </c>
      <c r="AT1509">
        <f t="shared" si="539"/>
        <v>0</v>
      </c>
      <c r="AV1509">
        <f t="shared" si="540"/>
        <v>0</v>
      </c>
      <c r="AW1509">
        <f t="shared" si="541"/>
        <v>0</v>
      </c>
      <c r="AX1509">
        <f t="shared" si="542"/>
        <v>0</v>
      </c>
      <c r="AY1509">
        <f t="shared" si="543"/>
        <v>0</v>
      </c>
      <c r="BA1509">
        <f t="shared" si="544"/>
        <v>0</v>
      </c>
      <c r="BB1509">
        <f t="shared" si="545"/>
        <v>0</v>
      </c>
      <c r="BC1509">
        <f t="shared" si="546"/>
        <v>0</v>
      </c>
      <c r="BD1509">
        <f t="shared" si="547"/>
        <v>0</v>
      </c>
      <c r="BF1509">
        <f t="shared" si="548"/>
        <v>0</v>
      </c>
      <c r="BG1509">
        <f t="shared" si="549"/>
        <v>0</v>
      </c>
      <c r="BH1509">
        <f t="shared" si="550"/>
        <v>0</v>
      </c>
      <c r="BI1509">
        <f t="shared" si="551"/>
        <v>0</v>
      </c>
      <c r="BK1509">
        <f t="shared" si="552"/>
        <v>0</v>
      </c>
      <c r="BL1509">
        <f t="shared" si="553"/>
        <v>0</v>
      </c>
      <c r="BM1509">
        <f t="shared" si="554"/>
        <v>0</v>
      </c>
      <c r="BN1509">
        <f t="shared" si="555"/>
        <v>0</v>
      </c>
      <c r="BP1509">
        <f t="shared" si="556"/>
        <v>0</v>
      </c>
      <c r="BQ1509">
        <f t="shared" si="557"/>
        <v>0</v>
      </c>
      <c r="BR1509">
        <f t="shared" si="558"/>
        <v>0</v>
      </c>
      <c r="BS1509">
        <f t="shared" si="559"/>
        <v>0</v>
      </c>
      <c r="BU1509">
        <f t="shared" si="560"/>
        <v>0</v>
      </c>
      <c r="BV1509">
        <f t="shared" si="561"/>
        <v>0</v>
      </c>
      <c r="BW1509">
        <f t="shared" si="562"/>
        <v>0</v>
      </c>
      <c r="BX1509">
        <f t="shared" si="563"/>
        <v>0</v>
      </c>
      <c r="BZ1509">
        <f t="shared" si="564"/>
        <v>0</v>
      </c>
      <c r="CA1509">
        <f t="shared" si="565"/>
        <v>0</v>
      </c>
      <c r="CC1509">
        <f t="shared" si="566"/>
        <v>0</v>
      </c>
      <c r="CD1509">
        <f t="shared" si="567"/>
        <v>0</v>
      </c>
      <c r="CE1509">
        <f t="shared" si="568"/>
        <v>0</v>
      </c>
      <c r="CF1509">
        <f t="shared" si="569"/>
        <v>0</v>
      </c>
      <c r="CG1509" s="203">
        <f t="shared" si="570"/>
        <v>0</v>
      </c>
      <c r="CH1509">
        <f t="shared" si="571"/>
        <v>0</v>
      </c>
      <c r="CI1509">
        <f t="shared" si="572"/>
        <v>0</v>
      </c>
      <c r="CJ1509">
        <f t="shared" si="573"/>
        <v>0</v>
      </c>
    </row>
    <row r="1510" spans="1:88" ht="15" customHeight="1">
      <c r="A1510" s="166"/>
      <c r="B1510" s="7"/>
      <c r="C1510" s="64" t="s">
        <v>138</v>
      </c>
      <c r="D1510" s="428" t="str">
        <f t="shared" ref="D1510:D1564" si="574">IF(D499="","",D499)</f>
        <v/>
      </c>
      <c r="E1510" s="428"/>
      <c r="F1510" s="428"/>
      <c r="G1510" s="428"/>
      <c r="H1510" s="428"/>
      <c r="I1510" s="428"/>
      <c r="J1510" s="428"/>
      <c r="K1510" s="428"/>
      <c r="L1510" s="428"/>
      <c r="M1510" s="237"/>
      <c r="N1510" s="237"/>
      <c r="O1510" s="237"/>
      <c r="P1510" s="237"/>
      <c r="Q1510" s="237"/>
      <c r="R1510" s="237"/>
      <c r="S1510" s="237"/>
      <c r="T1510" s="237"/>
      <c r="U1510" s="237"/>
      <c r="V1510" s="237"/>
      <c r="W1510" s="237"/>
      <c r="X1510" s="237"/>
      <c r="Y1510" s="237"/>
      <c r="Z1510" s="237"/>
      <c r="AA1510" s="237"/>
      <c r="AB1510" s="237"/>
      <c r="AC1510" s="237"/>
      <c r="AD1510" s="237"/>
      <c r="AG1510">
        <f t="shared" ref="AG1510:AG1564" si="575">M1510</f>
        <v>0</v>
      </c>
      <c r="AH1510">
        <f t="shared" ref="AH1510:AH1564" si="576">COUNTIF(N1510:O1510,"NS")</f>
        <v>0</v>
      </c>
      <c r="AI1510">
        <f t="shared" ref="AI1510:AI1564" si="577">SUM(N1510:O1510)</f>
        <v>0</v>
      </c>
      <c r="AJ1510">
        <f t="shared" ref="AJ1510:AJ1564" si="578">IF($AG$1442=$AH$1442,0,IF(OR(AND(AG1510=0,AH1510&gt;0),AND(AG1510="ns",AI1510&gt;0),AND(AG1510="ns",AH1510=0,AI1510=0)),1,IF(OR(AND(AG1510&gt;0,AH1510=2),AND(AG1510="ns",AH1510=2),AND(AG1510="ns",AI1510=0,AH1510&gt;0),AG1510=AI1510,COUNTIF(M1510:O1510,"NA")=3),0,1)))</f>
        <v>0</v>
      </c>
      <c r="AL1510">
        <f t="shared" ref="AL1510:AL1564" si="579">M1510</f>
        <v>0</v>
      </c>
      <c r="AM1510">
        <f t="shared" ref="AM1510:AM1564" si="580">COUNTIF(S1510,"NS")+COUNTIF(V1510,"NS")+COUNTIF(Y1510,"NS")+COUNTIF(P1510,"NS")+COUNTIF(AB1510,"NS")</f>
        <v>0</v>
      </c>
      <c r="AN1510">
        <f t="shared" ref="AN1510:AN1564" si="581">SUM(S1510,V1510,Y1510,P1510,AB1510)</f>
        <v>0</v>
      </c>
      <c r="AO1510">
        <f t="shared" ref="AO1510:AO1564" si="582">IF($AG$1442=$AH$1442,0,IF(OR(AND(AL1510=0,AM1510&gt;0),AND(AL1510="NS",AN1510&gt;0),AND(AL1510="NS",AM1510=0,AN1510=0)),1,IF(OR(AND(AM1510&gt;=2,AN1510&lt;AL1510),AND(AL1510="NS",AN1510=0,AM1510&gt;0),AL1510=AN1510,(COUNTIF(M1510,"na")+COUNTIF(P1510,"na")+COUNTIF(S1510,"na")+COUNTIF(V1510,"na")+COUNTIF(Y1510,"na")+COUNTIF(AB1510,"na"))=6),0,1)))</f>
        <v>0</v>
      </c>
      <c r="AQ1510">
        <f t="shared" ref="AQ1510:AQ1564" si="583">N1510</f>
        <v>0</v>
      </c>
      <c r="AR1510">
        <f t="shared" ref="AR1510:AR1564" si="584">COUNTIF(T1510,"NS")+COUNTIF(W1510,"NS")+COUNTIF(Z1510,"NS")+COUNTIF(Q1510,"NS")+COUNTIF(AC1510,"NS")</f>
        <v>0</v>
      </c>
      <c r="AS1510">
        <f t="shared" ref="AS1510:AS1564" si="585">SUM(T1510,W1510,Z1510,Q1510,AC1510)</f>
        <v>0</v>
      </c>
      <c r="AT1510">
        <f t="shared" ref="AT1510:AT1564" si="586">IF($AG$1442=$AH$1442,0,IF(OR(AND(AQ1510=0,AR1510&gt;0),AND(AQ1510="NS",AS1510&gt;0),AND(AQ1510="NS",AR1510=0,AS1510=0)),1,IF(OR(AND(AR1510&gt;=2,AS1510&lt;AQ1510),AND(AQ1510="NS",AS1510=0,AR1510&gt;0),AQ1510=AS1510,(COUNTIF(N1510,"na")+COUNTIF(Q1510,"na")+COUNTIF(T1510,"na")+COUNTIF(W1510,"na")+COUNTIF(Z1510,"na")+COUNTIF(AC1510,"na"))=6),0,1)))</f>
        <v>0</v>
      </c>
      <c r="AV1510">
        <f t="shared" ref="AV1510:AV1564" si="587">O1510</f>
        <v>0</v>
      </c>
      <c r="AW1510">
        <f t="shared" ref="AW1510:AW1564" si="588">COUNTIF(U1510,"NS")+COUNTIF(X1510,"NS")+COUNTIF(AA1510,"NS")+COUNTIF(R1510,"NS")+COUNTIF(AD1510,"NS")</f>
        <v>0</v>
      </c>
      <c r="AX1510">
        <f t="shared" ref="AX1510:AX1564" si="589">SUM(U1510,X1510,AA1510,R1510,AD1510)</f>
        <v>0</v>
      </c>
      <c r="AY1510">
        <f t="shared" ref="AY1510:AY1564" si="590">IF($AG$1442=$AH$1442,0,IF(OR(AND(AV1510=0,AW1510&gt;0),AND(AV1510="NS",AX1510&gt;0),AND(AV1510="NS",AW1510=0,AX1510=0)),1,IF(OR(AND(AW1510&gt;=2,AX1510&lt;AV1510),AND(AV1510="NS",AX1510=0,AW1510&gt;0),AV1510=AX1510,(COUNTIF(O1510,"na")+COUNTIF(R1510,"na")+COUNTIF(U1510,"na")+COUNTIF(X1510,"na")+COUNTIF(AA1510,"na")+COUNTIF(AD1510,"na"))=6),0,1)))</f>
        <v>0</v>
      </c>
      <c r="BA1510">
        <f t="shared" ref="BA1510:BA1564" si="591">P1510</f>
        <v>0</v>
      </c>
      <c r="BB1510">
        <f t="shared" ref="BB1510:BB1564" si="592">COUNTIF(Q1510:R1510,"NS")</f>
        <v>0</v>
      </c>
      <c r="BC1510">
        <f t="shared" ref="BC1510:BC1564" si="593">SUM(Q1510:R1510)</f>
        <v>0</v>
      </c>
      <c r="BD1510">
        <f t="shared" ref="BD1510:BD1564" si="594">IF($AG$1442=$AH$1442,0,IF(OR(AND(BA1510=0,BB1510&gt;0),AND(BA1510="ns",BC1510&gt;0),AND(BA1510="ns",BB1510=0,BC1510=0)),1,IF(OR(AND(BA1510&gt;0,BB1510=2),AND(BA1510="ns",BB1510=2),AND(BA1510="ns",BC1510=0,BB1510&gt;0),BA1510=BC1510,COUNTIF(P1510:R1510,"NA")=3),0,1)))</f>
        <v>0</v>
      </c>
      <c r="BF1510">
        <f t="shared" ref="BF1510:BF1564" si="595">S1510</f>
        <v>0</v>
      </c>
      <c r="BG1510">
        <f t="shared" ref="BG1510:BG1564" si="596">COUNTIF(T1510:U1510,"NS")</f>
        <v>0</v>
      </c>
      <c r="BH1510">
        <f t="shared" ref="BH1510:BH1564" si="597">SUM(T1510:U1510)</f>
        <v>0</v>
      </c>
      <c r="BI1510">
        <f t="shared" ref="BI1510:BI1564" si="598">IF($AG$1442=$AH$1442,0,IF(OR(AND(BF1510=0,BG1510&gt;0),AND(BF1510="ns",BH1510&gt;0),AND(BF1510="ns",BG1510=0,BH1510=0)),1,IF(OR(AND(BF1510&gt;0,BG1510=2),AND(BF1510="ns",BG1510=2),AND(BF1510="ns",BH1510=0,BG1510&gt;0),BF1510=BH1510,COUNTIF(S1510:U1510,"NA")=3),0,1)))</f>
        <v>0</v>
      </c>
      <c r="BK1510">
        <f t="shared" ref="BK1510:BK1564" si="599">V1510</f>
        <v>0</v>
      </c>
      <c r="BL1510">
        <f t="shared" ref="BL1510:BL1564" si="600">COUNTIF(W1510:X1510,"NS")</f>
        <v>0</v>
      </c>
      <c r="BM1510">
        <f t="shared" ref="BM1510:BM1564" si="601">SUM(W1510:X1510)</f>
        <v>0</v>
      </c>
      <c r="BN1510">
        <f t="shared" ref="BN1510:BN1564" si="602">IF($AG$1442=$AH$1442,0,IF(OR(AND(BK1510=0,BL1510&gt;0),AND(BK1510="ns",BM1510&gt;0),AND(BK1510="ns",BL1510=0,BM1510=0)),1,IF(OR(AND(BK1510&gt;0,BL1510=2),AND(BK1510="ns",BL1510=2),AND(BK1510="ns",BM1510=0,BL1510&gt;0),BK1510=BM1510,COUNTIF(V1510:X1510,"NA")=3),0,1)))</f>
        <v>0</v>
      </c>
      <c r="BP1510">
        <f t="shared" ref="BP1510:BP1564" si="603">Y1510</f>
        <v>0</v>
      </c>
      <c r="BQ1510">
        <f t="shared" ref="BQ1510:BQ1564" si="604">COUNTIF(Z1510:AA1510,"NS")</f>
        <v>0</v>
      </c>
      <c r="BR1510">
        <f t="shared" ref="BR1510:BR1564" si="605">SUM(Z1510:AA1510)</f>
        <v>0</v>
      </c>
      <c r="BS1510">
        <f t="shared" ref="BS1510:BS1564" si="606">IF($AG$1442=$AH$1442,0,IF(OR(AND(BP1510=0,BQ1510&gt;0),AND(BP1510="ns",BR1510&gt;0),AND(BP1510="ns",BQ1510=0,BR1510=0)),1,IF(OR(AND(BP1510&gt;0,BQ1510=2),AND(BP1510="ns",BQ1510=2),AND(BP1510="ns",BR1510=0,BQ1510&gt;0),BP1510=BR1510,COUNTIF(Y1510:AA1510,"NA")=3),0,1)))</f>
        <v>0</v>
      </c>
      <c r="BU1510">
        <f t="shared" ref="BU1510:BU1564" si="607">AB1510</f>
        <v>0</v>
      </c>
      <c r="BV1510">
        <f t="shared" ref="BV1510:BV1564" si="608">COUNTIF(AC1510:AD1510,"NS")</f>
        <v>0</v>
      </c>
      <c r="BW1510">
        <f t="shared" ref="BW1510:BW1564" si="609">SUM(AC1510:AD1510)</f>
        <v>0</v>
      </c>
      <c r="BX1510">
        <f t="shared" ref="BX1510:BX1564" si="610">IF($AG$1442=$AH$1442,0,IF(OR(AND(BU1510=0,BV1510&gt;0),AND(BU1510="ns",BW1510&gt;0),AND(BU1510="ns",BV1510=0,BW1510=0)),1,IF(OR(AND(BU1510&gt;0,BV1510=2),AND(BU1510="ns",BV1510=2),AND(BU1510="ns",BW1510=0,BV1510&gt;0),BU1510=BW1510,COUNTIF(AB1510:AD1510,"NA")=3),0,1)))</f>
        <v>0</v>
      </c>
      <c r="BZ1510">
        <f t="shared" ref="BZ1510:BZ1564" si="611">IF(OR(V1187="na",V1187="ns"),0,V1187)+IF(OR(AB1187="na",AB1187="ns"),0,AB1187)</f>
        <v>0</v>
      </c>
      <c r="CA1510">
        <f t="shared" ref="CA1510:CA1564" si="612">IF(OR(BZ1510=0,BZ1510="NA",BZ1510="NS"),0,IF(COUNTBLANK(M1510:AD1510)=18,0,IF(COUNTA(M1510:AD1510)&lt;&gt;COUNTA($M$1443:$O$1444,$P$1444:$AD$1444),1,0)))</f>
        <v>0</v>
      </c>
      <c r="CC1510">
        <f t="shared" ref="CC1510:CC1564" si="613">IF(COUNTBLANK(M1510:AD1510)=18,0,IF(M1510&gt;=BZ1510,0,1))</f>
        <v>0</v>
      </c>
      <c r="CD1510">
        <f t="shared" ref="CD1510:CD1564" si="614">IF(OR(W1187="na",W1187="ns"),0,W1187)+IF(OR(AC1187="na",AC1187="ns"),0,AC1187)</f>
        <v>0</v>
      </c>
      <c r="CE1510">
        <f t="shared" ref="CE1510:CE1564" si="615">IF(COUNTBLANK(M1510:AD1510)=18,0,IF(N1510&gt;=CD1510,0,1))</f>
        <v>0</v>
      </c>
      <c r="CF1510">
        <f t="shared" ref="CF1510:CF1564" si="616">IF(OR(X1187="na",X1187="ns"),0,X1187)+IF(OR(AD1187="na",AD1187="ns"),0,AD1187)</f>
        <v>0</v>
      </c>
      <c r="CG1510" s="203">
        <f t="shared" ref="CG1510:CG1564" si="617">IF(COUNTBLANK(M1510:AD1510)=18,0,IF(O1510&gt;=CF1510,0,1))</f>
        <v>0</v>
      </c>
      <c r="CH1510">
        <f t="shared" ref="CH1510:CH1564" si="618">IF(OR(P1510="NA",P1510="NS"),0,IF(P1510&lt;=BZ1510,0,1))+IF(OR(S1510="NA",S1510="NS"),0,IF(S1510&lt;=BZ1510,0,1))+IF(OR(V1510="NA",V1510="NS"),0,IF(V1510&lt;=BZ1510,0,1))+IF(OR(Y1510="NA",Y1510="NS"),0,IF(Y1510&lt;=BZ1510,0,1))+IF(OR(AB1510="NA",AB1510="NS"),0,IF(AB1510&lt;=BZ1510,0,1))</f>
        <v>0</v>
      </c>
      <c r="CI1510">
        <f t="shared" ref="CI1510:CI1564" si="619">IF(OR(Q1510="NA",Q1510="NS"),0,IF(Q1510&lt;=CD1510,0,1))+IF(OR(T1510="NA",T1510="NS"),0,IF(T1510&lt;=CD1510,0,1))+IF(OR(W1510="NA",W1510="NS"),0,IF(W1510&lt;=CD1510,0,1))+IF(OR(Z1510="NA",Z1510="NS"),0,IF(Z1510&lt;=CD1510,0,1))+IF(OR(AC1510="NA",AC1510="NS"),0,IF(AC1510&lt;=CD1510,0,1))</f>
        <v>0</v>
      </c>
      <c r="CJ1510">
        <f t="shared" ref="CJ1510:CJ1564" si="620">IF(OR(R1510="NA",R1510="NS"),0,IF(R1510&lt;=CF1510,0,1))+IF(OR(U1510="NA",U1510="NS"),0,IF(U1510&lt;=CF1510,0,1))+IF(OR(X1510="NA",X1510="NS"),0,IF(X1510&lt;=CF1510,0,1))+IF(OR(AA1510="NA",AA1510="NS"),0,IF(AA1510&lt;=CF1510,0,1))+IF(OR(AD1510="NA",AD1510="NS"),0,IF(AD1510&lt;=CF1510,0,1))</f>
        <v>0</v>
      </c>
    </row>
    <row r="1511" spans="1:88" ht="15" customHeight="1">
      <c r="A1511" s="166"/>
      <c r="B1511" s="7"/>
      <c r="C1511" s="64" t="s">
        <v>139</v>
      </c>
      <c r="D1511" s="428" t="str">
        <f t="shared" si="574"/>
        <v/>
      </c>
      <c r="E1511" s="428"/>
      <c r="F1511" s="428"/>
      <c r="G1511" s="428"/>
      <c r="H1511" s="428"/>
      <c r="I1511" s="428"/>
      <c r="J1511" s="428"/>
      <c r="K1511" s="428"/>
      <c r="L1511" s="428"/>
      <c r="M1511" s="237"/>
      <c r="N1511" s="237"/>
      <c r="O1511" s="237"/>
      <c r="P1511" s="237"/>
      <c r="Q1511" s="237"/>
      <c r="R1511" s="237"/>
      <c r="S1511" s="237"/>
      <c r="T1511" s="237"/>
      <c r="U1511" s="237"/>
      <c r="V1511" s="237"/>
      <c r="W1511" s="237"/>
      <c r="X1511" s="237"/>
      <c r="Y1511" s="237"/>
      <c r="Z1511" s="237"/>
      <c r="AA1511" s="237"/>
      <c r="AB1511" s="237"/>
      <c r="AC1511" s="237"/>
      <c r="AD1511" s="237"/>
      <c r="AG1511">
        <f t="shared" si="575"/>
        <v>0</v>
      </c>
      <c r="AH1511">
        <f t="shared" si="576"/>
        <v>0</v>
      </c>
      <c r="AI1511">
        <f t="shared" si="577"/>
        <v>0</v>
      </c>
      <c r="AJ1511">
        <f t="shared" si="578"/>
        <v>0</v>
      </c>
      <c r="AL1511">
        <f t="shared" si="579"/>
        <v>0</v>
      </c>
      <c r="AM1511">
        <f t="shared" si="580"/>
        <v>0</v>
      </c>
      <c r="AN1511">
        <f t="shared" si="581"/>
        <v>0</v>
      </c>
      <c r="AO1511">
        <f t="shared" si="582"/>
        <v>0</v>
      </c>
      <c r="AQ1511">
        <f t="shared" si="583"/>
        <v>0</v>
      </c>
      <c r="AR1511">
        <f t="shared" si="584"/>
        <v>0</v>
      </c>
      <c r="AS1511">
        <f t="shared" si="585"/>
        <v>0</v>
      </c>
      <c r="AT1511">
        <f t="shared" si="586"/>
        <v>0</v>
      </c>
      <c r="AV1511">
        <f t="shared" si="587"/>
        <v>0</v>
      </c>
      <c r="AW1511">
        <f t="shared" si="588"/>
        <v>0</v>
      </c>
      <c r="AX1511">
        <f t="shared" si="589"/>
        <v>0</v>
      </c>
      <c r="AY1511">
        <f t="shared" si="590"/>
        <v>0</v>
      </c>
      <c r="BA1511">
        <f t="shared" si="591"/>
        <v>0</v>
      </c>
      <c r="BB1511">
        <f t="shared" si="592"/>
        <v>0</v>
      </c>
      <c r="BC1511">
        <f t="shared" si="593"/>
        <v>0</v>
      </c>
      <c r="BD1511">
        <f t="shared" si="594"/>
        <v>0</v>
      </c>
      <c r="BF1511">
        <f t="shared" si="595"/>
        <v>0</v>
      </c>
      <c r="BG1511">
        <f t="shared" si="596"/>
        <v>0</v>
      </c>
      <c r="BH1511">
        <f t="shared" si="597"/>
        <v>0</v>
      </c>
      <c r="BI1511">
        <f t="shared" si="598"/>
        <v>0</v>
      </c>
      <c r="BK1511">
        <f t="shared" si="599"/>
        <v>0</v>
      </c>
      <c r="BL1511">
        <f t="shared" si="600"/>
        <v>0</v>
      </c>
      <c r="BM1511">
        <f t="shared" si="601"/>
        <v>0</v>
      </c>
      <c r="BN1511">
        <f t="shared" si="602"/>
        <v>0</v>
      </c>
      <c r="BP1511">
        <f t="shared" si="603"/>
        <v>0</v>
      </c>
      <c r="BQ1511">
        <f t="shared" si="604"/>
        <v>0</v>
      </c>
      <c r="BR1511">
        <f t="shared" si="605"/>
        <v>0</v>
      </c>
      <c r="BS1511">
        <f t="shared" si="606"/>
        <v>0</v>
      </c>
      <c r="BU1511">
        <f t="shared" si="607"/>
        <v>0</v>
      </c>
      <c r="BV1511">
        <f t="shared" si="608"/>
        <v>0</v>
      </c>
      <c r="BW1511">
        <f t="shared" si="609"/>
        <v>0</v>
      </c>
      <c r="BX1511">
        <f t="shared" si="610"/>
        <v>0</v>
      </c>
      <c r="BZ1511">
        <f t="shared" si="611"/>
        <v>0</v>
      </c>
      <c r="CA1511">
        <f t="shared" si="612"/>
        <v>0</v>
      </c>
      <c r="CC1511">
        <f t="shared" si="613"/>
        <v>0</v>
      </c>
      <c r="CD1511">
        <f t="shared" si="614"/>
        <v>0</v>
      </c>
      <c r="CE1511">
        <f t="shared" si="615"/>
        <v>0</v>
      </c>
      <c r="CF1511">
        <f t="shared" si="616"/>
        <v>0</v>
      </c>
      <c r="CG1511" s="203">
        <f t="shared" si="617"/>
        <v>0</v>
      </c>
      <c r="CH1511">
        <f t="shared" si="618"/>
        <v>0</v>
      </c>
      <c r="CI1511">
        <f t="shared" si="619"/>
        <v>0</v>
      </c>
      <c r="CJ1511">
        <f t="shared" si="620"/>
        <v>0</v>
      </c>
    </row>
    <row r="1512" spans="1:88" ht="15" customHeight="1">
      <c r="A1512" s="166"/>
      <c r="B1512" s="7"/>
      <c r="C1512" s="64" t="s">
        <v>140</v>
      </c>
      <c r="D1512" s="428" t="str">
        <f t="shared" si="574"/>
        <v/>
      </c>
      <c r="E1512" s="428"/>
      <c r="F1512" s="428"/>
      <c r="G1512" s="428"/>
      <c r="H1512" s="428"/>
      <c r="I1512" s="428"/>
      <c r="J1512" s="428"/>
      <c r="K1512" s="428"/>
      <c r="L1512" s="428"/>
      <c r="M1512" s="237"/>
      <c r="N1512" s="237"/>
      <c r="O1512" s="237"/>
      <c r="P1512" s="237"/>
      <c r="Q1512" s="237"/>
      <c r="R1512" s="237"/>
      <c r="S1512" s="237"/>
      <c r="T1512" s="237"/>
      <c r="U1512" s="237"/>
      <c r="V1512" s="237"/>
      <c r="W1512" s="237"/>
      <c r="X1512" s="237"/>
      <c r="Y1512" s="237"/>
      <c r="Z1512" s="237"/>
      <c r="AA1512" s="237"/>
      <c r="AB1512" s="237"/>
      <c r="AC1512" s="237"/>
      <c r="AD1512" s="237"/>
      <c r="AG1512">
        <f t="shared" si="575"/>
        <v>0</v>
      </c>
      <c r="AH1512">
        <f t="shared" si="576"/>
        <v>0</v>
      </c>
      <c r="AI1512">
        <f t="shared" si="577"/>
        <v>0</v>
      </c>
      <c r="AJ1512">
        <f t="shared" si="578"/>
        <v>0</v>
      </c>
      <c r="AL1512">
        <f t="shared" si="579"/>
        <v>0</v>
      </c>
      <c r="AM1512">
        <f t="shared" si="580"/>
        <v>0</v>
      </c>
      <c r="AN1512">
        <f t="shared" si="581"/>
        <v>0</v>
      </c>
      <c r="AO1512">
        <f t="shared" si="582"/>
        <v>0</v>
      </c>
      <c r="AQ1512">
        <f t="shared" si="583"/>
        <v>0</v>
      </c>
      <c r="AR1512">
        <f t="shared" si="584"/>
        <v>0</v>
      </c>
      <c r="AS1512">
        <f t="shared" si="585"/>
        <v>0</v>
      </c>
      <c r="AT1512">
        <f t="shared" si="586"/>
        <v>0</v>
      </c>
      <c r="AV1512">
        <f t="shared" si="587"/>
        <v>0</v>
      </c>
      <c r="AW1512">
        <f t="shared" si="588"/>
        <v>0</v>
      </c>
      <c r="AX1512">
        <f t="shared" si="589"/>
        <v>0</v>
      </c>
      <c r="AY1512">
        <f t="shared" si="590"/>
        <v>0</v>
      </c>
      <c r="BA1512">
        <f t="shared" si="591"/>
        <v>0</v>
      </c>
      <c r="BB1512">
        <f t="shared" si="592"/>
        <v>0</v>
      </c>
      <c r="BC1512">
        <f t="shared" si="593"/>
        <v>0</v>
      </c>
      <c r="BD1512">
        <f t="shared" si="594"/>
        <v>0</v>
      </c>
      <c r="BF1512">
        <f t="shared" si="595"/>
        <v>0</v>
      </c>
      <c r="BG1512">
        <f t="shared" si="596"/>
        <v>0</v>
      </c>
      <c r="BH1512">
        <f t="shared" si="597"/>
        <v>0</v>
      </c>
      <c r="BI1512">
        <f t="shared" si="598"/>
        <v>0</v>
      </c>
      <c r="BK1512">
        <f t="shared" si="599"/>
        <v>0</v>
      </c>
      <c r="BL1512">
        <f t="shared" si="600"/>
        <v>0</v>
      </c>
      <c r="BM1512">
        <f t="shared" si="601"/>
        <v>0</v>
      </c>
      <c r="BN1512">
        <f t="shared" si="602"/>
        <v>0</v>
      </c>
      <c r="BP1512">
        <f t="shared" si="603"/>
        <v>0</v>
      </c>
      <c r="BQ1512">
        <f t="shared" si="604"/>
        <v>0</v>
      </c>
      <c r="BR1512">
        <f t="shared" si="605"/>
        <v>0</v>
      </c>
      <c r="BS1512">
        <f t="shared" si="606"/>
        <v>0</v>
      </c>
      <c r="BU1512">
        <f t="shared" si="607"/>
        <v>0</v>
      </c>
      <c r="BV1512">
        <f t="shared" si="608"/>
        <v>0</v>
      </c>
      <c r="BW1512">
        <f t="shared" si="609"/>
        <v>0</v>
      </c>
      <c r="BX1512">
        <f t="shared" si="610"/>
        <v>0</v>
      </c>
      <c r="BZ1512">
        <f t="shared" si="611"/>
        <v>0</v>
      </c>
      <c r="CA1512">
        <f t="shared" si="612"/>
        <v>0</v>
      </c>
      <c r="CC1512">
        <f t="shared" si="613"/>
        <v>0</v>
      </c>
      <c r="CD1512">
        <f t="shared" si="614"/>
        <v>0</v>
      </c>
      <c r="CE1512">
        <f t="shared" si="615"/>
        <v>0</v>
      </c>
      <c r="CF1512">
        <f t="shared" si="616"/>
        <v>0</v>
      </c>
      <c r="CG1512" s="203">
        <f t="shared" si="617"/>
        <v>0</v>
      </c>
      <c r="CH1512">
        <f t="shared" si="618"/>
        <v>0</v>
      </c>
      <c r="CI1512">
        <f t="shared" si="619"/>
        <v>0</v>
      </c>
      <c r="CJ1512">
        <f t="shared" si="620"/>
        <v>0</v>
      </c>
    </row>
    <row r="1513" spans="1:88" ht="15" customHeight="1">
      <c r="A1513" s="166"/>
      <c r="B1513" s="7"/>
      <c r="C1513" s="64" t="s">
        <v>141</v>
      </c>
      <c r="D1513" s="428" t="str">
        <f t="shared" si="574"/>
        <v/>
      </c>
      <c r="E1513" s="428"/>
      <c r="F1513" s="428"/>
      <c r="G1513" s="428"/>
      <c r="H1513" s="428"/>
      <c r="I1513" s="428"/>
      <c r="J1513" s="428"/>
      <c r="K1513" s="428"/>
      <c r="L1513" s="428"/>
      <c r="M1513" s="237"/>
      <c r="N1513" s="237"/>
      <c r="O1513" s="237"/>
      <c r="P1513" s="237"/>
      <c r="Q1513" s="237"/>
      <c r="R1513" s="237"/>
      <c r="S1513" s="237"/>
      <c r="T1513" s="237"/>
      <c r="U1513" s="237"/>
      <c r="V1513" s="237"/>
      <c r="W1513" s="237"/>
      <c r="X1513" s="237"/>
      <c r="Y1513" s="237"/>
      <c r="Z1513" s="237"/>
      <c r="AA1513" s="237"/>
      <c r="AB1513" s="237"/>
      <c r="AC1513" s="237"/>
      <c r="AD1513" s="237"/>
      <c r="AG1513">
        <f t="shared" si="575"/>
        <v>0</v>
      </c>
      <c r="AH1513">
        <f t="shared" si="576"/>
        <v>0</v>
      </c>
      <c r="AI1513">
        <f t="shared" si="577"/>
        <v>0</v>
      </c>
      <c r="AJ1513">
        <f t="shared" si="578"/>
        <v>0</v>
      </c>
      <c r="AL1513">
        <f t="shared" si="579"/>
        <v>0</v>
      </c>
      <c r="AM1513">
        <f t="shared" si="580"/>
        <v>0</v>
      </c>
      <c r="AN1513">
        <f t="shared" si="581"/>
        <v>0</v>
      </c>
      <c r="AO1513">
        <f t="shared" si="582"/>
        <v>0</v>
      </c>
      <c r="AQ1513">
        <f t="shared" si="583"/>
        <v>0</v>
      </c>
      <c r="AR1513">
        <f t="shared" si="584"/>
        <v>0</v>
      </c>
      <c r="AS1513">
        <f t="shared" si="585"/>
        <v>0</v>
      </c>
      <c r="AT1513">
        <f t="shared" si="586"/>
        <v>0</v>
      </c>
      <c r="AV1513">
        <f t="shared" si="587"/>
        <v>0</v>
      </c>
      <c r="AW1513">
        <f t="shared" si="588"/>
        <v>0</v>
      </c>
      <c r="AX1513">
        <f t="shared" si="589"/>
        <v>0</v>
      </c>
      <c r="AY1513">
        <f t="shared" si="590"/>
        <v>0</v>
      </c>
      <c r="BA1513">
        <f t="shared" si="591"/>
        <v>0</v>
      </c>
      <c r="BB1513">
        <f t="shared" si="592"/>
        <v>0</v>
      </c>
      <c r="BC1513">
        <f t="shared" si="593"/>
        <v>0</v>
      </c>
      <c r="BD1513">
        <f t="shared" si="594"/>
        <v>0</v>
      </c>
      <c r="BF1513">
        <f t="shared" si="595"/>
        <v>0</v>
      </c>
      <c r="BG1513">
        <f t="shared" si="596"/>
        <v>0</v>
      </c>
      <c r="BH1513">
        <f t="shared" si="597"/>
        <v>0</v>
      </c>
      <c r="BI1513">
        <f t="shared" si="598"/>
        <v>0</v>
      </c>
      <c r="BK1513">
        <f t="shared" si="599"/>
        <v>0</v>
      </c>
      <c r="BL1513">
        <f t="shared" si="600"/>
        <v>0</v>
      </c>
      <c r="BM1513">
        <f t="shared" si="601"/>
        <v>0</v>
      </c>
      <c r="BN1513">
        <f t="shared" si="602"/>
        <v>0</v>
      </c>
      <c r="BP1513">
        <f t="shared" si="603"/>
        <v>0</v>
      </c>
      <c r="BQ1513">
        <f t="shared" si="604"/>
        <v>0</v>
      </c>
      <c r="BR1513">
        <f t="shared" si="605"/>
        <v>0</v>
      </c>
      <c r="BS1513">
        <f t="shared" si="606"/>
        <v>0</v>
      </c>
      <c r="BU1513">
        <f t="shared" si="607"/>
        <v>0</v>
      </c>
      <c r="BV1513">
        <f t="shared" si="608"/>
        <v>0</v>
      </c>
      <c r="BW1513">
        <f t="shared" si="609"/>
        <v>0</v>
      </c>
      <c r="BX1513">
        <f t="shared" si="610"/>
        <v>0</v>
      </c>
      <c r="BZ1513">
        <f t="shared" si="611"/>
        <v>0</v>
      </c>
      <c r="CA1513">
        <f t="shared" si="612"/>
        <v>0</v>
      </c>
      <c r="CC1513">
        <f t="shared" si="613"/>
        <v>0</v>
      </c>
      <c r="CD1513">
        <f t="shared" si="614"/>
        <v>0</v>
      </c>
      <c r="CE1513">
        <f t="shared" si="615"/>
        <v>0</v>
      </c>
      <c r="CF1513">
        <f t="shared" si="616"/>
        <v>0</v>
      </c>
      <c r="CG1513" s="203">
        <f t="shared" si="617"/>
        <v>0</v>
      </c>
      <c r="CH1513">
        <f t="shared" si="618"/>
        <v>0</v>
      </c>
      <c r="CI1513">
        <f t="shared" si="619"/>
        <v>0</v>
      </c>
      <c r="CJ1513">
        <f t="shared" si="620"/>
        <v>0</v>
      </c>
    </row>
    <row r="1514" spans="1:88" ht="15" customHeight="1">
      <c r="A1514" s="166"/>
      <c r="B1514" s="7"/>
      <c r="C1514" s="64" t="s">
        <v>142</v>
      </c>
      <c r="D1514" s="428" t="str">
        <f t="shared" si="574"/>
        <v/>
      </c>
      <c r="E1514" s="428"/>
      <c r="F1514" s="428"/>
      <c r="G1514" s="428"/>
      <c r="H1514" s="428"/>
      <c r="I1514" s="428"/>
      <c r="J1514" s="428"/>
      <c r="K1514" s="428"/>
      <c r="L1514" s="428"/>
      <c r="M1514" s="237"/>
      <c r="N1514" s="237"/>
      <c r="O1514" s="237"/>
      <c r="P1514" s="237"/>
      <c r="Q1514" s="237"/>
      <c r="R1514" s="237"/>
      <c r="S1514" s="237"/>
      <c r="T1514" s="237"/>
      <c r="U1514" s="237"/>
      <c r="V1514" s="237"/>
      <c r="W1514" s="237"/>
      <c r="X1514" s="237"/>
      <c r="Y1514" s="237"/>
      <c r="Z1514" s="237"/>
      <c r="AA1514" s="237"/>
      <c r="AB1514" s="237"/>
      <c r="AC1514" s="237"/>
      <c r="AD1514" s="237"/>
      <c r="AG1514">
        <f t="shared" si="575"/>
        <v>0</v>
      </c>
      <c r="AH1514">
        <f t="shared" si="576"/>
        <v>0</v>
      </c>
      <c r="AI1514">
        <f t="shared" si="577"/>
        <v>0</v>
      </c>
      <c r="AJ1514">
        <f t="shared" si="578"/>
        <v>0</v>
      </c>
      <c r="AL1514">
        <f t="shared" si="579"/>
        <v>0</v>
      </c>
      <c r="AM1514">
        <f t="shared" si="580"/>
        <v>0</v>
      </c>
      <c r="AN1514">
        <f t="shared" si="581"/>
        <v>0</v>
      </c>
      <c r="AO1514">
        <f t="shared" si="582"/>
        <v>0</v>
      </c>
      <c r="AQ1514">
        <f t="shared" si="583"/>
        <v>0</v>
      </c>
      <c r="AR1514">
        <f t="shared" si="584"/>
        <v>0</v>
      </c>
      <c r="AS1514">
        <f t="shared" si="585"/>
        <v>0</v>
      </c>
      <c r="AT1514">
        <f t="shared" si="586"/>
        <v>0</v>
      </c>
      <c r="AV1514">
        <f t="shared" si="587"/>
        <v>0</v>
      </c>
      <c r="AW1514">
        <f t="shared" si="588"/>
        <v>0</v>
      </c>
      <c r="AX1514">
        <f t="shared" si="589"/>
        <v>0</v>
      </c>
      <c r="AY1514">
        <f t="shared" si="590"/>
        <v>0</v>
      </c>
      <c r="BA1514">
        <f t="shared" si="591"/>
        <v>0</v>
      </c>
      <c r="BB1514">
        <f t="shared" si="592"/>
        <v>0</v>
      </c>
      <c r="BC1514">
        <f t="shared" si="593"/>
        <v>0</v>
      </c>
      <c r="BD1514">
        <f t="shared" si="594"/>
        <v>0</v>
      </c>
      <c r="BF1514">
        <f t="shared" si="595"/>
        <v>0</v>
      </c>
      <c r="BG1514">
        <f t="shared" si="596"/>
        <v>0</v>
      </c>
      <c r="BH1514">
        <f t="shared" si="597"/>
        <v>0</v>
      </c>
      <c r="BI1514">
        <f t="shared" si="598"/>
        <v>0</v>
      </c>
      <c r="BK1514">
        <f t="shared" si="599"/>
        <v>0</v>
      </c>
      <c r="BL1514">
        <f t="shared" si="600"/>
        <v>0</v>
      </c>
      <c r="BM1514">
        <f t="shared" si="601"/>
        <v>0</v>
      </c>
      <c r="BN1514">
        <f t="shared" si="602"/>
        <v>0</v>
      </c>
      <c r="BP1514">
        <f t="shared" si="603"/>
        <v>0</v>
      </c>
      <c r="BQ1514">
        <f t="shared" si="604"/>
        <v>0</v>
      </c>
      <c r="BR1514">
        <f t="shared" si="605"/>
        <v>0</v>
      </c>
      <c r="BS1514">
        <f t="shared" si="606"/>
        <v>0</v>
      </c>
      <c r="BU1514">
        <f t="shared" si="607"/>
        <v>0</v>
      </c>
      <c r="BV1514">
        <f t="shared" si="608"/>
        <v>0</v>
      </c>
      <c r="BW1514">
        <f t="shared" si="609"/>
        <v>0</v>
      </c>
      <c r="BX1514">
        <f t="shared" si="610"/>
        <v>0</v>
      </c>
      <c r="BZ1514">
        <f t="shared" si="611"/>
        <v>0</v>
      </c>
      <c r="CA1514">
        <f t="shared" si="612"/>
        <v>0</v>
      </c>
      <c r="CC1514">
        <f t="shared" si="613"/>
        <v>0</v>
      </c>
      <c r="CD1514">
        <f t="shared" si="614"/>
        <v>0</v>
      </c>
      <c r="CE1514">
        <f t="shared" si="615"/>
        <v>0</v>
      </c>
      <c r="CF1514">
        <f t="shared" si="616"/>
        <v>0</v>
      </c>
      <c r="CG1514" s="203">
        <f t="shared" si="617"/>
        <v>0</v>
      </c>
      <c r="CH1514">
        <f t="shared" si="618"/>
        <v>0</v>
      </c>
      <c r="CI1514">
        <f t="shared" si="619"/>
        <v>0</v>
      </c>
      <c r="CJ1514">
        <f t="shared" si="620"/>
        <v>0</v>
      </c>
    </row>
    <row r="1515" spans="1:88" ht="15" customHeight="1">
      <c r="A1515" s="166"/>
      <c r="B1515" s="7"/>
      <c r="C1515" s="64" t="s">
        <v>143</v>
      </c>
      <c r="D1515" s="428" t="str">
        <f t="shared" si="574"/>
        <v/>
      </c>
      <c r="E1515" s="428"/>
      <c r="F1515" s="428"/>
      <c r="G1515" s="428"/>
      <c r="H1515" s="428"/>
      <c r="I1515" s="428"/>
      <c r="J1515" s="428"/>
      <c r="K1515" s="428"/>
      <c r="L1515" s="428"/>
      <c r="M1515" s="237"/>
      <c r="N1515" s="237"/>
      <c r="O1515" s="237"/>
      <c r="P1515" s="237"/>
      <c r="Q1515" s="237"/>
      <c r="R1515" s="237"/>
      <c r="S1515" s="237"/>
      <c r="T1515" s="237"/>
      <c r="U1515" s="237"/>
      <c r="V1515" s="237"/>
      <c r="W1515" s="237"/>
      <c r="X1515" s="237"/>
      <c r="Y1515" s="237"/>
      <c r="Z1515" s="237"/>
      <c r="AA1515" s="237"/>
      <c r="AB1515" s="237"/>
      <c r="AC1515" s="237"/>
      <c r="AD1515" s="237"/>
      <c r="AG1515">
        <f t="shared" si="575"/>
        <v>0</v>
      </c>
      <c r="AH1515">
        <f t="shared" si="576"/>
        <v>0</v>
      </c>
      <c r="AI1515">
        <f t="shared" si="577"/>
        <v>0</v>
      </c>
      <c r="AJ1515">
        <f t="shared" si="578"/>
        <v>0</v>
      </c>
      <c r="AL1515">
        <f t="shared" si="579"/>
        <v>0</v>
      </c>
      <c r="AM1515">
        <f t="shared" si="580"/>
        <v>0</v>
      </c>
      <c r="AN1515">
        <f t="shared" si="581"/>
        <v>0</v>
      </c>
      <c r="AO1515">
        <f t="shared" si="582"/>
        <v>0</v>
      </c>
      <c r="AQ1515">
        <f t="shared" si="583"/>
        <v>0</v>
      </c>
      <c r="AR1515">
        <f t="shared" si="584"/>
        <v>0</v>
      </c>
      <c r="AS1515">
        <f t="shared" si="585"/>
        <v>0</v>
      </c>
      <c r="AT1515">
        <f t="shared" si="586"/>
        <v>0</v>
      </c>
      <c r="AV1515">
        <f t="shared" si="587"/>
        <v>0</v>
      </c>
      <c r="AW1515">
        <f t="shared" si="588"/>
        <v>0</v>
      </c>
      <c r="AX1515">
        <f t="shared" si="589"/>
        <v>0</v>
      </c>
      <c r="AY1515">
        <f t="shared" si="590"/>
        <v>0</v>
      </c>
      <c r="BA1515">
        <f t="shared" si="591"/>
        <v>0</v>
      </c>
      <c r="BB1515">
        <f t="shared" si="592"/>
        <v>0</v>
      </c>
      <c r="BC1515">
        <f t="shared" si="593"/>
        <v>0</v>
      </c>
      <c r="BD1515">
        <f t="shared" si="594"/>
        <v>0</v>
      </c>
      <c r="BF1515">
        <f t="shared" si="595"/>
        <v>0</v>
      </c>
      <c r="BG1515">
        <f t="shared" si="596"/>
        <v>0</v>
      </c>
      <c r="BH1515">
        <f t="shared" si="597"/>
        <v>0</v>
      </c>
      <c r="BI1515">
        <f t="shared" si="598"/>
        <v>0</v>
      </c>
      <c r="BK1515">
        <f t="shared" si="599"/>
        <v>0</v>
      </c>
      <c r="BL1515">
        <f t="shared" si="600"/>
        <v>0</v>
      </c>
      <c r="BM1515">
        <f t="shared" si="601"/>
        <v>0</v>
      </c>
      <c r="BN1515">
        <f t="shared" si="602"/>
        <v>0</v>
      </c>
      <c r="BP1515">
        <f t="shared" si="603"/>
        <v>0</v>
      </c>
      <c r="BQ1515">
        <f t="shared" si="604"/>
        <v>0</v>
      </c>
      <c r="BR1515">
        <f t="shared" si="605"/>
        <v>0</v>
      </c>
      <c r="BS1515">
        <f t="shared" si="606"/>
        <v>0</v>
      </c>
      <c r="BU1515">
        <f t="shared" si="607"/>
        <v>0</v>
      </c>
      <c r="BV1515">
        <f t="shared" si="608"/>
        <v>0</v>
      </c>
      <c r="BW1515">
        <f t="shared" si="609"/>
        <v>0</v>
      </c>
      <c r="BX1515">
        <f t="shared" si="610"/>
        <v>0</v>
      </c>
      <c r="BZ1515">
        <f t="shared" si="611"/>
        <v>0</v>
      </c>
      <c r="CA1515">
        <f t="shared" si="612"/>
        <v>0</v>
      </c>
      <c r="CC1515">
        <f t="shared" si="613"/>
        <v>0</v>
      </c>
      <c r="CD1515">
        <f t="shared" si="614"/>
        <v>0</v>
      </c>
      <c r="CE1515">
        <f t="shared" si="615"/>
        <v>0</v>
      </c>
      <c r="CF1515">
        <f t="shared" si="616"/>
        <v>0</v>
      </c>
      <c r="CG1515" s="203">
        <f t="shared" si="617"/>
        <v>0</v>
      </c>
      <c r="CH1515">
        <f t="shared" si="618"/>
        <v>0</v>
      </c>
      <c r="CI1515">
        <f t="shared" si="619"/>
        <v>0</v>
      </c>
      <c r="CJ1515">
        <f t="shared" si="620"/>
        <v>0</v>
      </c>
    </row>
    <row r="1516" spans="1:88" ht="15" customHeight="1">
      <c r="A1516" s="166"/>
      <c r="B1516" s="7"/>
      <c r="C1516" s="64" t="s">
        <v>144</v>
      </c>
      <c r="D1516" s="428" t="str">
        <f t="shared" si="574"/>
        <v/>
      </c>
      <c r="E1516" s="428"/>
      <c r="F1516" s="428"/>
      <c r="G1516" s="428"/>
      <c r="H1516" s="428"/>
      <c r="I1516" s="428"/>
      <c r="J1516" s="428"/>
      <c r="K1516" s="428"/>
      <c r="L1516" s="428"/>
      <c r="M1516" s="237"/>
      <c r="N1516" s="237"/>
      <c r="O1516" s="237"/>
      <c r="P1516" s="237"/>
      <c r="Q1516" s="237"/>
      <c r="R1516" s="237"/>
      <c r="S1516" s="237"/>
      <c r="T1516" s="237"/>
      <c r="U1516" s="237"/>
      <c r="V1516" s="237"/>
      <c r="W1516" s="237"/>
      <c r="X1516" s="237"/>
      <c r="Y1516" s="237"/>
      <c r="Z1516" s="237"/>
      <c r="AA1516" s="237"/>
      <c r="AB1516" s="237"/>
      <c r="AC1516" s="237"/>
      <c r="AD1516" s="237"/>
      <c r="AG1516">
        <f t="shared" si="575"/>
        <v>0</v>
      </c>
      <c r="AH1516">
        <f t="shared" si="576"/>
        <v>0</v>
      </c>
      <c r="AI1516">
        <f t="shared" si="577"/>
        <v>0</v>
      </c>
      <c r="AJ1516">
        <f t="shared" si="578"/>
        <v>0</v>
      </c>
      <c r="AL1516">
        <f t="shared" si="579"/>
        <v>0</v>
      </c>
      <c r="AM1516">
        <f t="shared" si="580"/>
        <v>0</v>
      </c>
      <c r="AN1516">
        <f t="shared" si="581"/>
        <v>0</v>
      </c>
      <c r="AO1516">
        <f t="shared" si="582"/>
        <v>0</v>
      </c>
      <c r="AQ1516">
        <f t="shared" si="583"/>
        <v>0</v>
      </c>
      <c r="AR1516">
        <f t="shared" si="584"/>
        <v>0</v>
      </c>
      <c r="AS1516">
        <f t="shared" si="585"/>
        <v>0</v>
      </c>
      <c r="AT1516">
        <f t="shared" si="586"/>
        <v>0</v>
      </c>
      <c r="AV1516">
        <f t="shared" si="587"/>
        <v>0</v>
      </c>
      <c r="AW1516">
        <f t="shared" si="588"/>
        <v>0</v>
      </c>
      <c r="AX1516">
        <f t="shared" si="589"/>
        <v>0</v>
      </c>
      <c r="AY1516">
        <f t="shared" si="590"/>
        <v>0</v>
      </c>
      <c r="BA1516">
        <f t="shared" si="591"/>
        <v>0</v>
      </c>
      <c r="BB1516">
        <f t="shared" si="592"/>
        <v>0</v>
      </c>
      <c r="BC1516">
        <f t="shared" si="593"/>
        <v>0</v>
      </c>
      <c r="BD1516">
        <f t="shared" si="594"/>
        <v>0</v>
      </c>
      <c r="BF1516">
        <f t="shared" si="595"/>
        <v>0</v>
      </c>
      <c r="BG1516">
        <f t="shared" si="596"/>
        <v>0</v>
      </c>
      <c r="BH1516">
        <f t="shared" si="597"/>
        <v>0</v>
      </c>
      <c r="BI1516">
        <f t="shared" si="598"/>
        <v>0</v>
      </c>
      <c r="BK1516">
        <f t="shared" si="599"/>
        <v>0</v>
      </c>
      <c r="BL1516">
        <f t="shared" si="600"/>
        <v>0</v>
      </c>
      <c r="BM1516">
        <f t="shared" si="601"/>
        <v>0</v>
      </c>
      <c r="BN1516">
        <f t="shared" si="602"/>
        <v>0</v>
      </c>
      <c r="BP1516">
        <f t="shared" si="603"/>
        <v>0</v>
      </c>
      <c r="BQ1516">
        <f t="shared" si="604"/>
        <v>0</v>
      </c>
      <c r="BR1516">
        <f t="shared" si="605"/>
        <v>0</v>
      </c>
      <c r="BS1516">
        <f t="shared" si="606"/>
        <v>0</v>
      </c>
      <c r="BU1516">
        <f t="shared" si="607"/>
        <v>0</v>
      </c>
      <c r="BV1516">
        <f t="shared" si="608"/>
        <v>0</v>
      </c>
      <c r="BW1516">
        <f t="shared" si="609"/>
        <v>0</v>
      </c>
      <c r="BX1516">
        <f t="shared" si="610"/>
        <v>0</v>
      </c>
      <c r="BZ1516">
        <f t="shared" si="611"/>
        <v>0</v>
      </c>
      <c r="CA1516">
        <f t="shared" si="612"/>
        <v>0</v>
      </c>
      <c r="CC1516">
        <f t="shared" si="613"/>
        <v>0</v>
      </c>
      <c r="CD1516">
        <f t="shared" si="614"/>
        <v>0</v>
      </c>
      <c r="CE1516">
        <f t="shared" si="615"/>
        <v>0</v>
      </c>
      <c r="CF1516">
        <f t="shared" si="616"/>
        <v>0</v>
      </c>
      <c r="CG1516" s="203">
        <f t="shared" si="617"/>
        <v>0</v>
      </c>
      <c r="CH1516">
        <f t="shared" si="618"/>
        <v>0</v>
      </c>
      <c r="CI1516">
        <f t="shared" si="619"/>
        <v>0</v>
      </c>
      <c r="CJ1516">
        <f t="shared" si="620"/>
        <v>0</v>
      </c>
    </row>
    <row r="1517" spans="1:88" ht="15" customHeight="1">
      <c r="A1517" s="166"/>
      <c r="B1517" s="7"/>
      <c r="C1517" s="64" t="s">
        <v>145</v>
      </c>
      <c r="D1517" s="428" t="str">
        <f t="shared" si="574"/>
        <v/>
      </c>
      <c r="E1517" s="428"/>
      <c r="F1517" s="428"/>
      <c r="G1517" s="428"/>
      <c r="H1517" s="428"/>
      <c r="I1517" s="428"/>
      <c r="J1517" s="428"/>
      <c r="K1517" s="428"/>
      <c r="L1517" s="428"/>
      <c r="M1517" s="237"/>
      <c r="N1517" s="237"/>
      <c r="O1517" s="237"/>
      <c r="P1517" s="237"/>
      <c r="Q1517" s="237"/>
      <c r="R1517" s="237"/>
      <c r="S1517" s="237"/>
      <c r="T1517" s="237"/>
      <c r="U1517" s="237"/>
      <c r="V1517" s="237"/>
      <c r="W1517" s="237"/>
      <c r="X1517" s="237"/>
      <c r="Y1517" s="237"/>
      <c r="Z1517" s="237"/>
      <c r="AA1517" s="237"/>
      <c r="AB1517" s="237"/>
      <c r="AC1517" s="237"/>
      <c r="AD1517" s="237"/>
      <c r="AG1517">
        <f t="shared" si="575"/>
        <v>0</v>
      </c>
      <c r="AH1517">
        <f t="shared" si="576"/>
        <v>0</v>
      </c>
      <c r="AI1517">
        <f t="shared" si="577"/>
        <v>0</v>
      </c>
      <c r="AJ1517">
        <f t="shared" si="578"/>
        <v>0</v>
      </c>
      <c r="AL1517">
        <f t="shared" si="579"/>
        <v>0</v>
      </c>
      <c r="AM1517">
        <f t="shared" si="580"/>
        <v>0</v>
      </c>
      <c r="AN1517">
        <f t="shared" si="581"/>
        <v>0</v>
      </c>
      <c r="AO1517">
        <f t="shared" si="582"/>
        <v>0</v>
      </c>
      <c r="AQ1517">
        <f t="shared" si="583"/>
        <v>0</v>
      </c>
      <c r="AR1517">
        <f t="shared" si="584"/>
        <v>0</v>
      </c>
      <c r="AS1517">
        <f t="shared" si="585"/>
        <v>0</v>
      </c>
      <c r="AT1517">
        <f t="shared" si="586"/>
        <v>0</v>
      </c>
      <c r="AV1517">
        <f t="shared" si="587"/>
        <v>0</v>
      </c>
      <c r="AW1517">
        <f t="shared" si="588"/>
        <v>0</v>
      </c>
      <c r="AX1517">
        <f t="shared" si="589"/>
        <v>0</v>
      </c>
      <c r="AY1517">
        <f t="shared" si="590"/>
        <v>0</v>
      </c>
      <c r="BA1517">
        <f t="shared" si="591"/>
        <v>0</v>
      </c>
      <c r="BB1517">
        <f t="shared" si="592"/>
        <v>0</v>
      </c>
      <c r="BC1517">
        <f t="shared" si="593"/>
        <v>0</v>
      </c>
      <c r="BD1517">
        <f t="shared" si="594"/>
        <v>0</v>
      </c>
      <c r="BF1517">
        <f t="shared" si="595"/>
        <v>0</v>
      </c>
      <c r="BG1517">
        <f t="shared" si="596"/>
        <v>0</v>
      </c>
      <c r="BH1517">
        <f t="shared" si="597"/>
        <v>0</v>
      </c>
      <c r="BI1517">
        <f t="shared" si="598"/>
        <v>0</v>
      </c>
      <c r="BK1517">
        <f t="shared" si="599"/>
        <v>0</v>
      </c>
      <c r="BL1517">
        <f t="shared" si="600"/>
        <v>0</v>
      </c>
      <c r="BM1517">
        <f t="shared" si="601"/>
        <v>0</v>
      </c>
      <c r="BN1517">
        <f t="shared" si="602"/>
        <v>0</v>
      </c>
      <c r="BP1517">
        <f t="shared" si="603"/>
        <v>0</v>
      </c>
      <c r="BQ1517">
        <f t="shared" si="604"/>
        <v>0</v>
      </c>
      <c r="BR1517">
        <f t="shared" si="605"/>
        <v>0</v>
      </c>
      <c r="BS1517">
        <f t="shared" si="606"/>
        <v>0</v>
      </c>
      <c r="BU1517">
        <f t="shared" si="607"/>
        <v>0</v>
      </c>
      <c r="BV1517">
        <f t="shared" si="608"/>
        <v>0</v>
      </c>
      <c r="BW1517">
        <f t="shared" si="609"/>
        <v>0</v>
      </c>
      <c r="BX1517">
        <f t="shared" si="610"/>
        <v>0</v>
      </c>
      <c r="BZ1517">
        <f t="shared" si="611"/>
        <v>0</v>
      </c>
      <c r="CA1517">
        <f t="shared" si="612"/>
        <v>0</v>
      </c>
      <c r="CC1517">
        <f t="shared" si="613"/>
        <v>0</v>
      </c>
      <c r="CD1517">
        <f t="shared" si="614"/>
        <v>0</v>
      </c>
      <c r="CE1517">
        <f t="shared" si="615"/>
        <v>0</v>
      </c>
      <c r="CF1517">
        <f t="shared" si="616"/>
        <v>0</v>
      </c>
      <c r="CG1517" s="203">
        <f t="shared" si="617"/>
        <v>0</v>
      </c>
      <c r="CH1517">
        <f t="shared" si="618"/>
        <v>0</v>
      </c>
      <c r="CI1517">
        <f t="shared" si="619"/>
        <v>0</v>
      </c>
      <c r="CJ1517">
        <f t="shared" si="620"/>
        <v>0</v>
      </c>
    </row>
    <row r="1518" spans="1:88" ht="15" customHeight="1">
      <c r="A1518" s="166"/>
      <c r="B1518" s="7"/>
      <c r="C1518" s="64" t="s">
        <v>146</v>
      </c>
      <c r="D1518" s="428" t="str">
        <f t="shared" si="574"/>
        <v/>
      </c>
      <c r="E1518" s="428"/>
      <c r="F1518" s="428"/>
      <c r="G1518" s="428"/>
      <c r="H1518" s="428"/>
      <c r="I1518" s="428"/>
      <c r="J1518" s="428"/>
      <c r="K1518" s="428"/>
      <c r="L1518" s="428"/>
      <c r="M1518" s="237"/>
      <c r="N1518" s="237"/>
      <c r="O1518" s="237"/>
      <c r="P1518" s="237"/>
      <c r="Q1518" s="237"/>
      <c r="R1518" s="237"/>
      <c r="S1518" s="237"/>
      <c r="T1518" s="237"/>
      <c r="U1518" s="237"/>
      <c r="V1518" s="237"/>
      <c r="W1518" s="237"/>
      <c r="X1518" s="237"/>
      <c r="Y1518" s="237"/>
      <c r="Z1518" s="237"/>
      <c r="AA1518" s="237"/>
      <c r="AB1518" s="237"/>
      <c r="AC1518" s="237"/>
      <c r="AD1518" s="237"/>
      <c r="AG1518">
        <f t="shared" si="575"/>
        <v>0</v>
      </c>
      <c r="AH1518">
        <f t="shared" si="576"/>
        <v>0</v>
      </c>
      <c r="AI1518">
        <f t="shared" si="577"/>
        <v>0</v>
      </c>
      <c r="AJ1518">
        <f t="shared" si="578"/>
        <v>0</v>
      </c>
      <c r="AL1518">
        <f t="shared" si="579"/>
        <v>0</v>
      </c>
      <c r="AM1518">
        <f t="shared" si="580"/>
        <v>0</v>
      </c>
      <c r="AN1518">
        <f t="shared" si="581"/>
        <v>0</v>
      </c>
      <c r="AO1518">
        <f t="shared" si="582"/>
        <v>0</v>
      </c>
      <c r="AQ1518">
        <f t="shared" si="583"/>
        <v>0</v>
      </c>
      <c r="AR1518">
        <f t="shared" si="584"/>
        <v>0</v>
      </c>
      <c r="AS1518">
        <f t="shared" si="585"/>
        <v>0</v>
      </c>
      <c r="AT1518">
        <f t="shared" si="586"/>
        <v>0</v>
      </c>
      <c r="AV1518">
        <f t="shared" si="587"/>
        <v>0</v>
      </c>
      <c r="AW1518">
        <f t="shared" si="588"/>
        <v>0</v>
      </c>
      <c r="AX1518">
        <f t="shared" si="589"/>
        <v>0</v>
      </c>
      <c r="AY1518">
        <f t="shared" si="590"/>
        <v>0</v>
      </c>
      <c r="BA1518">
        <f t="shared" si="591"/>
        <v>0</v>
      </c>
      <c r="BB1518">
        <f t="shared" si="592"/>
        <v>0</v>
      </c>
      <c r="BC1518">
        <f t="shared" si="593"/>
        <v>0</v>
      </c>
      <c r="BD1518">
        <f t="shared" si="594"/>
        <v>0</v>
      </c>
      <c r="BF1518">
        <f t="shared" si="595"/>
        <v>0</v>
      </c>
      <c r="BG1518">
        <f t="shared" si="596"/>
        <v>0</v>
      </c>
      <c r="BH1518">
        <f t="shared" si="597"/>
        <v>0</v>
      </c>
      <c r="BI1518">
        <f t="shared" si="598"/>
        <v>0</v>
      </c>
      <c r="BK1518">
        <f t="shared" si="599"/>
        <v>0</v>
      </c>
      <c r="BL1518">
        <f t="shared" si="600"/>
        <v>0</v>
      </c>
      <c r="BM1518">
        <f t="shared" si="601"/>
        <v>0</v>
      </c>
      <c r="BN1518">
        <f t="shared" si="602"/>
        <v>0</v>
      </c>
      <c r="BP1518">
        <f t="shared" si="603"/>
        <v>0</v>
      </c>
      <c r="BQ1518">
        <f t="shared" si="604"/>
        <v>0</v>
      </c>
      <c r="BR1518">
        <f t="shared" si="605"/>
        <v>0</v>
      </c>
      <c r="BS1518">
        <f t="shared" si="606"/>
        <v>0</v>
      </c>
      <c r="BU1518">
        <f t="shared" si="607"/>
        <v>0</v>
      </c>
      <c r="BV1518">
        <f t="shared" si="608"/>
        <v>0</v>
      </c>
      <c r="BW1518">
        <f t="shared" si="609"/>
        <v>0</v>
      </c>
      <c r="BX1518">
        <f t="shared" si="610"/>
        <v>0</v>
      </c>
      <c r="BZ1518">
        <f t="shared" si="611"/>
        <v>0</v>
      </c>
      <c r="CA1518">
        <f t="shared" si="612"/>
        <v>0</v>
      </c>
      <c r="CC1518">
        <f t="shared" si="613"/>
        <v>0</v>
      </c>
      <c r="CD1518">
        <f t="shared" si="614"/>
        <v>0</v>
      </c>
      <c r="CE1518">
        <f t="shared" si="615"/>
        <v>0</v>
      </c>
      <c r="CF1518">
        <f t="shared" si="616"/>
        <v>0</v>
      </c>
      <c r="CG1518" s="203">
        <f t="shared" si="617"/>
        <v>0</v>
      </c>
      <c r="CH1518">
        <f t="shared" si="618"/>
        <v>0</v>
      </c>
      <c r="CI1518">
        <f t="shared" si="619"/>
        <v>0</v>
      </c>
      <c r="CJ1518">
        <f t="shared" si="620"/>
        <v>0</v>
      </c>
    </row>
    <row r="1519" spans="1:88" ht="15" customHeight="1">
      <c r="A1519" s="166"/>
      <c r="B1519" s="7"/>
      <c r="C1519" s="64" t="s">
        <v>147</v>
      </c>
      <c r="D1519" s="428" t="str">
        <f t="shared" si="574"/>
        <v/>
      </c>
      <c r="E1519" s="428"/>
      <c r="F1519" s="428"/>
      <c r="G1519" s="428"/>
      <c r="H1519" s="428"/>
      <c r="I1519" s="428"/>
      <c r="J1519" s="428"/>
      <c r="K1519" s="428"/>
      <c r="L1519" s="428"/>
      <c r="M1519" s="237"/>
      <c r="N1519" s="237"/>
      <c r="O1519" s="237"/>
      <c r="P1519" s="237"/>
      <c r="Q1519" s="237"/>
      <c r="R1519" s="237"/>
      <c r="S1519" s="237"/>
      <c r="T1519" s="237"/>
      <c r="U1519" s="237"/>
      <c r="V1519" s="237"/>
      <c r="W1519" s="237"/>
      <c r="X1519" s="237"/>
      <c r="Y1519" s="237"/>
      <c r="Z1519" s="237"/>
      <c r="AA1519" s="237"/>
      <c r="AB1519" s="237"/>
      <c r="AC1519" s="237"/>
      <c r="AD1519" s="237"/>
      <c r="AG1519">
        <f t="shared" si="575"/>
        <v>0</v>
      </c>
      <c r="AH1519">
        <f t="shared" si="576"/>
        <v>0</v>
      </c>
      <c r="AI1519">
        <f t="shared" si="577"/>
        <v>0</v>
      </c>
      <c r="AJ1519">
        <f t="shared" si="578"/>
        <v>0</v>
      </c>
      <c r="AL1519">
        <f t="shared" si="579"/>
        <v>0</v>
      </c>
      <c r="AM1519">
        <f t="shared" si="580"/>
        <v>0</v>
      </c>
      <c r="AN1519">
        <f t="shared" si="581"/>
        <v>0</v>
      </c>
      <c r="AO1519">
        <f t="shared" si="582"/>
        <v>0</v>
      </c>
      <c r="AQ1519">
        <f t="shared" si="583"/>
        <v>0</v>
      </c>
      <c r="AR1519">
        <f t="shared" si="584"/>
        <v>0</v>
      </c>
      <c r="AS1519">
        <f t="shared" si="585"/>
        <v>0</v>
      </c>
      <c r="AT1519">
        <f t="shared" si="586"/>
        <v>0</v>
      </c>
      <c r="AV1519">
        <f t="shared" si="587"/>
        <v>0</v>
      </c>
      <c r="AW1519">
        <f t="shared" si="588"/>
        <v>0</v>
      </c>
      <c r="AX1519">
        <f t="shared" si="589"/>
        <v>0</v>
      </c>
      <c r="AY1519">
        <f t="shared" si="590"/>
        <v>0</v>
      </c>
      <c r="BA1519">
        <f t="shared" si="591"/>
        <v>0</v>
      </c>
      <c r="BB1519">
        <f t="shared" si="592"/>
        <v>0</v>
      </c>
      <c r="BC1519">
        <f t="shared" si="593"/>
        <v>0</v>
      </c>
      <c r="BD1519">
        <f t="shared" si="594"/>
        <v>0</v>
      </c>
      <c r="BF1519">
        <f t="shared" si="595"/>
        <v>0</v>
      </c>
      <c r="BG1519">
        <f t="shared" si="596"/>
        <v>0</v>
      </c>
      <c r="BH1519">
        <f t="shared" si="597"/>
        <v>0</v>
      </c>
      <c r="BI1519">
        <f t="shared" si="598"/>
        <v>0</v>
      </c>
      <c r="BK1519">
        <f t="shared" si="599"/>
        <v>0</v>
      </c>
      <c r="BL1519">
        <f t="shared" si="600"/>
        <v>0</v>
      </c>
      <c r="BM1519">
        <f t="shared" si="601"/>
        <v>0</v>
      </c>
      <c r="BN1519">
        <f t="shared" si="602"/>
        <v>0</v>
      </c>
      <c r="BP1519">
        <f t="shared" si="603"/>
        <v>0</v>
      </c>
      <c r="BQ1519">
        <f t="shared" si="604"/>
        <v>0</v>
      </c>
      <c r="BR1519">
        <f t="shared" si="605"/>
        <v>0</v>
      </c>
      <c r="BS1519">
        <f t="shared" si="606"/>
        <v>0</v>
      </c>
      <c r="BU1519">
        <f t="shared" si="607"/>
        <v>0</v>
      </c>
      <c r="BV1519">
        <f t="shared" si="608"/>
        <v>0</v>
      </c>
      <c r="BW1519">
        <f t="shared" si="609"/>
        <v>0</v>
      </c>
      <c r="BX1519">
        <f t="shared" si="610"/>
        <v>0</v>
      </c>
      <c r="BZ1519">
        <f t="shared" si="611"/>
        <v>0</v>
      </c>
      <c r="CA1519">
        <f t="shared" si="612"/>
        <v>0</v>
      </c>
      <c r="CC1519">
        <f t="shared" si="613"/>
        <v>0</v>
      </c>
      <c r="CD1519">
        <f t="shared" si="614"/>
        <v>0</v>
      </c>
      <c r="CE1519">
        <f t="shared" si="615"/>
        <v>0</v>
      </c>
      <c r="CF1519">
        <f t="shared" si="616"/>
        <v>0</v>
      </c>
      <c r="CG1519" s="203">
        <f t="shared" si="617"/>
        <v>0</v>
      </c>
      <c r="CH1519">
        <f t="shared" si="618"/>
        <v>0</v>
      </c>
      <c r="CI1519">
        <f t="shared" si="619"/>
        <v>0</v>
      </c>
      <c r="CJ1519">
        <f t="shared" si="620"/>
        <v>0</v>
      </c>
    </row>
    <row r="1520" spans="1:88" ht="15" customHeight="1">
      <c r="A1520" s="166"/>
      <c r="B1520" s="7"/>
      <c r="C1520" s="64" t="s">
        <v>148</v>
      </c>
      <c r="D1520" s="428" t="str">
        <f t="shared" si="574"/>
        <v/>
      </c>
      <c r="E1520" s="428"/>
      <c r="F1520" s="428"/>
      <c r="G1520" s="428"/>
      <c r="H1520" s="428"/>
      <c r="I1520" s="428"/>
      <c r="J1520" s="428"/>
      <c r="K1520" s="428"/>
      <c r="L1520" s="428"/>
      <c r="M1520" s="237"/>
      <c r="N1520" s="237"/>
      <c r="O1520" s="237"/>
      <c r="P1520" s="237"/>
      <c r="Q1520" s="237"/>
      <c r="R1520" s="237"/>
      <c r="S1520" s="237"/>
      <c r="T1520" s="237"/>
      <c r="U1520" s="237"/>
      <c r="V1520" s="237"/>
      <c r="W1520" s="237"/>
      <c r="X1520" s="237"/>
      <c r="Y1520" s="237"/>
      <c r="Z1520" s="237"/>
      <c r="AA1520" s="237"/>
      <c r="AB1520" s="237"/>
      <c r="AC1520" s="237"/>
      <c r="AD1520" s="237"/>
      <c r="AG1520">
        <f t="shared" si="575"/>
        <v>0</v>
      </c>
      <c r="AH1520">
        <f t="shared" si="576"/>
        <v>0</v>
      </c>
      <c r="AI1520">
        <f t="shared" si="577"/>
        <v>0</v>
      </c>
      <c r="AJ1520">
        <f t="shared" si="578"/>
        <v>0</v>
      </c>
      <c r="AL1520">
        <f t="shared" si="579"/>
        <v>0</v>
      </c>
      <c r="AM1520">
        <f t="shared" si="580"/>
        <v>0</v>
      </c>
      <c r="AN1520">
        <f t="shared" si="581"/>
        <v>0</v>
      </c>
      <c r="AO1520">
        <f t="shared" si="582"/>
        <v>0</v>
      </c>
      <c r="AQ1520">
        <f t="shared" si="583"/>
        <v>0</v>
      </c>
      <c r="AR1520">
        <f t="shared" si="584"/>
        <v>0</v>
      </c>
      <c r="AS1520">
        <f t="shared" si="585"/>
        <v>0</v>
      </c>
      <c r="AT1520">
        <f t="shared" si="586"/>
        <v>0</v>
      </c>
      <c r="AV1520">
        <f t="shared" si="587"/>
        <v>0</v>
      </c>
      <c r="AW1520">
        <f t="shared" si="588"/>
        <v>0</v>
      </c>
      <c r="AX1520">
        <f t="shared" si="589"/>
        <v>0</v>
      </c>
      <c r="AY1520">
        <f t="shared" si="590"/>
        <v>0</v>
      </c>
      <c r="BA1520">
        <f t="shared" si="591"/>
        <v>0</v>
      </c>
      <c r="BB1520">
        <f t="shared" si="592"/>
        <v>0</v>
      </c>
      <c r="BC1520">
        <f t="shared" si="593"/>
        <v>0</v>
      </c>
      <c r="BD1520">
        <f t="shared" si="594"/>
        <v>0</v>
      </c>
      <c r="BF1520">
        <f t="shared" si="595"/>
        <v>0</v>
      </c>
      <c r="BG1520">
        <f t="shared" si="596"/>
        <v>0</v>
      </c>
      <c r="BH1520">
        <f t="shared" si="597"/>
        <v>0</v>
      </c>
      <c r="BI1520">
        <f t="shared" si="598"/>
        <v>0</v>
      </c>
      <c r="BK1520">
        <f t="shared" si="599"/>
        <v>0</v>
      </c>
      <c r="BL1520">
        <f t="shared" si="600"/>
        <v>0</v>
      </c>
      <c r="BM1520">
        <f t="shared" si="601"/>
        <v>0</v>
      </c>
      <c r="BN1520">
        <f t="shared" si="602"/>
        <v>0</v>
      </c>
      <c r="BP1520">
        <f t="shared" si="603"/>
        <v>0</v>
      </c>
      <c r="BQ1520">
        <f t="shared" si="604"/>
        <v>0</v>
      </c>
      <c r="BR1520">
        <f t="shared" si="605"/>
        <v>0</v>
      </c>
      <c r="BS1520">
        <f t="shared" si="606"/>
        <v>0</v>
      </c>
      <c r="BU1520">
        <f t="shared" si="607"/>
        <v>0</v>
      </c>
      <c r="BV1520">
        <f t="shared" si="608"/>
        <v>0</v>
      </c>
      <c r="BW1520">
        <f t="shared" si="609"/>
        <v>0</v>
      </c>
      <c r="BX1520">
        <f t="shared" si="610"/>
        <v>0</v>
      </c>
      <c r="BZ1520">
        <f t="shared" si="611"/>
        <v>0</v>
      </c>
      <c r="CA1520">
        <f t="shared" si="612"/>
        <v>0</v>
      </c>
      <c r="CC1520">
        <f t="shared" si="613"/>
        <v>0</v>
      </c>
      <c r="CD1520">
        <f t="shared" si="614"/>
        <v>0</v>
      </c>
      <c r="CE1520">
        <f t="shared" si="615"/>
        <v>0</v>
      </c>
      <c r="CF1520">
        <f t="shared" si="616"/>
        <v>0</v>
      </c>
      <c r="CG1520" s="203">
        <f t="shared" si="617"/>
        <v>0</v>
      </c>
      <c r="CH1520">
        <f t="shared" si="618"/>
        <v>0</v>
      </c>
      <c r="CI1520">
        <f t="shared" si="619"/>
        <v>0</v>
      </c>
      <c r="CJ1520">
        <f t="shared" si="620"/>
        <v>0</v>
      </c>
    </row>
    <row r="1521" spans="1:88" ht="15" customHeight="1">
      <c r="A1521" s="166"/>
      <c r="B1521" s="7"/>
      <c r="C1521" s="64" t="s">
        <v>149</v>
      </c>
      <c r="D1521" s="428" t="str">
        <f t="shared" si="574"/>
        <v/>
      </c>
      <c r="E1521" s="428"/>
      <c r="F1521" s="428"/>
      <c r="G1521" s="428"/>
      <c r="H1521" s="428"/>
      <c r="I1521" s="428"/>
      <c r="J1521" s="428"/>
      <c r="K1521" s="428"/>
      <c r="L1521" s="428"/>
      <c r="M1521" s="237"/>
      <c r="N1521" s="237"/>
      <c r="O1521" s="237"/>
      <c r="P1521" s="237"/>
      <c r="Q1521" s="237"/>
      <c r="R1521" s="237"/>
      <c r="S1521" s="237"/>
      <c r="T1521" s="237"/>
      <c r="U1521" s="237"/>
      <c r="V1521" s="237"/>
      <c r="W1521" s="237"/>
      <c r="X1521" s="237"/>
      <c r="Y1521" s="237"/>
      <c r="Z1521" s="237"/>
      <c r="AA1521" s="237"/>
      <c r="AB1521" s="237"/>
      <c r="AC1521" s="237"/>
      <c r="AD1521" s="237"/>
      <c r="AG1521">
        <f t="shared" si="575"/>
        <v>0</v>
      </c>
      <c r="AH1521">
        <f t="shared" si="576"/>
        <v>0</v>
      </c>
      <c r="AI1521">
        <f t="shared" si="577"/>
        <v>0</v>
      </c>
      <c r="AJ1521">
        <f t="shared" si="578"/>
        <v>0</v>
      </c>
      <c r="AL1521">
        <f t="shared" si="579"/>
        <v>0</v>
      </c>
      <c r="AM1521">
        <f t="shared" si="580"/>
        <v>0</v>
      </c>
      <c r="AN1521">
        <f t="shared" si="581"/>
        <v>0</v>
      </c>
      <c r="AO1521">
        <f t="shared" si="582"/>
        <v>0</v>
      </c>
      <c r="AQ1521">
        <f t="shared" si="583"/>
        <v>0</v>
      </c>
      <c r="AR1521">
        <f t="shared" si="584"/>
        <v>0</v>
      </c>
      <c r="AS1521">
        <f t="shared" si="585"/>
        <v>0</v>
      </c>
      <c r="AT1521">
        <f t="shared" si="586"/>
        <v>0</v>
      </c>
      <c r="AV1521">
        <f t="shared" si="587"/>
        <v>0</v>
      </c>
      <c r="AW1521">
        <f t="shared" si="588"/>
        <v>0</v>
      </c>
      <c r="AX1521">
        <f t="shared" si="589"/>
        <v>0</v>
      </c>
      <c r="AY1521">
        <f t="shared" si="590"/>
        <v>0</v>
      </c>
      <c r="BA1521">
        <f t="shared" si="591"/>
        <v>0</v>
      </c>
      <c r="BB1521">
        <f t="shared" si="592"/>
        <v>0</v>
      </c>
      <c r="BC1521">
        <f t="shared" si="593"/>
        <v>0</v>
      </c>
      <c r="BD1521">
        <f t="shared" si="594"/>
        <v>0</v>
      </c>
      <c r="BF1521">
        <f t="shared" si="595"/>
        <v>0</v>
      </c>
      <c r="BG1521">
        <f t="shared" si="596"/>
        <v>0</v>
      </c>
      <c r="BH1521">
        <f t="shared" si="597"/>
        <v>0</v>
      </c>
      <c r="BI1521">
        <f t="shared" si="598"/>
        <v>0</v>
      </c>
      <c r="BK1521">
        <f t="shared" si="599"/>
        <v>0</v>
      </c>
      <c r="BL1521">
        <f t="shared" si="600"/>
        <v>0</v>
      </c>
      <c r="BM1521">
        <f t="shared" si="601"/>
        <v>0</v>
      </c>
      <c r="BN1521">
        <f t="shared" si="602"/>
        <v>0</v>
      </c>
      <c r="BP1521">
        <f t="shared" si="603"/>
        <v>0</v>
      </c>
      <c r="BQ1521">
        <f t="shared" si="604"/>
        <v>0</v>
      </c>
      <c r="BR1521">
        <f t="shared" si="605"/>
        <v>0</v>
      </c>
      <c r="BS1521">
        <f t="shared" si="606"/>
        <v>0</v>
      </c>
      <c r="BU1521">
        <f t="shared" si="607"/>
        <v>0</v>
      </c>
      <c r="BV1521">
        <f t="shared" si="608"/>
        <v>0</v>
      </c>
      <c r="BW1521">
        <f t="shared" si="609"/>
        <v>0</v>
      </c>
      <c r="BX1521">
        <f t="shared" si="610"/>
        <v>0</v>
      </c>
      <c r="BZ1521">
        <f t="shared" si="611"/>
        <v>0</v>
      </c>
      <c r="CA1521">
        <f t="shared" si="612"/>
        <v>0</v>
      </c>
      <c r="CC1521">
        <f t="shared" si="613"/>
        <v>0</v>
      </c>
      <c r="CD1521">
        <f t="shared" si="614"/>
        <v>0</v>
      </c>
      <c r="CE1521">
        <f t="shared" si="615"/>
        <v>0</v>
      </c>
      <c r="CF1521">
        <f t="shared" si="616"/>
        <v>0</v>
      </c>
      <c r="CG1521" s="203">
        <f t="shared" si="617"/>
        <v>0</v>
      </c>
      <c r="CH1521">
        <f t="shared" si="618"/>
        <v>0</v>
      </c>
      <c r="CI1521">
        <f t="shared" si="619"/>
        <v>0</v>
      </c>
      <c r="CJ1521">
        <f t="shared" si="620"/>
        <v>0</v>
      </c>
    </row>
    <row r="1522" spans="1:88" ht="15" customHeight="1">
      <c r="A1522" s="166"/>
      <c r="B1522" s="7"/>
      <c r="C1522" s="64" t="s">
        <v>150</v>
      </c>
      <c r="D1522" s="428" t="str">
        <f t="shared" si="574"/>
        <v/>
      </c>
      <c r="E1522" s="428"/>
      <c r="F1522" s="428"/>
      <c r="G1522" s="428"/>
      <c r="H1522" s="428"/>
      <c r="I1522" s="428"/>
      <c r="J1522" s="428"/>
      <c r="K1522" s="428"/>
      <c r="L1522" s="428"/>
      <c r="M1522" s="237"/>
      <c r="N1522" s="237"/>
      <c r="O1522" s="237"/>
      <c r="P1522" s="237"/>
      <c r="Q1522" s="237"/>
      <c r="R1522" s="237"/>
      <c r="S1522" s="237"/>
      <c r="T1522" s="237"/>
      <c r="U1522" s="237"/>
      <c r="V1522" s="237"/>
      <c r="W1522" s="237"/>
      <c r="X1522" s="237"/>
      <c r="Y1522" s="237"/>
      <c r="Z1522" s="237"/>
      <c r="AA1522" s="237"/>
      <c r="AB1522" s="237"/>
      <c r="AC1522" s="237"/>
      <c r="AD1522" s="237"/>
      <c r="AG1522">
        <f t="shared" si="575"/>
        <v>0</v>
      </c>
      <c r="AH1522">
        <f t="shared" si="576"/>
        <v>0</v>
      </c>
      <c r="AI1522">
        <f t="shared" si="577"/>
        <v>0</v>
      </c>
      <c r="AJ1522">
        <f t="shared" si="578"/>
        <v>0</v>
      </c>
      <c r="AL1522">
        <f t="shared" si="579"/>
        <v>0</v>
      </c>
      <c r="AM1522">
        <f t="shared" si="580"/>
        <v>0</v>
      </c>
      <c r="AN1522">
        <f t="shared" si="581"/>
        <v>0</v>
      </c>
      <c r="AO1522">
        <f t="shared" si="582"/>
        <v>0</v>
      </c>
      <c r="AQ1522">
        <f t="shared" si="583"/>
        <v>0</v>
      </c>
      <c r="AR1522">
        <f t="shared" si="584"/>
        <v>0</v>
      </c>
      <c r="AS1522">
        <f t="shared" si="585"/>
        <v>0</v>
      </c>
      <c r="AT1522">
        <f t="shared" si="586"/>
        <v>0</v>
      </c>
      <c r="AV1522">
        <f t="shared" si="587"/>
        <v>0</v>
      </c>
      <c r="AW1522">
        <f t="shared" si="588"/>
        <v>0</v>
      </c>
      <c r="AX1522">
        <f t="shared" si="589"/>
        <v>0</v>
      </c>
      <c r="AY1522">
        <f t="shared" si="590"/>
        <v>0</v>
      </c>
      <c r="BA1522">
        <f t="shared" si="591"/>
        <v>0</v>
      </c>
      <c r="BB1522">
        <f t="shared" si="592"/>
        <v>0</v>
      </c>
      <c r="BC1522">
        <f t="shared" si="593"/>
        <v>0</v>
      </c>
      <c r="BD1522">
        <f t="shared" si="594"/>
        <v>0</v>
      </c>
      <c r="BF1522">
        <f t="shared" si="595"/>
        <v>0</v>
      </c>
      <c r="BG1522">
        <f t="shared" si="596"/>
        <v>0</v>
      </c>
      <c r="BH1522">
        <f t="shared" si="597"/>
        <v>0</v>
      </c>
      <c r="BI1522">
        <f t="shared" si="598"/>
        <v>0</v>
      </c>
      <c r="BK1522">
        <f t="shared" si="599"/>
        <v>0</v>
      </c>
      <c r="BL1522">
        <f t="shared" si="600"/>
        <v>0</v>
      </c>
      <c r="BM1522">
        <f t="shared" si="601"/>
        <v>0</v>
      </c>
      <c r="BN1522">
        <f t="shared" si="602"/>
        <v>0</v>
      </c>
      <c r="BP1522">
        <f t="shared" si="603"/>
        <v>0</v>
      </c>
      <c r="BQ1522">
        <f t="shared" si="604"/>
        <v>0</v>
      </c>
      <c r="BR1522">
        <f t="shared" si="605"/>
        <v>0</v>
      </c>
      <c r="BS1522">
        <f t="shared" si="606"/>
        <v>0</v>
      </c>
      <c r="BU1522">
        <f t="shared" si="607"/>
        <v>0</v>
      </c>
      <c r="BV1522">
        <f t="shared" si="608"/>
        <v>0</v>
      </c>
      <c r="BW1522">
        <f t="shared" si="609"/>
        <v>0</v>
      </c>
      <c r="BX1522">
        <f t="shared" si="610"/>
        <v>0</v>
      </c>
      <c r="BZ1522">
        <f t="shared" si="611"/>
        <v>0</v>
      </c>
      <c r="CA1522">
        <f t="shared" si="612"/>
        <v>0</v>
      </c>
      <c r="CC1522">
        <f t="shared" si="613"/>
        <v>0</v>
      </c>
      <c r="CD1522">
        <f t="shared" si="614"/>
        <v>0</v>
      </c>
      <c r="CE1522">
        <f t="shared" si="615"/>
        <v>0</v>
      </c>
      <c r="CF1522">
        <f t="shared" si="616"/>
        <v>0</v>
      </c>
      <c r="CG1522" s="203">
        <f t="shared" si="617"/>
        <v>0</v>
      </c>
      <c r="CH1522">
        <f t="shared" si="618"/>
        <v>0</v>
      </c>
      <c r="CI1522">
        <f t="shared" si="619"/>
        <v>0</v>
      </c>
      <c r="CJ1522">
        <f t="shared" si="620"/>
        <v>0</v>
      </c>
    </row>
    <row r="1523" spans="1:88" ht="15" customHeight="1">
      <c r="A1523" s="166"/>
      <c r="B1523" s="7"/>
      <c r="C1523" s="64" t="s">
        <v>151</v>
      </c>
      <c r="D1523" s="428" t="str">
        <f t="shared" si="574"/>
        <v/>
      </c>
      <c r="E1523" s="428"/>
      <c r="F1523" s="428"/>
      <c r="G1523" s="428"/>
      <c r="H1523" s="428"/>
      <c r="I1523" s="428"/>
      <c r="J1523" s="428"/>
      <c r="K1523" s="428"/>
      <c r="L1523" s="428"/>
      <c r="M1523" s="237"/>
      <c r="N1523" s="237"/>
      <c r="O1523" s="237"/>
      <c r="P1523" s="237"/>
      <c r="Q1523" s="237"/>
      <c r="R1523" s="237"/>
      <c r="S1523" s="237"/>
      <c r="T1523" s="237"/>
      <c r="U1523" s="237"/>
      <c r="V1523" s="237"/>
      <c r="W1523" s="237"/>
      <c r="X1523" s="237"/>
      <c r="Y1523" s="237"/>
      <c r="Z1523" s="237"/>
      <c r="AA1523" s="237"/>
      <c r="AB1523" s="237"/>
      <c r="AC1523" s="237"/>
      <c r="AD1523" s="237"/>
      <c r="AG1523">
        <f t="shared" si="575"/>
        <v>0</v>
      </c>
      <c r="AH1523">
        <f t="shared" si="576"/>
        <v>0</v>
      </c>
      <c r="AI1523">
        <f t="shared" si="577"/>
        <v>0</v>
      </c>
      <c r="AJ1523">
        <f t="shared" si="578"/>
        <v>0</v>
      </c>
      <c r="AL1523">
        <f t="shared" si="579"/>
        <v>0</v>
      </c>
      <c r="AM1523">
        <f t="shared" si="580"/>
        <v>0</v>
      </c>
      <c r="AN1523">
        <f t="shared" si="581"/>
        <v>0</v>
      </c>
      <c r="AO1523">
        <f t="shared" si="582"/>
        <v>0</v>
      </c>
      <c r="AQ1523">
        <f t="shared" si="583"/>
        <v>0</v>
      </c>
      <c r="AR1523">
        <f t="shared" si="584"/>
        <v>0</v>
      </c>
      <c r="AS1523">
        <f t="shared" si="585"/>
        <v>0</v>
      </c>
      <c r="AT1523">
        <f t="shared" si="586"/>
        <v>0</v>
      </c>
      <c r="AV1523">
        <f t="shared" si="587"/>
        <v>0</v>
      </c>
      <c r="AW1523">
        <f t="shared" si="588"/>
        <v>0</v>
      </c>
      <c r="AX1523">
        <f t="shared" si="589"/>
        <v>0</v>
      </c>
      <c r="AY1523">
        <f t="shared" si="590"/>
        <v>0</v>
      </c>
      <c r="BA1523">
        <f t="shared" si="591"/>
        <v>0</v>
      </c>
      <c r="BB1523">
        <f t="shared" si="592"/>
        <v>0</v>
      </c>
      <c r="BC1523">
        <f t="shared" si="593"/>
        <v>0</v>
      </c>
      <c r="BD1523">
        <f t="shared" si="594"/>
        <v>0</v>
      </c>
      <c r="BF1523">
        <f t="shared" si="595"/>
        <v>0</v>
      </c>
      <c r="BG1523">
        <f t="shared" si="596"/>
        <v>0</v>
      </c>
      <c r="BH1523">
        <f t="shared" si="597"/>
        <v>0</v>
      </c>
      <c r="BI1523">
        <f t="shared" si="598"/>
        <v>0</v>
      </c>
      <c r="BK1523">
        <f t="shared" si="599"/>
        <v>0</v>
      </c>
      <c r="BL1523">
        <f t="shared" si="600"/>
        <v>0</v>
      </c>
      <c r="BM1523">
        <f t="shared" si="601"/>
        <v>0</v>
      </c>
      <c r="BN1523">
        <f t="shared" si="602"/>
        <v>0</v>
      </c>
      <c r="BP1523">
        <f t="shared" si="603"/>
        <v>0</v>
      </c>
      <c r="BQ1523">
        <f t="shared" si="604"/>
        <v>0</v>
      </c>
      <c r="BR1523">
        <f t="shared" si="605"/>
        <v>0</v>
      </c>
      <c r="BS1523">
        <f t="shared" si="606"/>
        <v>0</v>
      </c>
      <c r="BU1523">
        <f t="shared" si="607"/>
        <v>0</v>
      </c>
      <c r="BV1523">
        <f t="shared" si="608"/>
        <v>0</v>
      </c>
      <c r="BW1523">
        <f t="shared" si="609"/>
        <v>0</v>
      </c>
      <c r="BX1523">
        <f t="shared" si="610"/>
        <v>0</v>
      </c>
      <c r="BZ1523">
        <f t="shared" si="611"/>
        <v>0</v>
      </c>
      <c r="CA1523">
        <f t="shared" si="612"/>
        <v>0</v>
      </c>
      <c r="CC1523">
        <f t="shared" si="613"/>
        <v>0</v>
      </c>
      <c r="CD1523">
        <f t="shared" si="614"/>
        <v>0</v>
      </c>
      <c r="CE1523">
        <f t="shared" si="615"/>
        <v>0</v>
      </c>
      <c r="CF1523">
        <f t="shared" si="616"/>
        <v>0</v>
      </c>
      <c r="CG1523" s="203">
        <f t="shared" si="617"/>
        <v>0</v>
      </c>
      <c r="CH1523">
        <f t="shared" si="618"/>
        <v>0</v>
      </c>
      <c r="CI1523">
        <f t="shared" si="619"/>
        <v>0</v>
      </c>
      <c r="CJ1523">
        <f t="shared" si="620"/>
        <v>0</v>
      </c>
    </row>
    <row r="1524" spans="1:88" ht="15" customHeight="1">
      <c r="A1524" s="166"/>
      <c r="B1524" s="7"/>
      <c r="C1524" s="64" t="s">
        <v>152</v>
      </c>
      <c r="D1524" s="428" t="str">
        <f t="shared" si="574"/>
        <v/>
      </c>
      <c r="E1524" s="428"/>
      <c r="F1524" s="428"/>
      <c r="G1524" s="428"/>
      <c r="H1524" s="428"/>
      <c r="I1524" s="428"/>
      <c r="J1524" s="428"/>
      <c r="K1524" s="428"/>
      <c r="L1524" s="428"/>
      <c r="M1524" s="237"/>
      <c r="N1524" s="237"/>
      <c r="O1524" s="237"/>
      <c r="P1524" s="237"/>
      <c r="Q1524" s="237"/>
      <c r="R1524" s="237"/>
      <c r="S1524" s="237"/>
      <c r="T1524" s="237"/>
      <c r="U1524" s="237"/>
      <c r="V1524" s="237"/>
      <c r="W1524" s="237"/>
      <c r="X1524" s="237"/>
      <c r="Y1524" s="237"/>
      <c r="Z1524" s="237"/>
      <c r="AA1524" s="237"/>
      <c r="AB1524" s="237"/>
      <c r="AC1524" s="237"/>
      <c r="AD1524" s="237"/>
      <c r="AG1524">
        <f t="shared" si="575"/>
        <v>0</v>
      </c>
      <c r="AH1524">
        <f t="shared" si="576"/>
        <v>0</v>
      </c>
      <c r="AI1524">
        <f t="shared" si="577"/>
        <v>0</v>
      </c>
      <c r="AJ1524">
        <f t="shared" si="578"/>
        <v>0</v>
      </c>
      <c r="AL1524">
        <f t="shared" si="579"/>
        <v>0</v>
      </c>
      <c r="AM1524">
        <f t="shared" si="580"/>
        <v>0</v>
      </c>
      <c r="AN1524">
        <f t="shared" si="581"/>
        <v>0</v>
      </c>
      <c r="AO1524">
        <f t="shared" si="582"/>
        <v>0</v>
      </c>
      <c r="AQ1524">
        <f t="shared" si="583"/>
        <v>0</v>
      </c>
      <c r="AR1524">
        <f t="shared" si="584"/>
        <v>0</v>
      </c>
      <c r="AS1524">
        <f t="shared" si="585"/>
        <v>0</v>
      </c>
      <c r="AT1524">
        <f t="shared" si="586"/>
        <v>0</v>
      </c>
      <c r="AV1524">
        <f t="shared" si="587"/>
        <v>0</v>
      </c>
      <c r="AW1524">
        <f t="shared" si="588"/>
        <v>0</v>
      </c>
      <c r="AX1524">
        <f t="shared" si="589"/>
        <v>0</v>
      </c>
      <c r="AY1524">
        <f t="shared" si="590"/>
        <v>0</v>
      </c>
      <c r="BA1524">
        <f t="shared" si="591"/>
        <v>0</v>
      </c>
      <c r="BB1524">
        <f t="shared" si="592"/>
        <v>0</v>
      </c>
      <c r="BC1524">
        <f t="shared" si="593"/>
        <v>0</v>
      </c>
      <c r="BD1524">
        <f t="shared" si="594"/>
        <v>0</v>
      </c>
      <c r="BF1524">
        <f t="shared" si="595"/>
        <v>0</v>
      </c>
      <c r="BG1524">
        <f t="shared" si="596"/>
        <v>0</v>
      </c>
      <c r="BH1524">
        <f t="shared" si="597"/>
        <v>0</v>
      </c>
      <c r="BI1524">
        <f t="shared" si="598"/>
        <v>0</v>
      </c>
      <c r="BK1524">
        <f t="shared" si="599"/>
        <v>0</v>
      </c>
      <c r="BL1524">
        <f t="shared" si="600"/>
        <v>0</v>
      </c>
      <c r="BM1524">
        <f t="shared" si="601"/>
        <v>0</v>
      </c>
      <c r="BN1524">
        <f t="shared" si="602"/>
        <v>0</v>
      </c>
      <c r="BP1524">
        <f t="shared" si="603"/>
        <v>0</v>
      </c>
      <c r="BQ1524">
        <f t="shared" si="604"/>
        <v>0</v>
      </c>
      <c r="BR1524">
        <f t="shared" si="605"/>
        <v>0</v>
      </c>
      <c r="BS1524">
        <f t="shared" si="606"/>
        <v>0</v>
      </c>
      <c r="BU1524">
        <f t="shared" si="607"/>
        <v>0</v>
      </c>
      <c r="BV1524">
        <f t="shared" si="608"/>
        <v>0</v>
      </c>
      <c r="BW1524">
        <f t="shared" si="609"/>
        <v>0</v>
      </c>
      <c r="BX1524">
        <f t="shared" si="610"/>
        <v>0</v>
      </c>
      <c r="BZ1524">
        <f t="shared" si="611"/>
        <v>0</v>
      </c>
      <c r="CA1524">
        <f t="shared" si="612"/>
        <v>0</v>
      </c>
      <c r="CC1524">
        <f t="shared" si="613"/>
        <v>0</v>
      </c>
      <c r="CD1524">
        <f t="shared" si="614"/>
        <v>0</v>
      </c>
      <c r="CE1524">
        <f t="shared" si="615"/>
        <v>0</v>
      </c>
      <c r="CF1524">
        <f t="shared" si="616"/>
        <v>0</v>
      </c>
      <c r="CG1524" s="203">
        <f t="shared" si="617"/>
        <v>0</v>
      </c>
      <c r="CH1524">
        <f t="shared" si="618"/>
        <v>0</v>
      </c>
      <c r="CI1524">
        <f t="shared" si="619"/>
        <v>0</v>
      </c>
      <c r="CJ1524">
        <f t="shared" si="620"/>
        <v>0</v>
      </c>
    </row>
    <row r="1525" spans="1:88" ht="15" customHeight="1">
      <c r="A1525" s="166"/>
      <c r="B1525" s="7"/>
      <c r="C1525" s="64" t="s">
        <v>153</v>
      </c>
      <c r="D1525" s="428" t="str">
        <f t="shared" si="574"/>
        <v/>
      </c>
      <c r="E1525" s="428"/>
      <c r="F1525" s="428"/>
      <c r="G1525" s="428"/>
      <c r="H1525" s="428"/>
      <c r="I1525" s="428"/>
      <c r="J1525" s="428"/>
      <c r="K1525" s="428"/>
      <c r="L1525" s="428"/>
      <c r="M1525" s="237"/>
      <c r="N1525" s="237"/>
      <c r="O1525" s="237"/>
      <c r="P1525" s="237"/>
      <c r="Q1525" s="237"/>
      <c r="R1525" s="237"/>
      <c r="S1525" s="237"/>
      <c r="T1525" s="237"/>
      <c r="U1525" s="237"/>
      <c r="V1525" s="237"/>
      <c r="W1525" s="237"/>
      <c r="X1525" s="237"/>
      <c r="Y1525" s="237"/>
      <c r="Z1525" s="237"/>
      <c r="AA1525" s="237"/>
      <c r="AB1525" s="237"/>
      <c r="AC1525" s="237"/>
      <c r="AD1525" s="237"/>
      <c r="AG1525">
        <f t="shared" si="575"/>
        <v>0</v>
      </c>
      <c r="AH1525">
        <f t="shared" si="576"/>
        <v>0</v>
      </c>
      <c r="AI1525">
        <f t="shared" si="577"/>
        <v>0</v>
      </c>
      <c r="AJ1525">
        <f t="shared" si="578"/>
        <v>0</v>
      </c>
      <c r="AL1525">
        <f t="shared" si="579"/>
        <v>0</v>
      </c>
      <c r="AM1525">
        <f t="shared" si="580"/>
        <v>0</v>
      </c>
      <c r="AN1525">
        <f t="shared" si="581"/>
        <v>0</v>
      </c>
      <c r="AO1525">
        <f t="shared" si="582"/>
        <v>0</v>
      </c>
      <c r="AQ1525">
        <f t="shared" si="583"/>
        <v>0</v>
      </c>
      <c r="AR1525">
        <f t="shared" si="584"/>
        <v>0</v>
      </c>
      <c r="AS1525">
        <f t="shared" si="585"/>
        <v>0</v>
      </c>
      <c r="AT1525">
        <f t="shared" si="586"/>
        <v>0</v>
      </c>
      <c r="AV1525">
        <f t="shared" si="587"/>
        <v>0</v>
      </c>
      <c r="AW1525">
        <f t="shared" si="588"/>
        <v>0</v>
      </c>
      <c r="AX1525">
        <f t="shared" si="589"/>
        <v>0</v>
      </c>
      <c r="AY1525">
        <f t="shared" si="590"/>
        <v>0</v>
      </c>
      <c r="BA1525">
        <f t="shared" si="591"/>
        <v>0</v>
      </c>
      <c r="BB1525">
        <f t="shared" si="592"/>
        <v>0</v>
      </c>
      <c r="BC1525">
        <f t="shared" si="593"/>
        <v>0</v>
      </c>
      <c r="BD1525">
        <f t="shared" si="594"/>
        <v>0</v>
      </c>
      <c r="BF1525">
        <f t="shared" si="595"/>
        <v>0</v>
      </c>
      <c r="BG1525">
        <f t="shared" si="596"/>
        <v>0</v>
      </c>
      <c r="BH1525">
        <f t="shared" si="597"/>
        <v>0</v>
      </c>
      <c r="BI1525">
        <f t="shared" si="598"/>
        <v>0</v>
      </c>
      <c r="BK1525">
        <f t="shared" si="599"/>
        <v>0</v>
      </c>
      <c r="BL1525">
        <f t="shared" si="600"/>
        <v>0</v>
      </c>
      <c r="BM1525">
        <f t="shared" si="601"/>
        <v>0</v>
      </c>
      <c r="BN1525">
        <f t="shared" si="602"/>
        <v>0</v>
      </c>
      <c r="BP1525">
        <f t="shared" si="603"/>
        <v>0</v>
      </c>
      <c r="BQ1525">
        <f t="shared" si="604"/>
        <v>0</v>
      </c>
      <c r="BR1525">
        <f t="shared" si="605"/>
        <v>0</v>
      </c>
      <c r="BS1525">
        <f t="shared" si="606"/>
        <v>0</v>
      </c>
      <c r="BU1525">
        <f t="shared" si="607"/>
        <v>0</v>
      </c>
      <c r="BV1525">
        <f t="shared" si="608"/>
        <v>0</v>
      </c>
      <c r="BW1525">
        <f t="shared" si="609"/>
        <v>0</v>
      </c>
      <c r="BX1525">
        <f t="shared" si="610"/>
        <v>0</v>
      </c>
      <c r="BZ1525">
        <f t="shared" si="611"/>
        <v>0</v>
      </c>
      <c r="CA1525">
        <f t="shared" si="612"/>
        <v>0</v>
      </c>
      <c r="CC1525">
        <f t="shared" si="613"/>
        <v>0</v>
      </c>
      <c r="CD1525">
        <f t="shared" si="614"/>
        <v>0</v>
      </c>
      <c r="CE1525">
        <f t="shared" si="615"/>
        <v>0</v>
      </c>
      <c r="CF1525">
        <f t="shared" si="616"/>
        <v>0</v>
      </c>
      <c r="CG1525" s="203">
        <f t="shared" si="617"/>
        <v>0</v>
      </c>
      <c r="CH1525">
        <f t="shared" si="618"/>
        <v>0</v>
      </c>
      <c r="CI1525">
        <f t="shared" si="619"/>
        <v>0</v>
      </c>
      <c r="CJ1525">
        <f t="shared" si="620"/>
        <v>0</v>
      </c>
    </row>
    <row r="1526" spans="1:88" ht="15" customHeight="1">
      <c r="A1526" s="166"/>
      <c r="B1526" s="7"/>
      <c r="C1526" s="64" t="s">
        <v>154</v>
      </c>
      <c r="D1526" s="428" t="str">
        <f t="shared" si="574"/>
        <v/>
      </c>
      <c r="E1526" s="428"/>
      <c r="F1526" s="428"/>
      <c r="G1526" s="428"/>
      <c r="H1526" s="428"/>
      <c r="I1526" s="428"/>
      <c r="J1526" s="428"/>
      <c r="K1526" s="428"/>
      <c r="L1526" s="428"/>
      <c r="M1526" s="237"/>
      <c r="N1526" s="237"/>
      <c r="O1526" s="237"/>
      <c r="P1526" s="237"/>
      <c r="Q1526" s="237"/>
      <c r="R1526" s="237"/>
      <c r="S1526" s="237"/>
      <c r="T1526" s="237"/>
      <c r="U1526" s="237"/>
      <c r="V1526" s="237"/>
      <c r="W1526" s="237"/>
      <c r="X1526" s="237"/>
      <c r="Y1526" s="237"/>
      <c r="Z1526" s="237"/>
      <c r="AA1526" s="237"/>
      <c r="AB1526" s="237"/>
      <c r="AC1526" s="237"/>
      <c r="AD1526" s="237"/>
      <c r="AG1526">
        <f t="shared" si="575"/>
        <v>0</v>
      </c>
      <c r="AH1526">
        <f t="shared" si="576"/>
        <v>0</v>
      </c>
      <c r="AI1526">
        <f t="shared" si="577"/>
        <v>0</v>
      </c>
      <c r="AJ1526">
        <f t="shared" si="578"/>
        <v>0</v>
      </c>
      <c r="AL1526">
        <f t="shared" si="579"/>
        <v>0</v>
      </c>
      <c r="AM1526">
        <f t="shared" si="580"/>
        <v>0</v>
      </c>
      <c r="AN1526">
        <f t="shared" si="581"/>
        <v>0</v>
      </c>
      <c r="AO1526">
        <f t="shared" si="582"/>
        <v>0</v>
      </c>
      <c r="AQ1526">
        <f t="shared" si="583"/>
        <v>0</v>
      </c>
      <c r="AR1526">
        <f t="shared" si="584"/>
        <v>0</v>
      </c>
      <c r="AS1526">
        <f t="shared" si="585"/>
        <v>0</v>
      </c>
      <c r="AT1526">
        <f t="shared" si="586"/>
        <v>0</v>
      </c>
      <c r="AV1526">
        <f t="shared" si="587"/>
        <v>0</v>
      </c>
      <c r="AW1526">
        <f t="shared" si="588"/>
        <v>0</v>
      </c>
      <c r="AX1526">
        <f t="shared" si="589"/>
        <v>0</v>
      </c>
      <c r="AY1526">
        <f t="shared" si="590"/>
        <v>0</v>
      </c>
      <c r="BA1526">
        <f t="shared" si="591"/>
        <v>0</v>
      </c>
      <c r="BB1526">
        <f t="shared" si="592"/>
        <v>0</v>
      </c>
      <c r="BC1526">
        <f t="shared" si="593"/>
        <v>0</v>
      </c>
      <c r="BD1526">
        <f t="shared" si="594"/>
        <v>0</v>
      </c>
      <c r="BF1526">
        <f t="shared" si="595"/>
        <v>0</v>
      </c>
      <c r="BG1526">
        <f t="shared" si="596"/>
        <v>0</v>
      </c>
      <c r="BH1526">
        <f t="shared" si="597"/>
        <v>0</v>
      </c>
      <c r="BI1526">
        <f t="shared" si="598"/>
        <v>0</v>
      </c>
      <c r="BK1526">
        <f t="shared" si="599"/>
        <v>0</v>
      </c>
      <c r="BL1526">
        <f t="shared" si="600"/>
        <v>0</v>
      </c>
      <c r="BM1526">
        <f t="shared" si="601"/>
        <v>0</v>
      </c>
      <c r="BN1526">
        <f t="shared" si="602"/>
        <v>0</v>
      </c>
      <c r="BP1526">
        <f t="shared" si="603"/>
        <v>0</v>
      </c>
      <c r="BQ1526">
        <f t="shared" si="604"/>
        <v>0</v>
      </c>
      <c r="BR1526">
        <f t="shared" si="605"/>
        <v>0</v>
      </c>
      <c r="BS1526">
        <f t="shared" si="606"/>
        <v>0</v>
      </c>
      <c r="BU1526">
        <f t="shared" si="607"/>
        <v>0</v>
      </c>
      <c r="BV1526">
        <f t="shared" si="608"/>
        <v>0</v>
      </c>
      <c r="BW1526">
        <f t="shared" si="609"/>
        <v>0</v>
      </c>
      <c r="BX1526">
        <f t="shared" si="610"/>
        <v>0</v>
      </c>
      <c r="BZ1526">
        <f t="shared" si="611"/>
        <v>0</v>
      </c>
      <c r="CA1526">
        <f t="shared" si="612"/>
        <v>0</v>
      </c>
      <c r="CC1526">
        <f t="shared" si="613"/>
        <v>0</v>
      </c>
      <c r="CD1526">
        <f t="shared" si="614"/>
        <v>0</v>
      </c>
      <c r="CE1526">
        <f t="shared" si="615"/>
        <v>0</v>
      </c>
      <c r="CF1526">
        <f t="shared" si="616"/>
        <v>0</v>
      </c>
      <c r="CG1526" s="203">
        <f t="shared" si="617"/>
        <v>0</v>
      </c>
      <c r="CH1526">
        <f t="shared" si="618"/>
        <v>0</v>
      </c>
      <c r="CI1526">
        <f t="shared" si="619"/>
        <v>0</v>
      </c>
      <c r="CJ1526">
        <f t="shared" si="620"/>
        <v>0</v>
      </c>
    </row>
    <row r="1527" spans="1:88" ht="15" customHeight="1">
      <c r="A1527" s="166"/>
      <c r="B1527" s="7"/>
      <c r="C1527" s="64" t="s">
        <v>155</v>
      </c>
      <c r="D1527" s="428" t="str">
        <f t="shared" si="574"/>
        <v/>
      </c>
      <c r="E1527" s="428"/>
      <c r="F1527" s="428"/>
      <c r="G1527" s="428"/>
      <c r="H1527" s="428"/>
      <c r="I1527" s="428"/>
      <c r="J1527" s="428"/>
      <c r="K1527" s="428"/>
      <c r="L1527" s="428"/>
      <c r="M1527" s="237"/>
      <c r="N1527" s="237"/>
      <c r="O1527" s="237"/>
      <c r="P1527" s="237"/>
      <c r="Q1527" s="237"/>
      <c r="R1527" s="237"/>
      <c r="S1527" s="237"/>
      <c r="T1527" s="237"/>
      <c r="U1527" s="237"/>
      <c r="V1527" s="237"/>
      <c r="W1527" s="237"/>
      <c r="X1527" s="237"/>
      <c r="Y1527" s="237"/>
      <c r="Z1527" s="237"/>
      <c r="AA1527" s="237"/>
      <c r="AB1527" s="237"/>
      <c r="AC1527" s="237"/>
      <c r="AD1527" s="237"/>
      <c r="AG1527">
        <f t="shared" si="575"/>
        <v>0</v>
      </c>
      <c r="AH1527">
        <f t="shared" si="576"/>
        <v>0</v>
      </c>
      <c r="AI1527">
        <f t="shared" si="577"/>
        <v>0</v>
      </c>
      <c r="AJ1527">
        <f t="shared" si="578"/>
        <v>0</v>
      </c>
      <c r="AL1527">
        <f t="shared" si="579"/>
        <v>0</v>
      </c>
      <c r="AM1527">
        <f t="shared" si="580"/>
        <v>0</v>
      </c>
      <c r="AN1527">
        <f t="shared" si="581"/>
        <v>0</v>
      </c>
      <c r="AO1527">
        <f t="shared" si="582"/>
        <v>0</v>
      </c>
      <c r="AQ1527">
        <f t="shared" si="583"/>
        <v>0</v>
      </c>
      <c r="AR1527">
        <f t="shared" si="584"/>
        <v>0</v>
      </c>
      <c r="AS1527">
        <f t="shared" si="585"/>
        <v>0</v>
      </c>
      <c r="AT1527">
        <f t="shared" si="586"/>
        <v>0</v>
      </c>
      <c r="AV1527">
        <f t="shared" si="587"/>
        <v>0</v>
      </c>
      <c r="AW1527">
        <f t="shared" si="588"/>
        <v>0</v>
      </c>
      <c r="AX1527">
        <f t="shared" si="589"/>
        <v>0</v>
      </c>
      <c r="AY1527">
        <f t="shared" si="590"/>
        <v>0</v>
      </c>
      <c r="BA1527">
        <f t="shared" si="591"/>
        <v>0</v>
      </c>
      <c r="BB1527">
        <f t="shared" si="592"/>
        <v>0</v>
      </c>
      <c r="BC1527">
        <f t="shared" si="593"/>
        <v>0</v>
      </c>
      <c r="BD1527">
        <f t="shared" si="594"/>
        <v>0</v>
      </c>
      <c r="BF1527">
        <f t="shared" si="595"/>
        <v>0</v>
      </c>
      <c r="BG1527">
        <f t="shared" si="596"/>
        <v>0</v>
      </c>
      <c r="BH1527">
        <f t="shared" si="597"/>
        <v>0</v>
      </c>
      <c r="BI1527">
        <f t="shared" si="598"/>
        <v>0</v>
      </c>
      <c r="BK1527">
        <f t="shared" si="599"/>
        <v>0</v>
      </c>
      <c r="BL1527">
        <f t="shared" si="600"/>
        <v>0</v>
      </c>
      <c r="BM1527">
        <f t="shared" si="601"/>
        <v>0</v>
      </c>
      <c r="BN1527">
        <f t="shared" si="602"/>
        <v>0</v>
      </c>
      <c r="BP1527">
        <f t="shared" si="603"/>
        <v>0</v>
      </c>
      <c r="BQ1527">
        <f t="shared" si="604"/>
        <v>0</v>
      </c>
      <c r="BR1527">
        <f t="shared" si="605"/>
        <v>0</v>
      </c>
      <c r="BS1527">
        <f t="shared" si="606"/>
        <v>0</v>
      </c>
      <c r="BU1527">
        <f t="shared" si="607"/>
        <v>0</v>
      </c>
      <c r="BV1527">
        <f t="shared" si="608"/>
        <v>0</v>
      </c>
      <c r="BW1527">
        <f t="shared" si="609"/>
        <v>0</v>
      </c>
      <c r="BX1527">
        <f t="shared" si="610"/>
        <v>0</v>
      </c>
      <c r="BZ1527">
        <f t="shared" si="611"/>
        <v>0</v>
      </c>
      <c r="CA1527">
        <f t="shared" si="612"/>
        <v>0</v>
      </c>
      <c r="CC1527">
        <f t="shared" si="613"/>
        <v>0</v>
      </c>
      <c r="CD1527">
        <f t="shared" si="614"/>
        <v>0</v>
      </c>
      <c r="CE1527">
        <f t="shared" si="615"/>
        <v>0</v>
      </c>
      <c r="CF1527">
        <f t="shared" si="616"/>
        <v>0</v>
      </c>
      <c r="CG1527" s="203">
        <f t="shared" si="617"/>
        <v>0</v>
      </c>
      <c r="CH1527">
        <f t="shared" si="618"/>
        <v>0</v>
      </c>
      <c r="CI1527">
        <f t="shared" si="619"/>
        <v>0</v>
      </c>
      <c r="CJ1527">
        <f t="shared" si="620"/>
        <v>0</v>
      </c>
    </row>
    <row r="1528" spans="1:88" ht="15" customHeight="1">
      <c r="A1528" s="166"/>
      <c r="B1528" s="7"/>
      <c r="C1528" s="64" t="s">
        <v>156</v>
      </c>
      <c r="D1528" s="428" t="str">
        <f t="shared" si="574"/>
        <v/>
      </c>
      <c r="E1528" s="428"/>
      <c r="F1528" s="428"/>
      <c r="G1528" s="428"/>
      <c r="H1528" s="428"/>
      <c r="I1528" s="428"/>
      <c r="J1528" s="428"/>
      <c r="K1528" s="428"/>
      <c r="L1528" s="428"/>
      <c r="M1528" s="237"/>
      <c r="N1528" s="237"/>
      <c r="O1528" s="237"/>
      <c r="P1528" s="237"/>
      <c r="Q1528" s="237"/>
      <c r="R1528" s="237"/>
      <c r="S1528" s="237"/>
      <c r="T1528" s="237"/>
      <c r="U1528" s="237"/>
      <c r="V1528" s="237"/>
      <c r="W1528" s="237"/>
      <c r="X1528" s="237"/>
      <c r="Y1528" s="237"/>
      <c r="Z1528" s="237"/>
      <c r="AA1528" s="237"/>
      <c r="AB1528" s="237"/>
      <c r="AC1528" s="237"/>
      <c r="AD1528" s="237"/>
      <c r="AG1528">
        <f t="shared" si="575"/>
        <v>0</v>
      </c>
      <c r="AH1528">
        <f t="shared" si="576"/>
        <v>0</v>
      </c>
      <c r="AI1528">
        <f t="shared" si="577"/>
        <v>0</v>
      </c>
      <c r="AJ1528">
        <f t="shared" si="578"/>
        <v>0</v>
      </c>
      <c r="AL1528">
        <f t="shared" si="579"/>
        <v>0</v>
      </c>
      <c r="AM1528">
        <f t="shared" si="580"/>
        <v>0</v>
      </c>
      <c r="AN1528">
        <f t="shared" si="581"/>
        <v>0</v>
      </c>
      <c r="AO1528">
        <f t="shared" si="582"/>
        <v>0</v>
      </c>
      <c r="AQ1528">
        <f t="shared" si="583"/>
        <v>0</v>
      </c>
      <c r="AR1528">
        <f t="shared" si="584"/>
        <v>0</v>
      </c>
      <c r="AS1528">
        <f t="shared" si="585"/>
        <v>0</v>
      </c>
      <c r="AT1528">
        <f t="shared" si="586"/>
        <v>0</v>
      </c>
      <c r="AV1528">
        <f t="shared" si="587"/>
        <v>0</v>
      </c>
      <c r="AW1528">
        <f t="shared" si="588"/>
        <v>0</v>
      </c>
      <c r="AX1528">
        <f t="shared" si="589"/>
        <v>0</v>
      </c>
      <c r="AY1528">
        <f t="shared" si="590"/>
        <v>0</v>
      </c>
      <c r="BA1528">
        <f t="shared" si="591"/>
        <v>0</v>
      </c>
      <c r="BB1528">
        <f t="shared" si="592"/>
        <v>0</v>
      </c>
      <c r="BC1528">
        <f t="shared" si="593"/>
        <v>0</v>
      </c>
      <c r="BD1528">
        <f t="shared" si="594"/>
        <v>0</v>
      </c>
      <c r="BF1528">
        <f t="shared" si="595"/>
        <v>0</v>
      </c>
      <c r="BG1528">
        <f t="shared" si="596"/>
        <v>0</v>
      </c>
      <c r="BH1528">
        <f t="shared" si="597"/>
        <v>0</v>
      </c>
      <c r="BI1528">
        <f t="shared" si="598"/>
        <v>0</v>
      </c>
      <c r="BK1528">
        <f t="shared" si="599"/>
        <v>0</v>
      </c>
      <c r="BL1528">
        <f t="shared" si="600"/>
        <v>0</v>
      </c>
      <c r="BM1528">
        <f t="shared" si="601"/>
        <v>0</v>
      </c>
      <c r="BN1528">
        <f t="shared" si="602"/>
        <v>0</v>
      </c>
      <c r="BP1528">
        <f t="shared" si="603"/>
        <v>0</v>
      </c>
      <c r="BQ1528">
        <f t="shared" si="604"/>
        <v>0</v>
      </c>
      <c r="BR1528">
        <f t="shared" si="605"/>
        <v>0</v>
      </c>
      <c r="BS1528">
        <f t="shared" si="606"/>
        <v>0</v>
      </c>
      <c r="BU1528">
        <f t="shared" si="607"/>
        <v>0</v>
      </c>
      <c r="BV1528">
        <f t="shared" si="608"/>
        <v>0</v>
      </c>
      <c r="BW1528">
        <f t="shared" si="609"/>
        <v>0</v>
      </c>
      <c r="BX1528">
        <f t="shared" si="610"/>
        <v>0</v>
      </c>
      <c r="BZ1528">
        <f t="shared" si="611"/>
        <v>0</v>
      </c>
      <c r="CA1528">
        <f t="shared" si="612"/>
        <v>0</v>
      </c>
      <c r="CC1528">
        <f t="shared" si="613"/>
        <v>0</v>
      </c>
      <c r="CD1528">
        <f t="shared" si="614"/>
        <v>0</v>
      </c>
      <c r="CE1528">
        <f t="shared" si="615"/>
        <v>0</v>
      </c>
      <c r="CF1528">
        <f t="shared" si="616"/>
        <v>0</v>
      </c>
      <c r="CG1528" s="203">
        <f t="shared" si="617"/>
        <v>0</v>
      </c>
      <c r="CH1528">
        <f t="shared" si="618"/>
        <v>0</v>
      </c>
      <c r="CI1528">
        <f t="shared" si="619"/>
        <v>0</v>
      </c>
      <c r="CJ1528">
        <f t="shared" si="620"/>
        <v>0</v>
      </c>
    </row>
    <row r="1529" spans="1:88" ht="15" customHeight="1">
      <c r="A1529" s="166"/>
      <c r="B1529" s="7"/>
      <c r="C1529" s="64" t="s">
        <v>157</v>
      </c>
      <c r="D1529" s="428" t="str">
        <f t="shared" si="574"/>
        <v/>
      </c>
      <c r="E1529" s="428"/>
      <c r="F1529" s="428"/>
      <c r="G1529" s="428"/>
      <c r="H1529" s="428"/>
      <c r="I1529" s="428"/>
      <c r="J1529" s="428"/>
      <c r="K1529" s="428"/>
      <c r="L1529" s="428"/>
      <c r="M1529" s="237"/>
      <c r="N1529" s="237"/>
      <c r="O1529" s="237"/>
      <c r="P1529" s="237"/>
      <c r="Q1529" s="237"/>
      <c r="R1529" s="237"/>
      <c r="S1529" s="237"/>
      <c r="T1529" s="237"/>
      <c r="U1529" s="237"/>
      <c r="V1529" s="237"/>
      <c r="W1529" s="237"/>
      <c r="X1529" s="237"/>
      <c r="Y1529" s="237"/>
      <c r="Z1529" s="237"/>
      <c r="AA1529" s="237"/>
      <c r="AB1529" s="237"/>
      <c r="AC1529" s="237"/>
      <c r="AD1529" s="237"/>
      <c r="AG1529">
        <f t="shared" si="575"/>
        <v>0</v>
      </c>
      <c r="AH1529">
        <f t="shared" si="576"/>
        <v>0</v>
      </c>
      <c r="AI1529">
        <f t="shared" si="577"/>
        <v>0</v>
      </c>
      <c r="AJ1529">
        <f t="shared" si="578"/>
        <v>0</v>
      </c>
      <c r="AL1529">
        <f t="shared" si="579"/>
        <v>0</v>
      </c>
      <c r="AM1529">
        <f t="shared" si="580"/>
        <v>0</v>
      </c>
      <c r="AN1529">
        <f t="shared" si="581"/>
        <v>0</v>
      </c>
      <c r="AO1529">
        <f t="shared" si="582"/>
        <v>0</v>
      </c>
      <c r="AQ1529">
        <f t="shared" si="583"/>
        <v>0</v>
      </c>
      <c r="AR1529">
        <f t="shared" si="584"/>
        <v>0</v>
      </c>
      <c r="AS1529">
        <f t="shared" si="585"/>
        <v>0</v>
      </c>
      <c r="AT1529">
        <f t="shared" si="586"/>
        <v>0</v>
      </c>
      <c r="AV1529">
        <f t="shared" si="587"/>
        <v>0</v>
      </c>
      <c r="AW1529">
        <f t="shared" si="588"/>
        <v>0</v>
      </c>
      <c r="AX1529">
        <f t="shared" si="589"/>
        <v>0</v>
      </c>
      <c r="AY1529">
        <f t="shared" si="590"/>
        <v>0</v>
      </c>
      <c r="BA1529">
        <f t="shared" si="591"/>
        <v>0</v>
      </c>
      <c r="BB1529">
        <f t="shared" si="592"/>
        <v>0</v>
      </c>
      <c r="BC1529">
        <f t="shared" si="593"/>
        <v>0</v>
      </c>
      <c r="BD1529">
        <f t="shared" si="594"/>
        <v>0</v>
      </c>
      <c r="BF1529">
        <f t="shared" si="595"/>
        <v>0</v>
      </c>
      <c r="BG1529">
        <f t="shared" si="596"/>
        <v>0</v>
      </c>
      <c r="BH1529">
        <f t="shared" si="597"/>
        <v>0</v>
      </c>
      <c r="BI1529">
        <f t="shared" si="598"/>
        <v>0</v>
      </c>
      <c r="BK1529">
        <f t="shared" si="599"/>
        <v>0</v>
      </c>
      <c r="BL1529">
        <f t="shared" si="600"/>
        <v>0</v>
      </c>
      <c r="BM1529">
        <f t="shared" si="601"/>
        <v>0</v>
      </c>
      <c r="BN1529">
        <f t="shared" si="602"/>
        <v>0</v>
      </c>
      <c r="BP1529">
        <f t="shared" si="603"/>
        <v>0</v>
      </c>
      <c r="BQ1529">
        <f t="shared" si="604"/>
        <v>0</v>
      </c>
      <c r="BR1529">
        <f t="shared" si="605"/>
        <v>0</v>
      </c>
      <c r="BS1529">
        <f t="shared" si="606"/>
        <v>0</v>
      </c>
      <c r="BU1529">
        <f t="shared" si="607"/>
        <v>0</v>
      </c>
      <c r="BV1529">
        <f t="shared" si="608"/>
        <v>0</v>
      </c>
      <c r="BW1529">
        <f t="shared" si="609"/>
        <v>0</v>
      </c>
      <c r="BX1529">
        <f t="shared" si="610"/>
        <v>0</v>
      </c>
      <c r="BZ1529">
        <f t="shared" si="611"/>
        <v>0</v>
      </c>
      <c r="CA1529">
        <f t="shared" si="612"/>
        <v>0</v>
      </c>
      <c r="CC1529">
        <f t="shared" si="613"/>
        <v>0</v>
      </c>
      <c r="CD1529">
        <f t="shared" si="614"/>
        <v>0</v>
      </c>
      <c r="CE1529">
        <f t="shared" si="615"/>
        <v>0</v>
      </c>
      <c r="CF1529">
        <f t="shared" si="616"/>
        <v>0</v>
      </c>
      <c r="CG1529" s="203">
        <f t="shared" si="617"/>
        <v>0</v>
      </c>
      <c r="CH1529">
        <f t="shared" si="618"/>
        <v>0</v>
      </c>
      <c r="CI1529">
        <f t="shared" si="619"/>
        <v>0</v>
      </c>
      <c r="CJ1529">
        <f t="shared" si="620"/>
        <v>0</v>
      </c>
    </row>
    <row r="1530" spans="1:88" ht="15" customHeight="1">
      <c r="A1530" s="166"/>
      <c r="B1530" s="7"/>
      <c r="C1530" s="64" t="s">
        <v>158</v>
      </c>
      <c r="D1530" s="428" t="str">
        <f t="shared" si="574"/>
        <v/>
      </c>
      <c r="E1530" s="428"/>
      <c r="F1530" s="428"/>
      <c r="G1530" s="428"/>
      <c r="H1530" s="428"/>
      <c r="I1530" s="428"/>
      <c r="J1530" s="428"/>
      <c r="K1530" s="428"/>
      <c r="L1530" s="428"/>
      <c r="M1530" s="237"/>
      <c r="N1530" s="237"/>
      <c r="O1530" s="237"/>
      <c r="P1530" s="237"/>
      <c r="Q1530" s="237"/>
      <c r="R1530" s="237"/>
      <c r="S1530" s="237"/>
      <c r="T1530" s="237"/>
      <c r="U1530" s="237"/>
      <c r="V1530" s="237"/>
      <c r="W1530" s="237"/>
      <c r="X1530" s="237"/>
      <c r="Y1530" s="237"/>
      <c r="Z1530" s="237"/>
      <c r="AA1530" s="237"/>
      <c r="AB1530" s="237"/>
      <c r="AC1530" s="237"/>
      <c r="AD1530" s="237"/>
      <c r="AG1530">
        <f t="shared" si="575"/>
        <v>0</v>
      </c>
      <c r="AH1530">
        <f t="shared" si="576"/>
        <v>0</v>
      </c>
      <c r="AI1530">
        <f t="shared" si="577"/>
        <v>0</v>
      </c>
      <c r="AJ1530">
        <f t="shared" si="578"/>
        <v>0</v>
      </c>
      <c r="AL1530">
        <f t="shared" si="579"/>
        <v>0</v>
      </c>
      <c r="AM1530">
        <f t="shared" si="580"/>
        <v>0</v>
      </c>
      <c r="AN1530">
        <f t="shared" si="581"/>
        <v>0</v>
      </c>
      <c r="AO1530">
        <f t="shared" si="582"/>
        <v>0</v>
      </c>
      <c r="AQ1530">
        <f t="shared" si="583"/>
        <v>0</v>
      </c>
      <c r="AR1530">
        <f t="shared" si="584"/>
        <v>0</v>
      </c>
      <c r="AS1530">
        <f t="shared" si="585"/>
        <v>0</v>
      </c>
      <c r="AT1530">
        <f t="shared" si="586"/>
        <v>0</v>
      </c>
      <c r="AV1530">
        <f t="shared" si="587"/>
        <v>0</v>
      </c>
      <c r="AW1530">
        <f t="shared" si="588"/>
        <v>0</v>
      </c>
      <c r="AX1530">
        <f t="shared" si="589"/>
        <v>0</v>
      </c>
      <c r="AY1530">
        <f t="shared" si="590"/>
        <v>0</v>
      </c>
      <c r="BA1530">
        <f t="shared" si="591"/>
        <v>0</v>
      </c>
      <c r="BB1530">
        <f t="shared" si="592"/>
        <v>0</v>
      </c>
      <c r="BC1530">
        <f t="shared" si="593"/>
        <v>0</v>
      </c>
      <c r="BD1530">
        <f t="shared" si="594"/>
        <v>0</v>
      </c>
      <c r="BF1530">
        <f t="shared" si="595"/>
        <v>0</v>
      </c>
      <c r="BG1530">
        <f t="shared" si="596"/>
        <v>0</v>
      </c>
      <c r="BH1530">
        <f t="shared" si="597"/>
        <v>0</v>
      </c>
      <c r="BI1530">
        <f t="shared" si="598"/>
        <v>0</v>
      </c>
      <c r="BK1530">
        <f t="shared" si="599"/>
        <v>0</v>
      </c>
      <c r="BL1530">
        <f t="shared" si="600"/>
        <v>0</v>
      </c>
      <c r="BM1530">
        <f t="shared" si="601"/>
        <v>0</v>
      </c>
      <c r="BN1530">
        <f t="shared" si="602"/>
        <v>0</v>
      </c>
      <c r="BP1530">
        <f t="shared" si="603"/>
        <v>0</v>
      </c>
      <c r="BQ1530">
        <f t="shared" si="604"/>
        <v>0</v>
      </c>
      <c r="BR1530">
        <f t="shared" si="605"/>
        <v>0</v>
      </c>
      <c r="BS1530">
        <f t="shared" si="606"/>
        <v>0</v>
      </c>
      <c r="BU1530">
        <f t="shared" si="607"/>
        <v>0</v>
      </c>
      <c r="BV1530">
        <f t="shared" si="608"/>
        <v>0</v>
      </c>
      <c r="BW1530">
        <f t="shared" si="609"/>
        <v>0</v>
      </c>
      <c r="BX1530">
        <f t="shared" si="610"/>
        <v>0</v>
      </c>
      <c r="BZ1530">
        <f t="shared" si="611"/>
        <v>0</v>
      </c>
      <c r="CA1530">
        <f t="shared" si="612"/>
        <v>0</v>
      </c>
      <c r="CC1530">
        <f t="shared" si="613"/>
        <v>0</v>
      </c>
      <c r="CD1530">
        <f t="shared" si="614"/>
        <v>0</v>
      </c>
      <c r="CE1530">
        <f t="shared" si="615"/>
        <v>0</v>
      </c>
      <c r="CF1530">
        <f t="shared" si="616"/>
        <v>0</v>
      </c>
      <c r="CG1530" s="203">
        <f t="shared" si="617"/>
        <v>0</v>
      </c>
      <c r="CH1530">
        <f t="shared" si="618"/>
        <v>0</v>
      </c>
      <c r="CI1530">
        <f t="shared" si="619"/>
        <v>0</v>
      </c>
      <c r="CJ1530">
        <f t="shared" si="620"/>
        <v>0</v>
      </c>
    </row>
    <row r="1531" spans="1:88" ht="15" customHeight="1">
      <c r="A1531" s="166"/>
      <c r="B1531" s="7"/>
      <c r="C1531" s="64" t="s">
        <v>159</v>
      </c>
      <c r="D1531" s="428" t="str">
        <f t="shared" si="574"/>
        <v/>
      </c>
      <c r="E1531" s="428"/>
      <c r="F1531" s="428"/>
      <c r="G1531" s="428"/>
      <c r="H1531" s="428"/>
      <c r="I1531" s="428"/>
      <c r="J1531" s="428"/>
      <c r="K1531" s="428"/>
      <c r="L1531" s="428"/>
      <c r="M1531" s="237"/>
      <c r="N1531" s="237"/>
      <c r="O1531" s="237"/>
      <c r="P1531" s="237"/>
      <c r="Q1531" s="237"/>
      <c r="R1531" s="237"/>
      <c r="S1531" s="237"/>
      <c r="T1531" s="237"/>
      <c r="U1531" s="237"/>
      <c r="V1531" s="237"/>
      <c r="W1531" s="237"/>
      <c r="X1531" s="237"/>
      <c r="Y1531" s="237"/>
      <c r="Z1531" s="237"/>
      <c r="AA1531" s="237"/>
      <c r="AB1531" s="237"/>
      <c r="AC1531" s="237"/>
      <c r="AD1531" s="237"/>
      <c r="AG1531">
        <f t="shared" si="575"/>
        <v>0</v>
      </c>
      <c r="AH1531">
        <f t="shared" si="576"/>
        <v>0</v>
      </c>
      <c r="AI1531">
        <f t="shared" si="577"/>
        <v>0</v>
      </c>
      <c r="AJ1531">
        <f t="shared" si="578"/>
        <v>0</v>
      </c>
      <c r="AL1531">
        <f t="shared" si="579"/>
        <v>0</v>
      </c>
      <c r="AM1531">
        <f t="shared" si="580"/>
        <v>0</v>
      </c>
      <c r="AN1531">
        <f t="shared" si="581"/>
        <v>0</v>
      </c>
      <c r="AO1531">
        <f t="shared" si="582"/>
        <v>0</v>
      </c>
      <c r="AQ1531">
        <f t="shared" si="583"/>
        <v>0</v>
      </c>
      <c r="AR1531">
        <f t="shared" si="584"/>
        <v>0</v>
      </c>
      <c r="AS1531">
        <f t="shared" si="585"/>
        <v>0</v>
      </c>
      <c r="AT1531">
        <f t="shared" si="586"/>
        <v>0</v>
      </c>
      <c r="AV1531">
        <f t="shared" si="587"/>
        <v>0</v>
      </c>
      <c r="AW1531">
        <f t="shared" si="588"/>
        <v>0</v>
      </c>
      <c r="AX1531">
        <f t="shared" si="589"/>
        <v>0</v>
      </c>
      <c r="AY1531">
        <f t="shared" si="590"/>
        <v>0</v>
      </c>
      <c r="BA1531">
        <f t="shared" si="591"/>
        <v>0</v>
      </c>
      <c r="BB1531">
        <f t="shared" si="592"/>
        <v>0</v>
      </c>
      <c r="BC1531">
        <f t="shared" si="593"/>
        <v>0</v>
      </c>
      <c r="BD1531">
        <f t="shared" si="594"/>
        <v>0</v>
      </c>
      <c r="BF1531">
        <f t="shared" si="595"/>
        <v>0</v>
      </c>
      <c r="BG1531">
        <f t="shared" si="596"/>
        <v>0</v>
      </c>
      <c r="BH1531">
        <f t="shared" si="597"/>
        <v>0</v>
      </c>
      <c r="BI1531">
        <f t="shared" si="598"/>
        <v>0</v>
      </c>
      <c r="BK1531">
        <f t="shared" si="599"/>
        <v>0</v>
      </c>
      <c r="BL1531">
        <f t="shared" si="600"/>
        <v>0</v>
      </c>
      <c r="BM1531">
        <f t="shared" si="601"/>
        <v>0</v>
      </c>
      <c r="BN1531">
        <f t="shared" si="602"/>
        <v>0</v>
      </c>
      <c r="BP1531">
        <f t="shared" si="603"/>
        <v>0</v>
      </c>
      <c r="BQ1531">
        <f t="shared" si="604"/>
        <v>0</v>
      </c>
      <c r="BR1531">
        <f t="shared" si="605"/>
        <v>0</v>
      </c>
      <c r="BS1531">
        <f t="shared" si="606"/>
        <v>0</v>
      </c>
      <c r="BU1531">
        <f t="shared" si="607"/>
        <v>0</v>
      </c>
      <c r="BV1531">
        <f t="shared" si="608"/>
        <v>0</v>
      </c>
      <c r="BW1531">
        <f t="shared" si="609"/>
        <v>0</v>
      </c>
      <c r="BX1531">
        <f t="shared" si="610"/>
        <v>0</v>
      </c>
      <c r="BZ1531">
        <f t="shared" si="611"/>
        <v>0</v>
      </c>
      <c r="CA1531">
        <f t="shared" si="612"/>
        <v>0</v>
      </c>
      <c r="CC1531">
        <f t="shared" si="613"/>
        <v>0</v>
      </c>
      <c r="CD1531">
        <f t="shared" si="614"/>
        <v>0</v>
      </c>
      <c r="CE1531">
        <f t="shared" si="615"/>
        <v>0</v>
      </c>
      <c r="CF1531">
        <f t="shared" si="616"/>
        <v>0</v>
      </c>
      <c r="CG1531" s="203">
        <f t="shared" si="617"/>
        <v>0</v>
      </c>
      <c r="CH1531">
        <f t="shared" si="618"/>
        <v>0</v>
      </c>
      <c r="CI1531">
        <f t="shared" si="619"/>
        <v>0</v>
      </c>
      <c r="CJ1531">
        <f t="shared" si="620"/>
        <v>0</v>
      </c>
    </row>
    <row r="1532" spans="1:88" ht="15" customHeight="1">
      <c r="A1532" s="166"/>
      <c r="B1532" s="7"/>
      <c r="C1532" s="64" t="s">
        <v>160</v>
      </c>
      <c r="D1532" s="428" t="str">
        <f t="shared" si="574"/>
        <v/>
      </c>
      <c r="E1532" s="428"/>
      <c r="F1532" s="428"/>
      <c r="G1532" s="428"/>
      <c r="H1532" s="428"/>
      <c r="I1532" s="428"/>
      <c r="J1532" s="428"/>
      <c r="K1532" s="428"/>
      <c r="L1532" s="428"/>
      <c r="M1532" s="237"/>
      <c r="N1532" s="237"/>
      <c r="O1532" s="237"/>
      <c r="P1532" s="237"/>
      <c r="Q1532" s="237"/>
      <c r="R1532" s="237"/>
      <c r="S1532" s="237"/>
      <c r="T1532" s="237"/>
      <c r="U1532" s="237"/>
      <c r="V1532" s="237"/>
      <c r="W1532" s="237"/>
      <c r="X1532" s="237"/>
      <c r="Y1532" s="237"/>
      <c r="Z1532" s="237"/>
      <c r="AA1532" s="237"/>
      <c r="AB1532" s="237"/>
      <c r="AC1532" s="237"/>
      <c r="AD1532" s="237"/>
      <c r="AG1532">
        <f t="shared" si="575"/>
        <v>0</v>
      </c>
      <c r="AH1532">
        <f t="shared" si="576"/>
        <v>0</v>
      </c>
      <c r="AI1532">
        <f t="shared" si="577"/>
        <v>0</v>
      </c>
      <c r="AJ1532">
        <f t="shared" si="578"/>
        <v>0</v>
      </c>
      <c r="AL1532">
        <f t="shared" si="579"/>
        <v>0</v>
      </c>
      <c r="AM1532">
        <f t="shared" si="580"/>
        <v>0</v>
      </c>
      <c r="AN1532">
        <f t="shared" si="581"/>
        <v>0</v>
      </c>
      <c r="AO1532">
        <f t="shared" si="582"/>
        <v>0</v>
      </c>
      <c r="AQ1532">
        <f t="shared" si="583"/>
        <v>0</v>
      </c>
      <c r="AR1532">
        <f t="shared" si="584"/>
        <v>0</v>
      </c>
      <c r="AS1532">
        <f t="shared" si="585"/>
        <v>0</v>
      </c>
      <c r="AT1532">
        <f t="shared" si="586"/>
        <v>0</v>
      </c>
      <c r="AV1532">
        <f t="shared" si="587"/>
        <v>0</v>
      </c>
      <c r="AW1532">
        <f t="shared" si="588"/>
        <v>0</v>
      </c>
      <c r="AX1532">
        <f t="shared" si="589"/>
        <v>0</v>
      </c>
      <c r="AY1532">
        <f t="shared" si="590"/>
        <v>0</v>
      </c>
      <c r="BA1532">
        <f t="shared" si="591"/>
        <v>0</v>
      </c>
      <c r="BB1532">
        <f t="shared" si="592"/>
        <v>0</v>
      </c>
      <c r="BC1532">
        <f t="shared" si="593"/>
        <v>0</v>
      </c>
      <c r="BD1532">
        <f t="shared" si="594"/>
        <v>0</v>
      </c>
      <c r="BF1532">
        <f t="shared" si="595"/>
        <v>0</v>
      </c>
      <c r="BG1532">
        <f t="shared" si="596"/>
        <v>0</v>
      </c>
      <c r="BH1532">
        <f t="shared" si="597"/>
        <v>0</v>
      </c>
      <c r="BI1532">
        <f t="shared" si="598"/>
        <v>0</v>
      </c>
      <c r="BK1532">
        <f t="shared" si="599"/>
        <v>0</v>
      </c>
      <c r="BL1532">
        <f t="shared" si="600"/>
        <v>0</v>
      </c>
      <c r="BM1532">
        <f t="shared" si="601"/>
        <v>0</v>
      </c>
      <c r="BN1532">
        <f t="shared" si="602"/>
        <v>0</v>
      </c>
      <c r="BP1532">
        <f t="shared" si="603"/>
        <v>0</v>
      </c>
      <c r="BQ1532">
        <f t="shared" si="604"/>
        <v>0</v>
      </c>
      <c r="BR1532">
        <f t="shared" si="605"/>
        <v>0</v>
      </c>
      <c r="BS1532">
        <f t="shared" si="606"/>
        <v>0</v>
      </c>
      <c r="BU1532">
        <f t="shared" si="607"/>
        <v>0</v>
      </c>
      <c r="BV1532">
        <f t="shared" si="608"/>
        <v>0</v>
      </c>
      <c r="BW1532">
        <f t="shared" si="609"/>
        <v>0</v>
      </c>
      <c r="BX1532">
        <f t="shared" si="610"/>
        <v>0</v>
      </c>
      <c r="BZ1532">
        <f t="shared" si="611"/>
        <v>0</v>
      </c>
      <c r="CA1532">
        <f t="shared" si="612"/>
        <v>0</v>
      </c>
      <c r="CC1532">
        <f t="shared" si="613"/>
        <v>0</v>
      </c>
      <c r="CD1532">
        <f t="shared" si="614"/>
        <v>0</v>
      </c>
      <c r="CE1532">
        <f t="shared" si="615"/>
        <v>0</v>
      </c>
      <c r="CF1532">
        <f t="shared" si="616"/>
        <v>0</v>
      </c>
      <c r="CG1532" s="203">
        <f t="shared" si="617"/>
        <v>0</v>
      </c>
      <c r="CH1532">
        <f t="shared" si="618"/>
        <v>0</v>
      </c>
      <c r="CI1532">
        <f t="shared" si="619"/>
        <v>0</v>
      </c>
      <c r="CJ1532">
        <f t="shared" si="620"/>
        <v>0</v>
      </c>
    </row>
    <row r="1533" spans="1:88" ht="15" customHeight="1">
      <c r="A1533" s="166"/>
      <c r="B1533" s="7"/>
      <c r="C1533" s="64" t="s">
        <v>161</v>
      </c>
      <c r="D1533" s="428" t="str">
        <f t="shared" si="574"/>
        <v/>
      </c>
      <c r="E1533" s="428"/>
      <c r="F1533" s="428"/>
      <c r="G1533" s="428"/>
      <c r="H1533" s="428"/>
      <c r="I1533" s="428"/>
      <c r="J1533" s="428"/>
      <c r="K1533" s="428"/>
      <c r="L1533" s="428"/>
      <c r="M1533" s="237"/>
      <c r="N1533" s="237"/>
      <c r="O1533" s="237"/>
      <c r="P1533" s="237"/>
      <c r="Q1533" s="237"/>
      <c r="R1533" s="237"/>
      <c r="S1533" s="237"/>
      <c r="T1533" s="237"/>
      <c r="U1533" s="237"/>
      <c r="V1533" s="237"/>
      <c r="W1533" s="237"/>
      <c r="X1533" s="237"/>
      <c r="Y1533" s="237"/>
      <c r="Z1533" s="237"/>
      <c r="AA1533" s="237"/>
      <c r="AB1533" s="237"/>
      <c r="AC1533" s="237"/>
      <c r="AD1533" s="237"/>
      <c r="AG1533">
        <f t="shared" si="575"/>
        <v>0</v>
      </c>
      <c r="AH1533">
        <f t="shared" si="576"/>
        <v>0</v>
      </c>
      <c r="AI1533">
        <f t="shared" si="577"/>
        <v>0</v>
      </c>
      <c r="AJ1533">
        <f t="shared" si="578"/>
        <v>0</v>
      </c>
      <c r="AL1533">
        <f t="shared" si="579"/>
        <v>0</v>
      </c>
      <c r="AM1533">
        <f t="shared" si="580"/>
        <v>0</v>
      </c>
      <c r="AN1533">
        <f t="shared" si="581"/>
        <v>0</v>
      </c>
      <c r="AO1533">
        <f t="shared" si="582"/>
        <v>0</v>
      </c>
      <c r="AQ1533">
        <f t="shared" si="583"/>
        <v>0</v>
      </c>
      <c r="AR1533">
        <f t="shared" si="584"/>
        <v>0</v>
      </c>
      <c r="AS1533">
        <f t="shared" si="585"/>
        <v>0</v>
      </c>
      <c r="AT1533">
        <f t="shared" si="586"/>
        <v>0</v>
      </c>
      <c r="AV1533">
        <f t="shared" si="587"/>
        <v>0</v>
      </c>
      <c r="AW1533">
        <f t="shared" si="588"/>
        <v>0</v>
      </c>
      <c r="AX1533">
        <f t="shared" si="589"/>
        <v>0</v>
      </c>
      <c r="AY1533">
        <f t="shared" si="590"/>
        <v>0</v>
      </c>
      <c r="BA1533">
        <f t="shared" si="591"/>
        <v>0</v>
      </c>
      <c r="BB1533">
        <f t="shared" si="592"/>
        <v>0</v>
      </c>
      <c r="BC1533">
        <f t="shared" si="593"/>
        <v>0</v>
      </c>
      <c r="BD1533">
        <f t="shared" si="594"/>
        <v>0</v>
      </c>
      <c r="BF1533">
        <f t="shared" si="595"/>
        <v>0</v>
      </c>
      <c r="BG1533">
        <f t="shared" si="596"/>
        <v>0</v>
      </c>
      <c r="BH1533">
        <f t="shared" si="597"/>
        <v>0</v>
      </c>
      <c r="BI1533">
        <f t="shared" si="598"/>
        <v>0</v>
      </c>
      <c r="BK1533">
        <f t="shared" si="599"/>
        <v>0</v>
      </c>
      <c r="BL1533">
        <f t="shared" si="600"/>
        <v>0</v>
      </c>
      <c r="BM1533">
        <f t="shared" si="601"/>
        <v>0</v>
      </c>
      <c r="BN1533">
        <f t="shared" si="602"/>
        <v>0</v>
      </c>
      <c r="BP1533">
        <f t="shared" si="603"/>
        <v>0</v>
      </c>
      <c r="BQ1533">
        <f t="shared" si="604"/>
        <v>0</v>
      </c>
      <c r="BR1533">
        <f t="shared" si="605"/>
        <v>0</v>
      </c>
      <c r="BS1533">
        <f t="shared" si="606"/>
        <v>0</v>
      </c>
      <c r="BU1533">
        <f t="shared" si="607"/>
        <v>0</v>
      </c>
      <c r="BV1533">
        <f t="shared" si="608"/>
        <v>0</v>
      </c>
      <c r="BW1533">
        <f t="shared" si="609"/>
        <v>0</v>
      </c>
      <c r="BX1533">
        <f t="shared" si="610"/>
        <v>0</v>
      </c>
      <c r="BZ1533">
        <f t="shared" si="611"/>
        <v>0</v>
      </c>
      <c r="CA1533">
        <f t="shared" si="612"/>
        <v>0</v>
      </c>
      <c r="CC1533">
        <f t="shared" si="613"/>
        <v>0</v>
      </c>
      <c r="CD1533">
        <f t="shared" si="614"/>
        <v>0</v>
      </c>
      <c r="CE1533">
        <f t="shared" si="615"/>
        <v>0</v>
      </c>
      <c r="CF1533">
        <f t="shared" si="616"/>
        <v>0</v>
      </c>
      <c r="CG1533" s="203">
        <f t="shared" si="617"/>
        <v>0</v>
      </c>
      <c r="CH1533">
        <f t="shared" si="618"/>
        <v>0</v>
      </c>
      <c r="CI1533">
        <f t="shared" si="619"/>
        <v>0</v>
      </c>
      <c r="CJ1533">
        <f t="shared" si="620"/>
        <v>0</v>
      </c>
    </row>
    <row r="1534" spans="1:88" ht="15" customHeight="1">
      <c r="A1534" s="166"/>
      <c r="B1534" s="7"/>
      <c r="C1534" s="64" t="s">
        <v>162</v>
      </c>
      <c r="D1534" s="428" t="str">
        <f t="shared" si="574"/>
        <v/>
      </c>
      <c r="E1534" s="428"/>
      <c r="F1534" s="428"/>
      <c r="G1534" s="428"/>
      <c r="H1534" s="428"/>
      <c r="I1534" s="428"/>
      <c r="J1534" s="428"/>
      <c r="K1534" s="428"/>
      <c r="L1534" s="428"/>
      <c r="M1534" s="237"/>
      <c r="N1534" s="237"/>
      <c r="O1534" s="237"/>
      <c r="P1534" s="237"/>
      <c r="Q1534" s="237"/>
      <c r="R1534" s="237"/>
      <c r="S1534" s="237"/>
      <c r="T1534" s="237"/>
      <c r="U1534" s="237"/>
      <c r="V1534" s="237"/>
      <c r="W1534" s="237"/>
      <c r="X1534" s="237"/>
      <c r="Y1534" s="237"/>
      <c r="Z1534" s="237"/>
      <c r="AA1534" s="237"/>
      <c r="AB1534" s="237"/>
      <c r="AC1534" s="237"/>
      <c r="AD1534" s="237"/>
      <c r="AG1534">
        <f t="shared" si="575"/>
        <v>0</v>
      </c>
      <c r="AH1534">
        <f t="shared" si="576"/>
        <v>0</v>
      </c>
      <c r="AI1534">
        <f t="shared" si="577"/>
        <v>0</v>
      </c>
      <c r="AJ1534">
        <f t="shared" si="578"/>
        <v>0</v>
      </c>
      <c r="AL1534">
        <f t="shared" si="579"/>
        <v>0</v>
      </c>
      <c r="AM1534">
        <f t="shared" si="580"/>
        <v>0</v>
      </c>
      <c r="AN1534">
        <f t="shared" si="581"/>
        <v>0</v>
      </c>
      <c r="AO1534">
        <f t="shared" si="582"/>
        <v>0</v>
      </c>
      <c r="AQ1534">
        <f t="shared" si="583"/>
        <v>0</v>
      </c>
      <c r="AR1534">
        <f t="shared" si="584"/>
        <v>0</v>
      </c>
      <c r="AS1534">
        <f t="shared" si="585"/>
        <v>0</v>
      </c>
      <c r="AT1534">
        <f t="shared" si="586"/>
        <v>0</v>
      </c>
      <c r="AV1534">
        <f t="shared" si="587"/>
        <v>0</v>
      </c>
      <c r="AW1534">
        <f t="shared" si="588"/>
        <v>0</v>
      </c>
      <c r="AX1534">
        <f t="shared" si="589"/>
        <v>0</v>
      </c>
      <c r="AY1534">
        <f t="shared" si="590"/>
        <v>0</v>
      </c>
      <c r="BA1534">
        <f t="shared" si="591"/>
        <v>0</v>
      </c>
      <c r="BB1534">
        <f t="shared" si="592"/>
        <v>0</v>
      </c>
      <c r="BC1534">
        <f t="shared" si="593"/>
        <v>0</v>
      </c>
      <c r="BD1534">
        <f t="shared" si="594"/>
        <v>0</v>
      </c>
      <c r="BF1534">
        <f t="shared" si="595"/>
        <v>0</v>
      </c>
      <c r="BG1534">
        <f t="shared" si="596"/>
        <v>0</v>
      </c>
      <c r="BH1534">
        <f t="shared" si="597"/>
        <v>0</v>
      </c>
      <c r="BI1534">
        <f t="shared" si="598"/>
        <v>0</v>
      </c>
      <c r="BK1534">
        <f t="shared" si="599"/>
        <v>0</v>
      </c>
      <c r="BL1534">
        <f t="shared" si="600"/>
        <v>0</v>
      </c>
      <c r="BM1534">
        <f t="shared" si="601"/>
        <v>0</v>
      </c>
      <c r="BN1534">
        <f t="shared" si="602"/>
        <v>0</v>
      </c>
      <c r="BP1534">
        <f t="shared" si="603"/>
        <v>0</v>
      </c>
      <c r="BQ1534">
        <f t="shared" si="604"/>
        <v>0</v>
      </c>
      <c r="BR1534">
        <f t="shared" si="605"/>
        <v>0</v>
      </c>
      <c r="BS1534">
        <f t="shared" si="606"/>
        <v>0</v>
      </c>
      <c r="BU1534">
        <f t="shared" si="607"/>
        <v>0</v>
      </c>
      <c r="BV1534">
        <f t="shared" si="608"/>
        <v>0</v>
      </c>
      <c r="BW1534">
        <f t="shared" si="609"/>
        <v>0</v>
      </c>
      <c r="BX1534">
        <f t="shared" si="610"/>
        <v>0</v>
      </c>
      <c r="BZ1534">
        <f t="shared" si="611"/>
        <v>0</v>
      </c>
      <c r="CA1534">
        <f t="shared" si="612"/>
        <v>0</v>
      </c>
      <c r="CC1534">
        <f t="shared" si="613"/>
        <v>0</v>
      </c>
      <c r="CD1534">
        <f t="shared" si="614"/>
        <v>0</v>
      </c>
      <c r="CE1534">
        <f t="shared" si="615"/>
        <v>0</v>
      </c>
      <c r="CF1534">
        <f t="shared" si="616"/>
        <v>0</v>
      </c>
      <c r="CG1534" s="203">
        <f t="shared" si="617"/>
        <v>0</v>
      </c>
      <c r="CH1534">
        <f t="shared" si="618"/>
        <v>0</v>
      </c>
      <c r="CI1534">
        <f t="shared" si="619"/>
        <v>0</v>
      </c>
      <c r="CJ1534">
        <f t="shared" si="620"/>
        <v>0</v>
      </c>
    </row>
    <row r="1535" spans="1:88" ht="15" customHeight="1">
      <c r="A1535" s="166"/>
      <c r="B1535" s="7"/>
      <c r="C1535" s="64" t="s">
        <v>163</v>
      </c>
      <c r="D1535" s="428" t="str">
        <f t="shared" si="574"/>
        <v/>
      </c>
      <c r="E1535" s="428"/>
      <c r="F1535" s="428"/>
      <c r="G1535" s="428"/>
      <c r="H1535" s="428"/>
      <c r="I1535" s="428"/>
      <c r="J1535" s="428"/>
      <c r="K1535" s="428"/>
      <c r="L1535" s="428"/>
      <c r="M1535" s="237"/>
      <c r="N1535" s="237"/>
      <c r="O1535" s="237"/>
      <c r="P1535" s="237"/>
      <c r="Q1535" s="237"/>
      <c r="R1535" s="237"/>
      <c r="S1535" s="237"/>
      <c r="T1535" s="237"/>
      <c r="U1535" s="237"/>
      <c r="V1535" s="237"/>
      <c r="W1535" s="237"/>
      <c r="X1535" s="237"/>
      <c r="Y1535" s="237"/>
      <c r="Z1535" s="237"/>
      <c r="AA1535" s="237"/>
      <c r="AB1535" s="237"/>
      <c r="AC1535" s="237"/>
      <c r="AD1535" s="237"/>
      <c r="AG1535">
        <f t="shared" si="575"/>
        <v>0</v>
      </c>
      <c r="AH1535">
        <f t="shared" si="576"/>
        <v>0</v>
      </c>
      <c r="AI1535">
        <f t="shared" si="577"/>
        <v>0</v>
      </c>
      <c r="AJ1535">
        <f t="shared" si="578"/>
        <v>0</v>
      </c>
      <c r="AL1535">
        <f t="shared" si="579"/>
        <v>0</v>
      </c>
      <c r="AM1535">
        <f t="shared" si="580"/>
        <v>0</v>
      </c>
      <c r="AN1535">
        <f t="shared" si="581"/>
        <v>0</v>
      </c>
      <c r="AO1535">
        <f t="shared" si="582"/>
        <v>0</v>
      </c>
      <c r="AQ1535">
        <f t="shared" si="583"/>
        <v>0</v>
      </c>
      <c r="AR1535">
        <f t="shared" si="584"/>
        <v>0</v>
      </c>
      <c r="AS1535">
        <f t="shared" si="585"/>
        <v>0</v>
      </c>
      <c r="AT1535">
        <f t="shared" si="586"/>
        <v>0</v>
      </c>
      <c r="AV1535">
        <f t="shared" si="587"/>
        <v>0</v>
      </c>
      <c r="AW1535">
        <f t="shared" si="588"/>
        <v>0</v>
      </c>
      <c r="AX1535">
        <f t="shared" si="589"/>
        <v>0</v>
      </c>
      <c r="AY1535">
        <f t="shared" si="590"/>
        <v>0</v>
      </c>
      <c r="BA1535">
        <f t="shared" si="591"/>
        <v>0</v>
      </c>
      <c r="BB1535">
        <f t="shared" si="592"/>
        <v>0</v>
      </c>
      <c r="BC1535">
        <f t="shared" si="593"/>
        <v>0</v>
      </c>
      <c r="BD1535">
        <f t="shared" si="594"/>
        <v>0</v>
      </c>
      <c r="BF1535">
        <f t="shared" si="595"/>
        <v>0</v>
      </c>
      <c r="BG1535">
        <f t="shared" si="596"/>
        <v>0</v>
      </c>
      <c r="BH1535">
        <f t="shared" si="597"/>
        <v>0</v>
      </c>
      <c r="BI1535">
        <f t="shared" si="598"/>
        <v>0</v>
      </c>
      <c r="BK1535">
        <f t="shared" si="599"/>
        <v>0</v>
      </c>
      <c r="BL1535">
        <f t="shared" si="600"/>
        <v>0</v>
      </c>
      <c r="BM1535">
        <f t="shared" si="601"/>
        <v>0</v>
      </c>
      <c r="BN1535">
        <f t="shared" si="602"/>
        <v>0</v>
      </c>
      <c r="BP1535">
        <f t="shared" si="603"/>
        <v>0</v>
      </c>
      <c r="BQ1535">
        <f t="shared" si="604"/>
        <v>0</v>
      </c>
      <c r="BR1535">
        <f t="shared" si="605"/>
        <v>0</v>
      </c>
      <c r="BS1535">
        <f t="shared" si="606"/>
        <v>0</v>
      </c>
      <c r="BU1535">
        <f t="shared" si="607"/>
        <v>0</v>
      </c>
      <c r="BV1535">
        <f t="shared" si="608"/>
        <v>0</v>
      </c>
      <c r="BW1535">
        <f t="shared" si="609"/>
        <v>0</v>
      </c>
      <c r="BX1535">
        <f t="shared" si="610"/>
        <v>0</v>
      </c>
      <c r="BZ1535">
        <f t="shared" si="611"/>
        <v>0</v>
      </c>
      <c r="CA1535">
        <f t="shared" si="612"/>
        <v>0</v>
      </c>
      <c r="CC1535">
        <f t="shared" si="613"/>
        <v>0</v>
      </c>
      <c r="CD1535">
        <f t="shared" si="614"/>
        <v>0</v>
      </c>
      <c r="CE1535">
        <f t="shared" si="615"/>
        <v>0</v>
      </c>
      <c r="CF1535">
        <f t="shared" si="616"/>
        <v>0</v>
      </c>
      <c r="CG1535" s="203">
        <f t="shared" si="617"/>
        <v>0</v>
      </c>
      <c r="CH1535">
        <f t="shared" si="618"/>
        <v>0</v>
      </c>
      <c r="CI1535">
        <f t="shared" si="619"/>
        <v>0</v>
      </c>
      <c r="CJ1535">
        <f t="shared" si="620"/>
        <v>0</v>
      </c>
    </row>
    <row r="1536" spans="1:88" ht="15" customHeight="1">
      <c r="A1536" s="166"/>
      <c r="B1536" s="7"/>
      <c r="C1536" s="64" t="s">
        <v>164</v>
      </c>
      <c r="D1536" s="428" t="str">
        <f t="shared" si="574"/>
        <v/>
      </c>
      <c r="E1536" s="428"/>
      <c r="F1536" s="428"/>
      <c r="G1536" s="428"/>
      <c r="H1536" s="428"/>
      <c r="I1536" s="428"/>
      <c r="J1536" s="428"/>
      <c r="K1536" s="428"/>
      <c r="L1536" s="428"/>
      <c r="M1536" s="237"/>
      <c r="N1536" s="237"/>
      <c r="O1536" s="237"/>
      <c r="P1536" s="237"/>
      <c r="Q1536" s="237"/>
      <c r="R1536" s="237"/>
      <c r="S1536" s="237"/>
      <c r="T1536" s="237"/>
      <c r="U1536" s="237"/>
      <c r="V1536" s="237"/>
      <c r="W1536" s="237"/>
      <c r="X1536" s="237"/>
      <c r="Y1536" s="237"/>
      <c r="Z1536" s="237"/>
      <c r="AA1536" s="237"/>
      <c r="AB1536" s="237"/>
      <c r="AC1536" s="237"/>
      <c r="AD1536" s="237"/>
      <c r="AG1536">
        <f t="shared" si="575"/>
        <v>0</v>
      </c>
      <c r="AH1536">
        <f t="shared" si="576"/>
        <v>0</v>
      </c>
      <c r="AI1536">
        <f t="shared" si="577"/>
        <v>0</v>
      </c>
      <c r="AJ1536">
        <f t="shared" si="578"/>
        <v>0</v>
      </c>
      <c r="AL1536">
        <f t="shared" si="579"/>
        <v>0</v>
      </c>
      <c r="AM1536">
        <f t="shared" si="580"/>
        <v>0</v>
      </c>
      <c r="AN1536">
        <f t="shared" si="581"/>
        <v>0</v>
      </c>
      <c r="AO1536">
        <f t="shared" si="582"/>
        <v>0</v>
      </c>
      <c r="AQ1536">
        <f t="shared" si="583"/>
        <v>0</v>
      </c>
      <c r="AR1536">
        <f t="shared" si="584"/>
        <v>0</v>
      </c>
      <c r="AS1536">
        <f t="shared" si="585"/>
        <v>0</v>
      </c>
      <c r="AT1536">
        <f t="shared" si="586"/>
        <v>0</v>
      </c>
      <c r="AV1536">
        <f t="shared" si="587"/>
        <v>0</v>
      </c>
      <c r="AW1536">
        <f t="shared" si="588"/>
        <v>0</v>
      </c>
      <c r="AX1536">
        <f t="shared" si="589"/>
        <v>0</v>
      </c>
      <c r="AY1536">
        <f t="shared" si="590"/>
        <v>0</v>
      </c>
      <c r="BA1536">
        <f t="shared" si="591"/>
        <v>0</v>
      </c>
      <c r="BB1536">
        <f t="shared" si="592"/>
        <v>0</v>
      </c>
      <c r="BC1536">
        <f t="shared" si="593"/>
        <v>0</v>
      </c>
      <c r="BD1536">
        <f t="shared" si="594"/>
        <v>0</v>
      </c>
      <c r="BF1536">
        <f t="shared" si="595"/>
        <v>0</v>
      </c>
      <c r="BG1536">
        <f t="shared" si="596"/>
        <v>0</v>
      </c>
      <c r="BH1536">
        <f t="shared" si="597"/>
        <v>0</v>
      </c>
      <c r="BI1536">
        <f t="shared" si="598"/>
        <v>0</v>
      </c>
      <c r="BK1536">
        <f t="shared" si="599"/>
        <v>0</v>
      </c>
      <c r="BL1536">
        <f t="shared" si="600"/>
        <v>0</v>
      </c>
      <c r="BM1536">
        <f t="shared" si="601"/>
        <v>0</v>
      </c>
      <c r="BN1536">
        <f t="shared" si="602"/>
        <v>0</v>
      </c>
      <c r="BP1536">
        <f t="shared" si="603"/>
        <v>0</v>
      </c>
      <c r="BQ1536">
        <f t="shared" si="604"/>
        <v>0</v>
      </c>
      <c r="BR1536">
        <f t="shared" si="605"/>
        <v>0</v>
      </c>
      <c r="BS1536">
        <f t="shared" si="606"/>
        <v>0</v>
      </c>
      <c r="BU1536">
        <f t="shared" si="607"/>
        <v>0</v>
      </c>
      <c r="BV1536">
        <f t="shared" si="608"/>
        <v>0</v>
      </c>
      <c r="BW1536">
        <f t="shared" si="609"/>
        <v>0</v>
      </c>
      <c r="BX1536">
        <f t="shared" si="610"/>
        <v>0</v>
      </c>
      <c r="BZ1536">
        <f t="shared" si="611"/>
        <v>0</v>
      </c>
      <c r="CA1536">
        <f t="shared" si="612"/>
        <v>0</v>
      </c>
      <c r="CC1536">
        <f t="shared" si="613"/>
        <v>0</v>
      </c>
      <c r="CD1536">
        <f t="shared" si="614"/>
        <v>0</v>
      </c>
      <c r="CE1536">
        <f t="shared" si="615"/>
        <v>0</v>
      </c>
      <c r="CF1536">
        <f t="shared" si="616"/>
        <v>0</v>
      </c>
      <c r="CG1536" s="203">
        <f t="shared" si="617"/>
        <v>0</v>
      </c>
      <c r="CH1536">
        <f t="shared" si="618"/>
        <v>0</v>
      </c>
      <c r="CI1536">
        <f t="shared" si="619"/>
        <v>0</v>
      </c>
      <c r="CJ1536">
        <f t="shared" si="620"/>
        <v>0</v>
      </c>
    </row>
    <row r="1537" spans="1:88" ht="15" customHeight="1">
      <c r="A1537" s="166"/>
      <c r="B1537" s="7"/>
      <c r="C1537" s="64" t="s">
        <v>165</v>
      </c>
      <c r="D1537" s="428" t="str">
        <f t="shared" si="574"/>
        <v/>
      </c>
      <c r="E1537" s="428"/>
      <c r="F1537" s="428"/>
      <c r="G1537" s="428"/>
      <c r="H1537" s="428"/>
      <c r="I1537" s="428"/>
      <c r="J1537" s="428"/>
      <c r="K1537" s="428"/>
      <c r="L1537" s="428"/>
      <c r="M1537" s="237"/>
      <c r="N1537" s="237"/>
      <c r="O1537" s="237"/>
      <c r="P1537" s="237"/>
      <c r="Q1537" s="237"/>
      <c r="R1537" s="237"/>
      <c r="S1537" s="237"/>
      <c r="T1537" s="237"/>
      <c r="U1537" s="237"/>
      <c r="V1537" s="237"/>
      <c r="W1537" s="237"/>
      <c r="X1537" s="237"/>
      <c r="Y1537" s="237"/>
      <c r="Z1537" s="237"/>
      <c r="AA1537" s="237"/>
      <c r="AB1537" s="237"/>
      <c r="AC1537" s="237"/>
      <c r="AD1537" s="237"/>
      <c r="AG1537">
        <f t="shared" si="575"/>
        <v>0</v>
      </c>
      <c r="AH1537">
        <f t="shared" si="576"/>
        <v>0</v>
      </c>
      <c r="AI1537">
        <f t="shared" si="577"/>
        <v>0</v>
      </c>
      <c r="AJ1537">
        <f t="shared" si="578"/>
        <v>0</v>
      </c>
      <c r="AL1537">
        <f t="shared" si="579"/>
        <v>0</v>
      </c>
      <c r="AM1537">
        <f t="shared" si="580"/>
        <v>0</v>
      </c>
      <c r="AN1537">
        <f t="shared" si="581"/>
        <v>0</v>
      </c>
      <c r="AO1537">
        <f t="shared" si="582"/>
        <v>0</v>
      </c>
      <c r="AQ1537">
        <f t="shared" si="583"/>
        <v>0</v>
      </c>
      <c r="AR1537">
        <f t="shared" si="584"/>
        <v>0</v>
      </c>
      <c r="AS1537">
        <f t="shared" si="585"/>
        <v>0</v>
      </c>
      <c r="AT1537">
        <f t="shared" si="586"/>
        <v>0</v>
      </c>
      <c r="AV1537">
        <f t="shared" si="587"/>
        <v>0</v>
      </c>
      <c r="AW1537">
        <f t="shared" si="588"/>
        <v>0</v>
      </c>
      <c r="AX1537">
        <f t="shared" si="589"/>
        <v>0</v>
      </c>
      <c r="AY1537">
        <f t="shared" si="590"/>
        <v>0</v>
      </c>
      <c r="BA1537">
        <f t="shared" si="591"/>
        <v>0</v>
      </c>
      <c r="BB1537">
        <f t="shared" si="592"/>
        <v>0</v>
      </c>
      <c r="BC1537">
        <f t="shared" si="593"/>
        <v>0</v>
      </c>
      <c r="BD1537">
        <f t="shared" si="594"/>
        <v>0</v>
      </c>
      <c r="BF1537">
        <f t="shared" si="595"/>
        <v>0</v>
      </c>
      <c r="BG1537">
        <f t="shared" si="596"/>
        <v>0</v>
      </c>
      <c r="BH1537">
        <f t="shared" si="597"/>
        <v>0</v>
      </c>
      <c r="BI1537">
        <f t="shared" si="598"/>
        <v>0</v>
      </c>
      <c r="BK1537">
        <f t="shared" si="599"/>
        <v>0</v>
      </c>
      <c r="BL1537">
        <f t="shared" si="600"/>
        <v>0</v>
      </c>
      <c r="BM1537">
        <f t="shared" si="601"/>
        <v>0</v>
      </c>
      <c r="BN1537">
        <f t="shared" si="602"/>
        <v>0</v>
      </c>
      <c r="BP1537">
        <f t="shared" si="603"/>
        <v>0</v>
      </c>
      <c r="BQ1537">
        <f t="shared" si="604"/>
        <v>0</v>
      </c>
      <c r="BR1537">
        <f t="shared" si="605"/>
        <v>0</v>
      </c>
      <c r="BS1537">
        <f t="shared" si="606"/>
        <v>0</v>
      </c>
      <c r="BU1537">
        <f t="shared" si="607"/>
        <v>0</v>
      </c>
      <c r="BV1537">
        <f t="shared" si="608"/>
        <v>0</v>
      </c>
      <c r="BW1537">
        <f t="shared" si="609"/>
        <v>0</v>
      </c>
      <c r="BX1537">
        <f t="shared" si="610"/>
        <v>0</v>
      </c>
      <c r="BZ1537">
        <f t="shared" si="611"/>
        <v>0</v>
      </c>
      <c r="CA1537">
        <f t="shared" si="612"/>
        <v>0</v>
      </c>
      <c r="CC1537">
        <f t="shared" si="613"/>
        <v>0</v>
      </c>
      <c r="CD1537">
        <f t="shared" si="614"/>
        <v>0</v>
      </c>
      <c r="CE1537">
        <f t="shared" si="615"/>
        <v>0</v>
      </c>
      <c r="CF1537">
        <f t="shared" si="616"/>
        <v>0</v>
      </c>
      <c r="CG1537" s="203">
        <f t="shared" si="617"/>
        <v>0</v>
      </c>
      <c r="CH1537">
        <f t="shared" si="618"/>
        <v>0</v>
      </c>
      <c r="CI1537">
        <f t="shared" si="619"/>
        <v>0</v>
      </c>
      <c r="CJ1537">
        <f t="shared" si="620"/>
        <v>0</v>
      </c>
    </row>
    <row r="1538" spans="1:88" ht="15" customHeight="1">
      <c r="A1538" s="166"/>
      <c r="B1538" s="7"/>
      <c r="C1538" s="64" t="s">
        <v>166</v>
      </c>
      <c r="D1538" s="428" t="str">
        <f t="shared" si="574"/>
        <v/>
      </c>
      <c r="E1538" s="428"/>
      <c r="F1538" s="428"/>
      <c r="G1538" s="428"/>
      <c r="H1538" s="428"/>
      <c r="I1538" s="428"/>
      <c r="J1538" s="428"/>
      <c r="K1538" s="428"/>
      <c r="L1538" s="428"/>
      <c r="M1538" s="237"/>
      <c r="N1538" s="237"/>
      <c r="O1538" s="237"/>
      <c r="P1538" s="237"/>
      <c r="Q1538" s="237"/>
      <c r="R1538" s="237"/>
      <c r="S1538" s="237"/>
      <c r="T1538" s="237"/>
      <c r="U1538" s="237"/>
      <c r="V1538" s="237"/>
      <c r="W1538" s="237"/>
      <c r="X1538" s="237"/>
      <c r="Y1538" s="237"/>
      <c r="Z1538" s="237"/>
      <c r="AA1538" s="237"/>
      <c r="AB1538" s="237"/>
      <c r="AC1538" s="237"/>
      <c r="AD1538" s="237"/>
      <c r="AG1538">
        <f t="shared" si="575"/>
        <v>0</v>
      </c>
      <c r="AH1538">
        <f t="shared" si="576"/>
        <v>0</v>
      </c>
      <c r="AI1538">
        <f t="shared" si="577"/>
        <v>0</v>
      </c>
      <c r="AJ1538">
        <f t="shared" si="578"/>
        <v>0</v>
      </c>
      <c r="AL1538">
        <f t="shared" si="579"/>
        <v>0</v>
      </c>
      <c r="AM1538">
        <f t="shared" si="580"/>
        <v>0</v>
      </c>
      <c r="AN1538">
        <f t="shared" si="581"/>
        <v>0</v>
      </c>
      <c r="AO1538">
        <f t="shared" si="582"/>
        <v>0</v>
      </c>
      <c r="AQ1538">
        <f t="shared" si="583"/>
        <v>0</v>
      </c>
      <c r="AR1538">
        <f t="shared" si="584"/>
        <v>0</v>
      </c>
      <c r="AS1538">
        <f t="shared" si="585"/>
        <v>0</v>
      </c>
      <c r="AT1538">
        <f t="shared" si="586"/>
        <v>0</v>
      </c>
      <c r="AV1538">
        <f t="shared" si="587"/>
        <v>0</v>
      </c>
      <c r="AW1538">
        <f t="shared" si="588"/>
        <v>0</v>
      </c>
      <c r="AX1538">
        <f t="shared" si="589"/>
        <v>0</v>
      </c>
      <c r="AY1538">
        <f t="shared" si="590"/>
        <v>0</v>
      </c>
      <c r="BA1538">
        <f t="shared" si="591"/>
        <v>0</v>
      </c>
      <c r="BB1538">
        <f t="shared" si="592"/>
        <v>0</v>
      </c>
      <c r="BC1538">
        <f t="shared" si="593"/>
        <v>0</v>
      </c>
      <c r="BD1538">
        <f t="shared" si="594"/>
        <v>0</v>
      </c>
      <c r="BF1538">
        <f t="shared" si="595"/>
        <v>0</v>
      </c>
      <c r="BG1538">
        <f t="shared" si="596"/>
        <v>0</v>
      </c>
      <c r="BH1538">
        <f t="shared" si="597"/>
        <v>0</v>
      </c>
      <c r="BI1538">
        <f t="shared" si="598"/>
        <v>0</v>
      </c>
      <c r="BK1538">
        <f t="shared" si="599"/>
        <v>0</v>
      </c>
      <c r="BL1538">
        <f t="shared" si="600"/>
        <v>0</v>
      </c>
      <c r="BM1538">
        <f t="shared" si="601"/>
        <v>0</v>
      </c>
      <c r="BN1538">
        <f t="shared" si="602"/>
        <v>0</v>
      </c>
      <c r="BP1538">
        <f t="shared" si="603"/>
        <v>0</v>
      </c>
      <c r="BQ1538">
        <f t="shared" si="604"/>
        <v>0</v>
      </c>
      <c r="BR1538">
        <f t="shared" si="605"/>
        <v>0</v>
      </c>
      <c r="BS1538">
        <f t="shared" si="606"/>
        <v>0</v>
      </c>
      <c r="BU1538">
        <f t="shared" si="607"/>
        <v>0</v>
      </c>
      <c r="BV1538">
        <f t="shared" si="608"/>
        <v>0</v>
      </c>
      <c r="BW1538">
        <f t="shared" si="609"/>
        <v>0</v>
      </c>
      <c r="BX1538">
        <f t="shared" si="610"/>
        <v>0</v>
      </c>
      <c r="BZ1538">
        <f t="shared" si="611"/>
        <v>0</v>
      </c>
      <c r="CA1538">
        <f t="shared" si="612"/>
        <v>0</v>
      </c>
      <c r="CC1538">
        <f t="shared" si="613"/>
        <v>0</v>
      </c>
      <c r="CD1538">
        <f t="shared" si="614"/>
        <v>0</v>
      </c>
      <c r="CE1538">
        <f t="shared" si="615"/>
        <v>0</v>
      </c>
      <c r="CF1538">
        <f t="shared" si="616"/>
        <v>0</v>
      </c>
      <c r="CG1538" s="203">
        <f t="shared" si="617"/>
        <v>0</v>
      </c>
      <c r="CH1538">
        <f t="shared" si="618"/>
        <v>0</v>
      </c>
      <c r="CI1538">
        <f t="shared" si="619"/>
        <v>0</v>
      </c>
      <c r="CJ1538">
        <f t="shared" si="620"/>
        <v>0</v>
      </c>
    </row>
    <row r="1539" spans="1:88" ht="15" customHeight="1">
      <c r="A1539" s="166"/>
      <c r="B1539" s="7"/>
      <c r="C1539" s="64" t="s">
        <v>167</v>
      </c>
      <c r="D1539" s="428" t="str">
        <f t="shared" si="574"/>
        <v/>
      </c>
      <c r="E1539" s="428"/>
      <c r="F1539" s="428"/>
      <c r="G1539" s="428"/>
      <c r="H1539" s="428"/>
      <c r="I1539" s="428"/>
      <c r="J1539" s="428"/>
      <c r="K1539" s="428"/>
      <c r="L1539" s="428"/>
      <c r="M1539" s="237"/>
      <c r="N1539" s="237"/>
      <c r="O1539" s="237"/>
      <c r="P1539" s="237"/>
      <c r="Q1539" s="237"/>
      <c r="R1539" s="237"/>
      <c r="S1539" s="237"/>
      <c r="T1539" s="237"/>
      <c r="U1539" s="237"/>
      <c r="V1539" s="237"/>
      <c r="W1539" s="237"/>
      <c r="X1539" s="237"/>
      <c r="Y1539" s="237"/>
      <c r="Z1539" s="237"/>
      <c r="AA1539" s="237"/>
      <c r="AB1539" s="237"/>
      <c r="AC1539" s="237"/>
      <c r="AD1539" s="237"/>
      <c r="AG1539">
        <f t="shared" si="575"/>
        <v>0</v>
      </c>
      <c r="AH1539">
        <f t="shared" si="576"/>
        <v>0</v>
      </c>
      <c r="AI1539">
        <f t="shared" si="577"/>
        <v>0</v>
      </c>
      <c r="AJ1539">
        <f t="shared" si="578"/>
        <v>0</v>
      </c>
      <c r="AL1539">
        <f t="shared" si="579"/>
        <v>0</v>
      </c>
      <c r="AM1539">
        <f t="shared" si="580"/>
        <v>0</v>
      </c>
      <c r="AN1539">
        <f t="shared" si="581"/>
        <v>0</v>
      </c>
      <c r="AO1539">
        <f t="shared" si="582"/>
        <v>0</v>
      </c>
      <c r="AQ1539">
        <f t="shared" si="583"/>
        <v>0</v>
      </c>
      <c r="AR1539">
        <f t="shared" si="584"/>
        <v>0</v>
      </c>
      <c r="AS1539">
        <f t="shared" si="585"/>
        <v>0</v>
      </c>
      <c r="AT1539">
        <f t="shared" si="586"/>
        <v>0</v>
      </c>
      <c r="AV1539">
        <f t="shared" si="587"/>
        <v>0</v>
      </c>
      <c r="AW1539">
        <f t="shared" si="588"/>
        <v>0</v>
      </c>
      <c r="AX1539">
        <f t="shared" si="589"/>
        <v>0</v>
      </c>
      <c r="AY1539">
        <f t="shared" si="590"/>
        <v>0</v>
      </c>
      <c r="BA1539">
        <f t="shared" si="591"/>
        <v>0</v>
      </c>
      <c r="BB1539">
        <f t="shared" si="592"/>
        <v>0</v>
      </c>
      <c r="BC1539">
        <f t="shared" si="593"/>
        <v>0</v>
      </c>
      <c r="BD1539">
        <f t="shared" si="594"/>
        <v>0</v>
      </c>
      <c r="BF1539">
        <f t="shared" si="595"/>
        <v>0</v>
      </c>
      <c r="BG1539">
        <f t="shared" si="596"/>
        <v>0</v>
      </c>
      <c r="BH1539">
        <f t="shared" si="597"/>
        <v>0</v>
      </c>
      <c r="BI1539">
        <f t="shared" si="598"/>
        <v>0</v>
      </c>
      <c r="BK1539">
        <f t="shared" si="599"/>
        <v>0</v>
      </c>
      <c r="BL1539">
        <f t="shared" si="600"/>
        <v>0</v>
      </c>
      <c r="BM1539">
        <f t="shared" si="601"/>
        <v>0</v>
      </c>
      <c r="BN1539">
        <f t="shared" si="602"/>
        <v>0</v>
      </c>
      <c r="BP1539">
        <f t="shared" si="603"/>
        <v>0</v>
      </c>
      <c r="BQ1539">
        <f t="shared" si="604"/>
        <v>0</v>
      </c>
      <c r="BR1539">
        <f t="shared" si="605"/>
        <v>0</v>
      </c>
      <c r="BS1539">
        <f t="shared" si="606"/>
        <v>0</v>
      </c>
      <c r="BU1539">
        <f t="shared" si="607"/>
        <v>0</v>
      </c>
      <c r="BV1539">
        <f t="shared" si="608"/>
        <v>0</v>
      </c>
      <c r="BW1539">
        <f t="shared" si="609"/>
        <v>0</v>
      </c>
      <c r="BX1539">
        <f t="shared" si="610"/>
        <v>0</v>
      </c>
      <c r="BZ1539">
        <f t="shared" si="611"/>
        <v>0</v>
      </c>
      <c r="CA1539">
        <f t="shared" si="612"/>
        <v>0</v>
      </c>
      <c r="CC1539">
        <f t="shared" si="613"/>
        <v>0</v>
      </c>
      <c r="CD1539">
        <f t="shared" si="614"/>
        <v>0</v>
      </c>
      <c r="CE1539">
        <f t="shared" si="615"/>
        <v>0</v>
      </c>
      <c r="CF1539">
        <f t="shared" si="616"/>
        <v>0</v>
      </c>
      <c r="CG1539" s="203">
        <f t="shared" si="617"/>
        <v>0</v>
      </c>
      <c r="CH1539">
        <f t="shared" si="618"/>
        <v>0</v>
      </c>
      <c r="CI1539">
        <f t="shared" si="619"/>
        <v>0</v>
      </c>
      <c r="CJ1539">
        <f t="shared" si="620"/>
        <v>0</v>
      </c>
    </row>
    <row r="1540" spans="1:88" ht="15" customHeight="1">
      <c r="A1540" s="166"/>
      <c r="B1540" s="7"/>
      <c r="C1540" s="64" t="s">
        <v>168</v>
      </c>
      <c r="D1540" s="428" t="str">
        <f t="shared" si="574"/>
        <v/>
      </c>
      <c r="E1540" s="428"/>
      <c r="F1540" s="428"/>
      <c r="G1540" s="428"/>
      <c r="H1540" s="428"/>
      <c r="I1540" s="428"/>
      <c r="J1540" s="428"/>
      <c r="K1540" s="428"/>
      <c r="L1540" s="428"/>
      <c r="M1540" s="237"/>
      <c r="N1540" s="237"/>
      <c r="O1540" s="237"/>
      <c r="P1540" s="237"/>
      <c r="Q1540" s="237"/>
      <c r="R1540" s="237"/>
      <c r="S1540" s="237"/>
      <c r="T1540" s="237"/>
      <c r="U1540" s="237"/>
      <c r="V1540" s="237"/>
      <c r="W1540" s="237"/>
      <c r="X1540" s="237"/>
      <c r="Y1540" s="237"/>
      <c r="Z1540" s="237"/>
      <c r="AA1540" s="237"/>
      <c r="AB1540" s="237"/>
      <c r="AC1540" s="237"/>
      <c r="AD1540" s="237"/>
      <c r="AG1540">
        <f t="shared" si="575"/>
        <v>0</v>
      </c>
      <c r="AH1540">
        <f t="shared" si="576"/>
        <v>0</v>
      </c>
      <c r="AI1540">
        <f t="shared" si="577"/>
        <v>0</v>
      </c>
      <c r="AJ1540">
        <f t="shared" si="578"/>
        <v>0</v>
      </c>
      <c r="AL1540">
        <f t="shared" si="579"/>
        <v>0</v>
      </c>
      <c r="AM1540">
        <f t="shared" si="580"/>
        <v>0</v>
      </c>
      <c r="AN1540">
        <f t="shared" si="581"/>
        <v>0</v>
      </c>
      <c r="AO1540">
        <f t="shared" si="582"/>
        <v>0</v>
      </c>
      <c r="AQ1540">
        <f t="shared" si="583"/>
        <v>0</v>
      </c>
      <c r="AR1540">
        <f t="shared" si="584"/>
        <v>0</v>
      </c>
      <c r="AS1540">
        <f t="shared" si="585"/>
        <v>0</v>
      </c>
      <c r="AT1540">
        <f t="shared" si="586"/>
        <v>0</v>
      </c>
      <c r="AV1540">
        <f t="shared" si="587"/>
        <v>0</v>
      </c>
      <c r="AW1540">
        <f t="shared" si="588"/>
        <v>0</v>
      </c>
      <c r="AX1540">
        <f t="shared" si="589"/>
        <v>0</v>
      </c>
      <c r="AY1540">
        <f t="shared" si="590"/>
        <v>0</v>
      </c>
      <c r="BA1540">
        <f t="shared" si="591"/>
        <v>0</v>
      </c>
      <c r="BB1540">
        <f t="shared" si="592"/>
        <v>0</v>
      </c>
      <c r="BC1540">
        <f t="shared" si="593"/>
        <v>0</v>
      </c>
      <c r="BD1540">
        <f t="shared" si="594"/>
        <v>0</v>
      </c>
      <c r="BF1540">
        <f t="shared" si="595"/>
        <v>0</v>
      </c>
      <c r="BG1540">
        <f t="shared" si="596"/>
        <v>0</v>
      </c>
      <c r="BH1540">
        <f t="shared" si="597"/>
        <v>0</v>
      </c>
      <c r="BI1540">
        <f t="shared" si="598"/>
        <v>0</v>
      </c>
      <c r="BK1540">
        <f t="shared" si="599"/>
        <v>0</v>
      </c>
      <c r="BL1540">
        <f t="shared" si="600"/>
        <v>0</v>
      </c>
      <c r="BM1540">
        <f t="shared" si="601"/>
        <v>0</v>
      </c>
      <c r="BN1540">
        <f t="shared" si="602"/>
        <v>0</v>
      </c>
      <c r="BP1540">
        <f t="shared" si="603"/>
        <v>0</v>
      </c>
      <c r="BQ1540">
        <f t="shared" si="604"/>
        <v>0</v>
      </c>
      <c r="BR1540">
        <f t="shared" si="605"/>
        <v>0</v>
      </c>
      <c r="BS1540">
        <f t="shared" si="606"/>
        <v>0</v>
      </c>
      <c r="BU1540">
        <f t="shared" si="607"/>
        <v>0</v>
      </c>
      <c r="BV1540">
        <f t="shared" si="608"/>
        <v>0</v>
      </c>
      <c r="BW1540">
        <f t="shared" si="609"/>
        <v>0</v>
      </c>
      <c r="BX1540">
        <f t="shared" si="610"/>
        <v>0</v>
      </c>
      <c r="BZ1540">
        <f t="shared" si="611"/>
        <v>0</v>
      </c>
      <c r="CA1540">
        <f t="shared" si="612"/>
        <v>0</v>
      </c>
      <c r="CC1540">
        <f t="shared" si="613"/>
        <v>0</v>
      </c>
      <c r="CD1540">
        <f t="shared" si="614"/>
        <v>0</v>
      </c>
      <c r="CE1540">
        <f t="shared" si="615"/>
        <v>0</v>
      </c>
      <c r="CF1540">
        <f t="shared" si="616"/>
        <v>0</v>
      </c>
      <c r="CG1540" s="203">
        <f t="shared" si="617"/>
        <v>0</v>
      </c>
      <c r="CH1540">
        <f t="shared" si="618"/>
        <v>0</v>
      </c>
      <c r="CI1540">
        <f t="shared" si="619"/>
        <v>0</v>
      </c>
      <c r="CJ1540">
        <f t="shared" si="620"/>
        <v>0</v>
      </c>
    </row>
    <row r="1541" spans="1:88" ht="15" customHeight="1">
      <c r="A1541" s="166"/>
      <c r="B1541" s="7"/>
      <c r="C1541" s="64" t="s">
        <v>169</v>
      </c>
      <c r="D1541" s="428" t="str">
        <f t="shared" si="574"/>
        <v/>
      </c>
      <c r="E1541" s="428"/>
      <c r="F1541" s="428"/>
      <c r="G1541" s="428"/>
      <c r="H1541" s="428"/>
      <c r="I1541" s="428"/>
      <c r="J1541" s="428"/>
      <c r="K1541" s="428"/>
      <c r="L1541" s="428"/>
      <c r="M1541" s="237"/>
      <c r="N1541" s="237"/>
      <c r="O1541" s="237"/>
      <c r="P1541" s="237"/>
      <c r="Q1541" s="237"/>
      <c r="R1541" s="237"/>
      <c r="S1541" s="237"/>
      <c r="T1541" s="237"/>
      <c r="U1541" s="237"/>
      <c r="V1541" s="237"/>
      <c r="W1541" s="237"/>
      <c r="X1541" s="237"/>
      <c r="Y1541" s="237"/>
      <c r="Z1541" s="237"/>
      <c r="AA1541" s="237"/>
      <c r="AB1541" s="237"/>
      <c r="AC1541" s="237"/>
      <c r="AD1541" s="237"/>
      <c r="AG1541">
        <f t="shared" si="575"/>
        <v>0</v>
      </c>
      <c r="AH1541">
        <f t="shared" si="576"/>
        <v>0</v>
      </c>
      <c r="AI1541">
        <f t="shared" si="577"/>
        <v>0</v>
      </c>
      <c r="AJ1541">
        <f t="shared" si="578"/>
        <v>0</v>
      </c>
      <c r="AL1541">
        <f t="shared" si="579"/>
        <v>0</v>
      </c>
      <c r="AM1541">
        <f t="shared" si="580"/>
        <v>0</v>
      </c>
      <c r="AN1541">
        <f t="shared" si="581"/>
        <v>0</v>
      </c>
      <c r="AO1541">
        <f t="shared" si="582"/>
        <v>0</v>
      </c>
      <c r="AQ1541">
        <f t="shared" si="583"/>
        <v>0</v>
      </c>
      <c r="AR1541">
        <f t="shared" si="584"/>
        <v>0</v>
      </c>
      <c r="AS1541">
        <f t="shared" si="585"/>
        <v>0</v>
      </c>
      <c r="AT1541">
        <f t="shared" si="586"/>
        <v>0</v>
      </c>
      <c r="AV1541">
        <f t="shared" si="587"/>
        <v>0</v>
      </c>
      <c r="AW1541">
        <f t="shared" si="588"/>
        <v>0</v>
      </c>
      <c r="AX1541">
        <f t="shared" si="589"/>
        <v>0</v>
      </c>
      <c r="AY1541">
        <f t="shared" si="590"/>
        <v>0</v>
      </c>
      <c r="BA1541">
        <f t="shared" si="591"/>
        <v>0</v>
      </c>
      <c r="BB1541">
        <f t="shared" si="592"/>
        <v>0</v>
      </c>
      <c r="BC1541">
        <f t="shared" si="593"/>
        <v>0</v>
      </c>
      <c r="BD1541">
        <f t="shared" si="594"/>
        <v>0</v>
      </c>
      <c r="BF1541">
        <f t="shared" si="595"/>
        <v>0</v>
      </c>
      <c r="BG1541">
        <f t="shared" si="596"/>
        <v>0</v>
      </c>
      <c r="BH1541">
        <f t="shared" si="597"/>
        <v>0</v>
      </c>
      <c r="BI1541">
        <f t="shared" si="598"/>
        <v>0</v>
      </c>
      <c r="BK1541">
        <f t="shared" si="599"/>
        <v>0</v>
      </c>
      <c r="BL1541">
        <f t="shared" si="600"/>
        <v>0</v>
      </c>
      <c r="BM1541">
        <f t="shared" si="601"/>
        <v>0</v>
      </c>
      <c r="BN1541">
        <f t="shared" si="602"/>
        <v>0</v>
      </c>
      <c r="BP1541">
        <f t="shared" si="603"/>
        <v>0</v>
      </c>
      <c r="BQ1541">
        <f t="shared" si="604"/>
        <v>0</v>
      </c>
      <c r="BR1541">
        <f t="shared" si="605"/>
        <v>0</v>
      </c>
      <c r="BS1541">
        <f t="shared" si="606"/>
        <v>0</v>
      </c>
      <c r="BU1541">
        <f t="shared" si="607"/>
        <v>0</v>
      </c>
      <c r="BV1541">
        <f t="shared" si="608"/>
        <v>0</v>
      </c>
      <c r="BW1541">
        <f t="shared" si="609"/>
        <v>0</v>
      </c>
      <c r="BX1541">
        <f t="shared" si="610"/>
        <v>0</v>
      </c>
      <c r="BZ1541">
        <f t="shared" si="611"/>
        <v>0</v>
      </c>
      <c r="CA1541">
        <f t="shared" si="612"/>
        <v>0</v>
      </c>
      <c r="CC1541">
        <f t="shared" si="613"/>
        <v>0</v>
      </c>
      <c r="CD1541">
        <f t="shared" si="614"/>
        <v>0</v>
      </c>
      <c r="CE1541">
        <f t="shared" si="615"/>
        <v>0</v>
      </c>
      <c r="CF1541">
        <f t="shared" si="616"/>
        <v>0</v>
      </c>
      <c r="CG1541" s="203">
        <f t="shared" si="617"/>
        <v>0</v>
      </c>
      <c r="CH1541">
        <f t="shared" si="618"/>
        <v>0</v>
      </c>
      <c r="CI1541">
        <f t="shared" si="619"/>
        <v>0</v>
      </c>
      <c r="CJ1541">
        <f t="shared" si="620"/>
        <v>0</v>
      </c>
    </row>
    <row r="1542" spans="1:88" ht="15" customHeight="1">
      <c r="A1542" s="166"/>
      <c r="B1542" s="7"/>
      <c r="C1542" s="64" t="s">
        <v>170</v>
      </c>
      <c r="D1542" s="428" t="str">
        <f t="shared" si="574"/>
        <v/>
      </c>
      <c r="E1542" s="428"/>
      <c r="F1542" s="428"/>
      <c r="G1542" s="428"/>
      <c r="H1542" s="428"/>
      <c r="I1542" s="428"/>
      <c r="J1542" s="428"/>
      <c r="K1542" s="428"/>
      <c r="L1542" s="428"/>
      <c r="M1542" s="237"/>
      <c r="N1542" s="237"/>
      <c r="O1542" s="237"/>
      <c r="P1542" s="237"/>
      <c r="Q1542" s="237"/>
      <c r="R1542" s="237"/>
      <c r="S1542" s="237"/>
      <c r="T1542" s="237"/>
      <c r="U1542" s="237"/>
      <c r="V1542" s="237"/>
      <c r="W1542" s="237"/>
      <c r="X1542" s="237"/>
      <c r="Y1542" s="237"/>
      <c r="Z1542" s="237"/>
      <c r="AA1542" s="237"/>
      <c r="AB1542" s="237"/>
      <c r="AC1542" s="237"/>
      <c r="AD1542" s="237"/>
      <c r="AG1542">
        <f t="shared" si="575"/>
        <v>0</v>
      </c>
      <c r="AH1542">
        <f t="shared" si="576"/>
        <v>0</v>
      </c>
      <c r="AI1542">
        <f t="shared" si="577"/>
        <v>0</v>
      </c>
      <c r="AJ1542">
        <f t="shared" si="578"/>
        <v>0</v>
      </c>
      <c r="AL1542">
        <f t="shared" si="579"/>
        <v>0</v>
      </c>
      <c r="AM1542">
        <f t="shared" si="580"/>
        <v>0</v>
      </c>
      <c r="AN1542">
        <f t="shared" si="581"/>
        <v>0</v>
      </c>
      <c r="AO1542">
        <f t="shared" si="582"/>
        <v>0</v>
      </c>
      <c r="AQ1542">
        <f t="shared" si="583"/>
        <v>0</v>
      </c>
      <c r="AR1542">
        <f t="shared" si="584"/>
        <v>0</v>
      </c>
      <c r="AS1542">
        <f t="shared" si="585"/>
        <v>0</v>
      </c>
      <c r="AT1542">
        <f t="shared" si="586"/>
        <v>0</v>
      </c>
      <c r="AV1542">
        <f t="shared" si="587"/>
        <v>0</v>
      </c>
      <c r="AW1542">
        <f t="shared" si="588"/>
        <v>0</v>
      </c>
      <c r="AX1542">
        <f t="shared" si="589"/>
        <v>0</v>
      </c>
      <c r="AY1542">
        <f t="shared" si="590"/>
        <v>0</v>
      </c>
      <c r="BA1542">
        <f t="shared" si="591"/>
        <v>0</v>
      </c>
      <c r="BB1542">
        <f t="shared" si="592"/>
        <v>0</v>
      </c>
      <c r="BC1542">
        <f t="shared" si="593"/>
        <v>0</v>
      </c>
      <c r="BD1542">
        <f t="shared" si="594"/>
        <v>0</v>
      </c>
      <c r="BF1542">
        <f t="shared" si="595"/>
        <v>0</v>
      </c>
      <c r="BG1542">
        <f t="shared" si="596"/>
        <v>0</v>
      </c>
      <c r="BH1542">
        <f t="shared" si="597"/>
        <v>0</v>
      </c>
      <c r="BI1542">
        <f t="shared" si="598"/>
        <v>0</v>
      </c>
      <c r="BK1542">
        <f t="shared" si="599"/>
        <v>0</v>
      </c>
      <c r="BL1542">
        <f t="shared" si="600"/>
        <v>0</v>
      </c>
      <c r="BM1542">
        <f t="shared" si="601"/>
        <v>0</v>
      </c>
      <c r="BN1542">
        <f t="shared" si="602"/>
        <v>0</v>
      </c>
      <c r="BP1542">
        <f t="shared" si="603"/>
        <v>0</v>
      </c>
      <c r="BQ1542">
        <f t="shared" si="604"/>
        <v>0</v>
      </c>
      <c r="BR1542">
        <f t="shared" si="605"/>
        <v>0</v>
      </c>
      <c r="BS1542">
        <f t="shared" si="606"/>
        <v>0</v>
      </c>
      <c r="BU1542">
        <f t="shared" si="607"/>
        <v>0</v>
      </c>
      <c r="BV1542">
        <f t="shared" si="608"/>
        <v>0</v>
      </c>
      <c r="BW1542">
        <f t="shared" si="609"/>
        <v>0</v>
      </c>
      <c r="BX1542">
        <f t="shared" si="610"/>
        <v>0</v>
      </c>
      <c r="BZ1542">
        <f t="shared" si="611"/>
        <v>0</v>
      </c>
      <c r="CA1542">
        <f t="shared" si="612"/>
        <v>0</v>
      </c>
      <c r="CC1542">
        <f t="shared" si="613"/>
        <v>0</v>
      </c>
      <c r="CD1542">
        <f t="shared" si="614"/>
        <v>0</v>
      </c>
      <c r="CE1542">
        <f t="shared" si="615"/>
        <v>0</v>
      </c>
      <c r="CF1542">
        <f t="shared" si="616"/>
        <v>0</v>
      </c>
      <c r="CG1542" s="203">
        <f t="shared" si="617"/>
        <v>0</v>
      </c>
      <c r="CH1542">
        <f t="shared" si="618"/>
        <v>0</v>
      </c>
      <c r="CI1542">
        <f t="shared" si="619"/>
        <v>0</v>
      </c>
      <c r="CJ1542">
        <f t="shared" si="620"/>
        <v>0</v>
      </c>
    </row>
    <row r="1543" spans="1:88" ht="15" customHeight="1">
      <c r="A1543" s="166"/>
      <c r="B1543" s="7"/>
      <c r="C1543" s="64" t="s">
        <v>171</v>
      </c>
      <c r="D1543" s="428" t="str">
        <f t="shared" si="574"/>
        <v/>
      </c>
      <c r="E1543" s="428"/>
      <c r="F1543" s="428"/>
      <c r="G1543" s="428"/>
      <c r="H1543" s="428"/>
      <c r="I1543" s="428"/>
      <c r="J1543" s="428"/>
      <c r="K1543" s="428"/>
      <c r="L1543" s="428"/>
      <c r="M1543" s="237"/>
      <c r="N1543" s="237"/>
      <c r="O1543" s="237"/>
      <c r="P1543" s="237"/>
      <c r="Q1543" s="237"/>
      <c r="R1543" s="237"/>
      <c r="S1543" s="237"/>
      <c r="T1543" s="237"/>
      <c r="U1543" s="237"/>
      <c r="V1543" s="237"/>
      <c r="W1543" s="237"/>
      <c r="X1543" s="237"/>
      <c r="Y1543" s="237"/>
      <c r="Z1543" s="237"/>
      <c r="AA1543" s="237"/>
      <c r="AB1543" s="237"/>
      <c r="AC1543" s="237"/>
      <c r="AD1543" s="237"/>
      <c r="AG1543">
        <f t="shared" si="575"/>
        <v>0</v>
      </c>
      <c r="AH1543">
        <f t="shared" si="576"/>
        <v>0</v>
      </c>
      <c r="AI1543">
        <f t="shared" si="577"/>
        <v>0</v>
      </c>
      <c r="AJ1543">
        <f t="shared" si="578"/>
        <v>0</v>
      </c>
      <c r="AL1543">
        <f t="shared" si="579"/>
        <v>0</v>
      </c>
      <c r="AM1543">
        <f t="shared" si="580"/>
        <v>0</v>
      </c>
      <c r="AN1543">
        <f t="shared" si="581"/>
        <v>0</v>
      </c>
      <c r="AO1543">
        <f t="shared" si="582"/>
        <v>0</v>
      </c>
      <c r="AQ1543">
        <f t="shared" si="583"/>
        <v>0</v>
      </c>
      <c r="AR1543">
        <f t="shared" si="584"/>
        <v>0</v>
      </c>
      <c r="AS1543">
        <f t="shared" si="585"/>
        <v>0</v>
      </c>
      <c r="AT1543">
        <f t="shared" si="586"/>
        <v>0</v>
      </c>
      <c r="AV1543">
        <f t="shared" si="587"/>
        <v>0</v>
      </c>
      <c r="AW1543">
        <f t="shared" si="588"/>
        <v>0</v>
      </c>
      <c r="AX1543">
        <f t="shared" si="589"/>
        <v>0</v>
      </c>
      <c r="AY1543">
        <f t="shared" si="590"/>
        <v>0</v>
      </c>
      <c r="BA1543">
        <f t="shared" si="591"/>
        <v>0</v>
      </c>
      <c r="BB1543">
        <f t="shared" si="592"/>
        <v>0</v>
      </c>
      <c r="BC1543">
        <f t="shared" si="593"/>
        <v>0</v>
      </c>
      <c r="BD1543">
        <f t="shared" si="594"/>
        <v>0</v>
      </c>
      <c r="BF1543">
        <f t="shared" si="595"/>
        <v>0</v>
      </c>
      <c r="BG1543">
        <f t="shared" si="596"/>
        <v>0</v>
      </c>
      <c r="BH1543">
        <f t="shared" si="597"/>
        <v>0</v>
      </c>
      <c r="BI1543">
        <f t="shared" si="598"/>
        <v>0</v>
      </c>
      <c r="BK1543">
        <f t="shared" si="599"/>
        <v>0</v>
      </c>
      <c r="BL1543">
        <f t="shared" si="600"/>
        <v>0</v>
      </c>
      <c r="BM1543">
        <f t="shared" si="601"/>
        <v>0</v>
      </c>
      <c r="BN1543">
        <f t="shared" si="602"/>
        <v>0</v>
      </c>
      <c r="BP1543">
        <f t="shared" si="603"/>
        <v>0</v>
      </c>
      <c r="BQ1543">
        <f t="shared" si="604"/>
        <v>0</v>
      </c>
      <c r="BR1543">
        <f t="shared" si="605"/>
        <v>0</v>
      </c>
      <c r="BS1543">
        <f t="shared" si="606"/>
        <v>0</v>
      </c>
      <c r="BU1543">
        <f t="shared" si="607"/>
        <v>0</v>
      </c>
      <c r="BV1543">
        <f t="shared" si="608"/>
        <v>0</v>
      </c>
      <c r="BW1543">
        <f t="shared" si="609"/>
        <v>0</v>
      </c>
      <c r="BX1543">
        <f t="shared" si="610"/>
        <v>0</v>
      </c>
      <c r="BZ1543">
        <f t="shared" si="611"/>
        <v>0</v>
      </c>
      <c r="CA1543">
        <f t="shared" si="612"/>
        <v>0</v>
      </c>
      <c r="CC1543">
        <f t="shared" si="613"/>
        <v>0</v>
      </c>
      <c r="CD1543">
        <f t="shared" si="614"/>
        <v>0</v>
      </c>
      <c r="CE1543">
        <f t="shared" si="615"/>
        <v>0</v>
      </c>
      <c r="CF1543">
        <f t="shared" si="616"/>
        <v>0</v>
      </c>
      <c r="CG1543" s="203">
        <f t="shared" si="617"/>
        <v>0</v>
      </c>
      <c r="CH1543">
        <f t="shared" si="618"/>
        <v>0</v>
      </c>
      <c r="CI1543">
        <f t="shared" si="619"/>
        <v>0</v>
      </c>
      <c r="CJ1543">
        <f t="shared" si="620"/>
        <v>0</v>
      </c>
    </row>
    <row r="1544" spans="1:88" ht="15" customHeight="1">
      <c r="A1544" s="166"/>
      <c r="B1544" s="7"/>
      <c r="C1544" s="131" t="s">
        <v>172</v>
      </c>
      <c r="D1544" s="428" t="str">
        <f t="shared" si="574"/>
        <v/>
      </c>
      <c r="E1544" s="428"/>
      <c r="F1544" s="428"/>
      <c r="G1544" s="428"/>
      <c r="H1544" s="428"/>
      <c r="I1544" s="428"/>
      <c r="J1544" s="428"/>
      <c r="K1544" s="428"/>
      <c r="L1544" s="428"/>
      <c r="M1544" s="237"/>
      <c r="N1544" s="237"/>
      <c r="O1544" s="237"/>
      <c r="P1544" s="237"/>
      <c r="Q1544" s="237"/>
      <c r="R1544" s="237"/>
      <c r="S1544" s="237"/>
      <c r="T1544" s="237"/>
      <c r="U1544" s="237"/>
      <c r="V1544" s="237"/>
      <c r="W1544" s="237"/>
      <c r="X1544" s="237"/>
      <c r="Y1544" s="237"/>
      <c r="Z1544" s="237"/>
      <c r="AA1544" s="237"/>
      <c r="AB1544" s="237"/>
      <c r="AC1544" s="237"/>
      <c r="AD1544" s="237"/>
      <c r="AG1544">
        <f t="shared" si="575"/>
        <v>0</v>
      </c>
      <c r="AH1544">
        <f t="shared" si="576"/>
        <v>0</v>
      </c>
      <c r="AI1544">
        <f t="shared" si="577"/>
        <v>0</v>
      </c>
      <c r="AJ1544">
        <f t="shared" si="578"/>
        <v>0</v>
      </c>
      <c r="AL1544">
        <f t="shared" si="579"/>
        <v>0</v>
      </c>
      <c r="AM1544">
        <f t="shared" si="580"/>
        <v>0</v>
      </c>
      <c r="AN1544">
        <f t="shared" si="581"/>
        <v>0</v>
      </c>
      <c r="AO1544">
        <f t="shared" si="582"/>
        <v>0</v>
      </c>
      <c r="AQ1544">
        <f t="shared" si="583"/>
        <v>0</v>
      </c>
      <c r="AR1544">
        <f t="shared" si="584"/>
        <v>0</v>
      </c>
      <c r="AS1544">
        <f t="shared" si="585"/>
        <v>0</v>
      </c>
      <c r="AT1544">
        <f t="shared" si="586"/>
        <v>0</v>
      </c>
      <c r="AV1544">
        <f t="shared" si="587"/>
        <v>0</v>
      </c>
      <c r="AW1544">
        <f t="shared" si="588"/>
        <v>0</v>
      </c>
      <c r="AX1544">
        <f t="shared" si="589"/>
        <v>0</v>
      </c>
      <c r="AY1544">
        <f t="shared" si="590"/>
        <v>0</v>
      </c>
      <c r="BA1544">
        <f t="shared" si="591"/>
        <v>0</v>
      </c>
      <c r="BB1544">
        <f t="shared" si="592"/>
        <v>0</v>
      </c>
      <c r="BC1544">
        <f t="shared" si="593"/>
        <v>0</v>
      </c>
      <c r="BD1544">
        <f t="shared" si="594"/>
        <v>0</v>
      </c>
      <c r="BF1544">
        <f t="shared" si="595"/>
        <v>0</v>
      </c>
      <c r="BG1544">
        <f t="shared" si="596"/>
        <v>0</v>
      </c>
      <c r="BH1544">
        <f t="shared" si="597"/>
        <v>0</v>
      </c>
      <c r="BI1544">
        <f t="shared" si="598"/>
        <v>0</v>
      </c>
      <c r="BK1544">
        <f t="shared" si="599"/>
        <v>0</v>
      </c>
      <c r="BL1544">
        <f t="shared" si="600"/>
        <v>0</v>
      </c>
      <c r="BM1544">
        <f t="shared" si="601"/>
        <v>0</v>
      </c>
      <c r="BN1544">
        <f t="shared" si="602"/>
        <v>0</v>
      </c>
      <c r="BP1544">
        <f t="shared" si="603"/>
        <v>0</v>
      </c>
      <c r="BQ1544">
        <f t="shared" si="604"/>
        <v>0</v>
      </c>
      <c r="BR1544">
        <f t="shared" si="605"/>
        <v>0</v>
      </c>
      <c r="BS1544">
        <f t="shared" si="606"/>
        <v>0</v>
      </c>
      <c r="BU1544">
        <f t="shared" si="607"/>
        <v>0</v>
      </c>
      <c r="BV1544">
        <f t="shared" si="608"/>
        <v>0</v>
      </c>
      <c r="BW1544">
        <f t="shared" si="609"/>
        <v>0</v>
      </c>
      <c r="BX1544">
        <f t="shared" si="610"/>
        <v>0</v>
      </c>
      <c r="BZ1544">
        <f t="shared" si="611"/>
        <v>0</v>
      </c>
      <c r="CA1544">
        <f t="shared" si="612"/>
        <v>0</v>
      </c>
      <c r="CC1544">
        <f t="shared" si="613"/>
        <v>0</v>
      </c>
      <c r="CD1544">
        <f t="shared" si="614"/>
        <v>0</v>
      </c>
      <c r="CE1544">
        <f t="shared" si="615"/>
        <v>0</v>
      </c>
      <c r="CF1544">
        <f t="shared" si="616"/>
        <v>0</v>
      </c>
      <c r="CG1544" s="203">
        <f t="shared" si="617"/>
        <v>0</v>
      </c>
      <c r="CH1544">
        <f t="shared" si="618"/>
        <v>0</v>
      </c>
      <c r="CI1544">
        <f t="shared" si="619"/>
        <v>0</v>
      </c>
      <c r="CJ1544">
        <f t="shared" si="620"/>
        <v>0</v>
      </c>
    </row>
    <row r="1545" spans="1:88" ht="15" customHeight="1">
      <c r="A1545" s="192"/>
      <c r="B1545" s="8"/>
      <c r="C1545" s="143" t="s">
        <v>173</v>
      </c>
      <c r="D1545" s="428" t="str">
        <f t="shared" si="574"/>
        <v/>
      </c>
      <c r="E1545" s="428"/>
      <c r="F1545" s="428"/>
      <c r="G1545" s="428"/>
      <c r="H1545" s="428"/>
      <c r="I1545" s="428"/>
      <c r="J1545" s="428"/>
      <c r="K1545" s="428"/>
      <c r="L1545" s="428"/>
      <c r="M1545" s="237"/>
      <c r="N1545" s="237"/>
      <c r="O1545" s="237"/>
      <c r="P1545" s="237"/>
      <c r="Q1545" s="237"/>
      <c r="R1545" s="237"/>
      <c r="S1545" s="237"/>
      <c r="T1545" s="237"/>
      <c r="U1545" s="237"/>
      <c r="V1545" s="237"/>
      <c r="W1545" s="237"/>
      <c r="X1545" s="237"/>
      <c r="Y1545" s="237"/>
      <c r="Z1545" s="237"/>
      <c r="AA1545" s="237"/>
      <c r="AB1545" s="237"/>
      <c r="AC1545" s="237"/>
      <c r="AD1545" s="237"/>
      <c r="AG1545">
        <f t="shared" si="575"/>
        <v>0</v>
      </c>
      <c r="AH1545">
        <f t="shared" si="576"/>
        <v>0</v>
      </c>
      <c r="AI1545">
        <f t="shared" si="577"/>
        <v>0</v>
      </c>
      <c r="AJ1545">
        <f t="shared" si="578"/>
        <v>0</v>
      </c>
      <c r="AL1545">
        <f t="shared" si="579"/>
        <v>0</v>
      </c>
      <c r="AM1545">
        <f t="shared" si="580"/>
        <v>0</v>
      </c>
      <c r="AN1545">
        <f t="shared" si="581"/>
        <v>0</v>
      </c>
      <c r="AO1545">
        <f t="shared" si="582"/>
        <v>0</v>
      </c>
      <c r="AQ1545">
        <f t="shared" si="583"/>
        <v>0</v>
      </c>
      <c r="AR1545">
        <f t="shared" si="584"/>
        <v>0</v>
      </c>
      <c r="AS1545">
        <f t="shared" si="585"/>
        <v>0</v>
      </c>
      <c r="AT1545">
        <f t="shared" si="586"/>
        <v>0</v>
      </c>
      <c r="AV1545">
        <f t="shared" si="587"/>
        <v>0</v>
      </c>
      <c r="AW1545">
        <f t="shared" si="588"/>
        <v>0</v>
      </c>
      <c r="AX1545">
        <f t="shared" si="589"/>
        <v>0</v>
      </c>
      <c r="AY1545">
        <f t="shared" si="590"/>
        <v>0</v>
      </c>
      <c r="BA1545">
        <f t="shared" si="591"/>
        <v>0</v>
      </c>
      <c r="BB1545">
        <f t="shared" si="592"/>
        <v>0</v>
      </c>
      <c r="BC1545">
        <f t="shared" si="593"/>
        <v>0</v>
      </c>
      <c r="BD1545">
        <f t="shared" si="594"/>
        <v>0</v>
      </c>
      <c r="BF1545">
        <f t="shared" si="595"/>
        <v>0</v>
      </c>
      <c r="BG1545">
        <f t="shared" si="596"/>
        <v>0</v>
      </c>
      <c r="BH1545">
        <f t="shared" si="597"/>
        <v>0</v>
      </c>
      <c r="BI1545">
        <f t="shared" si="598"/>
        <v>0</v>
      </c>
      <c r="BK1545">
        <f t="shared" si="599"/>
        <v>0</v>
      </c>
      <c r="BL1545">
        <f t="shared" si="600"/>
        <v>0</v>
      </c>
      <c r="BM1545">
        <f t="shared" si="601"/>
        <v>0</v>
      </c>
      <c r="BN1545">
        <f t="shared" si="602"/>
        <v>0</v>
      </c>
      <c r="BP1545">
        <f t="shared" si="603"/>
        <v>0</v>
      </c>
      <c r="BQ1545">
        <f t="shared" si="604"/>
        <v>0</v>
      </c>
      <c r="BR1545">
        <f t="shared" si="605"/>
        <v>0</v>
      </c>
      <c r="BS1545">
        <f t="shared" si="606"/>
        <v>0</v>
      </c>
      <c r="BU1545">
        <f t="shared" si="607"/>
        <v>0</v>
      </c>
      <c r="BV1545">
        <f t="shared" si="608"/>
        <v>0</v>
      </c>
      <c r="BW1545">
        <f t="shared" si="609"/>
        <v>0</v>
      </c>
      <c r="BX1545">
        <f t="shared" si="610"/>
        <v>0</v>
      </c>
      <c r="BZ1545">
        <f t="shared" si="611"/>
        <v>0</v>
      </c>
      <c r="CA1545">
        <f t="shared" si="612"/>
        <v>0</v>
      </c>
      <c r="CC1545">
        <f t="shared" si="613"/>
        <v>0</v>
      </c>
      <c r="CD1545">
        <f t="shared" si="614"/>
        <v>0</v>
      </c>
      <c r="CE1545">
        <f t="shared" si="615"/>
        <v>0</v>
      </c>
      <c r="CF1545">
        <f t="shared" si="616"/>
        <v>0</v>
      </c>
      <c r="CG1545" s="203">
        <f t="shared" si="617"/>
        <v>0</v>
      </c>
      <c r="CH1545">
        <f t="shared" si="618"/>
        <v>0</v>
      </c>
      <c r="CI1545">
        <f t="shared" si="619"/>
        <v>0</v>
      </c>
      <c r="CJ1545">
        <f t="shared" si="620"/>
        <v>0</v>
      </c>
    </row>
    <row r="1546" spans="1:88" ht="15" customHeight="1">
      <c r="A1546" s="192"/>
      <c r="B1546" s="8"/>
      <c r="C1546" s="143" t="s">
        <v>174</v>
      </c>
      <c r="D1546" s="428" t="str">
        <f t="shared" si="574"/>
        <v/>
      </c>
      <c r="E1546" s="428"/>
      <c r="F1546" s="428"/>
      <c r="G1546" s="428"/>
      <c r="H1546" s="428"/>
      <c r="I1546" s="428"/>
      <c r="J1546" s="428"/>
      <c r="K1546" s="428"/>
      <c r="L1546" s="428"/>
      <c r="M1546" s="237"/>
      <c r="N1546" s="237"/>
      <c r="O1546" s="237"/>
      <c r="P1546" s="237"/>
      <c r="Q1546" s="237"/>
      <c r="R1546" s="237"/>
      <c r="S1546" s="237"/>
      <c r="T1546" s="237"/>
      <c r="U1546" s="237"/>
      <c r="V1546" s="237"/>
      <c r="W1546" s="237"/>
      <c r="X1546" s="237"/>
      <c r="Y1546" s="237"/>
      <c r="Z1546" s="237"/>
      <c r="AA1546" s="237"/>
      <c r="AB1546" s="237"/>
      <c r="AC1546" s="237"/>
      <c r="AD1546" s="237"/>
      <c r="AG1546">
        <f t="shared" si="575"/>
        <v>0</v>
      </c>
      <c r="AH1546">
        <f t="shared" si="576"/>
        <v>0</v>
      </c>
      <c r="AI1546">
        <f t="shared" si="577"/>
        <v>0</v>
      </c>
      <c r="AJ1546">
        <f t="shared" si="578"/>
        <v>0</v>
      </c>
      <c r="AL1546">
        <f t="shared" si="579"/>
        <v>0</v>
      </c>
      <c r="AM1546">
        <f t="shared" si="580"/>
        <v>0</v>
      </c>
      <c r="AN1546">
        <f t="shared" si="581"/>
        <v>0</v>
      </c>
      <c r="AO1546">
        <f t="shared" si="582"/>
        <v>0</v>
      </c>
      <c r="AQ1546">
        <f t="shared" si="583"/>
        <v>0</v>
      </c>
      <c r="AR1546">
        <f t="shared" si="584"/>
        <v>0</v>
      </c>
      <c r="AS1546">
        <f t="shared" si="585"/>
        <v>0</v>
      </c>
      <c r="AT1546">
        <f t="shared" si="586"/>
        <v>0</v>
      </c>
      <c r="AV1546">
        <f t="shared" si="587"/>
        <v>0</v>
      </c>
      <c r="AW1546">
        <f t="shared" si="588"/>
        <v>0</v>
      </c>
      <c r="AX1546">
        <f t="shared" si="589"/>
        <v>0</v>
      </c>
      <c r="AY1546">
        <f t="shared" si="590"/>
        <v>0</v>
      </c>
      <c r="BA1546">
        <f t="shared" si="591"/>
        <v>0</v>
      </c>
      <c r="BB1546">
        <f t="shared" si="592"/>
        <v>0</v>
      </c>
      <c r="BC1546">
        <f t="shared" si="593"/>
        <v>0</v>
      </c>
      <c r="BD1546">
        <f t="shared" si="594"/>
        <v>0</v>
      </c>
      <c r="BF1546">
        <f t="shared" si="595"/>
        <v>0</v>
      </c>
      <c r="BG1546">
        <f t="shared" si="596"/>
        <v>0</v>
      </c>
      <c r="BH1546">
        <f t="shared" si="597"/>
        <v>0</v>
      </c>
      <c r="BI1546">
        <f t="shared" si="598"/>
        <v>0</v>
      </c>
      <c r="BK1546">
        <f t="shared" si="599"/>
        <v>0</v>
      </c>
      <c r="BL1546">
        <f t="shared" si="600"/>
        <v>0</v>
      </c>
      <c r="BM1546">
        <f t="shared" si="601"/>
        <v>0</v>
      </c>
      <c r="BN1546">
        <f t="shared" si="602"/>
        <v>0</v>
      </c>
      <c r="BP1546">
        <f t="shared" si="603"/>
        <v>0</v>
      </c>
      <c r="BQ1546">
        <f t="shared" si="604"/>
        <v>0</v>
      </c>
      <c r="BR1546">
        <f t="shared" si="605"/>
        <v>0</v>
      </c>
      <c r="BS1546">
        <f t="shared" si="606"/>
        <v>0</v>
      </c>
      <c r="BU1546">
        <f t="shared" si="607"/>
        <v>0</v>
      </c>
      <c r="BV1546">
        <f t="shared" si="608"/>
        <v>0</v>
      </c>
      <c r="BW1546">
        <f t="shared" si="609"/>
        <v>0</v>
      </c>
      <c r="BX1546">
        <f t="shared" si="610"/>
        <v>0</v>
      </c>
      <c r="BZ1546">
        <f t="shared" si="611"/>
        <v>0</v>
      </c>
      <c r="CA1546">
        <f t="shared" si="612"/>
        <v>0</v>
      </c>
      <c r="CC1546">
        <f t="shared" si="613"/>
        <v>0</v>
      </c>
      <c r="CD1546">
        <f t="shared" si="614"/>
        <v>0</v>
      </c>
      <c r="CE1546">
        <f t="shared" si="615"/>
        <v>0</v>
      </c>
      <c r="CF1546">
        <f t="shared" si="616"/>
        <v>0</v>
      </c>
      <c r="CG1546" s="203">
        <f t="shared" si="617"/>
        <v>0</v>
      </c>
      <c r="CH1546">
        <f t="shared" si="618"/>
        <v>0</v>
      </c>
      <c r="CI1546">
        <f t="shared" si="619"/>
        <v>0</v>
      </c>
      <c r="CJ1546">
        <f t="shared" si="620"/>
        <v>0</v>
      </c>
    </row>
    <row r="1547" spans="1:88" ht="15" customHeight="1">
      <c r="A1547" s="192"/>
      <c r="B1547" s="8"/>
      <c r="C1547" s="143" t="s">
        <v>175</v>
      </c>
      <c r="D1547" s="428" t="str">
        <f t="shared" si="574"/>
        <v/>
      </c>
      <c r="E1547" s="428"/>
      <c r="F1547" s="428"/>
      <c r="G1547" s="428"/>
      <c r="H1547" s="428"/>
      <c r="I1547" s="428"/>
      <c r="J1547" s="428"/>
      <c r="K1547" s="428"/>
      <c r="L1547" s="428"/>
      <c r="M1547" s="237"/>
      <c r="N1547" s="237"/>
      <c r="O1547" s="237"/>
      <c r="P1547" s="237"/>
      <c r="Q1547" s="237"/>
      <c r="R1547" s="237"/>
      <c r="S1547" s="237"/>
      <c r="T1547" s="237"/>
      <c r="U1547" s="237"/>
      <c r="V1547" s="237"/>
      <c r="W1547" s="237"/>
      <c r="X1547" s="237"/>
      <c r="Y1547" s="237"/>
      <c r="Z1547" s="237"/>
      <c r="AA1547" s="237"/>
      <c r="AB1547" s="237"/>
      <c r="AC1547" s="237"/>
      <c r="AD1547" s="237"/>
      <c r="AG1547">
        <f t="shared" si="575"/>
        <v>0</v>
      </c>
      <c r="AH1547">
        <f t="shared" si="576"/>
        <v>0</v>
      </c>
      <c r="AI1547">
        <f t="shared" si="577"/>
        <v>0</v>
      </c>
      <c r="AJ1547">
        <f t="shared" si="578"/>
        <v>0</v>
      </c>
      <c r="AL1547">
        <f t="shared" si="579"/>
        <v>0</v>
      </c>
      <c r="AM1547">
        <f t="shared" si="580"/>
        <v>0</v>
      </c>
      <c r="AN1547">
        <f t="shared" si="581"/>
        <v>0</v>
      </c>
      <c r="AO1547">
        <f t="shared" si="582"/>
        <v>0</v>
      </c>
      <c r="AQ1547">
        <f t="shared" si="583"/>
        <v>0</v>
      </c>
      <c r="AR1547">
        <f t="shared" si="584"/>
        <v>0</v>
      </c>
      <c r="AS1547">
        <f t="shared" si="585"/>
        <v>0</v>
      </c>
      <c r="AT1547">
        <f t="shared" si="586"/>
        <v>0</v>
      </c>
      <c r="AV1547">
        <f t="shared" si="587"/>
        <v>0</v>
      </c>
      <c r="AW1547">
        <f t="shared" si="588"/>
        <v>0</v>
      </c>
      <c r="AX1547">
        <f t="shared" si="589"/>
        <v>0</v>
      </c>
      <c r="AY1547">
        <f t="shared" si="590"/>
        <v>0</v>
      </c>
      <c r="BA1547">
        <f t="shared" si="591"/>
        <v>0</v>
      </c>
      <c r="BB1547">
        <f t="shared" si="592"/>
        <v>0</v>
      </c>
      <c r="BC1547">
        <f t="shared" si="593"/>
        <v>0</v>
      </c>
      <c r="BD1547">
        <f t="shared" si="594"/>
        <v>0</v>
      </c>
      <c r="BF1547">
        <f t="shared" si="595"/>
        <v>0</v>
      </c>
      <c r="BG1547">
        <f t="shared" si="596"/>
        <v>0</v>
      </c>
      <c r="BH1547">
        <f t="shared" si="597"/>
        <v>0</v>
      </c>
      <c r="BI1547">
        <f t="shared" si="598"/>
        <v>0</v>
      </c>
      <c r="BK1547">
        <f t="shared" si="599"/>
        <v>0</v>
      </c>
      <c r="BL1547">
        <f t="shared" si="600"/>
        <v>0</v>
      </c>
      <c r="BM1547">
        <f t="shared" si="601"/>
        <v>0</v>
      </c>
      <c r="BN1547">
        <f t="shared" si="602"/>
        <v>0</v>
      </c>
      <c r="BP1547">
        <f t="shared" si="603"/>
        <v>0</v>
      </c>
      <c r="BQ1547">
        <f t="shared" si="604"/>
        <v>0</v>
      </c>
      <c r="BR1547">
        <f t="shared" si="605"/>
        <v>0</v>
      </c>
      <c r="BS1547">
        <f t="shared" si="606"/>
        <v>0</v>
      </c>
      <c r="BU1547">
        <f t="shared" si="607"/>
        <v>0</v>
      </c>
      <c r="BV1547">
        <f t="shared" si="608"/>
        <v>0</v>
      </c>
      <c r="BW1547">
        <f t="shared" si="609"/>
        <v>0</v>
      </c>
      <c r="BX1547">
        <f t="shared" si="610"/>
        <v>0</v>
      </c>
      <c r="BZ1547">
        <f t="shared" si="611"/>
        <v>0</v>
      </c>
      <c r="CA1547">
        <f t="shared" si="612"/>
        <v>0</v>
      </c>
      <c r="CC1547">
        <f t="shared" si="613"/>
        <v>0</v>
      </c>
      <c r="CD1547">
        <f t="shared" si="614"/>
        <v>0</v>
      </c>
      <c r="CE1547">
        <f t="shared" si="615"/>
        <v>0</v>
      </c>
      <c r="CF1547">
        <f t="shared" si="616"/>
        <v>0</v>
      </c>
      <c r="CG1547" s="203">
        <f t="shared" si="617"/>
        <v>0</v>
      </c>
      <c r="CH1547">
        <f t="shared" si="618"/>
        <v>0</v>
      </c>
      <c r="CI1547">
        <f t="shared" si="619"/>
        <v>0</v>
      </c>
      <c r="CJ1547">
        <f t="shared" si="620"/>
        <v>0</v>
      </c>
    </row>
    <row r="1548" spans="1:88" ht="15" customHeight="1">
      <c r="A1548" s="192"/>
      <c r="B1548" s="8"/>
      <c r="C1548" s="143" t="s">
        <v>176</v>
      </c>
      <c r="D1548" s="428" t="str">
        <f t="shared" si="574"/>
        <v/>
      </c>
      <c r="E1548" s="428"/>
      <c r="F1548" s="428"/>
      <c r="G1548" s="428"/>
      <c r="H1548" s="428"/>
      <c r="I1548" s="428"/>
      <c r="J1548" s="428"/>
      <c r="K1548" s="428"/>
      <c r="L1548" s="428"/>
      <c r="M1548" s="237"/>
      <c r="N1548" s="237"/>
      <c r="O1548" s="237"/>
      <c r="P1548" s="237"/>
      <c r="Q1548" s="237"/>
      <c r="R1548" s="237"/>
      <c r="S1548" s="237"/>
      <c r="T1548" s="237"/>
      <c r="U1548" s="237"/>
      <c r="V1548" s="237"/>
      <c r="W1548" s="237"/>
      <c r="X1548" s="237"/>
      <c r="Y1548" s="237"/>
      <c r="Z1548" s="237"/>
      <c r="AA1548" s="237"/>
      <c r="AB1548" s="237"/>
      <c r="AC1548" s="237"/>
      <c r="AD1548" s="237"/>
      <c r="AG1548">
        <f t="shared" si="575"/>
        <v>0</v>
      </c>
      <c r="AH1548">
        <f t="shared" si="576"/>
        <v>0</v>
      </c>
      <c r="AI1548">
        <f t="shared" si="577"/>
        <v>0</v>
      </c>
      <c r="AJ1548">
        <f t="shared" si="578"/>
        <v>0</v>
      </c>
      <c r="AL1548">
        <f t="shared" si="579"/>
        <v>0</v>
      </c>
      <c r="AM1548">
        <f t="shared" si="580"/>
        <v>0</v>
      </c>
      <c r="AN1548">
        <f t="shared" si="581"/>
        <v>0</v>
      </c>
      <c r="AO1548">
        <f t="shared" si="582"/>
        <v>0</v>
      </c>
      <c r="AQ1548">
        <f t="shared" si="583"/>
        <v>0</v>
      </c>
      <c r="AR1548">
        <f t="shared" si="584"/>
        <v>0</v>
      </c>
      <c r="AS1548">
        <f t="shared" si="585"/>
        <v>0</v>
      </c>
      <c r="AT1548">
        <f t="shared" si="586"/>
        <v>0</v>
      </c>
      <c r="AV1548">
        <f t="shared" si="587"/>
        <v>0</v>
      </c>
      <c r="AW1548">
        <f t="shared" si="588"/>
        <v>0</v>
      </c>
      <c r="AX1548">
        <f t="shared" si="589"/>
        <v>0</v>
      </c>
      <c r="AY1548">
        <f t="shared" si="590"/>
        <v>0</v>
      </c>
      <c r="BA1548">
        <f t="shared" si="591"/>
        <v>0</v>
      </c>
      <c r="BB1548">
        <f t="shared" si="592"/>
        <v>0</v>
      </c>
      <c r="BC1548">
        <f t="shared" si="593"/>
        <v>0</v>
      </c>
      <c r="BD1548">
        <f t="shared" si="594"/>
        <v>0</v>
      </c>
      <c r="BF1548">
        <f t="shared" si="595"/>
        <v>0</v>
      </c>
      <c r="BG1548">
        <f t="shared" si="596"/>
        <v>0</v>
      </c>
      <c r="BH1548">
        <f t="shared" si="597"/>
        <v>0</v>
      </c>
      <c r="BI1548">
        <f t="shared" si="598"/>
        <v>0</v>
      </c>
      <c r="BK1548">
        <f t="shared" si="599"/>
        <v>0</v>
      </c>
      <c r="BL1548">
        <f t="shared" si="600"/>
        <v>0</v>
      </c>
      <c r="BM1548">
        <f t="shared" si="601"/>
        <v>0</v>
      </c>
      <c r="BN1548">
        <f t="shared" si="602"/>
        <v>0</v>
      </c>
      <c r="BP1548">
        <f t="shared" si="603"/>
        <v>0</v>
      </c>
      <c r="BQ1548">
        <f t="shared" si="604"/>
        <v>0</v>
      </c>
      <c r="BR1548">
        <f t="shared" si="605"/>
        <v>0</v>
      </c>
      <c r="BS1548">
        <f t="shared" si="606"/>
        <v>0</v>
      </c>
      <c r="BU1548">
        <f t="shared" si="607"/>
        <v>0</v>
      </c>
      <c r="BV1548">
        <f t="shared" si="608"/>
        <v>0</v>
      </c>
      <c r="BW1548">
        <f t="shared" si="609"/>
        <v>0</v>
      </c>
      <c r="BX1548">
        <f t="shared" si="610"/>
        <v>0</v>
      </c>
      <c r="BZ1548">
        <f t="shared" si="611"/>
        <v>0</v>
      </c>
      <c r="CA1548">
        <f t="shared" si="612"/>
        <v>0</v>
      </c>
      <c r="CC1548">
        <f t="shared" si="613"/>
        <v>0</v>
      </c>
      <c r="CD1548">
        <f t="shared" si="614"/>
        <v>0</v>
      </c>
      <c r="CE1548">
        <f t="shared" si="615"/>
        <v>0</v>
      </c>
      <c r="CF1548">
        <f t="shared" si="616"/>
        <v>0</v>
      </c>
      <c r="CG1548" s="203">
        <f t="shared" si="617"/>
        <v>0</v>
      </c>
      <c r="CH1548">
        <f t="shared" si="618"/>
        <v>0</v>
      </c>
      <c r="CI1548">
        <f t="shared" si="619"/>
        <v>0</v>
      </c>
      <c r="CJ1548">
        <f t="shared" si="620"/>
        <v>0</v>
      </c>
    </row>
    <row r="1549" spans="1:88" ht="15" customHeight="1">
      <c r="A1549" s="192"/>
      <c r="B1549" s="8"/>
      <c r="C1549" s="143" t="s">
        <v>177</v>
      </c>
      <c r="D1549" s="428" t="str">
        <f t="shared" si="574"/>
        <v/>
      </c>
      <c r="E1549" s="428"/>
      <c r="F1549" s="428"/>
      <c r="G1549" s="428"/>
      <c r="H1549" s="428"/>
      <c r="I1549" s="428"/>
      <c r="J1549" s="428"/>
      <c r="K1549" s="428"/>
      <c r="L1549" s="428"/>
      <c r="M1549" s="237"/>
      <c r="N1549" s="237"/>
      <c r="O1549" s="237"/>
      <c r="P1549" s="237"/>
      <c r="Q1549" s="237"/>
      <c r="R1549" s="237"/>
      <c r="S1549" s="237"/>
      <c r="T1549" s="237"/>
      <c r="U1549" s="237"/>
      <c r="V1549" s="237"/>
      <c r="W1549" s="237"/>
      <c r="X1549" s="237"/>
      <c r="Y1549" s="237"/>
      <c r="Z1549" s="237"/>
      <c r="AA1549" s="237"/>
      <c r="AB1549" s="237"/>
      <c r="AC1549" s="237"/>
      <c r="AD1549" s="237"/>
      <c r="AG1549">
        <f t="shared" si="575"/>
        <v>0</v>
      </c>
      <c r="AH1549">
        <f t="shared" si="576"/>
        <v>0</v>
      </c>
      <c r="AI1549">
        <f t="shared" si="577"/>
        <v>0</v>
      </c>
      <c r="AJ1549">
        <f t="shared" si="578"/>
        <v>0</v>
      </c>
      <c r="AL1549">
        <f t="shared" si="579"/>
        <v>0</v>
      </c>
      <c r="AM1549">
        <f t="shared" si="580"/>
        <v>0</v>
      </c>
      <c r="AN1549">
        <f t="shared" si="581"/>
        <v>0</v>
      </c>
      <c r="AO1549">
        <f t="shared" si="582"/>
        <v>0</v>
      </c>
      <c r="AQ1549">
        <f t="shared" si="583"/>
        <v>0</v>
      </c>
      <c r="AR1549">
        <f t="shared" si="584"/>
        <v>0</v>
      </c>
      <c r="AS1549">
        <f t="shared" si="585"/>
        <v>0</v>
      </c>
      <c r="AT1549">
        <f t="shared" si="586"/>
        <v>0</v>
      </c>
      <c r="AV1549">
        <f t="shared" si="587"/>
        <v>0</v>
      </c>
      <c r="AW1549">
        <f t="shared" si="588"/>
        <v>0</v>
      </c>
      <c r="AX1549">
        <f t="shared" si="589"/>
        <v>0</v>
      </c>
      <c r="AY1549">
        <f t="shared" si="590"/>
        <v>0</v>
      </c>
      <c r="BA1549">
        <f t="shared" si="591"/>
        <v>0</v>
      </c>
      <c r="BB1549">
        <f t="shared" si="592"/>
        <v>0</v>
      </c>
      <c r="BC1549">
        <f t="shared" si="593"/>
        <v>0</v>
      </c>
      <c r="BD1549">
        <f t="shared" si="594"/>
        <v>0</v>
      </c>
      <c r="BF1549">
        <f t="shared" si="595"/>
        <v>0</v>
      </c>
      <c r="BG1549">
        <f t="shared" si="596"/>
        <v>0</v>
      </c>
      <c r="BH1549">
        <f t="shared" si="597"/>
        <v>0</v>
      </c>
      <c r="BI1549">
        <f t="shared" si="598"/>
        <v>0</v>
      </c>
      <c r="BK1549">
        <f t="shared" si="599"/>
        <v>0</v>
      </c>
      <c r="BL1549">
        <f t="shared" si="600"/>
        <v>0</v>
      </c>
      <c r="BM1549">
        <f t="shared" si="601"/>
        <v>0</v>
      </c>
      <c r="BN1549">
        <f t="shared" si="602"/>
        <v>0</v>
      </c>
      <c r="BP1549">
        <f t="shared" si="603"/>
        <v>0</v>
      </c>
      <c r="BQ1549">
        <f t="shared" si="604"/>
        <v>0</v>
      </c>
      <c r="BR1549">
        <f t="shared" si="605"/>
        <v>0</v>
      </c>
      <c r="BS1549">
        <f t="shared" si="606"/>
        <v>0</v>
      </c>
      <c r="BU1549">
        <f t="shared" si="607"/>
        <v>0</v>
      </c>
      <c r="BV1549">
        <f t="shared" si="608"/>
        <v>0</v>
      </c>
      <c r="BW1549">
        <f t="shared" si="609"/>
        <v>0</v>
      </c>
      <c r="BX1549">
        <f t="shared" si="610"/>
        <v>0</v>
      </c>
      <c r="BZ1549">
        <f t="shared" si="611"/>
        <v>0</v>
      </c>
      <c r="CA1549">
        <f t="shared" si="612"/>
        <v>0</v>
      </c>
      <c r="CC1549">
        <f t="shared" si="613"/>
        <v>0</v>
      </c>
      <c r="CD1549">
        <f t="shared" si="614"/>
        <v>0</v>
      </c>
      <c r="CE1549">
        <f t="shared" si="615"/>
        <v>0</v>
      </c>
      <c r="CF1549">
        <f t="shared" si="616"/>
        <v>0</v>
      </c>
      <c r="CG1549" s="203">
        <f t="shared" si="617"/>
        <v>0</v>
      </c>
      <c r="CH1549">
        <f t="shared" si="618"/>
        <v>0</v>
      </c>
      <c r="CI1549">
        <f t="shared" si="619"/>
        <v>0</v>
      </c>
      <c r="CJ1549">
        <f t="shared" si="620"/>
        <v>0</v>
      </c>
    </row>
    <row r="1550" spans="1:88" ht="15" customHeight="1">
      <c r="A1550" s="192"/>
      <c r="B1550" s="8"/>
      <c r="C1550" s="143" t="s">
        <v>178</v>
      </c>
      <c r="D1550" s="428" t="str">
        <f t="shared" si="574"/>
        <v/>
      </c>
      <c r="E1550" s="428"/>
      <c r="F1550" s="428"/>
      <c r="G1550" s="428"/>
      <c r="H1550" s="428"/>
      <c r="I1550" s="428"/>
      <c r="J1550" s="428"/>
      <c r="K1550" s="428"/>
      <c r="L1550" s="428"/>
      <c r="M1550" s="237"/>
      <c r="N1550" s="237"/>
      <c r="O1550" s="237"/>
      <c r="P1550" s="237"/>
      <c r="Q1550" s="237"/>
      <c r="R1550" s="237"/>
      <c r="S1550" s="237"/>
      <c r="T1550" s="237"/>
      <c r="U1550" s="237"/>
      <c r="V1550" s="237"/>
      <c r="W1550" s="237"/>
      <c r="X1550" s="237"/>
      <c r="Y1550" s="237"/>
      <c r="Z1550" s="237"/>
      <c r="AA1550" s="237"/>
      <c r="AB1550" s="237"/>
      <c r="AC1550" s="237"/>
      <c r="AD1550" s="237"/>
      <c r="AG1550">
        <f t="shared" si="575"/>
        <v>0</v>
      </c>
      <c r="AH1550">
        <f t="shared" si="576"/>
        <v>0</v>
      </c>
      <c r="AI1550">
        <f t="shared" si="577"/>
        <v>0</v>
      </c>
      <c r="AJ1550">
        <f t="shared" si="578"/>
        <v>0</v>
      </c>
      <c r="AL1550">
        <f t="shared" si="579"/>
        <v>0</v>
      </c>
      <c r="AM1550">
        <f t="shared" si="580"/>
        <v>0</v>
      </c>
      <c r="AN1550">
        <f t="shared" si="581"/>
        <v>0</v>
      </c>
      <c r="AO1550">
        <f t="shared" si="582"/>
        <v>0</v>
      </c>
      <c r="AQ1550">
        <f t="shared" si="583"/>
        <v>0</v>
      </c>
      <c r="AR1550">
        <f t="shared" si="584"/>
        <v>0</v>
      </c>
      <c r="AS1550">
        <f t="shared" si="585"/>
        <v>0</v>
      </c>
      <c r="AT1550">
        <f t="shared" si="586"/>
        <v>0</v>
      </c>
      <c r="AV1550">
        <f t="shared" si="587"/>
        <v>0</v>
      </c>
      <c r="AW1550">
        <f t="shared" si="588"/>
        <v>0</v>
      </c>
      <c r="AX1550">
        <f t="shared" si="589"/>
        <v>0</v>
      </c>
      <c r="AY1550">
        <f t="shared" si="590"/>
        <v>0</v>
      </c>
      <c r="BA1550">
        <f t="shared" si="591"/>
        <v>0</v>
      </c>
      <c r="BB1550">
        <f t="shared" si="592"/>
        <v>0</v>
      </c>
      <c r="BC1550">
        <f t="shared" si="593"/>
        <v>0</v>
      </c>
      <c r="BD1550">
        <f t="shared" si="594"/>
        <v>0</v>
      </c>
      <c r="BF1550">
        <f t="shared" si="595"/>
        <v>0</v>
      </c>
      <c r="BG1550">
        <f t="shared" si="596"/>
        <v>0</v>
      </c>
      <c r="BH1550">
        <f t="shared" si="597"/>
        <v>0</v>
      </c>
      <c r="BI1550">
        <f t="shared" si="598"/>
        <v>0</v>
      </c>
      <c r="BK1550">
        <f t="shared" si="599"/>
        <v>0</v>
      </c>
      <c r="BL1550">
        <f t="shared" si="600"/>
        <v>0</v>
      </c>
      <c r="BM1550">
        <f t="shared" si="601"/>
        <v>0</v>
      </c>
      <c r="BN1550">
        <f t="shared" si="602"/>
        <v>0</v>
      </c>
      <c r="BP1550">
        <f t="shared" si="603"/>
        <v>0</v>
      </c>
      <c r="BQ1550">
        <f t="shared" si="604"/>
        <v>0</v>
      </c>
      <c r="BR1550">
        <f t="shared" si="605"/>
        <v>0</v>
      </c>
      <c r="BS1550">
        <f t="shared" si="606"/>
        <v>0</v>
      </c>
      <c r="BU1550">
        <f t="shared" si="607"/>
        <v>0</v>
      </c>
      <c r="BV1550">
        <f t="shared" si="608"/>
        <v>0</v>
      </c>
      <c r="BW1550">
        <f t="shared" si="609"/>
        <v>0</v>
      </c>
      <c r="BX1550">
        <f t="shared" si="610"/>
        <v>0</v>
      </c>
      <c r="BZ1550">
        <f t="shared" si="611"/>
        <v>0</v>
      </c>
      <c r="CA1550">
        <f t="shared" si="612"/>
        <v>0</v>
      </c>
      <c r="CC1550">
        <f t="shared" si="613"/>
        <v>0</v>
      </c>
      <c r="CD1550">
        <f t="shared" si="614"/>
        <v>0</v>
      </c>
      <c r="CE1550">
        <f t="shared" si="615"/>
        <v>0</v>
      </c>
      <c r="CF1550">
        <f t="shared" si="616"/>
        <v>0</v>
      </c>
      <c r="CG1550" s="203">
        <f t="shared" si="617"/>
        <v>0</v>
      </c>
      <c r="CH1550">
        <f t="shared" si="618"/>
        <v>0</v>
      </c>
      <c r="CI1550">
        <f t="shared" si="619"/>
        <v>0</v>
      </c>
      <c r="CJ1550">
        <f t="shared" si="620"/>
        <v>0</v>
      </c>
    </row>
    <row r="1551" spans="1:88" ht="15" customHeight="1">
      <c r="A1551" s="192"/>
      <c r="B1551" s="8"/>
      <c r="C1551" s="143" t="s">
        <v>179</v>
      </c>
      <c r="D1551" s="428" t="str">
        <f t="shared" si="574"/>
        <v/>
      </c>
      <c r="E1551" s="428"/>
      <c r="F1551" s="428"/>
      <c r="G1551" s="428"/>
      <c r="H1551" s="428"/>
      <c r="I1551" s="428"/>
      <c r="J1551" s="428"/>
      <c r="K1551" s="428"/>
      <c r="L1551" s="428"/>
      <c r="M1551" s="237"/>
      <c r="N1551" s="237"/>
      <c r="O1551" s="237"/>
      <c r="P1551" s="237"/>
      <c r="Q1551" s="237"/>
      <c r="R1551" s="237"/>
      <c r="S1551" s="237"/>
      <c r="T1551" s="237"/>
      <c r="U1551" s="237"/>
      <c r="V1551" s="237"/>
      <c r="W1551" s="237"/>
      <c r="X1551" s="237"/>
      <c r="Y1551" s="237"/>
      <c r="Z1551" s="237"/>
      <c r="AA1551" s="237"/>
      <c r="AB1551" s="237"/>
      <c r="AC1551" s="237"/>
      <c r="AD1551" s="237"/>
      <c r="AG1551">
        <f t="shared" si="575"/>
        <v>0</v>
      </c>
      <c r="AH1551">
        <f t="shared" si="576"/>
        <v>0</v>
      </c>
      <c r="AI1551">
        <f t="shared" si="577"/>
        <v>0</v>
      </c>
      <c r="AJ1551">
        <f t="shared" si="578"/>
        <v>0</v>
      </c>
      <c r="AL1551">
        <f t="shared" si="579"/>
        <v>0</v>
      </c>
      <c r="AM1551">
        <f t="shared" si="580"/>
        <v>0</v>
      </c>
      <c r="AN1551">
        <f t="shared" si="581"/>
        <v>0</v>
      </c>
      <c r="AO1551">
        <f t="shared" si="582"/>
        <v>0</v>
      </c>
      <c r="AQ1551">
        <f t="shared" si="583"/>
        <v>0</v>
      </c>
      <c r="AR1551">
        <f t="shared" si="584"/>
        <v>0</v>
      </c>
      <c r="AS1551">
        <f t="shared" si="585"/>
        <v>0</v>
      </c>
      <c r="AT1551">
        <f t="shared" si="586"/>
        <v>0</v>
      </c>
      <c r="AV1551">
        <f t="shared" si="587"/>
        <v>0</v>
      </c>
      <c r="AW1551">
        <f t="shared" si="588"/>
        <v>0</v>
      </c>
      <c r="AX1551">
        <f t="shared" si="589"/>
        <v>0</v>
      </c>
      <c r="AY1551">
        <f t="shared" si="590"/>
        <v>0</v>
      </c>
      <c r="BA1551">
        <f t="shared" si="591"/>
        <v>0</v>
      </c>
      <c r="BB1551">
        <f t="shared" si="592"/>
        <v>0</v>
      </c>
      <c r="BC1551">
        <f t="shared" si="593"/>
        <v>0</v>
      </c>
      <c r="BD1551">
        <f t="shared" si="594"/>
        <v>0</v>
      </c>
      <c r="BF1551">
        <f t="shared" si="595"/>
        <v>0</v>
      </c>
      <c r="BG1551">
        <f t="shared" si="596"/>
        <v>0</v>
      </c>
      <c r="BH1551">
        <f t="shared" si="597"/>
        <v>0</v>
      </c>
      <c r="BI1551">
        <f t="shared" si="598"/>
        <v>0</v>
      </c>
      <c r="BK1551">
        <f t="shared" si="599"/>
        <v>0</v>
      </c>
      <c r="BL1551">
        <f t="shared" si="600"/>
        <v>0</v>
      </c>
      <c r="BM1551">
        <f t="shared" si="601"/>
        <v>0</v>
      </c>
      <c r="BN1551">
        <f t="shared" si="602"/>
        <v>0</v>
      </c>
      <c r="BP1551">
        <f t="shared" si="603"/>
        <v>0</v>
      </c>
      <c r="BQ1551">
        <f t="shared" si="604"/>
        <v>0</v>
      </c>
      <c r="BR1551">
        <f t="shared" si="605"/>
        <v>0</v>
      </c>
      <c r="BS1551">
        <f t="shared" si="606"/>
        <v>0</v>
      </c>
      <c r="BU1551">
        <f t="shared" si="607"/>
        <v>0</v>
      </c>
      <c r="BV1551">
        <f t="shared" si="608"/>
        <v>0</v>
      </c>
      <c r="BW1551">
        <f t="shared" si="609"/>
        <v>0</v>
      </c>
      <c r="BX1551">
        <f t="shared" si="610"/>
        <v>0</v>
      </c>
      <c r="BZ1551">
        <f t="shared" si="611"/>
        <v>0</v>
      </c>
      <c r="CA1551">
        <f t="shared" si="612"/>
        <v>0</v>
      </c>
      <c r="CC1551">
        <f t="shared" si="613"/>
        <v>0</v>
      </c>
      <c r="CD1551">
        <f t="shared" si="614"/>
        <v>0</v>
      </c>
      <c r="CE1551">
        <f t="shared" si="615"/>
        <v>0</v>
      </c>
      <c r="CF1551">
        <f t="shared" si="616"/>
        <v>0</v>
      </c>
      <c r="CG1551" s="203">
        <f t="shared" si="617"/>
        <v>0</v>
      </c>
      <c r="CH1551">
        <f t="shared" si="618"/>
        <v>0</v>
      </c>
      <c r="CI1551">
        <f t="shared" si="619"/>
        <v>0</v>
      </c>
      <c r="CJ1551">
        <f t="shared" si="620"/>
        <v>0</v>
      </c>
    </row>
    <row r="1552" spans="1:88" ht="15" customHeight="1">
      <c r="A1552" s="192"/>
      <c r="B1552" s="8"/>
      <c r="C1552" s="143" t="s">
        <v>180</v>
      </c>
      <c r="D1552" s="428" t="str">
        <f t="shared" si="574"/>
        <v/>
      </c>
      <c r="E1552" s="428"/>
      <c r="F1552" s="428"/>
      <c r="G1552" s="428"/>
      <c r="H1552" s="428"/>
      <c r="I1552" s="428"/>
      <c r="J1552" s="428"/>
      <c r="K1552" s="428"/>
      <c r="L1552" s="428"/>
      <c r="M1552" s="237"/>
      <c r="N1552" s="237"/>
      <c r="O1552" s="237"/>
      <c r="P1552" s="237"/>
      <c r="Q1552" s="237"/>
      <c r="R1552" s="237"/>
      <c r="S1552" s="237"/>
      <c r="T1552" s="237"/>
      <c r="U1552" s="237"/>
      <c r="V1552" s="237"/>
      <c r="W1552" s="237"/>
      <c r="X1552" s="237"/>
      <c r="Y1552" s="237"/>
      <c r="Z1552" s="237"/>
      <c r="AA1552" s="237"/>
      <c r="AB1552" s="237"/>
      <c r="AC1552" s="237"/>
      <c r="AD1552" s="237"/>
      <c r="AG1552">
        <f t="shared" si="575"/>
        <v>0</v>
      </c>
      <c r="AH1552">
        <f t="shared" si="576"/>
        <v>0</v>
      </c>
      <c r="AI1552">
        <f t="shared" si="577"/>
        <v>0</v>
      </c>
      <c r="AJ1552">
        <f t="shared" si="578"/>
        <v>0</v>
      </c>
      <c r="AL1552">
        <f t="shared" si="579"/>
        <v>0</v>
      </c>
      <c r="AM1552">
        <f t="shared" si="580"/>
        <v>0</v>
      </c>
      <c r="AN1552">
        <f t="shared" si="581"/>
        <v>0</v>
      </c>
      <c r="AO1552">
        <f t="shared" si="582"/>
        <v>0</v>
      </c>
      <c r="AQ1552">
        <f t="shared" si="583"/>
        <v>0</v>
      </c>
      <c r="AR1552">
        <f t="shared" si="584"/>
        <v>0</v>
      </c>
      <c r="AS1552">
        <f t="shared" si="585"/>
        <v>0</v>
      </c>
      <c r="AT1552">
        <f t="shared" si="586"/>
        <v>0</v>
      </c>
      <c r="AV1552">
        <f t="shared" si="587"/>
        <v>0</v>
      </c>
      <c r="AW1552">
        <f t="shared" si="588"/>
        <v>0</v>
      </c>
      <c r="AX1552">
        <f t="shared" si="589"/>
        <v>0</v>
      </c>
      <c r="AY1552">
        <f t="shared" si="590"/>
        <v>0</v>
      </c>
      <c r="BA1552">
        <f t="shared" si="591"/>
        <v>0</v>
      </c>
      <c r="BB1552">
        <f t="shared" si="592"/>
        <v>0</v>
      </c>
      <c r="BC1552">
        <f t="shared" si="593"/>
        <v>0</v>
      </c>
      <c r="BD1552">
        <f t="shared" si="594"/>
        <v>0</v>
      </c>
      <c r="BF1552">
        <f t="shared" si="595"/>
        <v>0</v>
      </c>
      <c r="BG1552">
        <f t="shared" si="596"/>
        <v>0</v>
      </c>
      <c r="BH1552">
        <f t="shared" si="597"/>
        <v>0</v>
      </c>
      <c r="BI1552">
        <f t="shared" si="598"/>
        <v>0</v>
      </c>
      <c r="BK1552">
        <f t="shared" si="599"/>
        <v>0</v>
      </c>
      <c r="BL1552">
        <f t="shared" si="600"/>
        <v>0</v>
      </c>
      <c r="BM1552">
        <f t="shared" si="601"/>
        <v>0</v>
      </c>
      <c r="BN1552">
        <f t="shared" si="602"/>
        <v>0</v>
      </c>
      <c r="BP1552">
        <f t="shared" si="603"/>
        <v>0</v>
      </c>
      <c r="BQ1552">
        <f t="shared" si="604"/>
        <v>0</v>
      </c>
      <c r="BR1552">
        <f t="shared" si="605"/>
        <v>0</v>
      </c>
      <c r="BS1552">
        <f t="shared" si="606"/>
        <v>0</v>
      </c>
      <c r="BU1552">
        <f t="shared" si="607"/>
        <v>0</v>
      </c>
      <c r="BV1552">
        <f t="shared" si="608"/>
        <v>0</v>
      </c>
      <c r="BW1552">
        <f t="shared" si="609"/>
        <v>0</v>
      </c>
      <c r="BX1552">
        <f t="shared" si="610"/>
        <v>0</v>
      </c>
      <c r="BZ1552">
        <f t="shared" si="611"/>
        <v>0</v>
      </c>
      <c r="CA1552">
        <f t="shared" si="612"/>
        <v>0</v>
      </c>
      <c r="CC1552">
        <f t="shared" si="613"/>
        <v>0</v>
      </c>
      <c r="CD1552">
        <f t="shared" si="614"/>
        <v>0</v>
      </c>
      <c r="CE1552">
        <f t="shared" si="615"/>
        <v>0</v>
      </c>
      <c r="CF1552">
        <f t="shared" si="616"/>
        <v>0</v>
      </c>
      <c r="CG1552" s="203">
        <f t="shared" si="617"/>
        <v>0</v>
      </c>
      <c r="CH1552">
        <f t="shared" si="618"/>
        <v>0</v>
      </c>
      <c r="CI1552">
        <f t="shared" si="619"/>
        <v>0</v>
      </c>
      <c r="CJ1552">
        <f t="shared" si="620"/>
        <v>0</v>
      </c>
    </row>
    <row r="1553" spans="1:88" ht="15" customHeight="1">
      <c r="A1553" s="192"/>
      <c r="B1553" s="8"/>
      <c r="C1553" s="143" t="s">
        <v>181</v>
      </c>
      <c r="D1553" s="428" t="str">
        <f t="shared" si="574"/>
        <v/>
      </c>
      <c r="E1553" s="428"/>
      <c r="F1553" s="428"/>
      <c r="G1553" s="428"/>
      <c r="H1553" s="428"/>
      <c r="I1553" s="428"/>
      <c r="J1553" s="428"/>
      <c r="K1553" s="428"/>
      <c r="L1553" s="428"/>
      <c r="M1553" s="237"/>
      <c r="N1553" s="237"/>
      <c r="O1553" s="237"/>
      <c r="P1553" s="237"/>
      <c r="Q1553" s="237"/>
      <c r="R1553" s="237"/>
      <c r="S1553" s="237"/>
      <c r="T1553" s="237"/>
      <c r="U1553" s="237"/>
      <c r="V1553" s="237"/>
      <c r="W1553" s="237"/>
      <c r="X1553" s="237"/>
      <c r="Y1553" s="237"/>
      <c r="Z1553" s="237"/>
      <c r="AA1553" s="237"/>
      <c r="AB1553" s="237"/>
      <c r="AC1553" s="237"/>
      <c r="AD1553" s="237"/>
      <c r="AG1553">
        <f t="shared" si="575"/>
        <v>0</v>
      </c>
      <c r="AH1553">
        <f t="shared" si="576"/>
        <v>0</v>
      </c>
      <c r="AI1553">
        <f t="shared" si="577"/>
        <v>0</v>
      </c>
      <c r="AJ1553">
        <f t="shared" si="578"/>
        <v>0</v>
      </c>
      <c r="AL1553">
        <f t="shared" si="579"/>
        <v>0</v>
      </c>
      <c r="AM1553">
        <f t="shared" si="580"/>
        <v>0</v>
      </c>
      <c r="AN1553">
        <f t="shared" si="581"/>
        <v>0</v>
      </c>
      <c r="AO1553">
        <f t="shared" si="582"/>
        <v>0</v>
      </c>
      <c r="AQ1553">
        <f t="shared" si="583"/>
        <v>0</v>
      </c>
      <c r="AR1553">
        <f t="shared" si="584"/>
        <v>0</v>
      </c>
      <c r="AS1553">
        <f t="shared" si="585"/>
        <v>0</v>
      </c>
      <c r="AT1553">
        <f t="shared" si="586"/>
        <v>0</v>
      </c>
      <c r="AV1553">
        <f t="shared" si="587"/>
        <v>0</v>
      </c>
      <c r="AW1553">
        <f t="shared" si="588"/>
        <v>0</v>
      </c>
      <c r="AX1553">
        <f t="shared" si="589"/>
        <v>0</v>
      </c>
      <c r="AY1553">
        <f t="shared" si="590"/>
        <v>0</v>
      </c>
      <c r="BA1553">
        <f t="shared" si="591"/>
        <v>0</v>
      </c>
      <c r="BB1553">
        <f t="shared" si="592"/>
        <v>0</v>
      </c>
      <c r="BC1553">
        <f t="shared" si="593"/>
        <v>0</v>
      </c>
      <c r="BD1553">
        <f t="shared" si="594"/>
        <v>0</v>
      </c>
      <c r="BF1553">
        <f t="shared" si="595"/>
        <v>0</v>
      </c>
      <c r="BG1553">
        <f t="shared" si="596"/>
        <v>0</v>
      </c>
      <c r="BH1553">
        <f t="shared" si="597"/>
        <v>0</v>
      </c>
      <c r="BI1553">
        <f t="shared" si="598"/>
        <v>0</v>
      </c>
      <c r="BK1553">
        <f t="shared" si="599"/>
        <v>0</v>
      </c>
      <c r="BL1553">
        <f t="shared" si="600"/>
        <v>0</v>
      </c>
      <c r="BM1553">
        <f t="shared" si="601"/>
        <v>0</v>
      </c>
      <c r="BN1553">
        <f t="shared" si="602"/>
        <v>0</v>
      </c>
      <c r="BP1553">
        <f t="shared" si="603"/>
        <v>0</v>
      </c>
      <c r="BQ1553">
        <f t="shared" si="604"/>
        <v>0</v>
      </c>
      <c r="BR1553">
        <f t="shared" si="605"/>
        <v>0</v>
      </c>
      <c r="BS1553">
        <f t="shared" si="606"/>
        <v>0</v>
      </c>
      <c r="BU1553">
        <f t="shared" si="607"/>
        <v>0</v>
      </c>
      <c r="BV1553">
        <f t="shared" si="608"/>
        <v>0</v>
      </c>
      <c r="BW1553">
        <f t="shared" si="609"/>
        <v>0</v>
      </c>
      <c r="BX1553">
        <f t="shared" si="610"/>
        <v>0</v>
      </c>
      <c r="BZ1553">
        <f t="shared" si="611"/>
        <v>0</v>
      </c>
      <c r="CA1553">
        <f t="shared" si="612"/>
        <v>0</v>
      </c>
      <c r="CC1553">
        <f t="shared" si="613"/>
        <v>0</v>
      </c>
      <c r="CD1553">
        <f t="shared" si="614"/>
        <v>0</v>
      </c>
      <c r="CE1553">
        <f t="shared" si="615"/>
        <v>0</v>
      </c>
      <c r="CF1553">
        <f t="shared" si="616"/>
        <v>0</v>
      </c>
      <c r="CG1553" s="203">
        <f t="shared" si="617"/>
        <v>0</v>
      </c>
      <c r="CH1553">
        <f t="shared" si="618"/>
        <v>0</v>
      </c>
      <c r="CI1553">
        <f t="shared" si="619"/>
        <v>0</v>
      </c>
      <c r="CJ1553">
        <f t="shared" si="620"/>
        <v>0</v>
      </c>
    </row>
    <row r="1554" spans="1:88" ht="15" customHeight="1">
      <c r="A1554" s="192"/>
      <c r="B1554" s="8"/>
      <c r="C1554" s="143" t="s">
        <v>182</v>
      </c>
      <c r="D1554" s="428" t="str">
        <f t="shared" si="574"/>
        <v/>
      </c>
      <c r="E1554" s="428"/>
      <c r="F1554" s="428"/>
      <c r="G1554" s="428"/>
      <c r="H1554" s="428"/>
      <c r="I1554" s="428"/>
      <c r="J1554" s="428"/>
      <c r="K1554" s="428"/>
      <c r="L1554" s="428"/>
      <c r="M1554" s="237"/>
      <c r="N1554" s="237"/>
      <c r="O1554" s="237"/>
      <c r="P1554" s="237"/>
      <c r="Q1554" s="237"/>
      <c r="R1554" s="237"/>
      <c r="S1554" s="237"/>
      <c r="T1554" s="237"/>
      <c r="U1554" s="237"/>
      <c r="V1554" s="237"/>
      <c r="W1554" s="237"/>
      <c r="X1554" s="237"/>
      <c r="Y1554" s="237"/>
      <c r="Z1554" s="237"/>
      <c r="AA1554" s="237"/>
      <c r="AB1554" s="237"/>
      <c r="AC1554" s="237"/>
      <c r="AD1554" s="237"/>
      <c r="AG1554">
        <f t="shared" si="575"/>
        <v>0</v>
      </c>
      <c r="AH1554">
        <f t="shared" si="576"/>
        <v>0</v>
      </c>
      <c r="AI1554">
        <f t="shared" si="577"/>
        <v>0</v>
      </c>
      <c r="AJ1554">
        <f t="shared" si="578"/>
        <v>0</v>
      </c>
      <c r="AL1554">
        <f t="shared" si="579"/>
        <v>0</v>
      </c>
      <c r="AM1554">
        <f t="shared" si="580"/>
        <v>0</v>
      </c>
      <c r="AN1554">
        <f t="shared" si="581"/>
        <v>0</v>
      </c>
      <c r="AO1554">
        <f t="shared" si="582"/>
        <v>0</v>
      </c>
      <c r="AQ1554">
        <f t="shared" si="583"/>
        <v>0</v>
      </c>
      <c r="AR1554">
        <f t="shared" si="584"/>
        <v>0</v>
      </c>
      <c r="AS1554">
        <f t="shared" si="585"/>
        <v>0</v>
      </c>
      <c r="AT1554">
        <f t="shared" si="586"/>
        <v>0</v>
      </c>
      <c r="AV1554">
        <f t="shared" si="587"/>
        <v>0</v>
      </c>
      <c r="AW1554">
        <f t="shared" si="588"/>
        <v>0</v>
      </c>
      <c r="AX1554">
        <f t="shared" si="589"/>
        <v>0</v>
      </c>
      <c r="AY1554">
        <f t="shared" si="590"/>
        <v>0</v>
      </c>
      <c r="BA1554">
        <f t="shared" si="591"/>
        <v>0</v>
      </c>
      <c r="BB1554">
        <f t="shared" si="592"/>
        <v>0</v>
      </c>
      <c r="BC1554">
        <f t="shared" si="593"/>
        <v>0</v>
      </c>
      <c r="BD1554">
        <f t="shared" si="594"/>
        <v>0</v>
      </c>
      <c r="BF1554">
        <f t="shared" si="595"/>
        <v>0</v>
      </c>
      <c r="BG1554">
        <f t="shared" si="596"/>
        <v>0</v>
      </c>
      <c r="BH1554">
        <f t="shared" si="597"/>
        <v>0</v>
      </c>
      <c r="BI1554">
        <f t="shared" si="598"/>
        <v>0</v>
      </c>
      <c r="BK1554">
        <f t="shared" si="599"/>
        <v>0</v>
      </c>
      <c r="BL1554">
        <f t="shared" si="600"/>
        <v>0</v>
      </c>
      <c r="BM1554">
        <f t="shared" si="601"/>
        <v>0</v>
      </c>
      <c r="BN1554">
        <f t="shared" si="602"/>
        <v>0</v>
      </c>
      <c r="BP1554">
        <f t="shared" si="603"/>
        <v>0</v>
      </c>
      <c r="BQ1554">
        <f t="shared" si="604"/>
        <v>0</v>
      </c>
      <c r="BR1554">
        <f t="shared" si="605"/>
        <v>0</v>
      </c>
      <c r="BS1554">
        <f t="shared" si="606"/>
        <v>0</v>
      </c>
      <c r="BU1554">
        <f t="shared" si="607"/>
        <v>0</v>
      </c>
      <c r="BV1554">
        <f t="shared" si="608"/>
        <v>0</v>
      </c>
      <c r="BW1554">
        <f t="shared" si="609"/>
        <v>0</v>
      </c>
      <c r="BX1554">
        <f t="shared" si="610"/>
        <v>0</v>
      </c>
      <c r="BZ1554">
        <f t="shared" si="611"/>
        <v>0</v>
      </c>
      <c r="CA1554">
        <f t="shared" si="612"/>
        <v>0</v>
      </c>
      <c r="CC1554">
        <f t="shared" si="613"/>
        <v>0</v>
      </c>
      <c r="CD1554">
        <f t="shared" si="614"/>
        <v>0</v>
      </c>
      <c r="CE1554">
        <f t="shared" si="615"/>
        <v>0</v>
      </c>
      <c r="CF1554">
        <f t="shared" si="616"/>
        <v>0</v>
      </c>
      <c r="CG1554" s="203">
        <f t="shared" si="617"/>
        <v>0</v>
      </c>
      <c r="CH1554">
        <f t="shared" si="618"/>
        <v>0</v>
      </c>
      <c r="CI1554">
        <f t="shared" si="619"/>
        <v>0</v>
      </c>
      <c r="CJ1554">
        <f t="shared" si="620"/>
        <v>0</v>
      </c>
    </row>
    <row r="1555" spans="1:88" ht="15" customHeight="1">
      <c r="A1555" s="192"/>
      <c r="B1555" s="8"/>
      <c r="C1555" s="143" t="s">
        <v>183</v>
      </c>
      <c r="D1555" s="428" t="str">
        <f t="shared" si="574"/>
        <v/>
      </c>
      <c r="E1555" s="428"/>
      <c r="F1555" s="428"/>
      <c r="G1555" s="428"/>
      <c r="H1555" s="428"/>
      <c r="I1555" s="428"/>
      <c r="J1555" s="428"/>
      <c r="K1555" s="428"/>
      <c r="L1555" s="428"/>
      <c r="M1555" s="237"/>
      <c r="N1555" s="237"/>
      <c r="O1555" s="237"/>
      <c r="P1555" s="237"/>
      <c r="Q1555" s="237"/>
      <c r="R1555" s="237"/>
      <c r="S1555" s="237"/>
      <c r="T1555" s="237"/>
      <c r="U1555" s="237"/>
      <c r="V1555" s="237"/>
      <c r="W1555" s="237"/>
      <c r="X1555" s="237"/>
      <c r="Y1555" s="237"/>
      <c r="Z1555" s="237"/>
      <c r="AA1555" s="237"/>
      <c r="AB1555" s="237"/>
      <c r="AC1555" s="237"/>
      <c r="AD1555" s="237"/>
      <c r="AG1555">
        <f t="shared" si="575"/>
        <v>0</v>
      </c>
      <c r="AH1555">
        <f t="shared" si="576"/>
        <v>0</v>
      </c>
      <c r="AI1555">
        <f t="shared" si="577"/>
        <v>0</v>
      </c>
      <c r="AJ1555">
        <f t="shared" si="578"/>
        <v>0</v>
      </c>
      <c r="AL1555">
        <f t="shared" si="579"/>
        <v>0</v>
      </c>
      <c r="AM1555">
        <f t="shared" si="580"/>
        <v>0</v>
      </c>
      <c r="AN1555">
        <f t="shared" si="581"/>
        <v>0</v>
      </c>
      <c r="AO1555">
        <f t="shared" si="582"/>
        <v>0</v>
      </c>
      <c r="AQ1555">
        <f t="shared" si="583"/>
        <v>0</v>
      </c>
      <c r="AR1555">
        <f t="shared" si="584"/>
        <v>0</v>
      </c>
      <c r="AS1555">
        <f t="shared" si="585"/>
        <v>0</v>
      </c>
      <c r="AT1555">
        <f t="shared" si="586"/>
        <v>0</v>
      </c>
      <c r="AV1555">
        <f t="shared" si="587"/>
        <v>0</v>
      </c>
      <c r="AW1555">
        <f t="shared" si="588"/>
        <v>0</v>
      </c>
      <c r="AX1555">
        <f t="shared" si="589"/>
        <v>0</v>
      </c>
      <c r="AY1555">
        <f t="shared" si="590"/>
        <v>0</v>
      </c>
      <c r="BA1555">
        <f t="shared" si="591"/>
        <v>0</v>
      </c>
      <c r="BB1555">
        <f t="shared" si="592"/>
        <v>0</v>
      </c>
      <c r="BC1555">
        <f t="shared" si="593"/>
        <v>0</v>
      </c>
      <c r="BD1555">
        <f t="shared" si="594"/>
        <v>0</v>
      </c>
      <c r="BF1555">
        <f t="shared" si="595"/>
        <v>0</v>
      </c>
      <c r="BG1555">
        <f t="shared" si="596"/>
        <v>0</v>
      </c>
      <c r="BH1555">
        <f t="shared" si="597"/>
        <v>0</v>
      </c>
      <c r="BI1555">
        <f t="shared" si="598"/>
        <v>0</v>
      </c>
      <c r="BK1555">
        <f t="shared" si="599"/>
        <v>0</v>
      </c>
      <c r="BL1555">
        <f t="shared" si="600"/>
        <v>0</v>
      </c>
      <c r="BM1555">
        <f t="shared" si="601"/>
        <v>0</v>
      </c>
      <c r="BN1555">
        <f t="shared" si="602"/>
        <v>0</v>
      </c>
      <c r="BP1555">
        <f t="shared" si="603"/>
        <v>0</v>
      </c>
      <c r="BQ1555">
        <f t="shared" si="604"/>
        <v>0</v>
      </c>
      <c r="BR1555">
        <f t="shared" si="605"/>
        <v>0</v>
      </c>
      <c r="BS1555">
        <f t="shared" si="606"/>
        <v>0</v>
      </c>
      <c r="BU1555">
        <f t="shared" si="607"/>
        <v>0</v>
      </c>
      <c r="BV1555">
        <f t="shared" si="608"/>
        <v>0</v>
      </c>
      <c r="BW1555">
        <f t="shared" si="609"/>
        <v>0</v>
      </c>
      <c r="BX1555">
        <f t="shared" si="610"/>
        <v>0</v>
      </c>
      <c r="BZ1555">
        <f t="shared" si="611"/>
        <v>0</v>
      </c>
      <c r="CA1555">
        <f t="shared" si="612"/>
        <v>0</v>
      </c>
      <c r="CC1555">
        <f t="shared" si="613"/>
        <v>0</v>
      </c>
      <c r="CD1555">
        <f t="shared" si="614"/>
        <v>0</v>
      </c>
      <c r="CE1555">
        <f t="shared" si="615"/>
        <v>0</v>
      </c>
      <c r="CF1555">
        <f t="shared" si="616"/>
        <v>0</v>
      </c>
      <c r="CG1555" s="203">
        <f t="shared" si="617"/>
        <v>0</v>
      </c>
      <c r="CH1555">
        <f t="shared" si="618"/>
        <v>0</v>
      </c>
      <c r="CI1555">
        <f t="shared" si="619"/>
        <v>0</v>
      </c>
      <c r="CJ1555">
        <f t="shared" si="620"/>
        <v>0</v>
      </c>
    </row>
    <row r="1556" spans="1:88" ht="15" customHeight="1">
      <c r="A1556" s="192"/>
      <c r="B1556" s="8"/>
      <c r="C1556" s="143" t="s">
        <v>184</v>
      </c>
      <c r="D1556" s="428" t="str">
        <f t="shared" si="574"/>
        <v/>
      </c>
      <c r="E1556" s="428"/>
      <c r="F1556" s="428"/>
      <c r="G1556" s="428"/>
      <c r="H1556" s="428"/>
      <c r="I1556" s="428"/>
      <c r="J1556" s="428"/>
      <c r="K1556" s="428"/>
      <c r="L1556" s="428"/>
      <c r="M1556" s="237"/>
      <c r="N1556" s="237"/>
      <c r="O1556" s="237"/>
      <c r="P1556" s="237"/>
      <c r="Q1556" s="237"/>
      <c r="R1556" s="237"/>
      <c r="S1556" s="237"/>
      <c r="T1556" s="237"/>
      <c r="U1556" s="237"/>
      <c r="V1556" s="237"/>
      <c r="W1556" s="237"/>
      <c r="X1556" s="237"/>
      <c r="Y1556" s="237"/>
      <c r="Z1556" s="237"/>
      <c r="AA1556" s="237"/>
      <c r="AB1556" s="237"/>
      <c r="AC1556" s="237"/>
      <c r="AD1556" s="237"/>
      <c r="AG1556">
        <f t="shared" si="575"/>
        <v>0</v>
      </c>
      <c r="AH1556">
        <f t="shared" si="576"/>
        <v>0</v>
      </c>
      <c r="AI1556">
        <f t="shared" si="577"/>
        <v>0</v>
      </c>
      <c r="AJ1556">
        <f t="shared" si="578"/>
        <v>0</v>
      </c>
      <c r="AL1556">
        <f t="shared" si="579"/>
        <v>0</v>
      </c>
      <c r="AM1556">
        <f t="shared" si="580"/>
        <v>0</v>
      </c>
      <c r="AN1556">
        <f t="shared" si="581"/>
        <v>0</v>
      </c>
      <c r="AO1556">
        <f t="shared" si="582"/>
        <v>0</v>
      </c>
      <c r="AQ1556">
        <f t="shared" si="583"/>
        <v>0</v>
      </c>
      <c r="AR1556">
        <f t="shared" si="584"/>
        <v>0</v>
      </c>
      <c r="AS1556">
        <f t="shared" si="585"/>
        <v>0</v>
      </c>
      <c r="AT1556">
        <f t="shared" si="586"/>
        <v>0</v>
      </c>
      <c r="AV1556">
        <f t="shared" si="587"/>
        <v>0</v>
      </c>
      <c r="AW1556">
        <f t="shared" si="588"/>
        <v>0</v>
      </c>
      <c r="AX1556">
        <f t="shared" si="589"/>
        <v>0</v>
      </c>
      <c r="AY1556">
        <f t="shared" si="590"/>
        <v>0</v>
      </c>
      <c r="BA1556">
        <f t="shared" si="591"/>
        <v>0</v>
      </c>
      <c r="BB1556">
        <f t="shared" si="592"/>
        <v>0</v>
      </c>
      <c r="BC1556">
        <f t="shared" si="593"/>
        <v>0</v>
      </c>
      <c r="BD1556">
        <f t="shared" si="594"/>
        <v>0</v>
      </c>
      <c r="BF1556">
        <f t="shared" si="595"/>
        <v>0</v>
      </c>
      <c r="BG1556">
        <f t="shared" si="596"/>
        <v>0</v>
      </c>
      <c r="BH1556">
        <f t="shared" si="597"/>
        <v>0</v>
      </c>
      <c r="BI1556">
        <f t="shared" si="598"/>
        <v>0</v>
      </c>
      <c r="BK1556">
        <f t="shared" si="599"/>
        <v>0</v>
      </c>
      <c r="BL1556">
        <f t="shared" si="600"/>
        <v>0</v>
      </c>
      <c r="BM1556">
        <f t="shared" si="601"/>
        <v>0</v>
      </c>
      <c r="BN1556">
        <f t="shared" si="602"/>
        <v>0</v>
      </c>
      <c r="BP1556">
        <f t="shared" si="603"/>
        <v>0</v>
      </c>
      <c r="BQ1556">
        <f t="shared" si="604"/>
        <v>0</v>
      </c>
      <c r="BR1556">
        <f t="shared" si="605"/>
        <v>0</v>
      </c>
      <c r="BS1556">
        <f t="shared" si="606"/>
        <v>0</v>
      </c>
      <c r="BU1556">
        <f t="shared" si="607"/>
        <v>0</v>
      </c>
      <c r="BV1556">
        <f t="shared" si="608"/>
        <v>0</v>
      </c>
      <c r="BW1556">
        <f t="shared" si="609"/>
        <v>0</v>
      </c>
      <c r="BX1556">
        <f t="shared" si="610"/>
        <v>0</v>
      </c>
      <c r="BZ1556">
        <f t="shared" si="611"/>
        <v>0</v>
      </c>
      <c r="CA1556">
        <f t="shared" si="612"/>
        <v>0</v>
      </c>
      <c r="CC1556">
        <f t="shared" si="613"/>
        <v>0</v>
      </c>
      <c r="CD1556">
        <f t="shared" si="614"/>
        <v>0</v>
      </c>
      <c r="CE1556">
        <f t="shared" si="615"/>
        <v>0</v>
      </c>
      <c r="CF1556">
        <f t="shared" si="616"/>
        <v>0</v>
      </c>
      <c r="CG1556" s="203">
        <f t="shared" si="617"/>
        <v>0</v>
      </c>
      <c r="CH1556">
        <f t="shared" si="618"/>
        <v>0</v>
      </c>
      <c r="CI1556">
        <f t="shared" si="619"/>
        <v>0</v>
      </c>
      <c r="CJ1556">
        <f t="shared" si="620"/>
        <v>0</v>
      </c>
    </row>
    <row r="1557" spans="1:88" ht="15" customHeight="1">
      <c r="A1557" s="192"/>
      <c r="B1557" s="8"/>
      <c r="C1557" s="143" t="s">
        <v>185</v>
      </c>
      <c r="D1557" s="428" t="str">
        <f t="shared" si="574"/>
        <v/>
      </c>
      <c r="E1557" s="428"/>
      <c r="F1557" s="428"/>
      <c r="G1557" s="428"/>
      <c r="H1557" s="428"/>
      <c r="I1557" s="428"/>
      <c r="J1557" s="428"/>
      <c r="K1557" s="428"/>
      <c r="L1557" s="428"/>
      <c r="M1557" s="237"/>
      <c r="N1557" s="237"/>
      <c r="O1557" s="237"/>
      <c r="P1557" s="237"/>
      <c r="Q1557" s="237"/>
      <c r="R1557" s="237"/>
      <c r="S1557" s="237"/>
      <c r="T1557" s="237"/>
      <c r="U1557" s="237"/>
      <c r="V1557" s="237"/>
      <c r="W1557" s="237"/>
      <c r="X1557" s="237"/>
      <c r="Y1557" s="237"/>
      <c r="Z1557" s="237"/>
      <c r="AA1557" s="237"/>
      <c r="AB1557" s="237"/>
      <c r="AC1557" s="237"/>
      <c r="AD1557" s="237"/>
      <c r="AG1557">
        <f t="shared" si="575"/>
        <v>0</v>
      </c>
      <c r="AH1557">
        <f t="shared" si="576"/>
        <v>0</v>
      </c>
      <c r="AI1557">
        <f t="shared" si="577"/>
        <v>0</v>
      </c>
      <c r="AJ1557">
        <f t="shared" si="578"/>
        <v>0</v>
      </c>
      <c r="AL1557">
        <f t="shared" si="579"/>
        <v>0</v>
      </c>
      <c r="AM1557">
        <f t="shared" si="580"/>
        <v>0</v>
      </c>
      <c r="AN1557">
        <f t="shared" si="581"/>
        <v>0</v>
      </c>
      <c r="AO1557">
        <f t="shared" si="582"/>
        <v>0</v>
      </c>
      <c r="AQ1557">
        <f t="shared" si="583"/>
        <v>0</v>
      </c>
      <c r="AR1557">
        <f t="shared" si="584"/>
        <v>0</v>
      </c>
      <c r="AS1557">
        <f t="shared" si="585"/>
        <v>0</v>
      </c>
      <c r="AT1557">
        <f t="shared" si="586"/>
        <v>0</v>
      </c>
      <c r="AV1557">
        <f t="shared" si="587"/>
        <v>0</v>
      </c>
      <c r="AW1557">
        <f t="shared" si="588"/>
        <v>0</v>
      </c>
      <c r="AX1557">
        <f t="shared" si="589"/>
        <v>0</v>
      </c>
      <c r="AY1557">
        <f t="shared" si="590"/>
        <v>0</v>
      </c>
      <c r="BA1557">
        <f t="shared" si="591"/>
        <v>0</v>
      </c>
      <c r="BB1557">
        <f t="shared" si="592"/>
        <v>0</v>
      </c>
      <c r="BC1557">
        <f t="shared" si="593"/>
        <v>0</v>
      </c>
      <c r="BD1557">
        <f t="shared" si="594"/>
        <v>0</v>
      </c>
      <c r="BF1557">
        <f t="shared" si="595"/>
        <v>0</v>
      </c>
      <c r="BG1557">
        <f t="shared" si="596"/>
        <v>0</v>
      </c>
      <c r="BH1557">
        <f t="shared" si="597"/>
        <v>0</v>
      </c>
      <c r="BI1557">
        <f t="shared" si="598"/>
        <v>0</v>
      </c>
      <c r="BK1557">
        <f t="shared" si="599"/>
        <v>0</v>
      </c>
      <c r="BL1557">
        <f t="shared" si="600"/>
        <v>0</v>
      </c>
      <c r="BM1557">
        <f t="shared" si="601"/>
        <v>0</v>
      </c>
      <c r="BN1557">
        <f t="shared" si="602"/>
        <v>0</v>
      </c>
      <c r="BP1557">
        <f t="shared" si="603"/>
        <v>0</v>
      </c>
      <c r="BQ1557">
        <f t="shared" si="604"/>
        <v>0</v>
      </c>
      <c r="BR1557">
        <f t="shared" si="605"/>
        <v>0</v>
      </c>
      <c r="BS1557">
        <f t="shared" si="606"/>
        <v>0</v>
      </c>
      <c r="BU1557">
        <f t="shared" si="607"/>
        <v>0</v>
      </c>
      <c r="BV1557">
        <f t="shared" si="608"/>
        <v>0</v>
      </c>
      <c r="BW1557">
        <f t="shared" si="609"/>
        <v>0</v>
      </c>
      <c r="BX1557">
        <f t="shared" si="610"/>
        <v>0</v>
      </c>
      <c r="BZ1557">
        <f t="shared" si="611"/>
        <v>0</v>
      </c>
      <c r="CA1557">
        <f t="shared" si="612"/>
        <v>0</v>
      </c>
      <c r="CC1557">
        <f t="shared" si="613"/>
        <v>0</v>
      </c>
      <c r="CD1557">
        <f t="shared" si="614"/>
        <v>0</v>
      </c>
      <c r="CE1557">
        <f t="shared" si="615"/>
        <v>0</v>
      </c>
      <c r="CF1557">
        <f t="shared" si="616"/>
        <v>0</v>
      </c>
      <c r="CG1557" s="203">
        <f t="shared" si="617"/>
        <v>0</v>
      </c>
      <c r="CH1557">
        <f t="shared" si="618"/>
        <v>0</v>
      </c>
      <c r="CI1557">
        <f t="shared" si="619"/>
        <v>0</v>
      </c>
      <c r="CJ1557">
        <f t="shared" si="620"/>
        <v>0</v>
      </c>
    </row>
    <row r="1558" spans="1:88" ht="15" customHeight="1">
      <c r="A1558" s="192"/>
      <c r="B1558" s="8"/>
      <c r="C1558" s="143" t="s">
        <v>186</v>
      </c>
      <c r="D1558" s="428" t="str">
        <f t="shared" si="574"/>
        <v/>
      </c>
      <c r="E1558" s="428"/>
      <c r="F1558" s="428"/>
      <c r="G1558" s="428"/>
      <c r="H1558" s="428"/>
      <c r="I1558" s="428"/>
      <c r="J1558" s="428"/>
      <c r="K1558" s="428"/>
      <c r="L1558" s="428"/>
      <c r="M1558" s="237"/>
      <c r="N1558" s="237"/>
      <c r="O1558" s="237"/>
      <c r="P1558" s="237"/>
      <c r="Q1558" s="237"/>
      <c r="R1558" s="237"/>
      <c r="S1558" s="237"/>
      <c r="T1558" s="237"/>
      <c r="U1558" s="237"/>
      <c r="V1558" s="237"/>
      <c r="W1558" s="237"/>
      <c r="X1558" s="237"/>
      <c r="Y1558" s="237"/>
      <c r="Z1558" s="237"/>
      <c r="AA1558" s="237"/>
      <c r="AB1558" s="237"/>
      <c r="AC1558" s="237"/>
      <c r="AD1558" s="237"/>
      <c r="AG1558">
        <f t="shared" si="575"/>
        <v>0</v>
      </c>
      <c r="AH1558">
        <f t="shared" si="576"/>
        <v>0</v>
      </c>
      <c r="AI1558">
        <f t="shared" si="577"/>
        <v>0</v>
      </c>
      <c r="AJ1558">
        <f t="shared" si="578"/>
        <v>0</v>
      </c>
      <c r="AL1558">
        <f t="shared" si="579"/>
        <v>0</v>
      </c>
      <c r="AM1558">
        <f t="shared" si="580"/>
        <v>0</v>
      </c>
      <c r="AN1558">
        <f t="shared" si="581"/>
        <v>0</v>
      </c>
      <c r="AO1558">
        <f t="shared" si="582"/>
        <v>0</v>
      </c>
      <c r="AQ1558">
        <f t="shared" si="583"/>
        <v>0</v>
      </c>
      <c r="AR1558">
        <f t="shared" si="584"/>
        <v>0</v>
      </c>
      <c r="AS1558">
        <f t="shared" si="585"/>
        <v>0</v>
      </c>
      <c r="AT1558">
        <f t="shared" si="586"/>
        <v>0</v>
      </c>
      <c r="AV1558">
        <f t="shared" si="587"/>
        <v>0</v>
      </c>
      <c r="AW1558">
        <f t="shared" si="588"/>
        <v>0</v>
      </c>
      <c r="AX1558">
        <f t="shared" si="589"/>
        <v>0</v>
      </c>
      <c r="AY1558">
        <f t="shared" si="590"/>
        <v>0</v>
      </c>
      <c r="BA1558">
        <f t="shared" si="591"/>
        <v>0</v>
      </c>
      <c r="BB1558">
        <f t="shared" si="592"/>
        <v>0</v>
      </c>
      <c r="BC1558">
        <f t="shared" si="593"/>
        <v>0</v>
      </c>
      <c r="BD1558">
        <f t="shared" si="594"/>
        <v>0</v>
      </c>
      <c r="BF1558">
        <f t="shared" si="595"/>
        <v>0</v>
      </c>
      <c r="BG1558">
        <f t="shared" si="596"/>
        <v>0</v>
      </c>
      <c r="BH1558">
        <f t="shared" si="597"/>
        <v>0</v>
      </c>
      <c r="BI1558">
        <f t="shared" si="598"/>
        <v>0</v>
      </c>
      <c r="BK1558">
        <f t="shared" si="599"/>
        <v>0</v>
      </c>
      <c r="BL1558">
        <f t="shared" si="600"/>
        <v>0</v>
      </c>
      <c r="BM1558">
        <f t="shared" si="601"/>
        <v>0</v>
      </c>
      <c r="BN1558">
        <f t="shared" si="602"/>
        <v>0</v>
      </c>
      <c r="BP1558">
        <f t="shared" si="603"/>
        <v>0</v>
      </c>
      <c r="BQ1558">
        <f t="shared" si="604"/>
        <v>0</v>
      </c>
      <c r="BR1558">
        <f t="shared" si="605"/>
        <v>0</v>
      </c>
      <c r="BS1558">
        <f t="shared" si="606"/>
        <v>0</v>
      </c>
      <c r="BU1558">
        <f t="shared" si="607"/>
        <v>0</v>
      </c>
      <c r="BV1558">
        <f t="shared" si="608"/>
        <v>0</v>
      </c>
      <c r="BW1558">
        <f t="shared" si="609"/>
        <v>0</v>
      </c>
      <c r="BX1558">
        <f t="shared" si="610"/>
        <v>0</v>
      </c>
      <c r="BZ1558">
        <f t="shared" si="611"/>
        <v>0</v>
      </c>
      <c r="CA1558">
        <f t="shared" si="612"/>
        <v>0</v>
      </c>
      <c r="CC1558">
        <f t="shared" si="613"/>
        <v>0</v>
      </c>
      <c r="CD1558">
        <f t="shared" si="614"/>
        <v>0</v>
      </c>
      <c r="CE1558">
        <f t="shared" si="615"/>
        <v>0</v>
      </c>
      <c r="CF1558">
        <f t="shared" si="616"/>
        <v>0</v>
      </c>
      <c r="CG1558" s="203">
        <f t="shared" si="617"/>
        <v>0</v>
      </c>
      <c r="CH1558">
        <f t="shared" si="618"/>
        <v>0</v>
      </c>
      <c r="CI1558">
        <f t="shared" si="619"/>
        <v>0</v>
      </c>
      <c r="CJ1558">
        <f t="shared" si="620"/>
        <v>0</v>
      </c>
    </row>
    <row r="1559" spans="1:88" ht="15" customHeight="1">
      <c r="A1559" s="192"/>
      <c r="B1559" s="8"/>
      <c r="C1559" s="143" t="s">
        <v>187</v>
      </c>
      <c r="D1559" s="428" t="str">
        <f t="shared" si="574"/>
        <v/>
      </c>
      <c r="E1559" s="428"/>
      <c r="F1559" s="428"/>
      <c r="G1559" s="428"/>
      <c r="H1559" s="428"/>
      <c r="I1559" s="428"/>
      <c r="J1559" s="428"/>
      <c r="K1559" s="428"/>
      <c r="L1559" s="428"/>
      <c r="M1559" s="237"/>
      <c r="N1559" s="237"/>
      <c r="O1559" s="237"/>
      <c r="P1559" s="237"/>
      <c r="Q1559" s="237"/>
      <c r="R1559" s="237"/>
      <c r="S1559" s="237"/>
      <c r="T1559" s="237"/>
      <c r="U1559" s="237"/>
      <c r="V1559" s="237"/>
      <c r="W1559" s="237"/>
      <c r="X1559" s="237"/>
      <c r="Y1559" s="237"/>
      <c r="Z1559" s="237"/>
      <c r="AA1559" s="237"/>
      <c r="AB1559" s="237"/>
      <c r="AC1559" s="237"/>
      <c r="AD1559" s="237"/>
      <c r="AG1559">
        <f t="shared" si="575"/>
        <v>0</v>
      </c>
      <c r="AH1559">
        <f t="shared" si="576"/>
        <v>0</v>
      </c>
      <c r="AI1559">
        <f t="shared" si="577"/>
        <v>0</v>
      </c>
      <c r="AJ1559">
        <f t="shared" si="578"/>
        <v>0</v>
      </c>
      <c r="AL1559">
        <f t="shared" si="579"/>
        <v>0</v>
      </c>
      <c r="AM1559">
        <f t="shared" si="580"/>
        <v>0</v>
      </c>
      <c r="AN1559">
        <f t="shared" si="581"/>
        <v>0</v>
      </c>
      <c r="AO1559">
        <f t="shared" si="582"/>
        <v>0</v>
      </c>
      <c r="AQ1559">
        <f t="shared" si="583"/>
        <v>0</v>
      </c>
      <c r="AR1559">
        <f t="shared" si="584"/>
        <v>0</v>
      </c>
      <c r="AS1559">
        <f t="shared" si="585"/>
        <v>0</v>
      </c>
      <c r="AT1559">
        <f t="shared" si="586"/>
        <v>0</v>
      </c>
      <c r="AV1559">
        <f t="shared" si="587"/>
        <v>0</v>
      </c>
      <c r="AW1559">
        <f t="shared" si="588"/>
        <v>0</v>
      </c>
      <c r="AX1559">
        <f t="shared" si="589"/>
        <v>0</v>
      </c>
      <c r="AY1559">
        <f t="shared" si="590"/>
        <v>0</v>
      </c>
      <c r="BA1559">
        <f t="shared" si="591"/>
        <v>0</v>
      </c>
      <c r="BB1559">
        <f t="shared" si="592"/>
        <v>0</v>
      </c>
      <c r="BC1559">
        <f t="shared" si="593"/>
        <v>0</v>
      </c>
      <c r="BD1559">
        <f t="shared" si="594"/>
        <v>0</v>
      </c>
      <c r="BF1559">
        <f t="shared" si="595"/>
        <v>0</v>
      </c>
      <c r="BG1559">
        <f t="shared" si="596"/>
        <v>0</v>
      </c>
      <c r="BH1559">
        <f t="shared" si="597"/>
        <v>0</v>
      </c>
      <c r="BI1559">
        <f t="shared" si="598"/>
        <v>0</v>
      </c>
      <c r="BK1559">
        <f t="shared" si="599"/>
        <v>0</v>
      </c>
      <c r="BL1559">
        <f t="shared" si="600"/>
        <v>0</v>
      </c>
      <c r="BM1559">
        <f t="shared" si="601"/>
        <v>0</v>
      </c>
      <c r="BN1559">
        <f t="shared" si="602"/>
        <v>0</v>
      </c>
      <c r="BP1559">
        <f t="shared" si="603"/>
        <v>0</v>
      </c>
      <c r="BQ1559">
        <f t="shared" si="604"/>
        <v>0</v>
      </c>
      <c r="BR1559">
        <f t="shared" si="605"/>
        <v>0</v>
      </c>
      <c r="BS1559">
        <f t="shared" si="606"/>
        <v>0</v>
      </c>
      <c r="BU1559">
        <f t="shared" si="607"/>
        <v>0</v>
      </c>
      <c r="BV1559">
        <f t="shared" si="608"/>
        <v>0</v>
      </c>
      <c r="BW1559">
        <f t="shared" si="609"/>
        <v>0</v>
      </c>
      <c r="BX1559">
        <f t="shared" si="610"/>
        <v>0</v>
      </c>
      <c r="BZ1559">
        <f t="shared" si="611"/>
        <v>0</v>
      </c>
      <c r="CA1559">
        <f t="shared" si="612"/>
        <v>0</v>
      </c>
      <c r="CC1559">
        <f t="shared" si="613"/>
        <v>0</v>
      </c>
      <c r="CD1559">
        <f t="shared" si="614"/>
        <v>0</v>
      </c>
      <c r="CE1559">
        <f t="shared" si="615"/>
        <v>0</v>
      </c>
      <c r="CF1559">
        <f t="shared" si="616"/>
        <v>0</v>
      </c>
      <c r="CG1559" s="203">
        <f t="shared" si="617"/>
        <v>0</v>
      </c>
      <c r="CH1559">
        <f t="shared" si="618"/>
        <v>0</v>
      </c>
      <c r="CI1559">
        <f t="shared" si="619"/>
        <v>0</v>
      </c>
      <c r="CJ1559">
        <f t="shared" si="620"/>
        <v>0</v>
      </c>
    </row>
    <row r="1560" spans="1:88" ht="15" customHeight="1">
      <c r="A1560" s="192"/>
      <c r="B1560" s="8"/>
      <c r="C1560" s="143" t="s">
        <v>188</v>
      </c>
      <c r="D1560" s="428" t="str">
        <f t="shared" si="574"/>
        <v/>
      </c>
      <c r="E1560" s="428"/>
      <c r="F1560" s="428"/>
      <c r="G1560" s="428"/>
      <c r="H1560" s="428"/>
      <c r="I1560" s="428"/>
      <c r="J1560" s="428"/>
      <c r="K1560" s="428"/>
      <c r="L1560" s="428"/>
      <c r="M1560" s="237"/>
      <c r="N1560" s="237"/>
      <c r="O1560" s="237"/>
      <c r="P1560" s="237"/>
      <c r="Q1560" s="237"/>
      <c r="R1560" s="237"/>
      <c r="S1560" s="237"/>
      <c r="T1560" s="237"/>
      <c r="U1560" s="237"/>
      <c r="V1560" s="237"/>
      <c r="W1560" s="237"/>
      <c r="X1560" s="237"/>
      <c r="Y1560" s="237"/>
      <c r="Z1560" s="237"/>
      <c r="AA1560" s="237"/>
      <c r="AB1560" s="237"/>
      <c r="AC1560" s="237"/>
      <c r="AD1560" s="237"/>
      <c r="AG1560">
        <f t="shared" si="575"/>
        <v>0</v>
      </c>
      <c r="AH1560">
        <f t="shared" si="576"/>
        <v>0</v>
      </c>
      <c r="AI1560">
        <f t="shared" si="577"/>
        <v>0</v>
      </c>
      <c r="AJ1560">
        <f t="shared" si="578"/>
        <v>0</v>
      </c>
      <c r="AL1560">
        <f t="shared" si="579"/>
        <v>0</v>
      </c>
      <c r="AM1560">
        <f t="shared" si="580"/>
        <v>0</v>
      </c>
      <c r="AN1560">
        <f t="shared" si="581"/>
        <v>0</v>
      </c>
      <c r="AO1560">
        <f t="shared" si="582"/>
        <v>0</v>
      </c>
      <c r="AQ1560">
        <f t="shared" si="583"/>
        <v>0</v>
      </c>
      <c r="AR1560">
        <f t="shared" si="584"/>
        <v>0</v>
      </c>
      <c r="AS1560">
        <f t="shared" si="585"/>
        <v>0</v>
      </c>
      <c r="AT1560">
        <f t="shared" si="586"/>
        <v>0</v>
      </c>
      <c r="AV1560">
        <f t="shared" si="587"/>
        <v>0</v>
      </c>
      <c r="AW1560">
        <f t="shared" si="588"/>
        <v>0</v>
      </c>
      <c r="AX1560">
        <f t="shared" si="589"/>
        <v>0</v>
      </c>
      <c r="AY1560">
        <f t="shared" si="590"/>
        <v>0</v>
      </c>
      <c r="BA1560">
        <f t="shared" si="591"/>
        <v>0</v>
      </c>
      <c r="BB1560">
        <f t="shared" si="592"/>
        <v>0</v>
      </c>
      <c r="BC1560">
        <f t="shared" si="593"/>
        <v>0</v>
      </c>
      <c r="BD1560">
        <f t="shared" si="594"/>
        <v>0</v>
      </c>
      <c r="BF1560">
        <f t="shared" si="595"/>
        <v>0</v>
      </c>
      <c r="BG1560">
        <f t="shared" si="596"/>
        <v>0</v>
      </c>
      <c r="BH1560">
        <f t="shared" si="597"/>
        <v>0</v>
      </c>
      <c r="BI1560">
        <f t="shared" si="598"/>
        <v>0</v>
      </c>
      <c r="BK1560">
        <f t="shared" si="599"/>
        <v>0</v>
      </c>
      <c r="BL1560">
        <f t="shared" si="600"/>
        <v>0</v>
      </c>
      <c r="BM1560">
        <f t="shared" si="601"/>
        <v>0</v>
      </c>
      <c r="BN1560">
        <f t="shared" si="602"/>
        <v>0</v>
      </c>
      <c r="BP1560">
        <f t="shared" si="603"/>
        <v>0</v>
      </c>
      <c r="BQ1560">
        <f t="shared" si="604"/>
        <v>0</v>
      </c>
      <c r="BR1560">
        <f t="shared" si="605"/>
        <v>0</v>
      </c>
      <c r="BS1560">
        <f t="shared" si="606"/>
        <v>0</v>
      </c>
      <c r="BU1560">
        <f t="shared" si="607"/>
        <v>0</v>
      </c>
      <c r="BV1560">
        <f t="shared" si="608"/>
        <v>0</v>
      </c>
      <c r="BW1560">
        <f t="shared" si="609"/>
        <v>0</v>
      </c>
      <c r="BX1560">
        <f t="shared" si="610"/>
        <v>0</v>
      </c>
      <c r="BZ1560">
        <f t="shared" si="611"/>
        <v>0</v>
      </c>
      <c r="CA1560">
        <f t="shared" si="612"/>
        <v>0</v>
      </c>
      <c r="CC1560">
        <f t="shared" si="613"/>
        <v>0</v>
      </c>
      <c r="CD1560">
        <f t="shared" si="614"/>
        <v>0</v>
      </c>
      <c r="CE1560">
        <f t="shared" si="615"/>
        <v>0</v>
      </c>
      <c r="CF1560">
        <f t="shared" si="616"/>
        <v>0</v>
      </c>
      <c r="CG1560" s="203">
        <f t="shared" si="617"/>
        <v>0</v>
      </c>
      <c r="CH1560">
        <f t="shared" si="618"/>
        <v>0</v>
      </c>
      <c r="CI1560">
        <f t="shared" si="619"/>
        <v>0</v>
      </c>
      <c r="CJ1560">
        <f t="shared" si="620"/>
        <v>0</v>
      </c>
    </row>
    <row r="1561" spans="1:88" ht="15" customHeight="1">
      <c r="A1561" s="192"/>
      <c r="B1561" s="8"/>
      <c r="C1561" s="143" t="s">
        <v>189</v>
      </c>
      <c r="D1561" s="428" t="str">
        <f t="shared" si="574"/>
        <v/>
      </c>
      <c r="E1561" s="428"/>
      <c r="F1561" s="428"/>
      <c r="G1561" s="428"/>
      <c r="H1561" s="428"/>
      <c r="I1561" s="428"/>
      <c r="J1561" s="428"/>
      <c r="K1561" s="428"/>
      <c r="L1561" s="428"/>
      <c r="M1561" s="237"/>
      <c r="N1561" s="237"/>
      <c r="O1561" s="237"/>
      <c r="P1561" s="237"/>
      <c r="Q1561" s="237"/>
      <c r="R1561" s="237"/>
      <c r="S1561" s="237"/>
      <c r="T1561" s="237"/>
      <c r="U1561" s="237"/>
      <c r="V1561" s="237"/>
      <c r="W1561" s="237"/>
      <c r="X1561" s="237"/>
      <c r="Y1561" s="237"/>
      <c r="Z1561" s="237"/>
      <c r="AA1561" s="237"/>
      <c r="AB1561" s="237"/>
      <c r="AC1561" s="237"/>
      <c r="AD1561" s="237"/>
      <c r="AG1561">
        <f t="shared" si="575"/>
        <v>0</v>
      </c>
      <c r="AH1561">
        <f t="shared" si="576"/>
        <v>0</v>
      </c>
      <c r="AI1561">
        <f t="shared" si="577"/>
        <v>0</v>
      </c>
      <c r="AJ1561">
        <f t="shared" si="578"/>
        <v>0</v>
      </c>
      <c r="AL1561">
        <f t="shared" si="579"/>
        <v>0</v>
      </c>
      <c r="AM1561">
        <f t="shared" si="580"/>
        <v>0</v>
      </c>
      <c r="AN1561">
        <f t="shared" si="581"/>
        <v>0</v>
      </c>
      <c r="AO1561">
        <f t="shared" si="582"/>
        <v>0</v>
      </c>
      <c r="AQ1561">
        <f t="shared" si="583"/>
        <v>0</v>
      </c>
      <c r="AR1561">
        <f t="shared" si="584"/>
        <v>0</v>
      </c>
      <c r="AS1561">
        <f t="shared" si="585"/>
        <v>0</v>
      </c>
      <c r="AT1561">
        <f t="shared" si="586"/>
        <v>0</v>
      </c>
      <c r="AV1561">
        <f t="shared" si="587"/>
        <v>0</v>
      </c>
      <c r="AW1561">
        <f t="shared" si="588"/>
        <v>0</v>
      </c>
      <c r="AX1561">
        <f t="shared" si="589"/>
        <v>0</v>
      </c>
      <c r="AY1561">
        <f t="shared" si="590"/>
        <v>0</v>
      </c>
      <c r="BA1561">
        <f t="shared" si="591"/>
        <v>0</v>
      </c>
      <c r="BB1561">
        <f t="shared" si="592"/>
        <v>0</v>
      </c>
      <c r="BC1561">
        <f t="shared" si="593"/>
        <v>0</v>
      </c>
      <c r="BD1561">
        <f t="shared" si="594"/>
        <v>0</v>
      </c>
      <c r="BF1561">
        <f t="shared" si="595"/>
        <v>0</v>
      </c>
      <c r="BG1561">
        <f t="shared" si="596"/>
        <v>0</v>
      </c>
      <c r="BH1561">
        <f t="shared" si="597"/>
        <v>0</v>
      </c>
      <c r="BI1561">
        <f t="shared" si="598"/>
        <v>0</v>
      </c>
      <c r="BK1561">
        <f t="shared" si="599"/>
        <v>0</v>
      </c>
      <c r="BL1561">
        <f t="shared" si="600"/>
        <v>0</v>
      </c>
      <c r="BM1561">
        <f t="shared" si="601"/>
        <v>0</v>
      </c>
      <c r="BN1561">
        <f t="shared" si="602"/>
        <v>0</v>
      </c>
      <c r="BP1561">
        <f t="shared" si="603"/>
        <v>0</v>
      </c>
      <c r="BQ1561">
        <f t="shared" si="604"/>
        <v>0</v>
      </c>
      <c r="BR1561">
        <f t="shared" si="605"/>
        <v>0</v>
      </c>
      <c r="BS1561">
        <f t="shared" si="606"/>
        <v>0</v>
      </c>
      <c r="BU1561">
        <f t="shared" si="607"/>
        <v>0</v>
      </c>
      <c r="BV1561">
        <f t="shared" si="608"/>
        <v>0</v>
      </c>
      <c r="BW1561">
        <f t="shared" si="609"/>
        <v>0</v>
      </c>
      <c r="BX1561">
        <f t="shared" si="610"/>
        <v>0</v>
      </c>
      <c r="BZ1561">
        <f t="shared" si="611"/>
        <v>0</v>
      </c>
      <c r="CA1561">
        <f t="shared" si="612"/>
        <v>0</v>
      </c>
      <c r="CC1561">
        <f t="shared" si="613"/>
        <v>0</v>
      </c>
      <c r="CD1561">
        <f t="shared" si="614"/>
        <v>0</v>
      </c>
      <c r="CE1561">
        <f t="shared" si="615"/>
        <v>0</v>
      </c>
      <c r="CF1561">
        <f t="shared" si="616"/>
        <v>0</v>
      </c>
      <c r="CG1561" s="203">
        <f t="shared" si="617"/>
        <v>0</v>
      </c>
      <c r="CH1561">
        <f t="shared" si="618"/>
        <v>0</v>
      </c>
      <c r="CI1561">
        <f t="shared" si="619"/>
        <v>0</v>
      </c>
      <c r="CJ1561">
        <f t="shared" si="620"/>
        <v>0</v>
      </c>
    </row>
    <row r="1562" spans="1:88" ht="15" customHeight="1">
      <c r="A1562" s="192"/>
      <c r="B1562" s="8"/>
      <c r="C1562" s="143" t="s">
        <v>190</v>
      </c>
      <c r="D1562" s="428" t="str">
        <f t="shared" si="574"/>
        <v/>
      </c>
      <c r="E1562" s="428"/>
      <c r="F1562" s="428"/>
      <c r="G1562" s="428"/>
      <c r="H1562" s="428"/>
      <c r="I1562" s="428"/>
      <c r="J1562" s="428"/>
      <c r="K1562" s="428"/>
      <c r="L1562" s="428"/>
      <c r="M1562" s="237"/>
      <c r="N1562" s="237"/>
      <c r="O1562" s="237"/>
      <c r="P1562" s="237"/>
      <c r="Q1562" s="237"/>
      <c r="R1562" s="237"/>
      <c r="S1562" s="237"/>
      <c r="T1562" s="237"/>
      <c r="U1562" s="237"/>
      <c r="V1562" s="237"/>
      <c r="W1562" s="237"/>
      <c r="X1562" s="237"/>
      <c r="Y1562" s="237"/>
      <c r="Z1562" s="237"/>
      <c r="AA1562" s="237"/>
      <c r="AB1562" s="237"/>
      <c r="AC1562" s="237"/>
      <c r="AD1562" s="237"/>
      <c r="AG1562">
        <f t="shared" si="575"/>
        <v>0</v>
      </c>
      <c r="AH1562">
        <f t="shared" si="576"/>
        <v>0</v>
      </c>
      <c r="AI1562">
        <f t="shared" si="577"/>
        <v>0</v>
      </c>
      <c r="AJ1562">
        <f t="shared" si="578"/>
        <v>0</v>
      </c>
      <c r="AL1562">
        <f t="shared" si="579"/>
        <v>0</v>
      </c>
      <c r="AM1562">
        <f t="shared" si="580"/>
        <v>0</v>
      </c>
      <c r="AN1562">
        <f t="shared" si="581"/>
        <v>0</v>
      </c>
      <c r="AO1562">
        <f t="shared" si="582"/>
        <v>0</v>
      </c>
      <c r="AQ1562">
        <f t="shared" si="583"/>
        <v>0</v>
      </c>
      <c r="AR1562">
        <f t="shared" si="584"/>
        <v>0</v>
      </c>
      <c r="AS1562">
        <f t="shared" si="585"/>
        <v>0</v>
      </c>
      <c r="AT1562">
        <f t="shared" si="586"/>
        <v>0</v>
      </c>
      <c r="AV1562">
        <f t="shared" si="587"/>
        <v>0</v>
      </c>
      <c r="AW1562">
        <f t="shared" si="588"/>
        <v>0</v>
      </c>
      <c r="AX1562">
        <f t="shared" si="589"/>
        <v>0</v>
      </c>
      <c r="AY1562">
        <f t="shared" si="590"/>
        <v>0</v>
      </c>
      <c r="BA1562">
        <f t="shared" si="591"/>
        <v>0</v>
      </c>
      <c r="BB1562">
        <f t="shared" si="592"/>
        <v>0</v>
      </c>
      <c r="BC1562">
        <f t="shared" si="593"/>
        <v>0</v>
      </c>
      <c r="BD1562">
        <f t="shared" si="594"/>
        <v>0</v>
      </c>
      <c r="BF1562">
        <f t="shared" si="595"/>
        <v>0</v>
      </c>
      <c r="BG1562">
        <f t="shared" si="596"/>
        <v>0</v>
      </c>
      <c r="BH1562">
        <f t="shared" si="597"/>
        <v>0</v>
      </c>
      <c r="BI1562">
        <f t="shared" si="598"/>
        <v>0</v>
      </c>
      <c r="BK1562">
        <f t="shared" si="599"/>
        <v>0</v>
      </c>
      <c r="BL1562">
        <f t="shared" si="600"/>
        <v>0</v>
      </c>
      <c r="BM1562">
        <f t="shared" si="601"/>
        <v>0</v>
      </c>
      <c r="BN1562">
        <f t="shared" si="602"/>
        <v>0</v>
      </c>
      <c r="BP1562">
        <f t="shared" si="603"/>
        <v>0</v>
      </c>
      <c r="BQ1562">
        <f t="shared" si="604"/>
        <v>0</v>
      </c>
      <c r="BR1562">
        <f t="shared" si="605"/>
        <v>0</v>
      </c>
      <c r="BS1562">
        <f t="shared" si="606"/>
        <v>0</v>
      </c>
      <c r="BU1562">
        <f t="shared" si="607"/>
        <v>0</v>
      </c>
      <c r="BV1562">
        <f t="shared" si="608"/>
        <v>0</v>
      </c>
      <c r="BW1562">
        <f t="shared" si="609"/>
        <v>0</v>
      </c>
      <c r="BX1562">
        <f t="shared" si="610"/>
        <v>0</v>
      </c>
      <c r="BZ1562">
        <f t="shared" si="611"/>
        <v>0</v>
      </c>
      <c r="CA1562">
        <f t="shared" si="612"/>
        <v>0</v>
      </c>
      <c r="CC1562">
        <f t="shared" si="613"/>
        <v>0</v>
      </c>
      <c r="CD1562">
        <f t="shared" si="614"/>
        <v>0</v>
      </c>
      <c r="CE1562">
        <f t="shared" si="615"/>
        <v>0</v>
      </c>
      <c r="CF1562">
        <f t="shared" si="616"/>
        <v>0</v>
      </c>
      <c r="CG1562" s="203">
        <f t="shared" si="617"/>
        <v>0</v>
      </c>
      <c r="CH1562">
        <f t="shared" si="618"/>
        <v>0</v>
      </c>
      <c r="CI1562">
        <f t="shared" si="619"/>
        <v>0</v>
      </c>
      <c r="CJ1562">
        <f t="shared" si="620"/>
        <v>0</v>
      </c>
    </row>
    <row r="1563" spans="1:88" ht="15" customHeight="1">
      <c r="A1563" s="192"/>
      <c r="B1563" s="8"/>
      <c r="C1563" s="143" t="s">
        <v>191</v>
      </c>
      <c r="D1563" s="428" t="str">
        <f t="shared" si="574"/>
        <v/>
      </c>
      <c r="E1563" s="428"/>
      <c r="F1563" s="428"/>
      <c r="G1563" s="428"/>
      <c r="H1563" s="428"/>
      <c r="I1563" s="428"/>
      <c r="J1563" s="428"/>
      <c r="K1563" s="428"/>
      <c r="L1563" s="428"/>
      <c r="M1563" s="237"/>
      <c r="N1563" s="237"/>
      <c r="O1563" s="237"/>
      <c r="P1563" s="237"/>
      <c r="Q1563" s="237"/>
      <c r="R1563" s="237"/>
      <c r="S1563" s="237"/>
      <c r="T1563" s="237"/>
      <c r="U1563" s="237"/>
      <c r="V1563" s="237"/>
      <c r="W1563" s="237"/>
      <c r="X1563" s="237"/>
      <c r="Y1563" s="237"/>
      <c r="Z1563" s="237"/>
      <c r="AA1563" s="237"/>
      <c r="AB1563" s="237"/>
      <c r="AC1563" s="237"/>
      <c r="AD1563" s="237"/>
      <c r="AG1563">
        <f t="shared" si="575"/>
        <v>0</v>
      </c>
      <c r="AH1563">
        <f t="shared" si="576"/>
        <v>0</v>
      </c>
      <c r="AI1563">
        <f t="shared" si="577"/>
        <v>0</v>
      </c>
      <c r="AJ1563">
        <f t="shared" si="578"/>
        <v>0</v>
      </c>
      <c r="AL1563">
        <f t="shared" si="579"/>
        <v>0</v>
      </c>
      <c r="AM1563">
        <f t="shared" si="580"/>
        <v>0</v>
      </c>
      <c r="AN1563">
        <f t="shared" si="581"/>
        <v>0</v>
      </c>
      <c r="AO1563">
        <f t="shared" si="582"/>
        <v>0</v>
      </c>
      <c r="AQ1563">
        <f t="shared" si="583"/>
        <v>0</v>
      </c>
      <c r="AR1563">
        <f t="shared" si="584"/>
        <v>0</v>
      </c>
      <c r="AS1563">
        <f t="shared" si="585"/>
        <v>0</v>
      </c>
      <c r="AT1563">
        <f t="shared" si="586"/>
        <v>0</v>
      </c>
      <c r="AV1563">
        <f t="shared" si="587"/>
        <v>0</v>
      </c>
      <c r="AW1563">
        <f t="shared" si="588"/>
        <v>0</v>
      </c>
      <c r="AX1563">
        <f t="shared" si="589"/>
        <v>0</v>
      </c>
      <c r="AY1563">
        <f t="shared" si="590"/>
        <v>0</v>
      </c>
      <c r="BA1563">
        <f t="shared" si="591"/>
        <v>0</v>
      </c>
      <c r="BB1563">
        <f t="shared" si="592"/>
        <v>0</v>
      </c>
      <c r="BC1563">
        <f t="shared" si="593"/>
        <v>0</v>
      </c>
      <c r="BD1563">
        <f t="shared" si="594"/>
        <v>0</v>
      </c>
      <c r="BF1563">
        <f t="shared" si="595"/>
        <v>0</v>
      </c>
      <c r="BG1563">
        <f t="shared" si="596"/>
        <v>0</v>
      </c>
      <c r="BH1563">
        <f t="shared" si="597"/>
        <v>0</v>
      </c>
      <c r="BI1563">
        <f t="shared" si="598"/>
        <v>0</v>
      </c>
      <c r="BK1563">
        <f t="shared" si="599"/>
        <v>0</v>
      </c>
      <c r="BL1563">
        <f t="shared" si="600"/>
        <v>0</v>
      </c>
      <c r="BM1563">
        <f t="shared" si="601"/>
        <v>0</v>
      </c>
      <c r="BN1563">
        <f t="shared" si="602"/>
        <v>0</v>
      </c>
      <c r="BP1563">
        <f t="shared" si="603"/>
        <v>0</v>
      </c>
      <c r="BQ1563">
        <f t="shared" si="604"/>
        <v>0</v>
      </c>
      <c r="BR1563">
        <f t="shared" si="605"/>
        <v>0</v>
      </c>
      <c r="BS1563">
        <f t="shared" si="606"/>
        <v>0</v>
      </c>
      <c r="BU1563">
        <f t="shared" si="607"/>
        <v>0</v>
      </c>
      <c r="BV1563">
        <f t="shared" si="608"/>
        <v>0</v>
      </c>
      <c r="BW1563">
        <f t="shared" si="609"/>
        <v>0</v>
      </c>
      <c r="BX1563">
        <f t="shared" si="610"/>
        <v>0</v>
      </c>
      <c r="BZ1563">
        <f t="shared" si="611"/>
        <v>0</v>
      </c>
      <c r="CA1563">
        <f t="shared" si="612"/>
        <v>0</v>
      </c>
      <c r="CB1563" s="96">
        <f>IF(OR(AB1565="NA",AB1565="NS"),0,IF(AND(COUNTA(AB1445:AB1564)&gt;=1,AB1565&gt;0,G1567=""),1,0))</f>
        <v>0</v>
      </c>
      <c r="CC1563">
        <f t="shared" si="613"/>
        <v>0</v>
      </c>
      <c r="CD1563">
        <f t="shared" si="614"/>
        <v>0</v>
      </c>
      <c r="CE1563">
        <f t="shared" si="615"/>
        <v>0</v>
      </c>
      <c r="CF1563">
        <f t="shared" si="616"/>
        <v>0</v>
      </c>
      <c r="CG1563" s="203">
        <f t="shared" si="617"/>
        <v>0</v>
      </c>
      <c r="CH1563">
        <f t="shared" si="618"/>
        <v>0</v>
      </c>
      <c r="CI1563">
        <f t="shared" si="619"/>
        <v>0</v>
      </c>
      <c r="CJ1563">
        <f t="shared" si="620"/>
        <v>0</v>
      </c>
    </row>
    <row r="1564" spans="1:88" ht="15" customHeight="1">
      <c r="A1564" s="192"/>
      <c r="B1564" s="8"/>
      <c r="C1564" s="143" t="s">
        <v>192</v>
      </c>
      <c r="D1564" s="428" t="str">
        <f t="shared" si="574"/>
        <v/>
      </c>
      <c r="E1564" s="428"/>
      <c r="F1564" s="428"/>
      <c r="G1564" s="428"/>
      <c r="H1564" s="428"/>
      <c r="I1564" s="428"/>
      <c r="J1564" s="428"/>
      <c r="K1564" s="428"/>
      <c r="L1564" s="428"/>
      <c r="M1564" s="237"/>
      <c r="N1564" s="237"/>
      <c r="O1564" s="237"/>
      <c r="P1564" s="237"/>
      <c r="Q1564" s="237"/>
      <c r="R1564" s="237"/>
      <c r="S1564" s="237"/>
      <c r="T1564" s="237"/>
      <c r="U1564" s="237"/>
      <c r="V1564" s="237"/>
      <c r="W1564" s="237"/>
      <c r="X1564" s="237"/>
      <c r="Y1564" s="237"/>
      <c r="Z1564" s="237"/>
      <c r="AA1564" s="237"/>
      <c r="AB1564" s="237"/>
      <c r="AC1564" s="237"/>
      <c r="AD1564" s="237"/>
      <c r="AG1564">
        <f t="shared" si="575"/>
        <v>0</v>
      </c>
      <c r="AH1564">
        <f t="shared" si="576"/>
        <v>0</v>
      </c>
      <c r="AI1564">
        <f t="shared" si="577"/>
        <v>0</v>
      </c>
      <c r="AJ1564">
        <f t="shared" si="578"/>
        <v>0</v>
      </c>
      <c r="AL1564">
        <f t="shared" si="579"/>
        <v>0</v>
      </c>
      <c r="AM1564">
        <f t="shared" si="580"/>
        <v>0</v>
      </c>
      <c r="AN1564">
        <f t="shared" si="581"/>
        <v>0</v>
      </c>
      <c r="AO1564">
        <f t="shared" si="582"/>
        <v>0</v>
      </c>
      <c r="AQ1564">
        <f t="shared" si="583"/>
        <v>0</v>
      </c>
      <c r="AR1564">
        <f t="shared" si="584"/>
        <v>0</v>
      </c>
      <c r="AS1564">
        <f t="shared" si="585"/>
        <v>0</v>
      </c>
      <c r="AT1564">
        <f t="shared" si="586"/>
        <v>0</v>
      </c>
      <c r="AV1564">
        <f t="shared" si="587"/>
        <v>0</v>
      </c>
      <c r="AW1564">
        <f t="shared" si="588"/>
        <v>0</v>
      </c>
      <c r="AX1564">
        <f t="shared" si="589"/>
        <v>0</v>
      </c>
      <c r="AY1564">
        <f t="shared" si="590"/>
        <v>0</v>
      </c>
      <c r="BA1564">
        <f t="shared" si="591"/>
        <v>0</v>
      </c>
      <c r="BB1564">
        <f t="shared" si="592"/>
        <v>0</v>
      </c>
      <c r="BC1564">
        <f t="shared" si="593"/>
        <v>0</v>
      </c>
      <c r="BD1564">
        <f t="shared" si="594"/>
        <v>0</v>
      </c>
      <c r="BF1564">
        <f t="shared" si="595"/>
        <v>0</v>
      </c>
      <c r="BG1564">
        <f t="shared" si="596"/>
        <v>0</v>
      </c>
      <c r="BH1564">
        <f t="shared" si="597"/>
        <v>0</v>
      </c>
      <c r="BI1564">
        <f t="shared" si="598"/>
        <v>0</v>
      </c>
      <c r="BK1564">
        <f t="shared" si="599"/>
        <v>0</v>
      </c>
      <c r="BL1564">
        <f t="shared" si="600"/>
        <v>0</v>
      </c>
      <c r="BM1564">
        <f t="shared" si="601"/>
        <v>0</v>
      </c>
      <c r="BN1564">
        <f t="shared" si="602"/>
        <v>0</v>
      </c>
      <c r="BP1564">
        <f t="shared" si="603"/>
        <v>0</v>
      </c>
      <c r="BQ1564">
        <f t="shared" si="604"/>
        <v>0</v>
      </c>
      <c r="BR1564">
        <f t="shared" si="605"/>
        <v>0</v>
      </c>
      <c r="BS1564">
        <f t="shared" si="606"/>
        <v>0</v>
      </c>
      <c r="BU1564">
        <f t="shared" si="607"/>
        <v>0</v>
      </c>
      <c r="BV1564">
        <f t="shared" si="608"/>
        <v>0</v>
      </c>
      <c r="BW1564">
        <f t="shared" si="609"/>
        <v>0</v>
      </c>
      <c r="BX1564">
        <f t="shared" si="610"/>
        <v>0</v>
      </c>
      <c r="BZ1564">
        <f t="shared" si="611"/>
        <v>0</v>
      </c>
      <c r="CA1564">
        <f t="shared" si="612"/>
        <v>0</v>
      </c>
      <c r="CB1564" s="96">
        <f>IF(OR(AB1565="NA",AB1565="NS"),0,IF(AND(COUNTA(AB1445:AB1564)=0,AB1565&lt;=0,G1567&lt;&gt;""),1,0))</f>
        <v>0</v>
      </c>
      <c r="CC1564">
        <f t="shared" si="613"/>
        <v>0</v>
      </c>
      <c r="CD1564">
        <f t="shared" si="614"/>
        <v>0</v>
      </c>
      <c r="CE1564">
        <f t="shared" si="615"/>
        <v>0</v>
      </c>
      <c r="CF1564">
        <f t="shared" si="616"/>
        <v>0</v>
      </c>
      <c r="CG1564" s="203">
        <f t="shared" si="617"/>
        <v>0</v>
      </c>
      <c r="CH1564">
        <f t="shared" si="618"/>
        <v>0</v>
      </c>
      <c r="CI1564">
        <f t="shared" si="619"/>
        <v>0</v>
      </c>
      <c r="CJ1564">
        <f t="shared" si="620"/>
        <v>0</v>
      </c>
    </row>
    <row r="1565" spans="1:88" ht="15" customHeight="1">
      <c r="A1565" s="166"/>
      <c r="B1565" s="7"/>
      <c r="C1565" s="7"/>
      <c r="D1565" s="7"/>
      <c r="E1565" s="7"/>
      <c r="F1565" s="7"/>
      <c r="G1565" s="7"/>
      <c r="H1565" s="7"/>
      <c r="I1565" s="7"/>
      <c r="J1565" s="7"/>
      <c r="K1565" s="7"/>
      <c r="L1565" s="197" t="s">
        <v>193</v>
      </c>
      <c r="M1565" s="202">
        <f t="shared" ref="M1565:AD1565" si="621">IF(AND(SUM(M1445:M1564)=0,COUNTIF(M1445:M1564,"NS")&gt;0),"NS",
IF(AND(SUM(M1445:M1564)=0,COUNTIF(M1445:M1564,0)&gt;0),0,
IF(AND(SUM(M1445:M1564)=0,COUNTIF(M1445:M1564,"NA")&gt;0),"NA",
SUM(M1445:M1564))))</f>
        <v>0</v>
      </c>
      <c r="N1565" s="202">
        <f t="shared" si="621"/>
        <v>0</v>
      </c>
      <c r="O1565" s="202">
        <f t="shared" si="621"/>
        <v>0</v>
      </c>
      <c r="P1565" s="202">
        <f t="shared" si="621"/>
        <v>0</v>
      </c>
      <c r="Q1565" s="202">
        <f t="shared" si="621"/>
        <v>0</v>
      </c>
      <c r="R1565" s="202">
        <f t="shared" si="621"/>
        <v>0</v>
      </c>
      <c r="S1565" s="202">
        <f t="shared" si="621"/>
        <v>0</v>
      </c>
      <c r="T1565" s="202">
        <f t="shared" si="621"/>
        <v>0</v>
      </c>
      <c r="U1565" s="202">
        <f t="shared" si="621"/>
        <v>0</v>
      </c>
      <c r="V1565" s="202">
        <f t="shared" si="621"/>
        <v>0</v>
      </c>
      <c r="W1565" s="202">
        <f t="shared" si="621"/>
        <v>0</v>
      </c>
      <c r="X1565" s="202">
        <f t="shared" si="621"/>
        <v>0</v>
      </c>
      <c r="Y1565" s="202">
        <f t="shared" si="621"/>
        <v>0</v>
      </c>
      <c r="Z1565" s="202">
        <f t="shared" si="621"/>
        <v>0</v>
      </c>
      <c r="AA1565" s="202">
        <f t="shared" si="621"/>
        <v>0</v>
      </c>
      <c r="AB1565" s="202">
        <f t="shared" si="621"/>
        <v>0</v>
      </c>
      <c r="AC1565" s="202">
        <f t="shared" si="621"/>
        <v>0</v>
      </c>
      <c r="AD1565" s="202">
        <f t="shared" si="621"/>
        <v>0</v>
      </c>
      <c r="AJ1565" s="96">
        <f>SUM(AJ1445:AJ1564)</f>
        <v>0</v>
      </c>
      <c r="AO1565" s="96">
        <f>SUM(AO1445:AO1564)</f>
        <v>0</v>
      </c>
      <c r="AT1565" s="96">
        <f>SUM(AT1445:AT1564)</f>
        <v>0</v>
      </c>
      <c r="AY1565" s="96">
        <f>SUM(AY1445:AY1564)</f>
        <v>0</v>
      </c>
      <c r="BD1565" s="96">
        <f>SUM(BD1445:BD1564)</f>
        <v>0</v>
      </c>
      <c r="BI1565" s="96">
        <f>SUM(BI1445:BI1564)</f>
        <v>0</v>
      </c>
      <c r="BN1565" s="96">
        <f>SUM(BN1445:BN1564)</f>
        <v>0</v>
      </c>
      <c r="BS1565" s="96">
        <f>SUM(BS1445:BS1564)</f>
        <v>0</v>
      </c>
      <c r="BX1565" s="96">
        <f>SUM(BX1445:BX1564)</f>
        <v>0</v>
      </c>
      <c r="CA1565" s="96">
        <f>SUM(CA1445:CA1564)</f>
        <v>0</v>
      </c>
      <c r="CB1565" s="96">
        <f>CB1563+CB1564</f>
        <v>0</v>
      </c>
      <c r="CC1565" s="96">
        <f>SUM(CC1445:CC1564)</f>
        <v>0</v>
      </c>
      <c r="CE1565" s="96">
        <f>SUM(CE1445:CE1564)</f>
        <v>0</v>
      </c>
      <c r="CG1565" s="96">
        <f>SUM(CG1445:CG1564)</f>
        <v>0</v>
      </c>
      <c r="CH1565" s="96">
        <f>SUM(CH1445:CH1564)</f>
        <v>0</v>
      </c>
      <c r="CI1565" s="96">
        <f>SUM(CI1445:CI1564)</f>
        <v>0</v>
      </c>
      <c r="CJ1565" s="96">
        <f>SUM(CJ1445:CJ1564)</f>
        <v>0</v>
      </c>
    </row>
    <row r="1566" spans="1:88" ht="15" customHeight="1">
      <c r="A1566" s="166"/>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BX1566" s="96">
        <f>AJ1565+AO1565+AT1565+AY1565+BD1565+BI1565+BN1565+BS1565+BX1565</f>
        <v>0</v>
      </c>
      <c r="CG1566" s="96">
        <f>CC1565+CE1565+CG1565</f>
        <v>0</v>
      </c>
      <c r="CJ1566" s="96">
        <f>+CH1565+CI1565+CJ1565</f>
        <v>0</v>
      </c>
    </row>
    <row r="1567" spans="1:88" ht="45" customHeight="1">
      <c r="A1567" s="166"/>
      <c r="B1567" s="7"/>
      <c r="C1567" s="440" t="s">
        <v>613</v>
      </c>
      <c r="D1567" s="440"/>
      <c r="E1567" s="440"/>
      <c r="F1567" s="440"/>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G1567" t="str">
        <f>IF($AG$1442=$AH$1442,"NO",IF(OR(AB1565="NS",AB1565="NA",COUNTA(AB1445:AB1564)=0,SUM(AB1445:AB1564)=0),"NO",AB1565))</f>
        <v>NO</v>
      </c>
      <c r="CJ1567" s="96">
        <f>CJ1566+CG1566</f>
        <v>0</v>
      </c>
    </row>
    <row r="1568" spans="1:88" ht="15" customHeight="1">
      <c r="A1568" s="166"/>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row>
    <row r="1569" spans="1:88" ht="15" customHeight="1">
      <c r="A1569" s="166"/>
      <c r="B1569" s="283" t="str">
        <f>IF(BX1566=0,"","Error: verificar sumas por fila.")</f>
        <v/>
      </c>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283"/>
    </row>
    <row r="1570" spans="1:88" ht="15" customHeight="1">
      <c r="A1570" s="166"/>
      <c r="B1570" s="283" t="str">
        <f>IF(CJ1567=0,"",IF(CG1566&gt;0,"Error: verificar la consistencia con la Pregunta 17, Total debe ser mayor o igual al Total de la P17.","Alerta: verificar la consistencia con la Pregunta 17, Subtotal debe ser menor igual al Total de la P17 (Tercera Instrución)."))</f>
        <v/>
      </c>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283"/>
    </row>
    <row r="1571" spans="1:88" ht="15" customHeight="1">
      <c r="A1571" s="166"/>
      <c r="B1571" s="283" t="str">
        <f>IF(CB1565=0,"",IF(CB1563&gt;0,"Error: debe especificar la opción Otro tipo de falta administrativa no grave (especifique)."," Error: no debe presentar información en el recuadro (especifique)."))</f>
        <v/>
      </c>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283"/>
    </row>
    <row r="1572" spans="1:88" ht="15" customHeight="1">
      <c r="A1572" s="166"/>
      <c r="B1572" s="315" t="str">
        <f>IF(CA1565=0,"","Error: debe completar toda la información requerida.")</f>
        <v/>
      </c>
      <c r="C1572" s="315"/>
      <c r="D1572" s="315"/>
      <c r="E1572" s="315"/>
      <c r="F1572" s="315"/>
      <c r="G1572" s="315"/>
      <c r="H1572" s="315"/>
      <c r="I1572" s="315"/>
      <c r="J1572" s="315"/>
      <c r="K1572" s="315"/>
      <c r="L1572" s="315"/>
      <c r="M1572" s="315"/>
      <c r="N1572" s="315"/>
      <c r="O1572" s="315"/>
      <c r="P1572" s="315"/>
      <c r="Q1572" s="315"/>
      <c r="R1572" s="315"/>
      <c r="S1572" s="315"/>
      <c r="T1572" s="315"/>
      <c r="U1572" s="315"/>
      <c r="V1572" s="315"/>
      <c r="W1572" s="315"/>
      <c r="X1572" s="315"/>
      <c r="Y1572" s="315"/>
      <c r="Z1572" s="315"/>
      <c r="AA1572" s="315"/>
      <c r="AB1572" s="315"/>
      <c r="AC1572" s="315"/>
      <c r="AD1572" s="315"/>
    </row>
    <row r="1573" spans="1:88" ht="15" customHeight="1">
      <c r="A1573" s="166"/>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row>
    <row r="1574" spans="1:88" ht="15" customHeight="1">
      <c r="A1574" s="166"/>
      <c r="B1574" s="7"/>
      <c r="C1574" s="5" t="s">
        <v>614</v>
      </c>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row>
    <row r="1575" spans="1:88" ht="15" customHeight="1">
      <c r="A1575" s="166"/>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row>
    <row r="1576" spans="1:88" ht="15" customHeight="1">
      <c r="A1576" s="166"/>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441" t="s">
        <v>615</v>
      </c>
      <c r="AB1576" s="441"/>
      <c r="AC1576" s="441"/>
      <c r="AD1576" s="441"/>
      <c r="AG1576" t="s">
        <v>1507</v>
      </c>
      <c r="AH1576" t="s">
        <v>1508</v>
      </c>
      <c r="AI1576" t="s">
        <v>1509</v>
      </c>
    </row>
    <row r="1577" spans="1:88" ht="24" customHeight="1">
      <c r="A1577" s="166"/>
      <c r="B1577" s="7"/>
      <c r="C1577" s="401" t="s">
        <v>104</v>
      </c>
      <c r="D1577" s="402"/>
      <c r="E1577" s="402"/>
      <c r="F1577" s="402"/>
      <c r="G1577" s="402"/>
      <c r="H1577" s="402"/>
      <c r="I1577" s="402"/>
      <c r="J1577" s="402"/>
      <c r="K1577" s="402"/>
      <c r="L1577" s="403"/>
      <c r="M1577" s="256" t="s">
        <v>616</v>
      </c>
      <c r="N1577" s="257"/>
      <c r="O1577" s="257"/>
      <c r="P1577" s="257"/>
      <c r="Q1577" s="257"/>
      <c r="R1577" s="257"/>
      <c r="S1577" s="257"/>
      <c r="T1577" s="257"/>
      <c r="U1577" s="257"/>
      <c r="V1577" s="257"/>
      <c r="W1577" s="257"/>
      <c r="X1577" s="257"/>
      <c r="Y1577" s="257"/>
      <c r="Z1577" s="257"/>
      <c r="AA1577" s="257"/>
      <c r="AB1577" s="257"/>
      <c r="AC1577" s="257"/>
      <c r="AD1577" s="258"/>
      <c r="AG1577">
        <f>COUNTBLANK(M1580:AD1699)</f>
        <v>2160</v>
      </c>
      <c r="AH1577">
        <v>2160</v>
      </c>
      <c r="AI1577">
        <v>0</v>
      </c>
    </row>
    <row r="1578" spans="1:88" ht="120" customHeight="1">
      <c r="A1578" s="166"/>
      <c r="B1578" s="7"/>
      <c r="C1578" s="432"/>
      <c r="D1578" s="433"/>
      <c r="E1578" s="433"/>
      <c r="F1578" s="433"/>
      <c r="G1578" s="433"/>
      <c r="H1578" s="433"/>
      <c r="I1578" s="433"/>
      <c r="J1578" s="433"/>
      <c r="K1578" s="433"/>
      <c r="L1578" s="434"/>
      <c r="M1578" s="327" t="s">
        <v>105</v>
      </c>
      <c r="N1578" s="435" t="s">
        <v>106</v>
      </c>
      <c r="O1578" s="435" t="s">
        <v>107</v>
      </c>
      <c r="P1578" s="361" t="s">
        <v>253</v>
      </c>
      <c r="Q1578" s="362"/>
      <c r="R1578" s="363"/>
      <c r="S1578" s="361" t="s">
        <v>254</v>
      </c>
      <c r="T1578" s="362"/>
      <c r="U1578" s="363"/>
      <c r="V1578" s="361" t="s">
        <v>255</v>
      </c>
      <c r="W1578" s="362"/>
      <c r="X1578" s="363"/>
      <c r="Y1578" s="361" t="s">
        <v>256</v>
      </c>
      <c r="Z1578" s="362"/>
      <c r="AA1578" s="363"/>
      <c r="AB1578" s="361" t="s">
        <v>257</v>
      </c>
      <c r="AC1578" s="362"/>
      <c r="AD1578" s="363"/>
      <c r="AG1578" t="s">
        <v>105</v>
      </c>
      <c r="AL1578" t="s">
        <v>1535</v>
      </c>
      <c r="AO1578">
        <f>COUNTIF(M1580,"NA")+COUNTIF(P1580,"NA")+COUNTIF(S1580,"NA")+COUNTIF(V1580,"NA")+COUNTIF(Y1580,"NA")+COUNTIF(AB1580,"NA")+COUNTIF(M1686,"NA")+COUNTIF(P1686,"NA")+COUNTIF(S1686,"NA")+COUNTIF(V1686,"NA")+COUNTIF(Y1686,"NA")+COUNTIF(AB1686,"NA")+COUNTIF(M1792,"NA")+COUNTIF(P1792,"NA")+COUNTIF(S1792,"NA")+COUNTIF(V1792,"NA")+COUNTIF(Y1792,"NA")+COUNTIF(AB1792,"NA")</f>
        <v>0</v>
      </c>
      <c r="AQ1578" t="s">
        <v>106</v>
      </c>
      <c r="AT1578">
        <f>COUNTIF(N1580,"NA")+COUNTIF(Q1580,"NA")+COUNTIF(T1580,"NA")+COUNTIF(W1580,"NA")+COUNTIF(Z1580,"NA")+COUNTIF(AC1580,"NA")+COUNTIF(N1686,"NA")+COUNTIF(Q1686,"NA")+COUNTIF(T1686,"NA")+COUNTIF(W1686,"NA")+COUNTIF(Z1686,"NA")+COUNTIF(AC1686,"NA")+COUNTIF(N1792,"NA")+COUNTIF(Q1792,"NA")+COUNTIF(T1792,"NA")+COUNTIF(W1792,"NA")+COUNTIF(Z1792,"NA")+COUNTIF(AC1792,"NA")</f>
        <v>0</v>
      </c>
      <c r="AV1578" t="s">
        <v>107</v>
      </c>
      <c r="AY1578">
        <f>COUNTIF(O1580,"NA")+COUNTIF(R1580,"NA")+COUNTIF(U1580,"NA")+COUNTIF(X1580,"NA")+COUNTIF(AA1580,"NA")+COUNTIF(AD1580,"NA")+COUNTIF(O1686,"NA")+COUNTIF(R1686,"NA")+COUNTIF(U1686,"NA")+COUNTIF(X1686,"NA")+COUNTIF(AA1686,"NA")+COUNTIF(AD1686,"NA")+COUNTIF(O1792,"NA")+COUNTIF(R1792,"NA")+COUNTIF(U1792,"NA")+COUNTIF(X1792,"NA")+COUNTIF(AA1792,"NA")+COUNTIF(AD1792,"NA")</f>
        <v>0</v>
      </c>
      <c r="BA1578" t="s">
        <v>253</v>
      </c>
      <c r="BF1578" t="s">
        <v>1587</v>
      </c>
      <c r="BK1578" t="s">
        <v>255</v>
      </c>
      <c r="BP1578" t="s">
        <v>1588</v>
      </c>
      <c r="BU1578" t="s">
        <v>257</v>
      </c>
      <c r="CC1578" t="s">
        <v>1582</v>
      </c>
      <c r="CH1578" s="128" t="s">
        <v>1583</v>
      </c>
    </row>
    <row r="1579" spans="1:88" ht="48" customHeight="1">
      <c r="A1579" s="166"/>
      <c r="B1579" s="7"/>
      <c r="C1579" s="404"/>
      <c r="D1579" s="405"/>
      <c r="E1579" s="405"/>
      <c r="F1579" s="405"/>
      <c r="G1579" s="405"/>
      <c r="H1579" s="405"/>
      <c r="I1579" s="405"/>
      <c r="J1579" s="405"/>
      <c r="K1579" s="405"/>
      <c r="L1579" s="406"/>
      <c r="M1579" s="329"/>
      <c r="N1579" s="436"/>
      <c r="O1579" s="436"/>
      <c r="P1579" s="117" t="s">
        <v>591</v>
      </c>
      <c r="Q1579" s="104" t="s">
        <v>106</v>
      </c>
      <c r="R1579" s="104" t="s">
        <v>107</v>
      </c>
      <c r="S1579" s="117" t="s">
        <v>591</v>
      </c>
      <c r="T1579" s="104" t="s">
        <v>106</v>
      </c>
      <c r="U1579" s="104" t="s">
        <v>107</v>
      </c>
      <c r="V1579" s="117" t="s">
        <v>591</v>
      </c>
      <c r="W1579" s="104" t="s">
        <v>106</v>
      </c>
      <c r="X1579" s="104" t="s">
        <v>107</v>
      </c>
      <c r="Y1579" s="117" t="s">
        <v>591</v>
      </c>
      <c r="Z1579" s="104" t="s">
        <v>106</v>
      </c>
      <c r="AA1579" s="104" t="s">
        <v>107</v>
      </c>
      <c r="AB1579" s="117" t="s">
        <v>591</v>
      </c>
      <c r="AC1579" s="104" t="s">
        <v>106</v>
      </c>
      <c r="AD1579" s="104" t="s">
        <v>107</v>
      </c>
      <c r="AG1579" t="s">
        <v>105</v>
      </c>
      <c r="AH1579" t="s">
        <v>1527</v>
      </c>
      <c r="AI1579" t="s">
        <v>1521</v>
      </c>
      <c r="AJ1579" t="s">
        <v>1528</v>
      </c>
      <c r="AL1579" t="s">
        <v>105</v>
      </c>
      <c r="AM1579" t="s">
        <v>1527</v>
      </c>
      <c r="AN1579" t="s">
        <v>1521</v>
      </c>
      <c r="AO1579" t="s">
        <v>1528</v>
      </c>
      <c r="AQ1579" t="s">
        <v>105</v>
      </c>
      <c r="AR1579" t="s">
        <v>1527</v>
      </c>
      <c r="AS1579" t="s">
        <v>1521</v>
      </c>
      <c r="AT1579" t="s">
        <v>1528</v>
      </c>
      <c r="AV1579" t="s">
        <v>105</v>
      </c>
      <c r="AW1579" t="s">
        <v>1527</v>
      </c>
      <c r="AX1579" t="s">
        <v>1521</v>
      </c>
      <c r="AY1579" t="s">
        <v>1528</v>
      </c>
      <c r="BA1579" t="s">
        <v>105</v>
      </c>
      <c r="BB1579" t="s">
        <v>1527</v>
      </c>
      <c r="BC1579" t="s">
        <v>1521</v>
      </c>
      <c r="BD1579" t="s">
        <v>1528</v>
      </c>
      <c r="BF1579" t="s">
        <v>105</v>
      </c>
      <c r="BG1579" t="s">
        <v>1527</v>
      </c>
      <c r="BH1579" t="s">
        <v>1521</v>
      </c>
      <c r="BI1579" t="s">
        <v>1528</v>
      </c>
      <c r="BK1579" t="s">
        <v>105</v>
      </c>
      <c r="BL1579" t="s">
        <v>1527</v>
      </c>
      <c r="BM1579" t="s">
        <v>1521</v>
      </c>
      <c r="BN1579" t="s">
        <v>1528</v>
      </c>
      <c r="BP1579" t="s">
        <v>105</v>
      </c>
      <c r="BQ1579" t="s">
        <v>1527</v>
      </c>
      <c r="BR1579" t="s">
        <v>1521</v>
      </c>
      <c r="BS1579" t="s">
        <v>1528</v>
      </c>
      <c r="BU1579" t="s">
        <v>105</v>
      </c>
      <c r="BV1579" t="s">
        <v>1527</v>
      </c>
      <c r="BW1579" t="s">
        <v>1521</v>
      </c>
      <c r="BX1579" t="s">
        <v>1528</v>
      </c>
      <c r="BZ1579" t="s">
        <v>1584</v>
      </c>
      <c r="CA1579" t="s">
        <v>1510</v>
      </c>
      <c r="CB1579" t="s">
        <v>1512</v>
      </c>
      <c r="CC1579" s="96" t="s">
        <v>105</v>
      </c>
      <c r="CD1579" t="s">
        <v>1585</v>
      </c>
      <c r="CE1579" s="96" t="s">
        <v>106</v>
      </c>
      <c r="CF1579" t="s">
        <v>1586</v>
      </c>
      <c r="CG1579" s="201" t="s">
        <v>107</v>
      </c>
      <c r="CH1579" t="s">
        <v>105</v>
      </c>
      <c r="CI1579" t="s">
        <v>106</v>
      </c>
      <c r="CJ1579" t="s">
        <v>107</v>
      </c>
    </row>
    <row r="1580" spans="1:88" ht="15" customHeight="1">
      <c r="A1580" s="166"/>
      <c r="B1580" s="7"/>
      <c r="C1580" s="142" t="s">
        <v>68</v>
      </c>
      <c r="D1580" s="322" t="str">
        <f>IF(D434="","",D434)</f>
        <v/>
      </c>
      <c r="E1580" s="323"/>
      <c r="F1580" s="323"/>
      <c r="G1580" s="323"/>
      <c r="H1580" s="323"/>
      <c r="I1580" s="323"/>
      <c r="J1580" s="323"/>
      <c r="K1580" s="323"/>
      <c r="L1580" s="324"/>
      <c r="M1580" s="234"/>
      <c r="N1580" s="234"/>
      <c r="O1580" s="234"/>
      <c r="P1580" s="234"/>
      <c r="Q1580" s="234"/>
      <c r="R1580" s="234"/>
      <c r="S1580" s="234"/>
      <c r="T1580" s="234"/>
      <c r="U1580" s="234"/>
      <c r="V1580" s="234"/>
      <c r="W1580" s="234"/>
      <c r="X1580" s="234"/>
      <c r="Y1580" s="234"/>
      <c r="Z1580" s="234"/>
      <c r="AA1580" s="234"/>
      <c r="AB1580" s="234"/>
      <c r="AC1580" s="234"/>
      <c r="AD1580" s="234"/>
      <c r="AG1580">
        <f>M1580</f>
        <v>0</v>
      </c>
      <c r="AH1580">
        <f>COUNTIF(N1580:O1580,"NS")</f>
        <v>0</v>
      </c>
      <c r="AI1580">
        <f>SUM(N1580:O1580)</f>
        <v>0</v>
      </c>
      <c r="AJ1580">
        <f>IF($AG$1577=$AH$1577,0,IF(OR(AND(AG1580=0,AH1580&gt;0),AND(AG1580="ns",AI1580&gt;0),AND(AG1580="ns",AH1580=0,AI1580=0)),1,IF(OR(AND(AG1580&gt;0,AH1580=2),AND(AG1580="ns",AH1580=2),AND(AG1580="ns",AI1580=0,AH1580&gt;0),AG1580=AI1580,COUNTIF(M1580:O1580,"NA")=3),0,1)))</f>
        <v>0</v>
      </c>
      <c r="AL1580">
        <f>M1580</f>
        <v>0</v>
      </c>
      <c r="AM1580">
        <f>COUNTIF(S1580,"NS")+COUNTIF(V1580,"NS")+COUNTIF(Y1580,"NS")+COUNTIF(P1580,"NS")+COUNTIF(AB1580,"NS")+COUNTIF(M1706,"NS")+COUNTIF(P1706,"NS")+COUNTIF(S1706,"NS")+COUNTIF(V1706,"NS")+COUNTIF(Y1706,"NS")+COUNTIF(AB1706,"NS")+COUNTIF(M1832,"NS")+COUNTIF(P1832,"NS")+COUNTIF(S1832,"NS")+COUNTIF(V1832,"NS")+COUNTIF(Y1832,"NS")+COUNTIF(AB1832,"NS")</f>
        <v>0</v>
      </c>
      <c r="AN1580">
        <f>SUM(S1580,V1580,Y1580,P1580,AB1580,M1706,P1706,S1706,V1706,Y1706,AB1706,M1832,P1832,S1832,V1832,Y1832,AB1832)</f>
        <v>0</v>
      </c>
      <c r="AO1580">
        <f>IF($AG$1577=$AH$1577,0,IF(OR(AND(AL1580=0,AM1580&gt;0),AND(AL1580="ns",AN1580&gt;0),AND(AL1580="ns",AM1580=0,AN1580=0)),1,IF(OR(AND(AL1580&gt;0,AM1580=2),AND(AL1580="ns",AM1580=2),AND(AL1580="ns",AN1580=0,AM1580&gt;0),AL1580=AN1580,(COUNTIF(M1580,"NA")+COUNTIF(P1580,"NA")+COUNTIF(S1580,"NA")+COUNTIF(V1580,"NA")+COUNTIF(Y1580,"NA")+COUNTIF(AB1580,"NA")+COUNTIF(M1686,"NA")+COUNTIF(P1686,"NA")+COUNTIF(S1686,"NA")+COUNTIF(V1686,"NA")+COUNTIF(Y1686,"NA")+COUNTIF(AB1686,"NA")+COUNTIF(M1792,"NA")+COUNTIF(P1792,"NA")+COUNTIF(S1792,"NA")+COUNTIF(V1792,"NA")+COUNTIF(Y1792,"NA")+COUNTIF(AB1792,"NA"))=18),0,1)))</f>
        <v>0</v>
      </c>
      <c r="AQ1580">
        <f>N1580</f>
        <v>0</v>
      </c>
      <c r="AR1580">
        <f>COUNTIF(T1580,"NS")+COUNTIF(W1580,"NS")+COUNTIF(Z1580,"NS")+COUNTIF(Q1580,"NS")+COUNTIF(AC1580,"NS")+COUNTIF(N1706,"NS")+COUNTIF(Q1706,"NS")+COUNTIF(T1706,"NS")+COUNTIF(W1706,"NS")+COUNTIF(Z1706,"NS")+COUNTIF(AC1706,"NS")+COUNTIF(N1832,"NS")+COUNTIF(Q1832,"NS")+COUNTIF(T1832,"NS")+COUNTIF(W1832,"NS")+COUNTIF(Z1832,"NS")+COUNTIF(AC1832,"NS")</f>
        <v>0</v>
      </c>
      <c r="AS1580">
        <f>SUM(T1580,W1580,Z1580,Q1580,AC1580,N1706,Q1706,T1706,W1706,Z1706,AC1706,N1832,Q1832,T1832,W1832,Z1832,AC1832)</f>
        <v>0</v>
      </c>
      <c r="AT1580">
        <f>IF($AG$1577=$AH$1577,0,IF(OR(AND(AQ1580=0,AR1580&gt;0),AND(AQ1580="ns",AS1580&gt;0),AND(AQ1580="ns",AR1580=0,AS1580=0)),1,IF(OR(AND(AQ1580&gt;0,AR1580=2),AND(AQ1580="ns",AR1580=2),AND(AQ1580="ns",AS1580=0,AR1580&gt;0),AQ1580=AS1580,(COUNTIF(N1580,"NA")+COUNTIF(Q1580,"NA")+COUNTIF(T1580,"NA")+COUNTIF(W1580,"NA")+COUNTIF(Z1580,"NA")+COUNTIF(AC1580,"NA")+COUNTIF(N1686,"NA")+COUNTIF(Q1686,"NA")+COUNTIF(T1686,"NA")+COUNTIF(W1686,"NA")+COUNTIF(Z1686,"NA")+COUNTIF(AC1686,"NA")+COUNTIF(N1792,"NA")+COUNTIF(Q1792,"NA")+COUNTIF(T1792,"NA")+COUNTIF(W1792,"NA")+COUNTIF(Z1792,"NA")+COUNTIF(AC1792,"NA"))=18),0,1)))</f>
        <v>0</v>
      </c>
      <c r="AV1580">
        <f>O1580</f>
        <v>0</v>
      </c>
      <c r="AW1580">
        <f>COUNTIF(U1580,"NS")+COUNTIF(X1580,"NS")+COUNTIF(AA1580,"NS")+COUNTIF(R1580,"NS")+COUNTIF(AD1580,"NS")+COUNTIF(O1706,"NS")+COUNTIF(R1706,"NS")+COUNTIF(U1706,"NS")+COUNTIF(X1706,"NS")+COUNTIF(AA1706,"NS")+COUNTIF(AD1706,"NS")+COUNTIF(O1832,"NS")+COUNTIF(R1832,"NS")+COUNTIF(U1832,"NS")+COUNTIF(X1832,"NS")+COUNTIF(AA1832,"NS")+COUNTIF(AD1832,"NS")</f>
        <v>0</v>
      </c>
      <c r="AX1580">
        <f>SUM(U1580,X1580,AA1580,R1580,AD1580,O1706,R1706,U1706,X1706,AA1706,AD1706,O1832,R1832,U1832,X1832,AA1832,AD1832)</f>
        <v>0</v>
      </c>
      <c r="AY1580">
        <f>IF($AG$1577=$AH$1577,0,IF(OR(AND(AV1580=0,AW1580&gt;0),AND(AV1580="ns",AX1580&gt;0),AND(AV1580="ns",AW1580=0,AX1580=0)),1,IF(OR(AND(AV1580&gt;0,AW1580=2),AND(AV1580="ns",AW1580=2),AND(AV1580="ns",AX1580=0,AW1580&gt;0),AV1580=AX1580,(COUNTIF(O1580,"NA")+COUNTIF(R1580,"NA")+COUNTIF(U1580,"NA")+COUNTIF(X1580,"NA")+COUNTIF(AA1580,"NA")+COUNTIF(AD1580,"NA")+COUNTIF(O1686,"NA")+COUNTIF(R1686,"NA")+COUNTIF(U1686,"NA")+COUNTIF(X1686,"NA")+COUNTIF(AA1686,"NA")+COUNTIF(AD1686,"NA")+COUNTIF(O1792,"NA")+COUNTIF(R1792,"NA")+COUNTIF(U1792,"NA")+COUNTIF(X1792,"NA")+COUNTIF(AA1792,"NA")+COUNTIF(AD1792,"NA"))=18),0,1)))</f>
        <v>0</v>
      </c>
      <c r="BA1580">
        <f>P1580</f>
        <v>0</v>
      </c>
      <c r="BB1580">
        <f>COUNTIF(Q1580:R1580,"NS")</f>
        <v>0</v>
      </c>
      <c r="BC1580">
        <f>SUM(Q1580:R1580)</f>
        <v>0</v>
      </c>
      <c r="BD1580">
        <f>IF($AG$1577=$AH$1577,0,IF(OR(AND(BA1580=0,BB1580&gt;0),AND(BA1580="ns",BC1580&gt;0),AND(BA1580="ns",BB1580=0,BC1580=0)),1,IF(OR(AND(BA1580&gt;0,BB1580=2),AND(BA1580="ns",BB1580=2),AND(BA1580="ns",BC1580=0,BB1580&gt;0),BA1580=BC1580,COUNTIF(P1580:R1580,"NA")=3),0,1)))</f>
        <v>0</v>
      </c>
      <c r="BF1580">
        <f>S1580</f>
        <v>0</v>
      </c>
      <c r="BG1580">
        <f>COUNTIF(T1580:U1580,"NS")</f>
        <v>0</v>
      </c>
      <c r="BH1580">
        <f>SUM(T1580:U1580)</f>
        <v>0</v>
      </c>
      <c r="BI1580">
        <f>IF($AG$1577=$AH$1577,0,IF(OR(AND(BF1580=0,BG1580&gt;0),AND(BF1580="ns",BH1580&gt;0),AND(BF1580="ns",BG1580=0,BH1580=0)),1,IF(OR(AND(BF1580&gt;0,BG1580=2),AND(BF1580="ns",BG1580=2),AND(BF1580="ns",BH1580=0,BG1580&gt;0),BF1580=BH1580,COUNTIF(S1580:U1580,"NA")=3),0,1)))</f>
        <v>0</v>
      </c>
      <c r="BK1580">
        <f>V1580</f>
        <v>0</v>
      </c>
      <c r="BL1580">
        <f>COUNTIF(W1580:X1580,"NS")</f>
        <v>0</v>
      </c>
      <c r="BM1580">
        <f>SUM(W1580:X1580)</f>
        <v>0</v>
      </c>
      <c r="BN1580">
        <f>IF($AG$1577=$AH$1577,0,IF(OR(AND(BK1580=0,BL1580&gt;0),AND(BK1580="ns",BM1580&gt;0),AND(BK1580="ns",BL1580=0,BM1580=0)),1,IF(OR(AND(BK1580&gt;0,BL1580=2),AND(BK1580="ns",BL1580=2),AND(BK1580="ns",BM1580=0,BL1580&gt;0),BK1580=BM1580,COUNTIF(V1580:X1580,"NA")=3),0,1)))</f>
        <v>0</v>
      </c>
      <c r="BP1580">
        <f>Y1580</f>
        <v>0</v>
      </c>
      <c r="BQ1580">
        <f>COUNTIF(Z1580:AA1580,"NS")</f>
        <v>0</v>
      </c>
      <c r="BR1580">
        <f>SUM(Z1580:AA1580)</f>
        <v>0</v>
      </c>
      <c r="BS1580">
        <f>IF($AG$1577=$AH$1577,0,IF(OR(AND(BP1580=0,BQ1580&gt;0),AND(BP1580="ns",BR1580&gt;0),AND(BP1580="ns",BQ1580=0,BR1580=0)),1,IF(OR(AND(BP1580&gt;0,BQ1580=2),AND(BP1580="ns",BQ1580=2),AND(BP1580="ns",BR1580=0,BQ1580&gt;0),BP1580=BR1580,COUNTIF(Y1580:AA1580,"NA")=3),0,1)))</f>
        <v>0</v>
      </c>
      <c r="BU1580">
        <f>AB1580</f>
        <v>0</v>
      </c>
      <c r="BV1580">
        <f>COUNTIF(AC1580:AD1580,"NS")</f>
        <v>0</v>
      </c>
      <c r="BW1580">
        <f>SUM(AC1580:AD1580)</f>
        <v>0</v>
      </c>
      <c r="BX1580">
        <f>IF($AG$1577=$AH$1577,0,IF(OR(AND(BU1580=0,BV1580&gt;0),AND(BU1580="ns",BW1580&gt;0),AND(BU1580="ns",BV1580=0,BW1580=0)),1,IF(OR(AND(BU1580&gt;0,BV1580=2),AND(BU1580="ns",BV1580=2),AND(BU1580="ns",BW1580=0,BV1580&gt;0),BU1580=BW1580,COUNTIF(AB1580:AD1580,"NA")=3),0,1)))</f>
        <v>0</v>
      </c>
      <c r="BZ1580">
        <f>IF(OR(Y1122="na",Y1122="ns"),0,Y1122)+IF(OR(AB1122="na",AB1122="ns"),0,AB1122)</f>
        <v>0</v>
      </c>
      <c r="CA1580">
        <f>IF(OR(BZ1580=0,BZ1580="NA",BZ1580="NS"),0,IF((COUNTBLANK(M1580:AD1580)+COUNTBLANK(M1706:AD1706)+COUNTBLANK(M1832:AD1832))=54,0,IF(COUNTA(M1580:AD1580,M1706:AD1706,M1832:AD1832)&lt;&gt;COUNTA($M$1578:$O$1579,$P$1579:$AD$1579,$M$1705:$AD$1705,$M$1831:$AD$1831),1,0)))</f>
        <v>0</v>
      </c>
      <c r="CC1580">
        <f>IF(COUNTBLANK(M1580:AD1580)=18,0,IF(M1580&gt;=BZ1580,0,1))</f>
        <v>0</v>
      </c>
      <c r="CD1580">
        <f>IF(OR(Z1122="na",Z1122="ns"),0,Z1122)+IF(OR(AC1122="na",AC1122="ns"),0,AC1122)</f>
        <v>0</v>
      </c>
      <c r="CE1580">
        <f>IF(COUNTBLANK(M1580:AD1580)=18,0,IF(N1580&gt;=CD1580,0,1))</f>
        <v>0</v>
      </c>
      <c r="CF1580">
        <f>IF(OR(AA1122="na",AA1122="ns"),0,AA1122)+IF(OR(AD1122="na",AD1122="ns"),0,AD1122)</f>
        <v>0</v>
      </c>
      <c r="CG1580" s="203">
        <f>IF(COUNTBLANK(M1580:AD1580)=18,0,IF(O1580&gt;=CF1580,0,1))</f>
        <v>0</v>
      </c>
      <c r="CH1580">
        <f>IF(OR(P1580="NA",P1580="NS"),0,IF(P1580&lt;=BZ1580,0,1))+IF(OR(S1580="NA",S1580="NS"),0,IF(S1580&lt;=BZ1580,0,1))+IF(OR(V1580="NA",V1580="NS"),0,IF(V1580&lt;=BZ1580,0,1))+IF(OR(Y1580="NA",Y1580="NS"),0,IF(Y1580&lt;=BZ1580,0,1))+IF(OR(AB1580="NA",AB1580="NS"),0,IF(AB1580&lt;=BZ1580,0,1))+IF(OR(M1706="NA",M1706="NS"),0,IF(M1706&lt;=BZ1580,0,1))+IF(OR(P1706="NA",P1706="NS"),0,IF(P1706&lt;=BZ1580,0,1))+IF(OR(S1706="NA",S1706="NS"),0,IF(S1706&lt;=BZ1580,0,1))+IF(OR(V1706="NA",V1706="NS"),0,IF(V1706&lt;=BZ1580,0,1))+IF(OR(Y1706="NA",Y1706="NS"),0,IF(Y1706&lt;=BZ1580,0,1))+IF(OR(AB1706="NA",AB1706="NS"),0,IF(AB1706&lt;=BZ1580,0,1))+IF(OR(M1832="NA",M1832="NS"),0,IF(M1832&lt;=BZ1580,0,1))+IF(OR(P1832="NA",P1832="NS"),0,IF(P1832&lt;=BZ1580,0,1))+IF(OR(S1832="NA",S1832="NS"),0,IF(S1832&lt;=BZ1580,0,1))+IF(OR(V1832="NA",V1832="NS"),0,IF(V1832&lt;=BZ1580,0,1))+IF(OR(Y1832="NA",Y1832="NS"),0,IF(Y1832&lt;=BZ1580,0,1))+IF(OR(AB1832="NA",AB1832="NS"),0,IF(AB1832&lt;=BZ1580,0,1))</f>
        <v>0</v>
      </c>
      <c r="CI1580">
        <f>IF(OR(Q1580="NA",Q1580="NS"),0,IF(Q1580&lt;=CD1580,0,1))+IF(OR(T1580="NA",T1580="NS"),0,IF(T1580&lt;=CD1580,0,1))+IF(OR(W1580="NA",W1580="NS"),0,IF(W1580&lt;=CD1580,0,1))+IF(OR(Z1580="NA",Z1580="NS"),0,IF(Z1580&lt;=CD1580,0,1))+IF(OR(AC1580="NA",AC1580="NS"),0,IF(AC1580&lt;=CD1580,0,1))+IF(OR(N1706="NA",N1706="NS"),0,IF(N1706&lt;=CD1580,0,1))+IF(OR(Q1706="NA",Q1706="NS"),0,IF(Q1706&lt;=CD1580,0,1))+IF(OR(T1706="NA",T1706="NS"),0,IF(T1706&lt;=CD1580,0,1))+IF(OR(W1706="NA",W1706="NS"),0,IF(W1706&lt;=CD1580,0,1))+IF(OR(Z1706="NA",Z1706="NS"),0,IF(Z1706&lt;=CD1580,0,1))+IF(OR(AC1706="NA",AC1706="NS"),0,IF(AC1706&lt;=CD1580,0,1))+IF(OR(N1706="NA",N1706="NS"),0,IF(N1706&lt;=CD1580,0,1))+IF(OR(N1832="NA",N1832="NS"),0,IF(N1832&lt;=CD1580,0,1))+IF(OR(Q1832="NA",Q1832="NS"),0,IF(Q1832&lt;=CD1580,0,1))+IF(OR(T1832="NA",T1832="NS"),0,IF(T1832&lt;=CD1580,0,1))+IF(OR(W1832="NA",W1832="NS"),0,IF(W1832&lt;=CD1580,0,1))+IF(OR(Z1832="NA",Z1832="NS"),0,IF(Z1832&lt;=CD1580,0,1))+IF(OR(AC1832="NA",AC1832="NS"),0,IF(AC1832&lt;=CD1580,0,1))</f>
        <v>0</v>
      </c>
      <c r="CJ1580">
        <f>IF(OR(R1580="NA",R1580="NS"),0,IF(R1580&lt;=CF1580,0,1))+IF(OR(U1580="NA",U1580="NS"),0,IF(U1580&lt;=CF1580,0,1))+IF(OR(X1580="NA",X1580="NS"),0,IF(X1580&lt;=CF1580,0,1))+IF(OR(AA1580="NA",AA1580="NS"),0,IF(AA1580&lt;=CF1580,0,1))+IF(OR(AD1580="NA",AD1580="NS"),0,IF(AD1580&lt;=CF1580,0,1))+IF(OR(O1706="NA",O1706="NS"),0,IF(O1706&lt;=CF1580,0,1))+IF(OR(R1706="NA",R1706="NS"),0,IF(R1706&lt;=CF1580,0,1))+IF(OR(U1706="NA",U1706="NS"),0,IF(U1706&lt;=CF1580,0,1))+IF(OR(X1706="NA",X1706="NS"),0,IF(X1706&lt;=CF1580,0,1))+IF(OR(AA1706="NA",AA1706="NS"),0,IF(AA1706&lt;=CF1580,0,1))+IF(OR(AD1706="NA",AD1706="NS"),0,IF(AD1706&lt;=CF1580,0,1))+IF(OR(O1832="NA",O1832="NS"),0,IF(O1832&lt;=CF1580,0,1))+IF(OR(R1832="NA",R1832="NS"),0,IF(R1832&lt;=CF1580,0,1))+IF(OR(U1832="NA",U1832="NS"),0,IF(U1832&lt;=CF1580,0,1))+IF(OR(X1832="NA",X1832="NS"),0,IF(X1832&lt;=CF1580,0,1))+IF(OR(AA1832="NA",AA1832="NS"),0,IF(AA1832&lt;=CF1580,0,1))+IF(OR(AD1832="NA",AD1832="NS"),0,IF(AD1832&lt;=CF1580,0,1))</f>
        <v>0</v>
      </c>
    </row>
    <row r="1581" spans="1:88" ht="15" customHeight="1">
      <c r="A1581" s="166"/>
      <c r="B1581" s="7"/>
      <c r="C1581" s="64" t="s">
        <v>69</v>
      </c>
      <c r="D1581" s="322" t="str">
        <f t="shared" ref="D1581:D1644" si="622">IF(D435="","",D435)</f>
        <v/>
      </c>
      <c r="E1581" s="323"/>
      <c r="F1581" s="323"/>
      <c r="G1581" s="323"/>
      <c r="H1581" s="323"/>
      <c r="I1581" s="323"/>
      <c r="J1581" s="323"/>
      <c r="K1581" s="323"/>
      <c r="L1581" s="324"/>
      <c r="M1581" s="234"/>
      <c r="N1581" s="234"/>
      <c r="O1581" s="234"/>
      <c r="P1581" s="234"/>
      <c r="Q1581" s="234"/>
      <c r="R1581" s="234"/>
      <c r="S1581" s="234"/>
      <c r="T1581" s="234"/>
      <c r="U1581" s="234"/>
      <c r="V1581" s="234"/>
      <c r="W1581" s="234"/>
      <c r="X1581" s="234"/>
      <c r="Y1581" s="234"/>
      <c r="Z1581" s="234"/>
      <c r="AA1581" s="234"/>
      <c r="AB1581" s="234"/>
      <c r="AC1581" s="234"/>
      <c r="AD1581" s="234"/>
      <c r="AG1581">
        <f t="shared" ref="AG1581:AG1644" si="623">M1581</f>
        <v>0</v>
      </c>
      <c r="AH1581">
        <f t="shared" ref="AH1581:AH1644" si="624">COUNTIF(N1581:O1581,"NS")</f>
        <v>0</v>
      </c>
      <c r="AI1581">
        <f t="shared" ref="AI1581:AI1644" si="625">SUM(N1581:O1581)</f>
        <v>0</v>
      </c>
      <c r="AJ1581">
        <f t="shared" ref="AJ1581:AJ1644" si="626">IF($AG$1577=$AH$1577,0,IF(OR(AND(AG1581=0,AH1581&gt;0),AND(AG1581="ns",AI1581&gt;0),AND(AG1581="ns",AH1581=0,AI1581=0)),1,IF(OR(AND(AG1581&gt;0,AH1581=2),AND(AG1581="ns",AH1581=2),AND(AG1581="ns",AI1581=0,AH1581&gt;0),AG1581=AI1581,COUNTIF(M1581:O1581,"NA")=3),0,1)))</f>
        <v>0</v>
      </c>
      <c r="AL1581">
        <f t="shared" ref="AL1581:AL1644" si="627">M1581</f>
        <v>0</v>
      </c>
      <c r="AM1581">
        <f t="shared" ref="AM1581:AM1644" si="628">COUNTIF(S1581,"NS")+COUNTIF(V1581,"NS")+COUNTIF(Y1581,"NS")+COUNTIF(P1581,"NS")+COUNTIF(AB1581,"NS")+COUNTIF(M1707,"NS")+COUNTIF(P1707,"NS")+COUNTIF(S1707,"NS")+COUNTIF(V1707,"NS")+COUNTIF(Y1707,"NS")+COUNTIF(AB1707,"NS")+COUNTIF(M1833,"NS")+COUNTIF(P1833,"NS")+COUNTIF(S1833,"NS")+COUNTIF(V1833,"NS")+COUNTIF(Y1833,"NS")+COUNTIF(AB1833,"NS")</f>
        <v>0</v>
      </c>
      <c r="AN1581">
        <f t="shared" ref="AN1581:AN1644" si="629">SUM(S1581,V1581,Y1581,P1581,AB1581,M1707,P1707,S1707,V1707,Y1707,AB1707,M1833,P1833,S1833,V1833,Y1833,AB1833)</f>
        <v>0</v>
      </c>
      <c r="AO1581">
        <f t="shared" ref="AO1581:AO1644" si="630">IF($AG$1577=$AH$1577,0,IF(OR(AND(AL1581=0,AM1581&gt;0),AND(AL1581="ns",AN1581&gt;0),AND(AL1581="ns",AM1581=0,AN1581=0)),1,IF(OR(AND(AL1581&gt;0,AM1581=2),AND(AL1581="ns",AM1581=2),AND(AL1581="ns",AN1581=0,AM1581&gt;0),AL1581=AN1581,(COUNTIF(M1581,"NA")+COUNTIF(P1581,"NA")+COUNTIF(S1581,"NA")+COUNTIF(V1581,"NA")+COUNTIF(Y1581,"NA")+COUNTIF(AB1581,"NA")+COUNTIF(M1687,"NA")+COUNTIF(P1687,"NA")+COUNTIF(S1687,"NA")+COUNTIF(V1687,"NA")+COUNTIF(Y1687,"NA")+COUNTIF(AB1687,"NA")+COUNTIF(M1793,"NA")+COUNTIF(P1793,"NA")+COUNTIF(S1793,"NA")+COUNTIF(V1793,"NA")+COUNTIF(Y1793,"NA")+COUNTIF(AB1793,"NA"))=18),0,1)))</f>
        <v>0</v>
      </c>
      <c r="AQ1581">
        <f t="shared" ref="AQ1581:AQ1644" si="631">N1581</f>
        <v>0</v>
      </c>
      <c r="AR1581">
        <f t="shared" ref="AR1581:AR1644" si="632">COUNTIF(T1581,"NS")+COUNTIF(W1581,"NS")+COUNTIF(Z1581,"NS")+COUNTIF(Q1581,"NS")+COUNTIF(AC1581,"NS")+COUNTIF(N1707,"NS")+COUNTIF(Q1707,"NS")+COUNTIF(T1707,"NS")+COUNTIF(W1707,"NS")+COUNTIF(Z1707,"NS")+COUNTIF(AC1707,"NS")+COUNTIF(N1833,"NS")+COUNTIF(Q1833,"NS")+COUNTIF(T1833,"NS")+COUNTIF(W1833,"NS")+COUNTIF(Z1833,"NS")+COUNTIF(AC1833,"NS")</f>
        <v>0</v>
      </c>
      <c r="AS1581">
        <f t="shared" ref="AS1581:AS1644" si="633">SUM(T1581,W1581,Z1581,Q1581,AC1581,N1707,Q1707,T1707,W1707,Z1707,AC1707,N1833,Q1833,T1833,W1833,Z1833,AC1833)</f>
        <v>0</v>
      </c>
      <c r="AT1581">
        <f t="shared" ref="AT1581:AT1644" si="634">IF($AG$1577=$AH$1577,0,IF(OR(AND(AQ1581=0,AR1581&gt;0),AND(AQ1581="ns",AS1581&gt;0),AND(AQ1581="ns",AR1581=0,AS1581=0)),1,IF(OR(AND(AQ1581&gt;0,AR1581=2),AND(AQ1581="ns",AR1581=2),AND(AQ1581="ns",AS1581=0,AR1581&gt;0),AQ1581=AS1581,(COUNTIF(N1581,"NA")+COUNTIF(Q1581,"NA")+COUNTIF(T1581,"NA")+COUNTIF(W1581,"NA")+COUNTIF(Z1581,"NA")+COUNTIF(AC1581,"NA")+COUNTIF(N1687,"NA")+COUNTIF(Q1687,"NA")+COUNTIF(T1687,"NA")+COUNTIF(W1687,"NA")+COUNTIF(Z1687,"NA")+COUNTIF(AC1687,"NA")+COUNTIF(N1793,"NA")+COUNTIF(Q1793,"NA")+COUNTIF(T1793,"NA")+COUNTIF(W1793,"NA")+COUNTIF(Z1793,"NA")+COUNTIF(AC1793,"NA"))=18),0,1)))</f>
        <v>0</v>
      </c>
      <c r="AV1581">
        <f t="shared" ref="AV1581:AV1644" si="635">O1581</f>
        <v>0</v>
      </c>
      <c r="AW1581">
        <f t="shared" ref="AW1581:AW1644" si="636">COUNTIF(U1581,"NS")+COUNTIF(X1581,"NS")+COUNTIF(AA1581,"NS")+COUNTIF(R1581,"NS")+COUNTIF(AD1581,"NS")+COUNTIF(O1707,"NS")+COUNTIF(R1707,"NS")+COUNTIF(U1707,"NS")+COUNTIF(X1707,"NS")+COUNTIF(AA1707,"NS")+COUNTIF(AD1707,"NS")+COUNTIF(O1833,"NS")+COUNTIF(R1833,"NS")+COUNTIF(U1833,"NS")+COUNTIF(X1833,"NS")+COUNTIF(AA1833,"NS")+COUNTIF(AD1833,"NS")</f>
        <v>0</v>
      </c>
      <c r="AX1581">
        <f t="shared" ref="AX1581:AX1644" si="637">SUM(U1581,X1581,AA1581,R1581,AD1581,O1707,R1707,U1707,X1707,AA1707,AD1707,O1833,R1833,U1833,X1833,AA1833,AD1833)</f>
        <v>0</v>
      </c>
      <c r="AY1581">
        <f t="shared" ref="AY1581:AY1644" si="638">IF($AG$1577=$AH$1577,0,IF(OR(AND(AV1581=0,AW1581&gt;0),AND(AV1581="ns",AX1581&gt;0),AND(AV1581="ns",AW1581=0,AX1581=0)),1,IF(OR(AND(AV1581&gt;0,AW1581=2),AND(AV1581="ns",AW1581=2),AND(AV1581="ns",AX1581=0,AW1581&gt;0),AV1581=AX1581,(COUNTIF(O1581,"NA")+COUNTIF(R1581,"NA")+COUNTIF(U1581,"NA")+COUNTIF(X1581,"NA")+COUNTIF(AA1581,"NA")+COUNTIF(AD1581,"NA")+COUNTIF(O1687,"NA")+COUNTIF(R1687,"NA")+COUNTIF(U1687,"NA")+COUNTIF(X1687,"NA")+COUNTIF(AA1687,"NA")+COUNTIF(AD1687,"NA")+COUNTIF(O1793,"NA")+COUNTIF(R1793,"NA")+COUNTIF(U1793,"NA")+COUNTIF(X1793,"NA")+COUNTIF(AA1793,"NA")+COUNTIF(AD1793,"NA"))=18),0,1)))</f>
        <v>0</v>
      </c>
      <c r="BA1581">
        <f t="shared" ref="BA1581:BA1644" si="639">P1581</f>
        <v>0</v>
      </c>
      <c r="BB1581">
        <f t="shared" ref="BB1581:BB1644" si="640">COUNTIF(Q1581:R1581,"NS")</f>
        <v>0</v>
      </c>
      <c r="BC1581">
        <f t="shared" ref="BC1581:BC1644" si="641">SUM(Q1581:R1581)</f>
        <v>0</v>
      </c>
      <c r="BD1581">
        <f t="shared" ref="BD1581:BD1644" si="642">IF($AG$1577=$AH$1577,0,IF(OR(AND(BA1581=0,BB1581&gt;0),AND(BA1581="ns",BC1581&gt;0),AND(BA1581="ns",BB1581=0,BC1581=0)),1,IF(OR(AND(BA1581&gt;0,BB1581=2),AND(BA1581="ns",BB1581=2),AND(BA1581="ns",BC1581=0,BB1581&gt;0),BA1581=BC1581,COUNTIF(P1581:R1581,"NA")=3),0,1)))</f>
        <v>0</v>
      </c>
      <c r="BF1581">
        <f t="shared" ref="BF1581:BF1644" si="643">S1581</f>
        <v>0</v>
      </c>
      <c r="BG1581">
        <f t="shared" ref="BG1581:BG1644" si="644">COUNTIF(T1581:U1581,"NS")</f>
        <v>0</v>
      </c>
      <c r="BH1581">
        <f t="shared" ref="BH1581:BH1644" si="645">SUM(T1581:U1581)</f>
        <v>0</v>
      </c>
      <c r="BI1581">
        <f t="shared" ref="BI1581:BI1644" si="646">IF($AG$1577=$AH$1577,0,IF(OR(AND(BF1581=0,BG1581&gt;0),AND(BF1581="ns",BH1581&gt;0),AND(BF1581="ns",BG1581=0,BH1581=0)),1,IF(OR(AND(BF1581&gt;0,BG1581=2),AND(BF1581="ns",BG1581=2),AND(BF1581="ns",BH1581=0,BG1581&gt;0),BF1581=BH1581,COUNTIF(S1581:U1581,"NA")=3),0,1)))</f>
        <v>0</v>
      </c>
      <c r="BK1581">
        <f t="shared" ref="BK1581:BK1644" si="647">V1581</f>
        <v>0</v>
      </c>
      <c r="BL1581">
        <f t="shared" ref="BL1581:BL1644" si="648">COUNTIF(W1581:X1581,"NS")</f>
        <v>0</v>
      </c>
      <c r="BM1581">
        <f t="shared" ref="BM1581:BM1644" si="649">SUM(W1581:X1581)</f>
        <v>0</v>
      </c>
      <c r="BN1581">
        <f t="shared" ref="BN1581:BN1644" si="650">IF($AG$1577=$AH$1577,0,IF(OR(AND(BK1581=0,BL1581&gt;0),AND(BK1581="ns",BM1581&gt;0),AND(BK1581="ns",BL1581=0,BM1581=0)),1,IF(OR(AND(BK1581&gt;0,BL1581=2),AND(BK1581="ns",BL1581=2),AND(BK1581="ns",BM1581=0,BL1581&gt;0),BK1581=BM1581,COUNTIF(V1581:X1581,"NA")=3),0,1)))</f>
        <v>0</v>
      </c>
      <c r="BP1581">
        <f t="shared" ref="BP1581:BP1644" si="651">Y1581</f>
        <v>0</v>
      </c>
      <c r="BQ1581">
        <f t="shared" ref="BQ1581:BQ1644" si="652">COUNTIF(Z1581:AA1581,"NS")</f>
        <v>0</v>
      </c>
      <c r="BR1581">
        <f t="shared" ref="BR1581:BR1644" si="653">SUM(Z1581:AA1581)</f>
        <v>0</v>
      </c>
      <c r="BS1581">
        <f t="shared" ref="BS1581:BS1644" si="654">IF($AG$1577=$AH$1577,0,IF(OR(AND(BP1581=0,BQ1581&gt;0),AND(BP1581="ns",BR1581&gt;0),AND(BP1581="ns",BQ1581=0,BR1581=0)),1,IF(OR(AND(BP1581&gt;0,BQ1581=2),AND(BP1581="ns",BQ1581=2),AND(BP1581="ns",BR1581=0,BQ1581&gt;0),BP1581=BR1581,COUNTIF(Y1581:AA1581,"NA")=3),0,1)))</f>
        <v>0</v>
      </c>
      <c r="BU1581">
        <f t="shared" ref="BU1581:BU1644" si="655">AB1581</f>
        <v>0</v>
      </c>
      <c r="BV1581">
        <f t="shared" ref="BV1581:BV1644" si="656">COUNTIF(AC1581:AD1581,"NS")</f>
        <v>0</v>
      </c>
      <c r="BW1581">
        <f t="shared" ref="BW1581:BW1644" si="657">SUM(AC1581:AD1581)</f>
        <v>0</v>
      </c>
      <c r="BX1581">
        <f t="shared" ref="BX1581:BX1644" si="658">IF($AG$1577=$AH$1577,0,IF(OR(AND(BU1581=0,BV1581&gt;0),AND(BU1581="ns",BW1581&gt;0),AND(BU1581="ns",BV1581=0,BW1581=0)),1,IF(OR(AND(BU1581&gt;0,BV1581=2),AND(BU1581="ns",BV1581=2),AND(BU1581="ns",BW1581=0,BV1581&gt;0),BU1581=BW1581,COUNTIF(AB1581:AD1581,"NA")=3),0,1)))</f>
        <v>0</v>
      </c>
      <c r="BZ1581">
        <f t="shared" ref="BZ1581:BZ1644" si="659">IF(OR(Y1123="na",Y1123="ns"),0,Y1123)+IF(OR(AB1123="na",AB1123="ns"),0,AB1123)</f>
        <v>0</v>
      </c>
      <c r="CA1581">
        <f t="shared" ref="CA1581:CA1644" si="660">IF(OR(BZ1581=0,BZ1581="NA",BZ1581="NS"),0,IF((COUNTBLANK(M1581:AD1581)+COUNTBLANK(M1707:AD1707)+COUNTBLANK(M1833:AD1833))=54,0,IF(COUNTA(M1581:AD1581,M1707:AD1707,M1833:AD1833)&lt;&gt;COUNTA($M$1578:$O$1579,$P$1579:$AD$1579,$M$1705:$AD$1705,$M$1831:$AD$1831),1,0)))</f>
        <v>0</v>
      </c>
      <c r="CC1581">
        <f t="shared" ref="CC1581:CC1644" si="661">IF(COUNTBLANK(M1581:AD1581)=18,0,IF(M1581&gt;=BZ1581,0,1))</f>
        <v>0</v>
      </c>
      <c r="CD1581">
        <f t="shared" ref="CD1581:CD1644" si="662">IF(OR(Z1123="na",Z1123="ns"),0,Z1123)+IF(OR(AC1123="na",AC1123="ns"),0,AC1123)</f>
        <v>0</v>
      </c>
      <c r="CE1581">
        <f t="shared" ref="CE1581:CE1644" si="663">IF(COUNTBLANK(M1581:AD1581)=18,0,IF(N1581&gt;=CD1581,0,1))</f>
        <v>0</v>
      </c>
      <c r="CF1581">
        <f t="shared" ref="CF1581:CF1644" si="664">IF(OR(AA1123="na",AA1123="ns"),0,AA1123)+IF(OR(AD1123="na",AD1123="ns"),0,AD1123)</f>
        <v>0</v>
      </c>
      <c r="CG1581" s="203">
        <f t="shared" ref="CG1581:CG1644" si="665">IF(COUNTBLANK(M1581:AD1581)=18,0,IF(O1581&gt;=CF1581,0,1))</f>
        <v>0</v>
      </c>
      <c r="CH1581">
        <f t="shared" ref="CH1581:CH1644" si="666">IF(OR(P1581="NA",P1581="NS"),0,IF(P1581&lt;=BZ1581,0,1))+IF(OR(S1581="NA",S1581="NS"),0,IF(S1581&lt;=BZ1581,0,1))+IF(OR(V1581="NA",V1581="NS"),0,IF(V1581&lt;=BZ1581,0,1))+IF(OR(Y1581="NA",Y1581="NS"),0,IF(Y1581&lt;=BZ1581,0,1))+IF(OR(AB1581="NA",AB1581="NS"),0,IF(AB1581&lt;=BZ1581,0,1))+IF(OR(M1707="NA",M1707="NS"),0,IF(M1707&lt;=BZ1581,0,1))+IF(OR(P1707="NA",P1707="NS"),0,IF(P1707&lt;=BZ1581,0,1))+IF(OR(S1707="NA",S1707="NS"),0,IF(S1707&lt;=BZ1581,0,1))+IF(OR(V1707="NA",V1707="NS"),0,IF(V1707&lt;=BZ1581,0,1))+IF(OR(Y1707="NA",Y1707="NS"),0,IF(Y1707&lt;=BZ1581,0,1))+IF(OR(AB1707="NA",AB1707="NS"),0,IF(AB1707&lt;=BZ1581,0,1))+IF(OR(M1833="NA",M1833="NS"),0,IF(M1833&lt;=BZ1581,0,1))+IF(OR(P1833="NA",P1833="NS"),0,IF(P1833&lt;=BZ1581,0,1))+IF(OR(S1833="NA",S1833="NS"),0,IF(S1833&lt;=BZ1581,0,1))+IF(OR(V1833="NA",V1833="NS"),0,IF(V1833&lt;=BZ1581,0,1))+IF(OR(Y1833="NA",Y1833="NS"),0,IF(Y1833&lt;=BZ1581,0,1))+IF(OR(AB1833="NA",AB1833="NS"),0,IF(AB1833&lt;=BZ1581,0,1))</f>
        <v>0</v>
      </c>
      <c r="CI1581">
        <f t="shared" ref="CI1581:CI1644" si="667">IF(OR(Q1581="NA",Q1581="NS"),0,IF(Q1581&lt;=CD1581,0,1))+IF(OR(T1581="NA",T1581="NS"),0,IF(T1581&lt;=CD1581,0,1))+IF(OR(W1581="NA",W1581="NS"),0,IF(W1581&lt;=CD1581,0,1))+IF(OR(Z1581="NA",Z1581="NS"),0,IF(Z1581&lt;=CD1581,0,1))+IF(OR(AC1581="NA",AC1581="NS"),0,IF(AC1581&lt;=CD1581,0,1))+IF(OR(N1707="NA",N1707="NS"),0,IF(N1707&lt;=CD1581,0,1))+IF(OR(Q1707="NA",Q1707="NS"),0,IF(Q1707&lt;=CD1581,0,1))+IF(OR(T1707="NA",T1707="NS"),0,IF(T1707&lt;=CD1581,0,1))+IF(OR(W1707="NA",W1707="NS"),0,IF(W1707&lt;=CD1581,0,1))+IF(OR(Z1707="NA",Z1707="NS"),0,IF(Z1707&lt;=CD1581,0,1))+IF(OR(AC1707="NA",AC1707="NS"),0,IF(AC1707&lt;=CD1581,0,1))+IF(OR(N1707="NA",N1707="NS"),0,IF(N1707&lt;=CD1581,0,1))+IF(OR(N1833="NA",N1833="NS"),0,IF(N1833&lt;=CD1581,0,1))+IF(OR(Q1833="NA",Q1833="NS"),0,IF(Q1833&lt;=CD1581,0,1))+IF(OR(T1833="NA",T1833="NS"),0,IF(T1833&lt;=CD1581,0,1))+IF(OR(W1833="NA",W1833="NS"),0,IF(W1833&lt;=CD1581,0,1))+IF(OR(Z1833="NA",Z1833="NS"),0,IF(Z1833&lt;=CD1581,0,1))+IF(OR(AC1833="NA",AC1833="NS"),0,IF(AC1833&lt;=CD1581,0,1))</f>
        <v>0</v>
      </c>
      <c r="CJ1581">
        <f t="shared" ref="CJ1581:CJ1644" si="668">IF(OR(R1581="NA",R1581="NS"),0,IF(R1581&lt;=CF1581,0,1))+IF(OR(U1581="NA",U1581="NS"),0,IF(U1581&lt;=CF1581,0,1))+IF(OR(X1581="NA",X1581="NS"),0,IF(X1581&lt;=CF1581,0,1))+IF(OR(AA1581="NA",AA1581="NS"),0,IF(AA1581&lt;=CF1581,0,1))+IF(OR(AD1581="NA",AD1581="NS"),0,IF(AD1581&lt;=CF1581,0,1))+IF(OR(O1707="NA",O1707="NS"),0,IF(O1707&lt;=CF1581,0,1))+IF(OR(R1707="NA",R1707="NS"),0,IF(R1707&lt;=CF1581,0,1))+IF(OR(U1707="NA",U1707="NS"),0,IF(U1707&lt;=CF1581,0,1))+IF(OR(X1707="NA",X1707="NS"),0,IF(X1707&lt;=CF1581,0,1))+IF(OR(AA1707="NA",AA1707="NS"),0,IF(AA1707&lt;=CF1581,0,1))+IF(OR(AD1707="NA",AD1707="NS"),0,IF(AD1707&lt;=CF1581,0,1))+IF(OR(O1833="NA",O1833="NS"),0,IF(O1833&lt;=CF1581,0,1))+IF(OR(R1833="NA",R1833="NS"),0,IF(R1833&lt;=CF1581,0,1))+IF(OR(U1833="NA",U1833="NS"),0,IF(U1833&lt;=CF1581,0,1))+IF(OR(X1833="NA",X1833="NS"),0,IF(X1833&lt;=CF1581,0,1))+IF(OR(AA1833="NA",AA1833="NS"),0,IF(AA1833&lt;=CF1581,0,1))+IF(OR(AD1833="NA",AD1833="NS"),0,IF(AD1833&lt;=CF1581,0,1))</f>
        <v>0</v>
      </c>
    </row>
    <row r="1582" spans="1:88" ht="15" customHeight="1">
      <c r="A1582" s="166"/>
      <c r="B1582" s="7"/>
      <c r="C1582" s="64" t="s">
        <v>70</v>
      </c>
      <c r="D1582" s="322" t="str">
        <f t="shared" si="622"/>
        <v/>
      </c>
      <c r="E1582" s="323"/>
      <c r="F1582" s="323"/>
      <c r="G1582" s="323"/>
      <c r="H1582" s="323"/>
      <c r="I1582" s="323"/>
      <c r="J1582" s="323"/>
      <c r="K1582" s="323"/>
      <c r="L1582" s="324"/>
      <c r="M1582" s="234"/>
      <c r="N1582" s="234"/>
      <c r="O1582" s="234"/>
      <c r="P1582" s="234"/>
      <c r="Q1582" s="234"/>
      <c r="R1582" s="234"/>
      <c r="S1582" s="234"/>
      <c r="T1582" s="234"/>
      <c r="U1582" s="234"/>
      <c r="V1582" s="234"/>
      <c r="W1582" s="234"/>
      <c r="X1582" s="234"/>
      <c r="Y1582" s="234"/>
      <c r="Z1582" s="234"/>
      <c r="AA1582" s="234"/>
      <c r="AB1582" s="234"/>
      <c r="AC1582" s="234"/>
      <c r="AD1582" s="234"/>
      <c r="AG1582">
        <f t="shared" si="623"/>
        <v>0</v>
      </c>
      <c r="AH1582">
        <f t="shared" si="624"/>
        <v>0</v>
      </c>
      <c r="AI1582">
        <f t="shared" si="625"/>
        <v>0</v>
      </c>
      <c r="AJ1582">
        <f t="shared" si="626"/>
        <v>0</v>
      </c>
      <c r="AL1582">
        <f t="shared" si="627"/>
        <v>0</v>
      </c>
      <c r="AM1582">
        <f t="shared" si="628"/>
        <v>0</v>
      </c>
      <c r="AN1582">
        <f t="shared" si="629"/>
        <v>0</v>
      </c>
      <c r="AO1582">
        <f t="shared" si="630"/>
        <v>0</v>
      </c>
      <c r="AQ1582">
        <f t="shared" si="631"/>
        <v>0</v>
      </c>
      <c r="AR1582">
        <f t="shared" si="632"/>
        <v>0</v>
      </c>
      <c r="AS1582">
        <f t="shared" si="633"/>
        <v>0</v>
      </c>
      <c r="AT1582">
        <f t="shared" si="634"/>
        <v>0</v>
      </c>
      <c r="AV1582">
        <f t="shared" si="635"/>
        <v>0</v>
      </c>
      <c r="AW1582">
        <f t="shared" si="636"/>
        <v>0</v>
      </c>
      <c r="AX1582">
        <f t="shared" si="637"/>
        <v>0</v>
      </c>
      <c r="AY1582">
        <f t="shared" si="638"/>
        <v>0</v>
      </c>
      <c r="BA1582">
        <f t="shared" si="639"/>
        <v>0</v>
      </c>
      <c r="BB1582">
        <f t="shared" si="640"/>
        <v>0</v>
      </c>
      <c r="BC1582">
        <f t="shared" si="641"/>
        <v>0</v>
      </c>
      <c r="BD1582">
        <f t="shared" si="642"/>
        <v>0</v>
      </c>
      <c r="BF1582">
        <f t="shared" si="643"/>
        <v>0</v>
      </c>
      <c r="BG1582">
        <f t="shared" si="644"/>
        <v>0</v>
      </c>
      <c r="BH1582">
        <f t="shared" si="645"/>
        <v>0</v>
      </c>
      <c r="BI1582">
        <f t="shared" si="646"/>
        <v>0</v>
      </c>
      <c r="BK1582">
        <f t="shared" si="647"/>
        <v>0</v>
      </c>
      <c r="BL1582">
        <f t="shared" si="648"/>
        <v>0</v>
      </c>
      <c r="BM1582">
        <f t="shared" si="649"/>
        <v>0</v>
      </c>
      <c r="BN1582">
        <f t="shared" si="650"/>
        <v>0</v>
      </c>
      <c r="BP1582">
        <f t="shared" si="651"/>
        <v>0</v>
      </c>
      <c r="BQ1582">
        <f t="shared" si="652"/>
        <v>0</v>
      </c>
      <c r="BR1582">
        <f t="shared" si="653"/>
        <v>0</v>
      </c>
      <c r="BS1582">
        <f t="shared" si="654"/>
        <v>0</v>
      </c>
      <c r="BU1582">
        <f t="shared" si="655"/>
        <v>0</v>
      </c>
      <c r="BV1582">
        <f t="shared" si="656"/>
        <v>0</v>
      </c>
      <c r="BW1582">
        <f t="shared" si="657"/>
        <v>0</v>
      </c>
      <c r="BX1582">
        <f t="shared" si="658"/>
        <v>0</v>
      </c>
      <c r="BZ1582">
        <f t="shared" si="659"/>
        <v>0</v>
      </c>
      <c r="CA1582">
        <f t="shared" si="660"/>
        <v>0</v>
      </c>
      <c r="CC1582">
        <f t="shared" si="661"/>
        <v>0</v>
      </c>
      <c r="CD1582">
        <f t="shared" si="662"/>
        <v>0</v>
      </c>
      <c r="CE1582">
        <f t="shared" si="663"/>
        <v>0</v>
      </c>
      <c r="CF1582">
        <f t="shared" si="664"/>
        <v>0</v>
      </c>
      <c r="CG1582" s="203">
        <f t="shared" si="665"/>
        <v>0</v>
      </c>
      <c r="CH1582">
        <f t="shared" si="666"/>
        <v>0</v>
      </c>
      <c r="CI1582">
        <f t="shared" si="667"/>
        <v>0</v>
      </c>
      <c r="CJ1582">
        <f t="shared" si="668"/>
        <v>0</v>
      </c>
    </row>
    <row r="1583" spans="1:88" ht="15" customHeight="1">
      <c r="A1583" s="166"/>
      <c r="B1583" s="7"/>
      <c r="C1583" s="64" t="s">
        <v>71</v>
      </c>
      <c r="D1583" s="322" t="str">
        <f t="shared" si="622"/>
        <v/>
      </c>
      <c r="E1583" s="323"/>
      <c r="F1583" s="323"/>
      <c r="G1583" s="323"/>
      <c r="H1583" s="323"/>
      <c r="I1583" s="323"/>
      <c r="J1583" s="323"/>
      <c r="K1583" s="323"/>
      <c r="L1583" s="324"/>
      <c r="M1583" s="234"/>
      <c r="N1583" s="234"/>
      <c r="O1583" s="234"/>
      <c r="P1583" s="234"/>
      <c r="Q1583" s="234"/>
      <c r="R1583" s="234"/>
      <c r="S1583" s="234"/>
      <c r="T1583" s="234"/>
      <c r="U1583" s="234"/>
      <c r="V1583" s="234"/>
      <c r="W1583" s="234"/>
      <c r="X1583" s="234"/>
      <c r="Y1583" s="234"/>
      <c r="Z1583" s="234"/>
      <c r="AA1583" s="234"/>
      <c r="AB1583" s="234"/>
      <c r="AC1583" s="234"/>
      <c r="AD1583" s="234"/>
      <c r="AG1583">
        <f t="shared" si="623"/>
        <v>0</v>
      </c>
      <c r="AH1583">
        <f t="shared" si="624"/>
        <v>0</v>
      </c>
      <c r="AI1583">
        <f t="shared" si="625"/>
        <v>0</v>
      </c>
      <c r="AJ1583">
        <f t="shared" si="626"/>
        <v>0</v>
      </c>
      <c r="AL1583">
        <f t="shared" si="627"/>
        <v>0</v>
      </c>
      <c r="AM1583">
        <f t="shared" si="628"/>
        <v>0</v>
      </c>
      <c r="AN1583">
        <f t="shared" si="629"/>
        <v>0</v>
      </c>
      <c r="AO1583">
        <f t="shared" si="630"/>
        <v>0</v>
      </c>
      <c r="AQ1583">
        <f t="shared" si="631"/>
        <v>0</v>
      </c>
      <c r="AR1583">
        <f t="shared" si="632"/>
        <v>0</v>
      </c>
      <c r="AS1583">
        <f t="shared" si="633"/>
        <v>0</v>
      </c>
      <c r="AT1583">
        <f t="shared" si="634"/>
        <v>0</v>
      </c>
      <c r="AV1583">
        <f t="shared" si="635"/>
        <v>0</v>
      </c>
      <c r="AW1583">
        <f t="shared" si="636"/>
        <v>0</v>
      </c>
      <c r="AX1583">
        <f t="shared" si="637"/>
        <v>0</v>
      </c>
      <c r="AY1583">
        <f t="shared" si="638"/>
        <v>0</v>
      </c>
      <c r="BA1583">
        <f t="shared" si="639"/>
        <v>0</v>
      </c>
      <c r="BB1583">
        <f t="shared" si="640"/>
        <v>0</v>
      </c>
      <c r="BC1583">
        <f t="shared" si="641"/>
        <v>0</v>
      </c>
      <c r="BD1583">
        <f t="shared" si="642"/>
        <v>0</v>
      </c>
      <c r="BF1583">
        <f t="shared" si="643"/>
        <v>0</v>
      </c>
      <c r="BG1583">
        <f t="shared" si="644"/>
        <v>0</v>
      </c>
      <c r="BH1583">
        <f t="shared" si="645"/>
        <v>0</v>
      </c>
      <c r="BI1583">
        <f t="shared" si="646"/>
        <v>0</v>
      </c>
      <c r="BK1583">
        <f t="shared" si="647"/>
        <v>0</v>
      </c>
      <c r="BL1583">
        <f t="shared" si="648"/>
        <v>0</v>
      </c>
      <c r="BM1583">
        <f t="shared" si="649"/>
        <v>0</v>
      </c>
      <c r="BN1583">
        <f t="shared" si="650"/>
        <v>0</v>
      </c>
      <c r="BP1583">
        <f t="shared" si="651"/>
        <v>0</v>
      </c>
      <c r="BQ1583">
        <f t="shared" si="652"/>
        <v>0</v>
      </c>
      <c r="BR1583">
        <f t="shared" si="653"/>
        <v>0</v>
      </c>
      <c r="BS1583">
        <f t="shared" si="654"/>
        <v>0</v>
      </c>
      <c r="BU1583">
        <f t="shared" si="655"/>
        <v>0</v>
      </c>
      <c r="BV1583">
        <f t="shared" si="656"/>
        <v>0</v>
      </c>
      <c r="BW1583">
        <f t="shared" si="657"/>
        <v>0</v>
      </c>
      <c r="BX1583">
        <f t="shared" si="658"/>
        <v>0</v>
      </c>
      <c r="BZ1583">
        <f t="shared" si="659"/>
        <v>0</v>
      </c>
      <c r="CA1583">
        <f t="shared" si="660"/>
        <v>0</v>
      </c>
      <c r="CC1583">
        <f t="shared" si="661"/>
        <v>0</v>
      </c>
      <c r="CD1583">
        <f t="shared" si="662"/>
        <v>0</v>
      </c>
      <c r="CE1583">
        <f t="shared" si="663"/>
        <v>0</v>
      </c>
      <c r="CF1583">
        <f t="shared" si="664"/>
        <v>0</v>
      </c>
      <c r="CG1583" s="203">
        <f t="shared" si="665"/>
        <v>0</v>
      </c>
      <c r="CH1583">
        <f t="shared" si="666"/>
        <v>0</v>
      </c>
      <c r="CI1583">
        <f t="shared" si="667"/>
        <v>0</v>
      </c>
      <c r="CJ1583">
        <f t="shared" si="668"/>
        <v>0</v>
      </c>
    </row>
    <row r="1584" spans="1:88" ht="15" customHeight="1">
      <c r="A1584" s="166"/>
      <c r="B1584" s="7"/>
      <c r="C1584" s="64" t="s">
        <v>72</v>
      </c>
      <c r="D1584" s="322" t="str">
        <f t="shared" si="622"/>
        <v/>
      </c>
      <c r="E1584" s="323"/>
      <c r="F1584" s="323"/>
      <c r="G1584" s="323"/>
      <c r="H1584" s="323"/>
      <c r="I1584" s="323"/>
      <c r="J1584" s="323"/>
      <c r="K1584" s="323"/>
      <c r="L1584" s="324"/>
      <c r="M1584" s="234"/>
      <c r="N1584" s="234"/>
      <c r="O1584" s="234"/>
      <c r="P1584" s="234"/>
      <c r="Q1584" s="234"/>
      <c r="R1584" s="234"/>
      <c r="S1584" s="234"/>
      <c r="T1584" s="234"/>
      <c r="U1584" s="234"/>
      <c r="V1584" s="234"/>
      <c r="W1584" s="234"/>
      <c r="X1584" s="234"/>
      <c r="Y1584" s="234"/>
      <c r="Z1584" s="234"/>
      <c r="AA1584" s="234"/>
      <c r="AB1584" s="234"/>
      <c r="AC1584" s="234"/>
      <c r="AD1584" s="234"/>
      <c r="AG1584">
        <f t="shared" si="623"/>
        <v>0</v>
      </c>
      <c r="AH1584">
        <f t="shared" si="624"/>
        <v>0</v>
      </c>
      <c r="AI1584">
        <f t="shared" si="625"/>
        <v>0</v>
      </c>
      <c r="AJ1584">
        <f t="shared" si="626"/>
        <v>0</v>
      </c>
      <c r="AL1584">
        <f t="shared" si="627"/>
        <v>0</v>
      </c>
      <c r="AM1584">
        <f t="shared" si="628"/>
        <v>0</v>
      </c>
      <c r="AN1584">
        <f t="shared" si="629"/>
        <v>0</v>
      </c>
      <c r="AO1584">
        <f t="shared" si="630"/>
        <v>0</v>
      </c>
      <c r="AQ1584">
        <f t="shared" si="631"/>
        <v>0</v>
      </c>
      <c r="AR1584">
        <f t="shared" si="632"/>
        <v>0</v>
      </c>
      <c r="AS1584">
        <f t="shared" si="633"/>
        <v>0</v>
      </c>
      <c r="AT1584">
        <f t="shared" si="634"/>
        <v>0</v>
      </c>
      <c r="AV1584">
        <f t="shared" si="635"/>
        <v>0</v>
      </c>
      <c r="AW1584">
        <f t="shared" si="636"/>
        <v>0</v>
      </c>
      <c r="AX1584">
        <f t="shared" si="637"/>
        <v>0</v>
      </c>
      <c r="AY1584">
        <f t="shared" si="638"/>
        <v>0</v>
      </c>
      <c r="BA1584">
        <f t="shared" si="639"/>
        <v>0</v>
      </c>
      <c r="BB1584">
        <f t="shared" si="640"/>
        <v>0</v>
      </c>
      <c r="BC1584">
        <f t="shared" si="641"/>
        <v>0</v>
      </c>
      <c r="BD1584">
        <f t="shared" si="642"/>
        <v>0</v>
      </c>
      <c r="BF1584">
        <f t="shared" si="643"/>
        <v>0</v>
      </c>
      <c r="BG1584">
        <f t="shared" si="644"/>
        <v>0</v>
      </c>
      <c r="BH1584">
        <f t="shared" si="645"/>
        <v>0</v>
      </c>
      <c r="BI1584">
        <f t="shared" si="646"/>
        <v>0</v>
      </c>
      <c r="BK1584">
        <f t="shared" si="647"/>
        <v>0</v>
      </c>
      <c r="BL1584">
        <f t="shared" si="648"/>
        <v>0</v>
      </c>
      <c r="BM1584">
        <f t="shared" si="649"/>
        <v>0</v>
      </c>
      <c r="BN1584">
        <f t="shared" si="650"/>
        <v>0</v>
      </c>
      <c r="BP1584">
        <f t="shared" si="651"/>
        <v>0</v>
      </c>
      <c r="BQ1584">
        <f t="shared" si="652"/>
        <v>0</v>
      </c>
      <c r="BR1584">
        <f t="shared" si="653"/>
        <v>0</v>
      </c>
      <c r="BS1584">
        <f t="shared" si="654"/>
        <v>0</v>
      </c>
      <c r="BU1584">
        <f t="shared" si="655"/>
        <v>0</v>
      </c>
      <c r="BV1584">
        <f t="shared" si="656"/>
        <v>0</v>
      </c>
      <c r="BW1584">
        <f t="shared" si="657"/>
        <v>0</v>
      </c>
      <c r="BX1584">
        <f t="shared" si="658"/>
        <v>0</v>
      </c>
      <c r="BZ1584">
        <f t="shared" si="659"/>
        <v>0</v>
      </c>
      <c r="CA1584">
        <f t="shared" si="660"/>
        <v>0</v>
      </c>
      <c r="CC1584">
        <f t="shared" si="661"/>
        <v>0</v>
      </c>
      <c r="CD1584">
        <f t="shared" si="662"/>
        <v>0</v>
      </c>
      <c r="CE1584">
        <f t="shared" si="663"/>
        <v>0</v>
      </c>
      <c r="CF1584">
        <f t="shared" si="664"/>
        <v>0</v>
      </c>
      <c r="CG1584" s="203">
        <f t="shared" si="665"/>
        <v>0</v>
      </c>
      <c r="CH1584">
        <f t="shared" si="666"/>
        <v>0</v>
      </c>
      <c r="CI1584">
        <f t="shared" si="667"/>
        <v>0</v>
      </c>
      <c r="CJ1584">
        <f t="shared" si="668"/>
        <v>0</v>
      </c>
    </row>
    <row r="1585" spans="1:88" ht="15" customHeight="1">
      <c r="A1585" s="166"/>
      <c r="B1585" s="7"/>
      <c r="C1585" s="64" t="s">
        <v>73</v>
      </c>
      <c r="D1585" s="322" t="str">
        <f t="shared" si="622"/>
        <v/>
      </c>
      <c r="E1585" s="323"/>
      <c r="F1585" s="323"/>
      <c r="G1585" s="323"/>
      <c r="H1585" s="323"/>
      <c r="I1585" s="323"/>
      <c r="J1585" s="323"/>
      <c r="K1585" s="323"/>
      <c r="L1585" s="324"/>
      <c r="M1585" s="234"/>
      <c r="N1585" s="234"/>
      <c r="O1585" s="234"/>
      <c r="P1585" s="234"/>
      <c r="Q1585" s="234"/>
      <c r="R1585" s="234"/>
      <c r="S1585" s="234"/>
      <c r="T1585" s="234"/>
      <c r="U1585" s="234"/>
      <c r="V1585" s="234"/>
      <c r="W1585" s="234"/>
      <c r="X1585" s="234"/>
      <c r="Y1585" s="234"/>
      <c r="Z1585" s="234"/>
      <c r="AA1585" s="234"/>
      <c r="AB1585" s="234"/>
      <c r="AC1585" s="234"/>
      <c r="AD1585" s="234"/>
      <c r="AG1585">
        <f t="shared" si="623"/>
        <v>0</v>
      </c>
      <c r="AH1585">
        <f t="shared" si="624"/>
        <v>0</v>
      </c>
      <c r="AI1585">
        <f t="shared" si="625"/>
        <v>0</v>
      </c>
      <c r="AJ1585">
        <f t="shared" si="626"/>
        <v>0</v>
      </c>
      <c r="AL1585">
        <f t="shared" si="627"/>
        <v>0</v>
      </c>
      <c r="AM1585">
        <f t="shared" si="628"/>
        <v>0</v>
      </c>
      <c r="AN1585">
        <f t="shared" si="629"/>
        <v>0</v>
      </c>
      <c r="AO1585">
        <f t="shared" si="630"/>
        <v>0</v>
      </c>
      <c r="AQ1585">
        <f t="shared" si="631"/>
        <v>0</v>
      </c>
      <c r="AR1585">
        <f t="shared" si="632"/>
        <v>0</v>
      </c>
      <c r="AS1585">
        <f t="shared" si="633"/>
        <v>0</v>
      </c>
      <c r="AT1585">
        <f t="shared" si="634"/>
        <v>0</v>
      </c>
      <c r="AV1585">
        <f t="shared" si="635"/>
        <v>0</v>
      </c>
      <c r="AW1585">
        <f t="shared" si="636"/>
        <v>0</v>
      </c>
      <c r="AX1585">
        <f t="shared" si="637"/>
        <v>0</v>
      </c>
      <c r="AY1585">
        <f t="shared" si="638"/>
        <v>0</v>
      </c>
      <c r="BA1585">
        <f t="shared" si="639"/>
        <v>0</v>
      </c>
      <c r="BB1585">
        <f t="shared" si="640"/>
        <v>0</v>
      </c>
      <c r="BC1585">
        <f t="shared" si="641"/>
        <v>0</v>
      </c>
      <c r="BD1585">
        <f t="shared" si="642"/>
        <v>0</v>
      </c>
      <c r="BF1585">
        <f t="shared" si="643"/>
        <v>0</v>
      </c>
      <c r="BG1585">
        <f t="shared" si="644"/>
        <v>0</v>
      </c>
      <c r="BH1585">
        <f t="shared" si="645"/>
        <v>0</v>
      </c>
      <c r="BI1585">
        <f t="shared" si="646"/>
        <v>0</v>
      </c>
      <c r="BK1585">
        <f t="shared" si="647"/>
        <v>0</v>
      </c>
      <c r="BL1585">
        <f t="shared" si="648"/>
        <v>0</v>
      </c>
      <c r="BM1585">
        <f t="shared" si="649"/>
        <v>0</v>
      </c>
      <c r="BN1585">
        <f t="shared" si="650"/>
        <v>0</v>
      </c>
      <c r="BP1585">
        <f t="shared" si="651"/>
        <v>0</v>
      </c>
      <c r="BQ1585">
        <f t="shared" si="652"/>
        <v>0</v>
      </c>
      <c r="BR1585">
        <f t="shared" si="653"/>
        <v>0</v>
      </c>
      <c r="BS1585">
        <f t="shared" si="654"/>
        <v>0</v>
      </c>
      <c r="BU1585">
        <f t="shared" si="655"/>
        <v>0</v>
      </c>
      <c r="BV1585">
        <f t="shared" si="656"/>
        <v>0</v>
      </c>
      <c r="BW1585">
        <f t="shared" si="657"/>
        <v>0</v>
      </c>
      <c r="BX1585">
        <f t="shared" si="658"/>
        <v>0</v>
      </c>
      <c r="BZ1585">
        <f t="shared" si="659"/>
        <v>0</v>
      </c>
      <c r="CA1585">
        <f t="shared" si="660"/>
        <v>0</v>
      </c>
      <c r="CC1585">
        <f t="shared" si="661"/>
        <v>0</v>
      </c>
      <c r="CD1585">
        <f t="shared" si="662"/>
        <v>0</v>
      </c>
      <c r="CE1585">
        <f t="shared" si="663"/>
        <v>0</v>
      </c>
      <c r="CF1585">
        <f t="shared" si="664"/>
        <v>0</v>
      </c>
      <c r="CG1585" s="203">
        <f t="shared" si="665"/>
        <v>0</v>
      </c>
      <c r="CH1585">
        <f t="shared" si="666"/>
        <v>0</v>
      </c>
      <c r="CI1585">
        <f t="shared" si="667"/>
        <v>0</v>
      </c>
      <c r="CJ1585">
        <f t="shared" si="668"/>
        <v>0</v>
      </c>
    </row>
    <row r="1586" spans="1:88" ht="15" customHeight="1">
      <c r="A1586" s="166"/>
      <c r="B1586" s="7"/>
      <c r="C1586" s="64" t="s">
        <v>74</v>
      </c>
      <c r="D1586" s="322" t="str">
        <f t="shared" si="622"/>
        <v/>
      </c>
      <c r="E1586" s="323"/>
      <c r="F1586" s="323"/>
      <c r="G1586" s="323"/>
      <c r="H1586" s="323"/>
      <c r="I1586" s="323"/>
      <c r="J1586" s="323"/>
      <c r="K1586" s="323"/>
      <c r="L1586" s="324"/>
      <c r="M1586" s="234"/>
      <c r="N1586" s="234"/>
      <c r="O1586" s="234"/>
      <c r="P1586" s="234"/>
      <c r="Q1586" s="234"/>
      <c r="R1586" s="234"/>
      <c r="S1586" s="234"/>
      <c r="T1586" s="234"/>
      <c r="U1586" s="234"/>
      <c r="V1586" s="234"/>
      <c r="W1586" s="234"/>
      <c r="X1586" s="234"/>
      <c r="Y1586" s="234"/>
      <c r="Z1586" s="234"/>
      <c r="AA1586" s="234"/>
      <c r="AB1586" s="234"/>
      <c r="AC1586" s="234"/>
      <c r="AD1586" s="234"/>
      <c r="AG1586">
        <f t="shared" si="623"/>
        <v>0</v>
      </c>
      <c r="AH1586">
        <f t="shared" si="624"/>
        <v>0</v>
      </c>
      <c r="AI1586">
        <f t="shared" si="625"/>
        <v>0</v>
      </c>
      <c r="AJ1586">
        <f t="shared" si="626"/>
        <v>0</v>
      </c>
      <c r="AL1586">
        <f t="shared" si="627"/>
        <v>0</v>
      </c>
      <c r="AM1586">
        <f t="shared" si="628"/>
        <v>0</v>
      </c>
      <c r="AN1586">
        <f t="shared" si="629"/>
        <v>0</v>
      </c>
      <c r="AO1586">
        <f t="shared" si="630"/>
        <v>0</v>
      </c>
      <c r="AQ1586">
        <f t="shared" si="631"/>
        <v>0</v>
      </c>
      <c r="AR1586">
        <f t="shared" si="632"/>
        <v>0</v>
      </c>
      <c r="AS1586">
        <f t="shared" si="633"/>
        <v>0</v>
      </c>
      <c r="AT1586">
        <f t="shared" si="634"/>
        <v>0</v>
      </c>
      <c r="AV1586">
        <f t="shared" si="635"/>
        <v>0</v>
      </c>
      <c r="AW1586">
        <f t="shared" si="636"/>
        <v>0</v>
      </c>
      <c r="AX1586">
        <f t="shared" si="637"/>
        <v>0</v>
      </c>
      <c r="AY1586">
        <f t="shared" si="638"/>
        <v>0</v>
      </c>
      <c r="BA1586">
        <f t="shared" si="639"/>
        <v>0</v>
      </c>
      <c r="BB1586">
        <f t="shared" si="640"/>
        <v>0</v>
      </c>
      <c r="BC1586">
        <f t="shared" si="641"/>
        <v>0</v>
      </c>
      <c r="BD1586">
        <f t="shared" si="642"/>
        <v>0</v>
      </c>
      <c r="BF1586">
        <f t="shared" si="643"/>
        <v>0</v>
      </c>
      <c r="BG1586">
        <f t="shared" si="644"/>
        <v>0</v>
      </c>
      <c r="BH1586">
        <f t="shared" si="645"/>
        <v>0</v>
      </c>
      <c r="BI1586">
        <f t="shared" si="646"/>
        <v>0</v>
      </c>
      <c r="BK1586">
        <f t="shared" si="647"/>
        <v>0</v>
      </c>
      <c r="BL1586">
        <f t="shared" si="648"/>
        <v>0</v>
      </c>
      <c r="BM1586">
        <f t="shared" si="649"/>
        <v>0</v>
      </c>
      <c r="BN1586">
        <f t="shared" si="650"/>
        <v>0</v>
      </c>
      <c r="BP1586">
        <f t="shared" si="651"/>
        <v>0</v>
      </c>
      <c r="BQ1586">
        <f t="shared" si="652"/>
        <v>0</v>
      </c>
      <c r="BR1586">
        <f t="shared" si="653"/>
        <v>0</v>
      </c>
      <c r="BS1586">
        <f t="shared" si="654"/>
        <v>0</v>
      </c>
      <c r="BU1586">
        <f t="shared" si="655"/>
        <v>0</v>
      </c>
      <c r="BV1586">
        <f t="shared" si="656"/>
        <v>0</v>
      </c>
      <c r="BW1586">
        <f t="shared" si="657"/>
        <v>0</v>
      </c>
      <c r="BX1586">
        <f t="shared" si="658"/>
        <v>0</v>
      </c>
      <c r="BZ1586">
        <f t="shared" si="659"/>
        <v>0</v>
      </c>
      <c r="CA1586">
        <f t="shared" si="660"/>
        <v>0</v>
      </c>
      <c r="CC1586">
        <f t="shared" si="661"/>
        <v>0</v>
      </c>
      <c r="CD1586">
        <f t="shared" si="662"/>
        <v>0</v>
      </c>
      <c r="CE1586">
        <f t="shared" si="663"/>
        <v>0</v>
      </c>
      <c r="CF1586">
        <f t="shared" si="664"/>
        <v>0</v>
      </c>
      <c r="CG1586" s="203">
        <f t="shared" si="665"/>
        <v>0</v>
      </c>
      <c r="CH1586">
        <f t="shared" si="666"/>
        <v>0</v>
      </c>
      <c r="CI1586">
        <f t="shared" si="667"/>
        <v>0</v>
      </c>
      <c r="CJ1586">
        <f t="shared" si="668"/>
        <v>0</v>
      </c>
    </row>
    <row r="1587" spans="1:88" ht="15" customHeight="1">
      <c r="A1587" s="166"/>
      <c r="B1587" s="7"/>
      <c r="C1587" s="64" t="s">
        <v>75</v>
      </c>
      <c r="D1587" s="322" t="str">
        <f t="shared" si="622"/>
        <v/>
      </c>
      <c r="E1587" s="323"/>
      <c r="F1587" s="323"/>
      <c r="G1587" s="323"/>
      <c r="H1587" s="323"/>
      <c r="I1587" s="323"/>
      <c r="J1587" s="323"/>
      <c r="K1587" s="323"/>
      <c r="L1587" s="324"/>
      <c r="M1587" s="234"/>
      <c r="N1587" s="234"/>
      <c r="O1587" s="234"/>
      <c r="P1587" s="234"/>
      <c r="Q1587" s="234"/>
      <c r="R1587" s="234"/>
      <c r="S1587" s="234"/>
      <c r="T1587" s="234"/>
      <c r="U1587" s="234"/>
      <c r="V1587" s="234"/>
      <c r="W1587" s="234"/>
      <c r="X1587" s="234"/>
      <c r="Y1587" s="234"/>
      <c r="Z1587" s="234"/>
      <c r="AA1587" s="234"/>
      <c r="AB1587" s="234"/>
      <c r="AC1587" s="234"/>
      <c r="AD1587" s="234"/>
      <c r="AG1587">
        <f t="shared" si="623"/>
        <v>0</v>
      </c>
      <c r="AH1587">
        <f t="shared" si="624"/>
        <v>0</v>
      </c>
      <c r="AI1587">
        <f t="shared" si="625"/>
        <v>0</v>
      </c>
      <c r="AJ1587">
        <f t="shared" si="626"/>
        <v>0</v>
      </c>
      <c r="AL1587">
        <f t="shared" si="627"/>
        <v>0</v>
      </c>
      <c r="AM1587">
        <f t="shared" si="628"/>
        <v>0</v>
      </c>
      <c r="AN1587">
        <f t="shared" si="629"/>
        <v>0</v>
      </c>
      <c r="AO1587">
        <f t="shared" si="630"/>
        <v>0</v>
      </c>
      <c r="AQ1587">
        <f t="shared" si="631"/>
        <v>0</v>
      </c>
      <c r="AR1587">
        <f t="shared" si="632"/>
        <v>0</v>
      </c>
      <c r="AS1587">
        <f t="shared" si="633"/>
        <v>0</v>
      </c>
      <c r="AT1587">
        <f t="shared" si="634"/>
        <v>0</v>
      </c>
      <c r="AV1587">
        <f t="shared" si="635"/>
        <v>0</v>
      </c>
      <c r="AW1587">
        <f t="shared" si="636"/>
        <v>0</v>
      </c>
      <c r="AX1587">
        <f t="shared" si="637"/>
        <v>0</v>
      </c>
      <c r="AY1587">
        <f t="shared" si="638"/>
        <v>0</v>
      </c>
      <c r="BA1587">
        <f t="shared" si="639"/>
        <v>0</v>
      </c>
      <c r="BB1587">
        <f t="shared" si="640"/>
        <v>0</v>
      </c>
      <c r="BC1587">
        <f t="shared" si="641"/>
        <v>0</v>
      </c>
      <c r="BD1587">
        <f t="shared" si="642"/>
        <v>0</v>
      </c>
      <c r="BF1587">
        <f t="shared" si="643"/>
        <v>0</v>
      </c>
      <c r="BG1587">
        <f t="shared" si="644"/>
        <v>0</v>
      </c>
      <c r="BH1587">
        <f t="shared" si="645"/>
        <v>0</v>
      </c>
      <c r="BI1587">
        <f t="shared" si="646"/>
        <v>0</v>
      </c>
      <c r="BK1587">
        <f t="shared" si="647"/>
        <v>0</v>
      </c>
      <c r="BL1587">
        <f t="shared" si="648"/>
        <v>0</v>
      </c>
      <c r="BM1587">
        <f t="shared" si="649"/>
        <v>0</v>
      </c>
      <c r="BN1587">
        <f t="shared" si="650"/>
        <v>0</v>
      </c>
      <c r="BP1587">
        <f t="shared" si="651"/>
        <v>0</v>
      </c>
      <c r="BQ1587">
        <f t="shared" si="652"/>
        <v>0</v>
      </c>
      <c r="BR1587">
        <f t="shared" si="653"/>
        <v>0</v>
      </c>
      <c r="BS1587">
        <f t="shared" si="654"/>
        <v>0</v>
      </c>
      <c r="BU1587">
        <f t="shared" si="655"/>
        <v>0</v>
      </c>
      <c r="BV1587">
        <f t="shared" si="656"/>
        <v>0</v>
      </c>
      <c r="BW1587">
        <f t="shared" si="657"/>
        <v>0</v>
      </c>
      <c r="BX1587">
        <f t="shared" si="658"/>
        <v>0</v>
      </c>
      <c r="BZ1587">
        <f t="shared" si="659"/>
        <v>0</v>
      </c>
      <c r="CA1587">
        <f t="shared" si="660"/>
        <v>0</v>
      </c>
      <c r="CC1587">
        <f t="shared" si="661"/>
        <v>0</v>
      </c>
      <c r="CD1587">
        <f t="shared" si="662"/>
        <v>0</v>
      </c>
      <c r="CE1587">
        <f t="shared" si="663"/>
        <v>0</v>
      </c>
      <c r="CF1587">
        <f t="shared" si="664"/>
        <v>0</v>
      </c>
      <c r="CG1587" s="203">
        <f t="shared" si="665"/>
        <v>0</v>
      </c>
      <c r="CH1587">
        <f t="shared" si="666"/>
        <v>0</v>
      </c>
      <c r="CI1587">
        <f t="shared" si="667"/>
        <v>0</v>
      </c>
      <c r="CJ1587">
        <f t="shared" si="668"/>
        <v>0</v>
      </c>
    </row>
    <row r="1588" spans="1:88" ht="15" customHeight="1">
      <c r="A1588" s="166"/>
      <c r="B1588" s="7"/>
      <c r="C1588" s="64" t="s">
        <v>76</v>
      </c>
      <c r="D1588" s="322" t="str">
        <f t="shared" si="622"/>
        <v/>
      </c>
      <c r="E1588" s="323"/>
      <c r="F1588" s="323"/>
      <c r="G1588" s="323"/>
      <c r="H1588" s="323"/>
      <c r="I1588" s="323"/>
      <c r="J1588" s="323"/>
      <c r="K1588" s="323"/>
      <c r="L1588" s="324"/>
      <c r="M1588" s="234"/>
      <c r="N1588" s="234"/>
      <c r="O1588" s="234"/>
      <c r="P1588" s="234"/>
      <c r="Q1588" s="234"/>
      <c r="R1588" s="234"/>
      <c r="S1588" s="234"/>
      <c r="T1588" s="234"/>
      <c r="U1588" s="234"/>
      <c r="V1588" s="234"/>
      <c r="W1588" s="234"/>
      <c r="X1588" s="234"/>
      <c r="Y1588" s="234"/>
      <c r="Z1588" s="234"/>
      <c r="AA1588" s="234"/>
      <c r="AB1588" s="234"/>
      <c r="AC1588" s="234"/>
      <c r="AD1588" s="234"/>
      <c r="AG1588">
        <f t="shared" si="623"/>
        <v>0</v>
      </c>
      <c r="AH1588">
        <f t="shared" si="624"/>
        <v>0</v>
      </c>
      <c r="AI1588">
        <f t="shared" si="625"/>
        <v>0</v>
      </c>
      <c r="AJ1588">
        <f t="shared" si="626"/>
        <v>0</v>
      </c>
      <c r="AL1588">
        <f t="shared" si="627"/>
        <v>0</v>
      </c>
      <c r="AM1588">
        <f t="shared" si="628"/>
        <v>0</v>
      </c>
      <c r="AN1588">
        <f t="shared" si="629"/>
        <v>0</v>
      </c>
      <c r="AO1588">
        <f t="shared" si="630"/>
        <v>0</v>
      </c>
      <c r="AQ1588">
        <f t="shared" si="631"/>
        <v>0</v>
      </c>
      <c r="AR1588">
        <f t="shared" si="632"/>
        <v>0</v>
      </c>
      <c r="AS1588">
        <f t="shared" si="633"/>
        <v>0</v>
      </c>
      <c r="AT1588">
        <f t="shared" si="634"/>
        <v>0</v>
      </c>
      <c r="AV1588">
        <f t="shared" si="635"/>
        <v>0</v>
      </c>
      <c r="AW1588">
        <f t="shared" si="636"/>
        <v>0</v>
      </c>
      <c r="AX1588">
        <f t="shared" si="637"/>
        <v>0</v>
      </c>
      <c r="AY1588">
        <f t="shared" si="638"/>
        <v>0</v>
      </c>
      <c r="BA1588">
        <f t="shared" si="639"/>
        <v>0</v>
      </c>
      <c r="BB1588">
        <f t="shared" si="640"/>
        <v>0</v>
      </c>
      <c r="BC1588">
        <f t="shared" si="641"/>
        <v>0</v>
      </c>
      <c r="BD1588">
        <f t="shared" si="642"/>
        <v>0</v>
      </c>
      <c r="BF1588">
        <f t="shared" si="643"/>
        <v>0</v>
      </c>
      <c r="BG1588">
        <f t="shared" si="644"/>
        <v>0</v>
      </c>
      <c r="BH1588">
        <f t="shared" si="645"/>
        <v>0</v>
      </c>
      <c r="BI1588">
        <f t="shared" si="646"/>
        <v>0</v>
      </c>
      <c r="BK1588">
        <f t="shared" si="647"/>
        <v>0</v>
      </c>
      <c r="BL1588">
        <f t="shared" si="648"/>
        <v>0</v>
      </c>
      <c r="BM1588">
        <f t="shared" si="649"/>
        <v>0</v>
      </c>
      <c r="BN1588">
        <f t="shared" si="650"/>
        <v>0</v>
      </c>
      <c r="BP1588">
        <f t="shared" si="651"/>
        <v>0</v>
      </c>
      <c r="BQ1588">
        <f t="shared" si="652"/>
        <v>0</v>
      </c>
      <c r="BR1588">
        <f t="shared" si="653"/>
        <v>0</v>
      </c>
      <c r="BS1588">
        <f t="shared" si="654"/>
        <v>0</v>
      </c>
      <c r="BU1588">
        <f t="shared" si="655"/>
        <v>0</v>
      </c>
      <c r="BV1588">
        <f t="shared" si="656"/>
        <v>0</v>
      </c>
      <c r="BW1588">
        <f t="shared" si="657"/>
        <v>0</v>
      </c>
      <c r="BX1588">
        <f t="shared" si="658"/>
        <v>0</v>
      </c>
      <c r="BZ1588">
        <f t="shared" si="659"/>
        <v>0</v>
      </c>
      <c r="CA1588">
        <f t="shared" si="660"/>
        <v>0</v>
      </c>
      <c r="CC1588">
        <f t="shared" si="661"/>
        <v>0</v>
      </c>
      <c r="CD1588">
        <f t="shared" si="662"/>
        <v>0</v>
      </c>
      <c r="CE1588">
        <f t="shared" si="663"/>
        <v>0</v>
      </c>
      <c r="CF1588">
        <f t="shared" si="664"/>
        <v>0</v>
      </c>
      <c r="CG1588" s="203">
        <f t="shared" si="665"/>
        <v>0</v>
      </c>
      <c r="CH1588">
        <f t="shared" si="666"/>
        <v>0</v>
      </c>
      <c r="CI1588">
        <f t="shared" si="667"/>
        <v>0</v>
      </c>
      <c r="CJ1588">
        <f t="shared" si="668"/>
        <v>0</v>
      </c>
    </row>
    <row r="1589" spans="1:88" ht="15" customHeight="1">
      <c r="A1589" s="166"/>
      <c r="B1589" s="7"/>
      <c r="C1589" s="64" t="s">
        <v>77</v>
      </c>
      <c r="D1589" s="322" t="str">
        <f t="shared" si="622"/>
        <v/>
      </c>
      <c r="E1589" s="323"/>
      <c r="F1589" s="323"/>
      <c r="G1589" s="323"/>
      <c r="H1589" s="323"/>
      <c r="I1589" s="323"/>
      <c r="J1589" s="323"/>
      <c r="K1589" s="323"/>
      <c r="L1589" s="324"/>
      <c r="M1589" s="234"/>
      <c r="N1589" s="234"/>
      <c r="O1589" s="234"/>
      <c r="P1589" s="234"/>
      <c r="Q1589" s="234"/>
      <c r="R1589" s="234"/>
      <c r="S1589" s="234"/>
      <c r="T1589" s="234"/>
      <c r="U1589" s="234"/>
      <c r="V1589" s="234"/>
      <c r="W1589" s="234"/>
      <c r="X1589" s="234"/>
      <c r="Y1589" s="234"/>
      <c r="Z1589" s="234"/>
      <c r="AA1589" s="234"/>
      <c r="AB1589" s="234"/>
      <c r="AC1589" s="234"/>
      <c r="AD1589" s="234"/>
      <c r="AG1589">
        <f t="shared" si="623"/>
        <v>0</v>
      </c>
      <c r="AH1589">
        <f t="shared" si="624"/>
        <v>0</v>
      </c>
      <c r="AI1589">
        <f t="shared" si="625"/>
        <v>0</v>
      </c>
      <c r="AJ1589">
        <f t="shared" si="626"/>
        <v>0</v>
      </c>
      <c r="AL1589">
        <f t="shared" si="627"/>
        <v>0</v>
      </c>
      <c r="AM1589">
        <f t="shared" si="628"/>
        <v>0</v>
      </c>
      <c r="AN1589">
        <f t="shared" si="629"/>
        <v>0</v>
      </c>
      <c r="AO1589">
        <f t="shared" si="630"/>
        <v>0</v>
      </c>
      <c r="AQ1589">
        <f t="shared" si="631"/>
        <v>0</v>
      </c>
      <c r="AR1589">
        <f t="shared" si="632"/>
        <v>0</v>
      </c>
      <c r="AS1589">
        <f t="shared" si="633"/>
        <v>0</v>
      </c>
      <c r="AT1589">
        <f t="shared" si="634"/>
        <v>0</v>
      </c>
      <c r="AV1589">
        <f t="shared" si="635"/>
        <v>0</v>
      </c>
      <c r="AW1589">
        <f t="shared" si="636"/>
        <v>0</v>
      </c>
      <c r="AX1589">
        <f t="shared" si="637"/>
        <v>0</v>
      </c>
      <c r="AY1589">
        <f t="shared" si="638"/>
        <v>0</v>
      </c>
      <c r="BA1589">
        <f t="shared" si="639"/>
        <v>0</v>
      </c>
      <c r="BB1589">
        <f t="shared" si="640"/>
        <v>0</v>
      </c>
      <c r="BC1589">
        <f t="shared" si="641"/>
        <v>0</v>
      </c>
      <c r="BD1589">
        <f t="shared" si="642"/>
        <v>0</v>
      </c>
      <c r="BF1589">
        <f t="shared" si="643"/>
        <v>0</v>
      </c>
      <c r="BG1589">
        <f t="shared" si="644"/>
        <v>0</v>
      </c>
      <c r="BH1589">
        <f t="shared" si="645"/>
        <v>0</v>
      </c>
      <c r="BI1589">
        <f t="shared" si="646"/>
        <v>0</v>
      </c>
      <c r="BK1589">
        <f t="shared" si="647"/>
        <v>0</v>
      </c>
      <c r="BL1589">
        <f t="shared" si="648"/>
        <v>0</v>
      </c>
      <c r="BM1589">
        <f t="shared" si="649"/>
        <v>0</v>
      </c>
      <c r="BN1589">
        <f t="shared" si="650"/>
        <v>0</v>
      </c>
      <c r="BP1589">
        <f t="shared" si="651"/>
        <v>0</v>
      </c>
      <c r="BQ1589">
        <f t="shared" si="652"/>
        <v>0</v>
      </c>
      <c r="BR1589">
        <f t="shared" si="653"/>
        <v>0</v>
      </c>
      <c r="BS1589">
        <f t="shared" si="654"/>
        <v>0</v>
      </c>
      <c r="BU1589">
        <f t="shared" si="655"/>
        <v>0</v>
      </c>
      <c r="BV1589">
        <f t="shared" si="656"/>
        <v>0</v>
      </c>
      <c r="BW1589">
        <f t="shared" si="657"/>
        <v>0</v>
      </c>
      <c r="BX1589">
        <f t="shared" si="658"/>
        <v>0</v>
      </c>
      <c r="BZ1589">
        <f t="shared" si="659"/>
        <v>0</v>
      </c>
      <c r="CA1589">
        <f t="shared" si="660"/>
        <v>0</v>
      </c>
      <c r="CC1589">
        <f t="shared" si="661"/>
        <v>0</v>
      </c>
      <c r="CD1589">
        <f t="shared" si="662"/>
        <v>0</v>
      </c>
      <c r="CE1589">
        <f t="shared" si="663"/>
        <v>0</v>
      </c>
      <c r="CF1589">
        <f t="shared" si="664"/>
        <v>0</v>
      </c>
      <c r="CG1589" s="203">
        <f t="shared" si="665"/>
        <v>0</v>
      </c>
      <c r="CH1589">
        <f t="shared" si="666"/>
        <v>0</v>
      </c>
      <c r="CI1589">
        <f t="shared" si="667"/>
        <v>0</v>
      </c>
      <c r="CJ1589">
        <f t="shared" si="668"/>
        <v>0</v>
      </c>
    </row>
    <row r="1590" spans="1:88" ht="15" customHeight="1">
      <c r="A1590" s="166"/>
      <c r="B1590" s="7"/>
      <c r="C1590" s="64" t="s">
        <v>78</v>
      </c>
      <c r="D1590" s="322" t="str">
        <f t="shared" si="622"/>
        <v/>
      </c>
      <c r="E1590" s="323"/>
      <c r="F1590" s="323"/>
      <c r="G1590" s="323"/>
      <c r="H1590" s="323"/>
      <c r="I1590" s="323"/>
      <c r="J1590" s="323"/>
      <c r="K1590" s="323"/>
      <c r="L1590" s="324"/>
      <c r="M1590" s="234"/>
      <c r="N1590" s="234"/>
      <c r="O1590" s="234"/>
      <c r="P1590" s="234"/>
      <c r="Q1590" s="234"/>
      <c r="R1590" s="234"/>
      <c r="S1590" s="234"/>
      <c r="T1590" s="234"/>
      <c r="U1590" s="234"/>
      <c r="V1590" s="234"/>
      <c r="W1590" s="234"/>
      <c r="X1590" s="234"/>
      <c r="Y1590" s="234"/>
      <c r="Z1590" s="234"/>
      <c r="AA1590" s="234"/>
      <c r="AB1590" s="234"/>
      <c r="AC1590" s="234"/>
      <c r="AD1590" s="234"/>
      <c r="AG1590">
        <f t="shared" si="623"/>
        <v>0</v>
      </c>
      <c r="AH1590">
        <f t="shared" si="624"/>
        <v>0</v>
      </c>
      <c r="AI1590">
        <f t="shared" si="625"/>
        <v>0</v>
      </c>
      <c r="AJ1590">
        <f t="shared" si="626"/>
        <v>0</v>
      </c>
      <c r="AL1590">
        <f t="shared" si="627"/>
        <v>0</v>
      </c>
      <c r="AM1590">
        <f t="shared" si="628"/>
        <v>0</v>
      </c>
      <c r="AN1590">
        <f t="shared" si="629"/>
        <v>0</v>
      </c>
      <c r="AO1590">
        <f t="shared" si="630"/>
        <v>0</v>
      </c>
      <c r="AQ1590">
        <f t="shared" si="631"/>
        <v>0</v>
      </c>
      <c r="AR1590">
        <f t="shared" si="632"/>
        <v>0</v>
      </c>
      <c r="AS1590">
        <f t="shared" si="633"/>
        <v>0</v>
      </c>
      <c r="AT1590">
        <f t="shared" si="634"/>
        <v>0</v>
      </c>
      <c r="AV1590">
        <f t="shared" si="635"/>
        <v>0</v>
      </c>
      <c r="AW1590">
        <f t="shared" si="636"/>
        <v>0</v>
      </c>
      <c r="AX1590">
        <f t="shared" si="637"/>
        <v>0</v>
      </c>
      <c r="AY1590">
        <f t="shared" si="638"/>
        <v>0</v>
      </c>
      <c r="BA1590">
        <f t="shared" si="639"/>
        <v>0</v>
      </c>
      <c r="BB1590">
        <f t="shared" si="640"/>
        <v>0</v>
      </c>
      <c r="BC1590">
        <f t="shared" si="641"/>
        <v>0</v>
      </c>
      <c r="BD1590">
        <f t="shared" si="642"/>
        <v>0</v>
      </c>
      <c r="BF1590">
        <f t="shared" si="643"/>
        <v>0</v>
      </c>
      <c r="BG1590">
        <f t="shared" si="644"/>
        <v>0</v>
      </c>
      <c r="BH1590">
        <f t="shared" si="645"/>
        <v>0</v>
      </c>
      <c r="BI1590">
        <f t="shared" si="646"/>
        <v>0</v>
      </c>
      <c r="BK1590">
        <f t="shared" si="647"/>
        <v>0</v>
      </c>
      <c r="BL1590">
        <f t="shared" si="648"/>
        <v>0</v>
      </c>
      <c r="BM1590">
        <f t="shared" si="649"/>
        <v>0</v>
      </c>
      <c r="BN1590">
        <f t="shared" si="650"/>
        <v>0</v>
      </c>
      <c r="BP1590">
        <f t="shared" si="651"/>
        <v>0</v>
      </c>
      <c r="BQ1590">
        <f t="shared" si="652"/>
        <v>0</v>
      </c>
      <c r="BR1590">
        <f t="shared" si="653"/>
        <v>0</v>
      </c>
      <c r="BS1590">
        <f t="shared" si="654"/>
        <v>0</v>
      </c>
      <c r="BU1590">
        <f t="shared" si="655"/>
        <v>0</v>
      </c>
      <c r="BV1590">
        <f t="shared" si="656"/>
        <v>0</v>
      </c>
      <c r="BW1590">
        <f t="shared" si="657"/>
        <v>0</v>
      </c>
      <c r="BX1590">
        <f t="shared" si="658"/>
        <v>0</v>
      </c>
      <c r="BZ1590">
        <f t="shared" si="659"/>
        <v>0</v>
      </c>
      <c r="CA1590">
        <f t="shared" si="660"/>
        <v>0</v>
      </c>
      <c r="CC1590">
        <f t="shared" si="661"/>
        <v>0</v>
      </c>
      <c r="CD1590">
        <f t="shared" si="662"/>
        <v>0</v>
      </c>
      <c r="CE1590">
        <f t="shared" si="663"/>
        <v>0</v>
      </c>
      <c r="CF1590">
        <f t="shared" si="664"/>
        <v>0</v>
      </c>
      <c r="CG1590" s="203">
        <f t="shared" si="665"/>
        <v>0</v>
      </c>
      <c r="CH1590">
        <f t="shared" si="666"/>
        <v>0</v>
      </c>
      <c r="CI1590">
        <f t="shared" si="667"/>
        <v>0</v>
      </c>
      <c r="CJ1590">
        <f t="shared" si="668"/>
        <v>0</v>
      </c>
    </row>
    <row r="1591" spans="1:88" ht="15" customHeight="1">
      <c r="A1591" s="166"/>
      <c r="B1591" s="7"/>
      <c r="C1591" s="64" t="s">
        <v>79</v>
      </c>
      <c r="D1591" s="322" t="str">
        <f t="shared" si="622"/>
        <v/>
      </c>
      <c r="E1591" s="323"/>
      <c r="F1591" s="323"/>
      <c r="G1591" s="323"/>
      <c r="H1591" s="323"/>
      <c r="I1591" s="323"/>
      <c r="J1591" s="323"/>
      <c r="K1591" s="323"/>
      <c r="L1591" s="324"/>
      <c r="M1591" s="234"/>
      <c r="N1591" s="234"/>
      <c r="O1591" s="234"/>
      <c r="P1591" s="234"/>
      <c r="Q1591" s="234"/>
      <c r="R1591" s="234"/>
      <c r="S1591" s="234"/>
      <c r="T1591" s="234"/>
      <c r="U1591" s="234"/>
      <c r="V1591" s="234"/>
      <c r="W1591" s="234"/>
      <c r="X1591" s="234"/>
      <c r="Y1591" s="234"/>
      <c r="Z1591" s="234"/>
      <c r="AA1591" s="234"/>
      <c r="AB1591" s="234"/>
      <c r="AC1591" s="234"/>
      <c r="AD1591" s="234"/>
      <c r="AG1591">
        <f t="shared" si="623"/>
        <v>0</v>
      </c>
      <c r="AH1591">
        <f t="shared" si="624"/>
        <v>0</v>
      </c>
      <c r="AI1591">
        <f t="shared" si="625"/>
        <v>0</v>
      </c>
      <c r="AJ1591">
        <f t="shared" si="626"/>
        <v>0</v>
      </c>
      <c r="AL1591">
        <f t="shared" si="627"/>
        <v>0</v>
      </c>
      <c r="AM1591">
        <f t="shared" si="628"/>
        <v>0</v>
      </c>
      <c r="AN1591">
        <f t="shared" si="629"/>
        <v>0</v>
      </c>
      <c r="AO1591">
        <f t="shared" si="630"/>
        <v>0</v>
      </c>
      <c r="AQ1591">
        <f t="shared" si="631"/>
        <v>0</v>
      </c>
      <c r="AR1591">
        <f t="shared" si="632"/>
        <v>0</v>
      </c>
      <c r="AS1591">
        <f t="shared" si="633"/>
        <v>0</v>
      </c>
      <c r="AT1591">
        <f t="shared" si="634"/>
        <v>0</v>
      </c>
      <c r="AV1591">
        <f t="shared" si="635"/>
        <v>0</v>
      </c>
      <c r="AW1591">
        <f t="shared" si="636"/>
        <v>0</v>
      </c>
      <c r="AX1591">
        <f t="shared" si="637"/>
        <v>0</v>
      </c>
      <c r="AY1591">
        <f t="shared" si="638"/>
        <v>0</v>
      </c>
      <c r="BA1591">
        <f t="shared" si="639"/>
        <v>0</v>
      </c>
      <c r="BB1591">
        <f t="shared" si="640"/>
        <v>0</v>
      </c>
      <c r="BC1591">
        <f t="shared" si="641"/>
        <v>0</v>
      </c>
      <c r="BD1591">
        <f t="shared" si="642"/>
        <v>0</v>
      </c>
      <c r="BF1591">
        <f t="shared" si="643"/>
        <v>0</v>
      </c>
      <c r="BG1591">
        <f t="shared" si="644"/>
        <v>0</v>
      </c>
      <c r="BH1591">
        <f t="shared" si="645"/>
        <v>0</v>
      </c>
      <c r="BI1591">
        <f t="shared" si="646"/>
        <v>0</v>
      </c>
      <c r="BK1591">
        <f t="shared" si="647"/>
        <v>0</v>
      </c>
      <c r="BL1591">
        <f t="shared" si="648"/>
        <v>0</v>
      </c>
      <c r="BM1591">
        <f t="shared" si="649"/>
        <v>0</v>
      </c>
      <c r="BN1591">
        <f t="shared" si="650"/>
        <v>0</v>
      </c>
      <c r="BP1591">
        <f t="shared" si="651"/>
        <v>0</v>
      </c>
      <c r="BQ1591">
        <f t="shared" si="652"/>
        <v>0</v>
      </c>
      <c r="BR1591">
        <f t="shared" si="653"/>
        <v>0</v>
      </c>
      <c r="BS1591">
        <f t="shared" si="654"/>
        <v>0</v>
      </c>
      <c r="BU1591">
        <f t="shared" si="655"/>
        <v>0</v>
      </c>
      <c r="BV1591">
        <f t="shared" si="656"/>
        <v>0</v>
      </c>
      <c r="BW1591">
        <f t="shared" si="657"/>
        <v>0</v>
      </c>
      <c r="BX1591">
        <f t="shared" si="658"/>
        <v>0</v>
      </c>
      <c r="BZ1591">
        <f t="shared" si="659"/>
        <v>0</v>
      </c>
      <c r="CA1591">
        <f t="shared" si="660"/>
        <v>0</v>
      </c>
      <c r="CC1591">
        <f t="shared" si="661"/>
        <v>0</v>
      </c>
      <c r="CD1591">
        <f t="shared" si="662"/>
        <v>0</v>
      </c>
      <c r="CE1591">
        <f t="shared" si="663"/>
        <v>0</v>
      </c>
      <c r="CF1591">
        <f t="shared" si="664"/>
        <v>0</v>
      </c>
      <c r="CG1591" s="203">
        <f t="shared" si="665"/>
        <v>0</v>
      </c>
      <c r="CH1591">
        <f t="shared" si="666"/>
        <v>0</v>
      </c>
      <c r="CI1591">
        <f t="shared" si="667"/>
        <v>0</v>
      </c>
      <c r="CJ1591">
        <f t="shared" si="668"/>
        <v>0</v>
      </c>
    </row>
    <row r="1592" spans="1:88" ht="15" customHeight="1">
      <c r="A1592" s="166"/>
      <c r="B1592" s="7"/>
      <c r="C1592" s="64" t="s">
        <v>80</v>
      </c>
      <c r="D1592" s="322" t="str">
        <f t="shared" si="622"/>
        <v/>
      </c>
      <c r="E1592" s="323"/>
      <c r="F1592" s="323"/>
      <c r="G1592" s="323"/>
      <c r="H1592" s="323"/>
      <c r="I1592" s="323"/>
      <c r="J1592" s="323"/>
      <c r="K1592" s="323"/>
      <c r="L1592" s="324"/>
      <c r="M1592" s="234"/>
      <c r="N1592" s="234"/>
      <c r="O1592" s="234"/>
      <c r="P1592" s="234"/>
      <c r="Q1592" s="234"/>
      <c r="R1592" s="234"/>
      <c r="S1592" s="234"/>
      <c r="T1592" s="234"/>
      <c r="U1592" s="234"/>
      <c r="V1592" s="234"/>
      <c r="W1592" s="234"/>
      <c r="X1592" s="234"/>
      <c r="Y1592" s="234"/>
      <c r="Z1592" s="234"/>
      <c r="AA1592" s="234"/>
      <c r="AB1592" s="234"/>
      <c r="AC1592" s="234"/>
      <c r="AD1592" s="234"/>
      <c r="AG1592">
        <f t="shared" si="623"/>
        <v>0</v>
      </c>
      <c r="AH1592">
        <f t="shared" si="624"/>
        <v>0</v>
      </c>
      <c r="AI1592">
        <f t="shared" si="625"/>
        <v>0</v>
      </c>
      <c r="AJ1592">
        <f t="shared" si="626"/>
        <v>0</v>
      </c>
      <c r="AL1592">
        <f t="shared" si="627"/>
        <v>0</v>
      </c>
      <c r="AM1592">
        <f t="shared" si="628"/>
        <v>0</v>
      </c>
      <c r="AN1592">
        <f t="shared" si="629"/>
        <v>0</v>
      </c>
      <c r="AO1592">
        <f t="shared" si="630"/>
        <v>0</v>
      </c>
      <c r="AQ1592">
        <f t="shared" si="631"/>
        <v>0</v>
      </c>
      <c r="AR1592">
        <f t="shared" si="632"/>
        <v>0</v>
      </c>
      <c r="AS1592">
        <f t="shared" si="633"/>
        <v>0</v>
      </c>
      <c r="AT1592">
        <f t="shared" si="634"/>
        <v>0</v>
      </c>
      <c r="AV1592">
        <f t="shared" si="635"/>
        <v>0</v>
      </c>
      <c r="AW1592">
        <f t="shared" si="636"/>
        <v>0</v>
      </c>
      <c r="AX1592">
        <f t="shared" si="637"/>
        <v>0</v>
      </c>
      <c r="AY1592">
        <f t="shared" si="638"/>
        <v>0</v>
      </c>
      <c r="BA1592">
        <f t="shared" si="639"/>
        <v>0</v>
      </c>
      <c r="BB1592">
        <f t="shared" si="640"/>
        <v>0</v>
      </c>
      <c r="BC1592">
        <f t="shared" si="641"/>
        <v>0</v>
      </c>
      <c r="BD1592">
        <f t="shared" si="642"/>
        <v>0</v>
      </c>
      <c r="BF1592">
        <f t="shared" si="643"/>
        <v>0</v>
      </c>
      <c r="BG1592">
        <f t="shared" si="644"/>
        <v>0</v>
      </c>
      <c r="BH1592">
        <f t="shared" si="645"/>
        <v>0</v>
      </c>
      <c r="BI1592">
        <f t="shared" si="646"/>
        <v>0</v>
      </c>
      <c r="BK1592">
        <f t="shared" si="647"/>
        <v>0</v>
      </c>
      <c r="BL1592">
        <f t="shared" si="648"/>
        <v>0</v>
      </c>
      <c r="BM1592">
        <f t="shared" si="649"/>
        <v>0</v>
      </c>
      <c r="BN1592">
        <f t="shared" si="650"/>
        <v>0</v>
      </c>
      <c r="BP1592">
        <f t="shared" si="651"/>
        <v>0</v>
      </c>
      <c r="BQ1592">
        <f t="shared" si="652"/>
        <v>0</v>
      </c>
      <c r="BR1592">
        <f t="shared" si="653"/>
        <v>0</v>
      </c>
      <c r="BS1592">
        <f t="shared" si="654"/>
        <v>0</v>
      </c>
      <c r="BU1592">
        <f t="shared" si="655"/>
        <v>0</v>
      </c>
      <c r="BV1592">
        <f t="shared" si="656"/>
        <v>0</v>
      </c>
      <c r="BW1592">
        <f t="shared" si="657"/>
        <v>0</v>
      </c>
      <c r="BX1592">
        <f t="shared" si="658"/>
        <v>0</v>
      </c>
      <c r="BZ1592">
        <f t="shared" si="659"/>
        <v>0</v>
      </c>
      <c r="CA1592">
        <f t="shared" si="660"/>
        <v>0</v>
      </c>
      <c r="CC1592">
        <f t="shared" si="661"/>
        <v>0</v>
      </c>
      <c r="CD1592">
        <f t="shared" si="662"/>
        <v>0</v>
      </c>
      <c r="CE1592">
        <f t="shared" si="663"/>
        <v>0</v>
      </c>
      <c r="CF1592">
        <f t="shared" si="664"/>
        <v>0</v>
      </c>
      <c r="CG1592" s="203">
        <f t="shared" si="665"/>
        <v>0</v>
      </c>
      <c r="CH1592">
        <f t="shared" si="666"/>
        <v>0</v>
      </c>
      <c r="CI1592">
        <f t="shared" si="667"/>
        <v>0</v>
      </c>
      <c r="CJ1592">
        <f t="shared" si="668"/>
        <v>0</v>
      </c>
    </row>
    <row r="1593" spans="1:88" ht="15" customHeight="1">
      <c r="A1593" s="166"/>
      <c r="B1593" s="7"/>
      <c r="C1593" s="64" t="s">
        <v>81</v>
      </c>
      <c r="D1593" s="322" t="str">
        <f t="shared" si="622"/>
        <v/>
      </c>
      <c r="E1593" s="323"/>
      <c r="F1593" s="323"/>
      <c r="G1593" s="323"/>
      <c r="H1593" s="323"/>
      <c r="I1593" s="323"/>
      <c r="J1593" s="323"/>
      <c r="K1593" s="323"/>
      <c r="L1593" s="324"/>
      <c r="M1593" s="234"/>
      <c r="N1593" s="234"/>
      <c r="O1593" s="234"/>
      <c r="P1593" s="234"/>
      <c r="Q1593" s="234"/>
      <c r="R1593" s="234"/>
      <c r="S1593" s="234"/>
      <c r="T1593" s="234"/>
      <c r="U1593" s="234"/>
      <c r="V1593" s="234"/>
      <c r="W1593" s="234"/>
      <c r="X1593" s="234"/>
      <c r="Y1593" s="234"/>
      <c r="Z1593" s="234"/>
      <c r="AA1593" s="234"/>
      <c r="AB1593" s="234"/>
      <c r="AC1593" s="234"/>
      <c r="AD1593" s="234"/>
      <c r="AG1593">
        <f t="shared" si="623"/>
        <v>0</v>
      </c>
      <c r="AH1593">
        <f t="shared" si="624"/>
        <v>0</v>
      </c>
      <c r="AI1593">
        <f t="shared" si="625"/>
        <v>0</v>
      </c>
      <c r="AJ1593">
        <f t="shared" si="626"/>
        <v>0</v>
      </c>
      <c r="AL1593">
        <f t="shared" si="627"/>
        <v>0</v>
      </c>
      <c r="AM1593">
        <f t="shared" si="628"/>
        <v>0</v>
      </c>
      <c r="AN1593">
        <f t="shared" si="629"/>
        <v>0</v>
      </c>
      <c r="AO1593">
        <f t="shared" si="630"/>
        <v>0</v>
      </c>
      <c r="AQ1593">
        <f t="shared" si="631"/>
        <v>0</v>
      </c>
      <c r="AR1593">
        <f t="shared" si="632"/>
        <v>0</v>
      </c>
      <c r="AS1593">
        <f t="shared" si="633"/>
        <v>0</v>
      </c>
      <c r="AT1593">
        <f t="shared" si="634"/>
        <v>0</v>
      </c>
      <c r="AV1593">
        <f t="shared" si="635"/>
        <v>0</v>
      </c>
      <c r="AW1593">
        <f t="shared" si="636"/>
        <v>0</v>
      </c>
      <c r="AX1593">
        <f t="shared" si="637"/>
        <v>0</v>
      </c>
      <c r="AY1593">
        <f t="shared" si="638"/>
        <v>0</v>
      </c>
      <c r="BA1593">
        <f t="shared" si="639"/>
        <v>0</v>
      </c>
      <c r="BB1593">
        <f t="shared" si="640"/>
        <v>0</v>
      </c>
      <c r="BC1593">
        <f t="shared" si="641"/>
        <v>0</v>
      </c>
      <c r="BD1593">
        <f t="shared" si="642"/>
        <v>0</v>
      </c>
      <c r="BF1593">
        <f t="shared" si="643"/>
        <v>0</v>
      </c>
      <c r="BG1593">
        <f t="shared" si="644"/>
        <v>0</v>
      </c>
      <c r="BH1593">
        <f t="shared" si="645"/>
        <v>0</v>
      </c>
      <c r="BI1593">
        <f t="shared" si="646"/>
        <v>0</v>
      </c>
      <c r="BK1593">
        <f t="shared" si="647"/>
        <v>0</v>
      </c>
      <c r="BL1593">
        <f t="shared" si="648"/>
        <v>0</v>
      </c>
      <c r="BM1593">
        <f t="shared" si="649"/>
        <v>0</v>
      </c>
      <c r="BN1593">
        <f t="shared" si="650"/>
        <v>0</v>
      </c>
      <c r="BP1593">
        <f t="shared" si="651"/>
        <v>0</v>
      </c>
      <c r="BQ1593">
        <f t="shared" si="652"/>
        <v>0</v>
      </c>
      <c r="BR1593">
        <f t="shared" si="653"/>
        <v>0</v>
      </c>
      <c r="BS1593">
        <f t="shared" si="654"/>
        <v>0</v>
      </c>
      <c r="BU1593">
        <f t="shared" si="655"/>
        <v>0</v>
      </c>
      <c r="BV1593">
        <f t="shared" si="656"/>
        <v>0</v>
      </c>
      <c r="BW1593">
        <f t="shared" si="657"/>
        <v>0</v>
      </c>
      <c r="BX1593">
        <f t="shared" si="658"/>
        <v>0</v>
      </c>
      <c r="BZ1593">
        <f t="shared" si="659"/>
        <v>0</v>
      </c>
      <c r="CA1593">
        <f t="shared" si="660"/>
        <v>0</v>
      </c>
      <c r="CC1593">
        <f t="shared" si="661"/>
        <v>0</v>
      </c>
      <c r="CD1593">
        <f t="shared" si="662"/>
        <v>0</v>
      </c>
      <c r="CE1593">
        <f t="shared" si="663"/>
        <v>0</v>
      </c>
      <c r="CF1593">
        <f t="shared" si="664"/>
        <v>0</v>
      </c>
      <c r="CG1593" s="203">
        <f t="shared" si="665"/>
        <v>0</v>
      </c>
      <c r="CH1593">
        <f t="shared" si="666"/>
        <v>0</v>
      </c>
      <c r="CI1593">
        <f t="shared" si="667"/>
        <v>0</v>
      </c>
      <c r="CJ1593">
        <f t="shared" si="668"/>
        <v>0</v>
      </c>
    </row>
    <row r="1594" spans="1:88" ht="15" customHeight="1">
      <c r="A1594" s="166"/>
      <c r="B1594" s="7"/>
      <c r="C1594" s="64" t="s">
        <v>82</v>
      </c>
      <c r="D1594" s="322" t="str">
        <f t="shared" si="622"/>
        <v/>
      </c>
      <c r="E1594" s="323"/>
      <c r="F1594" s="323"/>
      <c r="G1594" s="323"/>
      <c r="H1594" s="323"/>
      <c r="I1594" s="323"/>
      <c r="J1594" s="323"/>
      <c r="K1594" s="323"/>
      <c r="L1594" s="324"/>
      <c r="M1594" s="234"/>
      <c r="N1594" s="234"/>
      <c r="O1594" s="234"/>
      <c r="P1594" s="234"/>
      <c r="Q1594" s="234"/>
      <c r="R1594" s="234"/>
      <c r="S1594" s="234"/>
      <c r="T1594" s="234"/>
      <c r="U1594" s="234"/>
      <c r="V1594" s="234"/>
      <c r="W1594" s="234"/>
      <c r="X1594" s="234"/>
      <c r="Y1594" s="234"/>
      <c r="Z1594" s="234"/>
      <c r="AA1594" s="234"/>
      <c r="AB1594" s="234"/>
      <c r="AC1594" s="234"/>
      <c r="AD1594" s="234"/>
      <c r="AG1594">
        <f t="shared" si="623"/>
        <v>0</v>
      </c>
      <c r="AH1594">
        <f t="shared" si="624"/>
        <v>0</v>
      </c>
      <c r="AI1594">
        <f t="shared" si="625"/>
        <v>0</v>
      </c>
      <c r="AJ1594">
        <f t="shared" si="626"/>
        <v>0</v>
      </c>
      <c r="AL1594">
        <f t="shared" si="627"/>
        <v>0</v>
      </c>
      <c r="AM1594">
        <f t="shared" si="628"/>
        <v>0</v>
      </c>
      <c r="AN1594">
        <f t="shared" si="629"/>
        <v>0</v>
      </c>
      <c r="AO1594">
        <f t="shared" si="630"/>
        <v>0</v>
      </c>
      <c r="AQ1594">
        <f t="shared" si="631"/>
        <v>0</v>
      </c>
      <c r="AR1594">
        <f t="shared" si="632"/>
        <v>0</v>
      </c>
      <c r="AS1594">
        <f t="shared" si="633"/>
        <v>0</v>
      </c>
      <c r="AT1594">
        <f t="shared" si="634"/>
        <v>0</v>
      </c>
      <c r="AV1594">
        <f t="shared" si="635"/>
        <v>0</v>
      </c>
      <c r="AW1594">
        <f t="shared" si="636"/>
        <v>0</v>
      </c>
      <c r="AX1594">
        <f t="shared" si="637"/>
        <v>0</v>
      </c>
      <c r="AY1594">
        <f t="shared" si="638"/>
        <v>0</v>
      </c>
      <c r="BA1594">
        <f t="shared" si="639"/>
        <v>0</v>
      </c>
      <c r="BB1594">
        <f t="shared" si="640"/>
        <v>0</v>
      </c>
      <c r="BC1594">
        <f t="shared" si="641"/>
        <v>0</v>
      </c>
      <c r="BD1594">
        <f t="shared" si="642"/>
        <v>0</v>
      </c>
      <c r="BF1594">
        <f t="shared" si="643"/>
        <v>0</v>
      </c>
      <c r="BG1594">
        <f t="shared" si="644"/>
        <v>0</v>
      </c>
      <c r="BH1594">
        <f t="shared" si="645"/>
        <v>0</v>
      </c>
      <c r="BI1594">
        <f t="shared" si="646"/>
        <v>0</v>
      </c>
      <c r="BK1594">
        <f t="shared" si="647"/>
        <v>0</v>
      </c>
      <c r="BL1594">
        <f t="shared" si="648"/>
        <v>0</v>
      </c>
      <c r="BM1594">
        <f t="shared" si="649"/>
        <v>0</v>
      </c>
      <c r="BN1594">
        <f t="shared" si="650"/>
        <v>0</v>
      </c>
      <c r="BP1594">
        <f t="shared" si="651"/>
        <v>0</v>
      </c>
      <c r="BQ1594">
        <f t="shared" si="652"/>
        <v>0</v>
      </c>
      <c r="BR1594">
        <f t="shared" si="653"/>
        <v>0</v>
      </c>
      <c r="BS1594">
        <f t="shared" si="654"/>
        <v>0</v>
      </c>
      <c r="BU1594">
        <f t="shared" si="655"/>
        <v>0</v>
      </c>
      <c r="BV1594">
        <f t="shared" si="656"/>
        <v>0</v>
      </c>
      <c r="BW1594">
        <f t="shared" si="657"/>
        <v>0</v>
      </c>
      <c r="BX1594">
        <f t="shared" si="658"/>
        <v>0</v>
      </c>
      <c r="BZ1594">
        <f t="shared" si="659"/>
        <v>0</v>
      </c>
      <c r="CA1594">
        <f t="shared" si="660"/>
        <v>0</v>
      </c>
      <c r="CC1594">
        <f t="shared" si="661"/>
        <v>0</v>
      </c>
      <c r="CD1594">
        <f t="shared" si="662"/>
        <v>0</v>
      </c>
      <c r="CE1594">
        <f t="shared" si="663"/>
        <v>0</v>
      </c>
      <c r="CF1594">
        <f t="shared" si="664"/>
        <v>0</v>
      </c>
      <c r="CG1594" s="203">
        <f t="shared" si="665"/>
        <v>0</v>
      </c>
      <c r="CH1594">
        <f t="shared" si="666"/>
        <v>0</v>
      </c>
      <c r="CI1594">
        <f t="shared" si="667"/>
        <v>0</v>
      </c>
      <c r="CJ1594">
        <f t="shared" si="668"/>
        <v>0</v>
      </c>
    </row>
    <row r="1595" spans="1:88" ht="15" customHeight="1">
      <c r="A1595" s="166"/>
      <c r="B1595" s="7"/>
      <c r="C1595" s="64" t="s">
        <v>83</v>
      </c>
      <c r="D1595" s="322" t="str">
        <f t="shared" si="622"/>
        <v/>
      </c>
      <c r="E1595" s="323"/>
      <c r="F1595" s="323"/>
      <c r="G1595" s="323"/>
      <c r="H1595" s="323"/>
      <c r="I1595" s="323"/>
      <c r="J1595" s="323"/>
      <c r="K1595" s="323"/>
      <c r="L1595" s="324"/>
      <c r="M1595" s="234"/>
      <c r="N1595" s="234"/>
      <c r="O1595" s="234"/>
      <c r="P1595" s="234"/>
      <c r="Q1595" s="234"/>
      <c r="R1595" s="234"/>
      <c r="S1595" s="234"/>
      <c r="T1595" s="234"/>
      <c r="U1595" s="234"/>
      <c r="V1595" s="234"/>
      <c r="W1595" s="234"/>
      <c r="X1595" s="234"/>
      <c r="Y1595" s="234"/>
      <c r="Z1595" s="234"/>
      <c r="AA1595" s="234"/>
      <c r="AB1595" s="234"/>
      <c r="AC1595" s="234"/>
      <c r="AD1595" s="234"/>
      <c r="AG1595">
        <f t="shared" si="623"/>
        <v>0</v>
      </c>
      <c r="AH1595">
        <f t="shared" si="624"/>
        <v>0</v>
      </c>
      <c r="AI1595">
        <f t="shared" si="625"/>
        <v>0</v>
      </c>
      <c r="AJ1595">
        <f t="shared" si="626"/>
        <v>0</v>
      </c>
      <c r="AL1595">
        <f t="shared" si="627"/>
        <v>0</v>
      </c>
      <c r="AM1595">
        <f t="shared" si="628"/>
        <v>0</v>
      </c>
      <c r="AN1595">
        <f t="shared" si="629"/>
        <v>0</v>
      </c>
      <c r="AO1595">
        <f t="shared" si="630"/>
        <v>0</v>
      </c>
      <c r="AQ1595">
        <f t="shared" si="631"/>
        <v>0</v>
      </c>
      <c r="AR1595">
        <f t="shared" si="632"/>
        <v>0</v>
      </c>
      <c r="AS1595">
        <f t="shared" si="633"/>
        <v>0</v>
      </c>
      <c r="AT1595">
        <f t="shared" si="634"/>
        <v>0</v>
      </c>
      <c r="AV1595">
        <f t="shared" si="635"/>
        <v>0</v>
      </c>
      <c r="AW1595">
        <f t="shared" si="636"/>
        <v>0</v>
      </c>
      <c r="AX1595">
        <f t="shared" si="637"/>
        <v>0</v>
      </c>
      <c r="AY1595">
        <f t="shared" si="638"/>
        <v>0</v>
      </c>
      <c r="BA1595">
        <f t="shared" si="639"/>
        <v>0</v>
      </c>
      <c r="BB1595">
        <f t="shared" si="640"/>
        <v>0</v>
      </c>
      <c r="BC1595">
        <f t="shared" si="641"/>
        <v>0</v>
      </c>
      <c r="BD1595">
        <f t="shared" si="642"/>
        <v>0</v>
      </c>
      <c r="BF1595">
        <f t="shared" si="643"/>
        <v>0</v>
      </c>
      <c r="BG1595">
        <f t="shared" si="644"/>
        <v>0</v>
      </c>
      <c r="BH1595">
        <f t="shared" si="645"/>
        <v>0</v>
      </c>
      <c r="BI1595">
        <f t="shared" si="646"/>
        <v>0</v>
      </c>
      <c r="BK1595">
        <f t="shared" si="647"/>
        <v>0</v>
      </c>
      <c r="BL1595">
        <f t="shared" si="648"/>
        <v>0</v>
      </c>
      <c r="BM1595">
        <f t="shared" si="649"/>
        <v>0</v>
      </c>
      <c r="BN1595">
        <f t="shared" si="650"/>
        <v>0</v>
      </c>
      <c r="BP1595">
        <f t="shared" si="651"/>
        <v>0</v>
      </c>
      <c r="BQ1595">
        <f t="shared" si="652"/>
        <v>0</v>
      </c>
      <c r="BR1595">
        <f t="shared" si="653"/>
        <v>0</v>
      </c>
      <c r="BS1595">
        <f t="shared" si="654"/>
        <v>0</v>
      </c>
      <c r="BU1595">
        <f t="shared" si="655"/>
        <v>0</v>
      </c>
      <c r="BV1595">
        <f t="shared" si="656"/>
        <v>0</v>
      </c>
      <c r="BW1595">
        <f t="shared" si="657"/>
        <v>0</v>
      </c>
      <c r="BX1595">
        <f t="shared" si="658"/>
        <v>0</v>
      </c>
      <c r="BZ1595">
        <f t="shared" si="659"/>
        <v>0</v>
      </c>
      <c r="CA1595">
        <f t="shared" si="660"/>
        <v>0</v>
      </c>
      <c r="CC1595">
        <f t="shared" si="661"/>
        <v>0</v>
      </c>
      <c r="CD1595">
        <f t="shared" si="662"/>
        <v>0</v>
      </c>
      <c r="CE1595">
        <f t="shared" si="663"/>
        <v>0</v>
      </c>
      <c r="CF1595">
        <f t="shared" si="664"/>
        <v>0</v>
      </c>
      <c r="CG1595" s="203">
        <f t="shared" si="665"/>
        <v>0</v>
      </c>
      <c r="CH1595">
        <f t="shared" si="666"/>
        <v>0</v>
      </c>
      <c r="CI1595">
        <f t="shared" si="667"/>
        <v>0</v>
      </c>
      <c r="CJ1595">
        <f t="shared" si="668"/>
        <v>0</v>
      </c>
    </row>
    <row r="1596" spans="1:88" ht="15" customHeight="1">
      <c r="A1596" s="166"/>
      <c r="B1596" s="7"/>
      <c r="C1596" s="64" t="s">
        <v>84</v>
      </c>
      <c r="D1596" s="322" t="str">
        <f t="shared" si="622"/>
        <v/>
      </c>
      <c r="E1596" s="323"/>
      <c r="F1596" s="323"/>
      <c r="G1596" s="323"/>
      <c r="H1596" s="323"/>
      <c r="I1596" s="323"/>
      <c r="J1596" s="323"/>
      <c r="K1596" s="323"/>
      <c r="L1596" s="324"/>
      <c r="M1596" s="234"/>
      <c r="N1596" s="234"/>
      <c r="O1596" s="234"/>
      <c r="P1596" s="234"/>
      <c r="Q1596" s="234"/>
      <c r="R1596" s="234"/>
      <c r="S1596" s="234"/>
      <c r="T1596" s="234"/>
      <c r="U1596" s="234"/>
      <c r="V1596" s="234"/>
      <c r="W1596" s="234"/>
      <c r="X1596" s="234"/>
      <c r="Y1596" s="234"/>
      <c r="Z1596" s="234"/>
      <c r="AA1596" s="234"/>
      <c r="AB1596" s="234"/>
      <c r="AC1596" s="234"/>
      <c r="AD1596" s="234"/>
      <c r="AG1596">
        <f t="shared" si="623"/>
        <v>0</v>
      </c>
      <c r="AH1596">
        <f t="shared" si="624"/>
        <v>0</v>
      </c>
      <c r="AI1596">
        <f t="shared" si="625"/>
        <v>0</v>
      </c>
      <c r="AJ1596">
        <f t="shared" si="626"/>
        <v>0</v>
      </c>
      <c r="AL1596">
        <f t="shared" si="627"/>
        <v>0</v>
      </c>
      <c r="AM1596">
        <f t="shared" si="628"/>
        <v>0</v>
      </c>
      <c r="AN1596">
        <f t="shared" si="629"/>
        <v>0</v>
      </c>
      <c r="AO1596">
        <f t="shared" si="630"/>
        <v>0</v>
      </c>
      <c r="AQ1596">
        <f t="shared" si="631"/>
        <v>0</v>
      </c>
      <c r="AR1596">
        <f t="shared" si="632"/>
        <v>0</v>
      </c>
      <c r="AS1596">
        <f t="shared" si="633"/>
        <v>0</v>
      </c>
      <c r="AT1596">
        <f t="shared" si="634"/>
        <v>0</v>
      </c>
      <c r="AV1596">
        <f t="shared" si="635"/>
        <v>0</v>
      </c>
      <c r="AW1596">
        <f t="shared" si="636"/>
        <v>0</v>
      </c>
      <c r="AX1596">
        <f t="shared" si="637"/>
        <v>0</v>
      </c>
      <c r="AY1596">
        <f t="shared" si="638"/>
        <v>0</v>
      </c>
      <c r="BA1596">
        <f t="shared" si="639"/>
        <v>0</v>
      </c>
      <c r="BB1596">
        <f t="shared" si="640"/>
        <v>0</v>
      </c>
      <c r="BC1596">
        <f t="shared" si="641"/>
        <v>0</v>
      </c>
      <c r="BD1596">
        <f t="shared" si="642"/>
        <v>0</v>
      </c>
      <c r="BF1596">
        <f t="shared" si="643"/>
        <v>0</v>
      </c>
      <c r="BG1596">
        <f t="shared" si="644"/>
        <v>0</v>
      </c>
      <c r="BH1596">
        <f t="shared" si="645"/>
        <v>0</v>
      </c>
      <c r="BI1596">
        <f t="shared" si="646"/>
        <v>0</v>
      </c>
      <c r="BK1596">
        <f t="shared" si="647"/>
        <v>0</v>
      </c>
      <c r="BL1596">
        <f t="shared" si="648"/>
        <v>0</v>
      </c>
      <c r="BM1596">
        <f t="shared" si="649"/>
        <v>0</v>
      </c>
      <c r="BN1596">
        <f t="shared" si="650"/>
        <v>0</v>
      </c>
      <c r="BP1596">
        <f t="shared" si="651"/>
        <v>0</v>
      </c>
      <c r="BQ1596">
        <f t="shared" si="652"/>
        <v>0</v>
      </c>
      <c r="BR1596">
        <f t="shared" si="653"/>
        <v>0</v>
      </c>
      <c r="BS1596">
        <f t="shared" si="654"/>
        <v>0</v>
      </c>
      <c r="BU1596">
        <f t="shared" si="655"/>
        <v>0</v>
      </c>
      <c r="BV1596">
        <f t="shared" si="656"/>
        <v>0</v>
      </c>
      <c r="BW1596">
        <f t="shared" si="657"/>
        <v>0</v>
      </c>
      <c r="BX1596">
        <f t="shared" si="658"/>
        <v>0</v>
      </c>
      <c r="BZ1596">
        <f t="shared" si="659"/>
        <v>0</v>
      </c>
      <c r="CA1596">
        <f t="shared" si="660"/>
        <v>0</v>
      </c>
      <c r="CC1596">
        <f t="shared" si="661"/>
        <v>0</v>
      </c>
      <c r="CD1596">
        <f t="shared" si="662"/>
        <v>0</v>
      </c>
      <c r="CE1596">
        <f t="shared" si="663"/>
        <v>0</v>
      </c>
      <c r="CF1596">
        <f t="shared" si="664"/>
        <v>0</v>
      </c>
      <c r="CG1596" s="203">
        <f t="shared" si="665"/>
        <v>0</v>
      </c>
      <c r="CH1596">
        <f t="shared" si="666"/>
        <v>0</v>
      </c>
      <c r="CI1596">
        <f t="shared" si="667"/>
        <v>0</v>
      </c>
      <c r="CJ1596">
        <f t="shared" si="668"/>
        <v>0</v>
      </c>
    </row>
    <row r="1597" spans="1:88" ht="15" customHeight="1">
      <c r="A1597" s="166"/>
      <c r="B1597" s="7"/>
      <c r="C1597" s="64" t="s">
        <v>85</v>
      </c>
      <c r="D1597" s="322" t="str">
        <f t="shared" si="622"/>
        <v/>
      </c>
      <c r="E1597" s="323"/>
      <c r="F1597" s="323"/>
      <c r="G1597" s="323"/>
      <c r="H1597" s="323"/>
      <c r="I1597" s="323"/>
      <c r="J1597" s="323"/>
      <c r="K1597" s="323"/>
      <c r="L1597" s="324"/>
      <c r="M1597" s="234"/>
      <c r="N1597" s="234"/>
      <c r="O1597" s="234"/>
      <c r="P1597" s="234"/>
      <c r="Q1597" s="234"/>
      <c r="R1597" s="234"/>
      <c r="S1597" s="234"/>
      <c r="T1597" s="234"/>
      <c r="U1597" s="234"/>
      <c r="V1597" s="234"/>
      <c r="W1597" s="234"/>
      <c r="X1597" s="234"/>
      <c r="Y1597" s="234"/>
      <c r="Z1597" s="234"/>
      <c r="AA1597" s="234"/>
      <c r="AB1597" s="234"/>
      <c r="AC1597" s="234"/>
      <c r="AD1597" s="234"/>
      <c r="AG1597">
        <f t="shared" si="623"/>
        <v>0</v>
      </c>
      <c r="AH1597">
        <f t="shared" si="624"/>
        <v>0</v>
      </c>
      <c r="AI1597">
        <f t="shared" si="625"/>
        <v>0</v>
      </c>
      <c r="AJ1597">
        <f t="shared" si="626"/>
        <v>0</v>
      </c>
      <c r="AL1597">
        <f t="shared" si="627"/>
        <v>0</v>
      </c>
      <c r="AM1597">
        <f t="shared" si="628"/>
        <v>0</v>
      </c>
      <c r="AN1597">
        <f t="shared" si="629"/>
        <v>0</v>
      </c>
      <c r="AO1597">
        <f t="shared" si="630"/>
        <v>0</v>
      </c>
      <c r="AQ1597">
        <f t="shared" si="631"/>
        <v>0</v>
      </c>
      <c r="AR1597">
        <f t="shared" si="632"/>
        <v>0</v>
      </c>
      <c r="AS1597">
        <f t="shared" si="633"/>
        <v>0</v>
      </c>
      <c r="AT1597">
        <f t="shared" si="634"/>
        <v>0</v>
      </c>
      <c r="AV1597">
        <f t="shared" si="635"/>
        <v>0</v>
      </c>
      <c r="AW1597">
        <f t="shared" si="636"/>
        <v>0</v>
      </c>
      <c r="AX1597">
        <f t="shared" si="637"/>
        <v>0</v>
      </c>
      <c r="AY1597">
        <f t="shared" si="638"/>
        <v>0</v>
      </c>
      <c r="BA1597">
        <f t="shared" si="639"/>
        <v>0</v>
      </c>
      <c r="BB1597">
        <f t="shared" si="640"/>
        <v>0</v>
      </c>
      <c r="BC1597">
        <f t="shared" si="641"/>
        <v>0</v>
      </c>
      <c r="BD1597">
        <f t="shared" si="642"/>
        <v>0</v>
      </c>
      <c r="BF1597">
        <f t="shared" si="643"/>
        <v>0</v>
      </c>
      <c r="BG1597">
        <f t="shared" si="644"/>
        <v>0</v>
      </c>
      <c r="BH1597">
        <f t="shared" si="645"/>
        <v>0</v>
      </c>
      <c r="BI1597">
        <f t="shared" si="646"/>
        <v>0</v>
      </c>
      <c r="BK1597">
        <f t="shared" si="647"/>
        <v>0</v>
      </c>
      <c r="BL1597">
        <f t="shared" si="648"/>
        <v>0</v>
      </c>
      <c r="BM1597">
        <f t="shared" si="649"/>
        <v>0</v>
      </c>
      <c r="BN1597">
        <f t="shared" si="650"/>
        <v>0</v>
      </c>
      <c r="BP1597">
        <f t="shared" si="651"/>
        <v>0</v>
      </c>
      <c r="BQ1597">
        <f t="shared" si="652"/>
        <v>0</v>
      </c>
      <c r="BR1597">
        <f t="shared" si="653"/>
        <v>0</v>
      </c>
      <c r="BS1597">
        <f t="shared" si="654"/>
        <v>0</v>
      </c>
      <c r="BU1597">
        <f t="shared" si="655"/>
        <v>0</v>
      </c>
      <c r="BV1597">
        <f t="shared" si="656"/>
        <v>0</v>
      </c>
      <c r="BW1597">
        <f t="shared" si="657"/>
        <v>0</v>
      </c>
      <c r="BX1597">
        <f t="shared" si="658"/>
        <v>0</v>
      </c>
      <c r="BZ1597">
        <f t="shared" si="659"/>
        <v>0</v>
      </c>
      <c r="CA1597">
        <f t="shared" si="660"/>
        <v>0</v>
      </c>
      <c r="CC1597">
        <f t="shared" si="661"/>
        <v>0</v>
      </c>
      <c r="CD1597">
        <f t="shared" si="662"/>
        <v>0</v>
      </c>
      <c r="CE1597">
        <f t="shared" si="663"/>
        <v>0</v>
      </c>
      <c r="CF1597">
        <f t="shared" si="664"/>
        <v>0</v>
      </c>
      <c r="CG1597" s="203">
        <f t="shared" si="665"/>
        <v>0</v>
      </c>
      <c r="CH1597">
        <f t="shared" si="666"/>
        <v>0</v>
      </c>
      <c r="CI1597">
        <f t="shared" si="667"/>
        <v>0</v>
      </c>
      <c r="CJ1597">
        <f t="shared" si="668"/>
        <v>0</v>
      </c>
    </row>
    <row r="1598" spans="1:88" ht="15" customHeight="1">
      <c r="A1598" s="166"/>
      <c r="B1598" s="7"/>
      <c r="C1598" s="64" t="s">
        <v>86</v>
      </c>
      <c r="D1598" s="322" t="str">
        <f t="shared" si="622"/>
        <v/>
      </c>
      <c r="E1598" s="323"/>
      <c r="F1598" s="323"/>
      <c r="G1598" s="323"/>
      <c r="H1598" s="323"/>
      <c r="I1598" s="323"/>
      <c r="J1598" s="323"/>
      <c r="K1598" s="323"/>
      <c r="L1598" s="324"/>
      <c r="M1598" s="234"/>
      <c r="N1598" s="234"/>
      <c r="O1598" s="234"/>
      <c r="P1598" s="234"/>
      <c r="Q1598" s="234"/>
      <c r="R1598" s="234"/>
      <c r="S1598" s="234"/>
      <c r="T1598" s="234"/>
      <c r="U1598" s="234"/>
      <c r="V1598" s="234"/>
      <c r="W1598" s="234"/>
      <c r="X1598" s="234"/>
      <c r="Y1598" s="234"/>
      <c r="Z1598" s="234"/>
      <c r="AA1598" s="234"/>
      <c r="AB1598" s="234"/>
      <c r="AC1598" s="234"/>
      <c r="AD1598" s="234"/>
      <c r="AG1598">
        <f t="shared" si="623"/>
        <v>0</v>
      </c>
      <c r="AH1598">
        <f t="shared" si="624"/>
        <v>0</v>
      </c>
      <c r="AI1598">
        <f t="shared" si="625"/>
        <v>0</v>
      </c>
      <c r="AJ1598">
        <f t="shared" si="626"/>
        <v>0</v>
      </c>
      <c r="AL1598">
        <f t="shared" si="627"/>
        <v>0</v>
      </c>
      <c r="AM1598">
        <f t="shared" si="628"/>
        <v>0</v>
      </c>
      <c r="AN1598">
        <f t="shared" si="629"/>
        <v>0</v>
      </c>
      <c r="AO1598">
        <f t="shared" si="630"/>
        <v>0</v>
      </c>
      <c r="AQ1598">
        <f t="shared" si="631"/>
        <v>0</v>
      </c>
      <c r="AR1598">
        <f t="shared" si="632"/>
        <v>0</v>
      </c>
      <c r="AS1598">
        <f t="shared" si="633"/>
        <v>0</v>
      </c>
      <c r="AT1598">
        <f t="shared" si="634"/>
        <v>0</v>
      </c>
      <c r="AV1598">
        <f t="shared" si="635"/>
        <v>0</v>
      </c>
      <c r="AW1598">
        <f t="shared" si="636"/>
        <v>0</v>
      </c>
      <c r="AX1598">
        <f t="shared" si="637"/>
        <v>0</v>
      </c>
      <c r="AY1598">
        <f t="shared" si="638"/>
        <v>0</v>
      </c>
      <c r="BA1598">
        <f t="shared" si="639"/>
        <v>0</v>
      </c>
      <c r="BB1598">
        <f t="shared" si="640"/>
        <v>0</v>
      </c>
      <c r="BC1598">
        <f t="shared" si="641"/>
        <v>0</v>
      </c>
      <c r="BD1598">
        <f t="shared" si="642"/>
        <v>0</v>
      </c>
      <c r="BF1598">
        <f t="shared" si="643"/>
        <v>0</v>
      </c>
      <c r="BG1598">
        <f t="shared" si="644"/>
        <v>0</v>
      </c>
      <c r="BH1598">
        <f t="shared" si="645"/>
        <v>0</v>
      </c>
      <c r="BI1598">
        <f t="shared" si="646"/>
        <v>0</v>
      </c>
      <c r="BK1598">
        <f t="shared" si="647"/>
        <v>0</v>
      </c>
      <c r="BL1598">
        <f t="shared" si="648"/>
        <v>0</v>
      </c>
      <c r="BM1598">
        <f t="shared" si="649"/>
        <v>0</v>
      </c>
      <c r="BN1598">
        <f t="shared" si="650"/>
        <v>0</v>
      </c>
      <c r="BP1598">
        <f t="shared" si="651"/>
        <v>0</v>
      </c>
      <c r="BQ1598">
        <f t="shared" si="652"/>
        <v>0</v>
      </c>
      <c r="BR1598">
        <f t="shared" si="653"/>
        <v>0</v>
      </c>
      <c r="BS1598">
        <f t="shared" si="654"/>
        <v>0</v>
      </c>
      <c r="BU1598">
        <f t="shared" si="655"/>
        <v>0</v>
      </c>
      <c r="BV1598">
        <f t="shared" si="656"/>
        <v>0</v>
      </c>
      <c r="BW1598">
        <f t="shared" si="657"/>
        <v>0</v>
      </c>
      <c r="BX1598">
        <f t="shared" si="658"/>
        <v>0</v>
      </c>
      <c r="BZ1598">
        <f t="shared" si="659"/>
        <v>0</v>
      </c>
      <c r="CA1598">
        <f t="shared" si="660"/>
        <v>0</v>
      </c>
      <c r="CC1598">
        <f t="shared" si="661"/>
        <v>0</v>
      </c>
      <c r="CD1598">
        <f t="shared" si="662"/>
        <v>0</v>
      </c>
      <c r="CE1598">
        <f t="shared" si="663"/>
        <v>0</v>
      </c>
      <c r="CF1598">
        <f t="shared" si="664"/>
        <v>0</v>
      </c>
      <c r="CG1598" s="203">
        <f t="shared" si="665"/>
        <v>0</v>
      </c>
      <c r="CH1598">
        <f t="shared" si="666"/>
        <v>0</v>
      </c>
      <c r="CI1598">
        <f t="shared" si="667"/>
        <v>0</v>
      </c>
      <c r="CJ1598">
        <f t="shared" si="668"/>
        <v>0</v>
      </c>
    </row>
    <row r="1599" spans="1:88" ht="15" customHeight="1">
      <c r="A1599" s="166"/>
      <c r="B1599" s="7"/>
      <c r="C1599" s="64" t="s">
        <v>87</v>
      </c>
      <c r="D1599" s="322" t="str">
        <f t="shared" si="622"/>
        <v/>
      </c>
      <c r="E1599" s="323"/>
      <c r="F1599" s="323"/>
      <c r="G1599" s="323"/>
      <c r="H1599" s="323"/>
      <c r="I1599" s="323"/>
      <c r="J1599" s="323"/>
      <c r="K1599" s="323"/>
      <c r="L1599" s="324"/>
      <c r="M1599" s="234"/>
      <c r="N1599" s="234"/>
      <c r="O1599" s="234"/>
      <c r="P1599" s="234"/>
      <c r="Q1599" s="234"/>
      <c r="R1599" s="234"/>
      <c r="S1599" s="234"/>
      <c r="T1599" s="234"/>
      <c r="U1599" s="234"/>
      <c r="V1599" s="234"/>
      <c r="W1599" s="234"/>
      <c r="X1599" s="234"/>
      <c r="Y1599" s="234"/>
      <c r="Z1599" s="234"/>
      <c r="AA1599" s="234"/>
      <c r="AB1599" s="234"/>
      <c r="AC1599" s="234"/>
      <c r="AD1599" s="234"/>
      <c r="AG1599">
        <f t="shared" si="623"/>
        <v>0</v>
      </c>
      <c r="AH1599">
        <f t="shared" si="624"/>
        <v>0</v>
      </c>
      <c r="AI1599">
        <f t="shared" si="625"/>
        <v>0</v>
      </c>
      <c r="AJ1599">
        <f t="shared" si="626"/>
        <v>0</v>
      </c>
      <c r="AL1599">
        <f t="shared" si="627"/>
        <v>0</v>
      </c>
      <c r="AM1599">
        <f t="shared" si="628"/>
        <v>0</v>
      </c>
      <c r="AN1599">
        <f t="shared" si="629"/>
        <v>0</v>
      </c>
      <c r="AO1599">
        <f t="shared" si="630"/>
        <v>0</v>
      </c>
      <c r="AQ1599">
        <f t="shared" si="631"/>
        <v>0</v>
      </c>
      <c r="AR1599">
        <f t="shared" si="632"/>
        <v>0</v>
      </c>
      <c r="AS1599">
        <f t="shared" si="633"/>
        <v>0</v>
      </c>
      <c r="AT1599">
        <f t="shared" si="634"/>
        <v>0</v>
      </c>
      <c r="AV1599">
        <f t="shared" si="635"/>
        <v>0</v>
      </c>
      <c r="AW1599">
        <f t="shared" si="636"/>
        <v>0</v>
      </c>
      <c r="AX1599">
        <f t="shared" si="637"/>
        <v>0</v>
      </c>
      <c r="AY1599">
        <f t="shared" si="638"/>
        <v>0</v>
      </c>
      <c r="BA1599">
        <f t="shared" si="639"/>
        <v>0</v>
      </c>
      <c r="BB1599">
        <f t="shared" si="640"/>
        <v>0</v>
      </c>
      <c r="BC1599">
        <f t="shared" si="641"/>
        <v>0</v>
      </c>
      <c r="BD1599">
        <f t="shared" si="642"/>
        <v>0</v>
      </c>
      <c r="BF1599">
        <f t="shared" si="643"/>
        <v>0</v>
      </c>
      <c r="BG1599">
        <f t="shared" si="644"/>
        <v>0</v>
      </c>
      <c r="BH1599">
        <f t="shared" si="645"/>
        <v>0</v>
      </c>
      <c r="BI1599">
        <f t="shared" si="646"/>
        <v>0</v>
      </c>
      <c r="BK1599">
        <f t="shared" si="647"/>
        <v>0</v>
      </c>
      <c r="BL1599">
        <f t="shared" si="648"/>
        <v>0</v>
      </c>
      <c r="BM1599">
        <f t="shared" si="649"/>
        <v>0</v>
      </c>
      <c r="BN1599">
        <f t="shared" si="650"/>
        <v>0</v>
      </c>
      <c r="BP1599">
        <f t="shared" si="651"/>
        <v>0</v>
      </c>
      <c r="BQ1599">
        <f t="shared" si="652"/>
        <v>0</v>
      </c>
      <c r="BR1599">
        <f t="shared" si="653"/>
        <v>0</v>
      </c>
      <c r="BS1599">
        <f t="shared" si="654"/>
        <v>0</v>
      </c>
      <c r="BU1599">
        <f t="shared" si="655"/>
        <v>0</v>
      </c>
      <c r="BV1599">
        <f t="shared" si="656"/>
        <v>0</v>
      </c>
      <c r="BW1599">
        <f t="shared" si="657"/>
        <v>0</v>
      </c>
      <c r="BX1599">
        <f t="shared" si="658"/>
        <v>0</v>
      </c>
      <c r="BZ1599">
        <f t="shared" si="659"/>
        <v>0</v>
      </c>
      <c r="CA1599">
        <f t="shared" si="660"/>
        <v>0</v>
      </c>
      <c r="CC1599">
        <f t="shared" si="661"/>
        <v>0</v>
      </c>
      <c r="CD1599">
        <f t="shared" si="662"/>
        <v>0</v>
      </c>
      <c r="CE1599">
        <f t="shared" si="663"/>
        <v>0</v>
      </c>
      <c r="CF1599">
        <f t="shared" si="664"/>
        <v>0</v>
      </c>
      <c r="CG1599" s="203">
        <f t="shared" si="665"/>
        <v>0</v>
      </c>
      <c r="CH1599">
        <f t="shared" si="666"/>
        <v>0</v>
      </c>
      <c r="CI1599">
        <f t="shared" si="667"/>
        <v>0</v>
      </c>
      <c r="CJ1599">
        <f t="shared" si="668"/>
        <v>0</v>
      </c>
    </row>
    <row r="1600" spans="1:88" ht="15" customHeight="1">
      <c r="A1600" s="166"/>
      <c r="B1600" s="7"/>
      <c r="C1600" s="64" t="s">
        <v>88</v>
      </c>
      <c r="D1600" s="322" t="str">
        <f t="shared" si="622"/>
        <v/>
      </c>
      <c r="E1600" s="323"/>
      <c r="F1600" s="323"/>
      <c r="G1600" s="323"/>
      <c r="H1600" s="323"/>
      <c r="I1600" s="323"/>
      <c r="J1600" s="323"/>
      <c r="K1600" s="323"/>
      <c r="L1600" s="324"/>
      <c r="M1600" s="234"/>
      <c r="N1600" s="234"/>
      <c r="O1600" s="234"/>
      <c r="P1600" s="234"/>
      <c r="Q1600" s="234"/>
      <c r="R1600" s="234"/>
      <c r="S1600" s="234"/>
      <c r="T1600" s="234"/>
      <c r="U1600" s="234"/>
      <c r="V1600" s="234"/>
      <c r="W1600" s="234"/>
      <c r="X1600" s="234"/>
      <c r="Y1600" s="234"/>
      <c r="Z1600" s="234"/>
      <c r="AA1600" s="234"/>
      <c r="AB1600" s="234"/>
      <c r="AC1600" s="234"/>
      <c r="AD1600" s="234"/>
      <c r="AG1600">
        <f t="shared" si="623"/>
        <v>0</v>
      </c>
      <c r="AH1600">
        <f t="shared" si="624"/>
        <v>0</v>
      </c>
      <c r="AI1600">
        <f t="shared" si="625"/>
        <v>0</v>
      </c>
      <c r="AJ1600">
        <f t="shared" si="626"/>
        <v>0</v>
      </c>
      <c r="AL1600">
        <f t="shared" si="627"/>
        <v>0</v>
      </c>
      <c r="AM1600">
        <f t="shared" si="628"/>
        <v>0</v>
      </c>
      <c r="AN1600">
        <f t="shared" si="629"/>
        <v>0</v>
      </c>
      <c r="AO1600">
        <f t="shared" si="630"/>
        <v>0</v>
      </c>
      <c r="AQ1600">
        <f t="shared" si="631"/>
        <v>0</v>
      </c>
      <c r="AR1600">
        <f t="shared" si="632"/>
        <v>0</v>
      </c>
      <c r="AS1600">
        <f t="shared" si="633"/>
        <v>0</v>
      </c>
      <c r="AT1600">
        <f t="shared" si="634"/>
        <v>0</v>
      </c>
      <c r="AV1600">
        <f t="shared" si="635"/>
        <v>0</v>
      </c>
      <c r="AW1600">
        <f t="shared" si="636"/>
        <v>0</v>
      </c>
      <c r="AX1600">
        <f t="shared" si="637"/>
        <v>0</v>
      </c>
      <c r="AY1600">
        <f t="shared" si="638"/>
        <v>0</v>
      </c>
      <c r="BA1600">
        <f t="shared" si="639"/>
        <v>0</v>
      </c>
      <c r="BB1600">
        <f t="shared" si="640"/>
        <v>0</v>
      </c>
      <c r="BC1600">
        <f t="shared" si="641"/>
        <v>0</v>
      </c>
      <c r="BD1600">
        <f t="shared" si="642"/>
        <v>0</v>
      </c>
      <c r="BF1600">
        <f t="shared" si="643"/>
        <v>0</v>
      </c>
      <c r="BG1600">
        <f t="shared" si="644"/>
        <v>0</v>
      </c>
      <c r="BH1600">
        <f t="shared" si="645"/>
        <v>0</v>
      </c>
      <c r="BI1600">
        <f t="shared" si="646"/>
        <v>0</v>
      </c>
      <c r="BK1600">
        <f t="shared" si="647"/>
        <v>0</v>
      </c>
      <c r="BL1600">
        <f t="shared" si="648"/>
        <v>0</v>
      </c>
      <c r="BM1600">
        <f t="shared" si="649"/>
        <v>0</v>
      </c>
      <c r="BN1600">
        <f t="shared" si="650"/>
        <v>0</v>
      </c>
      <c r="BP1600">
        <f t="shared" si="651"/>
        <v>0</v>
      </c>
      <c r="BQ1600">
        <f t="shared" si="652"/>
        <v>0</v>
      </c>
      <c r="BR1600">
        <f t="shared" si="653"/>
        <v>0</v>
      </c>
      <c r="BS1600">
        <f t="shared" si="654"/>
        <v>0</v>
      </c>
      <c r="BU1600">
        <f t="shared" si="655"/>
        <v>0</v>
      </c>
      <c r="BV1600">
        <f t="shared" si="656"/>
        <v>0</v>
      </c>
      <c r="BW1600">
        <f t="shared" si="657"/>
        <v>0</v>
      </c>
      <c r="BX1600">
        <f t="shared" si="658"/>
        <v>0</v>
      </c>
      <c r="BZ1600">
        <f t="shared" si="659"/>
        <v>0</v>
      </c>
      <c r="CA1600">
        <f t="shared" si="660"/>
        <v>0</v>
      </c>
      <c r="CC1600">
        <f t="shared" si="661"/>
        <v>0</v>
      </c>
      <c r="CD1600">
        <f t="shared" si="662"/>
        <v>0</v>
      </c>
      <c r="CE1600">
        <f t="shared" si="663"/>
        <v>0</v>
      </c>
      <c r="CF1600">
        <f t="shared" si="664"/>
        <v>0</v>
      </c>
      <c r="CG1600" s="203">
        <f t="shared" si="665"/>
        <v>0</v>
      </c>
      <c r="CH1600">
        <f t="shared" si="666"/>
        <v>0</v>
      </c>
      <c r="CI1600">
        <f t="shared" si="667"/>
        <v>0</v>
      </c>
      <c r="CJ1600">
        <f t="shared" si="668"/>
        <v>0</v>
      </c>
    </row>
    <row r="1601" spans="1:88" ht="15" customHeight="1">
      <c r="A1601" s="166"/>
      <c r="B1601" s="7"/>
      <c r="C1601" s="64" t="s">
        <v>89</v>
      </c>
      <c r="D1601" s="322" t="str">
        <f t="shared" si="622"/>
        <v/>
      </c>
      <c r="E1601" s="323"/>
      <c r="F1601" s="323"/>
      <c r="G1601" s="323"/>
      <c r="H1601" s="323"/>
      <c r="I1601" s="323"/>
      <c r="J1601" s="323"/>
      <c r="K1601" s="323"/>
      <c r="L1601" s="324"/>
      <c r="M1601" s="234"/>
      <c r="N1601" s="234"/>
      <c r="O1601" s="234"/>
      <c r="P1601" s="234"/>
      <c r="Q1601" s="234"/>
      <c r="R1601" s="234"/>
      <c r="S1601" s="234"/>
      <c r="T1601" s="234"/>
      <c r="U1601" s="234"/>
      <c r="V1601" s="234"/>
      <c r="W1601" s="234"/>
      <c r="X1601" s="234"/>
      <c r="Y1601" s="234"/>
      <c r="Z1601" s="234"/>
      <c r="AA1601" s="234"/>
      <c r="AB1601" s="234"/>
      <c r="AC1601" s="234"/>
      <c r="AD1601" s="234"/>
      <c r="AG1601">
        <f t="shared" si="623"/>
        <v>0</v>
      </c>
      <c r="AH1601">
        <f t="shared" si="624"/>
        <v>0</v>
      </c>
      <c r="AI1601">
        <f t="shared" si="625"/>
        <v>0</v>
      </c>
      <c r="AJ1601">
        <f t="shared" si="626"/>
        <v>0</v>
      </c>
      <c r="AL1601">
        <f t="shared" si="627"/>
        <v>0</v>
      </c>
      <c r="AM1601">
        <f t="shared" si="628"/>
        <v>0</v>
      </c>
      <c r="AN1601">
        <f t="shared" si="629"/>
        <v>0</v>
      </c>
      <c r="AO1601">
        <f t="shared" si="630"/>
        <v>0</v>
      </c>
      <c r="AQ1601">
        <f t="shared" si="631"/>
        <v>0</v>
      </c>
      <c r="AR1601">
        <f t="shared" si="632"/>
        <v>0</v>
      </c>
      <c r="AS1601">
        <f t="shared" si="633"/>
        <v>0</v>
      </c>
      <c r="AT1601">
        <f t="shared" si="634"/>
        <v>0</v>
      </c>
      <c r="AV1601">
        <f t="shared" si="635"/>
        <v>0</v>
      </c>
      <c r="AW1601">
        <f t="shared" si="636"/>
        <v>0</v>
      </c>
      <c r="AX1601">
        <f t="shared" si="637"/>
        <v>0</v>
      </c>
      <c r="AY1601">
        <f t="shared" si="638"/>
        <v>0</v>
      </c>
      <c r="BA1601">
        <f t="shared" si="639"/>
        <v>0</v>
      </c>
      <c r="BB1601">
        <f t="shared" si="640"/>
        <v>0</v>
      </c>
      <c r="BC1601">
        <f t="shared" si="641"/>
        <v>0</v>
      </c>
      <c r="BD1601">
        <f t="shared" si="642"/>
        <v>0</v>
      </c>
      <c r="BF1601">
        <f t="shared" si="643"/>
        <v>0</v>
      </c>
      <c r="BG1601">
        <f t="shared" si="644"/>
        <v>0</v>
      </c>
      <c r="BH1601">
        <f t="shared" si="645"/>
        <v>0</v>
      </c>
      <c r="BI1601">
        <f t="shared" si="646"/>
        <v>0</v>
      </c>
      <c r="BK1601">
        <f t="shared" si="647"/>
        <v>0</v>
      </c>
      <c r="BL1601">
        <f t="shared" si="648"/>
        <v>0</v>
      </c>
      <c r="BM1601">
        <f t="shared" si="649"/>
        <v>0</v>
      </c>
      <c r="BN1601">
        <f t="shared" si="650"/>
        <v>0</v>
      </c>
      <c r="BP1601">
        <f t="shared" si="651"/>
        <v>0</v>
      </c>
      <c r="BQ1601">
        <f t="shared" si="652"/>
        <v>0</v>
      </c>
      <c r="BR1601">
        <f t="shared" si="653"/>
        <v>0</v>
      </c>
      <c r="BS1601">
        <f t="shared" si="654"/>
        <v>0</v>
      </c>
      <c r="BU1601">
        <f t="shared" si="655"/>
        <v>0</v>
      </c>
      <c r="BV1601">
        <f t="shared" si="656"/>
        <v>0</v>
      </c>
      <c r="BW1601">
        <f t="shared" si="657"/>
        <v>0</v>
      </c>
      <c r="BX1601">
        <f t="shared" si="658"/>
        <v>0</v>
      </c>
      <c r="BZ1601">
        <f t="shared" si="659"/>
        <v>0</v>
      </c>
      <c r="CA1601">
        <f t="shared" si="660"/>
        <v>0</v>
      </c>
      <c r="CC1601">
        <f t="shared" si="661"/>
        <v>0</v>
      </c>
      <c r="CD1601">
        <f t="shared" si="662"/>
        <v>0</v>
      </c>
      <c r="CE1601">
        <f t="shared" si="663"/>
        <v>0</v>
      </c>
      <c r="CF1601">
        <f t="shared" si="664"/>
        <v>0</v>
      </c>
      <c r="CG1601" s="203">
        <f t="shared" si="665"/>
        <v>0</v>
      </c>
      <c r="CH1601">
        <f t="shared" si="666"/>
        <v>0</v>
      </c>
      <c r="CI1601">
        <f t="shared" si="667"/>
        <v>0</v>
      </c>
      <c r="CJ1601">
        <f t="shared" si="668"/>
        <v>0</v>
      </c>
    </row>
    <row r="1602" spans="1:88" ht="15" customHeight="1">
      <c r="A1602" s="166"/>
      <c r="B1602" s="7"/>
      <c r="C1602" s="64" t="s">
        <v>90</v>
      </c>
      <c r="D1602" s="322" t="str">
        <f t="shared" si="622"/>
        <v/>
      </c>
      <c r="E1602" s="323"/>
      <c r="F1602" s="323"/>
      <c r="G1602" s="323"/>
      <c r="H1602" s="323"/>
      <c r="I1602" s="323"/>
      <c r="J1602" s="323"/>
      <c r="K1602" s="323"/>
      <c r="L1602" s="324"/>
      <c r="M1602" s="234"/>
      <c r="N1602" s="234"/>
      <c r="O1602" s="234"/>
      <c r="P1602" s="234"/>
      <c r="Q1602" s="234"/>
      <c r="R1602" s="234"/>
      <c r="S1602" s="234"/>
      <c r="T1602" s="234"/>
      <c r="U1602" s="234"/>
      <c r="V1602" s="234"/>
      <c r="W1602" s="234"/>
      <c r="X1602" s="234"/>
      <c r="Y1602" s="234"/>
      <c r="Z1602" s="234"/>
      <c r="AA1602" s="234"/>
      <c r="AB1602" s="234"/>
      <c r="AC1602" s="234"/>
      <c r="AD1602" s="234"/>
      <c r="AG1602">
        <f t="shared" si="623"/>
        <v>0</v>
      </c>
      <c r="AH1602">
        <f t="shared" si="624"/>
        <v>0</v>
      </c>
      <c r="AI1602">
        <f t="shared" si="625"/>
        <v>0</v>
      </c>
      <c r="AJ1602">
        <f t="shared" si="626"/>
        <v>0</v>
      </c>
      <c r="AL1602">
        <f t="shared" si="627"/>
        <v>0</v>
      </c>
      <c r="AM1602">
        <f t="shared" si="628"/>
        <v>0</v>
      </c>
      <c r="AN1602">
        <f t="shared" si="629"/>
        <v>0</v>
      </c>
      <c r="AO1602">
        <f t="shared" si="630"/>
        <v>0</v>
      </c>
      <c r="AQ1602">
        <f t="shared" si="631"/>
        <v>0</v>
      </c>
      <c r="AR1602">
        <f t="shared" si="632"/>
        <v>0</v>
      </c>
      <c r="AS1602">
        <f t="shared" si="633"/>
        <v>0</v>
      </c>
      <c r="AT1602">
        <f t="shared" si="634"/>
        <v>0</v>
      </c>
      <c r="AV1602">
        <f t="shared" si="635"/>
        <v>0</v>
      </c>
      <c r="AW1602">
        <f t="shared" si="636"/>
        <v>0</v>
      </c>
      <c r="AX1602">
        <f t="shared" si="637"/>
        <v>0</v>
      </c>
      <c r="AY1602">
        <f t="shared" si="638"/>
        <v>0</v>
      </c>
      <c r="BA1602">
        <f t="shared" si="639"/>
        <v>0</v>
      </c>
      <c r="BB1602">
        <f t="shared" si="640"/>
        <v>0</v>
      </c>
      <c r="BC1602">
        <f t="shared" si="641"/>
        <v>0</v>
      </c>
      <c r="BD1602">
        <f t="shared" si="642"/>
        <v>0</v>
      </c>
      <c r="BF1602">
        <f t="shared" si="643"/>
        <v>0</v>
      </c>
      <c r="BG1602">
        <f t="shared" si="644"/>
        <v>0</v>
      </c>
      <c r="BH1602">
        <f t="shared" si="645"/>
        <v>0</v>
      </c>
      <c r="BI1602">
        <f t="shared" si="646"/>
        <v>0</v>
      </c>
      <c r="BK1602">
        <f t="shared" si="647"/>
        <v>0</v>
      </c>
      <c r="BL1602">
        <f t="shared" si="648"/>
        <v>0</v>
      </c>
      <c r="BM1602">
        <f t="shared" si="649"/>
        <v>0</v>
      </c>
      <c r="BN1602">
        <f t="shared" si="650"/>
        <v>0</v>
      </c>
      <c r="BP1602">
        <f t="shared" si="651"/>
        <v>0</v>
      </c>
      <c r="BQ1602">
        <f t="shared" si="652"/>
        <v>0</v>
      </c>
      <c r="BR1602">
        <f t="shared" si="653"/>
        <v>0</v>
      </c>
      <c r="BS1602">
        <f t="shared" si="654"/>
        <v>0</v>
      </c>
      <c r="BU1602">
        <f t="shared" si="655"/>
        <v>0</v>
      </c>
      <c r="BV1602">
        <f t="shared" si="656"/>
        <v>0</v>
      </c>
      <c r="BW1602">
        <f t="shared" si="657"/>
        <v>0</v>
      </c>
      <c r="BX1602">
        <f t="shared" si="658"/>
        <v>0</v>
      </c>
      <c r="BZ1602">
        <f t="shared" si="659"/>
        <v>0</v>
      </c>
      <c r="CA1602">
        <f t="shared" si="660"/>
        <v>0</v>
      </c>
      <c r="CC1602">
        <f t="shared" si="661"/>
        <v>0</v>
      </c>
      <c r="CD1602">
        <f t="shared" si="662"/>
        <v>0</v>
      </c>
      <c r="CE1602">
        <f t="shared" si="663"/>
        <v>0</v>
      </c>
      <c r="CF1602">
        <f t="shared" si="664"/>
        <v>0</v>
      </c>
      <c r="CG1602" s="203">
        <f t="shared" si="665"/>
        <v>0</v>
      </c>
      <c r="CH1602">
        <f t="shared" si="666"/>
        <v>0</v>
      </c>
      <c r="CI1602">
        <f t="shared" si="667"/>
        <v>0</v>
      </c>
      <c r="CJ1602">
        <f t="shared" si="668"/>
        <v>0</v>
      </c>
    </row>
    <row r="1603" spans="1:88" ht="15" customHeight="1">
      <c r="A1603" s="166"/>
      <c r="B1603" s="7"/>
      <c r="C1603" s="64" t="s">
        <v>91</v>
      </c>
      <c r="D1603" s="322" t="str">
        <f t="shared" si="622"/>
        <v/>
      </c>
      <c r="E1603" s="323"/>
      <c r="F1603" s="323"/>
      <c r="G1603" s="323"/>
      <c r="H1603" s="323"/>
      <c r="I1603" s="323"/>
      <c r="J1603" s="323"/>
      <c r="K1603" s="323"/>
      <c r="L1603" s="324"/>
      <c r="M1603" s="234"/>
      <c r="N1603" s="234"/>
      <c r="O1603" s="234"/>
      <c r="P1603" s="234"/>
      <c r="Q1603" s="234"/>
      <c r="R1603" s="234"/>
      <c r="S1603" s="234"/>
      <c r="T1603" s="234"/>
      <c r="U1603" s="234"/>
      <c r="V1603" s="234"/>
      <c r="W1603" s="234"/>
      <c r="X1603" s="234"/>
      <c r="Y1603" s="234"/>
      <c r="Z1603" s="234"/>
      <c r="AA1603" s="234"/>
      <c r="AB1603" s="234"/>
      <c r="AC1603" s="234"/>
      <c r="AD1603" s="234"/>
      <c r="AG1603">
        <f t="shared" si="623"/>
        <v>0</v>
      </c>
      <c r="AH1603">
        <f t="shared" si="624"/>
        <v>0</v>
      </c>
      <c r="AI1603">
        <f t="shared" si="625"/>
        <v>0</v>
      </c>
      <c r="AJ1603">
        <f t="shared" si="626"/>
        <v>0</v>
      </c>
      <c r="AL1603">
        <f t="shared" si="627"/>
        <v>0</v>
      </c>
      <c r="AM1603">
        <f t="shared" si="628"/>
        <v>0</v>
      </c>
      <c r="AN1603">
        <f t="shared" si="629"/>
        <v>0</v>
      </c>
      <c r="AO1603">
        <f t="shared" si="630"/>
        <v>0</v>
      </c>
      <c r="AQ1603">
        <f t="shared" si="631"/>
        <v>0</v>
      </c>
      <c r="AR1603">
        <f t="shared" si="632"/>
        <v>0</v>
      </c>
      <c r="AS1603">
        <f t="shared" si="633"/>
        <v>0</v>
      </c>
      <c r="AT1603">
        <f t="shared" si="634"/>
        <v>0</v>
      </c>
      <c r="AV1603">
        <f t="shared" si="635"/>
        <v>0</v>
      </c>
      <c r="AW1603">
        <f t="shared" si="636"/>
        <v>0</v>
      </c>
      <c r="AX1603">
        <f t="shared" si="637"/>
        <v>0</v>
      </c>
      <c r="AY1603">
        <f t="shared" si="638"/>
        <v>0</v>
      </c>
      <c r="BA1603">
        <f t="shared" si="639"/>
        <v>0</v>
      </c>
      <c r="BB1603">
        <f t="shared" si="640"/>
        <v>0</v>
      </c>
      <c r="BC1603">
        <f t="shared" si="641"/>
        <v>0</v>
      </c>
      <c r="BD1603">
        <f t="shared" si="642"/>
        <v>0</v>
      </c>
      <c r="BF1603">
        <f t="shared" si="643"/>
        <v>0</v>
      </c>
      <c r="BG1603">
        <f t="shared" si="644"/>
        <v>0</v>
      </c>
      <c r="BH1603">
        <f t="shared" si="645"/>
        <v>0</v>
      </c>
      <c r="BI1603">
        <f t="shared" si="646"/>
        <v>0</v>
      </c>
      <c r="BK1603">
        <f t="shared" si="647"/>
        <v>0</v>
      </c>
      <c r="BL1603">
        <f t="shared" si="648"/>
        <v>0</v>
      </c>
      <c r="BM1603">
        <f t="shared" si="649"/>
        <v>0</v>
      </c>
      <c r="BN1603">
        <f t="shared" si="650"/>
        <v>0</v>
      </c>
      <c r="BP1603">
        <f t="shared" si="651"/>
        <v>0</v>
      </c>
      <c r="BQ1603">
        <f t="shared" si="652"/>
        <v>0</v>
      </c>
      <c r="BR1603">
        <f t="shared" si="653"/>
        <v>0</v>
      </c>
      <c r="BS1603">
        <f t="shared" si="654"/>
        <v>0</v>
      </c>
      <c r="BU1603">
        <f t="shared" si="655"/>
        <v>0</v>
      </c>
      <c r="BV1603">
        <f t="shared" si="656"/>
        <v>0</v>
      </c>
      <c r="BW1603">
        <f t="shared" si="657"/>
        <v>0</v>
      </c>
      <c r="BX1603">
        <f t="shared" si="658"/>
        <v>0</v>
      </c>
      <c r="BZ1603">
        <f t="shared" si="659"/>
        <v>0</v>
      </c>
      <c r="CA1603">
        <f t="shared" si="660"/>
        <v>0</v>
      </c>
      <c r="CC1603">
        <f t="shared" si="661"/>
        <v>0</v>
      </c>
      <c r="CD1603">
        <f t="shared" si="662"/>
        <v>0</v>
      </c>
      <c r="CE1603">
        <f t="shared" si="663"/>
        <v>0</v>
      </c>
      <c r="CF1603">
        <f t="shared" si="664"/>
        <v>0</v>
      </c>
      <c r="CG1603" s="203">
        <f t="shared" si="665"/>
        <v>0</v>
      </c>
      <c r="CH1603">
        <f t="shared" si="666"/>
        <v>0</v>
      </c>
      <c r="CI1603">
        <f t="shared" si="667"/>
        <v>0</v>
      </c>
      <c r="CJ1603">
        <f t="shared" si="668"/>
        <v>0</v>
      </c>
    </row>
    <row r="1604" spans="1:88" ht="15" customHeight="1">
      <c r="A1604" s="166"/>
      <c r="B1604" s="7"/>
      <c r="C1604" s="64" t="s">
        <v>92</v>
      </c>
      <c r="D1604" s="322" t="str">
        <f t="shared" si="622"/>
        <v/>
      </c>
      <c r="E1604" s="323"/>
      <c r="F1604" s="323"/>
      <c r="G1604" s="323"/>
      <c r="H1604" s="323"/>
      <c r="I1604" s="323"/>
      <c r="J1604" s="323"/>
      <c r="K1604" s="323"/>
      <c r="L1604" s="324"/>
      <c r="M1604" s="234"/>
      <c r="N1604" s="234"/>
      <c r="O1604" s="234"/>
      <c r="P1604" s="234"/>
      <c r="Q1604" s="234"/>
      <c r="R1604" s="234"/>
      <c r="S1604" s="234"/>
      <c r="T1604" s="234"/>
      <c r="U1604" s="234"/>
      <c r="V1604" s="234"/>
      <c r="W1604" s="234"/>
      <c r="X1604" s="234"/>
      <c r="Y1604" s="234"/>
      <c r="Z1604" s="234"/>
      <c r="AA1604" s="234"/>
      <c r="AB1604" s="234"/>
      <c r="AC1604" s="234"/>
      <c r="AD1604" s="234"/>
      <c r="AG1604">
        <f t="shared" si="623"/>
        <v>0</v>
      </c>
      <c r="AH1604">
        <f t="shared" si="624"/>
        <v>0</v>
      </c>
      <c r="AI1604">
        <f t="shared" si="625"/>
        <v>0</v>
      </c>
      <c r="AJ1604">
        <f t="shared" si="626"/>
        <v>0</v>
      </c>
      <c r="AL1604">
        <f t="shared" si="627"/>
        <v>0</v>
      </c>
      <c r="AM1604">
        <f t="shared" si="628"/>
        <v>0</v>
      </c>
      <c r="AN1604">
        <f t="shared" si="629"/>
        <v>0</v>
      </c>
      <c r="AO1604">
        <f t="shared" si="630"/>
        <v>0</v>
      </c>
      <c r="AQ1604">
        <f t="shared" si="631"/>
        <v>0</v>
      </c>
      <c r="AR1604">
        <f t="shared" si="632"/>
        <v>0</v>
      </c>
      <c r="AS1604">
        <f t="shared" si="633"/>
        <v>0</v>
      </c>
      <c r="AT1604">
        <f t="shared" si="634"/>
        <v>0</v>
      </c>
      <c r="AV1604">
        <f t="shared" si="635"/>
        <v>0</v>
      </c>
      <c r="AW1604">
        <f t="shared" si="636"/>
        <v>0</v>
      </c>
      <c r="AX1604">
        <f t="shared" si="637"/>
        <v>0</v>
      </c>
      <c r="AY1604">
        <f t="shared" si="638"/>
        <v>0</v>
      </c>
      <c r="BA1604">
        <f t="shared" si="639"/>
        <v>0</v>
      </c>
      <c r="BB1604">
        <f t="shared" si="640"/>
        <v>0</v>
      </c>
      <c r="BC1604">
        <f t="shared" si="641"/>
        <v>0</v>
      </c>
      <c r="BD1604">
        <f t="shared" si="642"/>
        <v>0</v>
      </c>
      <c r="BF1604">
        <f t="shared" si="643"/>
        <v>0</v>
      </c>
      <c r="BG1604">
        <f t="shared" si="644"/>
        <v>0</v>
      </c>
      <c r="BH1604">
        <f t="shared" si="645"/>
        <v>0</v>
      </c>
      <c r="BI1604">
        <f t="shared" si="646"/>
        <v>0</v>
      </c>
      <c r="BK1604">
        <f t="shared" si="647"/>
        <v>0</v>
      </c>
      <c r="BL1604">
        <f t="shared" si="648"/>
        <v>0</v>
      </c>
      <c r="BM1604">
        <f t="shared" si="649"/>
        <v>0</v>
      </c>
      <c r="BN1604">
        <f t="shared" si="650"/>
        <v>0</v>
      </c>
      <c r="BP1604">
        <f t="shared" si="651"/>
        <v>0</v>
      </c>
      <c r="BQ1604">
        <f t="shared" si="652"/>
        <v>0</v>
      </c>
      <c r="BR1604">
        <f t="shared" si="653"/>
        <v>0</v>
      </c>
      <c r="BS1604">
        <f t="shared" si="654"/>
        <v>0</v>
      </c>
      <c r="BU1604">
        <f t="shared" si="655"/>
        <v>0</v>
      </c>
      <c r="BV1604">
        <f t="shared" si="656"/>
        <v>0</v>
      </c>
      <c r="BW1604">
        <f t="shared" si="657"/>
        <v>0</v>
      </c>
      <c r="BX1604">
        <f t="shared" si="658"/>
        <v>0</v>
      </c>
      <c r="BZ1604">
        <f t="shared" si="659"/>
        <v>0</v>
      </c>
      <c r="CA1604">
        <f t="shared" si="660"/>
        <v>0</v>
      </c>
      <c r="CC1604">
        <f t="shared" si="661"/>
        <v>0</v>
      </c>
      <c r="CD1604">
        <f t="shared" si="662"/>
        <v>0</v>
      </c>
      <c r="CE1604">
        <f t="shared" si="663"/>
        <v>0</v>
      </c>
      <c r="CF1604">
        <f t="shared" si="664"/>
        <v>0</v>
      </c>
      <c r="CG1604" s="203">
        <f t="shared" si="665"/>
        <v>0</v>
      </c>
      <c r="CH1604">
        <f t="shared" si="666"/>
        <v>0</v>
      </c>
      <c r="CI1604">
        <f t="shared" si="667"/>
        <v>0</v>
      </c>
      <c r="CJ1604">
        <f t="shared" si="668"/>
        <v>0</v>
      </c>
    </row>
    <row r="1605" spans="1:88" ht="15" customHeight="1">
      <c r="A1605" s="166"/>
      <c r="B1605" s="7"/>
      <c r="C1605" s="64" t="s">
        <v>93</v>
      </c>
      <c r="D1605" s="322" t="str">
        <f t="shared" si="622"/>
        <v/>
      </c>
      <c r="E1605" s="323"/>
      <c r="F1605" s="323"/>
      <c r="G1605" s="323"/>
      <c r="H1605" s="323"/>
      <c r="I1605" s="323"/>
      <c r="J1605" s="323"/>
      <c r="K1605" s="323"/>
      <c r="L1605" s="324"/>
      <c r="M1605" s="234"/>
      <c r="N1605" s="234"/>
      <c r="O1605" s="234"/>
      <c r="P1605" s="234"/>
      <c r="Q1605" s="234"/>
      <c r="R1605" s="234"/>
      <c r="S1605" s="234"/>
      <c r="T1605" s="234"/>
      <c r="U1605" s="234"/>
      <c r="V1605" s="234"/>
      <c r="W1605" s="234"/>
      <c r="X1605" s="234"/>
      <c r="Y1605" s="234"/>
      <c r="Z1605" s="234"/>
      <c r="AA1605" s="234"/>
      <c r="AB1605" s="234"/>
      <c r="AC1605" s="234"/>
      <c r="AD1605" s="234"/>
      <c r="AG1605">
        <f t="shared" si="623"/>
        <v>0</v>
      </c>
      <c r="AH1605">
        <f t="shared" si="624"/>
        <v>0</v>
      </c>
      <c r="AI1605">
        <f t="shared" si="625"/>
        <v>0</v>
      </c>
      <c r="AJ1605">
        <f t="shared" si="626"/>
        <v>0</v>
      </c>
      <c r="AL1605">
        <f t="shared" si="627"/>
        <v>0</v>
      </c>
      <c r="AM1605">
        <f t="shared" si="628"/>
        <v>0</v>
      </c>
      <c r="AN1605">
        <f t="shared" si="629"/>
        <v>0</v>
      </c>
      <c r="AO1605">
        <f t="shared" si="630"/>
        <v>0</v>
      </c>
      <c r="AQ1605">
        <f t="shared" si="631"/>
        <v>0</v>
      </c>
      <c r="AR1605">
        <f t="shared" si="632"/>
        <v>0</v>
      </c>
      <c r="AS1605">
        <f t="shared" si="633"/>
        <v>0</v>
      </c>
      <c r="AT1605">
        <f t="shared" si="634"/>
        <v>0</v>
      </c>
      <c r="AV1605">
        <f t="shared" si="635"/>
        <v>0</v>
      </c>
      <c r="AW1605">
        <f t="shared" si="636"/>
        <v>0</v>
      </c>
      <c r="AX1605">
        <f t="shared" si="637"/>
        <v>0</v>
      </c>
      <c r="AY1605">
        <f t="shared" si="638"/>
        <v>0</v>
      </c>
      <c r="BA1605">
        <f t="shared" si="639"/>
        <v>0</v>
      </c>
      <c r="BB1605">
        <f t="shared" si="640"/>
        <v>0</v>
      </c>
      <c r="BC1605">
        <f t="shared" si="641"/>
        <v>0</v>
      </c>
      <c r="BD1605">
        <f t="shared" si="642"/>
        <v>0</v>
      </c>
      <c r="BF1605">
        <f t="shared" si="643"/>
        <v>0</v>
      </c>
      <c r="BG1605">
        <f t="shared" si="644"/>
        <v>0</v>
      </c>
      <c r="BH1605">
        <f t="shared" si="645"/>
        <v>0</v>
      </c>
      <c r="BI1605">
        <f t="shared" si="646"/>
        <v>0</v>
      </c>
      <c r="BK1605">
        <f t="shared" si="647"/>
        <v>0</v>
      </c>
      <c r="BL1605">
        <f t="shared" si="648"/>
        <v>0</v>
      </c>
      <c r="BM1605">
        <f t="shared" si="649"/>
        <v>0</v>
      </c>
      <c r="BN1605">
        <f t="shared" si="650"/>
        <v>0</v>
      </c>
      <c r="BP1605">
        <f t="shared" si="651"/>
        <v>0</v>
      </c>
      <c r="BQ1605">
        <f t="shared" si="652"/>
        <v>0</v>
      </c>
      <c r="BR1605">
        <f t="shared" si="653"/>
        <v>0</v>
      </c>
      <c r="BS1605">
        <f t="shared" si="654"/>
        <v>0</v>
      </c>
      <c r="BU1605">
        <f t="shared" si="655"/>
        <v>0</v>
      </c>
      <c r="BV1605">
        <f t="shared" si="656"/>
        <v>0</v>
      </c>
      <c r="BW1605">
        <f t="shared" si="657"/>
        <v>0</v>
      </c>
      <c r="BX1605">
        <f t="shared" si="658"/>
        <v>0</v>
      </c>
      <c r="BZ1605">
        <f t="shared" si="659"/>
        <v>0</v>
      </c>
      <c r="CA1605">
        <f t="shared" si="660"/>
        <v>0</v>
      </c>
      <c r="CC1605">
        <f t="shared" si="661"/>
        <v>0</v>
      </c>
      <c r="CD1605">
        <f t="shared" si="662"/>
        <v>0</v>
      </c>
      <c r="CE1605">
        <f t="shared" si="663"/>
        <v>0</v>
      </c>
      <c r="CF1605">
        <f t="shared" si="664"/>
        <v>0</v>
      </c>
      <c r="CG1605" s="203">
        <f t="shared" si="665"/>
        <v>0</v>
      </c>
      <c r="CH1605">
        <f t="shared" si="666"/>
        <v>0</v>
      </c>
      <c r="CI1605">
        <f t="shared" si="667"/>
        <v>0</v>
      </c>
      <c r="CJ1605">
        <f t="shared" si="668"/>
        <v>0</v>
      </c>
    </row>
    <row r="1606" spans="1:88" ht="15" customHeight="1">
      <c r="A1606" s="166"/>
      <c r="B1606" s="7"/>
      <c r="C1606" s="64" t="s">
        <v>94</v>
      </c>
      <c r="D1606" s="322" t="str">
        <f t="shared" si="622"/>
        <v/>
      </c>
      <c r="E1606" s="323"/>
      <c r="F1606" s="323"/>
      <c r="G1606" s="323"/>
      <c r="H1606" s="323"/>
      <c r="I1606" s="323"/>
      <c r="J1606" s="323"/>
      <c r="K1606" s="323"/>
      <c r="L1606" s="324"/>
      <c r="M1606" s="234"/>
      <c r="N1606" s="234"/>
      <c r="O1606" s="234"/>
      <c r="P1606" s="234"/>
      <c r="Q1606" s="234"/>
      <c r="R1606" s="234"/>
      <c r="S1606" s="234"/>
      <c r="T1606" s="234"/>
      <c r="U1606" s="234"/>
      <c r="V1606" s="234"/>
      <c r="W1606" s="234"/>
      <c r="X1606" s="234"/>
      <c r="Y1606" s="234"/>
      <c r="Z1606" s="234"/>
      <c r="AA1606" s="234"/>
      <c r="AB1606" s="234"/>
      <c r="AC1606" s="234"/>
      <c r="AD1606" s="234"/>
      <c r="AG1606">
        <f t="shared" si="623"/>
        <v>0</v>
      </c>
      <c r="AH1606">
        <f t="shared" si="624"/>
        <v>0</v>
      </c>
      <c r="AI1606">
        <f t="shared" si="625"/>
        <v>0</v>
      </c>
      <c r="AJ1606">
        <f t="shared" si="626"/>
        <v>0</v>
      </c>
      <c r="AL1606">
        <f t="shared" si="627"/>
        <v>0</v>
      </c>
      <c r="AM1606">
        <f t="shared" si="628"/>
        <v>0</v>
      </c>
      <c r="AN1606">
        <f t="shared" si="629"/>
        <v>0</v>
      </c>
      <c r="AO1606">
        <f t="shared" si="630"/>
        <v>0</v>
      </c>
      <c r="AQ1606">
        <f t="shared" si="631"/>
        <v>0</v>
      </c>
      <c r="AR1606">
        <f t="shared" si="632"/>
        <v>0</v>
      </c>
      <c r="AS1606">
        <f t="shared" si="633"/>
        <v>0</v>
      </c>
      <c r="AT1606">
        <f t="shared" si="634"/>
        <v>0</v>
      </c>
      <c r="AV1606">
        <f t="shared" si="635"/>
        <v>0</v>
      </c>
      <c r="AW1606">
        <f t="shared" si="636"/>
        <v>0</v>
      </c>
      <c r="AX1606">
        <f t="shared" si="637"/>
        <v>0</v>
      </c>
      <c r="AY1606">
        <f t="shared" si="638"/>
        <v>0</v>
      </c>
      <c r="BA1606">
        <f t="shared" si="639"/>
        <v>0</v>
      </c>
      <c r="BB1606">
        <f t="shared" si="640"/>
        <v>0</v>
      </c>
      <c r="BC1606">
        <f t="shared" si="641"/>
        <v>0</v>
      </c>
      <c r="BD1606">
        <f t="shared" si="642"/>
        <v>0</v>
      </c>
      <c r="BF1606">
        <f t="shared" si="643"/>
        <v>0</v>
      </c>
      <c r="BG1606">
        <f t="shared" si="644"/>
        <v>0</v>
      </c>
      <c r="BH1606">
        <f t="shared" si="645"/>
        <v>0</v>
      </c>
      <c r="BI1606">
        <f t="shared" si="646"/>
        <v>0</v>
      </c>
      <c r="BK1606">
        <f t="shared" si="647"/>
        <v>0</v>
      </c>
      <c r="BL1606">
        <f t="shared" si="648"/>
        <v>0</v>
      </c>
      <c r="BM1606">
        <f t="shared" si="649"/>
        <v>0</v>
      </c>
      <c r="BN1606">
        <f t="shared" si="650"/>
        <v>0</v>
      </c>
      <c r="BP1606">
        <f t="shared" si="651"/>
        <v>0</v>
      </c>
      <c r="BQ1606">
        <f t="shared" si="652"/>
        <v>0</v>
      </c>
      <c r="BR1606">
        <f t="shared" si="653"/>
        <v>0</v>
      </c>
      <c r="BS1606">
        <f t="shared" si="654"/>
        <v>0</v>
      </c>
      <c r="BU1606">
        <f t="shared" si="655"/>
        <v>0</v>
      </c>
      <c r="BV1606">
        <f t="shared" si="656"/>
        <v>0</v>
      </c>
      <c r="BW1606">
        <f t="shared" si="657"/>
        <v>0</v>
      </c>
      <c r="BX1606">
        <f t="shared" si="658"/>
        <v>0</v>
      </c>
      <c r="BZ1606">
        <f t="shared" si="659"/>
        <v>0</v>
      </c>
      <c r="CA1606">
        <f t="shared" si="660"/>
        <v>0</v>
      </c>
      <c r="CC1606">
        <f t="shared" si="661"/>
        <v>0</v>
      </c>
      <c r="CD1606">
        <f t="shared" si="662"/>
        <v>0</v>
      </c>
      <c r="CE1606">
        <f t="shared" si="663"/>
        <v>0</v>
      </c>
      <c r="CF1606">
        <f t="shared" si="664"/>
        <v>0</v>
      </c>
      <c r="CG1606" s="203">
        <f t="shared" si="665"/>
        <v>0</v>
      </c>
      <c r="CH1606">
        <f t="shared" si="666"/>
        <v>0</v>
      </c>
      <c r="CI1606">
        <f t="shared" si="667"/>
        <v>0</v>
      </c>
      <c r="CJ1606">
        <f t="shared" si="668"/>
        <v>0</v>
      </c>
    </row>
    <row r="1607" spans="1:88" ht="15" customHeight="1">
      <c r="A1607" s="166"/>
      <c r="B1607" s="7"/>
      <c r="C1607" s="64" t="s">
        <v>95</v>
      </c>
      <c r="D1607" s="322" t="str">
        <f t="shared" si="622"/>
        <v/>
      </c>
      <c r="E1607" s="323"/>
      <c r="F1607" s="323"/>
      <c r="G1607" s="323"/>
      <c r="H1607" s="323"/>
      <c r="I1607" s="323"/>
      <c r="J1607" s="323"/>
      <c r="K1607" s="323"/>
      <c r="L1607" s="324"/>
      <c r="M1607" s="234"/>
      <c r="N1607" s="234"/>
      <c r="O1607" s="234"/>
      <c r="P1607" s="234"/>
      <c r="Q1607" s="234"/>
      <c r="R1607" s="234"/>
      <c r="S1607" s="234"/>
      <c r="T1607" s="234"/>
      <c r="U1607" s="234"/>
      <c r="V1607" s="234"/>
      <c r="W1607" s="234"/>
      <c r="X1607" s="234"/>
      <c r="Y1607" s="234"/>
      <c r="Z1607" s="234"/>
      <c r="AA1607" s="234"/>
      <c r="AB1607" s="234"/>
      <c r="AC1607" s="234"/>
      <c r="AD1607" s="234"/>
      <c r="AG1607">
        <f t="shared" si="623"/>
        <v>0</v>
      </c>
      <c r="AH1607">
        <f t="shared" si="624"/>
        <v>0</v>
      </c>
      <c r="AI1607">
        <f t="shared" si="625"/>
        <v>0</v>
      </c>
      <c r="AJ1607">
        <f t="shared" si="626"/>
        <v>0</v>
      </c>
      <c r="AL1607">
        <f t="shared" si="627"/>
        <v>0</v>
      </c>
      <c r="AM1607">
        <f t="shared" si="628"/>
        <v>0</v>
      </c>
      <c r="AN1607">
        <f t="shared" si="629"/>
        <v>0</v>
      </c>
      <c r="AO1607">
        <f t="shared" si="630"/>
        <v>0</v>
      </c>
      <c r="AQ1607">
        <f t="shared" si="631"/>
        <v>0</v>
      </c>
      <c r="AR1607">
        <f t="shared" si="632"/>
        <v>0</v>
      </c>
      <c r="AS1607">
        <f t="shared" si="633"/>
        <v>0</v>
      </c>
      <c r="AT1607">
        <f t="shared" si="634"/>
        <v>0</v>
      </c>
      <c r="AV1607">
        <f t="shared" si="635"/>
        <v>0</v>
      </c>
      <c r="AW1607">
        <f t="shared" si="636"/>
        <v>0</v>
      </c>
      <c r="AX1607">
        <f t="shared" si="637"/>
        <v>0</v>
      </c>
      <c r="AY1607">
        <f t="shared" si="638"/>
        <v>0</v>
      </c>
      <c r="BA1607">
        <f t="shared" si="639"/>
        <v>0</v>
      </c>
      <c r="BB1607">
        <f t="shared" si="640"/>
        <v>0</v>
      </c>
      <c r="BC1607">
        <f t="shared" si="641"/>
        <v>0</v>
      </c>
      <c r="BD1607">
        <f t="shared" si="642"/>
        <v>0</v>
      </c>
      <c r="BF1607">
        <f t="shared" si="643"/>
        <v>0</v>
      </c>
      <c r="BG1607">
        <f t="shared" si="644"/>
        <v>0</v>
      </c>
      <c r="BH1607">
        <f t="shared" si="645"/>
        <v>0</v>
      </c>
      <c r="BI1607">
        <f t="shared" si="646"/>
        <v>0</v>
      </c>
      <c r="BK1607">
        <f t="shared" si="647"/>
        <v>0</v>
      </c>
      <c r="BL1607">
        <f t="shared" si="648"/>
        <v>0</v>
      </c>
      <c r="BM1607">
        <f t="shared" si="649"/>
        <v>0</v>
      </c>
      <c r="BN1607">
        <f t="shared" si="650"/>
        <v>0</v>
      </c>
      <c r="BP1607">
        <f t="shared" si="651"/>
        <v>0</v>
      </c>
      <c r="BQ1607">
        <f t="shared" si="652"/>
        <v>0</v>
      </c>
      <c r="BR1607">
        <f t="shared" si="653"/>
        <v>0</v>
      </c>
      <c r="BS1607">
        <f t="shared" si="654"/>
        <v>0</v>
      </c>
      <c r="BU1607">
        <f t="shared" si="655"/>
        <v>0</v>
      </c>
      <c r="BV1607">
        <f t="shared" si="656"/>
        <v>0</v>
      </c>
      <c r="BW1607">
        <f t="shared" si="657"/>
        <v>0</v>
      </c>
      <c r="BX1607">
        <f t="shared" si="658"/>
        <v>0</v>
      </c>
      <c r="BZ1607">
        <f t="shared" si="659"/>
        <v>0</v>
      </c>
      <c r="CA1607">
        <f t="shared" si="660"/>
        <v>0</v>
      </c>
      <c r="CC1607">
        <f t="shared" si="661"/>
        <v>0</v>
      </c>
      <c r="CD1607">
        <f t="shared" si="662"/>
        <v>0</v>
      </c>
      <c r="CE1607">
        <f t="shared" si="663"/>
        <v>0</v>
      </c>
      <c r="CF1607">
        <f t="shared" si="664"/>
        <v>0</v>
      </c>
      <c r="CG1607" s="203">
        <f t="shared" si="665"/>
        <v>0</v>
      </c>
      <c r="CH1607">
        <f t="shared" si="666"/>
        <v>0</v>
      </c>
      <c r="CI1607">
        <f t="shared" si="667"/>
        <v>0</v>
      </c>
      <c r="CJ1607">
        <f t="shared" si="668"/>
        <v>0</v>
      </c>
    </row>
    <row r="1608" spans="1:88" ht="15" customHeight="1">
      <c r="A1608" s="166"/>
      <c r="B1608" s="7"/>
      <c r="C1608" s="64" t="s">
        <v>96</v>
      </c>
      <c r="D1608" s="322" t="str">
        <f t="shared" si="622"/>
        <v/>
      </c>
      <c r="E1608" s="323"/>
      <c r="F1608" s="323"/>
      <c r="G1608" s="323"/>
      <c r="H1608" s="323"/>
      <c r="I1608" s="323"/>
      <c r="J1608" s="323"/>
      <c r="K1608" s="323"/>
      <c r="L1608" s="324"/>
      <c r="M1608" s="234"/>
      <c r="N1608" s="234"/>
      <c r="O1608" s="234"/>
      <c r="P1608" s="234"/>
      <c r="Q1608" s="234"/>
      <c r="R1608" s="234"/>
      <c r="S1608" s="234"/>
      <c r="T1608" s="234"/>
      <c r="U1608" s="234"/>
      <c r="V1608" s="234"/>
      <c r="W1608" s="234"/>
      <c r="X1608" s="234"/>
      <c r="Y1608" s="234"/>
      <c r="Z1608" s="234"/>
      <c r="AA1608" s="234"/>
      <c r="AB1608" s="234"/>
      <c r="AC1608" s="234"/>
      <c r="AD1608" s="234"/>
      <c r="AG1608">
        <f t="shared" si="623"/>
        <v>0</v>
      </c>
      <c r="AH1608">
        <f t="shared" si="624"/>
        <v>0</v>
      </c>
      <c r="AI1608">
        <f t="shared" si="625"/>
        <v>0</v>
      </c>
      <c r="AJ1608">
        <f t="shared" si="626"/>
        <v>0</v>
      </c>
      <c r="AL1608">
        <f t="shared" si="627"/>
        <v>0</v>
      </c>
      <c r="AM1608">
        <f t="shared" si="628"/>
        <v>0</v>
      </c>
      <c r="AN1608">
        <f t="shared" si="629"/>
        <v>0</v>
      </c>
      <c r="AO1608">
        <f t="shared" si="630"/>
        <v>0</v>
      </c>
      <c r="AQ1608">
        <f t="shared" si="631"/>
        <v>0</v>
      </c>
      <c r="AR1608">
        <f t="shared" si="632"/>
        <v>0</v>
      </c>
      <c r="AS1608">
        <f t="shared" si="633"/>
        <v>0</v>
      </c>
      <c r="AT1608">
        <f t="shared" si="634"/>
        <v>0</v>
      </c>
      <c r="AV1608">
        <f t="shared" si="635"/>
        <v>0</v>
      </c>
      <c r="AW1608">
        <f t="shared" si="636"/>
        <v>0</v>
      </c>
      <c r="AX1608">
        <f t="shared" si="637"/>
        <v>0</v>
      </c>
      <c r="AY1608">
        <f t="shared" si="638"/>
        <v>0</v>
      </c>
      <c r="BA1608">
        <f t="shared" si="639"/>
        <v>0</v>
      </c>
      <c r="BB1608">
        <f t="shared" si="640"/>
        <v>0</v>
      </c>
      <c r="BC1608">
        <f t="shared" si="641"/>
        <v>0</v>
      </c>
      <c r="BD1608">
        <f t="shared" si="642"/>
        <v>0</v>
      </c>
      <c r="BF1608">
        <f t="shared" si="643"/>
        <v>0</v>
      </c>
      <c r="BG1608">
        <f t="shared" si="644"/>
        <v>0</v>
      </c>
      <c r="BH1608">
        <f t="shared" si="645"/>
        <v>0</v>
      </c>
      <c r="BI1608">
        <f t="shared" si="646"/>
        <v>0</v>
      </c>
      <c r="BK1608">
        <f t="shared" si="647"/>
        <v>0</v>
      </c>
      <c r="BL1608">
        <f t="shared" si="648"/>
        <v>0</v>
      </c>
      <c r="BM1608">
        <f t="shared" si="649"/>
        <v>0</v>
      </c>
      <c r="BN1608">
        <f t="shared" si="650"/>
        <v>0</v>
      </c>
      <c r="BP1608">
        <f t="shared" si="651"/>
        <v>0</v>
      </c>
      <c r="BQ1608">
        <f t="shared" si="652"/>
        <v>0</v>
      </c>
      <c r="BR1608">
        <f t="shared" si="653"/>
        <v>0</v>
      </c>
      <c r="BS1608">
        <f t="shared" si="654"/>
        <v>0</v>
      </c>
      <c r="BU1608">
        <f t="shared" si="655"/>
        <v>0</v>
      </c>
      <c r="BV1608">
        <f t="shared" si="656"/>
        <v>0</v>
      </c>
      <c r="BW1608">
        <f t="shared" si="657"/>
        <v>0</v>
      </c>
      <c r="BX1608">
        <f t="shared" si="658"/>
        <v>0</v>
      </c>
      <c r="BZ1608">
        <f t="shared" si="659"/>
        <v>0</v>
      </c>
      <c r="CA1608">
        <f t="shared" si="660"/>
        <v>0</v>
      </c>
      <c r="CC1608">
        <f t="shared" si="661"/>
        <v>0</v>
      </c>
      <c r="CD1608">
        <f t="shared" si="662"/>
        <v>0</v>
      </c>
      <c r="CE1608">
        <f t="shared" si="663"/>
        <v>0</v>
      </c>
      <c r="CF1608">
        <f t="shared" si="664"/>
        <v>0</v>
      </c>
      <c r="CG1608" s="203">
        <f t="shared" si="665"/>
        <v>0</v>
      </c>
      <c r="CH1608">
        <f t="shared" si="666"/>
        <v>0</v>
      </c>
      <c r="CI1608">
        <f t="shared" si="667"/>
        <v>0</v>
      </c>
      <c r="CJ1608">
        <f t="shared" si="668"/>
        <v>0</v>
      </c>
    </row>
    <row r="1609" spans="1:88" ht="15" customHeight="1">
      <c r="A1609" s="166"/>
      <c r="B1609" s="7"/>
      <c r="C1609" s="64" t="s">
        <v>97</v>
      </c>
      <c r="D1609" s="322" t="str">
        <f t="shared" si="622"/>
        <v/>
      </c>
      <c r="E1609" s="323"/>
      <c r="F1609" s="323"/>
      <c r="G1609" s="323"/>
      <c r="H1609" s="323"/>
      <c r="I1609" s="323"/>
      <c r="J1609" s="323"/>
      <c r="K1609" s="323"/>
      <c r="L1609" s="324"/>
      <c r="M1609" s="234"/>
      <c r="N1609" s="234"/>
      <c r="O1609" s="234"/>
      <c r="P1609" s="234"/>
      <c r="Q1609" s="234"/>
      <c r="R1609" s="234"/>
      <c r="S1609" s="234"/>
      <c r="T1609" s="234"/>
      <c r="U1609" s="234"/>
      <c r="V1609" s="234"/>
      <c r="W1609" s="234"/>
      <c r="X1609" s="234"/>
      <c r="Y1609" s="234"/>
      <c r="Z1609" s="234"/>
      <c r="AA1609" s="234"/>
      <c r="AB1609" s="234"/>
      <c r="AC1609" s="234"/>
      <c r="AD1609" s="234"/>
      <c r="AG1609">
        <f t="shared" si="623"/>
        <v>0</v>
      </c>
      <c r="AH1609">
        <f t="shared" si="624"/>
        <v>0</v>
      </c>
      <c r="AI1609">
        <f t="shared" si="625"/>
        <v>0</v>
      </c>
      <c r="AJ1609">
        <f t="shared" si="626"/>
        <v>0</v>
      </c>
      <c r="AL1609">
        <f t="shared" si="627"/>
        <v>0</v>
      </c>
      <c r="AM1609">
        <f t="shared" si="628"/>
        <v>0</v>
      </c>
      <c r="AN1609">
        <f t="shared" si="629"/>
        <v>0</v>
      </c>
      <c r="AO1609">
        <f t="shared" si="630"/>
        <v>0</v>
      </c>
      <c r="AQ1609">
        <f t="shared" si="631"/>
        <v>0</v>
      </c>
      <c r="AR1609">
        <f t="shared" si="632"/>
        <v>0</v>
      </c>
      <c r="AS1609">
        <f t="shared" si="633"/>
        <v>0</v>
      </c>
      <c r="AT1609">
        <f t="shared" si="634"/>
        <v>0</v>
      </c>
      <c r="AV1609">
        <f t="shared" si="635"/>
        <v>0</v>
      </c>
      <c r="AW1609">
        <f t="shared" si="636"/>
        <v>0</v>
      </c>
      <c r="AX1609">
        <f t="shared" si="637"/>
        <v>0</v>
      </c>
      <c r="AY1609">
        <f t="shared" si="638"/>
        <v>0</v>
      </c>
      <c r="BA1609">
        <f t="shared" si="639"/>
        <v>0</v>
      </c>
      <c r="BB1609">
        <f t="shared" si="640"/>
        <v>0</v>
      </c>
      <c r="BC1609">
        <f t="shared" si="641"/>
        <v>0</v>
      </c>
      <c r="BD1609">
        <f t="shared" si="642"/>
        <v>0</v>
      </c>
      <c r="BF1609">
        <f t="shared" si="643"/>
        <v>0</v>
      </c>
      <c r="BG1609">
        <f t="shared" si="644"/>
        <v>0</v>
      </c>
      <c r="BH1609">
        <f t="shared" si="645"/>
        <v>0</v>
      </c>
      <c r="BI1609">
        <f t="shared" si="646"/>
        <v>0</v>
      </c>
      <c r="BK1609">
        <f t="shared" si="647"/>
        <v>0</v>
      </c>
      <c r="BL1609">
        <f t="shared" si="648"/>
        <v>0</v>
      </c>
      <c r="BM1609">
        <f t="shared" si="649"/>
        <v>0</v>
      </c>
      <c r="BN1609">
        <f t="shared" si="650"/>
        <v>0</v>
      </c>
      <c r="BP1609">
        <f t="shared" si="651"/>
        <v>0</v>
      </c>
      <c r="BQ1609">
        <f t="shared" si="652"/>
        <v>0</v>
      </c>
      <c r="BR1609">
        <f t="shared" si="653"/>
        <v>0</v>
      </c>
      <c r="BS1609">
        <f t="shared" si="654"/>
        <v>0</v>
      </c>
      <c r="BU1609">
        <f t="shared" si="655"/>
        <v>0</v>
      </c>
      <c r="BV1609">
        <f t="shared" si="656"/>
        <v>0</v>
      </c>
      <c r="BW1609">
        <f t="shared" si="657"/>
        <v>0</v>
      </c>
      <c r="BX1609">
        <f t="shared" si="658"/>
        <v>0</v>
      </c>
      <c r="BZ1609">
        <f t="shared" si="659"/>
        <v>0</v>
      </c>
      <c r="CA1609">
        <f t="shared" si="660"/>
        <v>0</v>
      </c>
      <c r="CC1609">
        <f t="shared" si="661"/>
        <v>0</v>
      </c>
      <c r="CD1609">
        <f t="shared" si="662"/>
        <v>0</v>
      </c>
      <c r="CE1609">
        <f t="shared" si="663"/>
        <v>0</v>
      </c>
      <c r="CF1609">
        <f t="shared" si="664"/>
        <v>0</v>
      </c>
      <c r="CG1609" s="203">
        <f t="shared" si="665"/>
        <v>0</v>
      </c>
      <c r="CH1609">
        <f t="shared" si="666"/>
        <v>0</v>
      </c>
      <c r="CI1609">
        <f t="shared" si="667"/>
        <v>0</v>
      </c>
      <c r="CJ1609">
        <f t="shared" si="668"/>
        <v>0</v>
      </c>
    </row>
    <row r="1610" spans="1:88" ht="15" customHeight="1">
      <c r="A1610" s="166"/>
      <c r="B1610" s="7"/>
      <c r="C1610" s="64" t="s">
        <v>98</v>
      </c>
      <c r="D1610" s="322" t="str">
        <f t="shared" si="622"/>
        <v/>
      </c>
      <c r="E1610" s="323"/>
      <c r="F1610" s="323"/>
      <c r="G1610" s="323"/>
      <c r="H1610" s="323"/>
      <c r="I1610" s="323"/>
      <c r="J1610" s="323"/>
      <c r="K1610" s="323"/>
      <c r="L1610" s="324"/>
      <c r="M1610" s="234"/>
      <c r="N1610" s="234"/>
      <c r="O1610" s="234"/>
      <c r="P1610" s="234"/>
      <c r="Q1610" s="234"/>
      <c r="R1610" s="234"/>
      <c r="S1610" s="234"/>
      <c r="T1610" s="234"/>
      <c r="U1610" s="234"/>
      <c r="V1610" s="234"/>
      <c r="W1610" s="234"/>
      <c r="X1610" s="234"/>
      <c r="Y1610" s="234"/>
      <c r="Z1610" s="234"/>
      <c r="AA1610" s="234"/>
      <c r="AB1610" s="234"/>
      <c r="AC1610" s="234"/>
      <c r="AD1610" s="234"/>
      <c r="AG1610">
        <f t="shared" si="623"/>
        <v>0</v>
      </c>
      <c r="AH1610">
        <f t="shared" si="624"/>
        <v>0</v>
      </c>
      <c r="AI1610">
        <f t="shared" si="625"/>
        <v>0</v>
      </c>
      <c r="AJ1610">
        <f t="shared" si="626"/>
        <v>0</v>
      </c>
      <c r="AL1610">
        <f t="shared" si="627"/>
        <v>0</v>
      </c>
      <c r="AM1610">
        <f t="shared" si="628"/>
        <v>0</v>
      </c>
      <c r="AN1610">
        <f t="shared" si="629"/>
        <v>0</v>
      </c>
      <c r="AO1610">
        <f t="shared" si="630"/>
        <v>0</v>
      </c>
      <c r="AQ1610">
        <f t="shared" si="631"/>
        <v>0</v>
      </c>
      <c r="AR1610">
        <f t="shared" si="632"/>
        <v>0</v>
      </c>
      <c r="AS1610">
        <f t="shared" si="633"/>
        <v>0</v>
      </c>
      <c r="AT1610">
        <f t="shared" si="634"/>
        <v>0</v>
      </c>
      <c r="AV1610">
        <f t="shared" si="635"/>
        <v>0</v>
      </c>
      <c r="AW1610">
        <f t="shared" si="636"/>
        <v>0</v>
      </c>
      <c r="AX1610">
        <f t="shared" si="637"/>
        <v>0</v>
      </c>
      <c r="AY1610">
        <f t="shared" si="638"/>
        <v>0</v>
      </c>
      <c r="BA1610">
        <f t="shared" si="639"/>
        <v>0</v>
      </c>
      <c r="BB1610">
        <f t="shared" si="640"/>
        <v>0</v>
      </c>
      <c r="BC1610">
        <f t="shared" si="641"/>
        <v>0</v>
      </c>
      <c r="BD1610">
        <f t="shared" si="642"/>
        <v>0</v>
      </c>
      <c r="BF1610">
        <f t="shared" si="643"/>
        <v>0</v>
      </c>
      <c r="BG1610">
        <f t="shared" si="644"/>
        <v>0</v>
      </c>
      <c r="BH1610">
        <f t="shared" si="645"/>
        <v>0</v>
      </c>
      <c r="BI1610">
        <f t="shared" si="646"/>
        <v>0</v>
      </c>
      <c r="BK1610">
        <f t="shared" si="647"/>
        <v>0</v>
      </c>
      <c r="BL1610">
        <f t="shared" si="648"/>
        <v>0</v>
      </c>
      <c r="BM1610">
        <f t="shared" si="649"/>
        <v>0</v>
      </c>
      <c r="BN1610">
        <f t="shared" si="650"/>
        <v>0</v>
      </c>
      <c r="BP1610">
        <f t="shared" si="651"/>
        <v>0</v>
      </c>
      <c r="BQ1610">
        <f t="shared" si="652"/>
        <v>0</v>
      </c>
      <c r="BR1610">
        <f t="shared" si="653"/>
        <v>0</v>
      </c>
      <c r="BS1610">
        <f t="shared" si="654"/>
        <v>0</v>
      </c>
      <c r="BU1610">
        <f t="shared" si="655"/>
        <v>0</v>
      </c>
      <c r="BV1610">
        <f t="shared" si="656"/>
        <v>0</v>
      </c>
      <c r="BW1610">
        <f t="shared" si="657"/>
        <v>0</v>
      </c>
      <c r="BX1610">
        <f t="shared" si="658"/>
        <v>0</v>
      </c>
      <c r="BZ1610">
        <f t="shared" si="659"/>
        <v>0</v>
      </c>
      <c r="CA1610">
        <f t="shared" si="660"/>
        <v>0</v>
      </c>
      <c r="CC1610">
        <f t="shared" si="661"/>
        <v>0</v>
      </c>
      <c r="CD1610">
        <f t="shared" si="662"/>
        <v>0</v>
      </c>
      <c r="CE1610">
        <f t="shared" si="663"/>
        <v>0</v>
      </c>
      <c r="CF1610">
        <f t="shared" si="664"/>
        <v>0</v>
      </c>
      <c r="CG1610" s="203">
        <f t="shared" si="665"/>
        <v>0</v>
      </c>
      <c r="CH1610">
        <f t="shared" si="666"/>
        <v>0</v>
      </c>
      <c r="CI1610">
        <f t="shared" si="667"/>
        <v>0</v>
      </c>
      <c r="CJ1610">
        <f t="shared" si="668"/>
        <v>0</v>
      </c>
    </row>
    <row r="1611" spans="1:88" ht="15" customHeight="1">
      <c r="A1611" s="166"/>
      <c r="B1611" s="7"/>
      <c r="C1611" s="64" t="s">
        <v>99</v>
      </c>
      <c r="D1611" s="322" t="str">
        <f t="shared" si="622"/>
        <v/>
      </c>
      <c r="E1611" s="323"/>
      <c r="F1611" s="323"/>
      <c r="G1611" s="323"/>
      <c r="H1611" s="323"/>
      <c r="I1611" s="323"/>
      <c r="J1611" s="323"/>
      <c r="K1611" s="323"/>
      <c r="L1611" s="324"/>
      <c r="M1611" s="234"/>
      <c r="N1611" s="234"/>
      <c r="O1611" s="234"/>
      <c r="P1611" s="234"/>
      <c r="Q1611" s="234"/>
      <c r="R1611" s="234"/>
      <c r="S1611" s="234"/>
      <c r="T1611" s="234"/>
      <c r="U1611" s="234"/>
      <c r="V1611" s="234"/>
      <c r="W1611" s="234"/>
      <c r="X1611" s="234"/>
      <c r="Y1611" s="234"/>
      <c r="Z1611" s="234"/>
      <c r="AA1611" s="234"/>
      <c r="AB1611" s="234"/>
      <c r="AC1611" s="234"/>
      <c r="AD1611" s="234"/>
      <c r="AG1611">
        <f t="shared" si="623"/>
        <v>0</v>
      </c>
      <c r="AH1611">
        <f t="shared" si="624"/>
        <v>0</v>
      </c>
      <c r="AI1611">
        <f t="shared" si="625"/>
        <v>0</v>
      </c>
      <c r="AJ1611">
        <f t="shared" si="626"/>
        <v>0</v>
      </c>
      <c r="AL1611">
        <f t="shared" si="627"/>
        <v>0</v>
      </c>
      <c r="AM1611">
        <f t="shared" si="628"/>
        <v>0</v>
      </c>
      <c r="AN1611">
        <f t="shared" si="629"/>
        <v>0</v>
      </c>
      <c r="AO1611">
        <f t="shared" si="630"/>
        <v>0</v>
      </c>
      <c r="AQ1611">
        <f t="shared" si="631"/>
        <v>0</v>
      </c>
      <c r="AR1611">
        <f t="shared" si="632"/>
        <v>0</v>
      </c>
      <c r="AS1611">
        <f t="shared" si="633"/>
        <v>0</v>
      </c>
      <c r="AT1611">
        <f t="shared" si="634"/>
        <v>0</v>
      </c>
      <c r="AV1611">
        <f t="shared" si="635"/>
        <v>0</v>
      </c>
      <c r="AW1611">
        <f t="shared" si="636"/>
        <v>0</v>
      </c>
      <c r="AX1611">
        <f t="shared" si="637"/>
        <v>0</v>
      </c>
      <c r="AY1611">
        <f t="shared" si="638"/>
        <v>0</v>
      </c>
      <c r="BA1611">
        <f t="shared" si="639"/>
        <v>0</v>
      </c>
      <c r="BB1611">
        <f t="shared" si="640"/>
        <v>0</v>
      </c>
      <c r="BC1611">
        <f t="shared" si="641"/>
        <v>0</v>
      </c>
      <c r="BD1611">
        <f t="shared" si="642"/>
        <v>0</v>
      </c>
      <c r="BF1611">
        <f t="shared" si="643"/>
        <v>0</v>
      </c>
      <c r="BG1611">
        <f t="shared" si="644"/>
        <v>0</v>
      </c>
      <c r="BH1611">
        <f t="shared" si="645"/>
        <v>0</v>
      </c>
      <c r="BI1611">
        <f t="shared" si="646"/>
        <v>0</v>
      </c>
      <c r="BK1611">
        <f t="shared" si="647"/>
        <v>0</v>
      </c>
      <c r="BL1611">
        <f t="shared" si="648"/>
        <v>0</v>
      </c>
      <c r="BM1611">
        <f t="shared" si="649"/>
        <v>0</v>
      </c>
      <c r="BN1611">
        <f t="shared" si="650"/>
        <v>0</v>
      </c>
      <c r="BP1611">
        <f t="shared" si="651"/>
        <v>0</v>
      </c>
      <c r="BQ1611">
        <f t="shared" si="652"/>
        <v>0</v>
      </c>
      <c r="BR1611">
        <f t="shared" si="653"/>
        <v>0</v>
      </c>
      <c r="BS1611">
        <f t="shared" si="654"/>
        <v>0</v>
      </c>
      <c r="BU1611">
        <f t="shared" si="655"/>
        <v>0</v>
      </c>
      <c r="BV1611">
        <f t="shared" si="656"/>
        <v>0</v>
      </c>
      <c r="BW1611">
        <f t="shared" si="657"/>
        <v>0</v>
      </c>
      <c r="BX1611">
        <f t="shared" si="658"/>
        <v>0</v>
      </c>
      <c r="BZ1611">
        <f t="shared" si="659"/>
        <v>0</v>
      </c>
      <c r="CA1611">
        <f t="shared" si="660"/>
        <v>0</v>
      </c>
      <c r="CC1611">
        <f t="shared" si="661"/>
        <v>0</v>
      </c>
      <c r="CD1611">
        <f t="shared" si="662"/>
        <v>0</v>
      </c>
      <c r="CE1611">
        <f t="shared" si="663"/>
        <v>0</v>
      </c>
      <c r="CF1611">
        <f t="shared" si="664"/>
        <v>0</v>
      </c>
      <c r="CG1611" s="203">
        <f t="shared" si="665"/>
        <v>0</v>
      </c>
      <c r="CH1611">
        <f t="shared" si="666"/>
        <v>0</v>
      </c>
      <c r="CI1611">
        <f t="shared" si="667"/>
        <v>0</v>
      </c>
      <c r="CJ1611">
        <f t="shared" si="668"/>
        <v>0</v>
      </c>
    </row>
    <row r="1612" spans="1:88" ht="15" customHeight="1">
      <c r="A1612" s="166"/>
      <c r="B1612" s="7"/>
      <c r="C1612" s="64" t="s">
        <v>100</v>
      </c>
      <c r="D1612" s="322" t="str">
        <f t="shared" si="622"/>
        <v/>
      </c>
      <c r="E1612" s="323"/>
      <c r="F1612" s="323"/>
      <c r="G1612" s="323"/>
      <c r="H1612" s="323"/>
      <c r="I1612" s="323"/>
      <c r="J1612" s="323"/>
      <c r="K1612" s="323"/>
      <c r="L1612" s="324"/>
      <c r="M1612" s="234"/>
      <c r="N1612" s="234"/>
      <c r="O1612" s="234"/>
      <c r="P1612" s="234"/>
      <c r="Q1612" s="234"/>
      <c r="R1612" s="234"/>
      <c r="S1612" s="234"/>
      <c r="T1612" s="234"/>
      <c r="U1612" s="234"/>
      <c r="V1612" s="234"/>
      <c r="W1612" s="234"/>
      <c r="X1612" s="234"/>
      <c r="Y1612" s="234"/>
      <c r="Z1612" s="234"/>
      <c r="AA1612" s="234"/>
      <c r="AB1612" s="234"/>
      <c r="AC1612" s="234"/>
      <c r="AD1612" s="234"/>
      <c r="AG1612">
        <f t="shared" si="623"/>
        <v>0</v>
      </c>
      <c r="AH1612">
        <f t="shared" si="624"/>
        <v>0</v>
      </c>
      <c r="AI1612">
        <f t="shared" si="625"/>
        <v>0</v>
      </c>
      <c r="AJ1612">
        <f t="shared" si="626"/>
        <v>0</v>
      </c>
      <c r="AL1612">
        <f t="shared" si="627"/>
        <v>0</v>
      </c>
      <c r="AM1612">
        <f t="shared" si="628"/>
        <v>0</v>
      </c>
      <c r="AN1612">
        <f t="shared" si="629"/>
        <v>0</v>
      </c>
      <c r="AO1612">
        <f t="shared" si="630"/>
        <v>0</v>
      </c>
      <c r="AQ1612">
        <f t="shared" si="631"/>
        <v>0</v>
      </c>
      <c r="AR1612">
        <f t="shared" si="632"/>
        <v>0</v>
      </c>
      <c r="AS1612">
        <f t="shared" si="633"/>
        <v>0</v>
      </c>
      <c r="AT1612">
        <f t="shared" si="634"/>
        <v>0</v>
      </c>
      <c r="AV1612">
        <f t="shared" si="635"/>
        <v>0</v>
      </c>
      <c r="AW1612">
        <f t="shared" si="636"/>
        <v>0</v>
      </c>
      <c r="AX1612">
        <f t="shared" si="637"/>
        <v>0</v>
      </c>
      <c r="AY1612">
        <f t="shared" si="638"/>
        <v>0</v>
      </c>
      <c r="BA1612">
        <f t="shared" si="639"/>
        <v>0</v>
      </c>
      <c r="BB1612">
        <f t="shared" si="640"/>
        <v>0</v>
      </c>
      <c r="BC1612">
        <f t="shared" si="641"/>
        <v>0</v>
      </c>
      <c r="BD1612">
        <f t="shared" si="642"/>
        <v>0</v>
      </c>
      <c r="BF1612">
        <f t="shared" si="643"/>
        <v>0</v>
      </c>
      <c r="BG1612">
        <f t="shared" si="644"/>
        <v>0</v>
      </c>
      <c r="BH1612">
        <f t="shared" si="645"/>
        <v>0</v>
      </c>
      <c r="BI1612">
        <f t="shared" si="646"/>
        <v>0</v>
      </c>
      <c r="BK1612">
        <f t="shared" si="647"/>
        <v>0</v>
      </c>
      <c r="BL1612">
        <f t="shared" si="648"/>
        <v>0</v>
      </c>
      <c r="BM1612">
        <f t="shared" si="649"/>
        <v>0</v>
      </c>
      <c r="BN1612">
        <f t="shared" si="650"/>
        <v>0</v>
      </c>
      <c r="BP1612">
        <f t="shared" si="651"/>
        <v>0</v>
      </c>
      <c r="BQ1612">
        <f t="shared" si="652"/>
        <v>0</v>
      </c>
      <c r="BR1612">
        <f t="shared" si="653"/>
        <v>0</v>
      </c>
      <c r="BS1612">
        <f t="shared" si="654"/>
        <v>0</v>
      </c>
      <c r="BU1612">
        <f t="shared" si="655"/>
        <v>0</v>
      </c>
      <c r="BV1612">
        <f t="shared" si="656"/>
        <v>0</v>
      </c>
      <c r="BW1612">
        <f t="shared" si="657"/>
        <v>0</v>
      </c>
      <c r="BX1612">
        <f t="shared" si="658"/>
        <v>0</v>
      </c>
      <c r="BZ1612">
        <f t="shared" si="659"/>
        <v>0</v>
      </c>
      <c r="CA1612">
        <f t="shared" si="660"/>
        <v>0</v>
      </c>
      <c r="CC1612">
        <f t="shared" si="661"/>
        <v>0</v>
      </c>
      <c r="CD1612">
        <f t="shared" si="662"/>
        <v>0</v>
      </c>
      <c r="CE1612">
        <f t="shared" si="663"/>
        <v>0</v>
      </c>
      <c r="CF1612">
        <f t="shared" si="664"/>
        <v>0</v>
      </c>
      <c r="CG1612" s="203">
        <f t="shared" si="665"/>
        <v>0</v>
      </c>
      <c r="CH1612">
        <f t="shared" si="666"/>
        <v>0</v>
      </c>
      <c r="CI1612">
        <f t="shared" si="667"/>
        <v>0</v>
      </c>
      <c r="CJ1612">
        <f t="shared" si="668"/>
        <v>0</v>
      </c>
    </row>
    <row r="1613" spans="1:88" ht="15" customHeight="1">
      <c r="A1613" s="166"/>
      <c r="B1613" s="7"/>
      <c r="C1613" s="64" t="s">
        <v>101</v>
      </c>
      <c r="D1613" s="322" t="str">
        <f t="shared" si="622"/>
        <v/>
      </c>
      <c r="E1613" s="323"/>
      <c r="F1613" s="323"/>
      <c r="G1613" s="323"/>
      <c r="H1613" s="323"/>
      <c r="I1613" s="323"/>
      <c r="J1613" s="323"/>
      <c r="K1613" s="323"/>
      <c r="L1613" s="324"/>
      <c r="M1613" s="234"/>
      <c r="N1613" s="234"/>
      <c r="O1613" s="234"/>
      <c r="P1613" s="234"/>
      <c r="Q1613" s="234"/>
      <c r="R1613" s="234"/>
      <c r="S1613" s="234"/>
      <c r="T1613" s="234"/>
      <c r="U1613" s="234"/>
      <c r="V1613" s="234"/>
      <c r="W1613" s="234"/>
      <c r="X1613" s="234"/>
      <c r="Y1613" s="234"/>
      <c r="Z1613" s="234"/>
      <c r="AA1613" s="234"/>
      <c r="AB1613" s="234"/>
      <c r="AC1613" s="234"/>
      <c r="AD1613" s="234"/>
      <c r="AG1613">
        <f t="shared" si="623"/>
        <v>0</v>
      </c>
      <c r="AH1613">
        <f t="shared" si="624"/>
        <v>0</v>
      </c>
      <c r="AI1613">
        <f t="shared" si="625"/>
        <v>0</v>
      </c>
      <c r="AJ1613">
        <f t="shared" si="626"/>
        <v>0</v>
      </c>
      <c r="AL1613">
        <f t="shared" si="627"/>
        <v>0</v>
      </c>
      <c r="AM1613">
        <f t="shared" si="628"/>
        <v>0</v>
      </c>
      <c r="AN1613">
        <f t="shared" si="629"/>
        <v>0</v>
      </c>
      <c r="AO1613">
        <f t="shared" si="630"/>
        <v>0</v>
      </c>
      <c r="AQ1613">
        <f t="shared" si="631"/>
        <v>0</v>
      </c>
      <c r="AR1613">
        <f t="shared" si="632"/>
        <v>0</v>
      </c>
      <c r="AS1613">
        <f t="shared" si="633"/>
        <v>0</v>
      </c>
      <c r="AT1613">
        <f t="shared" si="634"/>
        <v>0</v>
      </c>
      <c r="AV1613">
        <f t="shared" si="635"/>
        <v>0</v>
      </c>
      <c r="AW1613">
        <f t="shared" si="636"/>
        <v>0</v>
      </c>
      <c r="AX1613">
        <f t="shared" si="637"/>
        <v>0</v>
      </c>
      <c r="AY1613">
        <f t="shared" si="638"/>
        <v>0</v>
      </c>
      <c r="BA1613">
        <f t="shared" si="639"/>
        <v>0</v>
      </c>
      <c r="BB1613">
        <f t="shared" si="640"/>
        <v>0</v>
      </c>
      <c r="BC1613">
        <f t="shared" si="641"/>
        <v>0</v>
      </c>
      <c r="BD1613">
        <f t="shared" si="642"/>
        <v>0</v>
      </c>
      <c r="BF1613">
        <f t="shared" si="643"/>
        <v>0</v>
      </c>
      <c r="BG1613">
        <f t="shared" si="644"/>
        <v>0</v>
      </c>
      <c r="BH1613">
        <f t="shared" si="645"/>
        <v>0</v>
      </c>
      <c r="BI1613">
        <f t="shared" si="646"/>
        <v>0</v>
      </c>
      <c r="BK1613">
        <f t="shared" si="647"/>
        <v>0</v>
      </c>
      <c r="BL1613">
        <f t="shared" si="648"/>
        <v>0</v>
      </c>
      <c r="BM1613">
        <f t="shared" si="649"/>
        <v>0</v>
      </c>
      <c r="BN1613">
        <f t="shared" si="650"/>
        <v>0</v>
      </c>
      <c r="BP1613">
        <f t="shared" si="651"/>
        <v>0</v>
      </c>
      <c r="BQ1613">
        <f t="shared" si="652"/>
        <v>0</v>
      </c>
      <c r="BR1613">
        <f t="shared" si="653"/>
        <v>0</v>
      </c>
      <c r="BS1613">
        <f t="shared" si="654"/>
        <v>0</v>
      </c>
      <c r="BU1613">
        <f t="shared" si="655"/>
        <v>0</v>
      </c>
      <c r="BV1613">
        <f t="shared" si="656"/>
        <v>0</v>
      </c>
      <c r="BW1613">
        <f t="shared" si="657"/>
        <v>0</v>
      </c>
      <c r="BX1613">
        <f t="shared" si="658"/>
        <v>0</v>
      </c>
      <c r="BZ1613">
        <f t="shared" si="659"/>
        <v>0</v>
      </c>
      <c r="CA1613">
        <f t="shared" si="660"/>
        <v>0</v>
      </c>
      <c r="CC1613">
        <f t="shared" si="661"/>
        <v>0</v>
      </c>
      <c r="CD1613">
        <f t="shared" si="662"/>
        <v>0</v>
      </c>
      <c r="CE1613">
        <f t="shared" si="663"/>
        <v>0</v>
      </c>
      <c r="CF1613">
        <f t="shared" si="664"/>
        <v>0</v>
      </c>
      <c r="CG1613" s="203">
        <f t="shared" si="665"/>
        <v>0</v>
      </c>
      <c r="CH1613">
        <f t="shared" si="666"/>
        <v>0</v>
      </c>
      <c r="CI1613">
        <f t="shared" si="667"/>
        <v>0</v>
      </c>
      <c r="CJ1613">
        <f t="shared" si="668"/>
        <v>0</v>
      </c>
    </row>
    <row r="1614" spans="1:88" ht="15" customHeight="1">
      <c r="A1614" s="166"/>
      <c r="B1614" s="7"/>
      <c r="C1614" s="64" t="s">
        <v>102</v>
      </c>
      <c r="D1614" s="322" t="str">
        <f t="shared" si="622"/>
        <v/>
      </c>
      <c r="E1614" s="323"/>
      <c r="F1614" s="323"/>
      <c r="G1614" s="323"/>
      <c r="H1614" s="323"/>
      <c r="I1614" s="323"/>
      <c r="J1614" s="323"/>
      <c r="K1614" s="323"/>
      <c r="L1614" s="324"/>
      <c r="M1614" s="234"/>
      <c r="N1614" s="234"/>
      <c r="O1614" s="234"/>
      <c r="P1614" s="234"/>
      <c r="Q1614" s="234"/>
      <c r="R1614" s="234"/>
      <c r="S1614" s="234"/>
      <c r="T1614" s="234"/>
      <c r="U1614" s="234"/>
      <c r="V1614" s="234"/>
      <c r="W1614" s="234"/>
      <c r="X1614" s="234"/>
      <c r="Y1614" s="234"/>
      <c r="Z1614" s="234"/>
      <c r="AA1614" s="234"/>
      <c r="AB1614" s="234"/>
      <c r="AC1614" s="234"/>
      <c r="AD1614" s="234"/>
      <c r="AG1614">
        <f t="shared" si="623"/>
        <v>0</v>
      </c>
      <c r="AH1614">
        <f t="shared" si="624"/>
        <v>0</v>
      </c>
      <c r="AI1614">
        <f t="shared" si="625"/>
        <v>0</v>
      </c>
      <c r="AJ1614">
        <f t="shared" si="626"/>
        <v>0</v>
      </c>
      <c r="AL1614">
        <f t="shared" si="627"/>
        <v>0</v>
      </c>
      <c r="AM1614">
        <f t="shared" si="628"/>
        <v>0</v>
      </c>
      <c r="AN1614">
        <f t="shared" si="629"/>
        <v>0</v>
      </c>
      <c r="AO1614">
        <f t="shared" si="630"/>
        <v>0</v>
      </c>
      <c r="AQ1614">
        <f t="shared" si="631"/>
        <v>0</v>
      </c>
      <c r="AR1614">
        <f t="shared" si="632"/>
        <v>0</v>
      </c>
      <c r="AS1614">
        <f t="shared" si="633"/>
        <v>0</v>
      </c>
      <c r="AT1614">
        <f t="shared" si="634"/>
        <v>0</v>
      </c>
      <c r="AV1614">
        <f t="shared" si="635"/>
        <v>0</v>
      </c>
      <c r="AW1614">
        <f t="shared" si="636"/>
        <v>0</v>
      </c>
      <c r="AX1614">
        <f t="shared" si="637"/>
        <v>0</v>
      </c>
      <c r="AY1614">
        <f t="shared" si="638"/>
        <v>0</v>
      </c>
      <c r="BA1614">
        <f t="shared" si="639"/>
        <v>0</v>
      </c>
      <c r="BB1614">
        <f t="shared" si="640"/>
        <v>0</v>
      </c>
      <c r="BC1614">
        <f t="shared" si="641"/>
        <v>0</v>
      </c>
      <c r="BD1614">
        <f t="shared" si="642"/>
        <v>0</v>
      </c>
      <c r="BF1614">
        <f t="shared" si="643"/>
        <v>0</v>
      </c>
      <c r="BG1614">
        <f t="shared" si="644"/>
        <v>0</v>
      </c>
      <c r="BH1614">
        <f t="shared" si="645"/>
        <v>0</v>
      </c>
      <c r="BI1614">
        <f t="shared" si="646"/>
        <v>0</v>
      </c>
      <c r="BK1614">
        <f t="shared" si="647"/>
        <v>0</v>
      </c>
      <c r="BL1614">
        <f t="shared" si="648"/>
        <v>0</v>
      </c>
      <c r="BM1614">
        <f t="shared" si="649"/>
        <v>0</v>
      </c>
      <c r="BN1614">
        <f t="shared" si="650"/>
        <v>0</v>
      </c>
      <c r="BP1614">
        <f t="shared" si="651"/>
        <v>0</v>
      </c>
      <c r="BQ1614">
        <f t="shared" si="652"/>
        <v>0</v>
      </c>
      <c r="BR1614">
        <f t="shared" si="653"/>
        <v>0</v>
      </c>
      <c r="BS1614">
        <f t="shared" si="654"/>
        <v>0</v>
      </c>
      <c r="BU1614">
        <f t="shared" si="655"/>
        <v>0</v>
      </c>
      <c r="BV1614">
        <f t="shared" si="656"/>
        <v>0</v>
      </c>
      <c r="BW1614">
        <f t="shared" si="657"/>
        <v>0</v>
      </c>
      <c r="BX1614">
        <f t="shared" si="658"/>
        <v>0</v>
      </c>
      <c r="BZ1614">
        <f t="shared" si="659"/>
        <v>0</v>
      </c>
      <c r="CA1614">
        <f t="shared" si="660"/>
        <v>0</v>
      </c>
      <c r="CC1614">
        <f t="shared" si="661"/>
        <v>0</v>
      </c>
      <c r="CD1614">
        <f t="shared" si="662"/>
        <v>0</v>
      </c>
      <c r="CE1614">
        <f t="shared" si="663"/>
        <v>0</v>
      </c>
      <c r="CF1614">
        <f t="shared" si="664"/>
        <v>0</v>
      </c>
      <c r="CG1614" s="203">
        <f t="shared" si="665"/>
        <v>0</v>
      </c>
      <c r="CH1614">
        <f t="shared" si="666"/>
        <v>0</v>
      </c>
      <c r="CI1614">
        <f t="shared" si="667"/>
        <v>0</v>
      </c>
      <c r="CJ1614">
        <f t="shared" si="668"/>
        <v>0</v>
      </c>
    </row>
    <row r="1615" spans="1:88" ht="15" customHeight="1">
      <c r="A1615" s="166"/>
      <c r="B1615" s="7"/>
      <c r="C1615" s="64" t="s">
        <v>108</v>
      </c>
      <c r="D1615" s="322" t="str">
        <f t="shared" si="622"/>
        <v/>
      </c>
      <c r="E1615" s="323"/>
      <c r="F1615" s="323"/>
      <c r="G1615" s="323"/>
      <c r="H1615" s="323"/>
      <c r="I1615" s="323"/>
      <c r="J1615" s="323"/>
      <c r="K1615" s="323"/>
      <c r="L1615" s="324"/>
      <c r="M1615" s="234"/>
      <c r="N1615" s="234"/>
      <c r="O1615" s="234"/>
      <c r="P1615" s="234"/>
      <c r="Q1615" s="234"/>
      <c r="R1615" s="234"/>
      <c r="S1615" s="234"/>
      <c r="T1615" s="234"/>
      <c r="U1615" s="234"/>
      <c r="V1615" s="234"/>
      <c r="W1615" s="234"/>
      <c r="X1615" s="234"/>
      <c r="Y1615" s="234"/>
      <c r="Z1615" s="234"/>
      <c r="AA1615" s="234"/>
      <c r="AB1615" s="234"/>
      <c r="AC1615" s="234"/>
      <c r="AD1615" s="234"/>
      <c r="AG1615">
        <f t="shared" si="623"/>
        <v>0</v>
      </c>
      <c r="AH1615">
        <f t="shared" si="624"/>
        <v>0</v>
      </c>
      <c r="AI1615">
        <f t="shared" si="625"/>
        <v>0</v>
      </c>
      <c r="AJ1615">
        <f t="shared" si="626"/>
        <v>0</v>
      </c>
      <c r="AL1615">
        <f t="shared" si="627"/>
        <v>0</v>
      </c>
      <c r="AM1615">
        <f t="shared" si="628"/>
        <v>0</v>
      </c>
      <c r="AN1615">
        <f t="shared" si="629"/>
        <v>0</v>
      </c>
      <c r="AO1615">
        <f t="shared" si="630"/>
        <v>0</v>
      </c>
      <c r="AQ1615">
        <f t="shared" si="631"/>
        <v>0</v>
      </c>
      <c r="AR1615">
        <f t="shared" si="632"/>
        <v>0</v>
      </c>
      <c r="AS1615">
        <f t="shared" si="633"/>
        <v>0</v>
      </c>
      <c r="AT1615">
        <f t="shared" si="634"/>
        <v>0</v>
      </c>
      <c r="AV1615">
        <f t="shared" si="635"/>
        <v>0</v>
      </c>
      <c r="AW1615">
        <f t="shared" si="636"/>
        <v>0</v>
      </c>
      <c r="AX1615">
        <f t="shared" si="637"/>
        <v>0</v>
      </c>
      <c r="AY1615">
        <f t="shared" si="638"/>
        <v>0</v>
      </c>
      <c r="BA1615">
        <f t="shared" si="639"/>
        <v>0</v>
      </c>
      <c r="BB1615">
        <f t="shared" si="640"/>
        <v>0</v>
      </c>
      <c r="BC1615">
        <f t="shared" si="641"/>
        <v>0</v>
      </c>
      <c r="BD1615">
        <f t="shared" si="642"/>
        <v>0</v>
      </c>
      <c r="BF1615">
        <f t="shared" si="643"/>
        <v>0</v>
      </c>
      <c r="BG1615">
        <f t="shared" si="644"/>
        <v>0</v>
      </c>
      <c r="BH1615">
        <f t="shared" si="645"/>
        <v>0</v>
      </c>
      <c r="BI1615">
        <f t="shared" si="646"/>
        <v>0</v>
      </c>
      <c r="BK1615">
        <f t="shared" si="647"/>
        <v>0</v>
      </c>
      <c r="BL1615">
        <f t="shared" si="648"/>
        <v>0</v>
      </c>
      <c r="BM1615">
        <f t="shared" si="649"/>
        <v>0</v>
      </c>
      <c r="BN1615">
        <f t="shared" si="650"/>
        <v>0</v>
      </c>
      <c r="BP1615">
        <f t="shared" si="651"/>
        <v>0</v>
      </c>
      <c r="BQ1615">
        <f t="shared" si="652"/>
        <v>0</v>
      </c>
      <c r="BR1615">
        <f t="shared" si="653"/>
        <v>0</v>
      </c>
      <c r="BS1615">
        <f t="shared" si="654"/>
        <v>0</v>
      </c>
      <c r="BU1615">
        <f t="shared" si="655"/>
        <v>0</v>
      </c>
      <c r="BV1615">
        <f t="shared" si="656"/>
        <v>0</v>
      </c>
      <c r="BW1615">
        <f t="shared" si="657"/>
        <v>0</v>
      </c>
      <c r="BX1615">
        <f t="shared" si="658"/>
        <v>0</v>
      </c>
      <c r="BZ1615">
        <f t="shared" si="659"/>
        <v>0</v>
      </c>
      <c r="CA1615">
        <f t="shared" si="660"/>
        <v>0</v>
      </c>
      <c r="CC1615">
        <f t="shared" si="661"/>
        <v>0</v>
      </c>
      <c r="CD1615">
        <f t="shared" si="662"/>
        <v>0</v>
      </c>
      <c r="CE1615">
        <f t="shared" si="663"/>
        <v>0</v>
      </c>
      <c r="CF1615">
        <f t="shared" si="664"/>
        <v>0</v>
      </c>
      <c r="CG1615" s="203">
        <f t="shared" si="665"/>
        <v>0</v>
      </c>
      <c r="CH1615">
        <f t="shared" si="666"/>
        <v>0</v>
      </c>
      <c r="CI1615">
        <f t="shared" si="667"/>
        <v>0</v>
      </c>
      <c r="CJ1615">
        <f t="shared" si="668"/>
        <v>0</v>
      </c>
    </row>
    <row r="1616" spans="1:88" ht="15" customHeight="1">
      <c r="A1616" s="166"/>
      <c r="B1616" s="7"/>
      <c r="C1616" s="64" t="s">
        <v>109</v>
      </c>
      <c r="D1616" s="322" t="str">
        <f t="shared" si="622"/>
        <v/>
      </c>
      <c r="E1616" s="323"/>
      <c r="F1616" s="323"/>
      <c r="G1616" s="323"/>
      <c r="H1616" s="323"/>
      <c r="I1616" s="323"/>
      <c r="J1616" s="323"/>
      <c r="K1616" s="323"/>
      <c r="L1616" s="324"/>
      <c r="M1616" s="234"/>
      <c r="N1616" s="234"/>
      <c r="O1616" s="234"/>
      <c r="P1616" s="234"/>
      <c r="Q1616" s="234"/>
      <c r="R1616" s="234"/>
      <c r="S1616" s="234"/>
      <c r="T1616" s="234"/>
      <c r="U1616" s="234"/>
      <c r="V1616" s="234"/>
      <c r="W1616" s="234"/>
      <c r="X1616" s="234"/>
      <c r="Y1616" s="234"/>
      <c r="Z1616" s="234"/>
      <c r="AA1616" s="234"/>
      <c r="AB1616" s="234"/>
      <c r="AC1616" s="234"/>
      <c r="AD1616" s="234"/>
      <c r="AG1616">
        <f t="shared" si="623"/>
        <v>0</v>
      </c>
      <c r="AH1616">
        <f t="shared" si="624"/>
        <v>0</v>
      </c>
      <c r="AI1616">
        <f t="shared" si="625"/>
        <v>0</v>
      </c>
      <c r="AJ1616">
        <f t="shared" si="626"/>
        <v>0</v>
      </c>
      <c r="AL1616">
        <f t="shared" si="627"/>
        <v>0</v>
      </c>
      <c r="AM1616">
        <f t="shared" si="628"/>
        <v>0</v>
      </c>
      <c r="AN1616">
        <f t="shared" si="629"/>
        <v>0</v>
      </c>
      <c r="AO1616">
        <f t="shared" si="630"/>
        <v>0</v>
      </c>
      <c r="AQ1616">
        <f t="shared" si="631"/>
        <v>0</v>
      </c>
      <c r="AR1616">
        <f t="shared" si="632"/>
        <v>0</v>
      </c>
      <c r="AS1616">
        <f t="shared" si="633"/>
        <v>0</v>
      </c>
      <c r="AT1616">
        <f t="shared" si="634"/>
        <v>0</v>
      </c>
      <c r="AV1616">
        <f t="shared" si="635"/>
        <v>0</v>
      </c>
      <c r="AW1616">
        <f t="shared" si="636"/>
        <v>0</v>
      </c>
      <c r="AX1616">
        <f t="shared" si="637"/>
        <v>0</v>
      </c>
      <c r="AY1616">
        <f t="shared" si="638"/>
        <v>0</v>
      </c>
      <c r="BA1616">
        <f t="shared" si="639"/>
        <v>0</v>
      </c>
      <c r="BB1616">
        <f t="shared" si="640"/>
        <v>0</v>
      </c>
      <c r="BC1616">
        <f t="shared" si="641"/>
        <v>0</v>
      </c>
      <c r="BD1616">
        <f t="shared" si="642"/>
        <v>0</v>
      </c>
      <c r="BF1616">
        <f t="shared" si="643"/>
        <v>0</v>
      </c>
      <c r="BG1616">
        <f t="shared" si="644"/>
        <v>0</v>
      </c>
      <c r="BH1616">
        <f t="shared" si="645"/>
        <v>0</v>
      </c>
      <c r="BI1616">
        <f t="shared" si="646"/>
        <v>0</v>
      </c>
      <c r="BK1616">
        <f t="shared" si="647"/>
        <v>0</v>
      </c>
      <c r="BL1616">
        <f t="shared" si="648"/>
        <v>0</v>
      </c>
      <c r="BM1616">
        <f t="shared" si="649"/>
        <v>0</v>
      </c>
      <c r="BN1616">
        <f t="shared" si="650"/>
        <v>0</v>
      </c>
      <c r="BP1616">
        <f t="shared" si="651"/>
        <v>0</v>
      </c>
      <c r="BQ1616">
        <f t="shared" si="652"/>
        <v>0</v>
      </c>
      <c r="BR1616">
        <f t="shared" si="653"/>
        <v>0</v>
      </c>
      <c r="BS1616">
        <f t="shared" si="654"/>
        <v>0</v>
      </c>
      <c r="BU1616">
        <f t="shared" si="655"/>
        <v>0</v>
      </c>
      <c r="BV1616">
        <f t="shared" si="656"/>
        <v>0</v>
      </c>
      <c r="BW1616">
        <f t="shared" si="657"/>
        <v>0</v>
      </c>
      <c r="BX1616">
        <f t="shared" si="658"/>
        <v>0</v>
      </c>
      <c r="BZ1616">
        <f t="shared" si="659"/>
        <v>0</v>
      </c>
      <c r="CA1616">
        <f t="shared" si="660"/>
        <v>0</v>
      </c>
      <c r="CC1616">
        <f t="shared" si="661"/>
        <v>0</v>
      </c>
      <c r="CD1616">
        <f t="shared" si="662"/>
        <v>0</v>
      </c>
      <c r="CE1616">
        <f t="shared" si="663"/>
        <v>0</v>
      </c>
      <c r="CF1616">
        <f t="shared" si="664"/>
        <v>0</v>
      </c>
      <c r="CG1616" s="203">
        <f t="shared" si="665"/>
        <v>0</v>
      </c>
      <c r="CH1616">
        <f t="shared" si="666"/>
        <v>0</v>
      </c>
      <c r="CI1616">
        <f t="shared" si="667"/>
        <v>0</v>
      </c>
      <c r="CJ1616">
        <f t="shared" si="668"/>
        <v>0</v>
      </c>
    </row>
    <row r="1617" spans="1:88" ht="15" customHeight="1">
      <c r="A1617" s="166"/>
      <c r="B1617" s="7"/>
      <c r="C1617" s="64" t="s">
        <v>110</v>
      </c>
      <c r="D1617" s="322" t="str">
        <f t="shared" si="622"/>
        <v/>
      </c>
      <c r="E1617" s="323"/>
      <c r="F1617" s="323"/>
      <c r="G1617" s="323"/>
      <c r="H1617" s="323"/>
      <c r="I1617" s="323"/>
      <c r="J1617" s="323"/>
      <c r="K1617" s="323"/>
      <c r="L1617" s="324"/>
      <c r="M1617" s="234"/>
      <c r="N1617" s="234"/>
      <c r="O1617" s="234"/>
      <c r="P1617" s="234"/>
      <c r="Q1617" s="234"/>
      <c r="R1617" s="234"/>
      <c r="S1617" s="234"/>
      <c r="T1617" s="234"/>
      <c r="U1617" s="234"/>
      <c r="V1617" s="234"/>
      <c r="W1617" s="234"/>
      <c r="X1617" s="234"/>
      <c r="Y1617" s="234"/>
      <c r="Z1617" s="234"/>
      <c r="AA1617" s="234"/>
      <c r="AB1617" s="234"/>
      <c r="AC1617" s="234"/>
      <c r="AD1617" s="234"/>
      <c r="AG1617">
        <f t="shared" si="623"/>
        <v>0</v>
      </c>
      <c r="AH1617">
        <f t="shared" si="624"/>
        <v>0</v>
      </c>
      <c r="AI1617">
        <f t="shared" si="625"/>
        <v>0</v>
      </c>
      <c r="AJ1617">
        <f t="shared" si="626"/>
        <v>0</v>
      </c>
      <c r="AL1617">
        <f t="shared" si="627"/>
        <v>0</v>
      </c>
      <c r="AM1617">
        <f t="shared" si="628"/>
        <v>0</v>
      </c>
      <c r="AN1617">
        <f t="shared" si="629"/>
        <v>0</v>
      </c>
      <c r="AO1617">
        <f t="shared" si="630"/>
        <v>0</v>
      </c>
      <c r="AQ1617">
        <f t="shared" si="631"/>
        <v>0</v>
      </c>
      <c r="AR1617">
        <f t="shared" si="632"/>
        <v>0</v>
      </c>
      <c r="AS1617">
        <f t="shared" si="633"/>
        <v>0</v>
      </c>
      <c r="AT1617">
        <f t="shared" si="634"/>
        <v>0</v>
      </c>
      <c r="AV1617">
        <f t="shared" si="635"/>
        <v>0</v>
      </c>
      <c r="AW1617">
        <f t="shared" si="636"/>
        <v>0</v>
      </c>
      <c r="AX1617">
        <f t="shared" si="637"/>
        <v>0</v>
      </c>
      <c r="AY1617">
        <f t="shared" si="638"/>
        <v>0</v>
      </c>
      <c r="BA1617">
        <f t="shared" si="639"/>
        <v>0</v>
      </c>
      <c r="BB1617">
        <f t="shared" si="640"/>
        <v>0</v>
      </c>
      <c r="BC1617">
        <f t="shared" si="641"/>
        <v>0</v>
      </c>
      <c r="BD1617">
        <f t="shared" si="642"/>
        <v>0</v>
      </c>
      <c r="BF1617">
        <f t="shared" si="643"/>
        <v>0</v>
      </c>
      <c r="BG1617">
        <f t="shared" si="644"/>
        <v>0</v>
      </c>
      <c r="BH1617">
        <f t="shared" si="645"/>
        <v>0</v>
      </c>
      <c r="BI1617">
        <f t="shared" si="646"/>
        <v>0</v>
      </c>
      <c r="BK1617">
        <f t="shared" si="647"/>
        <v>0</v>
      </c>
      <c r="BL1617">
        <f t="shared" si="648"/>
        <v>0</v>
      </c>
      <c r="BM1617">
        <f t="shared" si="649"/>
        <v>0</v>
      </c>
      <c r="BN1617">
        <f t="shared" si="650"/>
        <v>0</v>
      </c>
      <c r="BP1617">
        <f t="shared" si="651"/>
        <v>0</v>
      </c>
      <c r="BQ1617">
        <f t="shared" si="652"/>
        <v>0</v>
      </c>
      <c r="BR1617">
        <f t="shared" si="653"/>
        <v>0</v>
      </c>
      <c r="BS1617">
        <f t="shared" si="654"/>
        <v>0</v>
      </c>
      <c r="BU1617">
        <f t="shared" si="655"/>
        <v>0</v>
      </c>
      <c r="BV1617">
        <f t="shared" si="656"/>
        <v>0</v>
      </c>
      <c r="BW1617">
        <f t="shared" si="657"/>
        <v>0</v>
      </c>
      <c r="BX1617">
        <f t="shared" si="658"/>
        <v>0</v>
      </c>
      <c r="BZ1617">
        <f t="shared" si="659"/>
        <v>0</v>
      </c>
      <c r="CA1617">
        <f t="shared" si="660"/>
        <v>0</v>
      </c>
      <c r="CC1617">
        <f t="shared" si="661"/>
        <v>0</v>
      </c>
      <c r="CD1617">
        <f t="shared" si="662"/>
        <v>0</v>
      </c>
      <c r="CE1617">
        <f t="shared" si="663"/>
        <v>0</v>
      </c>
      <c r="CF1617">
        <f t="shared" si="664"/>
        <v>0</v>
      </c>
      <c r="CG1617" s="203">
        <f t="shared" si="665"/>
        <v>0</v>
      </c>
      <c r="CH1617">
        <f t="shared" si="666"/>
        <v>0</v>
      </c>
      <c r="CI1617">
        <f t="shared" si="667"/>
        <v>0</v>
      </c>
      <c r="CJ1617">
        <f t="shared" si="668"/>
        <v>0</v>
      </c>
    </row>
    <row r="1618" spans="1:88" ht="15" customHeight="1">
      <c r="A1618" s="166"/>
      <c r="B1618" s="7"/>
      <c r="C1618" s="64" t="s">
        <v>111</v>
      </c>
      <c r="D1618" s="322" t="str">
        <f t="shared" si="622"/>
        <v/>
      </c>
      <c r="E1618" s="323"/>
      <c r="F1618" s="323"/>
      <c r="G1618" s="323"/>
      <c r="H1618" s="323"/>
      <c r="I1618" s="323"/>
      <c r="J1618" s="323"/>
      <c r="K1618" s="323"/>
      <c r="L1618" s="324"/>
      <c r="M1618" s="234"/>
      <c r="N1618" s="234"/>
      <c r="O1618" s="234"/>
      <c r="P1618" s="234"/>
      <c r="Q1618" s="234"/>
      <c r="R1618" s="234"/>
      <c r="S1618" s="234"/>
      <c r="T1618" s="234"/>
      <c r="U1618" s="234"/>
      <c r="V1618" s="234"/>
      <c r="W1618" s="234"/>
      <c r="X1618" s="234"/>
      <c r="Y1618" s="234"/>
      <c r="Z1618" s="234"/>
      <c r="AA1618" s="234"/>
      <c r="AB1618" s="234"/>
      <c r="AC1618" s="234"/>
      <c r="AD1618" s="234"/>
      <c r="AG1618">
        <f t="shared" si="623"/>
        <v>0</v>
      </c>
      <c r="AH1618">
        <f t="shared" si="624"/>
        <v>0</v>
      </c>
      <c r="AI1618">
        <f t="shared" si="625"/>
        <v>0</v>
      </c>
      <c r="AJ1618">
        <f t="shared" si="626"/>
        <v>0</v>
      </c>
      <c r="AL1618">
        <f t="shared" si="627"/>
        <v>0</v>
      </c>
      <c r="AM1618">
        <f t="shared" si="628"/>
        <v>0</v>
      </c>
      <c r="AN1618">
        <f t="shared" si="629"/>
        <v>0</v>
      </c>
      <c r="AO1618">
        <f t="shared" si="630"/>
        <v>0</v>
      </c>
      <c r="AQ1618">
        <f t="shared" si="631"/>
        <v>0</v>
      </c>
      <c r="AR1618">
        <f t="shared" si="632"/>
        <v>0</v>
      </c>
      <c r="AS1618">
        <f t="shared" si="633"/>
        <v>0</v>
      </c>
      <c r="AT1618">
        <f t="shared" si="634"/>
        <v>0</v>
      </c>
      <c r="AV1618">
        <f t="shared" si="635"/>
        <v>0</v>
      </c>
      <c r="AW1618">
        <f t="shared" si="636"/>
        <v>0</v>
      </c>
      <c r="AX1618">
        <f t="shared" si="637"/>
        <v>0</v>
      </c>
      <c r="AY1618">
        <f t="shared" si="638"/>
        <v>0</v>
      </c>
      <c r="BA1618">
        <f t="shared" si="639"/>
        <v>0</v>
      </c>
      <c r="BB1618">
        <f t="shared" si="640"/>
        <v>0</v>
      </c>
      <c r="BC1618">
        <f t="shared" si="641"/>
        <v>0</v>
      </c>
      <c r="BD1618">
        <f t="shared" si="642"/>
        <v>0</v>
      </c>
      <c r="BF1618">
        <f t="shared" si="643"/>
        <v>0</v>
      </c>
      <c r="BG1618">
        <f t="shared" si="644"/>
        <v>0</v>
      </c>
      <c r="BH1618">
        <f t="shared" si="645"/>
        <v>0</v>
      </c>
      <c r="BI1618">
        <f t="shared" si="646"/>
        <v>0</v>
      </c>
      <c r="BK1618">
        <f t="shared" si="647"/>
        <v>0</v>
      </c>
      <c r="BL1618">
        <f t="shared" si="648"/>
        <v>0</v>
      </c>
      <c r="BM1618">
        <f t="shared" si="649"/>
        <v>0</v>
      </c>
      <c r="BN1618">
        <f t="shared" si="650"/>
        <v>0</v>
      </c>
      <c r="BP1618">
        <f t="shared" si="651"/>
        <v>0</v>
      </c>
      <c r="BQ1618">
        <f t="shared" si="652"/>
        <v>0</v>
      </c>
      <c r="BR1618">
        <f t="shared" si="653"/>
        <v>0</v>
      </c>
      <c r="BS1618">
        <f t="shared" si="654"/>
        <v>0</v>
      </c>
      <c r="BU1618">
        <f t="shared" si="655"/>
        <v>0</v>
      </c>
      <c r="BV1618">
        <f t="shared" si="656"/>
        <v>0</v>
      </c>
      <c r="BW1618">
        <f t="shared" si="657"/>
        <v>0</v>
      </c>
      <c r="BX1618">
        <f t="shared" si="658"/>
        <v>0</v>
      </c>
      <c r="BZ1618">
        <f t="shared" si="659"/>
        <v>0</v>
      </c>
      <c r="CA1618">
        <f t="shared" si="660"/>
        <v>0</v>
      </c>
      <c r="CC1618">
        <f t="shared" si="661"/>
        <v>0</v>
      </c>
      <c r="CD1618">
        <f t="shared" si="662"/>
        <v>0</v>
      </c>
      <c r="CE1618">
        <f t="shared" si="663"/>
        <v>0</v>
      </c>
      <c r="CF1618">
        <f t="shared" si="664"/>
        <v>0</v>
      </c>
      <c r="CG1618" s="203">
        <f t="shared" si="665"/>
        <v>0</v>
      </c>
      <c r="CH1618">
        <f t="shared" si="666"/>
        <v>0</v>
      </c>
      <c r="CI1618">
        <f t="shared" si="667"/>
        <v>0</v>
      </c>
      <c r="CJ1618">
        <f t="shared" si="668"/>
        <v>0</v>
      </c>
    </row>
    <row r="1619" spans="1:88" ht="15" customHeight="1">
      <c r="A1619" s="166"/>
      <c r="B1619" s="7"/>
      <c r="C1619" s="64" t="s">
        <v>112</v>
      </c>
      <c r="D1619" s="322" t="str">
        <f t="shared" si="622"/>
        <v/>
      </c>
      <c r="E1619" s="323"/>
      <c r="F1619" s="323"/>
      <c r="G1619" s="323"/>
      <c r="H1619" s="323"/>
      <c r="I1619" s="323"/>
      <c r="J1619" s="323"/>
      <c r="K1619" s="323"/>
      <c r="L1619" s="324"/>
      <c r="M1619" s="234"/>
      <c r="N1619" s="234"/>
      <c r="O1619" s="234"/>
      <c r="P1619" s="234"/>
      <c r="Q1619" s="234"/>
      <c r="R1619" s="234"/>
      <c r="S1619" s="234"/>
      <c r="T1619" s="234"/>
      <c r="U1619" s="234"/>
      <c r="V1619" s="234"/>
      <c r="W1619" s="234"/>
      <c r="X1619" s="234"/>
      <c r="Y1619" s="234"/>
      <c r="Z1619" s="234"/>
      <c r="AA1619" s="234"/>
      <c r="AB1619" s="234"/>
      <c r="AC1619" s="234"/>
      <c r="AD1619" s="234"/>
      <c r="AG1619">
        <f t="shared" si="623"/>
        <v>0</v>
      </c>
      <c r="AH1619">
        <f t="shared" si="624"/>
        <v>0</v>
      </c>
      <c r="AI1619">
        <f t="shared" si="625"/>
        <v>0</v>
      </c>
      <c r="AJ1619">
        <f t="shared" si="626"/>
        <v>0</v>
      </c>
      <c r="AL1619">
        <f t="shared" si="627"/>
        <v>0</v>
      </c>
      <c r="AM1619">
        <f t="shared" si="628"/>
        <v>0</v>
      </c>
      <c r="AN1619">
        <f t="shared" si="629"/>
        <v>0</v>
      </c>
      <c r="AO1619">
        <f t="shared" si="630"/>
        <v>0</v>
      </c>
      <c r="AQ1619">
        <f t="shared" si="631"/>
        <v>0</v>
      </c>
      <c r="AR1619">
        <f t="shared" si="632"/>
        <v>0</v>
      </c>
      <c r="AS1619">
        <f t="shared" si="633"/>
        <v>0</v>
      </c>
      <c r="AT1619">
        <f t="shared" si="634"/>
        <v>0</v>
      </c>
      <c r="AV1619">
        <f t="shared" si="635"/>
        <v>0</v>
      </c>
      <c r="AW1619">
        <f t="shared" si="636"/>
        <v>0</v>
      </c>
      <c r="AX1619">
        <f t="shared" si="637"/>
        <v>0</v>
      </c>
      <c r="AY1619">
        <f t="shared" si="638"/>
        <v>0</v>
      </c>
      <c r="BA1619">
        <f t="shared" si="639"/>
        <v>0</v>
      </c>
      <c r="BB1619">
        <f t="shared" si="640"/>
        <v>0</v>
      </c>
      <c r="BC1619">
        <f t="shared" si="641"/>
        <v>0</v>
      </c>
      <c r="BD1619">
        <f t="shared" si="642"/>
        <v>0</v>
      </c>
      <c r="BF1619">
        <f t="shared" si="643"/>
        <v>0</v>
      </c>
      <c r="BG1619">
        <f t="shared" si="644"/>
        <v>0</v>
      </c>
      <c r="BH1619">
        <f t="shared" si="645"/>
        <v>0</v>
      </c>
      <c r="BI1619">
        <f t="shared" si="646"/>
        <v>0</v>
      </c>
      <c r="BK1619">
        <f t="shared" si="647"/>
        <v>0</v>
      </c>
      <c r="BL1619">
        <f t="shared" si="648"/>
        <v>0</v>
      </c>
      <c r="BM1619">
        <f t="shared" si="649"/>
        <v>0</v>
      </c>
      <c r="BN1619">
        <f t="shared" si="650"/>
        <v>0</v>
      </c>
      <c r="BP1619">
        <f t="shared" si="651"/>
        <v>0</v>
      </c>
      <c r="BQ1619">
        <f t="shared" si="652"/>
        <v>0</v>
      </c>
      <c r="BR1619">
        <f t="shared" si="653"/>
        <v>0</v>
      </c>
      <c r="BS1619">
        <f t="shared" si="654"/>
        <v>0</v>
      </c>
      <c r="BU1619">
        <f t="shared" si="655"/>
        <v>0</v>
      </c>
      <c r="BV1619">
        <f t="shared" si="656"/>
        <v>0</v>
      </c>
      <c r="BW1619">
        <f t="shared" si="657"/>
        <v>0</v>
      </c>
      <c r="BX1619">
        <f t="shared" si="658"/>
        <v>0</v>
      </c>
      <c r="BZ1619">
        <f t="shared" si="659"/>
        <v>0</v>
      </c>
      <c r="CA1619">
        <f t="shared" si="660"/>
        <v>0</v>
      </c>
      <c r="CC1619">
        <f t="shared" si="661"/>
        <v>0</v>
      </c>
      <c r="CD1619">
        <f t="shared" si="662"/>
        <v>0</v>
      </c>
      <c r="CE1619">
        <f t="shared" si="663"/>
        <v>0</v>
      </c>
      <c r="CF1619">
        <f t="shared" si="664"/>
        <v>0</v>
      </c>
      <c r="CG1619" s="203">
        <f t="shared" si="665"/>
        <v>0</v>
      </c>
      <c r="CH1619">
        <f t="shared" si="666"/>
        <v>0</v>
      </c>
      <c r="CI1619">
        <f t="shared" si="667"/>
        <v>0</v>
      </c>
      <c r="CJ1619">
        <f t="shared" si="668"/>
        <v>0</v>
      </c>
    </row>
    <row r="1620" spans="1:88" ht="15" customHeight="1">
      <c r="A1620" s="166"/>
      <c r="B1620" s="7"/>
      <c r="C1620" s="64" t="s">
        <v>113</v>
      </c>
      <c r="D1620" s="322" t="str">
        <f t="shared" si="622"/>
        <v/>
      </c>
      <c r="E1620" s="323"/>
      <c r="F1620" s="323"/>
      <c r="G1620" s="323"/>
      <c r="H1620" s="323"/>
      <c r="I1620" s="323"/>
      <c r="J1620" s="323"/>
      <c r="K1620" s="323"/>
      <c r="L1620" s="324"/>
      <c r="M1620" s="234"/>
      <c r="N1620" s="234"/>
      <c r="O1620" s="234"/>
      <c r="P1620" s="234"/>
      <c r="Q1620" s="234"/>
      <c r="R1620" s="234"/>
      <c r="S1620" s="234"/>
      <c r="T1620" s="234"/>
      <c r="U1620" s="234"/>
      <c r="V1620" s="234"/>
      <c r="W1620" s="234"/>
      <c r="X1620" s="234"/>
      <c r="Y1620" s="234"/>
      <c r="Z1620" s="234"/>
      <c r="AA1620" s="234"/>
      <c r="AB1620" s="234"/>
      <c r="AC1620" s="234"/>
      <c r="AD1620" s="234"/>
      <c r="AG1620">
        <f t="shared" si="623"/>
        <v>0</v>
      </c>
      <c r="AH1620">
        <f t="shared" si="624"/>
        <v>0</v>
      </c>
      <c r="AI1620">
        <f t="shared" si="625"/>
        <v>0</v>
      </c>
      <c r="AJ1620">
        <f t="shared" si="626"/>
        <v>0</v>
      </c>
      <c r="AL1620">
        <f t="shared" si="627"/>
        <v>0</v>
      </c>
      <c r="AM1620">
        <f t="shared" si="628"/>
        <v>0</v>
      </c>
      <c r="AN1620">
        <f t="shared" si="629"/>
        <v>0</v>
      </c>
      <c r="AO1620">
        <f t="shared" si="630"/>
        <v>0</v>
      </c>
      <c r="AQ1620">
        <f t="shared" si="631"/>
        <v>0</v>
      </c>
      <c r="AR1620">
        <f t="shared" si="632"/>
        <v>0</v>
      </c>
      <c r="AS1620">
        <f t="shared" si="633"/>
        <v>0</v>
      </c>
      <c r="AT1620">
        <f t="shared" si="634"/>
        <v>0</v>
      </c>
      <c r="AV1620">
        <f t="shared" si="635"/>
        <v>0</v>
      </c>
      <c r="AW1620">
        <f t="shared" si="636"/>
        <v>0</v>
      </c>
      <c r="AX1620">
        <f t="shared" si="637"/>
        <v>0</v>
      </c>
      <c r="AY1620">
        <f t="shared" si="638"/>
        <v>0</v>
      </c>
      <c r="BA1620">
        <f t="shared" si="639"/>
        <v>0</v>
      </c>
      <c r="BB1620">
        <f t="shared" si="640"/>
        <v>0</v>
      </c>
      <c r="BC1620">
        <f t="shared" si="641"/>
        <v>0</v>
      </c>
      <c r="BD1620">
        <f t="shared" si="642"/>
        <v>0</v>
      </c>
      <c r="BF1620">
        <f t="shared" si="643"/>
        <v>0</v>
      </c>
      <c r="BG1620">
        <f t="shared" si="644"/>
        <v>0</v>
      </c>
      <c r="BH1620">
        <f t="shared" si="645"/>
        <v>0</v>
      </c>
      <c r="BI1620">
        <f t="shared" si="646"/>
        <v>0</v>
      </c>
      <c r="BK1620">
        <f t="shared" si="647"/>
        <v>0</v>
      </c>
      <c r="BL1620">
        <f t="shared" si="648"/>
        <v>0</v>
      </c>
      <c r="BM1620">
        <f t="shared" si="649"/>
        <v>0</v>
      </c>
      <c r="BN1620">
        <f t="shared" si="650"/>
        <v>0</v>
      </c>
      <c r="BP1620">
        <f t="shared" si="651"/>
        <v>0</v>
      </c>
      <c r="BQ1620">
        <f t="shared" si="652"/>
        <v>0</v>
      </c>
      <c r="BR1620">
        <f t="shared" si="653"/>
        <v>0</v>
      </c>
      <c r="BS1620">
        <f t="shared" si="654"/>
        <v>0</v>
      </c>
      <c r="BU1620">
        <f t="shared" si="655"/>
        <v>0</v>
      </c>
      <c r="BV1620">
        <f t="shared" si="656"/>
        <v>0</v>
      </c>
      <c r="BW1620">
        <f t="shared" si="657"/>
        <v>0</v>
      </c>
      <c r="BX1620">
        <f t="shared" si="658"/>
        <v>0</v>
      </c>
      <c r="BZ1620">
        <f t="shared" si="659"/>
        <v>0</v>
      </c>
      <c r="CA1620">
        <f t="shared" si="660"/>
        <v>0</v>
      </c>
      <c r="CC1620">
        <f t="shared" si="661"/>
        <v>0</v>
      </c>
      <c r="CD1620">
        <f t="shared" si="662"/>
        <v>0</v>
      </c>
      <c r="CE1620">
        <f t="shared" si="663"/>
        <v>0</v>
      </c>
      <c r="CF1620">
        <f t="shared" si="664"/>
        <v>0</v>
      </c>
      <c r="CG1620" s="203">
        <f t="shared" si="665"/>
        <v>0</v>
      </c>
      <c r="CH1620">
        <f t="shared" si="666"/>
        <v>0</v>
      </c>
      <c r="CI1620">
        <f t="shared" si="667"/>
        <v>0</v>
      </c>
      <c r="CJ1620">
        <f t="shared" si="668"/>
        <v>0</v>
      </c>
    </row>
    <row r="1621" spans="1:88" ht="15" customHeight="1">
      <c r="A1621" s="166"/>
      <c r="B1621" s="7"/>
      <c r="C1621" s="64" t="s">
        <v>114</v>
      </c>
      <c r="D1621" s="322" t="str">
        <f t="shared" si="622"/>
        <v/>
      </c>
      <c r="E1621" s="323"/>
      <c r="F1621" s="323"/>
      <c r="G1621" s="323"/>
      <c r="H1621" s="323"/>
      <c r="I1621" s="323"/>
      <c r="J1621" s="323"/>
      <c r="K1621" s="323"/>
      <c r="L1621" s="324"/>
      <c r="M1621" s="234"/>
      <c r="N1621" s="234"/>
      <c r="O1621" s="234"/>
      <c r="P1621" s="234"/>
      <c r="Q1621" s="234"/>
      <c r="R1621" s="234"/>
      <c r="S1621" s="234"/>
      <c r="T1621" s="234"/>
      <c r="U1621" s="234"/>
      <c r="V1621" s="234"/>
      <c r="W1621" s="234"/>
      <c r="X1621" s="234"/>
      <c r="Y1621" s="234"/>
      <c r="Z1621" s="234"/>
      <c r="AA1621" s="234"/>
      <c r="AB1621" s="234"/>
      <c r="AC1621" s="234"/>
      <c r="AD1621" s="234"/>
      <c r="AG1621">
        <f t="shared" si="623"/>
        <v>0</v>
      </c>
      <c r="AH1621">
        <f t="shared" si="624"/>
        <v>0</v>
      </c>
      <c r="AI1621">
        <f t="shared" si="625"/>
        <v>0</v>
      </c>
      <c r="AJ1621">
        <f t="shared" si="626"/>
        <v>0</v>
      </c>
      <c r="AL1621">
        <f t="shared" si="627"/>
        <v>0</v>
      </c>
      <c r="AM1621">
        <f t="shared" si="628"/>
        <v>0</v>
      </c>
      <c r="AN1621">
        <f t="shared" si="629"/>
        <v>0</v>
      </c>
      <c r="AO1621">
        <f t="shared" si="630"/>
        <v>0</v>
      </c>
      <c r="AQ1621">
        <f t="shared" si="631"/>
        <v>0</v>
      </c>
      <c r="AR1621">
        <f t="shared" si="632"/>
        <v>0</v>
      </c>
      <c r="AS1621">
        <f t="shared" si="633"/>
        <v>0</v>
      </c>
      <c r="AT1621">
        <f t="shared" si="634"/>
        <v>0</v>
      </c>
      <c r="AV1621">
        <f t="shared" si="635"/>
        <v>0</v>
      </c>
      <c r="AW1621">
        <f t="shared" si="636"/>
        <v>0</v>
      </c>
      <c r="AX1621">
        <f t="shared" si="637"/>
        <v>0</v>
      </c>
      <c r="AY1621">
        <f t="shared" si="638"/>
        <v>0</v>
      </c>
      <c r="BA1621">
        <f t="shared" si="639"/>
        <v>0</v>
      </c>
      <c r="BB1621">
        <f t="shared" si="640"/>
        <v>0</v>
      </c>
      <c r="BC1621">
        <f t="shared" si="641"/>
        <v>0</v>
      </c>
      <c r="BD1621">
        <f t="shared" si="642"/>
        <v>0</v>
      </c>
      <c r="BF1621">
        <f t="shared" si="643"/>
        <v>0</v>
      </c>
      <c r="BG1621">
        <f t="shared" si="644"/>
        <v>0</v>
      </c>
      <c r="BH1621">
        <f t="shared" si="645"/>
        <v>0</v>
      </c>
      <c r="BI1621">
        <f t="shared" si="646"/>
        <v>0</v>
      </c>
      <c r="BK1621">
        <f t="shared" si="647"/>
        <v>0</v>
      </c>
      <c r="BL1621">
        <f t="shared" si="648"/>
        <v>0</v>
      </c>
      <c r="BM1621">
        <f t="shared" si="649"/>
        <v>0</v>
      </c>
      <c r="BN1621">
        <f t="shared" si="650"/>
        <v>0</v>
      </c>
      <c r="BP1621">
        <f t="shared" si="651"/>
        <v>0</v>
      </c>
      <c r="BQ1621">
        <f t="shared" si="652"/>
        <v>0</v>
      </c>
      <c r="BR1621">
        <f t="shared" si="653"/>
        <v>0</v>
      </c>
      <c r="BS1621">
        <f t="shared" si="654"/>
        <v>0</v>
      </c>
      <c r="BU1621">
        <f t="shared" si="655"/>
        <v>0</v>
      </c>
      <c r="BV1621">
        <f t="shared" si="656"/>
        <v>0</v>
      </c>
      <c r="BW1621">
        <f t="shared" si="657"/>
        <v>0</v>
      </c>
      <c r="BX1621">
        <f t="shared" si="658"/>
        <v>0</v>
      </c>
      <c r="BZ1621">
        <f t="shared" si="659"/>
        <v>0</v>
      </c>
      <c r="CA1621">
        <f t="shared" si="660"/>
        <v>0</v>
      </c>
      <c r="CC1621">
        <f t="shared" si="661"/>
        <v>0</v>
      </c>
      <c r="CD1621">
        <f t="shared" si="662"/>
        <v>0</v>
      </c>
      <c r="CE1621">
        <f t="shared" si="663"/>
        <v>0</v>
      </c>
      <c r="CF1621">
        <f t="shared" si="664"/>
        <v>0</v>
      </c>
      <c r="CG1621" s="203">
        <f t="shared" si="665"/>
        <v>0</v>
      </c>
      <c r="CH1621">
        <f t="shared" si="666"/>
        <v>0</v>
      </c>
      <c r="CI1621">
        <f t="shared" si="667"/>
        <v>0</v>
      </c>
      <c r="CJ1621">
        <f t="shared" si="668"/>
        <v>0</v>
      </c>
    </row>
    <row r="1622" spans="1:88" ht="15" customHeight="1">
      <c r="A1622" s="166"/>
      <c r="B1622" s="7"/>
      <c r="C1622" s="64" t="s">
        <v>115</v>
      </c>
      <c r="D1622" s="322" t="str">
        <f t="shared" si="622"/>
        <v/>
      </c>
      <c r="E1622" s="323"/>
      <c r="F1622" s="323"/>
      <c r="G1622" s="323"/>
      <c r="H1622" s="323"/>
      <c r="I1622" s="323"/>
      <c r="J1622" s="323"/>
      <c r="K1622" s="323"/>
      <c r="L1622" s="324"/>
      <c r="M1622" s="234"/>
      <c r="N1622" s="234"/>
      <c r="O1622" s="234"/>
      <c r="P1622" s="234"/>
      <c r="Q1622" s="234"/>
      <c r="R1622" s="234"/>
      <c r="S1622" s="234"/>
      <c r="T1622" s="234"/>
      <c r="U1622" s="234"/>
      <c r="V1622" s="234"/>
      <c r="W1622" s="234"/>
      <c r="X1622" s="234"/>
      <c r="Y1622" s="234"/>
      <c r="Z1622" s="234"/>
      <c r="AA1622" s="234"/>
      <c r="AB1622" s="234"/>
      <c r="AC1622" s="234"/>
      <c r="AD1622" s="234"/>
      <c r="AG1622">
        <f t="shared" si="623"/>
        <v>0</v>
      </c>
      <c r="AH1622">
        <f t="shared" si="624"/>
        <v>0</v>
      </c>
      <c r="AI1622">
        <f t="shared" si="625"/>
        <v>0</v>
      </c>
      <c r="AJ1622">
        <f t="shared" si="626"/>
        <v>0</v>
      </c>
      <c r="AL1622">
        <f t="shared" si="627"/>
        <v>0</v>
      </c>
      <c r="AM1622">
        <f t="shared" si="628"/>
        <v>0</v>
      </c>
      <c r="AN1622">
        <f t="shared" si="629"/>
        <v>0</v>
      </c>
      <c r="AO1622">
        <f t="shared" si="630"/>
        <v>0</v>
      </c>
      <c r="AQ1622">
        <f t="shared" si="631"/>
        <v>0</v>
      </c>
      <c r="AR1622">
        <f t="shared" si="632"/>
        <v>0</v>
      </c>
      <c r="AS1622">
        <f t="shared" si="633"/>
        <v>0</v>
      </c>
      <c r="AT1622">
        <f t="shared" si="634"/>
        <v>0</v>
      </c>
      <c r="AV1622">
        <f t="shared" si="635"/>
        <v>0</v>
      </c>
      <c r="AW1622">
        <f t="shared" si="636"/>
        <v>0</v>
      </c>
      <c r="AX1622">
        <f t="shared" si="637"/>
        <v>0</v>
      </c>
      <c r="AY1622">
        <f t="shared" si="638"/>
        <v>0</v>
      </c>
      <c r="BA1622">
        <f t="shared" si="639"/>
        <v>0</v>
      </c>
      <c r="BB1622">
        <f t="shared" si="640"/>
        <v>0</v>
      </c>
      <c r="BC1622">
        <f t="shared" si="641"/>
        <v>0</v>
      </c>
      <c r="BD1622">
        <f t="shared" si="642"/>
        <v>0</v>
      </c>
      <c r="BF1622">
        <f t="shared" si="643"/>
        <v>0</v>
      </c>
      <c r="BG1622">
        <f t="shared" si="644"/>
        <v>0</v>
      </c>
      <c r="BH1622">
        <f t="shared" si="645"/>
        <v>0</v>
      </c>
      <c r="BI1622">
        <f t="shared" si="646"/>
        <v>0</v>
      </c>
      <c r="BK1622">
        <f t="shared" si="647"/>
        <v>0</v>
      </c>
      <c r="BL1622">
        <f t="shared" si="648"/>
        <v>0</v>
      </c>
      <c r="BM1622">
        <f t="shared" si="649"/>
        <v>0</v>
      </c>
      <c r="BN1622">
        <f t="shared" si="650"/>
        <v>0</v>
      </c>
      <c r="BP1622">
        <f t="shared" si="651"/>
        <v>0</v>
      </c>
      <c r="BQ1622">
        <f t="shared" si="652"/>
        <v>0</v>
      </c>
      <c r="BR1622">
        <f t="shared" si="653"/>
        <v>0</v>
      </c>
      <c r="BS1622">
        <f t="shared" si="654"/>
        <v>0</v>
      </c>
      <c r="BU1622">
        <f t="shared" si="655"/>
        <v>0</v>
      </c>
      <c r="BV1622">
        <f t="shared" si="656"/>
        <v>0</v>
      </c>
      <c r="BW1622">
        <f t="shared" si="657"/>
        <v>0</v>
      </c>
      <c r="BX1622">
        <f t="shared" si="658"/>
        <v>0</v>
      </c>
      <c r="BZ1622">
        <f t="shared" si="659"/>
        <v>0</v>
      </c>
      <c r="CA1622">
        <f t="shared" si="660"/>
        <v>0</v>
      </c>
      <c r="CC1622">
        <f t="shared" si="661"/>
        <v>0</v>
      </c>
      <c r="CD1622">
        <f t="shared" si="662"/>
        <v>0</v>
      </c>
      <c r="CE1622">
        <f t="shared" si="663"/>
        <v>0</v>
      </c>
      <c r="CF1622">
        <f t="shared" si="664"/>
        <v>0</v>
      </c>
      <c r="CG1622" s="203">
        <f t="shared" si="665"/>
        <v>0</v>
      </c>
      <c r="CH1622">
        <f t="shared" si="666"/>
        <v>0</v>
      </c>
      <c r="CI1622">
        <f t="shared" si="667"/>
        <v>0</v>
      </c>
      <c r="CJ1622">
        <f t="shared" si="668"/>
        <v>0</v>
      </c>
    </row>
    <row r="1623" spans="1:88" ht="15" customHeight="1">
      <c r="A1623" s="166"/>
      <c r="B1623" s="7"/>
      <c r="C1623" s="64" t="s">
        <v>116</v>
      </c>
      <c r="D1623" s="322" t="str">
        <f t="shared" si="622"/>
        <v/>
      </c>
      <c r="E1623" s="323"/>
      <c r="F1623" s="323"/>
      <c r="G1623" s="323"/>
      <c r="H1623" s="323"/>
      <c r="I1623" s="323"/>
      <c r="J1623" s="323"/>
      <c r="K1623" s="323"/>
      <c r="L1623" s="324"/>
      <c r="M1623" s="234"/>
      <c r="N1623" s="234"/>
      <c r="O1623" s="234"/>
      <c r="P1623" s="234"/>
      <c r="Q1623" s="234"/>
      <c r="R1623" s="234"/>
      <c r="S1623" s="234"/>
      <c r="T1623" s="234"/>
      <c r="U1623" s="234"/>
      <c r="V1623" s="234"/>
      <c r="W1623" s="234"/>
      <c r="X1623" s="234"/>
      <c r="Y1623" s="234"/>
      <c r="Z1623" s="234"/>
      <c r="AA1623" s="234"/>
      <c r="AB1623" s="234"/>
      <c r="AC1623" s="234"/>
      <c r="AD1623" s="234"/>
      <c r="AG1623">
        <f t="shared" si="623"/>
        <v>0</v>
      </c>
      <c r="AH1623">
        <f t="shared" si="624"/>
        <v>0</v>
      </c>
      <c r="AI1623">
        <f t="shared" si="625"/>
        <v>0</v>
      </c>
      <c r="AJ1623">
        <f t="shared" si="626"/>
        <v>0</v>
      </c>
      <c r="AL1623">
        <f t="shared" si="627"/>
        <v>0</v>
      </c>
      <c r="AM1623">
        <f t="shared" si="628"/>
        <v>0</v>
      </c>
      <c r="AN1623">
        <f t="shared" si="629"/>
        <v>0</v>
      </c>
      <c r="AO1623">
        <f t="shared" si="630"/>
        <v>0</v>
      </c>
      <c r="AQ1623">
        <f t="shared" si="631"/>
        <v>0</v>
      </c>
      <c r="AR1623">
        <f t="shared" si="632"/>
        <v>0</v>
      </c>
      <c r="AS1623">
        <f t="shared" si="633"/>
        <v>0</v>
      </c>
      <c r="AT1623">
        <f t="shared" si="634"/>
        <v>0</v>
      </c>
      <c r="AV1623">
        <f t="shared" si="635"/>
        <v>0</v>
      </c>
      <c r="AW1623">
        <f t="shared" si="636"/>
        <v>0</v>
      </c>
      <c r="AX1623">
        <f t="shared" si="637"/>
        <v>0</v>
      </c>
      <c r="AY1623">
        <f t="shared" si="638"/>
        <v>0</v>
      </c>
      <c r="BA1623">
        <f t="shared" si="639"/>
        <v>0</v>
      </c>
      <c r="BB1623">
        <f t="shared" si="640"/>
        <v>0</v>
      </c>
      <c r="BC1623">
        <f t="shared" si="641"/>
        <v>0</v>
      </c>
      <c r="BD1623">
        <f t="shared" si="642"/>
        <v>0</v>
      </c>
      <c r="BF1623">
        <f t="shared" si="643"/>
        <v>0</v>
      </c>
      <c r="BG1623">
        <f t="shared" si="644"/>
        <v>0</v>
      </c>
      <c r="BH1623">
        <f t="shared" si="645"/>
        <v>0</v>
      </c>
      <c r="BI1623">
        <f t="shared" si="646"/>
        <v>0</v>
      </c>
      <c r="BK1623">
        <f t="shared" si="647"/>
        <v>0</v>
      </c>
      <c r="BL1623">
        <f t="shared" si="648"/>
        <v>0</v>
      </c>
      <c r="BM1623">
        <f t="shared" si="649"/>
        <v>0</v>
      </c>
      <c r="BN1623">
        <f t="shared" si="650"/>
        <v>0</v>
      </c>
      <c r="BP1623">
        <f t="shared" si="651"/>
        <v>0</v>
      </c>
      <c r="BQ1623">
        <f t="shared" si="652"/>
        <v>0</v>
      </c>
      <c r="BR1623">
        <f t="shared" si="653"/>
        <v>0</v>
      </c>
      <c r="BS1623">
        <f t="shared" si="654"/>
        <v>0</v>
      </c>
      <c r="BU1623">
        <f t="shared" si="655"/>
        <v>0</v>
      </c>
      <c r="BV1623">
        <f t="shared" si="656"/>
        <v>0</v>
      </c>
      <c r="BW1623">
        <f t="shared" si="657"/>
        <v>0</v>
      </c>
      <c r="BX1623">
        <f t="shared" si="658"/>
        <v>0</v>
      </c>
      <c r="BZ1623">
        <f t="shared" si="659"/>
        <v>0</v>
      </c>
      <c r="CA1623">
        <f t="shared" si="660"/>
        <v>0</v>
      </c>
      <c r="CC1623">
        <f t="shared" si="661"/>
        <v>0</v>
      </c>
      <c r="CD1623">
        <f t="shared" si="662"/>
        <v>0</v>
      </c>
      <c r="CE1623">
        <f t="shared" si="663"/>
        <v>0</v>
      </c>
      <c r="CF1623">
        <f t="shared" si="664"/>
        <v>0</v>
      </c>
      <c r="CG1623" s="203">
        <f t="shared" si="665"/>
        <v>0</v>
      </c>
      <c r="CH1623">
        <f t="shared" si="666"/>
        <v>0</v>
      </c>
      <c r="CI1623">
        <f t="shared" si="667"/>
        <v>0</v>
      </c>
      <c r="CJ1623">
        <f t="shared" si="668"/>
        <v>0</v>
      </c>
    </row>
    <row r="1624" spans="1:88" ht="15" customHeight="1">
      <c r="A1624" s="166"/>
      <c r="B1624" s="7"/>
      <c r="C1624" s="64" t="s">
        <v>117</v>
      </c>
      <c r="D1624" s="322" t="str">
        <f t="shared" si="622"/>
        <v/>
      </c>
      <c r="E1624" s="323"/>
      <c r="F1624" s="323"/>
      <c r="G1624" s="323"/>
      <c r="H1624" s="323"/>
      <c r="I1624" s="323"/>
      <c r="J1624" s="323"/>
      <c r="K1624" s="323"/>
      <c r="L1624" s="324"/>
      <c r="M1624" s="234"/>
      <c r="N1624" s="234"/>
      <c r="O1624" s="234"/>
      <c r="P1624" s="234"/>
      <c r="Q1624" s="234"/>
      <c r="R1624" s="234"/>
      <c r="S1624" s="234"/>
      <c r="T1624" s="234"/>
      <c r="U1624" s="234"/>
      <c r="V1624" s="234"/>
      <c r="W1624" s="234"/>
      <c r="X1624" s="234"/>
      <c r="Y1624" s="234"/>
      <c r="Z1624" s="234"/>
      <c r="AA1624" s="234"/>
      <c r="AB1624" s="234"/>
      <c r="AC1624" s="234"/>
      <c r="AD1624" s="234"/>
      <c r="AG1624">
        <f t="shared" si="623"/>
        <v>0</v>
      </c>
      <c r="AH1624">
        <f t="shared" si="624"/>
        <v>0</v>
      </c>
      <c r="AI1624">
        <f t="shared" si="625"/>
        <v>0</v>
      </c>
      <c r="AJ1624">
        <f t="shared" si="626"/>
        <v>0</v>
      </c>
      <c r="AL1624">
        <f t="shared" si="627"/>
        <v>0</v>
      </c>
      <c r="AM1624">
        <f t="shared" si="628"/>
        <v>0</v>
      </c>
      <c r="AN1624">
        <f t="shared" si="629"/>
        <v>0</v>
      </c>
      <c r="AO1624">
        <f t="shared" si="630"/>
        <v>0</v>
      </c>
      <c r="AQ1624">
        <f t="shared" si="631"/>
        <v>0</v>
      </c>
      <c r="AR1624">
        <f t="shared" si="632"/>
        <v>0</v>
      </c>
      <c r="AS1624">
        <f t="shared" si="633"/>
        <v>0</v>
      </c>
      <c r="AT1624">
        <f t="shared" si="634"/>
        <v>0</v>
      </c>
      <c r="AV1624">
        <f t="shared" si="635"/>
        <v>0</v>
      </c>
      <c r="AW1624">
        <f t="shared" si="636"/>
        <v>0</v>
      </c>
      <c r="AX1624">
        <f t="shared" si="637"/>
        <v>0</v>
      </c>
      <c r="AY1624">
        <f t="shared" si="638"/>
        <v>0</v>
      </c>
      <c r="BA1624">
        <f t="shared" si="639"/>
        <v>0</v>
      </c>
      <c r="BB1624">
        <f t="shared" si="640"/>
        <v>0</v>
      </c>
      <c r="BC1624">
        <f t="shared" si="641"/>
        <v>0</v>
      </c>
      <c r="BD1624">
        <f t="shared" si="642"/>
        <v>0</v>
      </c>
      <c r="BF1624">
        <f t="shared" si="643"/>
        <v>0</v>
      </c>
      <c r="BG1624">
        <f t="shared" si="644"/>
        <v>0</v>
      </c>
      <c r="BH1624">
        <f t="shared" si="645"/>
        <v>0</v>
      </c>
      <c r="BI1624">
        <f t="shared" si="646"/>
        <v>0</v>
      </c>
      <c r="BK1624">
        <f t="shared" si="647"/>
        <v>0</v>
      </c>
      <c r="BL1624">
        <f t="shared" si="648"/>
        <v>0</v>
      </c>
      <c r="BM1624">
        <f t="shared" si="649"/>
        <v>0</v>
      </c>
      <c r="BN1624">
        <f t="shared" si="650"/>
        <v>0</v>
      </c>
      <c r="BP1624">
        <f t="shared" si="651"/>
        <v>0</v>
      </c>
      <c r="BQ1624">
        <f t="shared" si="652"/>
        <v>0</v>
      </c>
      <c r="BR1624">
        <f t="shared" si="653"/>
        <v>0</v>
      </c>
      <c r="BS1624">
        <f t="shared" si="654"/>
        <v>0</v>
      </c>
      <c r="BU1624">
        <f t="shared" si="655"/>
        <v>0</v>
      </c>
      <c r="BV1624">
        <f t="shared" si="656"/>
        <v>0</v>
      </c>
      <c r="BW1624">
        <f t="shared" si="657"/>
        <v>0</v>
      </c>
      <c r="BX1624">
        <f t="shared" si="658"/>
        <v>0</v>
      </c>
      <c r="BZ1624">
        <f t="shared" si="659"/>
        <v>0</v>
      </c>
      <c r="CA1624">
        <f t="shared" si="660"/>
        <v>0</v>
      </c>
      <c r="CC1624">
        <f t="shared" si="661"/>
        <v>0</v>
      </c>
      <c r="CD1624">
        <f t="shared" si="662"/>
        <v>0</v>
      </c>
      <c r="CE1624">
        <f t="shared" si="663"/>
        <v>0</v>
      </c>
      <c r="CF1624">
        <f t="shared" si="664"/>
        <v>0</v>
      </c>
      <c r="CG1624" s="203">
        <f t="shared" si="665"/>
        <v>0</v>
      </c>
      <c r="CH1624">
        <f t="shared" si="666"/>
        <v>0</v>
      </c>
      <c r="CI1624">
        <f t="shared" si="667"/>
        <v>0</v>
      </c>
      <c r="CJ1624">
        <f t="shared" si="668"/>
        <v>0</v>
      </c>
    </row>
    <row r="1625" spans="1:88" ht="15" customHeight="1">
      <c r="A1625" s="166"/>
      <c r="B1625" s="7"/>
      <c r="C1625" s="64" t="s">
        <v>118</v>
      </c>
      <c r="D1625" s="322" t="str">
        <f t="shared" si="622"/>
        <v/>
      </c>
      <c r="E1625" s="323"/>
      <c r="F1625" s="323"/>
      <c r="G1625" s="323"/>
      <c r="H1625" s="323"/>
      <c r="I1625" s="323"/>
      <c r="J1625" s="323"/>
      <c r="K1625" s="323"/>
      <c r="L1625" s="324"/>
      <c r="M1625" s="234"/>
      <c r="N1625" s="234"/>
      <c r="O1625" s="234"/>
      <c r="P1625" s="234"/>
      <c r="Q1625" s="234"/>
      <c r="R1625" s="234"/>
      <c r="S1625" s="234"/>
      <c r="T1625" s="234"/>
      <c r="U1625" s="234"/>
      <c r="V1625" s="234"/>
      <c r="W1625" s="234"/>
      <c r="X1625" s="234"/>
      <c r="Y1625" s="234"/>
      <c r="Z1625" s="234"/>
      <c r="AA1625" s="234"/>
      <c r="AB1625" s="234"/>
      <c r="AC1625" s="234"/>
      <c r="AD1625" s="234"/>
      <c r="AG1625">
        <f t="shared" si="623"/>
        <v>0</v>
      </c>
      <c r="AH1625">
        <f t="shared" si="624"/>
        <v>0</v>
      </c>
      <c r="AI1625">
        <f t="shared" si="625"/>
        <v>0</v>
      </c>
      <c r="AJ1625">
        <f t="shared" si="626"/>
        <v>0</v>
      </c>
      <c r="AL1625">
        <f t="shared" si="627"/>
        <v>0</v>
      </c>
      <c r="AM1625">
        <f t="shared" si="628"/>
        <v>0</v>
      </c>
      <c r="AN1625">
        <f t="shared" si="629"/>
        <v>0</v>
      </c>
      <c r="AO1625">
        <f t="shared" si="630"/>
        <v>0</v>
      </c>
      <c r="AQ1625">
        <f t="shared" si="631"/>
        <v>0</v>
      </c>
      <c r="AR1625">
        <f t="shared" si="632"/>
        <v>0</v>
      </c>
      <c r="AS1625">
        <f t="shared" si="633"/>
        <v>0</v>
      </c>
      <c r="AT1625">
        <f t="shared" si="634"/>
        <v>0</v>
      </c>
      <c r="AV1625">
        <f t="shared" si="635"/>
        <v>0</v>
      </c>
      <c r="AW1625">
        <f t="shared" si="636"/>
        <v>0</v>
      </c>
      <c r="AX1625">
        <f t="shared" si="637"/>
        <v>0</v>
      </c>
      <c r="AY1625">
        <f t="shared" si="638"/>
        <v>0</v>
      </c>
      <c r="BA1625">
        <f t="shared" si="639"/>
        <v>0</v>
      </c>
      <c r="BB1625">
        <f t="shared" si="640"/>
        <v>0</v>
      </c>
      <c r="BC1625">
        <f t="shared" si="641"/>
        <v>0</v>
      </c>
      <c r="BD1625">
        <f t="shared" si="642"/>
        <v>0</v>
      </c>
      <c r="BF1625">
        <f t="shared" si="643"/>
        <v>0</v>
      </c>
      <c r="BG1625">
        <f t="shared" si="644"/>
        <v>0</v>
      </c>
      <c r="BH1625">
        <f t="shared" si="645"/>
        <v>0</v>
      </c>
      <c r="BI1625">
        <f t="shared" si="646"/>
        <v>0</v>
      </c>
      <c r="BK1625">
        <f t="shared" si="647"/>
        <v>0</v>
      </c>
      <c r="BL1625">
        <f t="shared" si="648"/>
        <v>0</v>
      </c>
      <c r="BM1625">
        <f t="shared" si="649"/>
        <v>0</v>
      </c>
      <c r="BN1625">
        <f t="shared" si="650"/>
        <v>0</v>
      </c>
      <c r="BP1625">
        <f t="shared" si="651"/>
        <v>0</v>
      </c>
      <c r="BQ1625">
        <f t="shared" si="652"/>
        <v>0</v>
      </c>
      <c r="BR1625">
        <f t="shared" si="653"/>
        <v>0</v>
      </c>
      <c r="BS1625">
        <f t="shared" si="654"/>
        <v>0</v>
      </c>
      <c r="BU1625">
        <f t="shared" si="655"/>
        <v>0</v>
      </c>
      <c r="BV1625">
        <f t="shared" si="656"/>
        <v>0</v>
      </c>
      <c r="BW1625">
        <f t="shared" si="657"/>
        <v>0</v>
      </c>
      <c r="BX1625">
        <f t="shared" si="658"/>
        <v>0</v>
      </c>
      <c r="BZ1625">
        <f t="shared" si="659"/>
        <v>0</v>
      </c>
      <c r="CA1625">
        <f t="shared" si="660"/>
        <v>0</v>
      </c>
      <c r="CC1625">
        <f t="shared" si="661"/>
        <v>0</v>
      </c>
      <c r="CD1625">
        <f t="shared" si="662"/>
        <v>0</v>
      </c>
      <c r="CE1625">
        <f t="shared" si="663"/>
        <v>0</v>
      </c>
      <c r="CF1625">
        <f t="shared" si="664"/>
        <v>0</v>
      </c>
      <c r="CG1625" s="203">
        <f t="shared" si="665"/>
        <v>0</v>
      </c>
      <c r="CH1625">
        <f t="shared" si="666"/>
        <v>0</v>
      </c>
      <c r="CI1625">
        <f t="shared" si="667"/>
        <v>0</v>
      </c>
      <c r="CJ1625">
        <f t="shared" si="668"/>
        <v>0</v>
      </c>
    </row>
    <row r="1626" spans="1:88" ht="15" customHeight="1">
      <c r="A1626" s="166"/>
      <c r="B1626" s="7"/>
      <c r="C1626" s="64" t="s">
        <v>119</v>
      </c>
      <c r="D1626" s="322" t="str">
        <f t="shared" si="622"/>
        <v/>
      </c>
      <c r="E1626" s="323"/>
      <c r="F1626" s="323"/>
      <c r="G1626" s="323"/>
      <c r="H1626" s="323"/>
      <c r="I1626" s="323"/>
      <c r="J1626" s="323"/>
      <c r="K1626" s="323"/>
      <c r="L1626" s="324"/>
      <c r="M1626" s="234"/>
      <c r="N1626" s="234"/>
      <c r="O1626" s="234"/>
      <c r="P1626" s="234"/>
      <c r="Q1626" s="234"/>
      <c r="R1626" s="234"/>
      <c r="S1626" s="234"/>
      <c r="T1626" s="234"/>
      <c r="U1626" s="234"/>
      <c r="V1626" s="234"/>
      <c r="W1626" s="234"/>
      <c r="X1626" s="234"/>
      <c r="Y1626" s="234"/>
      <c r="Z1626" s="234"/>
      <c r="AA1626" s="234"/>
      <c r="AB1626" s="234"/>
      <c r="AC1626" s="234"/>
      <c r="AD1626" s="234"/>
      <c r="AG1626">
        <f t="shared" si="623"/>
        <v>0</v>
      </c>
      <c r="AH1626">
        <f t="shared" si="624"/>
        <v>0</v>
      </c>
      <c r="AI1626">
        <f t="shared" si="625"/>
        <v>0</v>
      </c>
      <c r="AJ1626">
        <f t="shared" si="626"/>
        <v>0</v>
      </c>
      <c r="AL1626">
        <f t="shared" si="627"/>
        <v>0</v>
      </c>
      <c r="AM1626">
        <f t="shared" si="628"/>
        <v>0</v>
      </c>
      <c r="AN1626">
        <f t="shared" si="629"/>
        <v>0</v>
      </c>
      <c r="AO1626">
        <f t="shared" si="630"/>
        <v>0</v>
      </c>
      <c r="AQ1626">
        <f t="shared" si="631"/>
        <v>0</v>
      </c>
      <c r="AR1626">
        <f t="shared" si="632"/>
        <v>0</v>
      </c>
      <c r="AS1626">
        <f t="shared" si="633"/>
        <v>0</v>
      </c>
      <c r="AT1626">
        <f t="shared" si="634"/>
        <v>0</v>
      </c>
      <c r="AV1626">
        <f t="shared" si="635"/>
        <v>0</v>
      </c>
      <c r="AW1626">
        <f t="shared" si="636"/>
        <v>0</v>
      </c>
      <c r="AX1626">
        <f t="shared" si="637"/>
        <v>0</v>
      </c>
      <c r="AY1626">
        <f t="shared" si="638"/>
        <v>0</v>
      </c>
      <c r="BA1626">
        <f t="shared" si="639"/>
        <v>0</v>
      </c>
      <c r="BB1626">
        <f t="shared" si="640"/>
        <v>0</v>
      </c>
      <c r="BC1626">
        <f t="shared" si="641"/>
        <v>0</v>
      </c>
      <c r="BD1626">
        <f t="shared" si="642"/>
        <v>0</v>
      </c>
      <c r="BF1626">
        <f t="shared" si="643"/>
        <v>0</v>
      </c>
      <c r="BG1626">
        <f t="shared" si="644"/>
        <v>0</v>
      </c>
      <c r="BH1626">
        <f t="shared" si="645"/>
        <v>0</v>
      </c>
      <c r="BI1626">
        <f t="shared" si="646"/>
        <v>0</v>
      </c>
      <c r="BK1626">
        <f t="shared" si="647"/>
        <v>0</v>
      </c>
      <c r="BL1626">
        <f t="shared" si="648"/>
        <v>0</v>
      </c>
      <c r="BM1626">
        <f t="shared" si="649"/>
        <v>0</v>
      </c>
      <c r="BN1626">
        <f t="shared" si="650"/>
        <v>0</v>
      </c>
      <c r="BP1626">
        <f t="shared" si="651"/>
        <v>0</v>
      </c>
      <c r="BQ1626">
        <f t="shared" si="652"/>
        <v>0</v>
      </c>
      <c r="BR1626">
        <f t="shared" si="653"/>
        <v>0</v>
      </c>
      <c r="BS1626">
        <f t="shared" si="654"/>
        <v>0</v>
      </c>
      <c r="BU1626">
        <f t="shared" si="655"/>
        <v>0</v>
      </c>
      <c r="BV1626">
        <f t="shared" si="656"/>
        <v>0</v>
      </c>
      <c r="BW1626">
        <f t="shared" si="657"/>
        <v>0</v>
      </c>
      <c r="BX1626">
        <f t="shared" si="658"/>
        <v>0</v>
      </c>
      <c r="BZ1626">
        <f t="shared" si="659"/>
        <v>0</v>
      </c>
      <c r="CA1626">
        <f t="shared" si="660"/>
        <v>0</v>
      </c>
      <c r="CC1626">
        <f t="shared" si="661"/>
        <v>0</v>
      </c>
      <c r="CD1626">
        <f t="shared" si="662"/>
        <v>0</v>
      </c>
      <c r="CE1626">
        <f t="shared" si="663"/>
        <v>0</v>
      </c>
      <c r="CF1626">
        <f t="shared" si="664"/>
        <v>0</v>
      </c>
      <c r="CG1626" s="203">
        <f t="shared" si="665"/>
        <v>0</v>
      </c>
      <c r="CH1626">
        <f t="shared" si="666"/>
        <v>0</v>
      </c>
      <c r="CI1626">
        <f t="shared" si="667"/>
        <v>0</v>
      </c>
      <c r="CJ1626">
        <f t="shared" si="668"/>
        <v>0</v>
      </c>
    </row>
    <row r="1627" spans="1:88" ht="15" customHeight="1">
      <c r="A1627" s="166"/>
      <c r="B1627" s="7"/>
      <c r="C1627" s="64" t="s">
        <v>120</v>
      </c>
      <c r="D1627" s="322" t="str">
        <f t="shared" si="622"/>
        <v/>
      </c>
      <c r="E1627" s="323"/>
      <c r="F1627" s="323"/>
      <c r="G1627" s="323"/>
      <c r="H1627" s="323"/>
      <c r="I1627" s="323"/>
      <c r="J1627" s="323"/>
      <c r="K1627" s="323"/>
      <c r="L1627" s="324"/>
      <c r="M1627" s="234"/>
      <c r="N1627" s="234"/>
      <c r="O1627" s="234"/>
      <c r="P1627" s="234"/>
      <c r="Q1627" s="234"/>
      <c r="R1627" s="234"/>
      <c r="S1627" s="234"/>
      <c r="T1627" s="234"/>
      <c r="U1627" s="234"/>
      <c r="V1627" s="234"/>
      <c r="W1627" s="234"/>
      <c r="X1627" s="234"/>
      <c r="Y1627" s="234"/>
      <c r="Z1627" s="234"/>
      <c r="AA1627" s="234"/>
      <c r="AB1627" s="234"/>
      <c r="AC1627" s="234"/>
      <c r="AD1627" s="234"/>
      <c r="AG1627">
        <f t="shared" si="623"/>
        <v>0</v>
      </c>
      <c r="AH1627">
        <f t="shared" si="624"/>
        <v>0</v>
      </c>
      <c r="AI1627">
        <f t="shared" si="625"/>
        <v>0</v>
      </c>
      <c r="AJ1627">
        <f t="shared" si="626"/>
        <v>0</v>
      </c>
      <c r="AL1627">
        <f t="shared" si="627"/>
        <v>0</v>
      </c>
      <c r="AM1627">
        <f t="shared" si="628"/>
        <v>0</v>
      </c>
      <c r="AN1627">
        <f t="shared" si="629"/>
        <v>0</v>
      </c>
      <c r="AO1627">
        <f t="shared" si="630"/>
        <v>0</v>
      </c>
      <c r="AQ1627">
        <f t="shared" si="631"/>
        <v>0</v>
      </c>
      <c r="AR1627">
        <f t="shared" si="632"/>
        <v>0</v>
      </c>
      <c r="AS1627">
        <f t="shared" si="633"/>
        <v>0</v>
      </c>
      <c r="AT1627">
        <f t="shared" si="634"/>
        <v>0</v>
      </c>
      <c r="AV1627">
        <f t="shared" si="635"/>
        <v>0</v>
      </c>
      <c r="AW1627">
        <f t="shared" si="636"/>
        <v>0</v>
      </c>
      <c r="AX1627">
        <f t="shared" si="637"/>
        <v>0</v>
      </c>
      <c r="AY1627">
        <f t="shared" si="638"/>
        <v>0</v>
      </c>
      <c r="BA1627">
        <f t="shared" si="639"/>
        <v>0</v>
      </c>
      <c r="BB1627">
        <f t="shared" si="640"/>
        <v>0</v>
      </c>
      <c r="BC1627">
        <f t="shared" si="641"/>
        <v>0</v>
      </c>
      <c r="BD1627">
        <f t="shared" si="642"/>
        <v>0</v>
      </c>
      <c r="BF1627">
        <f t="shared" si="643"/>
        <v>0</v>
      </c>
      <c r="BG1627">
        <f t="shared" si="644"/>
        <v>0</v>
      </c>
      <c r="BH1627">
        <f t="shared" si="645"/>
        <v>0</v>
      </c>
      <c r="BI1627">
        <f t="shared" si="646"/>
        <v>0</v>
      </c>
      <c r="BK1627">
        <f t="shared" si="647"/>
        <v>0</v>
      </c>
      <c r="BL1627">
        <f t="shared" si="648"/>
        <v>0</v>
      </c>
      <c r="BM1627">
        <f t="shared" si="649"/>
        <v>0</v>
      </c>
      <c r="BN1627">
        <f t="shared" si="650"/>
        <v>0</v>
      </c>
      <c r="BP1627">
        <f t="shared" si="651"/>
        <v>0</v>
      </c>
      <c r="BQ1627">
        <f t="shared" si="652"/>
        <v>0</v>
      </c>
      <c r="BR1627">
        <f t="shared" si="653"/>
        <v>0</v>
      </c>
      <c r="BS1627">
        <f t="shared" si="654"/>
        <v>0</v>
      </c>
      <c r="BU1627">
        <f t="shared" si="655"/>
        <v>0</v>
      </c>
      <c r="BV1627">
        <f t="shared" si="656"/>
        <v>0</v>
      </c>
      <c r="BW1627">
        <f t="shared" si="657"/>
        <v>0</v>
      </c>
      <c r="BX1627">
        <f t="shared" si="658"/>
        <v>0</v>
      </c>
      <c r="BZ1627">
        <f t="shared" si="659"/>
        <v>0</v>
      </c>
      <c r="CA1627">
        <f t="shared" si="660"/>
        <v>0</v>
      </c>
      <c r="CC1627">
        <f t="shared" si="661"/>
        <v>0</v>
      </c>
      <c r="CD1627">
        <f t="shared" si="662"/>
        <v>0</v>
      </c>
      <c r="CE1627">
        <f t="shared" si="663"/>
        <v>0</v>
      </c>
      <c r="CF1627">
        <f t="shared" si="664"/>
        <v>0</v>
      </c>
      <c r="CG1627" s="203">
        <f t="shared" si="665"/>
        <v>0</v>
      </c>
      <c r="CH1627">
        <f t="shared" si="666"/>
        <v>0</v>
      </c>
      <c r="CI1627">
        <f t="shared" si="667"/>
        <v>0</v>
      </c>
      <c r="CJ1627">
        <f t="shared" si="668"/>
        <v>0</v>
      </c>
    </row>
    <row r="1628" spans="1:88" ht="15" customHeight="1">
      <c r="A1628" s="166"/>
      <c r="B1628" s="7"/>
      <c r="C1628" s="64" t="s">
        <v>121</v>
      </c>
      <c r="D1628" s="322" t="str">
        <f t="shared" si="622"/>
        <v/>
      </c>
      <c r="E1628" s="323"/>
      <c r="F1628" s="323"/>
      <c r="G1628" s="323"/>
      <c r="H1628" s="323"/>
      <c r="I1628" s="323"/>
      <c r="J1628" s="323"/>
      <c r="K1628" s="323"/>
      <c r="L1628" s="324"/>
      <c r="M1628" s="234"/>
      <c r="N1628" s="234"/>
      <c r="O1628" s="234"/>
      <c r="P1628" s="234"/>
      <c r="Q1628" s="234"/>
      <c r="R1628" s="234"/>
      <c r="S1628" s="234"/>
      <c r="T1628" s="234"/>
      <c r="U1628" s="234"/>
      <c r="V1628" s="234"/>
      <c r="W1628" s="234"/>
      <c r="X1628" s="234"/>
      <c r="Y1628" s="234"/>
      <c r="Z1628" s="234"/>
      <c r="AA1628" s="234"/>
      <c r="AB1628" s="234"/>
      <c r="AC1628" s="234"/>
      <c r="AD1628" s="234"/>
      <c r="AG1628">
        <f t="shared" si="623"/>
        <v>0</v>
      </c>
      <c r="AH1628">
        <f t="shared" si="624"/>
        <v>0</v>
      </c>
      <c r="AI1628">
        <f t="shared" si="625"/>
        <v>0</v>
      </c>
      <c r="AJ1628">
        <f t="shared" si="626"/>
        <v>0</v>
      </c>
      <c r="AL1628">
        <f t="shared" si="627"/>
        <v>0</v>
      </c>
      <c r="AM1628">
        <f t="shared" si="628"/>
        <v>0</v>
      </c>
      <c r="AN1628">
        <f t="shared" si="629"/>
        <v>0</v>
      </c>
      <c r="AO1628">
        <f t="shared" si="630"/>
        <v>0</v>
      </c>
      <c r="AQ1628">
        <f t="shared" si="631"/>
        <v>0</v>
      </c>
      <c r="AR1628">
        <f t="shared" si="632"/>
        <v>0</v>
      </c>
      <c r="AS1628">
        <f t="shared" si="633"/>
        <v>0</v>
      </c>
      <c r="AT1628">
        <f t="shared" si="634"/>
        <v>0</v>
      </c>
      <c r="AV1628">
        <f t="shared" si="635"/>
        <v>0</v>
      </c>
      <c r="AW1628">
        <f t="shared" si="636"/>
        <v>0</v>
      </c>
      <c r="AX1628">
        <f t="shared" si="637"/>
        <v>0</v>
      </c>
      <c r="AY1628">
        <f t="shared" si="638"/>
        <v>0</v>
      </c>
      <c r="BA1628">
        <f t="shared" si="639"/>
        <v>0</v>
      </c>
      <c r="BB1628">
        <f t="shared" si="640"/>
        <v>0</v>
      </c>
      <c r="BC1628">
        <f t="shared" si="641"/>
        <v>0</v>
      </c>
      <c r="BD1628">
        <f t="shared" si="642"/>
        <v>0</v>
      </c>
      <c r="BF1628">
        <f t="shared" si="643"/>
        <v>0</v>
      </c>
      <c r="BG1628">
        <f t="shared" si="644"/>
        <v>0</v>
      </c>
      <c r="BH1628">
        <f t="shared" si="645"/>
        <v>0</v>
      </c>
      <c r="BI1628">
        <f t="shared" si="646"/>
        <v>0</v>
      </c>
      <c r="BK1628">
        <f t="shared" si="647"/>
        <v>0</v>
      </c>
      <c r="BL1628">
        <f t="shared" si="648"/>
        <v>0</v>
      </c>
      <c r="BM1628">
        <f t="shared" si="649"/>
        <v>0</v>
      </c>
      <c r="BN1628">
        <f t="shared" si="650"/>
        <v>0</v>
      </c>
      <c r="BP1628">
        <f t="shared" si="651"/>
        <v>0</v>
      </c>
      <c r="BQ1628">
        <f t="shared" si="652"/>
        <v>0</v>
      </c>
      <c r="BR1628">
        <f t="shared" si="653"/>
        <v>0</v>
      </c>
      <c r="BS1628">
        <f t="shared" si="654"/>
        <v>0</v>
      </c>
      <c r="BU1628">
        <f t="shared" si="655"/>
        <v>0</v>
      </c>
      <c r="BV1628">
        <f t="shared" si="656"/>
        <v>0</v>
      </c>
      <c r="BW1628">
        <f t="shared" si="657"/>
        <v>0</v>
      </c>
      <c r="BX1628">
        <f t="shared" si="658"/>
        <v>0</v>
      </c>
      <c r="BZ1628">
        <f t="shared" si="659"/>
        <v>0</v>
      </c>
      <c r="CA1628">
        <f t="shared" si="660"/>
        <v>0</v>
      </c>
      <c r="CC1628">
        <f t="shared" si="661"/>
        <v>0</v>
      </c>
      <c r="CD1628">
        <f t="shared" si="662"/>
        <v>0</v>
      </c>
      <c r="CE1628">
        <f t="shared" si="663"/>
        <v>0</v>
      </c>
      <c r="CF1628">
        <f t="shared" si="664"/>
        <v>0</v>
      </c>
      <c r="CG1628" s="203">
        <f t="shared" si="665"/>
        <v>0</v>
      </c>
      <c r="CH1628">
        <f t="shared" si="666"/>
        <v>0</v>
      </c>
      <c r="CI1628">
        <f t="shared" si="667"/>
        <v>0</v>
      </c>
      <c r="CJ1628">
        <f t="shared" si="668"/>
        <v>0</v>
      </c>
    </row>
    <row r="1629" spans="1:88" ht="15" customHeight="1">
      <c r="A1629" s="166"/>
      <c r="B1629" s="7"/>
      <c r="C1629" s="64" t="s">
        <v>122</v>
      </c>
      <c r="D1629" s="322" t="str">
        <f t="shared" si="622"/>
        <v/>
      </c>
      <c r="E1629" s="323"/>
      <c r="F1629" s="323"/>
      <c r="G1629" s="323"/>
      <c r="H1629" s="323"/>
      <c r="I1629" s="323"/>
      <c r="J1629" s="323"/>
      <c r="K1629" s="323"/>
      <c r="L1629" s="324"/>
      <c r="M1629" s="234"/>
      <c r="N1629" s="234"/>
      <c r="O1629" s="234"/>
      <c r="P1629" s="234"/>
      <c r="Q1629" s="234"/>
      <c r="R1629" s="234"/>
      <c r="S1629" s="234"/>
      <c r="T1629" s="234"/>
      <c r="U1629" s="234"/>
      <c r="V1629" s="234"/>
      <c r="W1629" s="234"/>
      <c r="X1629" s="234"/>
      <c r="Y1629" s="234"/>
      <c r="Z1629" s="234"/>
      <c r="AA1629" s="234"/>
      <c r="AB1629" s="234"/>
      <c r="AC1629" s="234"/>
      <c r="AD1629" s="234"/>
      <c r="AG1629">
        <f t="shared" si="623"/>
        <v>0</v>
      </c>
      <c r="AH1629">
        <f t="shared" si="624"/>
        <v>0</v>
      </c>
      <c r="AI1629">
        <f t="shared" si="625"/>
        <v>0</v>
      </c>
      <c r="AJ1629">
        <f t="shared" si="626"/>
        <v>0</v>
      </c>
      <c r="AL1629">
        <f t="shared" si="627"/>
        <v>0</v>
      </c>
      <c r="AM1629">
        <f t="shared" si="628"/>
        <v>0</v>
      </c>
      <c r="AN1629">
        <f t="shared" si="629"/>
        <v>0</v>
      </c>
      <c r="AO1629">
        <f t="shared" si="630"/>
        <v>0</v>
      </c>
      <c r="AQ1629">
        <f t="shared" si="631"/>
        <v>0</v>
      </c>
      <c r="AR1629">
        <f t="shared" si="632"/>
        <v>0</v>
      </c>
      <c r="AS1629">
        <f t="shared" si="633"/>
        <v>0</v>
      </c>
      <c r="AT1629">
        <f t="shared" si="634"/>
        <v>0</v>
      </c>
      <c r="AV1629">
        <f t="shared" si="635"/>
        <v>0</v>
      </c>
      <c r="AW1629">
        <f t="shared" si="636"/>
        <v>0</v>
      </c>
      <c r="AX1629">
        <f t="shared" si="637"/>
        <v>0</v>
      </c>
      <c r="AY1629">
        <f t="shared" si="638"/>
        <v>0</v>
      </c>
      <c r="BA1629">
        <f t="shared" si="639"/>
        <v>0</v>
      </c>
      <c r="BB1629">
        <f t="shared" si="640"/>
        <v>0</v>
      </c>
      <c r="BC1629">
        <f t="shared" si="641"/>
        <v>0</v>
      </c>
      <c r="BD1629">
        <f t="shared" si="642"/>
        <v>0</v>
      </c>
      <c r="BF1629">
        <f t="shared" si="643"/>
        <v>0</v>
      </c>
      <c r="BG1629">
        <f t="shared" si="644"/>
        <v>0</v>
      </c>
      <c r="BH1629">
        <f t="shared" si="645"/>
        <v>0</v>
      </c>
      <c r="BI1629">
        <f t="shared" si="646"/>
        <v>0</v>
      </c>
      <c r="BK1629">
        <f t="shared" si="647"/>
        <v>0</v>
      </c>
      <c r="BL1629">
        <f t="shared" si="648"/>
        <v>0</v>
      </c>
      <c r="BM1629">
        <f t="shared" si="649"/>
        <v>0</v>
      </c>
      <c r="BN1629">
        <f t="shared" si="650"/>
        <v>0</v>
      </c>
      <c r="BP1629">
        <f t="shared" si="651"/>
        <v>0</v>
      </c>
      <c r="BQ1629">
        <f t="shared" si="652"/>
        <v>0</v>
      </c>
      <c r="BR1629">
        <f t="shared" si="653"/>
        <v>0</v>
      </c>
      <c r="BS1629">
        <f t="shared" si="654"/>
        <v>0</v>
      </c>
      <c r="BU1629">
        <f t="shared" si="655"/>
        <v>0</v>
      </c>
      <c r="BV1629">
        <f t="shared" si="656"/>
        <v>0</v>
      </c>
      <c r="BW1629">
        <f t="shared" si="657"/>
        <v>0</v>
      </c>
      <c r="BX1629">
        <f t="shared" si="658"/>
        <v>0</v>
      </c>
      <c r="BZ1629">
        <f t="shared" si="659"/>
        <v>0</v>
      </c>
      <c r="CA1629">
        <f t="shared" si="660"/>
        <v>0</v>
      </c>
      <c r="CC1629">
        <f t="shared" si="661"/>
        <v>0</v>
      </c>
      <c r="CD1629">
        <f t="shared" si="662"/>
        <v>0</v>
      </c>
      <c r="CE1629">
        <f t="shared" si="663"/>
        <v>0</v>
      </c>
      <c r="CF1629">
        <f t="shared" si="664"/>
        <v>0</v>
      </c>
      <c r="CG1629" s="203">
        <f t="shared" si="665"/>
        <v>0</v>
      </c>
      <c r="CH1629">
        <f t="shared" si="666"/>
        <v>0</v>
      </c>
      <c r="CI1629">
        <f t="shared" si="667"/>
        <v>0</v>
      </c>
      <c r="CJ1629">
        <f t="shared" si="668"/>
        <v>0</v>
      </c>
    </row>
    <row r="1630" spans="1:88" ht="15" customHeight="1">
      <c r="A1630" s="166"/>
      <c r="B1630" s="7"/>
      <c r="C1630" s="64" t="s">
        <v>123</v>
      </c>
      <c r="D1630" s="322" t="str">
        <f t="shared" si="622"/>
        <v/>
      </c>
      <c r="E1630" s="323"/>
      <c r="F1630" s="323"/>
      <c r="G1630" s="323"/>
      <c r="H1630" s="323"/>
      <c r="I1630" s="323"/>
      <c r="J1630" s="323"/>
      <c r="K1630" s="323"/>
      <c r="L1630" s="324"/>
      <c r="M1630" s="234"/>
      <c r="N1630" s="234"/>
      <c r="O1630" s="234"/>
      <c r="P1630" s="234"/>
      <c r="Q1630" s="234"/>
      <c r="R1630" s="234"/>
      <c r="S1630" s="234"/>
      <c r="T1630" s="234"/>
      <c r="U1630" s="234"/>
      <c r="V1630" s="234"/>
      <c r="W1630" s="234"/>
      <c r="X1630" s="234"/>
      <c r="Y1630" s="234"/>
      <c r="Z1630" s="234"/>
      <c r="AA1630" s="234"/>
      <c r="AB1630" s="234"/>
      <c r="AC1630" s="234"/>
      <c r="AD1630" s="234"/>
      <c r="AG1630">
        <f t="shared" si="623"/>
        <v>0</v>
      </c>
      <c r="AH1630">
        <f t="shared" si="624"/>
        <v>0</v>
      </c>
      <c r="AI1630">
        <f t="shared" si="625"/>
        <v>0</v>
      </c>
      <c r="AJ1630">
        <f t="shared" si="626"/>
        <v>0</v>
      </c>
      <c r="AL1630">
        <f t="shared" si="627"/>
        <v>0</v>
      </c>
      <c r="AM1630">
        <f t="shared" si="628"/>
        <v>0</v>
      </c>
      <c r="AN1630">
        <f t="shared" si="629"/>
        <v>0</v>
      </c>
      <c r="AO1630">
        <f t="shared" si="630"/>
        <v>0</v>
      </c>
      <c r="AQ1630">
        <f t="shared" si="631"/>
        <v>0</v>
      </c>
      <c r="AR1630">
        <f t="shared" si="632"/>
        <v>0</v>
      </c>
      <c r="AS1630">
        <f t="shared" si="633"/>
        <v>0</v>
      </c>
      <c r="AT1630">
        <f t="shared" si="634"/>
        <v>0</v>
      </c>
      <c r="AV1630">
        <f t="shared" si="635"/>
        <v>0</v>
      </c>
      <c r="AW1630">
        <f t="shared" si="636"/>
        <v>0</v>
      </c>
      <c r="AX1630">
        <f t="shared" si="637"/>
        <v>0</v>
      </c>
      <c r="AY1630">
        <f t="shared" si="638"/>
        <v>0</v>
      </c>
      <c r="BA1630">
        <f t="shared" si="639"/>
        <v>0</v>
      </c>
      <c r="BB1630">
        <f t="shared" si="640"/>
        <v>0</v>
      </c>
      <c r="BC1630">
        <f t="shared" si="641"/>
        <v>0</v>
      </c>
      <c r="BD1630">
        <f t="shared" si="642"/>
        <v>0</v>
      </c>
      <c r="BF1630">
        <f t="shared" si="643"/>
        <v>0</v>
      </c>
      <c r="BG1630">
        <f t="shared" si="644"/>
        <v>0</v>
      </c>
      <c r="BH1630">
        <f t="shared" si="645"/>
        <v>0</v>
      </c>
      <c r="BI1630">
        <f t="shared" si="646"/>
        <v>0</v>
      </c>
      <c r="BK1630">
        <f t="shared" si="647"/>
        <v>0</v>
      </c>
      <c r="BL1630">
        <f t="shared" si="648"/>
        <v>0</v>
      </c>
      <c r="BM1630">
        <f t="shared" si="649"/>
        <v>0</v>
      </c>
      <c r="BN1630">
        <f t="shared" si="650"/>
        <v>0</v>
      </c>
      <c r="BP1630">
        <f t="shared" si="651"/>
        <v>0</v>
      </c>
      <c r="BQ1630">
        <f t="shared" si="652"/>
        <v>0</v>
      </c>
      <c r="BR1630">
        <f t="shared" si="653"/>
        <v>0</v>
      </c>
      <c r="BS1630">
        <f t="shared" si="654"/>
        <v>0</v>
      </c>
      <c r="BU1630">
        <f t="shared" si="655"/>
        <v>0</v>
      </c>
      <c r="BV1630">
        <f t="shared" si="656"/>
        <v>0</v>
      </c>
      <c r="BW1630">
        <f t="shared" si="657"/>
        <v>0</v>
      </c>
      <c r="BX1630">
        <f t="shared" si="658"/>
        <v>0</v>
      </c>
      <c r="BZ1630">
        <f t="shared" si="659"/>
        <v>0</v>
      </c>
      <c r="CA1630">
        <f t="shared" si="660"/>
        <v>0</v>
      </c>
      <c r="CC1630">
        <f t="shared" si="661"/>
        <v>0</v>
      </c>
      <c r="CD1630">
        <f t="shared" si="662"/>
        <v>0</v>
      </c>
      <c r="CE1630">
        <f t="shared" si="663"/>
        <v>0</v>
      </c>
      <c r="CF1630">
        <f t="shared" si="664"/>
        <v>0</v>
      </c>
      <c r="CG1630" s="203">
        <f t="shared" si="665"/>
        <v>0</v>
      </c>
      <c r="CH1630">
        <f t="shared" si="666"/>
        <v>0</v>
      </c>
      <c r="CI1630">
        <f t="shared" si="667"/>
        <v>0</v>
      </c>
      <c r="CJ1630">
        <f t="shared" si="668"/>
        <v>0</v>
      </c>
    </row>
    <row r="1631" spans="1:88" ht="15" customHeight="1">
      <c r="A1631" s="166"/>
      <c r="B1631" s="7"/>
      <c r="C1631" s="64" t="s">
        <v>124</v>
      </c>
      <c r="D1631" s="322" t="str">
        <f t="shared" si="622"/>
        <v/>
      </c>
      <c r="E1631" s="323"/>
      <c r="F1631" s="323"/>
      <c r="G1631" s="323"/>
      <c r="H1631" s="323"/>
      <c r="I1631" s="323"/>
      <c r="J1631" s="323"/>
      <c r="K1631" s="323"/>
      <c r="L1631" s="324"/>
      <c r="M1631" s="234"/>
      <c r="N1631" s="234"/>
      <c r="O1631" s="234"/>
      <c r="P1631" s="234"/>
      <c r="Q1631" s="234"/>
      <c r="R1631" s="234"/>
      <c r="S1631" s="234"/>
      <c r="T1631" s="234"/>
      <c r="U1631" s="234"/>
      <c r="V1631" s="234"/>
      <c r="W1631" s="234"/>
      <c r="X1631" s="234"/>
      <c r="Y1631" s="234"/>
      <c r="Z1631" s="234"/>
      <c r="AA1631" s="234"/>
      <c r="AB1631" s="234"/>
      <c r="AC1631" s="234"/>
      <c r="AD1631" s="234"/>
      <c r="AG1631">
        <f t="shared" si="623"/>
        <v>0</v>
      </c>
      <c r="AH1631">
        <f t="shared" si="624"/>
        <v>0</v>
      </c>
      <c r="AI1631">
        <f t="shared" si="625"/>
        <v>0</v>
      </c>
      <c r="AJ1631">
        <f t="shared" si="626"/>
        <v>0</v>
      </c>
      <c r="AL1631">
        <f t="shared" si="627"/>
        <v>0</v>
      </c>
      <c r="AM1631">
        <f t="shared" si="628"/>
        <v>0</v>
      </c>
      <c r="AN1631">
        <f t="shared" si="629"/>
        <v>0</v>
      </c>
      <c r="AO1631">
        <f t="shared" si="630"/>
        <v>0</v>
      </c>
      <c r="AQ1631">
        <f t="shared" si="631"/>
        <v>0</v>
      </c>
      <c r="AR1631">
        <f t="shared" si="632"/>
        <v>0</v>
      </c>
      <c r="AS1631">
        <f t="shared" si="633"/>
        <v>0</v>
      </c>
      <c r="AT1631">
        <f t="shared" si="634"/>
        <v>0</v>
      </c>
      <c r="AV1631">
        <f t="shared" si="635"/>
        <v>0</v>
      </c>
      <c r="AW1631">
        <f t="shared" si="636"/>
        <v>0</v>
      </c>
      <c r="AX1631">
        <f t="shared" si="637"/>
        <v>0</v>
      </c>
      <c r="AY1631">
        <f t="shared" si="638"/>
        <v>0</v>
      </c>
      <c r="BA1631">
        <f t="shared" si="639"/>
        <v>0</v>
      </c>
      <c r="BB1631">
        <f t="shared" si="640"/>
        <v>0</v>
      </c>
      <c r="BC1631">
        <f t="shared" si="641"/>
        <v>0</v>
      </c>
      <c r="BD1631">
        <f t="shared" si="642"/>
        <v>0</v>
      </c>
      <c r="BF1631">
        <f t="shared" si="643"/>
        <v>0</v>
      </c>
      <c r="BG1631">
        <f t="shared" si="644"/>
        <v>0</v>
      </c>
      <c r="BH1631">
        <f t="shared" si="645"/>
        <v>0</v>
      </c>
      <c r="BI1631">
        <f t="shared" si="646"/>
        <v>0</v>
      </c>
      <c r="BK1631">
        <f t="shared" si="647"/>
        <v>0</v>
      </c>
      <c r="BL1631">
        <f t="shared" si="648"/>
        <v>0</v>
      </c>
      <c r="BM1631">
        <f t="shared" si="649"/>
        <v>0</v>
      </c>
      <c r="BN1631">
        <f t="shared" si="650"/>
        <v>0</v>
      </c>
      <c r="BP1631">
        <f t="shared" si="651"/>
        <v>0</v>
      </c>
      <c r="BQ1631">
        <f t="shared" si="652"/>
        <v>0</v>
      </c>
      <c r="BR1631">
        <f t="shared" si="653"/>
        <v>0</v>
      </c>
      <c r="BS1631">
        <f t="shared" si="654"/>
        <v>0</v>
      </c>
      <c r="BU1631">
        <f t="shared" si="655"/>
        <v>0</v>
      </c>
      <c r="BV1631">
        <f t="shared" si="656"/>
        <v>0</v>
      </c>
      <c r="BW1631">
        <f t="shared" si="657"/>
        <v>0</v>
      </c>
      <c r="BX1631">
        <f t="shared" si="658"/>
        <v>0</v>
      </c>
      <c r="BZ1631">
        <f t="shared" si="659"/>
        <v>0</v>
      </c>
      <c r="CA1631">
        <f t="shared" si="660"/>
        <v>0</v>
      </c>
      <c r="CC1631">
        <f t="shared" si="661"/>
        <v>0</v>
      </c>
      <c r="CD1631">
        <f t="shared" si="662"/>
        <v>0</v>
      </c>
      <c r="CE1631">
        <f t="shared" si="663"/>
        <v>0</v>
      </c>
      <c r="CF1631">
        <f t="shared" si="664"/>
        <v>0</v>
      </c>
      <c r="CG1631" s="203">
        <f t="shared" si="665"/>
        <v>0</v>
      </c>
      <c r="CH1631">
        <f t="shared" si="666"/>
        <v>0</v>
      </c>
      <c r="CI1631">
        <f t="shared" si="667"/>
        <v>0</v>
      </c>
      <c r="CJ1631">
        <f t="shared" si="668"/>
        <v>0</v>
      </c>
    </row>
    <row r="1632" spans="1:88" ht="15" customHeight="1">
      <c r="A1632" s="166"/>
      <c r="B1632" s="7"/>
      <c r="C1632" s="64" t="s">
        <v>125</v>
      </c>
      <c r="D1632" s="322" t="str">
        <f t="shared" si="622"/>
        <v/>
      </c>
      <c r="E1632" s="323"/>
      <c r="F1632" s="323"/>
      <c r="G1632" s="323"/>
      <c r="H1632" s="323"/>
      <c r="I1632" s="323"/>
      <c r="J1632" s="323"/>
      <c r="K1632" s="323"/>
      <c r="L1632" s="324"/>
      <c r="M1632" s="234"/>
      <c r="N1632" s="234"/>
      <c r="O1632" s="234"/>
      <c r="P1632" s="234"/>
      <c r="Q1632" s="234"/>
      <c r="R1632" s="234"/>
      <c r="S1632" s="234"/>
      <c r="T1632" s="234"/>
      <c r="U1632" s="234"/>
      <c r="V1632" s="234"/>
      <c r="W1632" s="234"/>
      <c r="X1632" s="234"/>
      <c r="Y1632" s="234"/>
      <c r="Z1632" s="234"/>
      <c r="AA1632" s="234"/>
      <c r="AB1632" s="234"/>
      <c r="AC1632" s="234"/>
      <c r="AD1632" s="234"/>
      <c r="AG1632">
        <f t="shared" si="623"/>
        <v>0</v>
      </c>
      <c r="AH1632">
        <f t="shared" si="624"/>
        <v>0</v>
      </c>
      <c r="AI1632">
        <f t="shared" si="625"/>
        <v>0</v>
      </c>
      <c r="AJ1632">
        <f t="shared" si="626"/>
        <v>0</v>
      </c>
      <c r="AL1632">
        <f t="shared" si="627"/>
        <v>0</v>
      </c>
      <c r="AM1632">
        <f t="shared" si="628"/>
        <v>0</v>
      </c>
      <c r="AN1632">
        <f t="shared" si="629"/>
        <v>0</v>
      </c>
      <c r="AO1632">
        <f t="shared" si="630"/>
        <v>0</v>
      </c>
      <c r="AQ1632">
        <f t="shared" si="631"/>
        <v>0</v>
      </c>
      <c r="AR1632">
        <f t="shared" si="632"/>
        <v>0</v>
      </c>
      <c r="AS1632">
        <f t="shared" si="633"/>
        <v>0</v>
      </c>
      <c r="AT1632">
        <f t="shared" si="634"/>
        <v>0</v>
      </c>
      <c r="AV1632">
        <f t="shared" si="635"/>
        <v>0</v>
      </c>
      <c r="AW1632">
        <f t="shared" si="636"/>
        <v>0</v>
      </c>
      <c r="AX1632">
        <f t="shared" si="637"/>
        <v>0</v>
      </c>
      <c r="AY1632">
        <f t="shared" si="638"/>
        <v>0</v>
      </c>
      <c r="BA1632">
        <f t="shared" si="639"/>
        <v>0</v>
      </c>
      <c r="BB1632">
        <f t="shared" si="640"/>
        <v>0</v>
      </c>
      <c r="BC1632">
        <f t="shared" si="641"/>
        <v>0</v>
      </c>
      <c r="BD1632">
        <f t="shared" si="642"/>
        <v>0</v>
      </c>
      <c r="BF1632">
        <f t="shared" si="643"/>
        <v>0</v>
      </c>
      <c r="BG1632">
        <f t="shared" si="644"/>
        <v>0</v>
      </c>
      <c r="BH1632">
        <f t="shared" si="645"/>
        <v>0</v>
      </c>
      <c r="BI1632">
        <f t="shared" si="646"/>
        <v>0</v>
      </c>
      <c r="BK1632">
        <f t="shared" si="647"/>
        <v>0</v>
      </c>
      <c r="BL1632">
        <f t="shared" si="648"/>
        <v>0</v>
      </c>
      <c r="BM1632">
        <f t="shared" si="649"/>
        <v>0</v>
      </c>
      <c r="BN1632">
        <f t="shared" si="650"/>
        <v>0</v>
      </c>
      <c r="BP1632">
        <f t="shared" si="651"/>
        <v>0</v>
      </c>
      <c r="BQ1632">
        <f t="shared" si="652"/>
        <v>0</v>
      </c>
      <c r="BR1632">
        <f t="shared" si="653"/>
        <v>0</v>
      </c>
      <c r="BS1632">
        <f t="shared" si="654"/>
        <v>0</v>
      </c>
      <c r="BU1632">
        <f t="shared" si="655"/>
        <v>0</v>
      </c>
      <c r="BV1632">
        <f t="shared" si="656"/>
        <v>0</v>
      </c>
      <c r="BW1632">
        <f t="shared" si="657"/>
        <v>0</v>
      </c>
      <c r="BX1632">
        <f t="shared" si="658"/>
        <v>0</v>
      </c>
      <c r="BZ1632">
        <f t="shared" si="659"/>
        <v>0</v>
      </c>
      <c r="CA1632">
        <f t="shared" si="660"/>
        <v>0</v>
      </c>
      <c r="CC1632">
        <f t="shared" si="661"/>
        <v>0</v>
      </c>
      <c r="CD1632">
        <f t="shared" si="662"/>
        <v>0</v>
      </c>
      <c r="CE1632">
        <f t="shared" si="663"/>
        <v>0</v>
      </c>
      <c r="CF1632">
        <f t="shared" si="664"/>
        <v>0</v>
      </c>
      <c r="CG1632" s="203">
        <f t="shared" si="665"/>
        <v>0</v>
      </c>
      <c r="CH1632">
        <f t="shared" si="666"/>
        <v>0</v>
      </c>
      <c r="CI1632">
        <f t="shared" si="667"/>
        <v>0</v>
      </c>
      <c r="CJ1632">
        <f t="shared" si="668"/>
        <v>0</v>
      </c>
    </row>
    <row r="1633" spans="1:88" ht="15" customHeight="1">
      <c r="A1633" s="166"/>
      <c r="B1633" s="7"/>
      <c r="C1633" s="64" t="s">
        <v>126</v>
      </c>
      <c r="D1633" s="322" t="str">
        <f t="shared" si="622"/>
        <v/>
      </c>
      <c r="E1633" s="323"/>
      <c r="F1633" s="323"/>
      <c r="G1633" s="323"/>
      <c r="H1633" s="323"/>
      <c r="I1633" s="323"/>
      <c r="J1633" s="323"/>
      <c r="K1633" s="323"/>
      <c r="L1633" s="324"/>
      <c r="M1633" s="234"/>
      <c r="N1633" s="234"/>
      <c r="O1633" s="234"/>
      <c r="P1633" s="234"/>
      <c r="Q1633" s="234"/>
      <c r="R1633" s="234"/>
      <c r="S1633" s="234"/>
      <c r="T1633" s="234"/>
      <c r="U1633" s="234"/>
      <c r="V1633" s="234"/>
      <c r="W1633" s="234"/>
      <c r="X1633" s="234"/>
      <c r="Y1633" s="234"/>
      <c r="Z1633" s="234"/>
      <c r="AA1633" s="234"/>
      <c r="AB1633" s="234"/>
      <c r="AC1633" s="234"/>
      <c r="AD1633" s="234"/>
      <c r="AG1633">
        <f t="shared" si="623"/>
        <v>0</v>
      </c>
      <c r="AH1633">
        <f t="shared" si="624"/>
        <v>0</v>
      </c>
      <c r="AI1633">
        <f t="shared" si="625"/>
        <v>0</v>
      </c>
      <c r="AJ1633">
        <f t="shared" si="626"/>
        <v>0</v>
      </c>
      <c r="AL1633">
        <f t="shared" si="627"/>
        <v>0</v>
      </c>
      <c r="AM1633">
        <f t="shared" si="628"/>
        <v>0</v>
      </c>
      <c r="AN1633">
        <f t="shared" si="629"/>
        <v>0</v>
      </c>
      <c r="AO1633">
        <f t="shared" si="630"/>
        <v>0</v>
      </c>
      <c r="AQ1633">
        <f t="shared" si="631"/>
        <v>0</v>
      </c>
      <c r="AR1633">
        <f t="shared" si="632"/>
        <v>0</v>
      </c>
      <c r="AS1633">
        <f t="shared" si="633"/>
        <v>0</v>
      </c>
      <c r="AT1633">
        <f t="shared" si="634"/>
        <v>0</v>
      </c>
      <c r="AV1633">
        <f t="shared" si="635"/>
        <v>0</v>
      </c>
      <c r="AW1633">
        <f t="shared" si="636"/>
        <v>0</v>
      </c>
      <c r="AX1633">
        <f t="shared" si="637"/>
        <v>0</v>
      </c>
      <c r="AY1633">
        <f t="shared" si="638"/>
        <v>0</v>
      </c>
      <c r="BA1633">
        <f t="shared" si="639"/>
        <v>0</v>
      </c>
      <c r="BB1633">
        <f t="shared" si="640"/>
        <v>0</v>
      </c>
      <c r="BC1633">
        <f t="shared" si="641"/>
        <v>0</v>
      </c>
      <c r="BD1633">
        <f t="shared" si="642"/>
        <v>0</v>
      </c>
      <c r="BF1633">
        <f t="shared" si="643"/>
        <v>0</v>
      </c>
      <c r="BG1633">
        <f t="shared" si="644"/>
        <v>0</v>
      </c>
      <c r="BH1633">
        <f t="shared" si="645"/>
        <v>0</v>
      </c>
      <c r="BI1633">
        <f t="shared" si="646"/>
        <v>0</v>
      </c>
      <c r="BK1633">
        <f t="shared" si="647"/>
        <v>0</v>
      </c>
      <c r="BL1633">
        <f t="shared" si="648"/>
        <v>0</v>
      </c>
      <c r="BM1633">
        <f t="shared" si="649"/>
        <v>0</v>
      </c>
      <c r="BN1633">
        <f t="shared" si="650"/>
        <v>0</v>
      </c>
      <c r="BP1633">
        <f t="shared" si="651"/>
        <v>0</v>
      </c>
      <c r="BQ1633">
        <f t="shared" si="652"/>
        <v>0</v>
      </c>
      <c r="BR1633">
        <f t="shared" si="653"/>
        <v>0</v>
      </c>
      <c r="BS1633">
        <f t="shared" si="654"/>
        <v>0</v>
      </c>
      <c r="BU1633">
        <f t="shared" si="655"/>
        <v>0</v>
      </c>
      <c r="BV1633">
        <f t="shared" si="656"/>
        <v>0</v>
      </c>
      <c r="BW1633">
        <f t="shared" si="657"/>
        <v>0</v>
      </c>
      <c r="BX1633">
        <f t="shared" si="658"/>
        <v>0</v>
      </c>
      <c r="BZ1633">
        <f t="shared" si="659"/>
        <v>0</v>
      </c>
      <c r="CA1633">
        <f t="shared" si="660"/>
        <v>0</v>
      </c>
      <c r="CC1633">
        <f t="shared" si="661"/>
        <v>0</v>
      </c>
      <c r="CD1633">
        <f t="shared" si="662"/>
        <v>0</v>
      </c>
      <c r="CE1633">
        <f t="shared" si="663"/>
        <v>0</v>
      </c>
      <c r="CF1633">
        <f t="shared" si="664"/>
        <v>0</v>
      </c>
      <c r="CG1633" s="203">
        <f t="shared" si="665"/>
        <v>0</v>
      </c>
      <c r="CH1633">
        <f t="shared" si="666"/>
        <v>0</v>
      </c>
      <c r="CI1633">
        <f t="shared" si="667"/>
        <v>0</v>
      </c>
      <c r="CJ1633">
        <f t="shared" si="668"/>
        <v>0</v>
      </c>
    </row>
    <row r="1634" spans="1:88" ht="15" customHeight="1">
      <c r="A1634" s="166"/>
      <c r="B1634" s="7"/>
      <c r="C1634" s="64" t="s">
        <v>127</v>
      </c>
      <c r="D1634" s="322" t="str">
        <f t="shared" si="622"/>
        <v/>
      </c>
      <c r="E1634" s="323"/>
      <c r="F1634" s="323"/>
      <c r="G1634" s="323"/>
      <c r="H1634" s="323"/>
      <c r="I1634" s="323"/>
      <c r="J1634" s="323"/>
      <c r="K1634" s="323"/>
      <c r="L1634" s="324"/>
      <c r="M1634" s="234"/>
      <c r="N1634" s="234"/>
      <c r="O1634" s="234"/>
      <c r="P1634" s="234"/>
      <c r="Q1634" s="234"/>
      <c r="R1634" s="234"/>
      <c r="S1634" s="234"/>
      <c r="T1634" s="234"/>
      <c r="U1634" s="234"/>
      <c r="V1634" s="234"/>
      <c r="W1634" s="234"/>
      <c r="X1634" s="234"/>
      <c r="Y1634" s="234"/>
      <c r="Z1634" s="234"/>
      <c r="AA1634" s="234"/>
      <c r="AB1634" s="234"/>
      <c r="AC1634" s="234"/>
      <c r="AD1634" s="234"/>
      <c r="AG1634">
        <f t="shared" si="623"/>
        <v>0</v>
      </c>
      <c r="AH1634">
        <f t="shared" si="624"/>
        <v>0</v>
      </c>
      <c r="AI1634">
        <f t="shared" si="625"/>
        <v>0</v>
      </c>
      <c r="AJ1634">
        <f t="shared" si="626"/>
        <v>0</v>
      </c>
      <c r="AL1634">
        <f t="shared" si="627"/>
        <v>0</v>
      </c>
      <c r="AM1634">
        <f t="shared" si="628"/>
        <v>0</v>
      </c>
      <c r="AN1634">
        <f t="shared" si="629"/>
        <v>0</v>
      </c>
      <c r="AO1634">
        <f t="shared" si="630"/>
        <v>0</v>
      </c>
      <c r="AQ1634">
        <f t="shared" si="631"/>
        <v>0</v>
      </c>
      <c r="AR1634">
        <f t="shared" si="632"/>
        <v>0</v>
      </c>
      <c r="AS1634">
        <f t="shared" si="633"/>
        <v>0</v>
      </c>
      <c r="AT1634">
        <f t="shared" si="634"/>
        <v>0</v>
      </c>
      <c r="AV1634">
        <f t="shared" si="635"/>
        <v>0</v>
      </c>
      <c r="AW1634">
        <f t="shared" si="636"/>
        <v>0</v>
      </c>
      <c r="AX1634">
        <f t="shared" si="637"/>
        <v>0</v>
      </c>
      <c r="AY1634">
        <f t="shared" si="638"/>
        <v>0</v>
      </c>
      <c r="BA1634">
        <f t="shared" si="639"/>
        <v>0</v>
      </c>
      <c r="BB1634">
        <f t="shared" si="640"/>
        <v>0</v>
      </c>
      <c r="BC1634">
        <f t="shared" si="641"/>
        <v>0</v>
      </c>
      <c r="BD1634">
        <f t="shared" si="642"/>
        <v>0</v>
      </c>
      <c r="BF1634">
        <f t="shared" si="643"/>
        <v>0</v>
      </c>
      <c r="BG1634">
        <f t="shared" si="644"/>
        <v>0</v>
      </c>
      <c r="BH1634">
        <f t="shared" si="645"/>
        <v>0</v>
      </c>
      <c r="BI1634">
        <f t="shared" si="646"/>
        <v>0</v>
      </c>
      <c r="BK1634">
        <f t="shared" si="647"/>
        <v>0</v>
      </c>
      <c r="BL1634">
        <f t="shared" si="648"/>
        <v>0</v>
      </c>
      <c r="BM1634">
        <f t="shared" si="649"/>
        <v>0</v>
      </c>
      <c r="BN1634">
        <f t="shared" si="650"/>
        <v>0</v>
      </c>
      <c r="BP1634">
        <f t="shared" si="651"/>
        <v>0</v>
      </c>
      <c r="BQ1634">
        <f t="shared" si="652"/>
        <v>0</v>
      </c>
      <c r="BR1634">
        <f t="shared" si="653"/>
        <v>0</v>
      </c>
      <c r="BS1634">
        <f t="shared" si="654"/>
        <v>0</v>
      </c>
      <c r="BU1634">
        <f t="shared" si="655"/>
        <v>0</v>
      </c>
      <c r="BV1634">
        <f t="shared" si="656"/>
        <v>0</v>
      </c>
      <c r="BW1634">
        <f t="shared" si="657"/>
        <v>0</v>
      </c>
      <c r="BX1634">
        <f t="shared" si="658"/>
        <v>0</v>
      </c>
      <c r="BZ1634">
        <f t="shared" si="659"/>
        <v>0</v>
      </c>
      <c r="CA1634">
        <f t="shared" si="660"/>
        <v>0</v>
      </c>
      <c r="CC1634">
        <f t="shared" si="661"/>
        <v>0</v>
      </c>
      <c r="CD1634">
        <f t="shared" si="662"/>
        <v>0</v>
      </c>
      <c r="CE1634">
        <f t="shared" si="663"/>
        <v>0</v>
      </c>
      <c r="CF1634">
        <f t="shared" si="664"/>
        <v>0</v>
      </c>
      <c r="CG1634" s="203">
        <f t="shared" si="665"/>
        <v>0</v>
      </c>
      <c r="CH1634">
        <f t="shared" si="666"/>
        <v>0</v>
      </c>
      <c r="CI1634">
        <f t="shared" si="667"/>
        <v>0</v>
      </c>
      <c r="CJ1634">
        <f t="shared" si="668"/>
        <v>0</v>
      </c>
    </row>
    <row r="1635" spans="1:88" ht="15" customHeight="1">
      <c r="A1635" s="166"/>
      <c r="B1635" s="7"/>
      <c r="C1635" s="64" t="s">
        <v>128</v>
      </c>
      <c r="D1635" s="322" t="str">
        <f t="shared" si="622"/>
        <v/>
      </c>
      <c r="E1635" s="323"/>
      <c r="F1635" s="323"/>
      <c r="G1635" s="323"/>
      <c r="H1635" s="323"/>
      <c r="I1635" s="323"/>
      <c r="J1635" s="323"/>
      <c r="K1635" s="323"/>
      <c r="L1635" s="324"/>
      <c r="M1635" s="234"/>
      <c r="N1635" s="234"/>
      <c r="O1635" s="234"/>
      <c r="P1635" s="234"/>
      <c r="Q1635" s="234"/>
      <c r="R1635" s="234"/>
      <c r="S1635" s="234"/>
      <c r="T1635" s="234"/>
      <c r="U1635" s="234"/>
      <c r="V1635" s="234"/>
      <c r="W1635" s="234"/>
      <c r="X1635" s="234"/>
      <c r="Y1635" s="234"/>
      <c r="Z1635" s="234"/>
      <c r="AA1635" s="234"/>
      <c r="AB1635" s="234"/>
      <c r="AC1635" s="234"/>
      <c r="AD1635" s="234"/>
      <c r="AG1635">
        <f t="shared" si="623"/>
        <v>0</v>
      </c>
      <c r="AH1635">
        <f t="shared" si="624"/>
        <v>0</v>
      </c>
      <c r="AI1635">
        <f t="shared" si="625"/>
        <v>0</v>
      </c>
      <c r="AJ1635">
        <f t="shared" si="626"/>
        <v>0</v>
      </c>
      <c r="AL1635">
        <f t="shared" si="627"/>
        <v>0</v>
      </c>
      <c r="AM1635">
        <f t="shared" si="628"/>
        <v>0</v>
      </c>
      <c r="AN1635">
        <f t="shared" si="629"/>
        <v>0</v>
      </c>
      <c r="AO1635">
        <f t="shared" si="630"/>
        <v>0</v>
      </c>
      <c r="AQ1635">
        <f t="shared" si="631"/>
        <v>0</v>
      </c>
      <c r="AR1635">
        <f t="shared" si="632"/>
        <v>0</v>
      </c>
      <c r="AS1635">
        <f t="shared" si="633"/>
        <v>0</v>
      </c>
      <c r="AT1635">
        <f t="shared" si="634"/>
        <v>0</v>
      </c>
      <c r="AV1635">
        <f t="shared" si="635"/>
        <v>0</v>
      </c>
      <c r="AW1635">
        <f t="shared" si="636"/>
        <v>0</v>
      </c>
      <c r="AX1635">
        <f t="shared" si="637"/>
        <v>0</v>
      </c>
      <c r="AY1635">
        <f t="shared" si="638"/>
        <v>0</v>
      </c>
      <c r="BA1635">
        <f t="shared" si="639"/>
        <v>0</v>
      </c>
      <c r="BB1635">
        <f t="shared" si="640"/>
        <v>0</v>
      </c>
      <c r="BC1635">
        <f t="shared" si="641"/>
        <v>0</v>
      </c>
      <c r="BD1635">
        <f t="shared" si="642"/>
        <v>0</v>
      </c>
      <c r="BF1635">
        <f t="shared" si="643"/>
        <v>0</v>
      </c>
      <c r="BG1635">
        <f t="shared" si="644"/>
        <v>0</v>
      </c>
      <c r="BH1635">
        <f t="shared" si="645"/>
        <v>0</v>
      </c>
      <c r="BI1635">
        <f t="shared" si="646"/>
        <v>0</v>
      </c>
      <c r="BK1635">
        <f t="shared" si="647"/>
        <v>0</v>
      </c>
      <c r="BL1635">
        <f t="shared" si="648"/>
        <v>0</v>
      </c>
      <c r="BM1635">
        <f t="shared" si="649"/>
        <v>0</v>
      </c>
      <c r="BN1635">
        <f t="shared" si="650"/>
        <v>0</v>
      </c>
      <c r="BP1635">
        <f t="shared" si="651"/>
        <v>0</v>
      </c>
      <c r="BQ1635">
        <f t="shared" si="652"/>
        <v>0</v>
      </c>
      <c r="BR1635">
        <f t="shared" si="653"/>
        <v>0</v>
      </c>
      <c r="BS1635">
        <f t="shared" si="654"/>
        <v>0</v>
      </c>
      <c r="BU1635">
        <f t="shared" si="655"/>
        <v>0</v>
      </c>
      <c r="BV1635">
        <f t="shared" si="656"/>
        <v>0</v>
      </c>
      <c r="BW1635">
        <f t="shared" si="657"/>
        <v>0</v>
      </c>
      <c r="BX1635">
        <f t="shared" si="658"/>
        <v>0</v>
      </c>
      <c r="BZ1635">
        <f t="shared" si="659"/>
        <v>0</v>
      </c>
      <c r="CA1635">
        <f t="shared" si="660"/>
        <v>0</v>
      </c>
      <c r="CC1635">
        <f t="shared" si="661"/>
        <v>0</v>
      </c>
      <c r="CD1635">
        <f t="shared" si="662"/>
        <v>0</v>
      </c>
      <c r="CE1635">
        <f t="shared" si="663"/>
        <v>0</v>
      </c>
      <c r="CF1635">
        <f t="shared" si="664"/>
        <v>0</v>
      </c>
      <c r="CG1635" s="203">
        <f t="shared" si="665"/>
        <v>0</v>
      </c>
      <c r="CH1635">
        <f t="shared" si="666"/>
        <v>0</v>
      </c>
      <c r="CI1635">
        <f t="shared" si="667"/>
        <v>0</v>
      </c>
      <c r="CJ1635">
        <f t="shared" si="668"/>
        <v>0</v>
      </c>
    </row>
    <row r="1636" spans="1:88" ht="15" customHeight="1">
      <c r="A1636" s="166"/>
      <c r="B1636" s="7"/>
      <c r="C1636" s="64" t="s">
        <v>129</v>
      </c>
      <c r="D1636" s="322" t="str">
        <f t="shared" si="622"/>
        <v/>
      </c>
      <c r="E1636" s="323"/>
      <c r="F1636" s="323"/>
      <c r="G1636" s="323"/>
      <c r="H1636" s="323"/>
      <c r="I1636" s="323"/>
      <c r="J1636" s="323"/>
      <c r="K1636" s="323"/>
      <c r="L1636" s="324"/>
      <c r="M1636" s="234"/>
      <c r="N1636" s="234"/>
      <c r="O1636" s="234"/>
      <c r="P1636" s="234"/>
      <c r="Q1636" s="234"/>
      <c r="R1636" s="234"/>
      <c r="S1636" s="234"/>
      <c r="T1636" s="234"/>
      <c r="U1636" s="234"/>
      <c r="V1636" s="234"/>
      <c r="W1636" s="234"/>
      <c r="X1636" s="234"/>
      <c r="Y1636" s="234"/>
      <c r="Z1636" s="234"/>
      <c r="AA1636" s="234"/>
      <c r="AB1636" s="234"/>
      <c r="AC1636" s="234"/>
      <c r="AD1636" s="234"/>
      <c r="AG1636">
        <f t="shared" si="623"/>
        <v>0</v>
      </c>
      <c r="AH1636">
        <f t="shared" si="624"/>
        <v>0</v>
      </c>
      <c r="AI1636">
        <f t="shared" si="625"/>
        <v>0</v>
      </c>
      <c r="AJ1636">
        <f t="shared" si="626"/>
        <v>0</v>
      </c>
      <c r="AL1636">
        <f t="shared" si="627"/>
        <v>0</v>
      </c>
      <c r="AM1636">
        <f t="shared" si="628"/>
        <v>0</v>
      </c>
      <c r="AN1636">
        <f t="shared" si="629"/>
        <v>0</v>
      </c>
      <c r="AO1636">
        <f t="shared" si="630"/>
        <v>0</v>
      </c>
      <c r="AQ1636">
        <f t="shared" si="631"/>
        <v>0</v>
      </c>
      <c r="AR1636">
        <f t="shared" si="632"/>
        <v>0</v>
      </c>
      <c r="AS1636">
        <f t="shared" si="633"/>
        <v>0</v>
      </c>
      <c r="AT1636">
        <f t="shared" si="634"/>
        <v>0</v>
      </c>
      <c r="AV1636">
        <f t="shared" si="635"/>
        <v>0</v>
      </c>
      <c r="AW1636">
        <f t="shared" si="636"/>
        <v>0</v>
      </c>
      <c r="AX1636">
        <f t="shared" si="637"/>
        <v>0</v>
      </c>
      <c r="AY1636">
        <f t="shared" si="638"/>
        <v>0</v>
      </c>
      <c r="BA1636">
        <f t="shared" si="639"/>
        <v>0</v>
      </c>
      <c r="BB1636">
        <f t="shared" si="640"/>
        <v>0</v>
      </c>
      <c r="BC1636">
        <f t="shared" si="641"/>
        <v>0</v>
      </c>
      <c r="BD1636">
        <f t="shared" si="642"/>
        <v>0</v>
      </c>
      <c r="BF1636">
        <f t="shared" si="643"/>
        <v>0</v>
      </c>
      <c r="BG1636">
        <f t="shared" si="644"/>
        <v>0</v>
      </c>
      <c r="BH1636">
        <f t="shared" si="645"/>
        <v>0</v>
      </c>
      <c r="BI1636">
        <f t="shared" si="646"/>
        <v>0</v>
      </c>
      <c r="BK1636">
        <f t="shared" si="647"/>
        <v>0</v>
      </c>
      <c r="BL1636">
        <f t="shared" si="648"/>
        <v>0</v>
      </c>
      <c r="BM1636">
        <f t="shared" si="649"/>
        <v>0</v>
      </c>
      <c r="BN1636">
        <f t="shared" si="650"/>
        <v>0</v>
      </c>
      <c r="BP1636">
        <f t="shared" si="651"/>
        <v>0</v>
      </c>
      <c r="BQ1636">
        <f t="shared" si="652"/>
        <v>0</v>
      </c>
      <c r="BR1636">
        <f t="shared" si="653"/>
        <v>0</v>
      </c>
      <c r="BS1636">
        <f t="shared" si="654"/>
        <v>0</v>
      </c>
      <c r="BU1636">
        <f t="shared" si="655"/>
        <v>0</v>
      </c>
      <c r="BV1636">
        <f t="shared" si="656"/>
        <v>0</v>
      </c>
      <c r="BW1636">
        <f t="shared" si="657"/>
        <v>0</v>
      </c>
      <c r="BX1636">
        <f t="shared" si="658"/>
        <v>0</v>
      </c>
      <c r="BZ1636">
        <f t="shared" si="659"/>
        <v>0</v>
      </c>
      <c r="CA1636">
        <f t="shared" si="660"/>
        <v>0</v>
      </c>
      <c r="CC1636">
        <f t="shared" si="661"/>
        <v>0</v>
      </c>
      <c r="CD1636">
        <f t="shared" si="662"/>
        <v>0</v>
      </c>
      <c r="CE1636">
        <f t="shared" si="663"/>
        <v>0</v>
      </c>
      <c r="CF1636">
        <f t="shared" si="664"/>
        <v>0</v>
      </c>
      <c r="CG1636" s="203">
        <f t="shared" si="665"/>
        <v>0</v>
      </c>
      <c r="CH1636">
        <f t="shared" si="666"/>
        <v>0</v>
      </c>
      <c r="CI1636">
        <f t="shared" si="667"/>
        <v>0</v>
      </c>
      <c r="CJ1636">
        <f t="shared" si="668"/>
        <v>0</v>
      </c>
    </row>
    <row r="1637" spans="1:88" ht="15" customHeight="1">
      <c r="A1637" s="166"/>
      <c r="B1637" s="7"/>
      <c r="C1637" s="64" t="s">
        <v>130</v>
      </c>
      <c r="D1637" s="322" t="str">
        <f t="shared" si="622"/>
        <v/>
      </c>
      <c r="E1637" s="323"/>
      <c r="F1637" s="323"/>
      <c r="G1637" s="323"/>
      <c r="H1637" s="323"/>
      <c r="I1637" s="323"/>
      <c r="J1637" s="323"/>
      <c r="K1637" s="323"/>
      <c r="L1637" s="324"/>
      <c r="M1637" s="234"/>
      <c r="N1637" s="234"/>
      <c r="O1637" s="234"/>
      <c r="P1637" s="234"/>
      <c r="Q1637" s="234"/>
      <c r="R1637" s="234"/>
      <c r="S1637" s="234"/>
      <c r="T1637" s="234"/>
      <c r="U1637" s="234"/>
      <c r="V1637" s="234"/>
      <c r="W1637" s="234"/>
      <c r="X1637" s="234"/>
      <c r="Y1637" s="234"/>
      <c r="Z1637" s="234"/>
      <c r="AA1637" s="234"/>
      <c r="AB1637" s="234"/>
      <c r="AC1637" s="234"/>
      <c r="AD1637" s="234"/>
      <c r="AG1637">
        <f t="shared" si="623"/>
        <v>0</v>
      </c>
      <c r="AH1637">
        <f t="shared" si="624"/>
        <v>0</v>
      </c>
      <c r="AI1637">
        <f t="shared" si="625"/>
        <v>0</v>
      </c>
      <c r="AJ1637">
        <f t="shared" si="626"/>
        <v>0</v>
      </c>
      <c r="AL1637">
        <f t="shared" si="627"/>
        <v>0</v>
      </c>
      <c r="AM1637">
        <f t="shared" si="628"/>
        <v>0</v>
      </c>
      <c r="AN1637">
        <f t="shared" si="629"/>
        <v>0</v>
      </c>
      <c r="AO1637">
        <f t="shared" si="630"/>
        <v>0</v>
      </c>
      <c r="AQ1637">
        <f t="shared" si="631"/>
        <v>0</v>
      </c>
      <c r="AR1637">
        <f t="shared" si="632"/>
        <v>0</v>
      </c>
      <c r="AS1637">
        <f t="shared" si="633"/>
        <v>0</v>
      </c>
      <c r="AT1637">
        <f t="shared" si="634"/>
        <v>0</v>
      </c>
      <c r="AV1637">
        <f t="shared" si="635"/>
        <v>0</v>
      </c>
      <c r="AW1637">
        <f t="shared" si="636"/>
        <v>0</v>
      </c>
      <c r="AX1637">
        <f t="shared" si="637"/>
        <v>0</v>
      </c>
      <c r="AY1637">
        <f t="shared" si="638"/>
        <v>0</v>
      </c>
      <c r="BA1637">
        <f t="shared" si="639"/>
        <v>0</v>
      </c>
      <c r="BB1637">
        <f t="shared" si="640"/>
        <v>0</v>
      </c>
      <c r="BC1637">
        <f t="shared" si="641"/>
        <v>0</v>
      </c>
      <c r="BD1637">
        <f t="shared" si="642"/>
        <v>0</v>
      </c>
      <c r="BF1637">
        <f t="shared" si="643"/>
        <v>0</v>
      </c>
      <c r="BG1637">
        <f t="shared" si="644"/>
        <v>0</v>
      </c>
      <c r="BH1637">
        <f t="shared" si="645"/>
        <v>0</v>
      </c>
      <c r="BI1637">
        <f t="shared" si="646"/>
        <v>0</v>
      </c>
      <c r="BK1637">
        <f t="shared" si="647"/>
        <v>0</v>
      </c>
      <c r="BL1637">
        <f t="shared" si="648"/>
        <v>0</v>
      </c>
      <c r="BM1637">
        <f t="shared" si="649"/>
        <v>0</v>
      </c>
      <c r="BN1637">
        <f t="shared" si="650"/>
        <v>0</v>
      </c>
      <c r="BP1637">
        <f t="shared" si="651"/>
        <v>0</v>
      </c>
      <c r="BQ1637">
        <f t="shared" si="652"/>
        <v>0</v>
      </c>
      <c r="BR1637">
        <f t="shared" si="653"/>
        <v>0</v>
      </c>
      <c r="BS1637">
        <f t="shared" si="654"/>
        <v>0</v>
      </c>
      <c r="BU1637">
        <f t="shared" si="655"/>
        <v>0</v>
      </c>
      <c r="BV1637">
        <f t="shared" si="656"/>
        <v>0</v>
      </c>
      <c r="BW1637">
        <f t="shared" si="657"/>
        <v>0</v>
      </c>
      <c r="BX1637">
        <f t="shared" si="658"/>
        <v>0</v>
      </c>
      <c r="BZ1637">
        <f t="shared" si="659"/>
        <v>0</v>
      </c>
      <c r="CA1637">
        <f t="shared" si="660"/>
        <v>0</v>
      </c>
      <c r="CC1637">
        <f t="shared" si="661"/>
        <v>0</v>
      </c>
      <c r="CD1637">
        <f t="shared" si="662"/>
        <v>0</v>
      </c>
      <c r="CE1637">
        <f t="shared" si="663"/>
        <v>0</v>
      </c>
      <c r="CF1637">
        <f t="shared" si="664"/>
        <v>0</v>
      </c>
      <c r="CG1637" s="203">
        <f t="shared" si="665"/>
        <v>0</v>
      </c>
      <c r="CH1637">
        <f t="shared" si="666"/>
        <v>0</v>
      </c>
      <c r="CI1637">
        <f t="shared" si="667"/>
        <v>0</v>
      </c>
      <c r="CJ1637">
        <f t="shared" si="668"/>
        <v>0</v>
      </c>
    </row>
    <row r="1638" spans="1:88" ht="15" customHeight="1">
      <c r="A1638" s="166"/>
      <c r="B1638" s="7"/>
      <c r="C1638" s="64" t="s">
        <v>131</v>
      </c>
      <c r="D1638" s="322" t="str">
        <f t="shared" si="622"/>
        <v/>
      </c>
      <c r="E1638" s="323"/>
      <c r="F1638" s="323"/>
      <c r="G1638" s="323"/>
      <c r="H1638" s="323"/>
      <c r="I1638" s="323"/>
      <c r="J1638" s="323"/>
      <c r="K1638" s="323"/>
      <c r="L1638" s="324"/>
      <c r="M1638" s="234"/>
      <c r="N1638" s="234"/>
      <c r="O1638" s="234"/>
      <c r="P1638" s="234"/>
      <c r="Q1638" s="234"/>
      <c r="R1638" s="234"/>
      <c r="S1638" s="234"/>
      <c r="T1638" s="234"/>
      <c r="U1638" s="234"/>
      <c r="V1638" s="234"/>
      <c r="W1638" s="234"/>
      <c r="X1638" s="234"/>
      <c r="Y1638" s="234"/>
      <c r="Z1638" s="234"/>
      <c r="AA1638" s="234"/>
      <c r="AB1638" s="234"/>
      <c r="AC1638" s="234"/>
      <c r="AD1638" s="234"/>
      <c r="AG1638">
        <f t="shared" si="623"/>
        <v>0</v>
      </c>
      <c r="AH1638">
        <f t="shared" si="624"/>
        <v>0</v>
      </c>
      <c r="AI1638">
        <f t="shared" si="625"/>
        <v>0</v>
      </c>
      <c r="AJ1638">
        <f t="shared" si="626"/>
        <v>0</v>
      </c>
      <c r="AL1638">
        <f t="shared" si="627"/>
        <v>0</v>
      </c>
      <c r="AM1638">
        <f t="shared" si="628"/>
        <v>0</v>
      </c>
      <c r="AN1638">
        <f t="shared" si="629"/>
        <v>0</v>
      </c>
      <c r="AO1638">
        <f t="shared" si="630"/>
        <v>0</v>
      </c>
      <c r="AQ1638">
        <f t="shared" si="631"/>
        <v>0</v>
      </c>
      <c r="AR1638">
        <f t="shared" si="632"/>
        <v>0</v>
      </c>
      <c r="AS1638">
        <f t="shared" si="633"/>
        <v>0</v>
      </c>
      <c r="AT1638">
        <f t="shared" si="634"/>
        <v>0</v>
      </c>
      <c r="AV1638">
        <f t="shared" si="635"/>
        <v>0</v>
      </c>
      <c r="AW1638">
        <f t="shared" si="636"/>
        <v>0</v>
      </c>
      <c r="AX1638">
        <f t="shared" si="637"/>
        <v>0</v>
      </c>
      <c r="AY1638">
        <f t="shared" si="638"/>
        <v>0</v>
      </c>
      <c r="BA1638">
        <f t="shared" si="639"/>
        <v>0</v>
      </c>
      <c r="BB1638">
        <f t="shared" si="640"/>
        <v>0</v>
      </c>
      <c r="BC1638">
        <f t="shared" si="641"/>
        <v>0</v>
      </c>
      <c r="BD1638">
        <f t="shared" si="642"/>
        <v>0</v>
      </c>
      <c r="BF1638">
        <f t="shared" si="643"/>
        <v>0</v>
      </c>
      <c r="BG1638">
        <f t="shared" si="644"/>
        <v>0</v>
      </c>
      <c r="BH1638">
        <f t="shared" si="645"/>
        <v>0</v>
      </c>
      <c r="BI1638">
        <f t="shared" si="646"/>
        <v>0</v>
      </c>
      <c r="BK1638">
        <f t="shared" si="647"/>
        <v>0</v>
      </c>
      <c r="BL1638">
        <f t="shared" si="648"/>
        <v>0</v>
      </c>
      <c r="BM1638">
        <f t="shared" si="649"/>
        <v>0</v>
      </c>
      <c r="BN1638">
        <f t="shared" si="650"/>
        <v>0</v>
      </c>
      <c r="BP1638">
        <f t="shared" si="651"/>
        <v>0</v>
      </c>
      <c r="BQ1638">
        <f t="shared" si="652"/>
        <v>0</v>
      </c>
      <c r="BR1638">
        <f t="shared" si="653"/>
        <v>0</v>
      </c>
      <c r="BS1638">
        <f t="shared" si="654"/>
        <v>0</v>
      </c>
      <c r="BU1638">
        <f t="shared" si="655"/>
        <v>0</v>
      </c>
      <c r="BV1638">
        <f t="shared" si="656"/>
        <v>0</v>
      </c>
      <c r="BW1638">
        <f t="shared" si="657"/>
        <v>0</v>
      </c>
      <c r="BX1638">
        <f t="shared" si="658"/>
        <v>0</v>
      </c>
      <c r="BZ1638">
        <f t="shared" si="659"/>
        <v>0</v>
      </c>
      <c r="CA1638">
        <f t="shared" si="660"/>
        <v>0</v>
      </c>
      <c r="CC1638">
        <f t="shared" si="661"/>
        <v>0</v>
      </c>
      <c r="CD1638">
        <f t="shared" si="662"/>
        <v>0</v>
      </c>
      <c r="CE1638">
        <f t="shared" si="663"/>
        <v>0</v>
      </c>
      <c r="CF1638">
        <f t="shared" si="664"/>
        <v>0</v>
      </c>
      <c r="CG1638" s="203">
        <f t="shared" si="665"/>
        <v>0</v>
      </c>
      <c r="CH1638">
        <f t="shared" si="666"/>
        <v>0</v>
      </c>
      <c r="CI1638">
        <f t="shared" si="667"/>
        <v>0</v>
      </c>
      <c r="CJ1638">
        <f t="shared" si="668"/>
        <v>0</v>
      </c>
    </row>
    <row r="1639" spans="1:88" ht="15" customHeight="1">
      <c r="A1639" s="166"/>
      <c r="B1639" s="7"/>
      <c r="C1639" s="64" t="s">
        <v>132</v>
      </c>
      <c r="D1639" s="322" t="str">
        <f t="shared" si="622"/>
        <v/>
      </c>
      <c r="E1639" s="323"/>
      <c r="F1639" s="323"/>
      <c r="G1639" s="323"/>
      <c r="H1639" s="323"/>
      <c r="I1639" s="323"/>
      <c r="J1639" s="323"/>
      <c r="K1639" s="323"/>
      <c r="L1639" s="324"/>
      <c r="M1639" s="234"/>
      <c r="N1639" s="234"/>
      <c r="O1639" s="234"/>
      <c r="P1639" s="234"/>
      <c r="Q1639" s="234"/>
      <c r="R1639" s="234"/>
      <c r="S1639" s="234"/>
      <c r="T1639" s="234"/>
      <c r="U1639" s="234"/>
      <c r="V1639" s="234"/>
      <c r="W1639" s="234"/>
      <c r="X1639" s="234"/>
      <c r="Y1639" s="234"/>
      <c r="Z1639" s="234"/>
      <c r="AA1639" s="234"/>
      <c r="AB1639" s="234"/>
      <c r="AC1639" s="234"/>
      <c r="AD1639" s="234"/>
      <c r="AG1639">
        <f t="shared" si="623"/>
        <v>0</v>
      </c>
      <c r="AH1639">
        <f t="shared" si="624"/>
        <v>0</v>
      </c>
      <c r="AI1639">
        <f t="shared" si="625"/>
        <v>0</v>
      </c>
      <c r="AJ1639">
        <f t="shared" si="626"/>
        <v>0</v>
      </c>
      <c r="AL1639">
        <f t="shared" si="627"/>
        <v>0</v>
      </c>
      <c r="AM1639">
        <f t="shared" si="628"/>
        <v>0</v>
      </c>
      <c r="AN1639">
        <f t="shared" si="629"/>
        <v>0</v>
      </c>
      <c r="AO1639">
        <f t="shared" si="630"/>
        <v>0</v>
      </c>
      <c r="AQ1639">
        <f t="shared" si="631"/>
        <v>0</v>
      </c>
      <c r="AR1639">
        <f t="shared" si="632"/>
        <v>0</v>
      </c>
      <c r="AS1639">
        <f t="shared" si="633"/>
        <v>0</v>
      </c>
      <c r="AT1639">
        <f t="shared" si="634"/>
        <v>0</v>
      </c>
      <c r="AV1639">
        <f t="shared" si="635"/>
        <v>0</v>
      </c>
      <c r="AW1639">
        <f t="shared" si="636"/>
        <v>0</v>
      </c>
      <c r="AX1639">
        <f t="shared" si="637"/>
        <v>0</v>
      </c>
      <c r="AY1639">
        <f t="shared" si="638"/>
        <v>0</v>
      </c>
      <c r="BA1639">
        <f t="shared" si="639"/>
        <v>0</v>
      </c>
      <c r="BB1639">
        <f t="shared" si="640"/>
        <v>0</v>
      </c>
      <c r="BC1639">
        <f t="shared" si="641"/>
        <v>0</v>
      </c>
      <c r="BD1639">
        <f t="shared" si="642"/>
        <v>0</v>
      </c>
      <c r="BF1639">
        <f t="shared" si="643"/>
        <v>0</v>
      </c>
      <c r="BG1639">
        <f t="shared" si="644"/>
        <v>0</v>
      </c>
      <c r="BH1639">
        <f t="shared" si="645"/>
        <v>0</v>
      </c>
      <c r="BI1639">
        <f t="shared" si="646"/>
        <v>0</v>
      </c>
      <c r="BK1639">
        <f t="shared" si="647"/>
        <v>0</v>
      </c>
      <c r="BL1639">
        <f t="shared" si="648"/>
        <v>0</v>
      </c>
      <c r="BM1639">
        <f t="shared" si="649"/>
        <v>0</v>
      </c>
      <c r="BN1639">
        <f t="shared" si="650"/>
        <v>0</v>
      </c>
      <c r="BP1639">
        <f t="shared" si="651"/>
        <v>0</v>
      </c>
      <c r="BQ1639">
        <f t="shared" si="652"/>
        <v>0</v>
      </c>
      <c r="BR1639">
        <f t="shared" si="653"/>
        <v>0</v>
      </c>
      <c r="BS1639">
        <f t="shared" si="654"/>
        <v>0</v>
      </c>
      <c r="BU1639">
        <f t="shared" si="655"/>
        <v>0</v>
      </c>
      <c r="BV1639">
        <f t="shared" si="656"/>
        <v>0</v>
      </c>
      <c r="BW1639">
        <f t="shared" si="657"/>
        <v>0</v>
      </c>
      <c r="BX1639">
        <f t="shared" si="658"/>
        <v>0</v>
      </c>
      <c r="BZ1639">
        <f t="shared" si="659"/>
        <v>0</v>
      </c>
      <c r="CA1639">
        <f t="shared" si="660"/>
        <v>0</v>
      </c>
      <c r="CC1639">
        <f t="shared" si="661"/>
        <v>0</v>
      </c>
      <c r="CD1639">
        <f t="shared" si="662"/>
        <v>0</v>
      </c>
      <c r="CE1639">
        <f t="shared" si="663"/>
        <v>0</v>
      </c>
      <c r="CF1639">
        <f t="shared" si="664"/>
        <v>0</v>
      </c>
      <c r="CG1639" s="203">
        <f t="shared" si="665"/>
        <v>0</v>
      </c>
      <c r="CH1639">
        <f t="shared" si="666"/>
        <v>0</v>
      </c>
      <c r="CI1639">
        <f t="shared" si="667"/>
        <v>0</v>
      </c>
      <c r="CJ1639">
        <f t="shared" si="668"/>
        <v>0</v>
      </c>
    </row>
    <row r="1640" spans="1:88" ht="15" customHeight="1">
      <c r="A1640" s="166"/>
      <c r="B1640" s="7"/>
      <c r="C1640" s="64" t="s">
        <v>133</v>
      </c>
      <c r="D1640" s="322" t="str">
        <f t="shared" si="622"/>
        <v/>
      </c>
      <c r="E1640" s="323"/>
      <c r="F1640" s="323"/>
      <c r="G1640" s="323"/>
      <c r="H1640" s="323"/>
      <c r="I1640" s="323"/>
      <c r="J1640" s="323"/>
      <c r="K1640" s="323"/>
      <c r="L1640" s="324"/>
      <c r="M1640" s="234"/>
      <c r="N1640" s="234"/>
      <c r="O1640" s="234"/>
      <c r="P1640" s="234"/>
      <c r="Q1640" s="234"/>
      <c r="R1640" s="234"/>
      <c r="S1640" s="234"/>
      <c r="T1640" s="234"/>
      <c r="U1640" s="234"/>
      <c r="V1640" s="234"/>
      <c r="W1640" s="234"/>
      <c r="X1640" s="234"/>
      <c r="Y1640" s="234"/>
      <c r="Z1640" s="234"/>
      <c r="AA1640" s="234"/>
      <c r="AB1640" s="234"/>
      <c r="AC1640" s="234"/>
      <c r="AD1640" s="234"/>
      <c r="AG1640">
        <f t="shared" si="623"/>
        <v>0</v>
      </c>
      <c r="AH1640">
        <f t="shared" si="624"/>
        <v>0</v>
      </c>
      <c r="AI1640">
        <f t="shared" si="625"/>
        <v>0</v>
      </c>
      <c r="AJ1640">
        <f t="shared" si="626"/>
        <v>0</v>
      </c>
      <c r="AL1640">
        <f t="shared" si="627"/>
        <v>0</v>
      </c>
      <c r="AM1640">
        <f t="shared" si="628"/>
        <v>0</v>
      </c>
      <c r="AN1640">
        <f t="shared" si="629"/>
        <v>0</v>
      </c>
      <c r="AO1640">
        <f t="shared" si="630"/>
        <v>0</v>
      </c>
      <c r="AQ1640">
        <f t="shared" si="631"/>
        <v>0</v>
      </c>
      <c r="AR1640">
        <f t="shared" si="632"/>
        <v>0</v>
      </c>
      <c r="AS1640">
        <f t="shared" si="633"/>
        <v>0</v>
      </c>
      <c r="AT1640">
        <f t="shared" si="634"/>
        <v>0</v>
      </c>
      <c r="AV1640">
        <f t="shared" si="635"/>
        <v>0</v>
      </c>
      <c r="AW1640">
        <f t="shared" si="636"/>
        <v>0</v>
      </c>
      <c r="AX1640">
        <f t="shared" si="637"/>
        <v>0</v>
      </c>
      <c r="AY1640">
        <f t="shared" si="638"/>
        <v>0</v>
      </c>
      <c r="BA1640">
        <f t="shared" si="639"/>
        <v>0</v>
      </c>
      <c r="BB1640">
        <f t="shared" si="640"/>
        <v>0</v>
      </c>
      <c r="BC1640">
        <f t="shared" si="641"/>
        <v>0</v>
      </c>
      <c r="BD1640">
        <f t="shared" si="642"/>
        <v>0</v>
      </c>
      <c r="BF1640">
        <f t="shared" si="643"/>
        <v>0</v>
      </c>
      <c r="BG1640">
        <f t="shared" si="644"/>
        <v>0</v>
      </c>
      <c r="BH1640">
        <f t="shared" si="645"/>
        <v>0</v>
      </c>
      <c r="BI1640">
        <f t="shared" si="646"/>
        <v>0</v>
      </c>
      <c r="BK1640">
        <f t="shared" si="647"/>
        <v>0</v>
      </c>
      <c r="BL1640">
        <f t="shared" si="648"/>
        <v>0</v>
      </c>
      <c r="BM1640">
        <f t="shared" si="649"/>
        <v>0</v>
      </c>
      <c r="BN1640">
        <f t="shared" si="650"/>
        <v>0</v>
      </c>
      <c r="BP1640">
        <f t="shared" si="651"/>
        <v>0</v>
      </c>
      <c r="BQ1640">
        <f t="shared" si="652"/>
        <v>0</v>
      </c>
      <c r="BR1640">
        <f t="shared" si="653"/>
        <v>0</v>
      </c>
      <c r="BS1640">
        <f t="shared" si="654"/>
        <v>0</v>
      </c>
      <c r="BU1640">
        <f t="shared" si="655"/>
        <v>0</v>
      </c>
      <c r="BV1640">
        <f t="shared" si="656"/>
        <v>0</v>
      </c>
      <c r="BW1640">
        <f t="shared" si="657"/>
        <v>0</v>
      </c>
      <c r="BX1640">
        <f t="shared" si="658"/>
        <v>0</v>
      </c>
      <c r="BZ1640">
        <f t="shared" si="659"/>
        <v>0</v>
      </c>
      <c r="CA1640">
        <f t="shared" si="660"/>
        <v>0</v>
      </c>
      <c r="CC1640">
        <f t="shared" si="661"/>
        <v>0</v>
      </c>
      <c r="CD1640">
        <f t="shared" si="662"/>
        <v>0</v>
      </c>
      <c r="CE1640">
        <f t="shared" si="663"/>
        <v>0</v>
      </c>
      <c r="CF1640">
        <f t="shared" si="664"/>
        <v>0</v>
      </c>
      <c r="CG1640" s="203">
        <f t="shared" si="665"/>
        <v>0</v>
      </c>
      <c r="CH1640">
        <f t="shared" si="666"/>
        <v>0</v>
      </c>
      <c r="CI1640">
        <f t="shared" si="667"/>
        <v>0</v>
      </c>
      <c r="CJ1640">
        <f t="shared" si="668"/>
        <v>0</v>
      </c>
    </row>
    <row r="1641" spans="1:88" ht="15" customHeight="1">
      <c r="A1641" s="166"/>
      <c r="B1641" s="7"/>
      <c r="C1641" s="64" t="s">
        <v>134</v>
      </c>
      <c r="D1641" s="322" t="str">
        <f t="shared" si="622"/>
        <v/>
      </c>
      <c r="E1641" s="323"/>
      <c r="F1641" s="323"/>
      <c r="G1641" s="323"/>
      <c r="H1641" s="323"/>
      <c r="I1641" s="323"/>
      <c r="J1641" s="323"/>
      <c r="K1641" s="323"/>
      <c r="L1641" s="324"/>
      <c r="M1641" s="234"/>
      <c r="N1641" s="234"/>
      <c r="O1641" s="234"/>
      <c r="P1641" s="234"/>
      <c r="Q1641" s="234"/>
      <c r="R1641" s="234"/>
      <c r="S1641" s="234"/>
      <c r="T1641" s="234"/>
      <c r="U1641" s="234"/>
      <c r="V1641" s="234"/>
      <c r="W1641" s="234"/>
      <c r="X1641" s="234"/>
      <c r="Y1641" s="234"/>
      <c r="Z1641" s="234"/>
      <c r="AA1641" s="234"/>
      <c r="AB1641" s="234"/>
      <c r="AC1641" s="234"/>
      <c r="AD1641" s="234"/>
      <c r="AG1641">
        <f t="shared" si="623"/>
        <v>0</v>
      </c>
      <c r="AH1641">
        <f t="shared" si="624"/>
        <v>0</v>
      </c>
      <c r="AI1641">
        <f t="shared" si="625"/>
        <v>0</v>
      </c>
      <c r="AJ1641">
        <f t="shared" si="626"/>
        <v>0</v>
      </c>
      <c r="AL1641">
        <f t="shared" si="627"/>
        <v>0</v>
      </c>
      <c r="AM1641">
        <f t="shared" si="628"/>
        <v>0</v>
      </c>
      <c r="AN1641">
        <f t="shared" si="629"/>
        <v>0</v>
      </c>
      <c r="AO1641">
        <f t="shared" si="630"/>
        <v>0</v>
      </c>
      <c r="AQ1641">
        <f t="shared" si="631"/>
        <v>0</v>
      </c>
      <c r="AR1641">
        <f t="shared" si="632"/>
        <v>0</v>
      </c>
      <c r="AS1641">
        <f t="shared" si="633"/>
        <v>0</v>
      </c>
      <c r="AT1641">
        <f t="shared" si="634"/>
        <v>0</v>
      </c>
      <c r="AV1641">
        <f t="shared" si="635"/>
        <v>0</v>
      </c>
      <c r="AW1641">
        <f t="shared" si="636"/>
        <v>0</v>
      </c>
      <c r="AX1641">
        <f t="shared" si="637"/>
        <v>0</v>
      </c>
      <c r="AY1641">
        <f t="shared" si="638"/>
        <v>0</v>
      </c>
      <c r="BA1641">
        <f t="shared" si="639"/>
        <v>0</v>
      </c>
      <c r="BB1641">
        <f t="shared" si="640"/>
        <v>0</v>
      </c>
      <c r="BC1641">
        <f t="shared" si="641"/>
        <v>0</v>
      </c>
      <c r="BD1641">
        <f t="shared" si="642"/>
        <v>0</v>
      </c>
      <c r="BF1641">
        <f t="shared" si="643"/>
        <v>0</v>
      </c>
      <c r="BG1641">
        <f t="shared" si="644"/>
        <v>0</v>
      </c>
      <c r="BH1641">
        <f t="shared" si="645"/>
        <v>0</v>
      </c>
      <c r="BI1641">
        <f t="shared" si="646"/>
        <v>0</v>
      </c>
      <c r="BK1641">
        <f t="shared" si="647"/>
        <v>0</v>
      </c>
      <c r="BL1641">
        <f t="shared" si="648"/>
        <v>0</v>
      </c>
      <c r="BM1641">
        <f t="shared" si="649"/>
        <v>0</v>
      </c>
      <c r="BN1641">
        <f t="shared" si="650"/>
        <v>0</v>
      </c>
      <c r="BP1641">
        <f t="shared" si="651"/>
        <v>0</v>
      </c>
      <c r="BQ1641">
        <f t="shared" si="652"/>
        <v>0</v>
      </c>
      <c r="BR1641">
        <f t="shared" si="653"/>
        <v>0</v>
      </c>
      <c r="BS1641">
        <f t="shared" si="654"/>
        <v>0</v>
      </c>
      <c r="BU1641">
        <f t="shared" si="655"/>
        <v>0</v>
      </c>
      <c r="BV1641">
        <f t="shared" si="656"/>
        <v>0</v>
      </c>
      <c r="BW1641">
        <f t="shared" si="657"/>
        <v>0</v>
      </c>
      <c r="BX1641">
        <f t="shared" si="658"/>
        <v>0</v>
      </c>
      <c r="BZ1641">
        <f t="shared" si="659"/>
        <v>0</v>
      </c>
      <c r="CA1641">
        <f t="shared" si="660"/>
        <v>0</v>
      </c>
      <c r="CC1641">
        <f t="shared" si="661"/>
        <v>0</v>
      </c>
      <c r="CD1641">
        <f t="shared" si="662"/>
        <v>0</v>
      </c>
      <c r="CE1641">
        <f t="shared" si="663"/>
        <v>0</v>
      </c>
      <c r="CF1641">
        <f t="shared" si="664"/>
        <v>0</v>
      </c>
      <c r="CG1641" s="203">
        <f t="shared" si="665"/>
        <v>0</v>
      </c>
      <c r="CH1641">
        <f t="shared" si="666"/>
        <v>0</v>
      </c>
      <c r="CI1641">
        <f t="shared" si="667"/>
        <v>0</v>
      </c>
      <c r="CJ1641">
        <f t="shared" si="668"/>
        <v>0</v>
      </c>
    </row>
    <row r="1642" spans="1:88" ht="15" customHeight="1">
      <c r="A1642" s="166"/>
      <c r="B1642" s="7"/>
      <c r="C1642" s="64" t="s">
        <v>135</v>
      </c>
      <c r="D1642" s="322" t="str">
        <f t="shared" si="622"/>
        <v/>
      </c>
      <c r="E1642" s="323"/>
      <c r="F1642" s="323"/>
      <c r="G1642" s="323"/>
      <c r="H1642" s="323"/>
      <c r="I1642" s="323"/>
      <c r="J1642" s="323"/>
      <c r="K1642" s="323"/>
      <c r="L1642" s="324"/>
      <c r="M1642" s="234"/>
      <c r="N1642" s="234"/>
      <c r="O1642" s="234"/>
      <c r="P1642" s="234"/>
      <c r="Q1642" s="234"/>
      <c r="R1642" s="234"/>
      <c r="S1642" s="234"/>
      <c r="T1642" s="234"/>
      <c r="U1642" s="234"/>
      <c r="V1642" s="234"/>
      <c r="W1642" s="234"/>
      <c r="X1642" s="234"/>
      <c r="Y1642" s="234"/>
      <c r="Z1642" s="234"/>
      <c r="AA1642" s="234"/>
      <c r="AB1642" s="234"/>
      <c r="AC1642" s="234"/>
      <c r="AD1642" s="234"/>
      <c r="AG1642">
        <f t="shared" si="623"/>
        <v>0</v>
      </c>
      <c r="AH1642">
        <f t="shared" si="624"/>
        <v>0</v>
      </c>
      <c r="AI1642">
        <f t="shared" si="625"/>
        <v>0</v>
      </c>
      <c r="AJ1642">
        <f t="shared" si="626"/>
        <v>0</v>
      </c>
      <c r="AL1642">
        <f t="shared" si="627"/>
        <v>0</v>
      </c>
      <c r="AM1642">
        <f t="shared" si="628"/>
        <v>0</v>
      </c>
      <c r="AN1642">
        <f t="shared" si="629"/>
        <v>0</v>
      </c>
      <c r="AO1642">
        <f t="shared" si="630"/>
        <v>0</v>
      </c>
      <c r="AQ1642">
        <f t="shared" si="631"/>
        <v>0</v>
      </c>
      <c r="AR1642">
        <f t="shared" si="632"/>
        <v>0</v>
      </c>
      <c r="AS1642">
        <f t="shared" si="633"/>
        <v>0</v>
      </c>
      <c r="AT1642">
        <f t="shared" si="634"/>
        <v>0</v>
      </c>
      <c r="AV1642">
        <f t="shared" si="635"/>
        <v>0</v>
      </c>
      <c r="AW1642">
        <f t="shared" si="636"/>
        <v>0</v>
      </c>
      <c r="AX1642">
        <f t="shared" si="637"/>
        <v>0</v>
      </c>
      <c r="AY1642">
        <f t="shared" si="638"/>
        <v>0</v>
      </c>
      <c r="BA1642">
        <f t="shared" si="639"/>
        <v>0</v>
      </c>
      <c r="BB1642">
        <f t="shared" si="640"/>
        <v>0</v>
      </c>
      <c r="BC1642">
        <f t="shared" si="641"/>
        <v>0</v>
      </c>
      <c r="BD1642">
        <f t="shared" si="642"/>
        <v>0</v>
      </c>
      <c r="BF1642">
        <f t="shared" si="643"/>
        <v>0</v>
      </c>
      <c r="BG1642">
        <f t="shared" si="644"/>
        <v>0</v>
      </c>
      <c r="BH1642">
        <f t="shared" si="645"/>
        <v>0</v>
      </c>
      <c r="BI1642">
        <f t="shared" si="646"/>
        <v>0</v>
      </c>
      <c r="BK1642">
        <f t="shared" si="647"/>
        <v>0</v>
      </c>
      <c r="BL1642">
        <f t="shared" si="648"/>
        <v>0</v>
      </c>
      <c r="BM1642">
        <f t="shared" si="649"/>
        <v>0</v>
      </c>
      <c r="BN1642">
        <f t="shared" si="650"/>
        <v>0</v>
      </c>
      <c r="BP1642">
        <f t="shared" si="651"/>
        <v>0</v>
      </c>
      <c r="BQ1642">
        <f t="shared" si="652"/>
        <v>0</v>
      </c>
      <c r="BR1642">
        <f t="shared" si="653"/>
        <v>0</v>
      </c>
      <c r="BS1642">
        <f t="shared" si="654"/>
        <v>0</v>
      </c>
      <c r="BU1642">
        <f t="shared" si="655"/>
        <v>0</v>
      </c>
      <c r="BV1642">
        <f t="shared" si="656"/>
        <v>0</v>
      </c>
      <c r="BW1642">
        <f t="shared" si="657"/>
        <v>0</v>
      </c>
      <c r="BX1642">
        <f t="shared" si="658"/>
        <v>0</v>
      </c>
      <c r="BZ1642">
        <f t="shared" si="659"/>
        <v>0</v>
      </c>
      <c r="CA1642">
        <f t="shared" si="660"/>
        <v>0</v>
      </c>
      <c r="CC1642">
        <f t="shared" si="661"/>
        <v>0</v>
      </c>
      <c r="CD1642">
        <f t="shared" si="662"/>
        <v>0</v>
      </c>
      <c r="CE1642">
        <f t="shared" si="663"/>
        <v>0</v>
      </c>
      <c r="CF1642">
        <f t="shared" si="664"/>
        <v>0</v>
      </c>
      <c r="CG1642" s="203">
        <f t="shared" si="665"/>
        <v>0</v>
      </c>
      <c r="CH1642">
        <f t="shared" si="666"/>
        <v>0</v>
      </c>
      <c r="CI1642">
        <f t="shared" si="667"/>
        <v>0</v>
      </c>
      <c r="CJ1642">
        <f t="shared" si="668"/>
        <v>0</v>
      </c>
    </row>
    <row r="1643" spans="1:88" ht="15" customHeight="1">
      <c r="A1643" s="166"/>
      <c r="B1643" s="7"/>
      <c r="C1643" s="64" t="s">
        <v>136</v>
      </c>
      <c r="D1643" s="322" t="str">
        <f t="shared" si="622"/>
        <v/>
      </c>
      <c r="E1643" s="323"/>
      <c r="F1643" s="323"/>
      <c r="G1643" s="323"/>
      <c r="H1643" s="323"/>
      <c r="I1643" s="323"/>
      <c r="J1643" s="323"/>
      <c r="K1643" s="323"/>
      <c r="L1643" s="324"/>
      <c r="M1643" s="234"/>
      <c r="N1643" s="234"/>
      <c r="O1643" s="234"/>
      <c r="P1643" s="234"/>
      <c r="Q1643" s="234"/>
      <c r="R1643" s="234"/>
      <c r="S1643" s="234"/>
      <c r="T1643" s="234"/>
      <c r="U1643" s="234"/>
      <c r="V1643" s="234"/>
      <c r="W1643" s="234"/>
      <c r="X1643" s="234"/>
      <c r="Y1643" s="234"/>
      <c r="Z1643" s="234"/>
      <c r="AA1643" s="234"/>
      <c r="AB1643" s="234"/>
      <c r="AC1643" s="234"/>
      <c r="AD1643" s="234"/>
      <c r="AG1643">
        <f t="shared" si="623"/>
        <v>0</v>
      </c>
      <c r="AH1643">
        <f t="shared" si="624"/>
        <v>0</v>
      </c>
      <c r="AI1643">
        <f t="shared" si="625"/>
        <v>0</v>
      </c>
      <c r="AJ1643">
        <f t="shared" si="626"/>
        <v>0</v>
      </c>
      <c r="AL1643">
        <f t="shared" si="627"/>
        <v>0</v>
      </c>
      <c r="AM1643">
        <f t="shared" si="628"/>
        <v>0</v>
      </c>
      <c r="AN1643">
        <f t="shared" si="629"/>
        <v>0</v>
      </c>
      <c r="AO1643">
        <f t="shared" si="630"/>
        <v>0</v>
      </c>
      <c r="AQ1643">
        <f t="shared" si="631"/>
        <v>0</v>
      </c>
      <c r="AR1643">
        <f t="shared" si="632"/>
        <v>0</v>
      </c>
      <c r="AS1643">
        <f t="shared" si="633"/>
        <v>0</v>
      </c>
      <c r="AT1643">
        <f t="shared" si="634"/>
        <v>0</v>
      </c>
      <c r="AV1643">
        <f t="shared" si="635"/>
        <v>0</v>
      </c>
      <c r="AW1643">
        <f t="shared" si="636"/>
        <v>0</v>
      </c>
      <c r="AX1643">
        <f t="shared" si="637"/>
        <v>0</v>
      </c>
      <c r="AY1643">
        <f t="shared" si="638"/>
        <v>0</v>
      </c>
      <c r="BA1643">
        <f t="shared" si="639"/>
        <v>0</v>
      </c>
      <c r="BB1643">
        <f t="shared" si="640"/>
        <v>0</v>
      </c>
      <c r="BC1643">
        <f t="shared" si="641"/>
        <v>0</v>
      </c>
      <c r="BD1643">
        <f t="shared" si="642"/>
        <v>0</v>
      </c>
      <c r="BF1643">
        <f t="shared" si="643"/>
        <v>0</v>
      </c>
      <c r="BG1643">
        <f t="shared" si="644"/>
        <v>0</v>
      </c>
      <c r="BH1643">
        <f t="shared" si="645"/>
        <v>0</v>
      </c>
      <c r="BI1643">
        <f t="shared" si="646"/>
        <v>0</v>
      </c>
      <c r="BK1643">
        <f t="shared" si="647"/>
        <v>0</v>
      </c>
      <c r="BL1643">
        <f t="shared" si="648"/>
        <v>0</v>
      </c>
      <c r="BM1643">
        <f t="shared" si="649"/>
        <v>0</v>
      </c>
      <c r="BN1643">
        <f t="shared" si="650"/>
        <v>0</v>
      </c>
      <c r="BP1643">
        <f t="shared" si="651"/>
        <v>0</v>
      </c>
      <c r="BQ1643">
        <f t="shared" si="652"/>
        <v>0</v>
      </c>
      <c r="BR1643">
        <f t="shared" si="653"/>
        <v>0</v>
      </c>
      <c r="BS1643">
        <f t="shared" si="654"/>
        <v>0</v>
      </c>
      <c r="BU1643">
        <f t="shared" si="655"/>
        <v>0</v>
      </c>
      <c r="BV1643">
        <f t="shared" si="656"/>
        <v>0</v>
      </c>
      <c r="BW1643">
        <f t="shared" si="657"/>
        <v>0</v>
      </c>
      <c r="BX1643">
        <f t="shared" si="658"/>
        <v>0</v>
      </c>
      <c r="BZ1643">
        <f t="shared" si="659"/>
        <v>0</v>
      </c>
      <c r="CA1643">
        <f t="shared" si="660"/>
        <v>0</v>
      </c>
      <c r="CC1643">
        <f t="shared" si="661"/>
        <v>0</v>
      </c>
      <c r="CD1643">
        <f t="shared" si="662"/>
        <v>0</v>
      </c>
      <c r="CE1643">
        <f t="shared" si="663"/>
        <v>0</v>
      </c>
      <c r="CF1643">
        <f t="shared" si="664"/>
        <v>0</v>
      </c>
      <c r="CG1643" s="203">
        <f t="shared" si="665"/>
        <v>0</v>
      </c>
      <c r="CH1643">
        <f t="shared" si="666"/>
        <v>0</v>
      </c>
      <c r="CI1643">
        <f t="shared" si="667"/>
        <v>0</v>
      </c>
      <c r="CJ1643">
        <f t="shared" si="668"/>
        <v>0</v>
      </c>
    </row>
    <row r="1644" spans="1:88" ht="15" customHeight="1">
      <c r="A1644" s="166"/>
      <c r="B1644" s="7"/>
      <c r="C1644" s="64" t="s">
        <v>137</v>
      </c>
      <c r="D1644" s="322" t="str">
        <f t="shared" si="622"/>
        <v/>
      </c>
      <c r="E1644" s="323"/>
      <c r="F1644" s="323"/>
      <c r="G1644" s="323"/>
      <c r="H1644" s="323"/>
      <c r="I1644" s="323"/>
      <c r="J1644" s="323"/>
      <c r="K1644" s="323"/>
      <c r="L1644" s="324"/>
      <c r="M1644" s="234"/>
      <c r="N1644" s="234"/>
      <c r="O1644" s="234"/>
      <c r="P1644" s="234"/>
      <c r="Q1644" s="234"/>
      <c r="R1644" s="234"/>
      <c r="S1644" s="234"/>
      <c r="T1644" s="234"/>
      <c r="U1644" s="234"/>
      <c r="V1644" s="234"/>
      <c r="W1644" s="234"/>
      <c r="X1644" s="234"/>
      <c r="Y1644" s="234"/>
      <c r="Z1644" s="234"/>
      <c r="AA1644" s="234"/>
      <c r="AB1644" s="234"/>
      <c r="AC1644" s="234"/>
      <c r="AD1644" s="234"/>
      <c r="AG1644">
        <f t="shared" si="623"/>
        <v>0</v>
      </c>
      <c r="AH1644">
        <f t="shared" si="624"/>
        <v>0</v>
      </c>
      <c r="AI1644">
        <f t="shared" si="625"/>
        <v>0</v>
      </c>
      <c r="AJ1644">
        <f t="shared" si="626"/>
        <v>0</v>
      </c>
      <c r="AL1644">
        <f t="shared" si="627"/>
        <v>0</v>
      </c>
      <c r="AM1644">
        <f t="shared" si="628"/>
        <v>0</v>
      </c>
      <c r="AN1644">
        <f t="shared" si="629"/>
        <v>0</v>
      </c>
      <c r="AO1644">
        <f t="shared" si="630"/>
        <v>0</v>
      </c>
      <c r="AQ1644">
        <f t="shared" si="631"/>
        <v>0</v>
      </c>
      <c r="AR1644">
        <f t="shared" si="632"/>
        <v>0</v>
      </c>
      <c r="AS1644">
        <f t="shared" si="633"/>
        <v>0</v>
      </c>
      <c r="AT1644">
        <f t="shared" si="634"/>
        <v>0</v>
      </c>
      <c r="AV1644">
        <f t="shared" si="635"/>
        <v>0</v>
      </c>
      <c r="AW1644">
        <f t="shared" si="636"/>
        <v>0</v>
      </c>
      <c r="AX1644">
        <f t="shared" si="637"/>
        <v>0</v>
      </c>
      <c r="AY1644">
        <f t="shared" si="638"/>
        <v>0</v>
      </c>
      <c r="BA1644">
        <f t="shared" si="639"/>
        <v>0</v>
      </c>
      <c r="BB1644">
        <f t="shared" si="640"/>
        <v>0</v>
      </c>
      <c r="BC1644">
        <f t="shared" si="641"/>
        <v>0</v>
      </c>
      <c r="BD1644">
        <f t="shared" si="642"/>
        <v>0</v>
      </c>
      <c r="BF1644">
        <f t="shared" si="643"/>
        <v>0</v>
      </c>
      <c r="BG1644">
        <f t="shared" si="644"/>
        <v>0</v>
      </c>
      <c r="BH1644">
        <f t="shared" si="645"/>
        <v>0</v>
      </c>
      <c r="BI1644">
        <f t="shared" si="646"/>
        <v>0</v>
      </c>
      <c r="BK1644">
        <f t="shared" si="647"/>
        <v>0</v>
      </c>
      <c r="BL1644">
        <f t="shared" si="648"/>
        <v>0</v>
      </c>
      <c r="BM1644">
        <f t="shared" si="649"/>
        <v>0</v>
      </c>
      <c r="BN1644">
        <f t="shared" si="650"/>
        <v>0</v>
      </c>
      <c r="BP1644">
        <f t="shared" si="651"/>
        <v>0</v>
      </c>
      <c r="BQ1644">
        <f t="shared" si="652"/>
        <v>0</v>
      </c>
      <c r="BR1644">
        <f t="shared" si="653"/>
        <v>0</v>
      </c>
      <c r="BS1644">
        <f t="shared" si="654"/>
        <v>0</v>
      </c>
      <c r="BU1644">
        <f t="shared" si="655"/>
        <v>0</v>
      </c>
      <c r="BV1644">
        <f t="shared" si="656"/>
        <v>0</v>
      </c>
      <c r="BW1644">
        <f t="shared" si="657"/>
        <v>0</v>
      </c>
      <c r="BX1644">
        <f t="shared" si="658"/>
        <v>0</v>
      </c>
      <c r="BZ1644">
        <f t="shared" si="659"/>
        <v>0</v>
      </c>
      <c r="CA1644">
        <f t="shared" si="660"/>
        <v>0</v>
      </c>
      <c r="CC1644">
        <f t="shared" si="661"/>
        <v>0</v>
      </c>
      <c r="CD1644">
        <f t="shared" si="662"/>
        <v>0</v>
      </c>
      <c r="CE1644">
        <f t="shared" si="663"/>
        <v>0</v>
      </c>
      <c r="CF1644">
        <f t="shared" si="664"/>
        <v>0</v>
      </c>
      <c r="CG1644" s="203">
        <f t="shared" si="665"/>
        <v>0</v>
      </c>
      <c r="CH1644">
        <f t="shared" si="666"/>
        <v>0</v>
      </c>
      <c r="CI1644">
        <f t="shared" si="667"/>
        <v>0</v>
      </c>
      <c r="CJ1644">
        <f t="shared" si="668"/>
        <v>0</v>
      </c>
    </row>
    <row r="1645" spans="1:88" ht="15" customHeight="1">
      <c r="A1645" s="166"/>
      <c r="B1645" s="7"/>
      <c r="C1645" s="64" t="s">
        <v>138</v>
      </c>
      <c r="D1645" s="322" t="str">
        <f t="shared" ref="D1645:D1699" si="669">IF(D499="","",D499)</f>
        <v/>
      </c>
      <c r="E1645" s="323"/>
      <c r="F1645" s="323"/>
      <c r="G1645" s="323"/>
      <c r="H1645" s="323"/>
      <c r="I1645" s="323"/>
      <c r="J1645" s="323"/>
      <c r="K1645" s="323"/>
      <c r="L1645" s="324"/>
      <c r="M1645" s="234"/>
      <c r="N1645" s="234"/>
      <c r="O1645" s="234"/>
      <c r="P1645" s="234"/>
      <c r="Q1645" s="234"/>
      <c r="R1645" s="234"/>
      <c r="S1645" s="234"/>
      <c r="T1645" s="234"/>
      <c r="U1645" s="234"/>
      <c r="V1645" s="234"/>
      <c r="W1645" s="234"/>
      <c r="X1645" s="234"/>
      <c r="Y1645" s="234"/>
      <c r="Z1645" s="234"/>
      <c r="AA1645" s="234"/>
      <c r="AB1645" s="234"/>
      <c r="AC1645" s="234"/>
      <c r="AD1645" s="234"/>
      <c r="AG1645">
        <f t="shared" ref="AG1645:AG1699" si="670">M1645</f>
        <v>0</v>
      </c>
      <c r="AH1645">
        <f t="shared" ref="AH1645:AH1699" si="671">COUNTIF(N1645:O1645,"NS")</f>
        <v>0</v>
      </c>
      <c r="AI1645">
        <f t="shared" ref="AI1645:AI1699" si="672">SUM(N1645:O1645)</f>
        <v>0</v>
      </c>
      <c r="AJ1645">
        <f t="shared" ref="AJ1645:AJ1699" si="673">IF($AG$1577=$AH$1577,0,IF(OR(AND(AG1645=0,AH1645&gt;0),AND(AG1645="ns",AI1645&gt;0),AND(AG1645="ns",AH1645=0,AI1645=0)),1,IF(OR(AND(AG1645&gt;0,AH1645=2),AND(AG1645="ns",AH1645=2),AND(AG1645="ns",AI1645=0,AH1645&gt;0),AG1645=AI1645,COUNTIF(M1645:O1645,"NA")=3),0,1)))</f>
        <v>0</v>
      </c>
      <c r="AL1645">
        <f t="shared" ref="AL1645:AL1699" si="674">M1645</f>
        <v>0</v>
      </c>
      <c r="AM1645">
        <f t="shared" ref="AM1645:AM1699" si="675">COUNTIF(S1645,"NS")+COUNTIF(V1645,"NS")+COUNTIF(Y1645,"NS")+COUNTIF(P1645,"NS")+COUNTIF(AB1645,"NS")+COUNTIF(M1771,"NS")+COUNTIF(P1771,"NS")+COUNTIF(S1771,"NS")+COUNTIF(V1771,"NS")+COUNTIF(Y1771,"NS")+COUNTIF(AB1771,"NS")+COUNTIF(M1897,"NS")+COUNTIF(P1897,"NS")+COUNTIF(S1897,"NS")+COUNTIF(V1897,"NS")+COUNTIF(Y1897,"NS")+COUNTIF(AB1897,"NS")</f>
        <v>0</v>
      </c>
      <c r="AN1645">
        <f t="shared" ref="AN1645:AN1699" si="676">SUM(S1645,V1645,Y1645,P1645,AB1645,M1771,P1771,S1771,V1771,Y1771,AB1771,M1897,P1897,S1897,V1897,Y1897,AB1897)</f>
        <v>0</v>
      </c>
      <c r="AO1645">
        <f t="shared" ref="AO1645:AO1699" si="677">IF($AG$1577=$AH$1577,0,IF(OR(AND(AL1645=0,AM1645&gt;0),AND(AL1645="ns",AN1645&gt;0),AND(AL1645="ns",AM1645=0,AN1645=0)),1,IF(OR(AND(AL1645&gt;0,AM1645=2),AND(AL1645="ns",AM1645=2),AND(AL1645="ns",AN1645=0,AM1645&gt;0),AL1645=AN1645,(COUNTIF(M1645,"NA")+COUNTIF(P1645,"NA")+COUNTIF(S1645,"NA")+COUNTIF(V1645,"NA")+COUNTIF(Y1645,"NA")+COUNTIF(AB1645,"NA")+COUNTIF(M1751,"NA")+COUNTIF(P1751,"NA")+COUNTIF(S1751,"NA")+COUNTIF(V1751,"NA")+COUNTIF(Y1751,"NA")+COUNTIF(AB1751,"NA")+COUNTIF(M1857,"NA")+COUNTIF(P1857,"NA")+COUNTIF(S1857,"NA")+COUNTIF(V1857,"NA")+COUNTIF(Y1857,"NA")+COUNTIF(AB1857,"NA"))=18),0,1)))</f>
        <v>0</v>
      </c>
      <c r="AQ1645">
        <f t="shared" ref="AQ1645:AQ1699" si="678">N1645</f>
        <v>0</v>
      </c>
      <c r="AR1645">
        <f t="shared" ref="AR1645:AR1699" si="679">COUNTIF(T1645,"NS")+COUNTIF(W1645,"NS")+COUNTIF(Z1645,"NS")+COUNTIF(Q1645,"NS")+COUNTIF(AC1645,"NS")+COUNTIF(N1771,"NS")+COUNTIF(Q1771,"NS")+COUNTIF(T1771,"NS")+COUNTIF(W1771,"NS")+COUNTIF(Z1771,"NS")+COUNTIF(AC1771,"NS")+COUNTIF(N1897,"NS")+COUNTIF(Q1897,"NS")+COUNTIF(T1897,"NS")+COUNTIF(W1897,"NS")+COUNTIF(Z1897,"NS")+COUNTIF(AC1897,"NS")</f>
        <v>0</v>
      </c>
      <c r="AS1645">
        <f t="shared" ref="AS1645:AS1699" si="680">SUM(T1645,W1645,Z1645,Q1645,AC1645,N1771,Q1771,T1771,W1771,Z1771,AC1771,N1897,Q1897,T1897,W1897,Z1897,AC1897)</f>
        <v>0</v>
      </c>
      <c r="AT1645">
        <f t="shared" ref="AT1645:AT1699" si="681">IF($AG$1577=$AH$1577,0,IF(OR(AND(AQ1645=0,AR1645&gt;0),AND(AQ1645="ns",AS1645&gt;0),AND(AQ1645="ns",AR1645=0,AS1645=0)),1,IF(OR(AND(AQ1645&gt;0,AR1645=2),AND(AQ1645="ns",AR1645=2),AND(AQ1645="ns",AS1645=0,AR1645&gt;0),AQ1645=AS1645,(COUNTIF(N1645,"NA")+COUNTIF(Q1645,"NA")+COUNTIF(T1645,"NA")+COUNTIF(W1645,"NA")+COUNTIF(Z1645,"NA")+COUNTIF(AC1645,"NA")+COUNTIF(N1751,"NA")+COUNTIF(Q1751,"NA")+COUNTIF(T1751,"NA")+COUNTIF(W1751,"NA")+COUNTIF(Z1751,"NA")+COUNTIF(AC1751,"NA")+COUNTIF(N1857,"NA")+COUNTIF(Q1857,"NA")+COUNTIF(T1857,"NA")+COUNTIF(W1857,"NA")+COUNTIF(Z1857,"NA")+COUNTIF(AC1857,"NA"))=18),0,1)))</f>
        <v>0</v>
      </c>
      <c r="AV1645">
        <f t="shared" ref="AV1645:AV1699" si="682">O1645</f>
        <v>0</v>
      </c>
      <c r="AW1645">
        <f t="shared" ref="AW1645:AW1699" si="683">COUNTIF(U1645,"NS")+COUNTIF(X1645,"NS")+COUNTIF(AA1645,"NS")+COUNTIF(R1645,"NS")+COUNTIF(AD1645,"NS")+COUNTIF(O1771,"NS")+COUNTIF(R1771,"NS")+COUNTIF(U1771,"NS")+COUNTIF(X1771,"NS")+COUNTIF(AA1771,"NS")+COUNTIF(AD1771,"NS")+COUNTIF(O1897,"NS")+COUNTIF(R1897,"NS")+COUNTIF(U1897,"NS")+COUNTIF(X1897,"NS")+COUNTIF(AA1897,"NS")+COUNTIF(AD1897,"NS")</f>
        <v>0</v>
      </c>
      <c r="AX1645">
        <f t="shared" ref="AX1645:AX1698" si="684">SUM(U1645,X1645,AA1645,R1645,AD1645,O1771,R1771,U1771,X1771,AA1771,AD1771,O1897,R1897,U1897,X1897,AA1897,AD1897)</f>
        <v>0</v>
      </c>
      <c r="AY1645">
        <f t="shared" ref="AY1645:AY1699" si="685">IF($AG$1577=$AH$1577,0,IF(OR(AND(AV1645=0,AW1645&gt;0),AND(AV1645="ns",AX1645&gt;0),AND(AV1645="ns",AW1645=0,AX1645=0)),1,IF(OR(AND(AV1645&gt;0,AW1645=2),AND(AV1645="ns",AW1645=2),AND(AV1645="ns",AX1645=0,AW1645&gt;0),AV1645=AX1645,(COUNTIF(O1645,"NA")+COUNTIF(R1645,"NA")+COUNTIF(U1645,"NA")+COUNTIF(X1645,"NA")+COUNTIF(AA1645,"NA")+COUNTIF(AD1645,"NA")+COUNTIF(O1751,"NA")+COUNTIF(R1751,"NA")+COUNTIF(U1751,"NA")+COUNTIF(X1751,"NA")+COUNTIF(AA1751,"NA")+COUNTIF(AD1751,"NA")+COUNTIF(O1857,"NA")+COUNTIF(R1857,"NA")+COUNTIF(U1857,"NA")+COUNTIF(X1857,"NA")+COUNTIF(AA1857,"NA")+COUNTIF(AD1857,"NA"))=18),0,1)))</f>
        <v>0</v>
      </c>
      <c r="BA1645">
        <f t="shared" ref="BA1645:BA1699" si="686">P1645</f>
        <v>0</v>
      </c>
      <c r="BB1645">
        <f t="shared" ref="BB1645:BB1699" si="687">COUNTIF(Q1645:R1645,"NS")</f>
        <v>0</v>
      </c>
      <c r="BC1645">
        <f t="shared" ref="BC1645:BC1699" si="688">SUM(Q1645:R1645)</f>
        <v>0</v>
      </c>
      <c r="BD1645">
        <f t="shared" ref="BD1645:BD1699" si="689">IF($AG$1577=$AH$1577,0,IF(OR(AND(BA1645=0,BB1645&gt;0),AND(BA1645="ns",BC1645&gt;0),AND(BA1645="ns",BB1645=0,BC1645=0)),1,IF(OR(AND(BA1645&gt;0,BB1645=2),AND(BA1645="ns",BB1645=2),AND(BA1645="ns",BC1645=0,BB1645&gt;0),BA1645=BC1645,COUNTIF(P1645:R1645,"NA")=3),0,1)))</f>
        <v>0</v>
      </c>
      <c r="BF1645">
        <f t="shared" ref="BF1645:BF1699" si="690">S1645</f>
        <v>0</v>
      </c>
      <c r="BG1645">
        <f t="shared" ref="BG1645:BG1699" si="691">COUNTIF(T1645:U1645,"NS")</f>
        <v>0</v>
      </c>
      <c r="BH1645">
        <f t="shared" ref="BH1645:BH1699" si="692">SUM(T1645:U1645)</f>
        <v>0</v>
      </c>
      <c r="BI1645">
        <f t="shared" ref="BI1645:BI1699" si="693">IF($AG$1577=$AH$1577,0,IF(OR(AND(BF1645=0,BG1645&gt;0),AND(BF1645="ns",BH1645&gt;0),AND(BF1645="ns",BG1645=0,BH1645=0)),1,IF(OR(AND(BF1645&gt;0,BG1645=2),AND(BF1645="ns",BG1645=2),AND(BF1645="ns",BH1645=0,BG1645&gt;0),BF1645=BH1645,COUNTIF(S1645:U1645,"NA")=3),0,1)))</f>
        <v>0</v>
      </c>
      <c r="BK1645">
        <f t="shared" ref="BK1645:BK1699" si="694">V1645</f>
        <v>0</v>
      </c>
      <c r="BL1645">
        <f t="shared" ref="BL1645:BL1699" si="695">COUNTIF(W1645:X1645,"NS")</f>
        <v>0</v>
      </c>
      <c r="BM1645">
        <f t="shared" ref="BM1645:BM1699" si="696">SUM(W1645:X1645)</f>
        <v>0</v>
      </c>
      <c r="BN1645">
        <f t="shared" ref="BN1645:BN1699" si="697">IF($AG$1577=$AH$1577,0,IF(OR(AND(BK1645=0,BL1645&gt;0),AND(BK1645="ns",BM1645&gt;0),AND(BK1645="ns",BL1645=0,BM1645=0)),1,IF(OR(AND(BK1645&gt;0,BL1645=2),AND(BK1645="ns",BL1645=2),AND(BK1645="ns",BM1645=0,BL1645&gt;0),BK1645=BM1645,COUNTIF(V1645:X1645,"NA")=3),0,1)))</f>
        <v>0</v>
      </c>
      <c r="BP1645">
        <f t="shared" ref="BP1645:BP1699" si="698">Y1645</f>
        <v>0</v>
      </c>
      <c r="BQ1645">
        <f t="shared" ref="BQ1645:BQ1699" si="699">COUNTIF(Z1645:AA1645,"NS")</f>
        <v>0</v>
      </c>
      <c r="BR1645">
        <f t="shared" ref="BR1645:BR1699" si="700">SUM(Z1645:AA1645)</f>
        <v>0</v>
      </c>
      <c r="BS1645">
        <f t="shared" ref="BS1645:BS1699" si="701">IF($AG$1577=$AH$1577,0,IF(OR(AND(BP1645=0,BQ1645&gt;0),AND(BP1645="ns",BR1645&gt;0),AND(BP1645="ns",BQ1645=0,BR1645=0)),1,IF(OR(AND(BP1645&gt;0,BQ1645=2),AND(BP1645="ns",BQ1645=2),AND(BP1645="ns",BR1645=0,BQ1645&gt;0),BP1645=BR1645,COUNTIF(Y1645:AA1645,"NA")=3),0,1)))</f>
        <v>0</v>
      </c>
      <c r="BU1645">
        <f t="shared" ref="BU1645:BU1699" si="702">AB1645</f>
        <v>0</v>
      </c>
      <c r="BV1645">
        <f t="shared" ref="BV1645:BV1699" si="703">COUNTIF(AC1645:AD1645,"NS")</f>
        <v>0</v>
      </c>
      <c r="BW1645">
        <f t="shared" ref="BW1645:BW1699" si="704">SUM(AC1645:AD1645)</f>
        <v>0</v>
      </c>
      <c r="BX1645">
        <f t="shared" ref="BX1645:BX1699" si="705">IF($AG$1577=$AH$1577,0,IF(OR(AND(BU1645=0,BV1645&gt;0),AND(BU1645="ns",BW1645&gt;0),AND(BU1645="ns",BV1645=0,BW1645=0)),1,IF(OR(AND(BU1645&gt;0,BV1645=2),AND(BU1645="ns",BV1645=2),AND(BU1645="ns",BW1645=0,BV1645&gt;0),BU1645=BW1645,COUNTIF(AB1645:AD1645,"NA")=3),0,1)))</f>
        <v>0</v>
      </c>
      <c r="BZ1645">
        <f t="shared" ref="BZ1645:BZ1699" si="706">IF(OR(Y1187="na",Y1187="ns"),0,Y1187)+IF(OR(AB1187="na",AB1187="ns"),0,AB1187)</f>
        <v>0</v>
      </c>
      <c r="CA1645">
        <f t="shared" ref="CA1645:CA1699" si="707">IF(OR(BZ1645=0,BZ1645="NA",BZ1645="NS"),0,IF((COUNTBLANK(M1645:AD1645)+COUNTBLANK(M1771:AD1771)+COUNTBLANK(M1897:AD1897))=54,0,IF(COUNTA(M1645:AD1645,M1771:AD1771,M1897:AD1897)&lt;&gt;COUNTA($M$1578:$O$1579,$P$1579:$AD$1579,$M$1705:$AD$1705,$M$1831:$AD$1831),1,0)))</f>
        <v>0</v>
      </c>
      <c r="CC1645">
        <f t="shared" ref="CC1645:CC1699" si="708">IF(COUNTBLANK(M1645:AD1645)=18,0,IF(M1645&gt;=BZ1645,0,1))</f>
        <v>0</v>
      </c>
      <c r="CD1645">
        <f t="shared" ref="CD1645:CD1699" si="709">IF(OR(Z1187="na",Z1187="ns"),0,Z1187)+IF(OR(AC1187="na",AC1187="ns"),0,AC1187)</f>
        <v>0</v>
      </c>
      <c r="CE1645">
        <f t="shared" ref="CE1645:CE1699" si="710">IF(COUNTBLANK(M1645:AD1645)=18,0,IF(N1645&gt;=CD1645,0,1))</f>
        <v>0</v>
      </c>
      <c r="CF1645">
        <f t="shared" ref="CF1645:CF1699" si="711">IF(OR(AA1187="na",AA1187="ns"),0,AA1187)+IF(OR(AD1187="na",AD1187="ns"),0,AD1187)</f>
        <v>0</v>
      </c>
      <c r="CG1645" s="203">
        <f t="shared" ref="CG1645:CG1699" si="712">IF(COUNTBLANK(M1645:AD1645)=18,0,IF(O1645&gt;=CF1645,0,1))</f>
        <v>0</v>
      </c>
      <c r="CH1645">
        <f t="shared" ref="CH1645:CH1699" si="713">IF(OR(P1645="NA",P1645="NS"),0,IF(P1645&lt;=BZ1645,0,1))+IF(OR(S1645="NA",S1645="NS"),0,IF(S1645&lt;=BZ1645,0,1))+IF(OR(V1645="NA",V1645="NS"),0,IF(V1645&lt;=BZ1645,0,1))+IF(OR(Y1645="NA",Y1645="NS"),0,IF(Y1645&lt;=BZ1645,0,1))+IF(OR(AB1645="NA",AB1645="NS"),0,IF(AB1645&lt;=BZ1645,0,1))+IF(OR(M1771="NA",M1771="NS"),0,IF(M1771&lt;=BZ1645,0,1))+IF(OR(P1771="NA",P1771="NS"),0,IF(P1771&lt;=BZ1645,0,1))+IF(OR(S1771="NA",S1771="NS"),0,IF(S1771&lt;=BZ1645,0,1))+IF(OR(V1771="NA",V1771="NS"),0,IF(V1771&lt;=BZ1645,0,1))+IF(OR(Y1771="NA",Y1771="NS"),0,IF(Y1771&lt;=BZ1645,0,1))+IF(OR(AB1771="NA",AB1771="NS"),0,IF(AB1771&lt;=BZ1645,0,1))+IF(OR(M1897="NA",M1897="NS"),0,IF(M1897&lt;=BZ1645,0,1))+IF(OR(P1897="NA",P1897="NS"),0,IF(P1897&lt;=BZ1645,0,1))+IF(OR(S1897="NA",S1897="NS"),0,IF(S1897&lt;=BZ1645,0,1))+IF(OR(V1897="NA",V1897="NS"),0,IF(V1897&lt;=BZ1645,0,1))+IF(OR(Y1897="NA",Y1897="NS"),0,IF(Y1897&lt;=BZ1645,0,1))+IF(OR(AB1897="NA",AB1897="NS"),0,IF(AB1897&lt;=BZ1645,0,1))</f>
        <v>0</v>
      </c>
      <c r="CI1645">
        <f t="shared" ref="CI1645:CI1699" si="714">IF(OR(Q1645="NA",Q1645="NS"),0,IF(Q1645&lt;=CD1645,0,1))+IF(OR(T1645="NA",T1645="NS"),0,IF(T1645&lt;=CD1645,0,1))+IF(OR(W1645="NA",W1645="NS"),0,IF(W1645&lt;=CD1645,0,1))+IF(OR(Z1645="NA",Z1645="NS"),0,IF(Z1645&lt;=CD1645,0,1))+IF(OR(AC1645="NA",AC1645="NS"),0,IF(AC1645&lt;=CD1645,0,1))+IF(OR(N1771="NA",N1771="NS"),0,IF(N1771&lt;=CD1645,0,1))+IF(OR(Q1771="NA",Q1771="NS"),0,IF(Q1771&lt;=CD1645,0,1))+IF(OR(T1771="NA",T1771="NS"),0,IF(T1771&lt;=CD1645,0,1))+IF(OR(W1771="NA",W1771="NS"),0,IF(W1771&lt;=CD1645,0,1))+IF(OR(Z1771="NA",Z1771="NS"),0,IF(Z1771&lt;=CD1645,0,1))+IF(OR(AC1771="NA",AC1771="NS"),0,IF(AC1771&lt;=CD1645,0,1))+IF(OR(N1771="NA",N1771="NS"),0,IF(N1771&lt;=CD1645,0,1))+IF(OR(N1897="NA",N1897="NS"),0,IF(N1897&lt;=CD1645,0,1))+IF(OR(Q1897="NA",Q1897="NS"),0,IF(Q1897&lt;=CD1645,0,1))+IF(OR(T1897="NA",T1897="NS"),0,IF(T1897&lt;=CD1645,0,1))+IF(OR(W1897="NA",W1897="NS"),0,IF(W1897&lt;=CD1645,0,1))+IF(OR(Z1897="NA",Z1897="NS"),0,IF(Z1897&lt;=CD1645,0,1))+IF(OR(AC1897="NA",AC1897="NS"),0,IF(AC1897&lt;=CD1645,0,1))</f>
        <v>0</v>
      </c>
      <c r="CJ1645">
        <f t="shared" ref="CJ1645:CJ1699" si="715">IF(OR(R1645="NA",R1645="NS"),0,IF(R1645&lt;=CF1645,0,1))+IF(OR(U1645="NA",U1645="NS"),0,IF(U1645&lt;=CF1645,0,1))+IF(OR(X1645="NA",X1645="NS"),0,IF(X1645&lt;=CF1645,0,1))+IF(OR(AA1645="NA",AA1645="NS"),0,IF(AA1645&lt;=CF1645,0,1))+IF(OR(AD1645="NA",AD1645="NS"),0,IF(AD1645&lt;=CF1645,0,1))+IF(OR(O1771="NA",O1771="NS"),0,IF(O1771&lt;=CF1645,0,1))+IF(OR(R1771="NA",R1771="NS"),0,IF(R1771&lt;=CF1645,0,1))+IF(OR(U1771="NA",U1771="NS"),0,IF(U1771&lt;=CF1645,0,1))+IF(OR(X1771="NA",X1771="NS"),0,IF(X1771&lt;=CF1645,0,1))+IF(OR(AA1771="NA",AA1771="NS"),0,IF(AA1771&lt;=CF1645,0,1))+IF(OR(AD1771="NA",AD1771="NS"),0,IF(AD1771&lt;=CF1645,0,1))+IF(OR(O1897="NA",O1897="NS"),0,IF(O1897&lt;=CF1645,0,1))+IF(OR(R1897="NA",R1897="NS"),0,IF(R1897&lt;=CF1645,0,1))+IF(OR(U1897="NA",U1897="NS"),0,IF(U1897&lt;=CF1645,0,1))+IF(OR(X1897="NA",X1897="NS"),0,IF(X1897&lt;=CF1645,0,1))+IF(OR(AA1897="NA",AA1897="NS"),0,IF(AA1897&lt;=CF1645,0,1))+IF(OR(AD1897="NA",AD1897="NS"),0,IF(AD1897&lt;=CF1645,0,1))</f>
        <v>0</v>
      </c>
    </row>
    <row r="1646" spans="1:88" ht="15" customHeight="1">
      <c r="A1646" s="166"/>
      <c r="B1646" s="7"/>
      <c r="C1646" s="64" t="s">
        <v>139</v>
      </c>
      <c r="D1646" s="322" t="str">
        <f t="shared" si="669"/>
        <v/>
      </c>
      <c r="E1646" s="323"/>
      <c r="F1646" s="323"/>
      <c r="G1646" s="323"/>
      <c r="H1646" s="323"/>
      <c r="I1646" s="323"/>
      <c r="J1646" s="323"/>
      <c r="K1646" s="323"/>
      <c r="L1646" s="324"/>
      <c r="M1646" s="234"/>
      <c r="N1646" s="234"/>
      <c r="O1646" s="234"/>
      <c r="P1646" s="234"/>
      <c r="Q1646" s="234"/>
      <c r="R1646" s="234"/>
      <c r="S1646" s="234"/>
      <c r="T1646" s="234"/>
      <c r="U1646" s="234"/>
      <c r="V1646" s="234"/>
      <c r="W1646" s="234"/>
      <c r="X1646" s="234"/>
      <c r="Y1646" s="234"/>
      <c r="Z1646" s="234"/>
      <c r="AA1646" s="234"/>
      <c r="AB1646" s="234"/>
      <c r="AC1646" s="234"/>
      <c r="AD1646" s="234"/>
      <c r="AG1646">
        <f t="shared" si="670"/>
        <v>0</v>
      </c>
      <c r="AH1646">
        <f t="shared" si="671"/>
        <v>0</v>
      </c>
      <c r="AI1646">
        <f t="shared" si="672"/>
        <v>0</v>
      </c>
      <c r="AJ1646">
        <f t="shared" si="673"/>
        <v>0</v>
      </c>
      <c r="AL1646">
        <f t="shared" si="674"/>
        <v>0</v>
      </c>
      <c r="AM1646">
        <f t="shared" si="675"/>
        <v>0</v>
      </c>
      <c r="AN1646">
        <f t="shared" si="676"/>
        <v>0</v>
      </c>
      <c r="AO1646">
        <f t="shared" si="677"/>
        <v>0</v>
      </c>
      <c r="AQ1646">
        <f t="shared" si="678"/>
        <v>0</v>
      </c>
      <c r="AR1646">
        <f t="shared" si="679"/>
        <v>0</v>
      </c>
      <c r="AS1646">
        <f t="shared" si="680"/>
        <v>0</v>
      </c>
      <c r="AT1646">
        <f t="shared" si="681"/>
        <v>0</v>
      </c>
      <c r="AV1646">
        <f t="shared" si="682"/>
        <v>0</v>
      </c>
      <c r="AW1646">
        <f t="shared" si="683"/>
        <v>0</v>
      </c>
      <c r="AX1646">
        <f t="shared" si="684"/>
        <v>0</v>
      </c>
      <c r="AY1646">
        <f t="shared" si="685"/>
        <v>0</v>
      </c>
      <c r="BA1646">
        <f t="shared" si="686"/>
        <v>0</v>
      </c>
      <c r="BB1646">
        <f t="shared" si="687"/>
        <v>0</v>
      </c>
      <c r="BC1646">
        <f t="shared" si="688"/>
        <v>0</v>
      </c>
      <c r="BD1646">
        <f t="shared" si="689"/>
        <v>0</v>
      </c>
      <c r="BF1646">
        <f t="shared" si="690"/>
        <v>0</v>
      </c>
      <c r="BG1646">
        <f t="shared" si="691"/>
        <v>0</v>
      </c>
      <c r="BH1646">
        <f t="shared" si="692"/>
        <v>0</v>
      </c>
      <c r="BI1646">
        <f t="shared" si="693"/>
        <v>0</v>
      </c>
      <c r="BK1646">
        <f t="shared" si="694"/>
        <v>0</v>
      </c>
      <c r="BL1646">
        <f t="shared" si="695"/>
        <v>0</v>
      </c>
      <c r="BM1646">
        <f t="shared" si="696"/>
        <v>0</v>
      </c>
      <c r="BN1646">
        <f t="shared" si="697"/>
        <v>0</v>
      </c>
      <c r="BP1646">
        <f t="shared" si="698"/>
        <v>0</v>
      </c>
      <c r="BQ1646">
        <f t="shared" si="699"/>
        <v>0</v>
      </c>
      <c r="BR1646">
        <f t="shared" si="700"/>
        <v>0</v>
      </c>
      <c r="BS1646">
        <f t="shared" si="701"/>
        <v>0</v>
      </c>
      <c r="BU1646">
        <f t="shared" si="702"/>
        <v>0</v>
      </c>
      <c r="BV1646">
        <f t="shared" si="703"/>
        <v>0</v>
      </c>
      <c r="BW1646">
        <f t="shared" si="704"/>
        <v>0</v>
      </c>
      <c r="BX1646">
        <f t="shared" si="705"/>
        <v>0</v>
      </c>
      <c r="BZ1646">
        <f t="shared" si="706"/>
        <v>0</v>
      </c>
      <c r="CA1646">
        <f t="shared" si="707"/>
        <v>0</v>
      </c>
      <c r="CC1646">
        <f t="shared" si="708"/>
        <v>0</v>
      </c>
      <c r="CD1646">
        <f t="shared" si="709"/>
        <v>0</v>
      </c>
      <c r="CE1646">
        <f t="shared" si="710"/>
        <v>0</v>
      </c>
      <c r="CF1646">
        <f t="shared" si="711"/>
        <v>0</v>
      </c>
      <c r="CG1646" s="203">
        <f t="shared" si="712"/>
        <v>0</v>
      </c>
      <c r="CH1646">
        <f t="shared" si="713"/>
        <v>0</v>
      </c>
      <c r="CI1646">
        <f t="shared" si="714"/>
        <v>0</v>
      </c>
      <c r="CJ1646">
        <f t="shared" si="715"/>
        <v>0</v>
      </c>
    </row>
    <row r="1647" spans="1:88" ht="15" customHeight="1">
      <c r="A1647" s="166"/>
      <c r="B1647" s="7"/>
      <c r="C1647" s="64" t="s">
        <v>140</v>
      </c>
      <c r="D1647" s="322" t="str">
        <f t="shared" si="669"/>
        <v/>
      </c>
      <c r="E1647" s="323"/>
      <c r="F1647" s="323"/>
      <c r="G1647" s="323"/>
      <c r="H1647" s="323"/>
      <c r="I1647" s="323"/>
      <c r="J1647" s="323"/>
      <c r="K1647" s="323"/>
      <c r="L1647" s="324"/>
      <c r="M1647" s="234"/>
      <c r="N1647" s="234"/>
      <c r="O1647" s="234"/>
      <c r="P1647" s="234"/>
      <c r="Q1647" s="234"/>
      <c r="R1647" s="234"/>
      <c r="S1647" s="234"/>
      <c r="T1647" s="234"/>
      <c r="U1647" s="234"/>
      <c r="V1647" s="234"/>
      <c r="W1647" s="234"/>
      <c r="X1647" s="234"/>
      <c r="Y1647" s="234"/>
      <c r="Z1647" s="234"/>
      <c r="AA1647" s="234"/>
      <c r="AB1647" s="234"/>
      <c r="AC1647" s="234"/>
      <c r="AD1647" s="234"/>
      <c r="AG1647">
        <f t="shared" si="670"/>
        <v>0</v>
      </c>
      <c r="AH1647">
        <f t="shared" si="671"/>
        <v>0</v>
      </c>
      <c r="AI1647">
        <f t="shared" si="672"/>
        <v>0</v>
      </c>
      <c r="AJ1647">
        <f t="shared" si="673"/>
        <v>0</v>
      </c>
      <c r="AL1647">
        <f t="shared" si="674"/>
        <v>0</v>
      </c>
      <c r="AM1647">
        <f t="shared" si="675"/>
        <v>0</v>
      </c>
      <c r="AN1647">
        <f t="shared" si="676"/>
        <v>0</v>
      </c>
      <c r="AO1647">
        <f t="shared" si="677"/>
        <v>0</v>
      </c>
      <c r="AQ1647">
        <f t="shared" si="678"/>
        <v>0</v>
      </c>
      <c r="AR1647">
        <f t="shared" si="679"/>
        <v>0</v>
      </c>
      <c r="AS1647">
        <f t="shared" si="680"/>
        <v>0</v>
      </c>
      <c r="AT1647">
        <f t="shared" si="681"/>
        <v>0</v>
      </c>
      <c r="AV1647">
        <f t="shared" si="682"/>
        <v>0</v>
      </c>
      <c r="AW1647">
        <f t="shared" si="683"/>
        <v>0</v>
      </c>
      <c r="AX1647">
        <f t="shared" si="684"/>
        <v>0</v>
      </c>
      <c r="AY1647">
        <f t="shared" si="685"/>
        <v>0</v>
      </c>
      <c r="BA1647">
        <f t="shared" si="686"/>
        <v>0</v>
      </c>
      <c r="BB1647">
        <f t="shared" si="687"/>
        <v>0</v>
      </c>
      <c r="BC1647">
        <f t="shared" si="688"/>
        <v>0</v>
      </c>
      <c r="BD1647">
        <f t="shared" si="689"/>
        <v>0</v>
      </c>
      <c r="BF1647">
        <f t="shared" si="690"/>
        <v>0</v>
      </c>
      <c r="BG1647">
        <f t="shared" si="691"/>
        <v>0</v>
      </c>
      <c r="BH1647">
        <f t="shared" si="692"/>
        <v>0</v>
      </c>
      <c r="BI1647">
        <f t="shared" si="693"/>
        <v>0</v>
      </c>
      <c r="BK1647">
        <f t="shared" si="694"/>
        <v>0</v>
      </c>
      <c r="BL1647">
        <f t="shared" si="695"/>
        <v>0</v>
      </c>
      <c r="BM1647">
        <f t="shared" si="696"/>
        <v>0</v>
      </c>
      <c r="BN1647">
        <f t="shared" si="697"/>
        <v>0</v>
      </c>
      <c r="BP1647">
        <f t="shared" si="698"/>
        <v>0</v>
      </c>
      <c r="BQ1647">
        <f t="shared" si="699"/>
        <v>0</v>
      </c>
      <c r="BR1647">
        <f t="shared" si="700"/>
        <v>0</v>
      </c>
      <c r="BS1647">
        <f t="shared" si="701"/>
        <v>0</v>
      </c>
      <c r="BU1647">
        <f t="shared" si="702"/>
        <v>0</v>
      </c>
      <c r="BV1647">
        <f t="shared" si="703"/>
        <v>0</v>
      </c>
      <c r="BW1647">
        <f t="shared" si="704"/>
        <v>0</v>
      </c>
      <c r="BX1647">
        <f t="shared" si="705"/>
        <v>0</v>
      </c>
      <c r="BZ1647">
        <f t="shared" si="706"/>
        <v>0</v>
      </c>
      <c r="CA1647">
        <f t="shared" si="707"/>
        <v>0</v>
      </c>
      <c r="CC1647">
        <f t="shared" si="708"/>
        <v>0</v>
      </c>
      <c r="CD1647">
        <f t="shared" si="709"/>
        <v>0</v>
      </c>
      <c r="CE1647">
        <f t="shared" si="710"/>
        <v>0</v>
      </c>
      <c r="CF1647">
        <f t="shared" si="711"/>
        <v>0</v>
      </c>
      <c r="CG1647" s="203">
        <f t="shared" si="712"/>
        <v>0</v>
      </c>
      <c r="CH1647">
        <f t="shared" si="713"/>
        <v>0</v>
      </c>
      <c r="CI1647">
        <f t="shared" si="714"/>
        <v>0</v>
      </c>
      <c r="CJ1647">
        <f t="shared" si="715"/>
        <v>0</v>
      </c>
    </row>
    <row r="1648" spans="1:88" ht="15" customHeight="1">
      <c r="A1648" s="166"/>
      <c r="B1648" s="7"/>
      <c r="C1648" s="64" t="s">
        <v>141</v>
      </c>
      <c r="D1648" s="322" t="str">
        <f t="shared" si="669"/>
        <v/>
      </c>
      <c r="E1648" s="323"/>
      <c r="F1648" s="323"/>
      <c r="G1648" s="323"/>
      <c r="H1648" s="323"/>
      <c r="I1648" s="323"/>
      <c r="J1648" s="323"/>
      <c r="K1648" s="323"/>
      <c r="L1648" s="324"/>
      <c r="M1648" s="234"/>
      <c r="N1648" s="234"/>
      <c r="O1648" s="234"/>
      <c r="P1648" s="234"/>
      <c r="Q1648" s="234"/>
      <c r="R1648" s="234"/>
      <c r="S1648" s="234"/>
      <c r="T1648" s="234"/>
      <c r="U1648" s="234"/>
      <c r="V1648" s="234"/>
      <c r="W1648" s="234"/>
      <c r="X1648" s="234"/>
      <c r="Y1648" s="234"/>
      <c r="Z1648" s="234"/>
      <c r="AA1648" s="234"/>
      <c r="AB1648" s="234"/>
      <c r="AC1648" s="234"/>
      <c r="AD1648" s="234"/>
      <c r="AG1648">
        <f t="shared" si="670"/>
        <v>0</v>
      </c>
      <c r="AH1648">
        <f t="shared" si="671"/>
        <v>0</v>
      </c>
      <c r="AI1648">
        <f t="shared" si="672"/>
        <v>0</v>
      </c>
      <c r="AJ1648">
        <f t="shared" si="673"/>
        <v>0</v>
      </c>
      <c r="AL1648">
        <f t="shared" si="674"/>
        <v>0</v>
      </c>
      <c r="AM1648">
        <f t="shared" si="675"/>
        <v>0</v>
      </c>
      <c r="AN1648">
        <f t="shared" si="676"/>
        <v>0</v>
      </c>
      <c r="AO1648">
        <f t="shared" si="677"/>
        <v>0</v>
      </c>
      <c r="AQ1648">
        <f t="shared" si="678"/>
        <v>0</v>
      </c>
      <c r="AR1648">
        <f t="shared" si="679"/>
        <v>0</v>
      </c>
      <c r="AS1648">
        <f t="shared" si="680"/>
        <v>0</v>
      </c>
      <c r="AT1648">
        <f t="shared" si="681"/>
        <v>0</v>
      </c>
      <c r="AV1648">
        <f t="shared" si="682"/>
        <v>0</v>
      </c>
      <c r="AW1648">
        <f t="shared" si="683"/>
        <v>0</v>
      </c>
      <c r="AX1648">
        <f t="shared" si="684"/>
        <v>0</v>
      </c>
      <c r="AY1648">
        <f t="shared" si="685"/>
        <v>0</v>
      </c>
      <c r="BA1648">
        <f t="shared" si="686"/>
        <v>0</v>
      </c>
      <c r="BB1648">
        <f t="shared" si="687"/>
        <v>0</v>
      </c>
      <c r="BC1648">
        <f t="shared" si="688"/>
        <v>0</v>
      </c>
      <c r="BD1648">
        <f t="shared" si="689"/>
        <v>0</v>
      </c>
      <c r="BF1648">
        <f t="shared" si="690"/>
        <v>0</v>
      </c>
      <c r="BG1648">
        <f t="shared" si="691"/>
        <v>0</v>
      </c>
      <c r="BH1648">
        <f t="shared" si="692"/>
        <v>0</v>
      </c>
      <c r="BI1648">
        <f t="shared" si="693"/>
        <v>0</v>
      </c>
      <c r="BK1648">
        <f t="shared" si="694"/>
        <v>0</v>
      </c>
      <c r="BL1648">
        <f t="shared" si="695"/>
        <v>0</v>
      </c>
      <c r="BM1648">
        <f t="shared" si="696"/>
        <v>0</v>
      </c>
      <c r="BN1648">
        <f t="shared" si="697"/>
        <v>0</v>
      </c>
      <c r="BP1648">
        <f t="shared" si="698"/>
        <v>0</v>
      </c>
      <c r="BQ1648">
        <f t="shared" si="699"/>
        <v>0</v>
      </c>
      <c r="BR1648">
        <f t="shared" si="700"/>
        <v>0</v>
      </c>
      <c r="BS1648">
        <f t="shared" si="701"/>
        <v>0</v>
      </c>
      <c r="BU1648">
        <f t="shared" si="702"/>
        <v>0</v>
      </c>
      <c r="BV1648">
        <f t="shared" si="703"/>
        <v>0</v>
      </c>
      <c r="BW1648">
        <f t="shared" si="704"/>
        <v>0</v>
      </c>
      <c r="BX1648">
        <f t="shared" si="705"/>
        <v>0</v>
      </c>
      <c r="BZ1648">
        <f t="shared" si="706"/>
        <v>0</v>
      </c>
      <c r="CA1648">
        <f t="shared" si="707"/>
        <v>0</v>
      </c>
      <c r="CC1648">
        <f t="shared" si="708"/>
        <v>0</v>
      </c>
      <c r="CD1648">
        <f t="shared" si="709"/>
        <v>0</v>
      </c>
      <c r="CE1648">
        <f t="shared" si="710"/>
        <v>0</v>
      </c>
      <c r="CF1648">
        <f t="shared" si="711"/>
        <v>0</v>
      </c>
      <c r="CG1648" s="203">
        <f t="shared" si="712"/>
        <v>0</v>
      </c>
      <c r="CH1648">
        <f t="shared" si="713"/>
        <v>0</v>
      </c>
      <c r="CI1648">
        <f t="shared" si="714"/>
        <v>0</v>
      </c>
      <c r="CJ1648">
        <f t="shared" si="715"/>
        <v>0</v>
      </c>
    </row>
    <row r="1649" spans="1:88" ht="15" customHeight="1">
      <c r="A1649" s="166"/>
      <c r="B1649" s="7"/>
      <c r="C1649" s="64" t="s">
        <v>142</v>
      </c>
      <c r="D1649" s="322" t="str">
        <f t="shared" si="669"/>
        <v/>
      </c>
      <c r="E1649" s="323"/>
      <c r="F1649" s="323"/>
      <c r="G1649" s="323"/>
      <c r="H1649" s="323"/>
      <c r="I1649" s="323"/>
      <c r="J1649" s="323"/>
      <c r="K1649" s="323"/>
      <c r="L1649" s="324"/>
      <c r="M1649" s="234"/>
      <c r="N1649" s="234"/>
      <c r="O1649" s="234"/>
      <c r="P1649" s="234"/>
      <c r="Q1649" s="234"/>
      <c r="R1649" s="234"/>
      <c r="S1649" s="234"/>
      <c r="T1649" s="234"/>
      <c r="U1649" s="234"/>
      <c r="V1649" s="234"/>
      <c r="W1649" s="234"/>
      <c r="X1649" s="234"/>
      <c r="Y1649" s="234"/>
      <c r="Z1649" s="234"/>
      <c r="AA1649" s="234"/>
      <c r="AB1649" s="234"/>
      <c r="AC1649" s="234"/>
      <c r="AD1649" s="234"/>
      <c r="AG1649">
        <f t="shared" si="670"/>
        <v>0</v>
      </c>
      <c r="AH1649">
        <f t="shared" si="671"/>
        <v>0</v>
      </c>
      <c r="AI1649">
        <f t="shared" si="672"/>
        <v>0</v>
      </c>
      <c r="AJ1649">
        <f t="shared" si="673"/>
        <v>0</v>
      </c>
      <c r="AL1649">
        <f t="shared" si="674"/>
        <v>0</v>
      </c>
      <c r="AM1649">
        <f t="shared" si="675"/>
        <v>0</v>
      </c>
      <c r="AN1649">
        <f t="shared" si="676"/>
        <v>0</v>
      </c>
      <c r="AO1649">
        <f t="shared" si="677"/>
        <v>0</v>
      </c>
      <c r="AQ1649">
        <f t="shared" si="678"/>
        <v>0</v>
      </c>
      <c r="AR1649">
        <f t="shared" si="679"/>
        <v>0</v>
      </c>
      <c r="AS1649">
        <f t="shared" si="680"/>
        <v>0</v>
      </c>
      <c r="AT1649">
        <f t="shared" si="681"/>
        <v>0</v>
      </c>
      <c r="AV1649">
        <f t="shared" si="682"/>
        <v>0</v>
      </c>
      <c r="AW1649">
        <f t="shared" si="683"/>
        <v>0</v>
      </c>
      <c r="AX1649">
        <f t="shared" si="684"/>
        <v>0</v>
      </c>
      <c r="AY1649">
        <f t="shared" si="685"/>
        <v>0</v>
      </c>
      <c r="BA1649">
        <f t="shared" si="686"/>
        <v>0</v>
      </c>
      <c r="BB1649">
        <f t="shared" si="687"/>
        <v>0</v>
      </c>
      <c r="BC1649">
        <f t="shared" si="688"/>
        <v>0</v>
      </c>
      <c r="BD1649">
        <f t="shared" si="689"/>
        <v>0</v>
      </c>
      <c r="BF1649">
        <f t="shared" si="690"/>
        <v>0</v>
      </c>
      <c r="BG1649">
        <f t="shared" si="691"/>
        <v>0</v>
      </c>
      <c r="BH1649">
        <f t="shared" si="692"/>
        <v>0</v>
      </c>
      <c r="BI1649">
        <f t="shared" si="693"/>
        <v>0</v>
      </c>
      <c r="BK1649">
        <f t="shared" si="694"/>
        <v>0</v>
      </c>
      <c r="BL1649">
        <f t="shared" si="695"/>
        <v>0</v>
      </c>
      <c r="BM1649">
        <f t="shared" si="696"/>
        <v>0</v>
      </c>
      <c r="BN1649">
        <f t="shared" si="697"/>
        <v>0</v>
      </c>
      <c r="BP1649">
        <f t="shared" si="698"/>
        <v>0</v>
      </c>
      <c r="BQ1649">
        <f t="shared" si="699"/>
        <v>0</v>
      </c>
      <c r="BR1649">
        <f t="shared" si="700"/>
        <v>0</v>
      </c>
      <c r="BS1649">
        <f t="shared" si="701"/>
        <v>0</v>
      </c>
      <c r="BU1649">
        <f t="shared" si="702"/>
        <v>0</v>
      </c>
      <c r="BV1649">
        <f t="shared" si="703"/>
        <v>0</v>
      </c>
      <c r="BW1649">
        <f t="shared" si="704"/>
        <v>0</v>
      </c>
      <c r="BX1649">
        <f t="shared" si="705"/>
        <v>0</v>
      </c>
      <c r="BZ1649">
        <f t="shared" si="706"/>
        <v>0</v>
      </c>
      <c r="CA1649">
        <f t="shared" si="707"/>
        <v>0</v>
      </c>
      <c r="CC1649">
        <f t="shared" si="708"/>
        <v>0</v>
      </c>
      <c r="CD1649">
        <f t="shared" si="709"/>
        <v>0</v>
      </c>
      <c r="CE1649">
        <f t="shared" si="710"/>
        <v>0</v>
      </c>
      <c r="CF1649">
        <f t="shared" si="711"/>
        <v>0</v>
      </c>
      <c r="CG1649" s="203">
        <f t="shared" si="712"/>
        <v>0</v>
      </c>
      <c r="CH1649">
        <f t="shared" si="713"/>
        <v>0</v>
      </c>
      <c r="CI1649">
        <f t="shared" si="714"/>
        <v>0</v>
      </c>
      <c r="CJ1649">
        <f t="shared" si="715"/>
        <v>0</v>
      </c>
    </row>
    <row r="1650" spans="1:88" ht="15" customHeight="1">
      <c r="A1650" s="166"/>
      <c r="B1650" s="7"/>
      <c r="C1650" s="64" t="s">
        <v>143</v>
      </c>
      <c r="D1650" s="322" t="str">
        <f t="shared" si="669"/>
        <v/>
      </c>
      <c r="E1650" s="323"/>
      <c r="F1650" s="323"/>
      <c r="G1650" s="323"/>
      <c r="H1650" s="323"/>
      <c r="I1650" s="323"/>
      <c r="J1650" s="323"/>
      <c r="K1650" s="323"/>
      <c r="L1650" s="324"/>
      <c r="M1650" s="234"/>
      <c r="N1650" s="234"/>
      <c r="O1650" s="234"/>
      <c r="P1650" s="234"/>
      <c r="Q1650" s="234"/>
      <c r="R1650" s="234"/>
      <c r="S1650" s="234"/>
      <c r="T1650" s="234"/>
      <c r="U1650" s="234"/>
      <c r="V1650" s="234"/>
      <c r="W1650" s="234"/>
      <c r="X1650" s="234"/>
      <c r="Y1650" s="234"/>
      <c r="Z1650" s="234"/>
      <c r="AA1650" s="234"/>
      <c r="AB1650" s="234"/>
      <c r="AC1650" s="234"/>
      <c r="AD1650" s="234"/>
      <c r="AG1650">
        <f t="shared" si="670"/>
        <v>0</v>
      </c>
      <c r="AH1650">
        <f t="shared" si="671"/>
        <v>0</v>
      </c>
      <c r="AI1650">
        <f t="shared" si="672"/>
        <v>0</v>
      </c>
      <c r="AJ1650">
        <f t="shared" si="673"/>
        <v>0</v>
      </c>
      <c r="AL1650">
        <f t="shared" si="674"/>
        <v>0</v>
      </c>
      <c r="AM1650">
        <f t="shared" si="675"/>
        <v>0</v>
      </c>
      <c r="AN1650">
        <f t="shared" si="676"/>
        <v>0</v>
      </c>
      <c r="AO1650">
        <f t="shared" si="677"/>
        <v>0</v>
      </c>
      <c r="AQ1650">
        <f t="shared" si="678"/>
        <v>0</v>
      </c>
      <c r="AR1650">
        <f t="shared" si="679"/>
        <v>0</v>
      </c>
      <c r="AS1650">
        <f t="shared" si="680"/>
        <v>0</v>
      </c>
      <c r="AT1650">
        <f t="shared" si="681"/>
        <v>0</v>
      </c>
      <c r="AV1650">
        <f t="shared" si="682"/>
        <v>0</v>
      </c>
      <c r="AW1650">
        <f t="shared" si="683"/>
        <v>0</v>
      </c>
      <c r="AX1650">
        <f t="shared" si="684"/>
        <v>0</v>
      </c>
      <c r="AY1650">
        <f t="shared" si="685"/>
        <v>0</v>
      </c>
      <c r="BA1650">
        <f t="shared" si="686"/>
        <v>0</v>
      </c>
      <c r="BB1650">
        <f t="shared" si="687"/>
        <v>0</v>
      </c>
      <c r="BC1650">
        <f t="shared" si="688"/>
        <v>0</v>
      </c>
      <c r="BD1650">
        <f t="shared" si="689"/>
        <v>0</v>
      </c>
      <c r="BF1650">
        <f t="shared" si="690"/>
        <v>0</v>
      </c>
      <c r="BG1650">
        <f t="shared" si="691"/>
        <v>0</v>
      </c>
      <c r="BH1650">
        <f t="shared" si="692"/>
        <v>0</v>
      </c>
      <c r="BI1650">
        <f t="shared" si="693"/>
        <v>0</v>
      </c>
      <c r="BK1650">
        <f t="shared" si="694"/>
        <v>0</v>
      </c>
      <c r="BL1650">
        <f t="shared" si="695"/>
        <v>0</v>
      </c>
      <c r="BM1650">
        <f t="shared" si="696"/>
        <v>0</v>
      </c>
      <c r="BN1650">
        <f t="shared" si="697"/>
        <v>0</v>
      </c>
      <c r="BP1650">
        <f t="shared" si="698"/>
        <v>0</v>
      </c>
      <c r="BQ1650">
        <f t="shared" si="699"/>
        <v>0</v>
      </c>
      <c r="BR1650">
        <f t="shared" si="700"/>
        <v>0</v>
      </c>
      <c r="BS1650">
        <f t="shared" si="701"/>
        <v>0</v>
      </c>
      <c r="BU1650">
        <f t="shared" si="702"/>
        <v>0</v>
      </c>
      <c r="BV1650">
        <f t="shared" si="703"/>
        <v>0</v>
      </c>
      <c r="BW1650">
        <f t="shared" si="704"/>
        <v>0</v>
      </c>
      <c r="BX1650">
        <f t="shared" si="705"/>
        <v>0</v>
      </c>
      <c r="BZ1650">
        <f t="shared" si="706"/>
        <v>0</v>
      </c>
      <c r="CA1650">
        <f t="shared" si="707"/>
        <v>0</v>
      </c>
      <c r="CC1650">
        <f t="shared" si="708"/>
        <v>0</v>
      </c>
      <c r="CD1650">
        <f t="shared" si="709"/>
        <v>0</v>
      </c>
      <c r="CE1650">
        <f t="shared" si="710"/>
        <v>0</v>
      </c>
      <c r="CF1650">
        <f t="shared" si="711"/>
        <v>0</v>
      </c>
      <c r="CG1650" s="203">
        <f t="shared" si="712"/>
        <v>0</v>
      </c>
      <c r="CH1650">
        <f t="shared" si="713"/>
        <v>0</v>
      </c>
      <c r="CI1650">
        <f t="shared" si="714"/>
        <v>0</v>
      </c>
      <c r="CJ1650">
        <f t="shared" si="715"/>
        <v>0</v>
      </c>
    </row>
    <row r="1651" spans="1:88" ht="15" customHeight="1">
      <c r="A1651" s="166"/>
      <c r="B1651" s="7"/>
      <c r="C1651" s="64" t="s">
        <v>144</v>
      </c>
      <c r="D1651" s="322" t="str">
        <f t="shared" si="669"/>
        <v/>
      </c>
      <c r="E1651" s="323"/>
      <c r="F1651" s="323"/>
      <c r="G1651" s="323"/>
      <c r="H1651" s="323"/>
      <c r="I1651" s="323"/>
      <c r="J1651" s="323"/>
      <c r="K1651" s="323"/>
      <c r="L1651" s="324"/>
      <c r="M1651" s="234"/>
      <c r="N1651" s="234"/>
      <c r="O1651" s="234"/>
      <c r="P1651" s="234"/>
      <c r="Q1651" s="234"/>
      <c r="R1651" s="234"/>
      <c r="S1651" s="234"/>
      <c r="T1651" s="234"/>
      <c r="U1651" s="234"/>
      <c r="V1651" s="234"/>
      <c r="W1651" s="234"/>
      <c r="X1651" s="234"/>
      <c r="Y1651" s="234"/>
      <c r="Z1651" s="234"/>
      <c r="AA1651" s="234"/>
      <c r="AB1651" s="234"/>
      <c r="AC1651" s="234"/>
      <c r="AD1651" s="234"/>
      <c r="AG1651">
        <f t="shared" si="670"/>
        <v>0</v>
      </c>
      <c r="AH1651">
        <f t="shared" si="671"/>
        <v>0</v>
      </c>
      <c r="AI1651">
        <f t="shared" si="672"/>
        <v>0</v>
      </c>
      <c r="AJ1651">
        <f t="shared" si="673"/>
        <v>0</v>
      </c>
      <c r="AL1651">
        <f t="shared" si="674"/>
        <v>0</v>
      </c>
      <c r="AM1651">
        <f t="shared" si="675"/>
        <v>0</v>
      </c>
      <c r="AN1651">
        <f t="shared" si="676"/>
        <v>0</v>
      </c>
      <c r="AO1651">
        <f t="shared" si="677"/>
        <v>0</v>
      </c>
      <c r="AQ1651">
        <f t="shared" si="678"/>
        <v>0</v>
      </c>
      <c r="AR1651">
        <f t="shared" si="679"/>
        <v>0</v>
      </c>
      <c r="AS1651">
        <f t="shared" si="680"/>
        <v>0</v>
      </c>
      <c r="AT1651">
        <f t="shared" si="681"/>
        <v>0</v>
      </c>
      <c r="AV1651">
        <f t="shared" si="682"/>
        <v>0</v>
      </c>
      <c r="AW1651">
        <f t="shared" si="683"/>
        <v>0</v>
      </c>
      <c r="AX1651">
        <f t="shared" si="684"/>
        <v>0</v>
      </c>
      <c r="AY1651">
        <f t="shared" si="685"/>
        <v>0</v>
      </c>
      <c r="BA1651">
        <f t="shared" si="686"/>
        <v>0</v>
      </c>
      <c r="BB1651">
        <f t="shared" si="687"/>
        <v>0</v>
      </c>
      <c r="BC1651">
        <f t="shared" si="688"/>
        <v>0</v>
      </c>
      <c r="BD1651">
        <f t="shared" si="689"/>
        <v>0</v>
      </c>
      <c r="BF1651">
        <f t="shared" si="690"/>
        <v>0</v>
      </c>
      <c r="BG1651">
        <f t="shared" si="691"/>
        <v>0</v>
      </c>
      <c r="BH1651">
        <f t="shared" si="692"/>
        <v>0</v>
      </c>
      <c r="BI1651">
        <f t="shared" si="693"/>
        <v>0</v>
      </c>
      <c r="BK1651">
        <f t="shared" si="694"/>
        <v>0</v>
      </c>
      <c r="BL1651">
        <f t="shared" si="695"/>
        <v>0</v>
      </c>
      <c r="BM1651">
        <f t="shared" si="696"/>
        <v>0</v>
      </c>
      <c r="BN1651">
        <f t="shared" si="697"/>
        <v>0</v>
      </c>
      <c r="BP1651">
        <f t="shared" si="698"/>
        <v>0</v>
      </c>
      <c r="BQ1651">
        <f t="shared" si="699"/>
        <v>0</v>
      </c>
      <c r="BR1651">
        <f t="shared" si="700"/>
        <v>0</v>
      </c>
      <c r="BS1651">
        <f t="shared" si="701"/>
        <v>0</v>
      </c>
      <c r="BU1651">
        <f t="shared" si="702"/>
        <v>0</v>
      </c>
      <c r="BV1651">
        <f t="shared" si="703"/>
        <v>0</v>
      </c>
      <c r="BW1651">
        <f t="shared" si="704"/>
        <v>0</v>
      </c>
      <c r="BX1651">
        <f t="shared" si="705"/>
        <v>0</v>
      </c>
      <c r="BZ1651">
        <f t="shared" si="706"/>
        <v>0</v>
      </c>
      <c r="CA1651">
        <f t="shared" si="707"/>
        <v>0</v>
      </c>
      <c r="CC1651">
        <f t="shared" si="708"/>
        <v>0</v>
      </c>
      <c r="CD1651">
        <f t="shared" si="709"/>
        <v>0</v>
      </c>
      <c r="CE1651">
        <f t="shared" si="710"/>
        <v>0</v>
      </c>
      <c r="CF1651">
        <f t="shared" si="711"/>
        <v>0</v>
      </c>
      <c r="CG1651" s="203">
        <f t="shared" si="712"/>
        <v>0</v>
      </c>
      <c r="CH1651">
        <f t="shared" si="713"/>
        <v>0</v>
      </c>
      <c r="CI1651">
        <f t="shared" si="714"/>
        <v>0</v>
      </c>
      <c r="CJ1651">
        <f t="shared" si="715"/>
        <v>0</v>
      </c>
    </row>
    <row r="1652" spans="1:88" ht="15" customHeight="1">
      <c r="A1652" s="166"/>
      <c r="B1652" s="7"/>
      <c r="C1652" s="64" t="s">
        <v>145</v>
      </c>
      <c r="D1652" s="322" t="str">
        <f t="shared" si="669"/>
        <v/>
      </c>
      <c r="E1652" s="323"/>
      <c r="F1652" s="323"/>
      <c r="G1652" s="323"/>
      <c r="H1652" s="323"/>
      <c r="I1652" s="323"/>
      <c r="J1652" s="323"/>
      <c r="K1652" s="323"/>
      <c r="L1652" s="324"/>
      <c r="M1652" s="234"/>
      <c r="N1652" s="234"/>
      <c r="O1652" s="234"/>
      <c r="P1652" s="234"/>
      <c r="Q1652" s="234"/>
      <c r="R1652" s="234"/>
      <c r="S1652" s="234"/>
      <c r="T1652" s="234"/>
      <c r="U1652" s="234"/>
      <c r="V1652" s="234"/>
      <c r="W1652" s="234"/>
      <c r="X1652" s="234"/>
      <c r="Y1652" s="234"/>
      <c r="Z1652" s="234"/>
      <c r="AA1652" s="234"/>
      <c r="AB1652" s="234"/>
      <c r="AC1652" s="234"/>
      <c r="AD1652" s="234"/>
      <c r="AG1652">
        <f t="shared" si="670"/>
        <v>0</v>
      </c>
      <c r="AH1652">
        <f t="shared" si="671"/>
        <v>0</v>
      </c>
      <c r="AI1652">
        <f t="shared" si="672"/>
        <v>0</v>
      </c>
      <c r="AJ1652">
        <f t="shared" si="673"/>
        <v>0</v>
      </c>
      <c r="AL1652">
        <f t="shared" si="674"/>
        <v>0</v>
      </c>
      <c r="AM1652">
        <f t="shared" si="675"/>
        <v>0</v>
      </c>
      <c r="AN1652">
        <f t="shared" si="676"/>
        <v>0</v>
      </c>
      <c r="AO1652">
        <f t="shared" si="677"/>
        <v>0</v>
      </c>
      <c r="AQ1652">
        <f t="shared" si="678"/>
        <v>0</v>
      </c>
      <c r="AR1652">
        <f t="shared" si="679"/>
        <v>0</v>
      </c>
      <c r="AS1652">
        <f t="shared" si="680"/>
        <v>0</v>
      </c>
      <c r="AT1652">
        <f t="shared" si="681"/>
        <v>0</v>
      </c>
      <c r="AV1652">
        <f t="shared" si="682"/>
        <v>0</v>
      </c>
      <c r="AW1652">
        <f t="shared" si="683"/>
        <v>0</v>
      </c>
      <c r="AX1652">
        <f t="shared" si="684"/>
        <v>0</v>
      </c>
      <c r="AY1652">
        <f t="shared" si="685"/>
        <v>0</v>
      </c>
      <c r="BA1652">
        <f t="shared" si="686"/>
        <v>0</v>
      </c>
      <c r="BB1652">
        <f t="shared" si="687"/>
        <v>0</v>
      </c>
      <c r="BC1652">
        <f t="shared" si="688"/>
        <v>0</v>
      </c>
      <c r="BD1652">
        <f t="shared" si="689"/>
        <v>0</v>
      </c>
      <c r="BF1652">
        <f t="shared" si="690"/>
        <v>0</v>
      </c>
      <c r="BG1652">
        <f t="shared" si="691"/>
        <v>0</v>
      </c>
      <c r="BH1652">
        <f t="shared" si="692"/>
        <v>0</v>
      </c>
      <c r="BI1652">
        <f t="shared" si="693"/>
        <v>0</v>
      </c>
      <c r="BK1652">
        <f t="shared" si="694"/>
        <v>0</v>
      </c>
      <c r="BL1652">
        <f t="shared" si="695"/>
        <v>0</v>
      </c>
      <c r="BM1652">
        <f t="shared" si="696"/>
        <v>0</v>
      </c>
      <c r="BN1652">
        <f t="shared" si="697"/>
        <v>0</v>
      </c>
      <c r="BP1652">
        <f t="shared" si="698"/>
        <v>0</v>
      </c>
      <c r="BQ1652">
        <f t="shared" si="699"/>
        <v>0</v>
      </c>
      <c r="BR1652">
        <f t="shared" si="700"/>
        <v>0</v>
      </c>
      <c r="BS1652">
        <f t="shared" si="701"/>
        <v>0</v>
      </c>
      <c r="BU1652">
        <f t="shared" si="702"/>
        <v>0</v>
      </c>
      <c r="BV1652">
        <f t="shared" si="703"/>
        <v>0</v>
      </c>
      <c r="BW1652">
        <f t="shared" si="704"/>
        <v>0</v>
      </c>
      <c r="BX1652">
        <f t="shared" si="705"/>
        <v>0</v>
      </c>
      <c r="BZ1652">
        <f t="shared" si="706"/>
        <v>0</v>
      </c>
      <c r="CA1652">
        <f t="shared" si="707"/>
        <v>0</v>
      </c>
      <c r="CC1652">
        <f t="shared" si="708"/>
        <v>0</v>
      </c>
      <c r="CD1652">
        <f t="shared" si="709"/>
        <v>0</v>
      </c>
      <c r="CE1652">
        <f t="shared" si="710"/>
        <v>0</v>
      </c>
      <c r="CF1652">
        <f t="shared" si="711"/>
        <v>0</v>
      </c>
      <c r="CG1652" s="203">
        <f t="shared" si="712"/>
        <v>0</v>
      </c>
      <c r="CH1652">
        <f t="shared" si="713"/>
        <v>0</v>
      </c>
      <c r="CI1652">
        <f t="shared" si="714"/>
        <v>0</v>
      </c>
      <c r="CJ1652">
        <f t="shared" si="715"/>
        <v>0</v>
      </c>
    </row>
    <row r="1653" spans="1:88" ht="15" customHeight="1">
      <c r="A1653" s="166"/>
      <c r="B1653" s="7"/>
      <c r="C1653" s="64" t="s">
        <v>146</v>
      </c>
      <c r="D1653" s="322" t="str">
        <f t="shared" si="669"/>
        <v/>
      </c>
      <c r="E1653" s="323"/>
      <c r="F1653" s="323"/>
      <c r="G1653" s="323"/>
      <c r="H1653" s="323"/>
      <c r="I1653" s="323"/>
      <c r="J1653" s="323"/>
      <c r="K1653" s="323"/>
      <c r="L1653" s="324"/>
      <c r="M1653" s="234"/>
      <c r="N1653" s="234"/>
      <c r="O1653" s="234"/>
      <c r="P1653" s="234"/>
      <c r="Q1653" s="234"/>
      <c r="R1653" s="234"/>
      <c r="S1653" s="234"/>
      <c r="T1653" s="234"/>
      <c r="U1653" s="234"/>
      <c r="V1653" s="234"/>
      <c r="W1653" s="234"/>
      <c r="X1653" s="234"/>
      <c r="Y1653" s="234"/>
      <c r="Z1653" s="234"/>
      <c r="AA1653" s="234"/>
      <c r="AB1653" s="234"/>
      <c r="AC1653" s="234"/>
      <c r="AD1653" s="234"/>
      <c r="AG1653">
        <f t="shared" si="670"/>
        <v>0</v>
      </c>
      <c r="AH1653">
        <f t="shared" si="671"/>
        <v>0</v>
      </c>
      <c r="AI1653">
        <f t="shared" si="672"/>
        <v>0</v>
      </c>
      <c r="AJ1653">
        <f t="shared" si="673"/>
        <v>0</v>
      </c>
      <c r="AL1653">
        <f t="shared" si="674"/>
        <v>0</v>
      </c>
      <c r="AM1653">
        <f t="shared" si="675"/>
        <v>0</v>
      </c>
      <c r="AN1653">
        <f t="shared" si="676"/>
        <v>0</v>
      </c>
      <c r="AO1653">
        <f t="shared" si="677"/>
        <v>0</v>
      </c>
      <c r="AQ1653">
        <f t="shared" si="678"/>
        <v>0</v>
      </c>
      <c r="AR1653">
        <f t="shared" si="679"/>
        <v>0</v>
      </c>
      <c r="AS1653">
        <f t="shared" si="680"/>
        <v>0</v>
      </c>
      <c r="AT1653">
        <f t="shared" si="681"/>
        <v>0</v>
      </c>
      <c r="AV1653">
        <f t="shared" si="682"/>
        <v>0</v>
      </c>
      <c r="AW1653">
        <f t="shared" si="683"/>
        <v>0</v>
      </c>
      <c r="AX1653">
        <f t="shared" si="684"/>
        <v>0</v>
      </c>
      <c r="AY1653">
        <f t="shared" si="685"/>
        <v>0</v>
      </c>
      <c r="BA1653">
        <f t="shared" si="686"/>
        <v>0</v>
      </c>
      <c r="BB1653">
        <f t="shared" si="687"/>
        <v>0</v>
      </c>
      <c r="BC1653">
        <f t="shared" si="688"/>
        <v>0</v>
      </c>
      <c r="BD1653">
        <f t="shared" si="689"/>
        <v>0</v>
      </c>
      <c r="BF1653">
        <f t="shared" si="690"/>
        <v>0</v>
      </c>
      <c r="BG1653">
        <f t="shared" si="691"/>
        <v>0</v>
      </c>
      <c r="BH1653">
        <f t="shared" si="692"/>
        <v>0</v>
      </c>
      <c r="BI1653">
        <f t="shared" si="693"/>
        <v>0</v>
      </c>
      <c r="BK1653">
        <f t="shared" si="694"/>
        <v>0</v>
      </c>
      <c r="BL1653">
        <f t="shared" si="695"/>
        <v>0</v>
      </c>
      <c r="BM1653">
        <f t="shared" si="696"/>
        <v>0</v>
      </c>
      <c r="BN1653">
        <f t="shared" si="697"/>
        <v>0</v>
      </c>
      <c r="BP1653">
        <f t="shared" si="698"/>
        <v>0</v>
      </c>
      <c r="BQ1653">
        <f t="shared" si="699"/>
        <v>0</v>
      </c>
      <c r="BR1653">
        <f t="shared" si="700"/>
        <v>0</v>
      </c>
      <c r="BS1653">
        <f t="shared" si="701"/>
        <v>0</v>
      </c>
      <c r="BU1653">
        <f t="shared" si="702"/>
        <v>0</v>
      </c>
      <c r="BV1653">
        <f t="shared" si="703"/>
        <v>0</v>
      </c>
      <c r="BW1653">
        <f t="shared" si="704"/>
        <v>0</v>
      </c>
      <c r="BX1653">
        <f t="shared" si="705"/>
        <v>0</v>
      </c>
      <c r="BZ1653">
        <f t="shared" si="706"/>
        <v>0</v>
      </c>
      <c r="CA1653">
        <f t="shared" si="707"/>
        <v>0</v>
      </c>
      <c r="CC1653">
        <f t="shared" si="708"/>
        <v>0</v>
      </c>
      <c r="CD1653">
        <f t="shared" si="709"/>
        <v>0</v>
      </c>
      <c r="CE1653">
        <f t="shared" si="710"/>
        <v>0</v>
      </c>
      <c r="CF1653">
        <f t="shared" si="711"/>
        <v>0</v>
      </c>
      <c r="CG1653" s="203">
        <f t="shared" si="712"/>
        <v>0</v>
      </c>
      <c r="CH1653">
        <f t="shared" si="713"/>
        <v>0</v>
      </c>
      <c r="CI1653">
        <f t="shared" si="714"/>
        <v>0</v>
      </c>
      <c r="CJ1653">
        <f t="shared" si="715"/>
        <v>0</v>
      </c>
    </row>
    <row r="1654" spans="1:88" ht="15" customHeight="1">
      <c r="A1654" s="166"/>
      <c r="B1654" s="7"/>
      <c r="C1654" s="64" t="s">
        <v>147</v>
      </c>
      <c r="D1654" s="322" t="str">
        <f t="shared" si="669"/>
        <v/>
      </c>
      <c r="E1654" s="323"/>
      <c r="F1654" s="323"/>
      <c r="G1654" s="323"/>
      <c r="H1654" s="323"/>
      <c r="I1654" s="323"/>
      <c r="J1654" s="323"/>
      <c r="K1654" s="323"/>
      <c r="L1654" s="324"/>
      <c r="M1654" s="234"/>
      <c r="N1654" s="234"/>
      <c r="O1654" s="234"/>
      <c r="P1654" s="234"/>
      <c r="Q1654" s="234"/>
      <c r="R1654" s="234"/>
      <c r="S1654" s="234"/>
      <c r="T1654" s="234"/>
      <c r="U1654" s="234"/>
      <c r="V1654" s="234"/>
      <c r="W1654" s="234"/>
      <c r="X1654" s="234"/>
      <c r="Y1654" s="234"/>
      <c r="Z1654" s="234"/>
      <c r="AA1654" s="234"/>
      <c r="AB1654" s="234"/>
      <c r="AC1654" s="234"/>
      <c r="AD1654" s="234"/>
      <c r="AG1654">
        <f t="shared" si="670"/>
        <v>0</v>
      </c>
      <c r="AH1654">
        <f t="shared" si="671"/>
        <v>0</v>
      </c>
      <c r="AI1654">
        <f t="shared" si="672"/>
        <v>0</v>
      </c>
      <c r="AJ1654">
        <f t="shared" si="673"/>
        <v>0</v>
      </c>
      <c r="AL1654">
        <f t="shared" si="674"/>
        <v>0</v>
      </c>
      <c r="AM1654">
        <f t="shared" si="675"/>
        <v>0</v>
      </c>
      <c r="AN1654">
        <f t="shared" si="676"/>
        <v>0</v>
      </c>
      <c r="AO1654">
        <f t="shared" si="677"/>
        <v>0</v>
      </c>
      <c r="AQ1654">
        <f t="shared" si="678"/>
        <v>0</v>
      </c>
      <c r="AR1654">
        <f t="shared" si="679"/>
        <v>0</v>
      </c>
      <c r="AS1654">
        <f t="shared" si="680"/>
        <v>0</v>
      </c>
      <c r="AT1654">
        <f t="shared" si="681"/>
        <v>0</v>
      </c>
      <c r="AV1654">
        <f t="shared" si="682"/>
        <v>0</v>
      </c>
      <c r="AW1654">
        <f t="shared" si="683"/>
        <v>0</v>
      </c>
      <c r="AX1654">
        <f t="shared" si="684"/>
        <v>0</v>
      </c>
      <c r="AY1654">
        <f t="shared" si="685"/>
        <v>0</v>
      </c>
      <c r="BA1654">
        <f t="shared" si="686"/>
        <v>0</v>
      </c>
      <c r="BB1654">
        <f t="shared" si="687"/>
        <v>0</v>
      </c>
      <c r="BC1654">
        <f t="shared" si="688"/>
        <v>0</v>
      </c>
      <c r="BD1654">
        <f t="shared" si="689"/>
        <v>0</v>
      </c>
      <c r="BF1654">
        <f t="shared" si="690"/>
        <v>0</v>
      </c>
      <c r="BG1654">
        <f t="shared" si="691"/>
        <v>0</v>
      </c>
      <c r="BH1654">
        <f t="shared" si="692"/>
        <v>0</v>
      </c>
      <c r="BI1654">
        <f t="shared" si="693"/>
        <v>0</v>
      </c>
      <c r="BK1654">
        <f t="shared" si="694"/>
        <v>0</v>
      </c>
      <c r="BL1654">
        <f t="shared" si="695"/>
        <v>0</v>
      </c>
      <c r="BM1654">
        <f t="shared" si="696"/>
        <v>0</v>
      </c>
      <c r="BN1654">
        <f t="shared" si="697"/>
        <v>0</v>
      </c>
      <c r="BP1654">
        <f t="shared" si="698"/>
        <v>0</v>
      </c>
      <c r="BQ1654">
        <f t="shared" si="699"/>
        <v>0</v>
      </c>
      <c r="BR1654">
        <f t="shared" si="700"/>
        <v>0</v>
      </c>
      <c r="BS1654">
        <f t="shared" si="701"/>
        <v>0</v>
      </c>
      <c r="BU1654">
        <f t="shared" si="702"/>
        <v>0</v>
      </c>
      <c r="BV1654">
        <f t="shared" si="703"/>
        <v>0</v>
      </c>
      <c r="BW1654">
        <f t="shared" si="704"/>
        <v>0</v>
      </c>
      <c r="BX1654">
        <f t="shared" si="705"/>
        <v>0</v>
      </c>
      <c r="BZ1654">
        <f t="shared" si="706"/>
        <v>0</v>
      </c>
      <c r="CA1654">
        <f t="shared" si="707"/>
        <v>0</v>
      </c>
      <c r="CC1654">
        <f t="shared" si="708"/>
        <v>0</v>
      </c>
      <c r="CD1654">
        <f t="shared" si="709"/>
        <v>0</v>
      </c>
      <c r="CE1654">
        <f t="shared" si="710"/>
        <v>0</v>
      </c>
      <c r="CF1654">
        <f t="shared" si="711"/>
        <v>0</v>
      </c>
      <c r="CG1654" s="203">
        <f t="shared" si="712"/>
        <v>0</v>
      </c>
      <c r="CH1654">
        <f t="shared" si="713"/>
        <v>0</v>
      </c>
      <c r="CI1654">
        <f t="shared" si="714"/>
        <v>0</v>
      </c>
      <c r="CJ1654">
        <f t="shared" si="715"/>
        <v>0</v>
      </c>
    </row>
    <row r="1655" spans="1:88" ht="15" customHeight="1">
      <c r="A1655" s="166"/>
      <c r="B1655" s="7"/>
      <c r="C1655" s="64" t="s">
        <v>148</v>
      </c>
      <c r="D1655" s="322" t="str">
        <f t="shared" si="669"/>
        <v/>
      </c>
      <c r="E1655" s="323"/>
      <c r="F1655" s="323"/>
      <c r="G1655" s="323"/>
      <c r="H1655" s="323"/>
      <c r="I1655" s="323"/>
      <c r="J1655" s="323"/>
      <c r="K1655" s="323"/>
      <c r="L1655" s="324"/>
      <c r="M1655" s="234"/>
      <c r="N1655" s="234"/>
      <c r="O1655" s="234"/>
      <c r="P1655" s="234"/>
      <c r="Q1655" s="234"/>
      <c r="R1655" s="234"/>
      <c r="S1655" s="234"/>
      <c r="T1655" s="234"/>
      <c r="U1655" s="234"/>
      <c r="V1655" s="234"/>
      <c r="W1655" s="234"/>
      <c r="X1655" s="234"/>
      <c r="Y1655" s="234"/>
      <c r="Z1655" s="234"/>
      <c r="AA1655" s="234"/>
      <c r="AB1655" s="234"/>
      <c r="AC1655" s="234"/>
      <c r="AD1655" s="234"/>
      <c r="AG1655">
        <f t="shared" si="670"/>
        <v>0</v>
      </c>
      <c r="AH1655">
        <f t="shared" si="671"/>
        <v>0</v>
      </c>
      <c r="AI1655">
        <f t="shared" si="672"/>
        <v>0</v>
      </c>
      <c r="AJ1655">
        <f t="shared" si="673"/>
        <v>0</v>
      </c>
      <c r="AL1655">
        <f t="shared" si="674"/>
        <v>0</v>
      </c>
      <c r="AM1655">
        <f t="shared" si="675"/>
        <v>0</v>
      </c>
      <c r="AN1655">
        <f t="shared" si="676"/>
        <v>0</v>
      </c>
      <c r="AO1655">
        <f t="shared" si="677"/>
        <v>0</v>
      </c>
      <c r="AQ1655">
        <f t="shared" si="678"/>
        <v>0</v>
      </c>
      <c r="AR1655">
        <f t="shared" si="679"/>
        <v>0</v>
      </c>
      <c r="AS1655">
        <f t="shared" si="680"/>
        <v>0</v>
      </c>
      <c r="AT1655">
        <f t="shared" si="681"/>
        <v>0</v>
      </c>
      <c r="AV1655">
        <f t="shared" si="682"/>
        <v>0</v>
      </c>
      <c r="AW1655">
        <f t="shared" si="683"/>
        <v>0</v>
      </c>
      <c r="AX1655">
        <f t="shared" si="684"/>
        <v>0</v>
      </c>
      <c r="AY1655">
        <f t="shared" si="685"/>
        <v>0</v>
      </c>
      <c r="BA1655">
        <f t="shared" si="686"/>
        <v>0</v>
      </c>
      <c r="BB1655">
        <f t="shared" si="687"/>
        <v>0</v>
      </c>
      <c r="BC1655">
        <f t="shared" si="688"/>
        <v>0</v>
      </c>
      <c r="BD1655">
        <f t="shared" si="689"/>
        <v>0</v>
      </c>
      <c r="BF1655">
        <f t="shared" si="690"/>
        <v>0</v>
      </c>
      <c r="BG1655">
        <f t="shared" si="691"/>
        <v>0</v>
      </c>
      <c r="BH1655">
        <f t="shared" si="692"/>
        <v>0</v>
      </c>
      <c r="BI1655">
        <f t="shared" si="693"/>
        <v>0</v>
      </c>
      <c r="BK1655">
        <f t="shared" si="694"/>
        <v>0</v>
      </c>
      <c r="BL1655">
        <f t="shared" si="695"/>
        <v>0</v>
      </c>
      <c r="BM1655">
        <f t="shared" si="696"/>
        <v>0</v>
      </c>
      <c r="BN1655">
        <f t="shared" si="697"/>
        <v>0</v>
      </c>
      <c r="BP1655">
        <f t="shared" si="698"/>
        <v>0</v>
      </c>
      <c r="BQ1655">
        <f t="shared" si="699"/>
        <v>0</v>
      </c>
      <c r="BR1655">
        <f t="shared" si="700"/>
        <v>0</v>
      </c>
      <c r="BS1655">
        <f t="shared" si="701"/>
        <v>0</v>
      </c>
      <c r="BU1655">
        <f t="shared" si="702"/>
        <v>0</v>
      </c>
      <c r="BV1655">
        <f t="shared" si="703"/>
        <v>0</v>
      </c>
      <c r="BW1655">
        <f t="shared" si="704"/>
        <v>0</v>
      </c>
      <c r="BX1655">
        <f t="shared" si="705"/>
        <v>0</v>
      </c>
      <c r="BZ1655">
        <f t="shared" si="706"/>
        <v>0</v>
      </c>
      <c r="CA1655">
        <f t="shared" si="707"/>
        <v>0</v>
      </c>
      <c r="CC1655">
        <f t="shared" si="708"/>
        <v>0</v>
      </c>
      <c r="CD1655">
        <f t="shared" si="709"/>
        <v>0</v>
      </c>
      <c r="CE1655">
        <f t="shared" si="710"/>
        <v>0</v>
      </c>
      <c r="CF1655">
        <f t="shared" si="711"/>
        <v>0</v>
      </c>
      <c r="CG1655" s="203">
        <f t="shared" si="712"/>
        <v>0</v>
      </c>
      <c r="CH1655">
        <f t="shared" si="713"/>
        <v>0</v>
      </c>
      <c r="CI1655">
        <f t="shared" si="714"/>
        <v>0</v>
      </c>
      <c r="CJ1655">
        <f t="shared" si="715"/>
        <v>0</v>
      </c>
    </row>
    <row r="1656" spans="1:88" ht="15" customHeight="1">
      <c r="A1656" s="166"/>
      <c r="B1656" s="7"/>
      <c r="C1656" s="64" t="s">
        <v>149</v>
      </c>
      <c r="D1656" s="322" t="str">
        <f t="shared" si="669"/>
        <v/>
      </c>
      <c r="E1656" s="323"/>
      <c r="F1656" s="323"/>
      <c r="G1656" s="323"/>
      <c r="H1656" s="323"/>
      <c r="I1656" s="323"/>
      <c r="J1656" s="323"/>
      <c r="K1656" s="323"/>
      <c r="L1656" s="324"/>
      <c r="M1656" s="234"/>
      <c r="N1656" s="234"/>
      <c r="O1656" s="234"/>
      <c r="P1656" s="234"/>
      <c r="Q1656" s="234"/>
      <c r="R1656" s="234"/>
      <c r="S1656" s="234"/>
      <c r="T1656" s="234"/>
      <c r="U1656" s="234"/>
      <c r="V1656" s="234"/>
      <c r="W1656" s="234"/>
      <c r="X1656" s="234"/>
      <c r="Y1656" s="234"/>
      <c r="Z1656" s="234"/>
      <c r="AA1656" s="234"/>
      <c r="AB1656" s="234"/>
      <c r="AC1656" s="234"/>
      <c r="AD1656" s="234"/>
      <c r="AG1656">
        <f t="shared" si="670"/>
        <v>0</v>
      </c>
      <c r="AH1656">
        <f t="shared" si="671"/>
        <v>0</v>
      </c>
      <c r="AI1656">
        <f t="shared" si="672"/>
        <v>0</v>
      </c>
      <c r="AJ1656">
        <f t="shared" si="673"/>
        <v>0</v>
      </c>
      <c r="AL1656">
        <f t="shared" si="674"/>
        <v>0</v>
      </c>
      <c r="AM1656">
        <f t="shared" si="675"/>
        <v>0</v>
      </c>
      <c r="AN1656">
        <f t="shared" si="676"/>
        <v>0</v>
      </c>
      <c r="AO1656">
        <f t="shared" si="677"/>
        <v>0</v>
      </c>
      <c r="AQ1656">
        <f t="shared" si="678"/>
        <v>0</v>
      </c>
      <c r="AR1656">
        <f t="shared" si="679"/>
        <v>0</v>
      </c>
      <c r="AS1656">
        <f t="shared" si="680"/>
        <v>0</v>
      </c>
      <c r="AT1656">
        <f t="shared" si="681"/>
        <v>0</v>
      </c>
      <c r="AV1656">
        <f t="shared" si="682"/>
        <v>0</v>
      </c>
      <c r="AW1656">
        <f t="shared" si="683"/>
        <v>0</v>
      </c>
      <c r="AX1656">
        <f t="shared" si="684"/>
        <v>0</v>
      </c>
      <c r="AY1656">
        <f t="shared" si="685"/>
        <v>0</v>
      </c>
      <c r="BA1656">
        <f t="shared" si="686"/>
        <v>0</v>
      </c>
      <c r="BB1656">
        <f t="shared" si="687"/>
        <v>0</v>
      </c>
      <c r="BC1656">
        <f t="shared" si="688"/>
        <v>0</v>
      </c>
      <c r="BD1656">
        <f t="shared" si="689"/>
        <v>0</v>
      </c>
      <c r="BF1656">
        <f t="shared" si="690"/>
        <v>0</v>
      </c>
      <c r="BG1656">
        <f t="shared" si="691"/>
        <v>0</v>
      </c>
      <c r="BH1656">
        <f t="shared" si="692"/>
        <v>0</v>
      </c>
      <c r="BI1656">
        <f t="shared" si="693"/>
        <v>0</v>
      </c>
      <c r="BK1656">
        <f t="shared" si="694"/>
        <v>0</v>
      </c>
      <c r="BL1656">
        <f t="shared" si="695"/>
        <v>0</v>
      </c>
      <c r="BM1656">
        <f t="shared" si="696"/>
        <v>0</v>
      </c>
      <c r="BN1656">
        <f t="shared" si="697"/>
        <v>0</v>
      </c>
      <c r="BP1656">
        <f t="shared" si="698"/>
        <v>0</v>
      </c>
      <c r="BQ1656">
        <f t="shared" si="699"/>
        <v>0</v>
      </c>
      <c r="BR1656">
        <f t="shared" si="700"/>
        <v>0</v>
      </c>
      <c r="BS1656">
        <f t="shared" si="701"/>
        <v>0</v>
      </c>
      <c r="BU1656">
        <f t="shared" si="702"/>
        <v>0</v>
      </c>
      <c r="BV1656">
        <f t="shared" si="703"/>
        <v>0</v>
      </c>
      <c r="BW1656">
        <f t="shared" si="704"/>
        <v>0</v>
      </c>
      <c r="BX1656">
        <f t="shared" si="705"/>
        <v>0</v>
      </c>
      <c r="BZ1656">
        <f t="shared" si="706"/>
        <v>0</v>
      </c>
      <c r="CA1656">
        <f t="shared" si="707"/>
        <v>0</v>
      </c>
      <c r="CC1656">
        <f t="shared" si="708"/>
        <v>0</v>
      </c>
      <c r="CD1656">
        <f t="shared" si="709"/>
        <v>0</v>
      </c>
      <c r="CE1656">
        <f t="shared" si="710"/>
        <v>0</v>
      </c>
      <c r="CF1656">
        <f t="shared" si="711"/>
        <v>0</v>
      </c>
      <c r="CG1656" s="203">
        <f t="shared" si="712"/>
        <v>0</v>
      </c>
      <c r="CH1656">
        <f t="shared" si="713"/>
        <v>0</v>
      </c>
      <c r="CI1656">
        <f t="shared" si="714"/>
        <v>0</v>
      </c>
      <c r="CJ1656">
        <f t="shared" si="715"/>
        <v>0</v>
      </c>
    </row>
    <row r="1657" spans="1:88" ht="15" customHeight="1">
      <c r="A1657" s="166"/>
      <c r="B1657" s="7"/>
      <c r="C1657" s="64" t="s">
        <v>150</v>
      </c>
      <c r="D1657" s="322" t="str">
        <f t="shared" si="669"/>
        <v/>
      </c>
      <c r="E1657" s="323"/>
      <c r="F1657" s="323"/>
      <c r="G1657" s="323"/>
      <c r="H1657" s="323"/>
      <c r="I1657" s="323"/>
      <c r="J1657" s="323"/>
      <c r="K1657" s="323"/>
      <c r="L1657" s="324"/>
      <c r="M1657" s="234"/>
      <c r="N1657" s="234"/>
      <c r="O1657" s="234"/>
      <c r="P1657" s="234"/>
      <c r="Q1657" s="234"/>
      <c r="R1657" s="234"/>
      <c r="S1657" s="234"/>
      <c r="T1657" s="234"/>
      <c r="U1657" s="234"/>
      <c r="V1657" s="234"/>
      <c r="W1657" s="234"/>
      <c r="X1657" s="234"/>
      <c r="Y1657" s="234"/>
      <c r="Z1657" s="234"/>
      <c r="AA1657" s="234"/>
      <c r="AB1657" s="234"/>
      <c r="AC1657" s="234"/>
      <c r="AD1657" s="234"/>
      <c r="AG1657">
        <f t="shared" si="670"/>
        <v>0</v>
      </c>
      <c r="AH1657">
        <f t="shared" si="671"/>
        <v>0</v>
      </c>
      <c r="AI1657">
        <f t="shared" si="672"/>
        <v>0</v>
      </c>
      <c r="AJ1657">
        <f t="shared" si="673"/>
        <v>0</v>
      </c>
      <c r="AL1657">
        <f t="shared" si="674"/>
        <v>0</v>
      </c>
      <c r="AM1657">
        <f t="shared" si="675"/>
        <v>0</v>
      </c>
      <c r="AN1657">
        <f t="shared" si="676"/>
        <v>0</v>
      </c>
      <c r="AO1657">
        <f t="shared" si="677"/>
        <v>0</v>
      </c>
      <c r="AQ1657">
        <f t="shared" si="678"/>
        <v>0</v>
      </c>
      <c r="AR1657">
        <f t="shared" si="679"/>
        <v>0</v>
      </c>
      <c r="AS1657">
        <f t="shared" si="680"/>
        <v>0</v>
      </c>
      <c r="AT1657">
        <f t="shared" si="681"/>
        <v>0</v>
      </c>
      <c r="AV1657">
        <f t="shared" si="682"/>
        <v>0</v>
      </c>
      <c r="AW1657">
        <f t="shared" si="683"/>
        <v>0</v>
      </c>
      <c r="AX1657">
        <f t="shared" si="684"/>
        <v>0</v>
      </c>
      <c r="AY1657">
        <f t="shared" si="685"/>
        <v>0</v>
      </c>
      <c r="BA1657">
        <f t="shared" si="686"/>
        <v>0</v>
      </c>
      <c r="BB1657">
        <f t="shared" si="687"/>
        <v>0</v>
      </c>
      <c r="BC1657">
        <f t="shared" si="688"/>
        <v>0</v>
      </c>
      <c r="BD1657">
        <f t="shared" si="689"/>
        <v>0</v>
      </c>
      <c r="BF1657">
        <f t="shared" si="690"/>
        <v>0</v>
      </c>
      <c r="BG1657">
        <f t="shared" si="691"/>
        <v>0</v>
      </c>
      <c r="BH1657">
        <f t="shared" si="692"/>
        <v>0</v>
      </c>
      <c r="BI1657">
        <f t="shared" si="693"/>
        <v>0</v>
      </c>
      <c r="BK1657">
        <f t="shared" si="694"/>
        <v>0</v>
      </c>
      <c r="BL1657">
        <f t="shared" si="695"/>
        <v>0</v>
      </c>
      <c r="BM1657">
        <f t="shared" si="696"/>
        <v>0</v>
      </c>
      <c r="BN1657">
        <f t="shared" si="697"/>
        <v>0</v>
      </c>
      <c r="BP1657">
        <f t="shared" si="698"/>
        <v>0</v>
      </c>
      <c r="BQ1657">
        <f t="shared" si="699"/>
        <v>0</v>
      </c>
      <c r="BR1657">
        <f t="shared" si="700"/>
        <v>0</v>
      </c>
      <c r="BS1657">
        <f t="shared" si="701"/>
        <v>0</v>
      </c>
      <c r="BU1657">
        <f t="shared" si="702"/>
        <v>0</v>
      </c>
      <c r="BV1657">
        <f t="shared" si="703"/>
        <v>0</v>
      </c>
      <c r="BW1657">
        <f t="shared" si="704"/>
        <v>0</v>
      </c>
      <c r="BX1657">
        <f t="shared" si="705"/>
        <v>0</v>
      </c>
      <c r="BZ1657">
        <f t="shared" si="706"/>
        <v>0</v>
      </c>
      <c r="CA1657">
        <f t="shared" si="707"/>
        <v>0</v>
      </c>
      <c r="CC1657">
        <f t="shared" si="708"/>
        <v>0</v>
      </c>
      <c r="CD1657">
        <f t="shared" si="709"/>
        <v>0</v>
      </c>
      <c r="CE1657">
        <f t="shared" si="710"/>
        <v>0</v>
      </c>
      <c r="CF1657">
        <f t="shared" si="711"/>
        <v>0</v>
      </c>
      <c r="CG1657" s="203">
        <f t="shared" si="712"/>
        <v>0</v>
      </c>
      <c r="CH1657">
        <f t="shared" si="713"/>
        <v>0</v>
      </c>
      <c r="CI1657">
        <f t="shared" si="714"/>
        <v>0</v>
      </c>
      <c r="CJ1657">
        <f t="shared" si="715"/>
        <v>0</v>
      </c>
    </row>
    <row r="1658" spans="1:88" ht="15" customHeight="1">
      <c r="A1658" s="166"/>
      <c r="B1658" s="7"/>
      <c r="C1658" s="64" t="s">
        <v>151</v>
      </c>
      <c r="D1658" s="322" t="str">
        <f t="shared" si="669"/>
        <v/>
      </c>
      <c r="E1658" s="323"/>
      <c r="F1658" s="323"/>
      <c r="G1658" s="323"/>
      <c r="H1658" s="323"/>
      <c r="I1658" s="323"/>
      <c r="J1658" s="323"/>
      <c r="K1658" s="323"/>
      <c r="L1658" s="324"/>
      <c r="M1658" s="234"/>
      <c r="N1658" s="234"/>
      <c r="O1658" s="234"/>
      <c r="P1658" s="234"/>
      <c r="Q1658" s="234"/>
      <c r="R1658" s="234"/>
      <c r="S1658" s="234"/>
      <c r="T1658" s="234"/>
      <c r="U1658" s="234"/>
      <c r="V1658" s="234"/>
      <c r="W1658" s="234"/>
      <c r="X1658" s="234"/>
      <c r="Y1658" s="234"/>
      <c r="Z1658" s="234"/>
      <c r="AA1658" s="234"/>
      <c r="AB1658" s="234"/>
      <c r="AC1658" s="234"/>
      <c r="AD1658" s="234"/>
      <c r="AG1658">
        <f t="shared" si="670"/>
        <v>0</v>
      </c>
      <c r="AH1658">
        <f t="shared" si="671"/>
        <v>0</v>
      </c>
      <c r="AI1658">
        <f t="shared" si="672"/>
        <v>0</v>
      </c>
      <c r="AJ1658">
        <f t="shared" si="673"/>
        <v>0</v>
      </c>
      <c r="AL1658">
        <f t="shared" si="674"/>
        <v>0</v>
      </c>
      <c r="AM1658">
        <f t="shared" si="675"/>
        <v>0</v>
      </c>
      <c r="AN1658">
        <f t="shared" si="676"/>
        <v>0</v>
      </c>
      <c r="AO1658">
        <f t="shared" si="677"/>
        <v>0</v>
      </c>
      <c r="AQ1658">
        <f t="shared" si="678"/>
        <v>0</v>
      </c>
      <c r="AR1658">
        <f t="shared" si="679"/>
        <v>0</v>
      </c>
      <c r="AS1658">
        <f t="shared" si="680"/>
        <v>0</v>
      </c>
      <c r="AT1658">
        <f t="shared" si="681"/>
        <v>0</v>
      </c>
      <c r="AV1658">
        <f t="shared" si="682"/>
        <v>0</v>
      </c>
      <c r="AW1658">
        <f t="shared" si="683"/>
        <v>0</v>
      </c>
      <c r="AX1658">
        <f t="shared" si="684"/>
        <v>0</v>
      </c>
      <c r="AY1658">
        <f t="shared" si="685"/>
        <v>0</v>
      </c>
      <c r="BA1658">
        <f t="shared" si="686"/>
        <v>0</v>
      </c>
      <c r="BB1658">
        <f t="shared" si="687"/>
        <v>0</v>
      </c>
      <c r="BC1658">
        <f t="shared" si="688"/>
        <v>0</v>
      </c>
      <c r="BD1658">
        <f t="shared" si="689"/>
        <v>0</v>
      </c>
      <c r="BF1658">
        <f t="shared" si="690"/>
        <v>0</v>
      </c>
      <c r="BG1658">
        <f t="shared" si="691"/>
        <v>0</v>
      </c>
      <c r="BH1658">
        <f t="shared" si="692"/>
        <v>0</v>
      </c>
      <c r="BI1658">
        <f t="shared" si="693"/>
        <v>0</v>
      </c>
      <c r="BK1658">
        <f t="shared" si="694"/>
        <v>0</v>
      </c>
      <c r="BL1658">
        <f t="shared" si="695"/>
        <v>0</v>
      </c>
      <c r="BM1658">
        <f t="shared" si="696"/>
        <v>0</v>
      </c>
      <c r="BN1658">
        <f t="shared" si="697"/>
        <v>0</v>
      </c>
      <c r="BP1658">
        <f t="shared" si="698"/>
        <v>0</v>
      </c>
      <c r="BQ1658">
        <f t="shared" si="699"/>
        <v>0</v>
      </c>
      <c r="BR1658">
        <f t="shared" si="700"/>
        <v>0</v>
      </c>
      <c r="BS1658">
        <f t="shared" si="701"/>
        <v>0</v>
      </c>
      <c r="BU1658">
        <f t="shared" si="702"/>
        <v>0</v>
      </c>
      <c r="BV1658">
        <f t="shared" si="703"/>
        <v>0</v>
      </c>
      <c r="BW1658">
        <f t="shared" si="704"/>
        <v>0</v>
      </c>
      <c r="BX1658">
        <f t="shared" si="705"/>
        <v>0</v>
      </c>
      <c r="BZ1658">
        <f t="shared" si="706"/>
        <v>0</v>
      </c>
      <c r="CA1658">
        <f t="shared" si="707"/>
        <v>0</v>
      </c>
      <c r="CC1658">
        <f t="shared" si="708"/>
        <v>0</v>
      </c>
      <c r="CD1658">
        <f t="shared" si="709"/>
        <v>0</v>
      </c>
      <c r="CE1658">
        <f t="shared" si="710"/>
        <v>0</v>
      </c>
      <c r="CF1658">
        <f t="shared" si="711"/>
        <v>0</v>
      </c>
      <c r="CG1658" s="203">
        <f t="shared" si="712"/>
        <v>0</v>
      </c>
      <c r="CH1658">
        <f t="shared" si="713"/>
        <v>0</v>
      </c>
      <c r="CI1658">
        <f t="shared" si="714"/>
        <v>0</v>
      </c>
      <c r="CJ1658">
        <f t="shared" si="715"/>
        <v>0</v>
      </c>
    </row>
    <row r="1659" spans="1:88" ht="15" customHeight="1">
      <c r="A1659" s="166"/>
      <c r="B1659" s="7"/>
      <c r="C1659" s="64" t="s">
        <v>152</v>
      </c>
      <c r="D1659" s="322" t="str">
        <f t="shared" si="669"/>
        <v/>
      </c>
      <c r="E1659" s="323"/>
      <c r="F1659" s="323"/>
      <c r="G1659" s="323"/>
      <c r="H1659" s="323"/>
      <c r="I1659" s="323"/>
      <c r="J1659" s="323"/>
      <c r="K1659" s="323"/>
      <c r="L1659" s="324"/>
      <c r="M1659" s="234"/>
      <c r="N1659" s="234"/>
      <c r="O1659" s="234"/>
      <c r="P1659" s="234"/>
      <c r="Q1659" s="234"/>
      <c r="R1659" s="234"/>
      <c r="S1659" s="234"/>
      <c r="T1659" s="234"/>
      <c r="U1659" s="234"/>
      <c r="V1659" s="234"/>
      <c r="W1659" s="234"/>
      <c r="X1659" s="234"/>
      <c r="Y1659" s="234"/>
      <c r="Z1659" s="234"/>
      <c r="AA1659" s="234"/>
      <c r="AB1659" s="234"/>
      <c r="AC1659" s="234"/>
      <c r="AD1659" s="234"/>
      <c r="AG1659">
        <f t="shared" si="670"/>
        <v>0</v>
      </c>
      <c r="AH1659">
        <f t="shared" si="671"/>
        <v>0</v>
      </c>
      <c r="AI1659">
        <f t="shared" si="672"/>
        <v>0</v>
      </c>
      <c r="AJ1659">
        <f t="shared" si="673"/>
        <v>0</v>
      </c>
      <c r="AL1659">
        <f t="shared" si="674"/>
        <v>0</v>
      </c>
      <c r="AM1659">
        <f t="shared" si="675"/>
        <v>0</v>
      </c>
      <c r="AN1659">
        <f t="shared" si="676"/>
        <v>0</v>
      </c>
      <c r="AO1659">
        <f t="shared" si="677"/>
        <v>0</v>
      </c>
      <c r="AQ1659">
        <f t="shared" si="678"/>
        <v>0</v>
      </c>
      <c r="AR1659">
        <f t="shared" si="679"/>
        <v>0</v>
      </c>
      <c r="AS1659">
        <f t="shared" si="680"/>
        <v>0</v>
      </c>
      <c r="AT1659">
        <f t="shared" si="681"/>
        <v>0</v>
      </c>
      <c r="AV1659">
        <f t="shared" si="682"/>
        <v>0</v>
      </c>
      <c r="AW1659">
        <f t="shared" si="683"/>
        <v>0</v>
      </c>
      <c r="AX1659">
        <f t="shared" si="684"/>
        <v>0</v>
      </c>
      <c r="AY1659">
        <f t="shared" si="685"/>
        <v>0</v>
      </c>
      <c r="BA1659">
        <f t="shared" si="686"/>
        <v>0</v>
      </c>
      <c r="BB1659">
        <f t="shared" si="687"/>
        <v>0</v>
      </c>
      <c r="BC1659">
        <f t="shared" si="688"/>
        <v>0</v>
      </c>
      <c r="BD1659">
        <f t="shared" si="689"/>
        <v>0</v>
      </c>
      <c r="BF1659">
        <f t="shared" si="690"/>
        <v>0</v>
      </c>
      <c r="BG1659">
        <f t="shared" si="691"/>
        <v>0</v>
      </c>
      <c r="BH1659">
        <f t="shared" si="692"/>
        <v>0</v>
      </c>
      <c r="BI1659">
        <f t="shared" si="693"/>
        <v>0</v>
      </c>
      <c r="BK1659">
        <f t="shared" si="694"/>
        <v>0</v>
      </c>
      <c r="BL1659">
        <f t="shared" si="695"/>
        <v>0</v>
      </c>
      <c r="BM1659">
        <f t="shared" si="696"/>
        <v>0</v>
      </c>
      <c r="BN1659">
        <f t="shared" si="697"/>
        <v>0</v>
      </c>
      <c r="BP1659">
        <f t="shared" si="698"/>
        <v>0</v>
      </c>
      <c r="BQ1659">
        <f t="shared" si="699"/>
        <v>0</v>
      </c>
      <c r="BR1659">
        <f t="shared" si="700"/>
        <v>0</v>
      </c>
      <c r="BS1659">
        <f t="shared" si="701"/>
        <v>0</v>
      </c>
      <c r="BU1659">
        <f t="shared" si="702"/>
        <v>0</v>
      </c>
      <c r="BV1659">
        <f t="shared" si="703"/>
        <v>0</v>
      </c>
      <c r="BW1659">
        <f t="shared" si="704"/>
        <v>0</v>
      </c>
      <c r="BX1659">
        <f t="shared" si="705"/>
        <v>0</v>
      </c>
      <c r="BZ1659">
        <f t="shared" si="706"/>
        <v>0</v>
      </c>
      <c r="CA1659">
        <f t="shared" si="707"/>
        <v>0</v>
      </c>
      <c r="CC1659">
        <f t="shared" si="708"/>
        <v>0</v>
      </c>
      <c r="CD1659">
        <f t="shared" si="709"/>
        <v>0</v>
      </c>
      <c r="CE1659">
        <f t="shared" si="710"/>
        <v>0</v>
      </c>
      <c r="CF1659">
        <f t="shared" si="711"/>
        <v>0</v>
      </c>
      <c r="CG1659" s="203">
        <f t="shared" si="712"/>
        <v>0</v>
      </c>
      <c r="CH1659">
        <f t="shared" si="713"/>
        <v>0</v>
      </c>
      <c r="CI1659">
        <f t="shared" si="714"/>
        <v>0</v>
      </c>
      <c r="CJ1659">
        <f t="shared" si="715"/>
        <v>0</v>
      </c>
    </row>
    <row r="1660" spans="1:88" ht="15" customHeight="1">
      <c r="A1660" s="166"/>
      <c r="B1660" s="7"/>
      <c r="C1660" s="64" t="s">
        <v>153</v>
      </c>
      <c r="D1660" s="322" t="str">
        <f t="shared" si="669"/>
        <v/>
      </c>
      <c r="E1660" s="323"/>
      <c r="F1660" s="323"/>
      <c r="G1660" s="323"/>
      <c r="H1660" s="323"/>
      <c r="I1660" s="323"/>
      <c r="J1660" s="323"/>
      <c r="K1660" s="323"/>
      <c r="L1660" s="324"/>
      <c r="M1660" s="234"/>
      <c r="N1660" s="234"/>
      <c r="O1660" s="234"/>
      <c r="P1660" s="234"/>
      <c r="Q1660" s="234"/>
      <c r="R1660" s="234"/>
      <c r="S1660" s="234"/>
      <c r="T1660" s="234"/>
      <c r="U1660" s="234"/>
      <c r="V1660" s="234"/>
      <c r="W1660" s="234"/>
      <c r="X1660" s="234"/>
      <c r="Y1660" s="234"/>
      <c r="Z1660" s="234"/>
      <c r="AA1660" s="234"/>
      <c r="AB1660" s="234"/>
      <c r="AC1660" s="234"/>
      <c r="AD1660" s="234"/>
      <c r="AG1660">
        <f t="shared" si="670"/>
        <v>0</v>
      </c>
      <c r="AH1660">
        <f t="shared" si="671"/>
        <v>0</v>
      </c>
      <c r="AI1660">
        <f t="shared" si="672"/>
        <v>0</v>
      </c>
      <c r="AJ1660">
        <f t="shared" si="673"/>
        <v>0</v>
      </c>
      <c r="AL1660">
        <f t="shared" si="674"/>
        <v>0</v>
      </c>
      <c r="AM1660">
        <f t="shared" si="675"/>
        <v>0</v>
      </c>
      <c r="AN1660">
        <f t="shared" si="676"/>
        <v>0</v>
      </c>
      <c r="AO1660">
        <f t="shared" si="677"/>
        <v>0</v>
      </c>
      <c r="AQ1660">
        <f t="shared" si="678"/>
        <v>0</v>
      </c>
      <c r="AR1660">
        <f t="shared" si="679"/>
        <v>0</v>
      </c>
      <c r="AS1660">
        <f t="shared" si="680"/>
        <v>0</v>
      </c>
      <c r="AT1660">
        <f t="shared" si="681"/>
        <v>0</v>
      </c>
      <c r="AV1660">
        <f t="shared" si="682"/>
        <v>0</v>
      </c>
      <c r="AW1660">
        <f t="shared" si="683"/>
        <v>0</v>
      </c>
      <c r="AX1660">
        <f t="shared" si="684"/>
        <v>0</v>
      </c>
      <c r="AY1660">
        <f t="shared" si="685"/>
        <v>0</v>
      </c>
      <c r="BA1660">
        <f t="shared" si="686"/>
        <v>0</v>
      </c>
      <c r="BB1660">
        <f t="shared" si="687"/>
        <v>0</v>
      </c>
      <c r="BC1660">
        <f t="shared" si="688"/>
        <v>0</v>
      </c>
      <c r="BD1660">
        <f t="shared" si="689"/>
        <v>0</v>
      </c>
      <c r="BF1660">
        <f t="shared" si="690"/>
        <v>0</v>
      </c>
      <c r="BG1660">
        <f t="shared" si="691"/>
        <v>0</v>
      </c>
      <c r="BH1660">
        <f t="shared" si="692"/>
        <v>0</v>
      </c>
      <c r="BI1660">
        <f t="shared" si="693"/>
        <v>0</v>
      </c>
      <c r="BK1660">
        <f t="shared" si="694"/>
        <v>0</v>
      </c>
      <c r="BL1660">
        <f t="shared" si="695"/>
        <v>0</v>
      </c>
      <c r="BM1660">
        <f t="shared" si="696"/>
        <v>0</v>
      </c>
      <c r="BN1660">
        <f t="shared" si="697"/>
        <v>0</v>
      </c>
      <c r="BP1660">
        <f t="shared" si="698"/>
        <v>0</v>
      </c>
      <c r="BQ1660">
        <f t="shared" si="699"/>
        <v>0</v>
      </c>
      <c r="BR1660">
        <f t="shared" si="700"/>
        <v>0</v>
      </c>
      <c r="BS1660">
        <f t="shared" si="701"/>
        <v>0</v>
      </c>
      <c r="BU1660">
        <f t="shared" si="702"/>
        <v>0</v>
      </c>
      <c r="BV1660">
        <f t="shared" si="703"/>
        <v>0</v>
      </c>
      <c r="BW1660">
        <f t="shared" si="704"/>
        <v>0</v>
      </c>
      <c r="BX1660">
        <f t="shared" si="705"/>
        <v>0</v>
      </c>
      <c r="BZ1660">
        <f t="shared" si="706"/>
        <v>0</v>
      </c>
      <c r="CA1660">
        <f t="shared" si="707"/>
        <v>0</v>
      </c>
      <c r="CC1660">
        <f t="shared" si="708"/>
        <v>0</v>
      </c>
      <c r="CD1660">
        <f t="shared" si="709"/>
        <v>0</v>
      </c>
      <c r="CE1660">
        <f t="shared" si="710"/>
        <v>0</v>
      </c>
      <c r="CF1660">
        <f t="shared" si="711"/>
        <v>0</v>
      </c>
      <c r="CG1660" s="203">
        <f t="shared" si="712"/>
        <v>0</v>
      </c>
      <c r="CH1660">
        <f t="shared" si="713"/>
        <v>0</v>
      </c>
      <c r="CI1660">
        <f t="shared" si="714"/>
        <v>0</v>
      </c>
      <c r="CJ1660">
        <f t="shared" si="715"/>
        <v>0</v>
      </c>
    </row>
    <row r="1661" spans="1:88" ht="15" customHeight="1">
      <c r="A1661" s="166"/>
      <c r="B1661" s="7"/>
      <c r="C1661" s="64" t="s">
        <v>154</v>
      </c>
      <c r="D1661" s="322" t="str">
        <f t="shared" si="669"/>
        <v/>
      </c>
      <c r="E1661" s="323"/>
      <c r="F1661" s="323"/>
      <c r="G1661" s="323"/>
      <c r="H1661" s="323"/>
      <c r="I1661" s="323"/>
      <c r="J1661" s="323"/>
      <c r="K1661" s="323"/>
      <c r="L1661" s="324"/>
      <c r="M1661" s="234"/>
      <c r="N1661" s="234"/>
      <c r="O1661" s="234"/>
      <c r="P1661" s="234"/>
      <c r="Q1661" s="234"/>
      <c r="R1661" s="234"/>
      <c r="S1661" s="234"/>
      <c r="T1661" s="234"/>
      <c r="U1661" s="234"/>
      <c r="V1661" s="234"/>
      <c r="W1661" s="234"/>
      <c r="X1661" s="234"/>
      <c r="Y1661" s="234"/>
      <c r="Z1661" s="234"/>
      <c r="AA1661" s="234"/>
      <c r="AB1661" s="234"/>
      <c r="AC1661" s="234"/>
      <c r="AD1661" s="234"/>
      <c r="AG1661">
        <f t="shared" si="670"/>
        <v>0</v>
      </c>
      <c r="AH1661">
        <f t="shared" si="671"/>
        <v>0</v>
      </c>
      <c r="AI1661">
        <f t="shared" si="672"/>
        <v>0</v>
      </c>
      <c r="AJ1661">
        <f t="shared" si="673"/>
        <v>0</v>
      </c>
      <c r="AL1661">
        <f t="shared" si="674"/>
        <v>0</v>
      </c>
      <c r="AM1661">
        <f t="shared" si="675"/>
        <v>0</v>
      </c>
      <c r="AN1661">
        <f t="shared" si="676"/>
        <v>0</v>
      </c>
      <c r="AO1661">
        <f t="shared" si="677"/>
        <v>0</v>
      </c>
      <c r="AQ1661">
        <f t="shared" si="678"/>
        <v>0</v>
      </c>
      <c r="AR1661">
        <f t="shared" si="679"/>
        <v>0</v>
      </c>
      <c r="AS1661">
        <f t="shared" si="680"/>
        <v>0</v>
      </c>
      <c r="AT1661">
        <f t="shared" si="681"/>
        <v>0</v>
      </c>
      <c r="AV1661">
        <f t="shared" si="682"/>
        <v>0</v>
      </c>
      <c r="AW1661">
        <f t="shared" si="683"/>
        <v>0</v>
      </c>
      <c r="AX1661">
        <f t="shared" si="684"/>
        <v>0</v>
      </c>
      <c r="AY1661">
        <f t="shared" si="685"/>
        <v>0</v>
      </c>
      <c r="BA1661">
        <f t="shared" si="686"/>
        <v>0</v>
      </c>
      <c r="BB1661">
        <f t="shared" si="687"/>
        <v>0</v>
      </c>
      <c r="BC1661">
        <f t="shared" si="688"/>
        <v>0</v>
      </c>
      <c r="BD1661">
        <f t="shared" si="689"/>
        <v>0</v>
      </c>
      <c r="BF1661">
        <f t="shared" si="690"/>
        <v>0</v>
      </c>
      <c r="BG1661">
        <f t="shared" si="691"/>
        <v>0</v>
      </c>
      <c r="BH1661">
        <f t="shared" si="692"/>
        <v>0</v>
      </c>
      <c r="BI1661">
        <f t="shared" si="693"/>
        <v>0</v>
      </c>
      <c r="BK1661">
        <f t="shared" si="694"/>
        <v>0</v>
      </c>
      <c r="BL1661">
        <f t="shared" si="695"/>
        <v>0</v>
      </c>
      <c r="BM1661">
        <f t="shared" si="696"/>
        <v>0</v>
      </c>
      <c r="BN1661">
        <f t="shared" si="697"/>
        <v>0</v>
      </c>
      <c r="BP1661">
        <f t="shared" si="698"/>
        <v>0</v>
      </c>
      <c r="BQ1661">
        <f t="shared" si="699"/>
        <v>0</v>
      </c>
      <c r="BR1661">
        <f t="shared" si="700"/>
        <v>0</v>
      </c>
      <c r="BS1661">
        <f t="shared" si="701"/>
        <v>0</v>
      </c>
      <c r="BU1661">
        <f t="shared" si="702"/>
        <v>0</v>
      </c>
      <c r="BV1661">
        <f t="shared" si="703"/>
        <v>0</v>
      </c>
      <c r="BW1661">
        <f t="shared" si="704"/>
        <v>0</v>
      </c>
      <c r="BX1661">
        <f t="shared" si="705"/>
        <v>0</v>
      </c>
      <c r="BZ1661">
        <f t="shared" si="706"/>
        <v>0</v>
      </c>
      <c r="CA1661">
        <f t="shared" si="707"/>
        <v>0</v>
      </c>
      <c r="CC1661">
        <f t="shared" si="708"/>
        <v>0</v>
      </c>
      <c r="CD1661">
        <f t="shared" si="709"/>
        <v>0</v>
      </c>
      <c r="CE1661">
        <f t="shared" si="710"/>
        <v>0</v>
      </c>
      <c r="CF1661">
        <f t="shared" si="711"/>
        <v>0</v>
      </c>
      <c r="CG1661" s="203">
        <f t="shared" si="712"/>
        <v>0</v>
      </c>
      <c r="CH1661">
        <f t="shared" si="713"/>
        <v>0</v>
      </c>
      <c r="CI1661">
        <f t="shared" si="714"/>
        <v>0</v>
      </c>
      <c r="CJ1661">
        <f t="shared" si="715"/>
        <v>0</v>
      </c>
    </row>
    <row r="1662" spans="1:88" ht="15" customHeight="1">
      <c r="A1662" s="166"/>
      <c r="B1662" s="7"/>
      <c r="C1662" s="64" t="s">
        <v>155</v>
      </c>
      <c r="D1662" s="322" t="str">
        <f t="shared" si="669"/>
        <v/>
      </c>
      <c r="E1662" s="323"/>
      <c r="F1662" s="323"/>
      <c r="G1662" s="323"/>
      <c r="H1662" s="323"/>
      <c r="I1662" s="323"/>
      <c r="J1662" s="323"/>
      <c r="K1662" s="323"/>
      <c r="L1662" s="324"/>
      <c r="M1662" s="234"/>
      <c r="N1662" s="234"/>
      <c r="O1662" s="234"/>
      <c r="P1662" s="234"/>
      <c r="Q1662" s="234"/>
      <c r="R1662" s="234"/>
      <c r="S1662" s="234"/>
      <c r="T1662" s="234"/>
      <c r="U1662" s="234"/>
      <c r="V1662" s="234"/>
      <c r="W1662" s="234"/>
      <c r="X1662" s="234"/>
      <c r="Y1662" s="234"/>
      <c r="Z1662" s="234"/>
      <c r="AA1662" s="234"/>
      <c r="AB1662" s="234"/>
      <c r="AC1662" s="234"/>
      <c r="AD1662" s="234"/>
      <c r="AG1662">
        <f t="shared" si="670"/>
        <v>0</v>
      </c>
      <c r="AH1662">
        <f t="shared" si="671"/>
        <v>0</v>
      </c>
      <c r="AI1662">
        <f t="shared" si="672"/>
        <v>0</v>
      </c>
      <c r="AJ1662">
        <f t="shared" si="673"/>
        <v>0</v>
      </c>
      <c r="AL1662">
        <f t="shared" si="674"/>
        <v>0</v>
      </c>
      <c r="AM1662">
        <f t="shared" si="675"/>
        <v>0</v>
      </c>
      <c r="AN1662">
        <f t="shared" si="676"/>
        <v>0</v>
      </c>
      <c r="AO1662">
        <f t="shared" si="677"/>
        <v>0</v>
      </c>
      <c r="AQ1662">
        <f t="shared" si="678"/>
        <v>0</v>
      </c>
      <c r="AR1662">
        <f t="shared" si="679"/>
        <v>0</v>
      </c>
      <c r="AS1662">
        <f t="shared" si="680"/>
        <v>0</v>
      </c>
      <c r="AT1662">
        <f t="shared" si="681"/>
        <v>0</v>
      </c>
      <c r="AV1662">
        <f t="shared" si="682"/>
        <v>0</v>
      </c>
      <c r="AW1662">
        <f t="shared" si="683"/>
        <v>0</v>
      </c>
      <c r="AX1662">
        <f t="shared" si="684"/>
        <v>0</v>
      </c>
      <c r="AY1662">
        <f t="shared" si="685"/>
        <v>0</v>
      </c>
      <c r="BA1662">
        <f t="shared" si="686"/>
        <v>0</v>
      </c>
      <c r="BB1662">
        <f t="shared" si="687"/>
        <v>0</v>
      </c>
      <c r="BC1662">
        <f t="shared" si="688"/>
        <v>0</v>
      </c>
      <c r="BD1662">
        <f t="shared" si="689"/>
        <v>0</v>
      </c>
      <c r="BF1662">
        <f t="shared" si="690"/>
        <v>0</v>
      </c>
      <c r="BG1662">
        <f t="shared" si="691"/>
        <v>0</v>
      </c>
      <c r="BH1662">
        <f t="shared" si="692"/>
        <v>0</v>
      </c>
      <c r="BI1662">
        <f t="shared" si="693"/>
        <v>0</v>
      </c>
      <c r="BK1662">
        <f t="shared" si="694"/>
        <v>0</v>
      </c>
      <c r="BL1662">
        <f t="shared" si="695"/>
        <v>0</v>
      </c>
      <c r="BM1662">
        <f t="shared" si="696"/>
        <v>0</v>
      </c>
      <c r="BN1662">
        <f t="shared" si="697"/>
        <v>0</v>
      </c>
      <c r="BP1662">
        <f t="shared" si="698"/>
        <v>0</v>
      </c>
      <c r="BQ1662">
        <f t="shared" si="699"/>
        <v>0</v>
      </c>
      <c r="BR1662">
        <f t="shared" si="700"/>
        <v>0</v>
      </c>
      <c r="BS1662">
        <f t="shared" si="701"/>
        <v>0</v>
      </c>
      <c r="BU1662">
        <f t="shared" si="702"/>
        <v>0</v>
      </c>
      <c r="BV1662">
        <f t="shared" si="703"/>
        <v>0</v>
      </c>
      <c r="BW1662">
        <f t="shared" si="704"/>
        <v>0</v>
      </c>
      <c r="BX1662">
        <f t="shared" si="705"/>
        <v>0</v>
      </c>
      <c r="BZ1662">
        <f t="shared" si="706"/>
        <v>0</v>
      </c>
      <c r="CA1662">
        <f t="shared" si="707"/>
        <v>0</v>
      </c>
      <c r="CC1662">
        <f t="shared" si="708"/>
        <v>0</v>
      </c>
      <c r="CD1662">
        <f t="shared" si="709"/>
        <v>0</v>
      </c>
      <c r="CE1662">
        <f t="shared" si="710"/>
        <v>0</v>
      </c>
      <c r="CF1662">
        <f t="shared" si="711"/>
        <v>0</v>
      </c>
      <c r="CG1662" s="203">
        <f t="shared" si="712"/>
        <v>0</v>
      </c>
      <c r="CH1662">
        <f t="shared" si="713"/>
        <v>0</v>
      </c>
      <c r="CI1662">
        <f t="shared" si="714"/>
        <v>0</v>
      </c>
      <c r="CJ1662">
        <f t="shared" si="715"/>
        <v>0</v>
      </c>
    </row>
    <row r="1663" spans="1:88" ht="15" customHeight="1">
      <c r="A1663" s="166"/>
      <c r="B1663" s="7"/>
      <c r="C1663" s="64" t="s">
        <v>156</v>
      </c>
      <c r="D1663" s="322" t="str">
        <f t="shared" si="669"/>
        <v/>
      </c>
      <c r="E1663" s="323"/>
      <c r="F1663" s="323"/>
      <c r="G1663" s="323"/>
      <c r="H1663" s="323"/>
      <c r="I1663" s="323"/>
      <c r="J1663" s="323"/>
      <c r="K1663" s="323"/>
      <c r="L1663" s="324"/>
      <c r="M1663" s="234"/>
      <c r="N1663" s="234"/>
      <c r="O1663" s="234"/>
      <c r="P1663" s="234"/>
      <c r="Q1663" s="234"/>
      <c r="R1663" s="234"/>
      <c r="S1663" s="234"/>
      <c r="T1663" s="234"/>
      <c r="U1663" s="234"/>
      <c r="V1663" s="234"/>
      <c r="W1663" s="234"/>
      <c r="X1663" s="234"/>
      <c r="Y1663" s="234"/>
      <c r="Z1663" s="234"/>
      <c r="AA1663" s="234"/>
      <c r="AB1663" s="234"/>
      <c r="AC1663" s="234"/>
      <c r="AD1663" s="234"/>
      <c r="AG1663">
        <f t="shared" si="670"/>
        <v>0</v>
      </c>
      <c r="AH1663">
        <f t="shared" si="671"/>
        <v>0</v>
      </c>
      <c r="AI1663">
        <f t="shared" si="672"/>
        <v>0</v>
      </c>
      <c r="AJ1663">
        <f t="shared" si="673"/>
        <v>0</v>
      </c>
      <c r="AL1663">
        <f t="shared" si="674"/>
        <v>0</v>
      </c>
      <c r="AM1663">
        <f t="shared" si="675"/>
        <v>0</v>
      </c>
      <c r="AN1663">
        <f t="shared" si="676"/>
        <v>0</v>
      </c>
      <c r="AO1663">
        <f t="shared" si="677"/>
        <v>0</v>
      </c>
      <c r="AQ1663">
        <f t="shared" si="678"/>
        <v>0</v>
      </c>
      <c r="AR1663">
        <f t="shared" si="679"/>
        <v>0</v>
      </c>
      <c r="AS1663">
        <f t="shared" si="680"/>
        <v>0</v>
      </c>
      <c r="AT1663">
        <f t="shared" si="681"/>
        <v>0</v>
      </c>
      <c r="AV1663">
        <f t="shared" si="682"/>
        <v>0</v>
      </c>
      <c r="AW1663">
        <f t="shared" si="683"/>
        <v>0</v>
      </c>
      <c r="AX1663">
        <f t="shared" si="684"/>
        <v>0</v>
      </c>
      <c r="AY1663">
        <f t="shared" si="685"/>
        <v>0</v>
      </c>
      <c r="BA1663">
        <f t="shared" si="686"/>
        <v>0</v>
      </c>
      <c r="BB1663">
        <f t="shared" si="687"/>
        <v>0</v>
      </c>
      <c r="BC1663">
        <f t="shared" si="688"/>
        <v>0</v>
      </c>
      <c r="BD1663">
        <f t="shared" si="689"/>
        <v>0</v>
      </c>
      <c r="BF1663">
        <f t="shared" si="690"/>
        <v>0</v>
      </c>
      <c r="BG1663">
        <f t="shared" si="691"/>
        <v>0</v>
      </c>
      <c r="BH1663">
        <f t="shared" si="692"/>
        <v>0</v>
      </c>
      <c r="BI1663">
        <f t="shared" si="693"/>
        <v>0</v>
      </c>
      <c r="BK1663">
        <f t="shared" si="694"/>
        <v>0</v>
      </c>
      <c r="BL1663">
        <f t="shared" si="695"/>
        <v>0</v>
      </c>
      <c r="BM1663">
        <f t="shared" si="696"/>
        <v>0</v>
      </c>
      <c r="BN1663">
        <f t="shared" si="697"/>
        <v>0</v>
      </c>
      <c r="BP1663">
        <f t="shared" si="698"/>
        <v>0</v>
      </c>
      <c r="BQ1663">
        <f t="shared" si="699"/>
        <v>0</v>
      </c>
      <c r="BR1663">
        <f t="shared" si="700"/>
        <v>0</v>
      </c>
      <c r="BS1663">
        <f t="shared" si="701"/>
        <v>0</v>
      </c>
      <c r="BU1663">
        <f t="shared" si="702"/>
        <v>0</v>
      </c>
      <c r="BV1663">
        <f t="shared" si="703"/>
        <v>0</v>
      </c>
      <c r="BW1663">
        <f t="shared" si="704"/>
        <v>0</v>
      </c>
      <c r="BX1663">
        <f t="shared" si="705"/>
        <v>0</v>
      </c>
      <c r="BZ1663">
        <f t="shared" si="706"/>
        <v>0</v>
      </c>
      <c r="CA1663">
        <f t="shared" si="707"/>
        <v>0</v>
      </c>
      <c r="CC1663">
        <f t="shared" si="708"/>
        <v>0</v>
      </c>
      <c r="CD1663">
        <f t="shared" si="709"/>
        <v>0</v>
      </c>
      <c r="CE1663">
        <f t="shared" si="710"/>
        <v>0</v>
      </c>
      <c r="CF1663">
        <f t="shared" si="711"/>
        <v>0</v>
      </c>
      <c r="CG1663" s="203">
        <f t="shared" si="712"/>
        <v>0</v>
      </c>
      <c r="CH1663">
        <f t="shared" si="713"/>
        <v>0</v>
      </c>
      <c r="CI1663">
        <f t="shared" si="714"/>
        <v>0</v>
      </c>
      <c r="CJ1663">
        <f t="shared" si="715"/>
        <v>0</v>
      </c>
    </row>
    <row r="1664" spans="1:88" ht="15" customHeight="1">
      <c r="A1664" s="166"/>
      <c r="B1664" s="7"/>
      <c r="C1664" s="64" t="s">
        <v>157</v>
      </c>
      <c r="D1664" s="322" t="str">
        <f t="shared" si="669"/>
        <v/>
      </c>
      <c r="E1664" s="323"/>
      <c r="F1664" s="323"/>
      <c r="G1664" s="323"/>
      <c r="H1664" s="323"/>
      <c r="I1664" s="323"/>
      <c r="J1664" s="323"/>
      <c r="K1664" s="323"/>
      <c r="L1664" s="324"/>
      <c r="M1664" s="234"/>
      <c r="N1664" s="234"/>
      <c r="O1664" s="234"/>
      <c r="P1664" s="234"/>
      <c r="Q1664" s="234"/>
      <c r="R1664" s="234"/>
      <c r="S1664" s="234"/>
      <c r="T1664" s="234"/>
      <c r="U1664" s="234"/>
      <c r="V1664" s="234"/>
      <c r="W1664" s="234"/>
      <c r="X1664" s="234"/>
      <c r="Y1664" s="234"/>
      <c r="Z1664" s="234"/>
      <c r="AA1664" s="234"/>
      <c r="AB1664" s="234"/>
      <c r="AC1664" s="234"/>
      <c r="AD1664" s="234"/>
      <c r="AG1664">
        <f t="shared" si="670"/>
        <v>0</v>
      </c>
      <c r="AH1664">
        <f t="shared" si="671"/>
        <v>0</v>
      </c>
      <c r="AI1664">
        <f t="shared" si="672"/>
        <v>0</v>
      </c>
      <c r="AJ1664">
        <f t="shared" si="673"/>
        <v>0</v>
      </c>
      <c r="AL1664">
        <f t="shared" si="674"/>
        <v>0</v>
      </c>
      <c r="AM1664">
        <f t="shared" si="675"/>
        <v>0</v>
      </c>
      <c r="AN1664">
        <f t="shared" si="676"/>
        <v>0</v>
      </c>
      <c r="AO1664">
        <f t="shared" si="677"/>
        <v>0</v>
      </c>
      <c r="AQ1664">
        <f t="shared" si="678"/>
        <v>0</v>
      </c>
      <c r="AR1664">
        <f t="shared" si="679"/>
        <v>0</v>
      </c>
      <c r="AS1664">
        <f t="shared" si="680"/>
        <v>0</v>
      </c>
      <c r="AT1664">
        <f t="shared" si="681"/>
        <v>0</v>
      </c>
      <c r="AV1664">
        <f t="shared" si="682"/>
        <v>0</v>
      </c>
      <c r="AW1664">
        <f t="shared" si="683"/>
        <v>0</v>
      </c>
      <c r="AX1664">
        <f t="shared" si="684"/>
        <v>0</v>
      </c>
      <c r="AY1664">
        <f t="shared" si="685"/>
        <v>0</v>
      </c>
      <c r="BA1664">
        <f t="shared" si="686"/>
        <v>0</v>
      </c>
      <c r="BB1664">
        <f t="shared" si="687"/>
        <v>0</v>
      </c>
      <c r="BC1664">
        <f t="shared" si="688"/>
        <v>0</v>
      </c>
      <c r="BD1664">
        <f t="shared" si="689"/>
        <v>0</v>
      </c>
      <c r="BF1664">
        <f t="shared" si="690"/>
        <v>0</v>
      </c>
      <c r="BG1664">
        <f t="shared" si="691"/>
        <v>0</v>
      </c>
      <c r="BH1664">
        <f t="shared" si="692"/>
        <v>0</v>
      </c>
      <c r="BI1664">
        <f t="shared" si="693"/>
        <v>0</v>
      </c>
      <c r="BK1664">
        <f t="shared" si="694"/>
        <v>0</v>
      </c>
      <c r="BL1664">
        <f t="shared" si="695"/>
        <v>0</v>
      </c>
      <c r="BM1664">
        <f t="shared" si="696"/>
        <v>0</v>
      </c>
      <c r="BN1664">
        <f t="shared" si="697"/>
        <v>0</v>
      </c>
      <c r="BP1664">
        <f t="shared" si="698"/>
        <v>0</v>
      </c>
      <c r="BQ1664">
        <f t="shared" si="699"/>
        <v>0</v>
      </c>
      <c r="BR1664">
        <f t="shared" si="700"/>
        <v>0</v>
      </c>
      <c r="BS1664">
        <f t="shared" si="701"/>
        <v>0</v>
      </c>
      <c r="BU1664">
        <f t="shared" si="702"/>
        <v>0</v>
      </c>
      <c r="BV1664">
        <f t="shared" si="703"/>
        <v>0</v>
      </c>
      <c r="BW1664">
        <f t="shared" si="704"/>
        <v>0</v>
      </c>
      <c r="BX1664">
        <f t="shared" si="705"/>
        <v>0</v>
      </c>
      <c r="BZ1664">
        <f t="shared" si="706"/>
        <v>0</v>
      </c>
      <c r="CA1664">
        <f t="shared" si="707"/>
        <v>0</v>
      </c>
      <c r="CC1664">
        <f t="shared" si="708"/>
        <v>0</v>
      </c>
      <c r="CD1664">
        <f t="shared" si="709"/>
        <v>0</v>
      </c>
      <c r="CE1664">
        <f t="shared" si="710"/>
        <v>0</v>
      </c>
      <c r="CF1664">
        <f t="shared" si="711"/>
        <v>0</v>
      </c>
      <c r="CG1664" s="203">
        <f t="shared" si="712"/>
        <v>0</v>
      </c>
      <c r="CH1664">
        <f t="shared" si="713"/>
        <v>0</v>
      </c>
      <c r="CI1664">
        <f t="shared" si="714"/>
        <v>0</v>
      </c>
      <c r="CJ1664">
        <f t="shared" si="715"/>
        <v>0</v>
      </c>
    </row>
    <row r="1665" spans="1:88" ht="15" customHeight="1">
      <c r="A1665" s="166"/>
      <c r="B1665" s="7"/>
      <c r="C1665" s="64" t="s">
        <v>158</v>
      </c>
      <c r="D1665" s="322" t="str">
        <f t="shared" si="669"/>
        <v/>
      </c>
      <c r="E1665" s="323"/>
      <c r="F1665" s="323"/>
      <c r="G1665" s="323"/>
      <c r="H1665" s="323"/>
      <c r="I1665" s="323"/>
      <c r="J1665" s="323"/>
      <c r="K1665" s="323"/>
      <c r="L1665" s="324"/>
      <c r="M1665" s="234"/>
      <c r="N1665" s="234"/>
      <c r="O1665" s="234"/>
      <c r="P1665" s="234"/>
      <c r="Q1665" s="234"/>
      <c r="R1665" s="234"/>
      <c r="S1665" s="234"/>
      <c r="T1665" s="234"/>
      <c r="U1665" s="234"/>
      <c r="V1665" s="234"/>
      <c r="W1665" s="234"/>
      <c r="X1665" s="234"/>
      <c r="Y1665" s="234"/>
      <c r="Z1665" s="234"/>
      <c r="AA1665" s="234"/>
      <c r="AB1665" s="234"/>
      <c r="AC1665" s="234"/>
      <c r="AD1665" s="234"/>
      <c r="AG1665">
        <f t="shared" si="670"/>
        <v>0</v>
      </c>
      <c r="AH1665">
        <f t="shared" si="671"/>
        <v>0</v>
      </c>
      <c r="AI1665">
        <f t="shared" si="672"/>
        <v>0</v>
      </c>
      <c r="AJ1665">
        <f t="shared" si="673"/>
        <v>0</v>
      </c>
      <c r="AL1665">
        <f t="shared" si="674"/>
        <v>0</v>
      </c>
      <c r="AM1665">
        <f t="shared" si="675"/>
        <v>0</v>
      </c>
      <c r="AN1665">
        <f t="shared" si="676"/>
        <v>0</v>
      </c>
      <c r="AO1665">
        <f t="shared" si="677"/>
        <v>0</v>
      </c>
      <c r="AQ1665">
        <f t="shared" si="678"/>
        <v>0</v>
      </c>
      <c r="AR1665">
        <f t="shared" si="679"/>
        <v>0</v>
      </c>
      <c r="AS1665">
        <f t="shared" si="680"/>
        <v>0</v>
      </c>
      <c r="AT1665">
        <f t="shared" si="681"/>
        <v>0</v>
      </c>
      <c r="AV1665">
        <f t="shared" si="682"/>
        <v>0</v>
      </c>
      <c r="AW1665">
        <f t="shared" si="683"/>
        <v>0</v>
      </c>
      <c r="AX1665">
        <f t="shared" si="684"/>
        <v>0</v>
      </c>
      <c r="AY1665">
        <f t="shared" si="685"/>
        <v>0</v>
      </c>
      <c r="BA1665">
        <f t="shared" si="686"/>
        <v>0</v>
      </c>
      <c r="BB1665">
        <f t="shared" si="687"/>
        <v>0</v>
      </c>
      <c r="BC1665">
        <f t="shared" si="688"/>
        <v>0</v>
      </c>
      <c r="BD1665">
        <f t="shared" si="689"/>
        <v>0</v>
      </c>
      <c r="BF1665">
        <f t="shared" si="690"/>
        <v>0</v>
      </c>
      <c r="BG1665">
        <f t="shared" si="691"/>
        <v>0</v>
      </c>
      <c r="BH1665">
        <f t="shared" si="692"/>
        <v>0</v>
      </c>
      <c r="BI1665">
        <f t="shared" si="693"/>
        <v>0</v>
      </c>
      <c r="BK1665">
        <f t="shared" si="694"/>
        <v>0</v>
      </c>
      <c r="BL1665">
        <f t="shared" si="695"/>
        <v>0</v>
      </c>
      <c r="BM1665">
        <f t="shared" si="696"/>
        <v>0</v>
      </c>
      <c r="BN1665">
        <f t="shared" si="697"/>
        <v>0</v>
      </c>
      <c r="BP1665">
        <f t="shared" si="698"/>
        <v>0</v>
      </c>
      <c r="BQ1665">
        <f t="shared" si="699"/>
        <v>0</v>
      </c>
      <c r="BR1665">
        <f t="shared" si="700"/>
        <v>0</v>
      </c>
      <c r="BS1665">
        <f t="shared" si="701"/>
        <v>0</v>
      </c>
      <c r="BU1665">
        <f t="shared" si="702"/>
        <v>0</v>
      </c>
      <c r="BV1665">
        <f t="shared" si="703"/>
        <v>0</v>
      </c>
      <c r="BW1665">
        <f t="shared" si="704"/>
        <v>0</v>
      </c>
      <c r="BX1665">
        <f t="shared" si="705"/>
        <v>0</v>
      </c>
      <c r="BZ1665">
        <f t="shared" si="706"/>
        <v>0</v>
      </c>
      <c r="CA1665">
        <f t="shared" si="707"/>
        <v>0</v>
      </c>
      <c r="CC1665">
        <f t="shared" si="708"/>
        <v>0</v>
      </c>
      <c r="CD1665">
        <f t="shared" si="709"/>
        <v>0</v>
      </c>
      <c r="CE1665">
        <f t="shared" si="710"/>
        <v>0</v>
      </c>
      <c r="CF1665">
        <f t="shared" si="711"/>
        <v>0</v>
      </c>
      <c r="CG1665" s="203">
        <f t="shared" si="712"/>
        <v>0</v>
      </c>
      <c r="CH1665">
        <f t="shared" si="713"/>
        <v>0</v>
      </c>
      <c r="CI1665">
        <f t="shared" si="714"/>
        <v>0</v>
      </c>
      <c r="CJ1665">
        <f t="shared" si="715"/>
        <v>0</v>
      </c>
    </row>
    <row r="1666" spans="1:88" ht="15" customHeight="1">
      <c r="A1666" s="166"/>
      <c r="B1666" s="7"/>
      <c r="C1666" s="64" t="s">
        <v>159</v>
      </c>
      <c r="D1666" s="322" t="str">
        <f t="shared" si="669"/>
        <v/>
      </c>
      <c r="E1666" s="323"/>
      <c r="F1666" s="323"/>
      <c r="G1666" s="323"/>
      <c r="H1666" s="323"/>
      <c r="I1666" s="323"/>
      <c r="J1666" s="323"/>
      <c r="K1666" s="323"/>
      <c r="L1666" s="324"/>
      <c r="M1666" s="234"/>
      <c r="N1666" s="234"/>
      <c r="O1666" s="234"/>
      <c r="P1666" s="234"/>
      <c r="Q1666" s="234"/>
      <c r="R1666" s="234"/>
      <c r="S1666" s="234"/>
      <c r="T1666" s="234"/>
      <c r="U1666" s="234"/>
      <c r="V1666" s="234"/>
      <c r="W1666" s="234"/>
      <c r="X1666" s="234"/>
      <c r="Y1666" s="234"/>
      <c r="Z1666" s="234"/>
      <c r="AA1666" s="234"/>
      <c r="AB1666" s="234"/>
      <c r="AC1666" s="234"/>
      <c r="AD1666" s="234"/>
      <c r="AG1666">
        <f t="shared" si="670"/>
        <v>0</v>
      </c>
      <c r="AH1666">
        <f t="shared" si="671"/>
        <v>0</v>
      </c>
      <c r="AI1666">
        <f t="shared" si="672"/>
        <v>0</v>
      </c>
      <c r="AJ1666">
        <f t="shared" si="673"/>
        <v>0</v>
      </c>
      <c r="AL1666">
        <f t="shared" si="674"/>
        <v>0</v>
      </c>
      <c r="AM1666">
        <f t="shared" si="675"/>
        <v>0</v>
      </c>
      <c r="AN1666">
        <f t="shared" si="676"/>
        <v>0</v>
      </c>
      <c r="AO1666">
        <f t="shared" si="677"/>
        <v>0</v>
      </c>
      <c r="AQ1666">
        <f t="shared" si="678"/>
        <v>0</v>
      </c>
      <c r="AR1666">
        <f t="shared" si="679"/>
        <v>0</v>
      </c>
      <c r="AS1666">
        <f t="shared" si="680"/>
        <v>0</v>
      </c>
      <c r="AT1666">
        <f t="shared" si="681"/>
        <v>0</v>
      </c>
      <c r="AV1666">
        <f t="shared" si="682"/>
        <v>0</v>
      </c>
      <c r="AW1666">
        <f t="shared" si="683"/>
        <v>0</v>
      </c>
      <c r="AX1666">
        <f t="shared" si="684"/>
        <v>0</v>
      </c>
      <c r="AY1666">
        <f t="shared" si="685"/>
        <v>0</v>
      </c>
      <c r="BA1666">
        <f t="shared" si="686"/>
        <v>0</v>
      </c>
      <c r="BB1666">
        <f t="shared" si="687"/>
        <v>0</v>
      </c>
      <c r="BC1666">
        <f t="shared" si="688"/>
        <v>0</v>
      </c>
      <c r="BD1666">
        <f t="shared" si="689"/>
        <v>0</v>
      </c>
      <c r="BF1666">
        <f t="shared" si="690"/>
        <v>0</v>
      </c>
      <c r="BG1666">
        <f t="shared" si="691"/>
        <v>0</v>
      </c>
      <c r="BH1666">
        <f t="shared" si="692"/>
        <v>0</v>
      </c>
      <c r="BI1666">
        <f t="shared" si="693"/>
        <v>0</v>
      </c>
      <c r="BK1666">
        <f t="shared" si="694"/>
        <v>0</v>
      </c>
      <c r="BL1666">
        <f t="shared" si="695"/>
        <v>0</v>
      </c>
      <c r="BM1666">
        <f t="shared" si="696"/>
        <v>0</v>
      </c>
      <c r="BN1666">
        <f t="shared" si="697"/>
        <v>0</v>
      </c>
      <c r="BP1666">
        <f t="shared" si="698"/>
        <v>0</v>
      </c>
      <c r="BQ1666">
        <f t="shared" si="699"/>
        <v>0</v>
      </c>
      <c r="BR1666">
        <f t="shared" si="700"/>
        <v>0</v>
      </c>
      <c r="BS1666">
        <f t="shared" si="701"/>
        <v>0</v>
      </c>
      <c r="BU1666">
        <f t="shared" si="702"/>
        <v>0</v>
      </c>
      <c r="BV1666">
        <f t="shared" si="703"/>
        <v>0</v>
      </c>
      <c r="BW1666">
        <f t="shared" si="704"/>
        <v>0</v>
      </c>
      <c r="BX1666">
        <f t="shared" si="705"/>
        <v>0</v>
      </c>
      <c r="BZ1666">
        <f t="shared" si="706"/>
        <v>0</v>
      </c>
      <c r="CA1666">
        <f t="shared" si="707"/>
        <v>0</v>
      </c>
      <c r="CC1666">
        <f t="shared" si="708"/>
        <v>0</v>
      </c>
      <c r="CD1666">
        <f t="shared" si="709"/>
        <v>0</v>
      </c>
      <c r="CE1666">
        <f t="shared" si="710"/>
        <v>0</v>
      </c>
      <c r="CF1666">
        <f t="shared" si="711"/>
        <v>0</v>
      </c>
      <c r="CG1666" s="203">
        <f t="shared" si="712"/>
        <v>0</v>
      </c>
      <c r="CH1666">
        <f t="shared" si="713"/>
        <v>0</v>
      </c>
      <c r="CI1666">
        <f t="shared" si="714"/>
        <v>0</v>
      </c>
      <c r="CJ1666">
        <f t="shared" si="715"/>
        <v>0</v>
      </c>
    </row>
    <row r="1667" spans="1:88" ht="15" customHeight="1">
      <c r="A1667" s="166"/>
      <c r="B1667" s="7"/>
      <c r="C1667" s="64" t="s">
        <v>160</v>
      </c>
      <c r="D1667" s="322" t="str">
        <f t="shared" si="669"/>
        <v/>
      </c>
      <c r="E1667" s="323"/>
      <c r="F1667" s="323"/>
      <c r="G1667" s="323"/>
      <c r="H1667" s="323"/>
      <c r="I1667" s="323"/>
      <c r="J1667" s="323"/>
      <c r="K1667" s="323"/>
      <c r="L1667" s="324"/>
      <c r="M1667" s="234"/>
      <c r="N1667" s="234"/>
      <c r="O1667" s="234"/>
      <c r="P1667" s="234"/>
      <c r="Q1667" s="234"/>
      <c r="R1667" s="234"/>
      <c r="S1667" s="234"/>
      <c r="T1667" s="234"/>
      <c r="U1667" s="234"/>
      <c r="V1667" s="234"/>
      <c r="W1667" s="234"/>
      <c r="X1667" s="234"/>
      <c r="Y1667" s="234"/>
      <c r="Z1667" s="234"/>
      <c r="AA1667" s="234"/>
      <c r="AB1667" s="234"/>
      <c r="AC1667" s="234"/>
      <c r="AD1667" s="234"/>
      <c r="AG1667">
        <f t="shared" si="670"/>
        <v>0</v>
      </c>
      <c r="AH1667">
        <f t="shared" si="671"/>
        <v>0</v>
      </c>
      <c r="AI1667">
        <f t="shared" si="672"/>
        <v>0</v>
      </c>
      <c r="AJ1667">
        <f t="shared" si="673"/>
        <v>0</v>
      </c>
      <c r="AL1667">
        <f t="shared" si="674"/>
        <v>0</v>
      </c>
      <c r="AM1667">
        <f t="shared" si="675"/>
        <v>0</v>
      </c>
      <c r="AN1667">
        <f t="shared" si="676"/>
        <v>0</v>
      </c>
      <c r="AO1667">
        <f t="shared" si="677"/>
        <v>0</v>
      </c>
      <c r="AQ1667">
        <f t="shared" si="678"/>
        <v>0</v>
      </c>
      <c r="AR1667">
        <f t="shared" si="679"/>
        <v>0</v>
      </c>
      <c r="AS1667">
        <f t="shared" si="680"/>
        <v>0</v>
      </c>
      <c r="AT1667">
        <f t="shared" si="681"/>
        <v>0</v>
      </c>
      <c r="AV1667">
        <f t="shared" si="682"/>
        <v>0</v>
      </c>
      <c r="AW1667">
        <f t="shared" si="683"/>
        <v>0</v>
      </c>
      <c r="AX1667">
        <f t="shared" si="684"/>
        <v>0</v>
      </c>
      <c r="AY1667">
        <f t="shared" si="685"/>
        <v>0</v>
      </c>
      <c r="BA1667">
        <f t="shared" si="686"/>
        <v>0</v>
      </c>
      <c r="BB1667">
        <f t="shared" si="687"/>
        <v>0</v>
      </c>
      <c r="BC1667">
        <f t="shared" si="688"/>
        <v>0</v>
      </c>
      <c r="BD1667">
        <f t="shared" si="689"/>
        <v>0</v>
      </c>
      <c r="BF1667">
        <f t="shared" si="690"/>
        <v>0</v>
      </c>
      <c r="BG1667">
        <f t="shared" si="691"/>
        <v>0</v>
      </c>
      <c r="BH1667">
        <f t="shared" si="692"/>
        <v>0</v>
      </c>
      <c r="BI1667">
        <f t="shared" si="693"/>
        <v>0</v>
      </c>
      <c r="BK1667">
        <f t="shared" si="694"/>
        <v>0</v>
      </c>
      <c r="BL1667">
        <f t="shared" si="695"/>
        <v>0</v>
      </c>
      <c r="BM1667">
        <f t="shared" si="696"/>
        <v>0</v>
      </c>
      <c r="BN1667">
        <f t="shared" si="697"/>
        <v>0</v>
      </c>
      <c r="BP1667">
        <f t="shared" si="698"/>
        <v>0</v>
      </c>
      <c r="BQ1667">
        <f t="shared" si="699"/>
        <v>0</v>
      </c>
      <c r="BR1667">
        <f t="shared" si="700"/>
        <v>0</v>
      </c>
      <c r="BS1667">
        <f t="shared" si="701"/>
        <v>0</v>
      </c>
      <c r="BU1667">
        <f t="shared" si="702"/>
        <v>0</v>
      </c>
      <c r="BV1667">
        <f t="shared" si="703"/>
        <v>0</v>
      </c>
      <c r="BW1667">
        <f t="shared" si="704"/>
        <v>0</v>
      </c>
      <c r="BX1667">
        <f t="shared" si="705"/>
        <v>0</v>
      </c>
      <c r="BZ1667">
        <f t="shared" si="706"/>
        <v>0</v>
      </c>
      <c r="CA1667">
        <f t="shared" si="707"/>
        <v>0</v>
      </c>
      <c r="CC1667">
        <f t="shared" si="708"/>
        <v>0</v>
      </c>
      <c r="CD1667">
        <f t="shared" si="709"/>
        <v>0</v>
      </c>
      <c r="CE1667">
        <f t="shared" si="710"/>
        <v>0</v>
      </c>
      <c r="CF1667">
        <f t="shared" si="711"/>
        <v>0</v>
      </c>
      <c r="CG1667" s="203">
        <f t="shared" si="712"/>
        <v>0</v>
      </c>
      <c r="CH1667">
        <f t="shared" si="713"/>
        <v>0</v>
      </c>
      <c r="CI1667">
        <f t="shared" si="714"/>
        <v>0</v>
      </c>
      <c r="CJ1667">
        <f t="shared" si="715"/>
        <v>0</v>
      </c>
    </row>
    <row r="1668" spans="1:88" ht="15" customHeight="1">
      <c r="A1668" s="166"/>
      <c r="B1668" s="7"/>
      <c r="C1668" s="64" t="s">
        <v>161</v>
      </c>
      <c r="D1668" s="322" t="str">
        <f t="shared" si="669"/>
        <v/>
      </c>
      <c r="E1668" s="323"/>
      <c r="F1668" s="323"/>
      <c r="G1668" s="323"/>
      <c r="H1668" s="323"/>
      <c r="I1668" s="323"/>
      <c r="J1668" s="323"/>
      <c r="K1668" s="323"/>
      <c r="L1668" s="324"/>
      <c r="M1668" s="234"/>
      <c r="N1668" s="234"/>
      <c r="O1668" s="234"/>
      <c r="P1668" s="234"/>
      <c r="Q1668" s="234"/>
      <c r="R1668" s="234"/>
      <c r="S1668" s="234"/>
      <c r="T1668" s="234"/>
      <c r="U1668" s="234"/>
      <c r="V1668" s="234"/>
      <c r="W1668" s="234"/>
      <c r="X1668" s="234"/>
      <c r="Y1668" s="234"/>
      <c r="Z1668" s="234"/>
      <c r="AA1668" s="234"/>
      <c r="AB1668" s="234"/>
      <c r="AC1668" s="234"/>
      <c r="AD1668" s="234"/>
      <c r="AG1668">
        <f t="shared" si="670"/>
        <v>0</v>
      </c>
      <c r="AH1668">
        <f t="shared" si="671"/>
        <v>0</v>
      </c>
      <c r="AI1668">
        <f t="shared" si="672"/>
        <v>0</v>
      </c>
      <c r="AJ1668">
        <f t="shared" si="673"/>
        <v>0</v>
      </c>
      <c r="AL1668">
        <f t="shared" si="674"/>
        <v>0</v>
      </c>
      <c r="AM1668">
        <f t="shared" si="675"/>
        <v>0</v>
      </c>
      <c r="AN1668">
        <f t="shared" si="676"/>
        <v>0</v>
      </c>
      <c r="AO1668">
        <f t="shared" si="677"/>
        <v>0</v>
      </c>
      <c r="AQ1668">
        <f t="shared" si="678"/>
        <v>0</v>
      </c>
      <c r="AR1668">
        <f t="shared" si="679"/>
        <v>0</v>
      </c>
      <c r="AS1668">
        <f t="shared" si="680"/>
        <v>0</v>
      </c>
      <c r="AT1668">
        <f t="shared" si="681"/>
        <v>0</v>
      </c>
      <c r="AV1668">
        <f t="shared" si="682"/>
        <v>0</v>
      </c>
      <c r="AW1668">
        <f t="shared" si="683"/>
        <v>0</v>
      </c>
      <c r="AX1668">
        <f t="shared" si="684"/>
        <v>0</v>
      </c>
      <c r="AY1668">
        <f t="shared" si="685"/>
        <v>0</v>
      </c>
      <c r="BA1668">
        <f t="shared" si="686"/>
        <v>0</v>
      </c>
      <c r="BB1668">
        <f t="shared" si="687"/>
        <v>0</v>
      </c>
      <c r="BC1668">
        <f t="shared" si="688"/>
        <v>0</v>
      </c>
      <c r="BD1668">
        <f t="shared" si="689"/>
        <v>0</v>
      </c>
      <c r="BF1668">
        <f t="shared" si="690"/>
        <v>0</v>
      </c>
      <c r="BG1668">
        <f t="shared" si="691"/>
        <v>0</v>
      </c>
      <c r="BH1668">
        <f t="shared" si="692"/>
        <v>0</v>
      </c>
      <c r="BI1668">
        <f t="shared" si="693"/>
        <v>0</v>
      </c>
      <c r="BK1668">
        <f t="shared" si="694"/>
        <v>0</v>
      </c>
      <c r="BL1668">
        <f t="shared" si="695"/>
        <v>0</v>
      </c>
      <c r="BM1668">
        <f t="shared" si="696"/>
        <v>0</v>
      </c>
      <c r="BN1668">
        <f t="shared" si="697"/>
        <v>0</v>
      </c>
      <c r="BP1668">
        <f t="shared" si="698"/>
        <v>0</v>
      </c>
      <c r="BQ1668">
        <f t="shared" si="699"/>
        <v>0</v>
      </c>
      <c r="BR1668">
        <f t="shared" si="700"/>
        <v>0</v>
      </c>
      <c r="BS1668">
        <f t="shared" si="701"/>
        <v>0</v>
      </c>
      <c r="BU1668">
        <f t="shared" si="702"/>
        <v>0</v>
      </c>
      <c r="BV1668">
        <f t="shared" si="703"/>
        <v>0</v>
      </c>
      <c r="BW1668">
        <f t="shared" si="704"/>
        <v>0</v>
      </c>
      <c r="BX1668">
        <f t="shared" si="705"/>
        <v>0</v>
      </c>
      <c r="BZ1668">
        <f t="shared" si="706"/>
        <v>0</v>
      </c>
      <c r="CA1668">
        <f t="shared" si="707"/>
        <v>0</v>
      </c>
      <c r="CC1668">
        <f t="shared" si="708"/>
        <v>0</v>
      </c>
      <c r="CD1668">
        <f t="shared" si="709"/>
        <v>0</v>
      </c>
      <c r="CE1668">
        <f t="shared" si="710"/>
        <v>0</v>
      </c>
      <c r="CF1668">
        <f t="shared" si="711"/>
        <v>0</v>
      </c>
      <c r="CG1668" s="203">
        <f t="shared" si="712"/>
        <v>0</v>
      </c>
      <c r="CH1668">
        <f t="shared" si="713"/>
        <v>0</v>
      </c>
      <c r="CI1668">
        <f t="shared" si="714"/>
        <v>0</v>
      </c>
      <c r="CJ1668">
        <f t="shared" si="715"/>
        <v>0</v>
      </c>
    </row>
    <row r="1669" spans="1:88" ht="15" customHeight="1">
      <c r="A1669" s="166"/>
      <c r="B1669" s="7"/>
      <c r="C1669" s="64" t="s">
        <v>162</v>
      </c>
      <c r="D1669" s="322" t="str">
        <f t="shared" si="669"/>
        <v/>
      </c>
      <c r="E1669" s="323"/>
      <c r="F1669" s="323"/>
      <c r="G1669" s="323"/>
      <c r="H1669" s="323"/>
      <c r="I1669" s="323"/>
      <c r="J1669" s="323"/>
      <c r="K1669" s="323"/>
      <c r="L1669" s="324"/>
      <c r="M1669" s="234"/>
      <c r="N1669" s="234"/>
      <c r="O1669" s="234"/>
      <c r="P1669" s="234"/>
      <c r="Q1669" s="234"/>
      <c r="R1669" s="234"/>
      <c r="S1669" s="234"/>
      <c r="T1669" s="234"/>
      <c r="U1669" s="234"/>
      <c r="V1669" s="234"/>
      <c r="W1669" s="234"/>
      <c r="X1669" s="234"/>
      <c r="Y1669" s="234"/>
      <c r="Z1669" s="234"/>
      <c r="AA1669" s="234"/>
      <c r="AB1669" s="234"/>
      <c r="AC1669" s="234"/>
      <c r="AD1669" s="234"/>
      <c r="AG1669">
        <f t="shared" si="670"/>
        <v>0</v>
      </c>
      <c r="AH1669">
        <f t="shared" si="671"/>
        <v>0</v>
      </c>
      <c r="AI1669">
        <f t="shared" si="672"/>
        <v>0</v>
      </c>
      <c r="AJ1669">
        <f t="shared" si="673"/>
        <v>0</v>
      </c>
      <c r="AL1669">
        <f t="shared" si="674"/>
        <v>0</v>
      </c>
      <c r="AM1669">
        <f t="shared" si="675"/>
        <v>0</v>
      </c>
      <c r="AN1669">
        <f t="shared" si="676"/>
        <v>0</v>
      </c>
      <c r="AO1669">
        <f t="shared" si="677"/>
        <v>0</v>
      </c>
      <c r="AQ1669">
        <f t="shared" si="678"/>
        <v>0</v>
      </c>
      <c r="AR1669">
        <f t="shared" si="679"/>
        <v>0</v>
      </c>
      <c r="AS1669">
        <f t="shared" si="680"/>
        <v>0</v>
      </c>
      <c r="AT1669">
        <f t="shared" si="681"/>
        <v>0</v>
      </c>
      <c r="AV1669">
        <f t="shared" si="682"/>
        <v>0</v>
      </c>
      <c r="AW1669">
        <f t="shared" si="683"/>
        <v>0</v>
      </c>
      <c r="AX1669">
        <f t="shared" si="684"/>
        <v>0</v>
      </c>
      <c r="AY1669">
        <f t="shared" si="685"/>
        <v>0</v>
      </c>
      <c r="BA1669">
        <f t="shared" si="686"/>
        <v>0</v>
      </c>
      <c r="BB1669">
        <f t="shared" si="687"/>
        <v>0</v>
      </c>
      <c r="BC1669">
        <f t="shared" si="688"/>
        <v>0</v>
      </c>
      <c r="BD1669">
        <f t="shared" si="689"/>
        <v>0</v>
      </c>
      <c r="BF1669">
        <f t="shared" si="690"/>
        <v>0</v>
      </c>
      <c r="BG1669">
        <f t="shared" si="691"/>
        <v>0</v>
      </c>
      <c r="BH1669">
        <f t="shared" si="692"/>
        <v>0</v>
      </c>
      <c r="BI1669">
        <f t="shared" si="693"/>
        <v>0</v>
      </c>
      <c r="BK1669">
        <f t="shared" si="694"/>
        <v>0</v>
      </c>
      <c r="BL1669">
        <f t="shared" si="695"/>
        <v>0</v>
      </c>
      <c r="BM1669">
        <f t="shared" si="696"/>
        <v>0</v>
      </c>
      <c r="BN1669">
        <f t="shared" si="697"/>
        <v>0</v>
      </c>
      <c r="BP1669">
        <f t="shared" si="698"/>
        <v>0</v>
      </c>
      <c r="BQ1669">
        <f t="shared" si="699"/>
        <v>0</v>
      </c>
      <c r="BR1669">
        <f t="shared" si="700"/>
        <v>0</v>
      </c>
      <c r="BS1669">
        <f t="shared" si="701"/>
        <v>0</v>
      </c>
      <c r="BU1669">
        <f t="shared" si="702"/>
        <v>0</v>
      </c>
      <c r="BV1669">
        <f t="shared" si="703"/>
        <v>0</v>
      </c>
      <c r="BW1669">
        <f t="shared" si="704"/>
        <v>0</v>
      </c>
      <c r="BX1669">
        <f t="shared" si="705"/>
        <v>0</v>
      </c>
      <c r="BZ1669">
        <f t="shared" si="706"/>
        <v>0</v>
      </c>
      <c r="CA1669">
        <f t="shared" si="707"/>
        <v>0</v>
      </c>
      <c r="CC1669">
        <f t="shared" si="708"/>
        <v>0</v>
      </c>
      <c r="CD1669">
        <f t="shared" si="709"/>
        <v>0</v>
      </c>
      <c r="CE1669">
        <f t="shared" si="710"/>
        <v>0</v>
      </c>
      <c r="CF1669">
        <f t="shared" si="711"/>
        <v>0</v>
      </c>
      <c r="CG1669" s="203">
        <f t="shared" si="712"/>
        <v>0</v>
      </c>
      <c r="CH1669">
        <f t="shared" si="713"/>
        <v>0</v>
      </c>
      <c r="CI1669">
        <f t="shared" si="714"/>
        <v>0</v>
      </c>
      <c r="CJ1669">
        <f t="shared" si="715"/>
        <v>0</v>
      </c>
    </row>
    <row r="1670" spans="1:88" ht="15" customHeight="1">
      <c r="A1670" s="166"/>
      <c r="B1670" s="7"/>
      <c r="C1670" s="64" t="s">
        <v>163</v>
      </c>
      <c r="D1670" s="322" t="str">
        <f t="shared" si="669"/>
        <v/>
      </c>
      <c r="E1670" s="323"/>
      <c r="F1670" s="323"/>
      <c r="G1670" s="323"/>
      <c r="H1670" s="323"/>
      <c r="I1670" s="323"/>
      <c r="J1670" s="323"/>
      <c r="K1670" s="323"/>
      <c r="L1670" s="324"/>
      <c r="M1670" s="234"/>
      <c r="N1670" s="234"/>
      <c r="O1670" s="234"/>
      <c r="P1670" s="234"/>
      <c r="Q1670" s="234"/>
      <c r="R1670" s="234"/>
      <c r="S1670" s="234"/>
      <c r="T1670" s="234"/>
      <c r="U1670" s="234"/>
      <c r="V1670" s="234"/>
      <c r="W1670" s="234"/>
      <c r="X1670" s="234"/>
      <c r="Y1670" s="234"/>
      <c r="Z1670" s="234"/>
      <c r="AA1670" s="234"/>
      <c r="AB1670" s="234"/>
      <c r="AC1670" s="234"/>
      <c r="AD1670" s="234"/>
      <c r="AG1670">
        <f t="shared" si="670"/>
        <v>0</v>
      </c>
      <c r="AH1670">
        <f t="shared" si="671"/>
        <v>0</v>
      </c>
      <c r="AI1670">
        <f t="shared" si="672"/>
        <v>0</v>
      </c>
      <c r="AJ1670">
        <f t="shared" si="673"/>
        <v>0</v>
      </c>
      <c r="AL1670">
        <f t="shared" si="674"/>
        <v>0</v>
      </c>
      <c r="AM1670">
        <f t="shared" si="675"/>
        <v>0</v>
      </c>
      <c r="AN1670">
        <f t="shared" si="676"/>
        <v>0</v>
      </c>
      <c r="AO1670">
        <f t="shared" si="677"/>
        <v>0</v>
      </c>
      <c r="AQ1670">
        <f t="shared" si="678"/>
        <v>0</v>
      </c>
      <c r="AR1670">
        <f t="shared" si="679"/>
        <v>0</v>
      </c>
      <c r="AS1670">
        <f t="shared" si="680"/>
        <v>0</v>
      </c>
      <c r="AT1670">
        <f t="shared" si="681"/>
        <v>0</v>
      </c>
      <c r="AV1670">
        <f t="shared" si="682"/>
        <v>0</v>
      </c>
      <c r="AW1670">
        <f t="shared" si="683"/>
        <v>0</v>
      </c>
      <c r="AX1670">
        <f t="shared" si="684"/>
        <v>0</v>
      </c>
      <c r="AY1670">
        <f t="shared" si="685"/>
        <v>0</v>
      </c>
      <c r="BA1670">
        <f t="shared" si="686"/>
        <v>0</v>
      </c>
      <c r="BB1670">
        <f t="shared" si="687"/>
        <v>0</v>
      </c>
      <c r="BC1670">
        <f t="shared" si="688"/>
        <v>0</v>
      </c>
      <c r="BD1670">
        <f t="shared" si="689"/>
        <v>0</v>
      </c>
      <c r="BF1670">
        <f t="shared" si="690"/>
        <v>0</v>
      </c>
      <c r="BG1670">
        <f t="shared" si="691"/>
        <v>0</v>
      </c>
      <c r="BH1670">
        <f t="shared" si="692"/>
        <v>0</v>
      </c>
      <c r="BI1670">
        <f t="shared" si="693"/>
        <v>0</v>
      </c>
      <c r="BK1670">
        <f t="shared" si="694"/>
        <v>0</v>
      </c>
      <c r="BL1670">
        <f t="shared" si="695"/>
        <v>0</v>
      </c>
      <c r="BM1670">
        <f t="shared" si="696"/>
        <v>0</v>
      </c>
      <c r="BN1670">
        <f t="shared" si="697"/>
        <v>0</v>
      </c>
      <c r="BP1670">
        <f t="shared" si="698"/>
        <v>0</v>
      </c>
      <c r="BQ1670">
        <f t="shared" si="699"/>
        <v>0</v>
      </c>
      <c r="BR1670">
        <f t="shared" si="700"/>
        <v>0</v>
      </c>
      <c r="BS1670">
        <f t="shared" si="701"/>
        <v>0</v>
      </c>
      <c r="BU1670">
        <f t="shared" si="702"/>
        <v>0</v>
      </c>
      <c r="BV1670">
        <f t="shared" si="703"/>
        <v>0</v>
      </c>
      <c r="BW1670">
        <f t="shared" si="704"/>
        <v>0</v>
      </c>
      <c r="BX1670">
        <f t="shared" si="705"/>
        <v>0</v>
      </c>
      <c r="BZ1670">
        <f t="shared" si="706"/>
        <v>0</v>
      </c>
      <c r="CA1670">
        <f t="shared" si="707"/>
        <v>0</v>
      </c>
      <c r="CC1670">
        <f t="shared" si="708"/>
        <v>0</v>
      </c>
      <c r="CD1670">
        <f t="shared" si="709"/>
        <v>0</v>
      </c>
      <c r="CE1670">
        <f t="shared" si="710"/>
        <v>0</v>
      </c>
      <c r="CF1670">
        <f t="shared" si="711"/>
        <v>0</v>
      </c>
      <c r="CG1670" s="203">
        <f t="shared" si="712"/>
        <v>0</v>
      </c>
      <c r="CH1670">
        <f t="shared" si="713"/>
        <v>0</v>
      </c>
      <c r="CI1670">
        <f t="shared" si="714"/>
        <v>0</v>
      </c>
      <c r="CJ1670">
        <f t="shared" si="715"/>
        <v>0</v>
      </c>
    </row>
    <row r="1671" spans="1:88" ht="15" customHeight="1">
      <c r="A1671" s="166"/>
      <c r="B1671" s="7"/>
      <c r="C1671" s="64" t="s">
        <v>164</v>
      </c>
      <c r="D1671" s="322" t="str">
        <f t="shared" si="669"/>
        <v/>
      </c>
      <c r="E1671" s="323"/>
      <c r="F1671" s="323"/>
      <c r="G1671" s="323"/>
      <c r="H1671" s="323"/>
      <c r="I1671" s="323"/>
      <c r="J1671" s="323"/>
      <c r="K1671" s="323"/>
      <c r="L1671" s="324"/>
      <c r="M1671" s="234"/>
      <c r="N1671" s="234"/>
      <c r="O1671" s="234"/>
      <c r="P1671" s="234"/>
      <c r="Q1671" s="234"/>
      <c r="R1671" s="234"/>
      <c r="S1671" s="234"/>
      <c r="T1671" s="234"/>
      <c r="U1671" s="234"/>
      <c r="V1671" s="234"/>
      <c r="W1671" s="234"/>
      <c r="X1671" s="234"/>
      <c r="Y1671" s="234"/>
      <c r="Z1671" s="234"/>
      <c r="AA1671" s="234"/>
      <c r="AB1671" s="234"/>
      <c r="AC1671" s="234"/>
      <c r="AD1671" s="234"/>
      <c r="AG1671">
        <f t="shared" si="670"/>
        <v>0</v>
      </c>
      <c r="AH1671">
        <f t="shared" si="671"/>
        <v>0</v>
      </c>
      <c r="AI1671">
        <f t="shared" si="672"/>
        <v>0</v>
      </c>
      <c r="AJ1671">
        <f t="shared" si="673"/>
        <v>0</v>
      </c>
      <c r="AL1671">
        <f t="shared" si="674"/>
        <v>0</v>
      </c>
      <c r="AM1671">
        <f t="shared" si="675"/>
        <v>0</v>
      </c>
      <c r="AN1671">
        <f t="shared" si="676"/>
        <v>0</v>
      </c>
      <c r="AO1671">
        <f t="shared" si="677"/>
        <v>0</v>
      </c>
      <c r="AQ1671">
        <f t="shared" si="678"/>
        <v>0</v>
      </c>
      <c r="AR1671">
        <f t="shared" si="679"/>
        <v>0</v>
      </c>
      <c r="AS1671">
        <f t="shared" si="680"/>
        <v>0</v>
      </c>
      <c r="AT1671">
        <f t="shared" si="681"/>
        <v>0</v>
      </c>
      <c r="AV1671">
        <f t="shared" si="682"/>
        <v>0</v>
      </c>
      <c r="AW1671">
        <f t="shared" si="683"/>
        <v>0</v>
      </c>
      <c r="AX1671">
        <f t="shared" si="684"/>
        <v>0</v>
      </c>
      <c r="AY1671">
        <f t="shared" si="685"/>
        <v>0</v>
      </c>
      <c r="BA1671">
        <f t="shared" si="686"/>
        <v>0</v>
      </c>
      <c r="BB1671">
        <f t="shared" si="687"/>
        <v>0</v>
      </c>
      <c r="BC1671">
        <f t="shared" si="688"/>
        <v>0</v>
      </c>
      <c r="BD1671">
        <f t="shared" si="689"/>
        <v>0</v>
      </c>
      <c r="BF1671">
        <f t="shared" si="690"/>
        <v>0</v>
      </c>
      <c r="BG1671">
        <f t="shared" si="691"/>
        <v>0</v>
      </c>
      <c r="BH1671">
        <f t="shared" si="692"/>
        <v>0</v>
      </c>
      <c r="BI1671">
        <f t="shared" si="693"/>
        <v>0</v>
      </c>
      <c r="BK1671">
        <f t="shared" si="694"/>
        <v>0</v>
      </c>
      <c r="BL1671">
        <f t="shared" si="695"/>
        <v>0</v>
      </c>
      <c r="BM1671">
        <f t="shared" si="696"/>
        <v>0</v>
      </c>
      <c r="BN1671">
        <f t="shared" si="697"/>
        <v>0</v>
      </c>
      <c r="BP1671">
        <f t="shared" si="698"/>
        <v>0</v>
      </c>
      <c r="BQ1671">
        <f t="shared" si="699"/>
        <v>0</v>
      </c>
      <c r="BR1671">
        <f t="shared" si="700"/>
        <v>0</v>
      </c>
      <c r="BS1671">
        <f t="shared" si="701"/>
        <v>0</v>
      </c>
      <c r="BU1671">
        <f t="shared" si="702"/>
        <v>0</v>
      </c>
      <c r="BV1671">
        <f t="shared" si="703"/>
        <v>0</v>
      </c>
      <c r="BW1671">
        <f t="shared" si="704"/>
        <v>0</v>
      </c>
      <c r="BX1671">
        <f t="shared" si="705"/>
        <v>0</v>
      </c>
      <c r="BZ1671">
        <f t="shared" si="706"/>
        <v>0</v>
      </c>
      <c r="CA1671">
        <f t="shared" si="707"/>
        <v>0</v>
      </c>
      <c r="CC1671">
        <f t="shared" si="708"/>
        <v>0</v>
      </c>
      <c r="CD1671">
        <f t="shared" si="709"/>
        <v>0</v>
      </c>
      <c r="CE1671">
        <f t="shared" si="710"/>
        <v>0</v>
      </c>
      <c r="CF1671">
        <f t="shared" si="711"/>
        <v>0</v>
      </c>
      <c r="CG1671" s="203">
        <f t="shared" si="712"/>
        <v>0</v>
      </c>
      <c r="CH1671">
        <f t="shared" si="713"/>
        <v>0</v>
      </c>
      <c r="CI1671">
        <f t="shared" si="714"/>
        <v>0</v>
      </c>
      <c r="CJ1671">
        <f t="shared" si="715"/>
        <v>0</v>
      </c>
    </row>
    <row r="1672" spans="1:88" ht="15" customHeight="1">
      <c r="A1672" s="166"/>
      <c r="B1672" s="7"/>
      <c r="C1672" s="64" t="s">
        <v>165</v>
      </c>
      <c r="D1672" s="322" t="str">
        <f t="shared" si="669"/>
        <v/>
      </c>
      <c r="E1672" s="323"/>
      <c r="F1672" s="323"/>
      <c r="G1672" s="323"/>
      <c r="H1672" s="323"/>
      <c r="I1672" s="323"/>
      <c r="J1672" s="323"/>
      <c r="K1672" s="323"/>
      <c r="L1672" s="324"/>
      <c r="M1672" s="234"/>
      <c r="N1672" s="234"/>
      <c r="O1672" s="234"/>
      <c r="P1672" s="234"/>
      <c r="Q1672" s="234"/>
      <c r="R1672" s="234"/>
      <c r="S1672" s="234"/>
      <c r="T1672" s="234"/>
      <c r="U1672" s="234"/>
      <c r="V1672" s="234"/>
      <c r="W1672" s="234"/>
      <c r="X1672" s="234"/>
      <c r="Y1672" s="234"/>
      <c r="Z1672" s="234"/>
      <c r="AA1672" s="234"/>
      <c r="AB1672" s="234"/>
      <c r="AC1672" s="234"/>
      <c r="AD1672" s="234"/>
      <c r="AG1672">
        <f t="shared" si="670"/>
        <v>0</v>
      </c>
      <c r="AH1672">
        <f t="shared" si="671"/>
        <v>0</v>
      </c>
      <c r="AI1672">
        <f t="shared" si="672"/>
        <v>0</v>
      </c>
      <c r="AJ1672">
        <f t="shared" si="673"/>
        <v>0</v>
      </c>
      <c r="AL1672">
        <f t="shared" si="674"/>
        <v>0</v>
      </c>
      <c r="AM1672">
        <f t="shared" si="675"/>
        <v>0</v>
      </c>
      <c r="AN1672">
        <f t="shared" si="676"/>
        <v>0</v>
      </c>
      <c r="AO1672">
        <f t="shared" si="677"/>
        <v>0</v>
      </c>
      <c r="AQ1672">
        <f t="shared" si="678"/>
        <v>0</v>
      </c>
      <c r="AR1672">
        <f t="shared" si="679"/>
        <v>0</v>
      </c>
      <c r="AS1672">
        <f t="shared" si="680"/>
        <v>0</v>
      </c>
      <c r="AT1672">
        <f t="shared" si="681"/>
        <v>0</v>
      </c>
      <c r="AV1672">
        <f t="shared" si="682"/>
        <v>0</v>
      </c>
      <c r="AW1672">
        <f t="shared" si="683"/>
        <v>0</v>
      </c>
      <c r="AX1672">
        <f t="shared" si="684"/>
        <v>0</v>
      </c>
      <c r="AY1672">
        <f t="shared" si="685"/>
        <v>0</v>
      </c>
      <c r="BA1672">
        <f t="shared" si="686"/>
        <v>0</v>
      </c>
      <c r="BB1672">
        <f t="shared" si="687"/>
        <v>0</v>
      </c>
      <c r="BC1672">
        <f t="shared" si="688"/>
        <v>0</v>
      </c>
      <c r="BD1672">
        <f t="shared" si="689"/>
        <v>0</v>
      </c>
      <c r="BF1672">
        <f t="shared" si="690"/>
        <v>0</v>
      </c>
      <c r="BG1672">
        <f t="shared" si="691"/>
        <v>0</v>
      </c>
      <c r="BH1672">
        <f t="shared" si="692"/>
        <v>0</v>
      </c>
      <c r="BI1672">
        <f t="shared" si="693"/>
        <v>0</v>
      </c>
      <c r="BK1672">
        <f t="shared" si="694"/>
        <v>0</v>
      </c>
      <c r="BL1672">
        <f t="shared" si="695"/>
        <v>0</v>
      </c>
      <c r="BM1672">
        <f t="shared" si="696"/>
        <v>0</v>
      </c>
      <c r="BN1672">
        <f t="shared" si="697"/>
        <v>0</v>
      </c>
      <c r="BP1672">
        <f t="shared" si="698"/>
        <v>0</v>
      </c>
      <c r="BQ1672">
        <f t="shared" si="699"/>
        <v>0</v>
      </c>
      <c r="BR1672">
        <f t="shared" si="700"/>
        <v>0</v>
      </c>
      <c r="BS1672">
        <f t="shared" si="701"/>
        <v>0</v>
      </c>
      <c r="BU1672">
        <f t="shared" si="702"/>
        <v>0</v>
      </c>
      <c r="BV1672">
        <f t="shared" si="703"/>
        <v>0</v>
      </c>
      <c r="BW1672">
        <f t="shared" si="704"/>
        <v>0</v>
      </c>
      <c r="BX1672">
        <f t="shared" si="705"/>
        <v>0</v>
      </c>
      <c r="BZ1672">
        <f t="shared" si="706"/>
        <v>0</v>
      </c>
      <c r="CA1672">
        <f t="shared" si="707"/>
        <v>0</v>
      </c>
      <c r="CC1672">
        <f t="shared" si="708"/>
        <v>0</v>
      </c>
      <c r="CD1672">
        <f t="shared" si="709"/>
        <v>0</v>
      </c>
      <c r="CE1672">
        <f t="shared" si="710"/>
        <v>0</v>
      </c>
      <c r="CF1672">
        <f t="shared" si="711"/>
        <v>0</v>
      </c>
      <c r="CG1672" s="203">
        <f t="shared" si="712"/>
        <v>0</v>
      </c>
      <c r="CH1672">
        <f t="shared" si="713"/>
        <v>0</v>
      </c>
      <c r="CI1672">
        <f t="shared" si="714"/>
        <v>0</v>
      </c>
      <c r="CJ1672">
        <f t="shared" si="715"/>
        <v>0</v>
      </c>
    </row>
    <row r="1673" spans="1:88" ht="15" customHeight="1">
      <c r="A1673" s="166"/>
      <c r="B1673" s="7"/>
      <c r="C1673" s="64" t="s">
        <v>166</v>
      </c>
      <c r="D1673" s="322" t="str">
        <f t="shared" si="669"/>
        <v/>
      </c>
      <c r="E1673" s="323"/>
      <c r="F1673" s="323"/>
      <c r="G1673" s="323"/>
      <c r="H1673" s="323"/>
      <c r="I1673" s="323"/>
      <c r="J1673" s="323"/>
      <c r="K1673" s="323"/>
      <c r="L1673" s="324"/>
      <c r="M1673" s="234"/>
      <c r="N1673" s="234"/>
      <c r="O1673" s="234"/>
      <c r="P1673" s="234"/>
      <c r="Q1673" s="234"/>
      <c r="R1673" s="234"/>
      <c r="S1673" s="234"/>
      <c r="T1673" s="234"/>
      <c r="U1673" s="234"/>
      <c r="V1673" s="234"/>
      <c r="W1673" s="234"/>
      <c r="X1673" s="234"/>
      <c r="Y1673" s="234"/>
      <c r="Z1673" s="234"/>
      <c r="AA1673" s="234"/>
      <c r="AB1673" s="234"/>
      <c r="AC1673" s="234"/>
      <c r="AD1673" s="234"/>
      <c r="AG1673">
        <f t="shared" si="670"/>
        <v>0</v>
      </c>
      <c r="AH1673">
        <f t="shared" si="671"/>
        <v>0</v>
      </c>
      <c r="AI1673">
        <f t="shared" si="672"/>
        <v>0</v>
      </c>
      <c r="AJ1673">
        <f t="shared" si="673"/>
        <v>0</v>
      </c>
      <c r="AL1673">
        <f t="shared" si="674"/>
        <v>0</v>
      </c>
      <c r="AM1673">
        <f t="shared" si="675"/>
        <v>0</v>
      </c>
      <c r="AN1673">
        <f t="shared" si="676"/>
        <v>0</v>
      </c>
      <c r="AO1673">
        <f t="shared" si="677"/>
        <v>0</v>
      </c>
      <c r="AQ1673">
        <f t="shared" si="678"/>
        <v>0</v>
      </c>
      <c r="AR1673">
        <f t="shared" si="679"/>
        <v>0</v>
      </c>
      <c r="AS1673">
        <f t="shared" si="680"/>
        <v>0</v>
      </c>
      <c r="AT1673">
        <f t="shared" si="681"/>
        <v>0</v>
      </c>
      <c r="AV1673">
        <f t="shared" si="682"/>
        <v>0</v>
      </c>
      <c r="AW1673">
        <f t="shared" si="683"/>
        <v>0</v>
      </c>
      <c r="AX1673">
        <f t="shared" si="684"/>
        <v>0</v>
      </c>
      <c r="AY1673">
        <f t="shared" si="685"/>
        <v>0</v>
      </c>
      <c r="BA1673">
        <f t="shared" si="686"/>
        <v>0</v>
      </c>
      <c r="BB1673">
        <f t="shared" si="687"/>
        <v>0</v>
      </c>
      <c r="BC1673">
        <f t="shared" si="688"/>
        <v>0</v>
      </c>
      <c r="BD1673">
        <f t="shared" si="689"/>
        <v>0</v>
      </c>
      <c r="BF1673">
        <f t="shared" si="690"/>
        <v>0</v>
      </c>
      <c r="BG1673">
        <f t="shared" si="691"/>
        <v>0</v>
      </c>
      <c r="BH1673">
        <f t="shared" si="692"/>
        <v>0</v>
      </c>
      <c r="BI1673">
        <f t="shared" si="693"/>
        <v>0</v>
      </c>
      <c r="BK1673">
        <f t="shared" si="694"/>
        <v>0</v>
      </c>
      <c r="BL1673">
        <f t="shared" si="695"/>
        <v>0</v>
      </c>
      <c r="BM1673">
        <f t="shared" si="696"/>
        <v>0</v>
      </c>
      <c r="BN1673">
        <f t="shared" si="697"/>
        <v>0</v>
      </c>
      <c r="BP1673">
        <f t="shared" si="698"/>
        <v>0</v>
      </c>
      <c r="BQ1673">
        <f t="shared" si="699"/>
        <v>0</v>
      </c>
      <c r="BR1673">
        <f t="shared" si="700"/>
        <v>0</v>
      </c>
      <c r="BS1673">
        <f t="shared" si="701"/>
        <v>0</v>
      </c>
      <c r="BU1673">
        <f t="shared" si="702"/>
        <v>0</v>
      </c>
      <c r="BV1673">
        <f t="shared" si="703"/>
        <v>0</v>
      </c>
      <c r="BW1673">
        <f t="shared" si="704"/>
        <v>0</v>
      </c>
      <c r="BX1673">
        <f t="shared" si="705"/>
        <v>0</v>
      </c>
      <c r="BZ1673">
        <f t="shared" si="706"/>
        <v>0</v>
      </c>
      <c r="CA1673">
        <f t="shared" si="707"/>
        <v>0</v>
      </c>
      <c r="CC1673">
        <f t="shared" si="708"/>
        <v>0</v>
      </c>
      <c r="CD1673">
        <f t="shared" si="709"/>
        <v>0</v>
      </c>
      <c r="CE1673">
        <f t="shared" si="710"/>
        <v>0</v>
      </c>
      <c r="CF1673">
        <f t="shared" si="711"/>
        <v>0</v>
      </c>
      <c r="CG1673" s="203">
        <f t="shared" si="712"/>
        <v>0</v>
      </c>
      <c r="CH1673">
        <f t="shared" si="713"/>
        <v>0</v>
      </c>
      <c r="CI1673">
        <f t="shared" si="714"/>
        <v>0</v>
      </c>
      <c r="CJ1673">
        <f t="shared" si="715"/>
        <v>0</v>
      </c>
    </row>
    <row r="1674" spans="1:88" ht="15" customHeight="1">
      <c r="A1674" s="166"/>
      <c r="B1674" s="7"/>
      <c r="C1674" s="64" t="s">
        <v>167</v>
      </c>
      <c r="D1674" s="322" t="str">
        <f t="shared" si="669"/>
        <v/>
      </c>
      <c r="E1674" s="323"/>
      <c r="F1674" s="323"/>
      <c r="G1674" s="323"/>
      <c r="H1674" s="323"/>
      <c r="I1674" s="323"/>
      <c r="J1674" s="323"/>
      <c r="K1674" s="323"/>
      <c r="L1674" s="324"/>
      <c r="M1674" s="234"/>
      <c r="N1674" s="234"/>
      <c r="O1674" s="234"/>
      <c r="P1674" s="234"/>
      <c r="Q1674" s="234"/>
      <c r="R1674" s="234"/>
      <c r="S1674" s="234"/>
      <c r="T1674" s="234"/>
      <c r="U1674" s="234"/>
      <c r="V1674" s="234"/>
      <c r="W1674" s="234"/>
      <c r="X1674" s="234"/>
      <c r="Y1674" s="234"/>
      <c r="Z1674" s="234"/>
      <c r="AA1674" s="234"/>
      <c r="AB1674" s="234"/>
      <c r="AC1674" s="234"/>
      <c r="AD1674" s="234"/>
      <c r="AG1674">
        <f t="shared" si="670"/>
        <v>0</v>
      </c>
      <c r="AH1674">
        <f t="shared" si="671"/>
        <v>0</v>
      </c>
      <c r="AI1674">
        <f t="shared" si="672"/>
        <v>0</v>
      </c>
      <c r="AJ1674">
        <f t="shared" si="673"/>
        <v>0</v>
      </c>
      <c r="AL1674">
        <f t="shared" si="674"/>
        <v>0</v>
      </c>
      <c r="AM1674">
        <f t="shared" si="675"/>
        <v>0</v>
      </c>
      <c r="AN1674">
        <f t="shared" si="676"/>
        <v>0</v>
      </c>
      <c r="AO1674">
        <f t="shared" si="677"/>
        <v>0</v>
      </c>
      <c r="AQ1674">
        <f t="shared" si="678"/>
        <v>0</v>
      </c>
      <c r="AR1674">
        <f t="shared" si="679"/>
        <v>0</v>
      </c>
      <c r="AS1674">
        <f t="shared" si="680"/>
        <v>0</v>
      </c>
      <c r="AT1674">
        <f t="shared" si="681"/>
        <v>0</v>
      </c>
      <c r="AV1674">
        <f t="shared" si="682"/>
        <v>0</v>
      </c>
      <c r="AW1674">
        <f t="shared" si="683"/>
        <v>0</v>
      </c>
      <c r="AX1674">
        <f t="shared" si="684"/>
        <v>0</v>
      </c>
      <c r="AY1674">
        <f t="shared" si="685"/>
        <v>0</v>
      </c>
      <c r="BA1674">
        <f t="shared" si="686"/>
        <v>0</v>
      </c>
      <c r="BB1674">
        <f t="shared" si="687"/>
        <v>0</v>
      </c>
      <c r="BC1674">
        <f t="shared" si="688"/>
        <v>0</v>
      </c>
      <c r="BD1674">
        <f t="shared" si="689"/>
        <v>0</v>
      </c>
      <c r="BF1674">
        <f t="shared" si="690"/>
        <v>0</v>
      </c>
      <c r="BG1674">
        <f t="shared" si="691"/>
        <v>0</v>
      </c>
      <c r="BH1674">
        <f t="shared" si="692"/>
        <v>0</v>
      </c>
      <c r="BI1674">
        <f t="shared" si="693"/>
        <v>0</v>
      </c>
      <c r="BK1674">
        <f t="shared" si="694"/>
        <v>0</v>
      </c>
      <c r="BL1674">
        <f t="shared" si="695"/>
        <v>0</v>
      </c>
      <c r="BM1674">
        <f t="shared" si="696"/>
        <v>0</v>
      </c>
      <c r="BN1674">
        <f t="shared" si="697"/>
        <v>0</v>
      </c>
      <c r="BP1674">
        <f t="shared" si="698"/>
        <v>0</v>
      </c>
      <c r="BQ1674">
        <f t="shared" si="699"/>
        <v>0</v>
      </c>
      <c r="BR1674">
        <f t="shared" si="700"/>
        <v>0</v>
      </c>
      <c r="BS1674">
        <f t="shared" si="701"/>
        <v>0</v>
      </c>
      <c r="BU1674">
        <f t="shared" si="702"/>
        <v>0</v>
      </c>
      <c r="BV1674">
        <f t="shared" si="703"/>
        <v>0</v>
      </c>
      <c r="BW1674">
        <f t="shared" si="704"/>
        <v>0</v>
      </c>
      <c r="BX1674">
        <f t="shared" si="705"/>
        <v>0</v>
      </c>
      <c r="BZ1674">
        <f t="shared" si="706"/>
        <v>0</v>
      </c>
      <c r="CA1674">
        <f t="shared" si="707"/>
        <v>0</v>
      </c>
      <c r="CC1674">
        <f t="shared" si="708"/>
        <v>0</v>
      </c>
      <c r="CD1674">
        <f t="shared" si="709"/>
        <v>0</v>
      </c>
      <c r="CE1674">
        <f t="shared" si="710"/>
        <v>0</v>
      </c>
      <c r="CF1674">
        <f t="shared" si="711"/>
        <v>0</v>
      </c>
      <c r="CG1674" s="203">
        <f t="shared" si="712"/>
        <v>0</v>
      </c>
      <c r="CH1674">
        <f t="shared" si="713"/>
        <v>0</v>
      </c>
      <c r="CI1674">
        <f t="shared" si="714"/>
        <v>0</v>
      </c>
      <c r="CJ1674">
        <f t="shared" si="715"/>
        <v>0</v>
      </c>
    </row>
    <row r="1675" spans="1:88" ht="15" customHeight="1">
      <c r="A1675" s="166"/>
      <c r="B1675" s="7"/>
      <c r="C1675" s="64" t="s">
        <v>168</v>
      </c>
      <c r="D1675" s="322" t="str">
        <f t="shared" si="669"/>
        <v/>
      </c>
      <c r="E1675" s="323"/>
      <c r="F1675" s="323"/>
      <c r="G1675" s="323"/>
      <c r="H1675" s="323"/>
      <c r="I1675" s="323"/>
      <c r="J1675" s="323"/>
      <c r="K1675" s="323"/>
      <c r="L1675" s="324"/>
      <c r="M1675" s="234"/>
      <c r="N1675" s="234"/>
      <c r="O1675" s="234"/>
      <c r="P1675" s="234"/>
      <c r="Q1675" s="234"/>
      <c r="R1675" s="234"/>
      <c r="S1675" s="234"/>
      <c r="T1675" s="234"/>
      <c r="U1675" s="234"/>
      <c r="V1675" s="234"/>
      <c r="W1675" s="234"/>
      <c r="X1675" s="234"/>
      <c r="Y1675" s="234"/>
      <c r="Z1675" s="234"/>
      <c r="AA1675" s="234"/>
      <c r="AB1675" s="234"/>
      <c r="AC1675" s="234"/>
      <c r="AD1675" s="234"/>
      <c r="AG1675">
        <f t="shared" si="670"/>
        <v>0</v>
      </c>
      <c r="AH1675">
        <f t="shared" si="671"/>
        <v>0</v>
      </c>
      <c r="AI1675">
        <f t="shared" si="672"/>
        <v>0</v>
      </c>
      <c r="AJ1675">
        <f t="shared" si="673"/>
        <v>0</v>
      </c>
      <c r="AL1675">
        <f t="shared" si="674"/>
        <v>0</v>
      </c>
      <c r="AM1675">
        <f t="shared" si="675"/>
        <v>0</v>
      </c>
      <c r="AN1675">
        <f t="shared" si="676"/>
        <v>0</v>
      </c>
      <c r="AO1675">
        <f t="shared" si="677"/>
        <v>0</v>
      </c>
      <c r="AQ1675">
        <f t="shared" si="678"/>
        <v>0</v>
      </c>
      <c r="AR1675">
        <f t="shared" si="679"/>
        <v>0</v>
      </c>
      <c r="AS1675">
        <f t="shared" si="680"/>
        <v>0</v>
      </c>
      <c r="AT1675">
        <f t="shared" si="681"/>
        <v>0</v>
      </c>
      <c r="AV1675">
        <f t="shared" si="682"/>
        <v>0</v>
      </c>
      <c r="AW1675">
        <f t="shared" si="683"/>
        <v>0</v>
      </c>
      <c r="AX1675">
        <f t="shared" si="684"/>
        <v>0</v>
      </c>
      <c r="AY1675">
        <f t="shared" si="685"/>
        <v>0</v>
      </c>
      <c r="BA1675">
        <f t="shared" si="686"/>
        <v>0</v>
      </c>
      <c r="BB1675">
        <f t="shared" si="687"/>
        <v>0</v>
      </c>
      <c r="BC1675">
        <f t="shared" si="688"/>
        <v>0</v>
      </c>
      <c r="BD1675">
        <f t="shared" si="689"/>
        <v>0</v>
      </c>
      <c r="BF1675">
        <f t="shared" si="690"/>
        <v>0</v>
      </c>
      <c r="BG1675">
        <f t="shared" si="691"/>
        <v>0</v>
      </c>
      <c r="BH1675">
        <f t="shared" si="692"/>
        <v>0</v>
      </c>
      <c r="BI1675">
        <f t="shared" si="693"/>
        <v>0</v>
      </c>
      <c r="BK1675">
        <f t="shared" si="694"/>
        <v>0</v>
      </c>
      <c r="BL1675">
        <f t="shared" si="695"/>
        <v>0</v>
      </c>
      <c r="BM1675">
        <f t="shared" si="696"/>
        <v>0</v>
      </c>
      <c r="BN1675">
        <f t="shared" si="697"/>
        <v>0</v>
      </c>
      <c r="BP1675">
        <f t="shared" si="698"/>
        <v>0</v>
      </c>
      <c r="BQ1675">
        <f t="shared" si="699"/>
        <v>0</v>
      </c>
      <c r="BR1675">
        <f t="shared" si="700"/>
        <v>0</v>
      </c>
      <c r="BS1675">
        <f t="shared" si="701"/>
        <v>0</v>
      </c>
      <c r="BU1675">
        <f t="shared" si="702"/>
        <v>0</v>
      </c>
      <c r="BV1675">
        <f t="shared" si="703"/>
        <v>0</v>
      </c>
      <c r="BW1675">
        <f t="shared" si="704"/>
        <v>0</v>
      </c>
      <c r="BX1675">
        <f t="shared" si="705"/>
        <v>0</v>
      </c>
      <c r="BZ1675">
        <f t="shared" si="706"/>
        <v>0</v>
      </c>
      <c r="CA1675">
        <f t="shared" si="707"/>
        <v>0</v>
      </c>
      <c r="CC1675">
        <f t="shared" si="708"/>
        <v>0</v>
      </c>
      <c r="CD1675">
        <f t="shared" si="709"/>
        <v>0</v>
      </c>
      <c r="CE1675">
        <f t="shared" si="710"/>
        <v>0</v>
      </c>
      <c r="CF1675">
        <f t="shared" si="711"/>
        <v>0</v>
      </c>
      <c r="CG1675" s="203">
        <f t="shared" si="712"/>
        <v>0</v>
      </c>
      <c r="CH1675">
        <f t="shared" si="713"/>
        <v>0</v>
      </c>
      <c r="CI1675">
        <f t="shared" si="714"/>
        <v>0</v>
      </c>
      <c r="CJ1675">
        <f t="shared" si="715"/>
        <v>0</v>
      </c>
    </row>
    <row r="1676" spans="1:88" ht="15" customHeight="1">
      <c r="A1676" s="166"/>
      <c r="B1676" s="7"/>
      <c r="C1676" s="64" t="s">
        <v>169</v>
      </c>
      <c r="D1676" s="322" t="str">
        <f t="shared" si="669"/>
        <v/>
      </c>
      <c r="E1676" s="323"/>
      <c r="F1676" s="323"/>
      <c r="G1676" s="323"/>
      <c r="H1676" s="323"/>
      <c r="I1676" s="323"/>
      <c r="J1676" s="323"/>
      <c r="K1676" s="323"/>
      <c r="L1676" s="324"/>
      <c r="M1676" s="234"/>
      <c r="N1676" s="234"/>
      <c r="O1676" s="234"/>
      <c r="P1676" s="234"/>
      <c r="Q1676" s="234"/>
      <c r="R1676" s="234"/>
      <c r="S1676" s="234"/>
      <c r="T1676" s="234"/>
      <c r="U1676" s="234"/>
      <c r="V1676" s="234"/>
      <c r="W1676" s="234"/>
      <c r="X1676" s="234"/>
      <c r="Y1676" s="234"/>
      <c r="Z1676" s="234"/>
      <c r="AA1676" s="234"/>
      <c r="AB1676" s="234"/>
      <c r="AC1676" s="234"/>
      <c r="AD1676" s="234"/>
      <c r="AG1676">
        <f t="shared" si="670"/>
        <v>0</v>
      </c>
      <c r="AH1676">
        <f t="shared" si="671"/>
        <v>0</v>
      </c>
      <c r="AI1676">
        <f t="shared" si="672"/>
        <v>0</v>
      </c>
      <c r="AJ1676">
        <f t="shared" si="673"/>
        <v>0</v>
      </c>
      <c r="AL1676">
        <f t="shared" si="674"/>
        <v>0</v>
      </c>
      <c r="AM1676">
        <f t="shared" si="675"/>
        <v>0</v>
      </c>
      <c r="AN1676">
        <f t="shared" si="676"/>
        <v>0</v>
      </c>
      <c r="AO1676">
        <f t="shared" si="677"/>
        <v>0</v>
      </c>
      <c r="AQ1676">
        <f t="shared" si="678"/>
        <v>0</v>
      </c>
      <c r="AR1676">
        <f t="shared" si="679"/>
        <v>0</v>
      </c>
      <c r="AS1676">
        <f t="shared" si="680"/>
        <v>0</v>
      </c>
      <c r="AT1676">
        <f t="shared" si="681"/>
        <v>0</v>
      </c>
      <c r="AV1676">
        <f t="shared" si="682"/>
        <v>0</v>
      </c>
      <c r="AW1676">
        <f t="shared" si="683"/>
        <v>0</v>
      </c>
      <c r="AX1676">
        <f t="shared" si="684"/>
        <v>0</v>
      </c>
      <c r="AY1676">
        <f t="shared" si="685"/>
        <v>0</v>
      </c>
      <c r="BA1676">
        <f t="shared" si="686"/>
        <v>0</v>
      </c>
      <c r="BB1676">
        <f t="shared" si="687"/>
        <v>0</v>
      </c>
      <c r="BC1676">
        <f t="shared" si="688"/>
        <v>0</v>
      </c>
      <c r="BD1676">
        <f t="shared" si="689"/>
        <v>0</v>
      </c>
      <c r="BF1676">
        <f t="shared" si="690"/>
        <v>0</v>
      </c>
      <c r="BG1676">
        <f t="shared" si="691"/>
        <v>0</v>
      </c>
      <c r="BH1676">
        <f t="shared" si="692"/>
        <v>0</v>
      </c>
      <c r="BI1676">
        <f t="shared" si="693"/>
        <v>0</v>
      </c>
      <c r="BK1676">
        <f t="shared" si="694"/>
        <v>0</v>
      </c>
      <c r="BL1676">
        <f t="shared" si="695"/>
        <v>0</v>
      </c>
      <c r="BM1676">
        <f t="shared" si="696"/>
        <v>0</v>
      </c>
      <c r="BN1676">
        <f t="shared" si="697"/>
        <v>0</v>
      </c>
      <c r="BP1676">
        <f t="shared" si="698"/>
        <v>0</v>
      </c>
      <c r="BQ1676">
        <f t="shared" si="699"/>
        <v>0</v>
      </c>
      <c r="BR1676">
        <f t="shared" si="700"/>
        <v>0</v>
      </c>
      <c r="BS1676">
        <f t="shared" si="701"/>
        <v>0</v>
      </c>
      <c r="BU1676">
        <f t="shared" si="702"/>
        <v>0</v>
      </c>
      <c r="BV1676">
        <f t="shared" si="703"/>
        <v>0</v>
      </c>
      <c r="BW1676">
        <f t="shared" si="704"/>
        <v>0</v>
      </c>
      <c r="BX1676">
        <f t="shared" si="705"/>
        <v>0</v>
      </c>
      <c r="BZ1676">
        <f t="shared" si="706"/>
        <v>0</v>
      </c>
      <c r="CA1676">
        <f t="shared" si="707"/>
        <v>0</v>
      </c>
      <c r="CC1676">
        <f t="shared" si="708"/>
        <v>0</v>
      </c>
      <c r="CD1676">
        <f t="shared" si="709"/>
        <v>0</v>
      </c>
      <c r="CE1676">
        <f t="shared" si="710"/>
        <v>0</v>
      </c>
      <c r="CF1676">
        <f t="shared" si="711"/>
        <v>0</v>
      </c>
      <c r="CG1676" s="203">
        <f t="shared" si="712"/>
        <v>0</v>
      </c>
      <c r="CH1676">
        <f t="shared" si="713"/>
        <v>0</v>
      </c>
      <c r="CI1676">
        <f t="shared" si="714"/>
        <v>0</v>
      </c>
      <c r="CJ1676">
        <f t="shared" si="715"/>
        <v>0</v>
      </c>
    </row>
    <row r="1677" spans="1:88" ht="15" customHeight="1">
      <c r="A1677" s="166"/>
      <c r="B1677" s="7"/>
      <c r="C1677" s="64" t="s">
        <v>170</v>
      </c>
      <c r="D1677" s="322" t="str">
        <f t="shared" si="669"/>
        <v/>
      </c>
      <c r="E1677" s="323"/>
      <c r="F1677" s="323"/>
      <c r="G1677" s="323"/>
      <c r="H1677" s="323"/>
      <c r="I1677" s="323"/>
      <c r="J1677" s="323"/>
      <c r="K1677" s="323"/>
      <c r="L1677" s="324"/>
      <c r="M1677" s="234"/>
      <c r="N1677" s="234"/>
      <c r="O1677" s="234"/>
      <c r="P1677" s="234"/>
      <c r="Q1677" s="234"/>
      <c r="R1677" s="234"/>
      <c r="S1677" s="234"/>
      <c r="T1677" s="234"/>
      <c r="U1677" s="234"/>
      <c r="V1677" s="234"/>
      <c r="W1677" s="234"/>
      <c r="X1677" s="234"/>
      <c r="Y1677" s="234"/>
      <c r="Z1677" s="234"/>
      <c r="AA1677" s="234"/>
      <c r="AB1677" s="234"/>
      <c r="AC1677" s="234"/>
      <c r="AD1677" s="234"/>
      <c r="AG1677">
        <f t="shared" si="670"/>
        <v>0</v>
      </c>
      <c r="AH1677">
        <f t="shared" si="671"/>
        <v>0</v>
      </c>
      <c r="AI1677">
        <f t="shared" si="672"/>
        <v>0</v>
      </c>
      <c r="AJ1677">
        <f t="shared" si="673"/>
        <v>0</v>
      </c>
      <c r="AL1677">
        <f t="shared" si="674"/>
        <v>0</v>
      </c>
      <c r="AM1677">
        <f t="shared" si="675"/>
        <v>0</v>
      </c>
      <c r="AN1677">
        <f t="shared" si="676"/>
        <v>0</v>
      </c>
      <c r="AO1677">
        <f t="shared" si="677"/>
        <v>0</v>
      </c>
      <c r="AQ1677">
        <f t="shared" si="678"/>
        <v>0</v>
      </c>
      <c r="AR1677">
        <f t="shared" si="679"/>
        <v>0</v>
      </c>
      <c r="AS1677">
        <f t="shared" si="680"/>
        <v>0</v>
      </c>
      <c r="AT1677">
        <f t="shared" si="681"/>
        <v>0</v>
      </c>
      <c r="AV1677">
        <f t="shared" si="682"/>
        <v>0</v>
      </c>
      <c r="AW1677">
        <f t="shared" si="683"/>
        <v>0</v>
      </c>
      <c r="AX1677">
        <f t="shared" si="684"/>
        <v>0</v>
      </c>
      <c r="AY1677">
        <f t="shared" si="685"/>
        <v>0</v>
      </c>
      <c r="BA1677">
        <f t="shared" si="686"/>
        <v>0</v>
      </c>
      <c r="BB1677">
        <f t="shared" si="687"/>
        <v>0</v>
      </c>
      <c r="BC1677">
        <f t="shared" si="688"/>
        <v>0</v>
      </c>
      <c r="BD1677">
        <f t="shared" si="689"/>
        <v>0</v>
      </c>
      <c r="BF1677">
        <f t="shared" si="690"/>
        <v>0</v>
      </c>
      <c r="BG1677">
        <f t="shared" si="691"/>
        <v>0</v>
      </c>
      <c r="BH1677">
        <f t="shared" si="692"/>
        <v>0</v>
      </c>
      <c r="BI1677">
        <f t="shared" si="693"/>
        <v>0</v>
      </c>
      <c r="BK1677">
        <f t="shared" si="694"/>
        <v>0</v>
      </c>
      <c r="BL1677">
        <f t="shared" si="695"/>
        <v>0</v>
      </c>
      <c r="BM1677">
        <f t="shared" si="696"/>
        <v>0</v>
      </c>
      <c r="BN1677">
        <f t="shared" si="697"/>
        <v>0</v>
      </c>
      <c r="BP1677">
        <f t="shared" si="698"/>
        <v>0</v>
      </c>
      <c r="BQ1677">
        <f t="shared" si="699"/>
        <v>0</v>
      </c>
      <c r="BR1677">
        <f t="shared" si="700"/>
        <v>0</v>
      </c>
      <c r="BS1677">
        <f t="shared" si="701"/>
        <v>0</v>
      </c>
      <c r="BU1677">
        <f t="shared" si="702"/>
        <v>0</v>
      </c>
      <c r="BV1677">
        <f t="shared" si="703"/>
        <v>0</v>
      </c>
      <c r="BW1677">
        <f t="shared" si="704"/>
        <v>0</v>
      </c>
      <c r="BX1677">
        <f t="shared" si="705"/>
        <v>0</v>
      </c>
      <c r="BZ1677">
        <f t="shared" si="706"/>
        <v>0</v>
      </c>
      <c r="CA1677">
        <f t="shared" si="707"/>
        <v>0</v>
      </c>
      <c r="CC1677">
        <f t="shared" si="708"/>
        <v>0</v>
      </c>
      <c r="CD1677">
        <f t="shared" si="709"/>
        <v>0</v>
      </c>
      <c r="CE1677">
        <f t="shared" si="710"/>
        <v>0</v>
      </c>
      <c r="CF1677">
        <f t="shared" si="711"/>
        <v>0</v>
      </c>
      <c r="CG1677" s="203">
        <f t="shared" si="712"/>
        <v>0</v>
      </c>
      <c r="CH1677">
        <f t="shared" si="713"/>
        <v>0</v>
      </c>
      <c r="CI1677">
        <f t="shared" si="714"/>
        <v>0</v>
      </c>
      <c r="CJ1677">
        <f t="shared" si="715"/>
        <v>0</v>
      </c>
    </row>
    <row r="1678" spans="1:88" ht="15" customHeight="1">
      <c r="A1678" s="166"/>
      <c r="B1678" s="7"/>
      <c r="C1678" s="64" t="s">
        <v>171</v>
      </c>
      <c r="D1678" s="322" t="str">
        <f t="shared" si="669"/>
        <v/>
      </c>
      <c r="E1678" s="323"/>
      <c r="F1678" s="323"/>
      <c r="G1678" s="323"/>
      <c r="H1678" s="323"/>
      <c r="I1678" s="323"/>
      <c r="J1678" s="323"/>
      <c r="K1678" s="323"/>
      <c r="L1678" s="324"/>
      <c r="M1678" s="234"/>
      <c r="N1678" s="234"/>
      <c r="O1678" s="234"/>
      <c r="P1678" s="234"/>
      <c r="Q1678" s="234"/>
      <c r="R1678" s="234"/>
      <c r="S1678" s="234"/>
      <c r="T1678" s="234"/>
      <c r="U1678" s="234"/>
      <c r="V1678" s="234"/>
      <c r="W1678" s="234"/>
      <c r="X1678" s="234"/>
      <c r="Y1678" s="234"/>
      <c r="Z1678" s="234"/>
      <c r="AA1678" s="234"/>
      <c r="AB1678" s="234"/>
      <c r="AC1678" s="234"/>
      <c r="AD1678" s="234"/>
      <c r="AG1678">
        <f t="shared" si="670"/>
        <v>0</v>
      </c>
      <c r="AH1678">
        <f t="shared" si="671"/>
        <v>0</v>
      </c>
      <c r="AI1678">
        <f t="shared" si="672"/>
        <v>0</v>
      </c>
      <c r="AJ1678">
        <f t="shared" si="673"/>
        <v>0</v>
      </c>
      <c r="AL1678">
        <f t="shared" si="674"/>
        <v>0</v>
      </c>
      <c r="AM1678">
        <f t="shared" si="675"/>
        <v>0</v>
      </c>
      <c r="AN1678">
        <f t="shared" si="676"/>
        <v>0</v>
      </c>
      <c r="AO1678">
        <f t="shared" si="677"/>
        <v>0</v>
      </c>
      <c r="AQ1678">
        <f t="shared" si="678"/>
        <v>0</v>
      </c>
      <c r="AR1678">
        <f t="shared" si="679"/>
        <v>0</v>
      </c>
      <c r="AS1678">
        <f t="shared" si="680"/>
        <v>0</v>
      </c>
      <c r="AT1678">
        <f t="shared" si="681"/>
        <v>0</v>
      </c>
      <c r="AV1678">
        <f t="shared" si="682"/>
        <v>0</v>
      </c>
      <c r="AW1678">
        <f t="shared" si="683"/>
        <v>0</v>
      </c>
      <c r="AX1678">
        <f t="shared" si="684"/>
        <v>0</v>
      </c>
      <c r="AY1678">
        <f t="shared" si="685"/>
        <v>0</v>
      </c>
      <c r="BA1678">
        <f t="shared" si="686"/>
        <v>0</v>
      </c>
      <c r="BB1678">
        <f t="shared" si="687"/>
        <v>0</v>
      </c>
      <c r="BC1678">
        <f t="shared" si="688"/>
        <v>0</v>
      </c>
      <c r="BD1678">
        <f t="shared" si="689"/>
        <v>0</v>
      </c>
      <c r="BF1678">
        <f t="shared" si="690"/>
        <v>0</v>
      </c>
      <c r="BG1678">
        <f t="shared" si="691"/>
        <v>0</v>
      </c>
      <c r="BH1678">
        <f t="shared" si="692"/>
        <v>0</v>
      </c>
      <c r="BI1678">
        <f t="shared" si="693"/>
        <v>0</v>
      </c>
      <c r="BK1678">
        <f t="shared" si="694"/>
        <v>0</v>
      </c>
      <c r="BL1678">
        <f t="shared" si="695"/>
        <v>0</v>
      </c>
      <c r="BM1678">
        <f t="shared" si="696"/>
        <v>0</v>
      </c>
      <c r="BN1678">
        <f t="shared" si="697"/>
        <v>0</v>
      </c>
      <c r="BP1678">
        <f t="shared" si="698"/>
        <v>0</v>
      </c>
      <c r="BQ1678">
        <f t="shared" si="699"/>
        <v>0</v>
      </c>
      <c r="BR1678">
        <f t="shared" si="700"/>
        <v>0</v>
      </c>
      <c r="BS1678">
        <f t="shared" si="701"/>
        <v>0</v>
      </c>
      <c r="BU1678">
        <f t="shared" si="702"/>
        <v>0</v>
      </c>
      <c r="BV1678">
        <f t="shared" si="703"/>
        <v>0</v>
      </c>
      <c r="BW1678">
        <f t="shared" si="704"/>
        <v>0</v>
      </c>
      <c r="BX1678">
        <f t="shared" si="705"/>
        <v>0</v>
      </c>
      <c r="BZ1678">
        <f t="shared" si="706"/>
        <v>0</v>
      </c>
      <c r="CA1678">
        <f t="shared" si="707"/>
        <v>0</v>
      </c>
      <c r="CC1678">
        <f t="shared" si="708"/>
        <v>0</v>
      </c>
      <c r="CD1678">
        <f t="shared" si="709"/>
        <v>0</v>
      </c>
      <c r="CE1678">
        <f t="shared" si="710"/>
        <v>0</v>
      </c>
      <c r="CF1678">
        <f t="shared" si="711"/>
        <v>0</v>
      </c>
      <c r="CG1678" s="203">
        <f t="shared" si="712"/>
        <v>0</v>
      </c>
      <c r="CH1678">
        <f t="shared" si="713"/>
        <v>0</v>
      </c>
      <c r="CI1678">
        <f t="shared" si="714"/>
        <v>0</v>
      </c>
      <c r="CJ1678">
        <f t="shared" si="715"/>
        <v>0</v>
      </c>
    </row>
    <row r="1679" spans="1:88" ht="15" customHeight="1">
      <c r="A1679" s="166"/>
      <c r="B1679" s="7"/>
      <c r="C1679" s="131" t="s">
        <v>172</v>
      </c>
      <c r="D1679" s="322" t="str">
        <f t="shared" si="669"/>
        <v/>
      </c>
      <c r="E1679" s="323"/>
      <c r="F1679" s="323"/>
      <c r="G1679" s="323"/>
      <c r="H1679" s="323"/>
      <c r="I1679" s="323"/>
      <c r="J1679" s="323"/>
      <c r="K1679" s="323"/>
      <c r="L1679" s="324"/>
      <c r="M1679" s="234"/>
      <c r="N1679" s="234"/>
      <c r="O1679" s="234"/>
      <c r="P1679" s="234"/>
      <c r="Q1679" s="234"/>
      <c r="R1679" s="234"/>
      <c r="S1679" s="234"/>
      <c r="T1679" s="234"/>
      <c r="U1679" s="234"/>
      <c r="V1679" s="234"/>
      <c r="W1679" s="234"/>
      <c r="X1679" s="234"/>
      <c r="Y1679" s="234"/>
      <c r="Z1679" s="234"/>
      <c r="AA1679" s="234"/>
      <c r="AB1679" s="234"/>
      <c r="AC1679" s="234"/>
      <c r="AD1679" s="234"/>
      <c r="AG1679">
        <f t="shared" si="670"/>
        <v>0</v>
      </c>
      <c r="AH1679">
        <f t="shared" si="671"/>
        <v>0</v>
      </c>
      <c r="AI1679">
        <f t="shared" si="672"/>
        <v>0</v>
      </c>
      <c r="AJ1679">
        <f t="shared" si="673"/>
        <v>0</v>
      </c>
      <c r="AL1679">
        <f t="shared" si="674"/>
        <v>0</v>
      </c>
      <c r="AM1679">
        <f t="shared" si="675"/>
        <v>0</v>
      </c>
      <c r="AN1679">
        <f t="shared" si="676"/>
        <v>0</v>
      </c>
      <c r="AO1679">
        <f t="shared" si="677"/>
        <v>0</v>
      </c>
      <c r="AQ1679">
        <f t="shared" si="678"/>
        <v>0</v>
      </c>
      <c r="AR1679">
        <f t="shared" si="679"/>
        <v>0</v>
      </c>
      <c r="AS1679">
        <f t="shared" si="680"/>
        <v>0</v>
      </c>
      <c r="AT1679">
        <f t="shared" si="681"/>
        <v>0</v>
      </c>
      <c r="AV1679">
        <f t="shared" si="682"/>
        <v>0</v>
      </c>
      <c r="AW1679">
        <f t="shared" si="683"/>
        <v>0</v>
      </c>
      <c r="AX1679">
        <f t="shared" si="684"/>
        <v>0</v>
      </c>
      <c r="AY1679">
        <f t="shared" si="685"/>
        <v>0</v>
      </c>
      <c r="BA1679">
        <f t="shared" si="686"/>
        <v>0</v>
      </c>
      <c r="BB1679">
        <f t="shared" si="687"/>
        <v>0</v>
      </c>
      <c r="BC1679">
        <f t="shared" si="688"/>
        <v>0</v>
      </c>
      <c r="BD1679">
        <f t="shared" si="689"/>
        <v>0</v>
      </c>
      <c r="BF1679">
        <f t="shared" si="690"/>
        <v>0</v>
      </c>
      <c r="BG1679">
        <f t="shared" si="691"/>
        <v>0</v>
      </c>
      <c r="BH1679">
        <f t="shared" si="692"/>
        <v>0</v>
      </c>
      <c r="BI1679">
        <f t="shared" si="693"/>
        <v>0</v>
      </c>
      <c r="BK1679">
        <f t="shared" si="694"/>
        <v>0</v>
      </c>
      <c r="BL1679">
        <f t="shared" si="695"/>
        <v>0</v>
      </c>
      <c r="BM1679">
        <f t="shared" si="696"/>
        <v>0</v>
      </c>
      <c r="BN1679">
        <f t="shared" si="697"/>
        <v>0</v>
      </c>
      <c r="BP1679">
        <f t="shared" si="698"/>
        <v>0</v>
      </c>
      <c r="BQ1679">
        <f t="shared" si="699"/>
        <v>0</v>
      </c>
      <c r="BR1679">
        <f t="shared" si="700"/>
        <v>0</v>
      </c>
      <c r="BS1679">
        <f t="shared" si="701"/>
        <v>0</v>
      </c>
      <c r="BU1679">
        <f t="shared" si="702"/>
        <v>0</v>
      </c>
      <c r="BV1679">
        <f t="shared" si="703"/>
        <v>0</v>
      </c>
      <c r="BW1679">
        <f t="shared" si="704"/>
        <v>0</v>
      </c>
      <c r="BX1679">
        <f t="shared" si="705"/>
        <v>0</v>
      </c>
      <c r="BZ1679">
        <f t="shared" si="706"/>
        <v>0</v>
      </c>
      <c r="CA1679">
        <f t="shared" si="707"/>
        <v>0</v>
      </c>
      <c r="CC1679">
        <f t="shared" si="708"/>
        <v>0</v>
      </c>
      <c r="CD1679">
        <f t="shared" si="709"/>
        <v>0</v>
      </c>
      <c r="CE1679">
        <f t="shared" si="710"/>
        <v>0</v>
      </c>
      <c r="CF1679">
        <f t="shared" si="711"/>
        <v>0</v>
      </c>
      <c r="CG1679" s="203">
        <f t="shared" si="712"/>
        <v>0</v>
      </c>
      <c r="CH1679">
        <f t="shared" si="713"/>
        <v>0</v>
      </c>
      <c r="CI1679">
        <f t="shared" si="714"/>
        <v>0</v>
      </c>
      <c r="CJ1679">
        <f t="shared" si="715"/>
        <v>0</v>
      </c>
    </row>
    <row r="1680" spans="1:88" ht="15" customHeight="1">
      <c r="A1680" s="166"/>
      <c r="B1680" s="7"/>
      <c r="C1680" s="143" t="s">
        <v>173</v>
      </c>
      <c r="D1680" s="322" t="str">
        <f t="shared" si="669"/>
        <v/>
      </c>
      <c r="E1680" s="323"/>
      <c r="F1680" s="323"/>
      <c r="G1680" s="323"/>
      <c r="H1680" s="323"/>
      <c r="I1680" s="323"/>
      <c r="J1680" s="323"/>
      <c r="K1680" s="323"/>
      <c r="L1680" s="324"/>
      <c r="M1680" s="237"/>
      <c r="N1680" s="237"/>
      <c r="O1680" s="237"/>
      <c r="P1680" s="237"/>
      <c r="Q1680" s="237"/>
      <c r="R1680" s="237"/>
      <c r="S1680" s="237"/>
      <c r="T1680" s="237"/>
      <c r="U1680" s="237"/>
      <c r="V1680" s="237"/>
      <c r="W1680" s="237"/>
      <c r="X1680" s="237"/>
      <c r="Y1680" s="237"/>
      <c r="Z1680" s="237"/>
      <c r="AA1680" s="237"/>
      <c r="AB1680" s="237"/>
      <c r="AC1680" s="237"/>
      <c r="AD1680" s="237"/>
      <c r="AG1680">
        <f t="shared" si="670"/>
        <v>0</v>
      </c>
      <c r="AH1680">
        <f t="shared" si="671"/>
        <v>0</v>
      </c>
      <c r="AI1680">
        <f t="shared" si="672"/>
        <v>0</v>
      </c>
      <c r="AJ1680">
        <f t="shared" si="673"/>
        <v>0</v>
      </c>
      <c r="AL1680">
        <f t="shared" si="674"/>
        <v>0</v>
      </c>
      <c r="AM1680">
        <f t="shared" si="675"/>
        <v>0</v>
      </c>
      <c r="AN1680">
        <f t="shared" si="676"/>
        <v>0</v>
      </c>
      <c r="AO1680">
        <f t="shared" si="677"/>
        <v>0</v>
      </c>
      <c r="AQ1680">
        <f t="shared" si="678"/>
        <v>0</v>
      </c>
      <c r="AR1680">
        <f t="shared" si="679"/>
        <v>0</v>
      </c>
      <c r="AS1680">
        <f t="shared" si="680"/>
        <v>0</v>
      </c>
      <c r="AT1680">
        <f t="shared" si="681"/>
        <v>0</v>
      </c>
      <c r="AV1680">
        <f t="shared" si="682"/>
        <v>0</v>
      </c>
      <c r="AW1680">
        <f t="shared" si="683"/>
        <v>0</v>
      </c>
      <c r="AX1680">
        <f t="shared" si="684"/>
        <v>0</v>
      </c>
      <c r="AY1680">
        <f t="shared" si="685"/>
        <v>0</v>
      </c>
      <c r="BA1680">
        <f t="shared" si="686"/>
        <v>0</v>
      </c>
      <c r="BB1680">
        <f t="shared" si="687"/>
        <v>0</v>
      </c>
      <c r="BC1680">
        <f t="shared" si="688"/>
        <v>0</v>
      </c>
      <c r="BD1680">
        <f t="shared" si="689"/>
        <v>0</v>
      </c>
      <c r="BF1680">
        <f t="shared" si="690"/>
        <v>0</v>
      </c>
      <c r="BG1680">
        <f t="shared" si="691"/>
        <v>0</v>
      </c>
      <c r="BH1680">
        <f t="shared" si="692"/>
        <v>0</v>
      </c>
      <c r="BI1680">
        <f t="shared" si="693"/>
        <v>0</v>
      </c>
      <c r="BK1680">
        <f t="shared" si="694"/>
        <v>0</v>
      </c>
      <c r="BL1680">
        <f t="shared" si="695"/>
        <v>0</v>
      </c>
      <c r="BM1680">
        <f t="shared" si="696"/>
        <v>0</v>
      </c>
      <c r="BN1680">
        <f t="shared" si="697"/>
        <v>0</v>
      </c>
      <c r="BP1680">
        <f t="shared" si="698"/>
        <v>0</v>
      </c>
      <c r="BQ1680">
        <f t="shared" si="699"/>
        <v>0</v>
      </c>
      <c r="BR1680">
        <f t="shared" si="700"/>
        <v>0</v>
      </c>
      <c r="BS1680">
        <f t="shared" si="701"/>
        <v>0</v>
      </c>
      <c r="BU1680">
        <f t="shared" si="702"/>
        <v>0</v>
      </c>
      <c r="BV1680">
        <f t="shared" si="703"/>
        <v>0</v>
      </c>
      <c r="BW1680">
        <f t="shared" si="704"/>
        <v>0</v>
      </c>
      <c r="BX1680">
        <f t="shared" si="705"/>
        <v>0</v>
      </c>
      <c r="BZ1680">
        <f t="shared" si="706"/>
        <v>0</v>
      </c>
      <c r="CA1680">
        <f t="shared" si="707"/>
        <v>0</v>
      </c>
      <c r="CC1680">
        <f t="shared" si="708"/>
        <v>0</v>
      </c>
      <c r="CD1680">
        <f t="shared" si="709"/>
        <v>0</v>
      </c>
      <c r="CE1680">
        <f t="shared" si="710"/>
        <v>0</v>
      </c>
      <c r="CF1680">
        <f t="shared" si="711"/>
        <v>0</v>
      </c>
      <c r="CG1680" s="203">
        <f t="shared" si="712"/>
        <v>0</v>
      </c>
      <c r="CH1680">
        <f t="shared" si="713"/>
        <v>0</v>
      </c>
      <c r="CI1680">
        <f t="shared" si="714"/>
        <v>0</v>
      </c>
      <c r="CJ1680">
        <f t="shared" si="715"/>
        <v>0</v>
      </c>
    </row>
    <row r="1681" spans="1:88" ht="15" customHeight="1">
      <c r="A1681" s="166"/>
      <c r="B1681" s="7"/>
      <c r="C1681" s="143" t="s">
        <v>174</v>
      </c>
      <c r="D1681" s="322" t="str">
        <f t="shared" si="669"/>
        <v/>
      </c>
      <c r="E1681" s="323"/>
      <c r="F1681" s="323"/>
      <c r="G1681" s="323"/>
      <c r="H1681" s="323"/>
      <c r="I1681" s="323"/>
      <c r="J1681" s="323"/>
      <c r="K1681" s="323"/>
      <c r="L1681" s="324"/>
      <c r="M1681" s="237"/>
      <c r="N1681" s="237"/>
      <c r="O1681" s="237"/>
      <c r="P1681" s="237"/>
      <c r="Q1681" s="237"/>
      <c r="R1681" s="237"/>
      <c r="S1681" s="237"/>
      <c r="T1681" s="237"/>
      <c r="U1681" s="237"/>
      <c r="V1681" s="237"/>
      <c r="W1681" s="237"/>
      <c r="X1681" s="237"/>
      <c r="Y1681" s="237"/>
      <c r="Z1681" s="237"/>
      <c r="AA1681" s="237"/>
      <c r="AB1681" s="237"/>
      <c r="AC1681" s="237"/>
      <c r="AD1681" s="237"/>
      <c r="AG1681">
        <f t="shared" si="670"/>
        <v>0</v>
      </c>
      <c r="AH1681">
        <f t="shared" si="671"/>
        <v>0</v>
      </c>
      <c r="AI1681">
        <f t="shared" si="672"/>
        <v>0</v>
      </c>
      <c r="AJ1681">
        <f t="shared" si="673"/>
        <v>0</v>
      </c>
      <c r="AL1681">
        <f t="shared" si="674"/>
        <v>0</v>
      </c>
      <c r="AM1681">
        <f t="shared" si="675"/>
        <v>0</v>
      </c>
      <c r="AN1681">
        <f t="shared" si="676"/>
        <v>0</v>
      </c>
      <c r="AO1681">
        <f t="shared" si="677"/>
        <v>0</v>
      </c>
      <c r="AQ1681">
        <f t="shared" si="678"/>
        <v>0</v>
      </c>
      <c r="AR1681">
        <f t="shared" si="679"/>
        <v>0</v>
      </c>
      <c r="AS1681">
        <f t="shared" si="680"/>
        <v>0</v>
      </c>
      <c r="AT1681">
        <f t="shared" si="681"/>
        <v>0</v>
      </c>
      <c r="AV1681">
        <f t="shared" si="682"/>
        <v>0</v>
      </c>
      <c r="AW1681">
        <f t="shared" si="683"/>
        <v>0</v>
      </c>
      <c r="AX1681">
        <f t="shared" si="684"/>
        <v>0</v>
      </c>
      <c r="AY1681">
        <f t="shared" si="685"/>
        <v>0</v>
      </c>
      <c r="BA1681">
        <f t="shared" si="686"/>
        <v>0</v>
      </c>
      <c r="BB1681">
        <f t="shared" si="687"/>
        <v>0</v>
      </c>
      <c r="BC1681">
        <f t="shared" si="688"/>
        <v>0</v>
      </c>
      <c r="BD1681">
        <f t="shared" si="689"/>
        <v>0</v>
      </c>
      <c r="BF1681">
        <f t="shared" si="690"/>
        <v>0</v>
      </c>
      <c r="BG1681">
        <f t="shared" si="691"/>
        <v>0</v>
      </c>
      <c r="BH1681">
        <f t="shared" si="692"/>
        <v>0</v>
      </c>
      <c r="BI1681">
        <f t="shared" si="693"/>
        <v>0</v>
      </c>
      <c r="BK1681">
        <f t="shared" si="694"/>
        <v>0</v>
      </c>
      <c r="BL1681">
        <f t="shared" si="695"/>
        <v>0</v>
      </c>
      <c r="BM1681">
        <f t="shared" si="696"/>
        <v>0</v>
      </c>
      <c r="BN1681">
        <f t="shared" si="697"/>
        <v>0</v>
      </c>
      <c r="BP1681">
        <f t="shared" si="698"/>
        <v>0</v>
      </c>
      <c r="BQ1681">
        <f t="shared" si="699"/>
        <v>0</v>
      </c>
      <c r="BR1681">
        <f t="shared" si="700"/>
        <v>0</v>
      </c>
      <c r="BS1681">
        <f t="shared" si="701"/>
        <v>0</v>
      </c>
      <c r="BU1681">
        <f t="shared" si="702"/>
        <v>0</v>
      </c>
      <c r="BV1681">
        <f t="shared" si="703"/>
        <v>0</v>
      </c>
      <c r="BW1681">
        <f t="shared" si="704"/>
        <v>0</v>
      </c>
      <c r="BX1681">
        <f t="shared" si="705"/>
        <v>0</v>
      </c>
      <c r="BZ1681">
        <f t="shared" si="706"/>
        <v>0</v>
      </c>
      <c r="CA1681">
        <f t="shared" si="707"/>
        <v>0</v>
      </c>
      <c r="CC1681">
        <f t="shared" si="708"/>
        <v>0</v>
      </c>
      <c r="CD1681">
        <f t="shared" si="709"/>
        <v>0</v>
      </c>
      <c r="CE1681">
        <f t="shared" si="710"/>
        <v>0</v>
      </c>
      <c r="CF1681">
        <f t="shared" si="711"/>
        <v>0</v>
      </c>
      <c r="CG1681" s="203">
        <f t="shared" si="712"/>
        <v>0</v>
      </c>
      <c r="CH1681">
        <f t="shared" si="713"/>
        <v>0</v>
      </c>
      <c r="CI1681">
        <f t="shared" si="714"/>
        <v>0</v>
      </c>
      <c r="CJ1681">
        <f t="shared" si="715"/>
        <v>0</v>
      </c>
    </row>
    <row r="1682" spans="1:88" ht="15" customHeight="1">
      <c r="A1682" s="166"/>
      <c r="B1682" s="7"/>
      <c r="C1682" s="143" t="s">
        <v>175</v>
      </c>
      <c r="D1682" s="322" t="str">
        <f t="shared" si="669"/>
        <v/>
      </c>
      <c r="E1682" s="323"/>
      <c r="F1682" s="323"/>
      <c r="G1682" s="323"/>
      <c r="H1682" s="323"/>
      <c r="I1682" s="323"/>
      <c r="J1682" s="323"/>
      <c r="K1682" s="323"/>
      <c r="L1682" s="324"/>
      <c r="M1682" s="237"/>
      <c r="N1682" s="237"/>
      <c r="O1682" s="237"/>
      <c r="P1682" s="237"/>
      <c r="Q1682" s="237"/>
      <c r="R1682" s="237"/>
      <c r="S1682" s="237"/>
      <c r="T1682" s="237"/>
      <c r="U1682" s="237"/>
      <c r="V1682" s="237"/>
      <c r="W1682" s="237"/>
      <c r="X1682" s="237"/>
      <c r="Y1682" s="237"/>
      <c r="Z1682" s="237"/>
      <c r="AA1682" s="237"/>
      <c r="AB1682" s="237"/>
      <c r="AC1682" s="237"/>
      <c r="AD1682" s="237"/>
      <c r="AG1682">
        <f t="shared" si="670"/>
        <v>0</v>
      </c>
      <c r="AH1682">
        <f t="shared" si="671"/>
        <v>0</v>
      </c>
      <c r="AI1682">
        <f t="shared" si="672"/>
        <v>0</v>
      </c>
      <c r="AJ1682">
        <f t="shared" si="673"/>
        <v>0</v>
      </c>
      <c r="AL1682">
        <f t="shared" si="674"/>
        <v>0</v>
      </c>
      <c r="AM1682">
        <f t="shared" si="675"/>
        <v>0</v>
      </c>
      <c r="AN1682">
        <f t="shared" si="676"/>
        <v>0</v>
      </c>
      <c r="AO1682">
        <f t="shared" si="677"/>
        <v>0</v>
      </c>
      <c r="AQ1682">
        <f t="shared" si="678"/>
        <v>0</v>
      </c>
      <c r="AR1682">
        <f t="shared" si="679"/>
        <v>0</v>
      </c>
      <c r="AS1682">
        <f t="shared" si="680"/>
        <v>0</v>
      </c>
      <c r="AT1682">
        <f t="shared" si="681"/>
        <v>0</v>
      </c>
      <c r="AV1682">
        <f t="shared" si="682"/>
        <v>0</v>
      </c>
      <c r="AW1682">
        <f t="shared" si="683"/>
        <v>0</v>
      </c>
      <c r="AX1682">
        <f t="shared" si="684"/>
        <v>0</v>
      </c>
      <c r="AY1682">
        <f t="shared" si="685"/>
        <v>0</v>
      </c>
      <c r="BA1682">
        <f t="shared" si="686"/>
        <v>0</v>
      </c>
      <c r="BB1682">
        <f t="shared" si="687"/>
        <v>0</v>
      </c>
      <c r="BC1682">
        <f t="shared" si="688"/>
        <v>0</v>
      </c>
      <c r="BD1682">
        <f t="shared" si="689"/>
        <v>0</v>
      </c>
      <c r="BF1682">
        <f t="shared" si="690"/>
        <v>0</v>
      </c>
      <c r="BG1682">
        <f t="shared" si="691"/>
        <v>0</v>
      </c>
      <c r="BH1682">
        <f t="shared" si="692"/>
        <v>0</v>
      </c>
      <c r="BI1682">
        <f t="shared" si="693"/>
        <v>0</v>
      </c>
      <c r="BK1682">
        <f t="shared" si="694"/>
        <v>0</v>
      </c>
      <c r="BL1682">
        <f t="shared" si="695"/>
        <v>0</v>
      </c>
      <c r="BM1682">
        <f t="shared" si="696"/>
        <v>0</v>
      </c>
      <c r="BN1682">
        <f t="shared" si="697"/>
        <v>0</v>
      </c>
      <c r="BP1682">
        <f t="shared" si="698"/>
        <v>0</v>
      </c>
      <c r="BQ1682">
        <f t="shared" si="699"/>
        <v>0</v>
      </c>
      <c r="BR1682">
        <f t="shared" si="700"/>
        <v>0</v>
      </c>
      <c r="BS1682">
        <f t="shared" si="701"/>
        <v>0</v>
      </c>
      <c r="BU1682">
        <f t="shared" si="702"/>
        <v>0</v>
      </c>
      <c r="BV1682">
        <f t="shared" si="703"/>
        <v>0</v>
      </c>
      <c r="BW1682">
        <f t="shared" si="704"/>
        <v>0</v>
      </c>
      <c r="BX1682">
        <f t="shared" si="705"/>
        <v>0</v>
      </c>
      <c r="BZ1682">
        <f t="shared" si="706"/>
        <v>0</v>
      </c>
      <c r="CA1682">
        <f t="shared" si="707"/>
        <v>0</v>
      </c>
      <c r="CC1682">
        <f t="shared" si="708"/>
        <v>0</v>
      </c>
      <c r="CD1682">
        <f t="shared" si="709"/>
        <v>0</v>
      </c>
      <c r="CE1682">
        <f t="shared" si="710"/>
        <v>0</v>
      </c>
      <c r="CF1682">
        <f t="shared" si="711"/>
        <v>0</v>
      </c>
      <c r="CG1682" s="203">
        <f t="shared" si="712"/>
        <v>0</v>
      </c>
      <c r="CH1682">
        <f t="shared" si="713"/>
        <v>0</v>
      </c>
      <c r="CI1682">
        <f t="shared" si="714"/>
        <v>0</v>
      </c>
      <c r="CJ1682">
        <f t="shared" si="715"/>
        <v>0</v>
      </c>
    </row>
    <row r="1683" spans="1:88" ht="15" customHeight="1">
      <c r="A1683" s="166"/>
      <c r="B1683" s="7"/>
      <c r="C1683" s="143" t="s">
        <v>176</v>
      </c>
      <c r="D1683" s="322" t="str">
        <f t="shared" si="669"/>
        <v/>
      </c>
      <c r="E1683" s="323"/>
      <c r="F1683" s="323"/>
      <c r="G1683" s="323"/>
      <c r="H1683" s="323"/>
      <c r="I1683" s="323"/>
      <c r="J1683" s="323"/>
      <c r="K1683" s="323"/>
      <c r="L1683" s="324"/>
      <c r="M1683" s="237"/>
      <c r="N1683" s="237"/>
      <c r="O1683" s="237"/>
      <c r="P1683" s="237"/>
      <c r="Q1683" s="237"/>
      <c r="R1683" s="237"/>
      <c r="S1683" s="237"/>
      <c r="T1683" s="237"/>
      <c r="U1683" s="237"/>
      <c r="V1683" s="237"/>
      <c r="W1683" s="237"/>
      <c r="X1683" s="237"/>
      <c r="Y1683" s="237"/>
      <c r="Z1683" s="237"/>
      <c r="AA1683" s="237"/>
      <c r="AB1683" s="237"/>
      <c r="AC1683" s="237"/>
      <c r="AD1683" s="237"/>
      <c r="AG1683">
        <f t="shared" si="670"/>
        <v>0</v>
      </c>
      <c r="AH1683">
        <f t="shared" si="671"/>
        <v>0</v>
      </c>
      <c r="AI1683">
        <f t="shared" si="672"/>
        <v>0</v>
      </c>
      <c r="AJ1683">
        <f t="shared" si="673"/>
        <v>0</v>
      </c>
      <c r="AL1683">
        <f t="shared" si="674"/>
        <v>0</v>
      </c>
      <c r="AM1683">
        <f t="shared" si="675"/>
        <v>0</v>
      </c>
      <c r="AN1683">
        <f t="shared" si="676"/>
        <v>0</v>
      </c>
      <c r="AO1683">
        <f t="shared" si="677"/>
        <v>0</v>
      </c>
      <c r="AQ1683">
        <f t="shared" si="678"/>
        <v>0</v>
      </c>
      <c r="AR1683">
        <f t="shared" si="679"/>
        <v>0</v>
      </c>
      <c r="AS1683">
        <f t="shared" si="680"/>
        <v>0</v>
      </c>
      <c r="AT1683">
        <f t="shared" si="681"/>
        <v>0</v>
      </c>
      <c r="AV1683">
        <f t="shared" si="682"/>
        <v>0</v>
      </c>
      <c r="AW1683">
        <f t="shared" si="683"/>
        <v>0</v>
      </c>
      <c r="AX1683">
        <f t="shared" si="684"/>
        <v>0</v>
      </c>
      <c r="AY1683">
        <f t="shared" si="685"/>
        <v>0</v>
      </c>
      <c r="BA1683">
        <f t="shared" si="686"/>
        <v>0</v>
      </c>
      <c r="BB1683">
        <f t="shared" si="687"/>
        <v>0</v>
      </c>
      <c r="BC1683">
        <f t="shared" si="688"/>
        <v>0</v>
      </c>
      <c r="BD1683">
        <f t="shared" si="689"/>
        <v>0</v>
      </c>
      <c r="BF1683">
        <f t="shared" si="690"/>
        <v>0</v>
      </c>
      <c r="BG1683">
        <f t="shared" si="691"/>
        <v>0</v>
      </c>
      <c r="BH1683">
        <f t="shared" si="692"/>
        <v>0</v>
      </c>
      <c r="BI1683">
        <f t="shared" si="693"/>
        <v>0</v>
      </c>
      <c r="BK1683">
        <f t="shared" si="694"/>
        <v>0</v>
      </c>
      <c r="BL1683">
        <f t="shared" si="695"/>
        <v>0</v>
      </c>
      <c r="BM1683">
        <f t="shared" si="696"/>
        <v>0</v>
      </c>
      <c r="BN1683">
        <f t="shared" si="697"/>
        <v>0</v>
      </c>
      <c r="BP1683">
        <f t="shared" si="698"/>
        <v>0</v>
      </c>
      <c r="BQ1683">
        <f t="shared" si="699"/>
        <v>0</v>
      </c>
      <c r="BR1683">
        <f t="shared" si="700"/>
        <v>0</v>
      </c>
      <c r="BS1683">
        <f t="shared" si="701"/>
        <v>0</v>
      </c>
      <c r="BU1683">
        <f t="shared" si="702"/>
        <v>0</v>
      </c>
      <c r="BV1683">
        <f t="shared" si="703"/>
        <v>0</v>
      </c>
      <c r="BW1683">
        <f t="shared" si="704"/>
        <v>0</v>
      </c>
      <c r="BX1683">
        <f t="shared" si="705"/>
        <v>0</v>
      </c>
      <c r="BZ1683">
        <f t="shared" si="706"/>
        <v>0</v>
      </c>
      <c r="CA1683">
        <f t="shared" si="707"/>
        <v>0</v>
      </c>
      <c r="CC1683">
        <f t="shared" si="708"/>
        <v>0</v>
      </c>
      <c r="CD1683">
        <f t="shared" si="709"/>
        <v>0</v>
      </c>
      <c r="CE1683">
        <f t="shared" si="710"/>
        <v>0</v>
      </c>
      <c r="CF1683">
        <f t="shared" si="711"/>
        <v>0</v>
      </c>
      <c r="CG1683" s="203">
        <f t="shared" si="712"/>
        <v>0</v>
      </c>
      <c r="CH1683">
        <f t="shared" si="713"/>
        <v>0</v>
      </c>
      <c r="CI1683">
        <f t="shared" si="714"/>
        <v>0</v>
      </c>
      <c r="CJ1683">
        <f t="shared" si="715"/>
        <v>0</v>
      </c>
    </row>
    <row r="1684" spans="1:88" ht="15" customHeight="1">
      <c r="A1684" s="166"/>
      <c r="B1684" s="7"/>
      <c r="C1684" s="143" t="s">
        <v>177</v>
      </c>
      <c r="D1684" s="322" t="str">
        <f t="shared" si="669"/>
        <v/>
      </c>
      <c r="E1684" s="323"/>
      <c r="F1684" s="323"/>
      <c r="G1684" s="323"/>
      <c r="H1684" s="323"/>
      <c r="I1684" s="323"/>
      <c r="J1684" s="323"/>
      <c r="K1684" s="323"/>
      <c r="L1684" s="324"/>
      <c r="M1684" s="237"/>
      <c r="N1684" s="237"/>
      <c r="O1684" s="237"/>
      <c r="P1684" s="237"/>
      <c r="Q1684" s="237"/>
      <c r="R1684" s="237"/>
      <c r="S1684" s="237"/>
      <c r="T1684" s="237"/>
      <c r="U1684" s="237"/>
      <c r="V1684" s="237"/>
      <c r="W1684" s="237"/>
      <c r="X1684" s="237"/>
      <c r="Y1684" s="237"/>
      <c r="Z1684" s="237"/>
      <c r="AA1684" s="237"/>
      <c r="AB1684" s="237"/>
      <c r="AC1684" s="237"/>
      <c r="AD1684" s="237"/>
      <c r="AG1684">
        <f t="shared" si="670"/>
        <v>0</v>
      </c>
      <c r="AH1684">
        <f t="shared" si="671"/>
        <v>0</v>
      </c>
      <c r="AI1684">
        <f t="shared" si="672"/>
        <v>0</v>
      </c>
      <c r="AJ1684">
        <f t="shared" si="673"/>
        <v>0</v>
      </c>
      <c r="AL1684">
        <f t="shared" si="674"/>
        <v>0</v>
      </c>
      <c r="AM1684">
        <f t="shared" si="675"/>
        <v>0</v>
      </c>
      <c r="AN1684">
        <f t="shared" si="676"/>
        <v>0</v>
      </c>
      <c r="AO1684">
        <f t="shared" si="677"/>
        <v>0</v>
      </c>
      <c r="AQ1684">
        <f t="shared" si="678"/>
        <v>0</v>
      </c>
      <c r="AR1684">
        <f t="shared" si="679"/>
        <v>0</v>
      </c>
      <c r="AS1684">
        <f t="shared" si="680"/>
        <v>0</v>
      </c>
      <c r="AT1684">
        <f t="shared" si="681"/>
        <v>0</v>
      </c>
      <c r="AV1684">
        <f t="shared" si="682"/>
        <v>0</v>
      </c>
      <c r="AW1684">
        <f t="shared" si="683"/>
        <v>0</v>
      </c>
      <c r="AX1684">
        <f t="shared" si="684"/>
        <v>0</v>
      </c>
      <c r="AY1684">
        <f t="shared" si="685"/>
        <v>0</v>
      </c>
      <c r="BA1684">
        <f t="shared" si="686"/>
        <v>0</v>
      </c>
      <c r="BB1684">
        <f t="shared" si="687"/>
        <v>0</v>
      </c>
      <c r="BC1684">
        <f t="shared" si="688"/>
        <v>0</v>
      </c>
      <c r="BD1684">
        <f t="shared" si="689"/>
        <v>0</v>
      </c>
      <c r="BF1684">
        <f t="shared" si="690"/>
        <v>0</v>
      </c>
      <c r="BG1684">
        <f t="shared" si="691"/>
        <v>0</v>
      </c>
      <c r="BH1684">
        <f t="shared" si="692"/>
        <v>0</v>
      </c>
      <c r="BI1684">
        <f t="shared" si="693"/>
        <v>0</v>
      </c>
      <c r="BK1684">
        <f t="shared" si="694"/>
        <v>0</v>
      </c>
      <c r="BL1684">
        <f t="shared" si="695"/>
        <v>0</v>
      </c>
      <c r="BM1684">
        <f t="shared" si="696"/>
        <v>0</v>
      </c>
      <c r="BN1684">
        <f t="shared" si="697"/>
        <v>0</v>
      </c>
      <c r="BP1684">
        <f t="shared" si="698"/>
        <v>0</v>
      </c>
      <c r="BQ1684">
        <f t="shared" si="699"/>
        <v>0</v>
      </c>
      <c r="BR1684">
        <f t="shared" si="700"/>
        <v>0</v>
      </c>
      <c r="BS1684">
        <f t="shared" si="701"/>
        <v>0</v>
      </c>
      <c r="BU1684">
        <f t="shared" si="702"/>
        <v>0</v>
      </c>
      <c r="BV1684">
        <f t="shared" si="703"/>
        <v>0</v>
      </c>
      <c r="BW1684">
        <f t="shared" si="704"/>
        <v>0</v>
      </c>
      <c r="BX1684">
        <f t="shared" si="705"/>
        <v>0</v>
      </c>
      <c r="BZ1684">
        <f t="shared" si="706"/>
        <v>0</v>
      </c>
      <c r="CA1684">
        <f t="shared" si="707"/>
        <v>0</v>
      </c>
      <c r="CC1684">
        <f t="shared" si="708"/>
        <v>0</v>
      </c>
      <c r="CD1684">
        <f t="shared" si="709"/>
        <v>0</v>
      </c>
      <c r="CE1684">
        <f t="shared" si="710"/>
        <v>0</v>
      </c>
      <c r="CF1684">
        <f t="shared" si="711"/>
        <v>0</v>
      </c>
      <c r="CG1684" s="203">
        <f t="shared" si="712"/>
        <v>0</v>
      </c>
      <c r="CH1684">
        <f t="shared" si="713"/>
        <v>0</v>
      </c>
      <c r="CI1684">
        <f t="shared" si="714"/>
        <v>0</v>
      </c>
      <c r="CJ1684">
        <f t="shared" si="715"/>
        <v>0</v>
      </c>
    </row>
    <row r="1685" spans="1:88" ht="15" customHeight="1">
      <c r="A1685" s="166"/>
      <c r="B1685" s="7"/>
      <c r="C1685" s="143" t="s">
        <v>178</v>
      </c>
      <c r="D1685" s="322" t="str">
        <f t="shared" si="669"/>
        <v/>
      </c>
      <c r="E1685" s="323"/>
      <c r="F1685" s="323"/>
      <c r="G1685" s="323"/>
      <c r="H1685" s="323"/>
      <c r="I1685" s="323"/>
      <c r="J1685" s="323"/>
      <c r="K1685" s="323"/>
      <c r="L1685" s="324"/>
      <c r="M1685" s="237"/>
      <c r="N1685" s="237"/>
      <c r="O1685" s="237"/>
      <c r="P1685" s="237"/>
      <c r="Q1685" s="237"/>
      <c r="R1685" s="237"/>
      <c r="S1685" s="237"/>
      <c r="T1685" s="237"/>
      <c r="U1685" s="237"/>
      <c r="V1685" s="237"/>
      <c r="W1685" s="237"/>
      <c r="X1685" s="237"/>
      <c r="Y1685" s="237"/>
      <c r="Z1685" s="237"/>
      <c r="AA1685" s="237"/>
      <c r="AB1685" s="237"/>
      <c r="AC1685" s="237"/>
      <c r="AD1685" s="237"/>
      <c r="AG1685">
        <f t="shared" si="670"/>
        <v>0</v>
      </c>
      <c r="AH1685">
        <f t="shared" si="671"/>
        <v>0</v>
      </c>
      <c r="AI1685">
        <f t="shared" si="672"/>
        <v>0</v>
      </c>
      <c r="AJ1685">
        <f t="shared" si="673"/>
        <v>0</v>
      </c>
      <c r="AL1685">
        <f t="shared" si="674"/>
        <v>0</v>
      </c>
      <c r="AM1685">
        <f t="shared" si="675"/>
        <v>0</v>
      </c>
      <c r="AN1685">
        <f t="shared" si="676"/>
        <v>0</v>
      </c>
      <c r="AO1685">
        <f t="shared" si="677"/>
        <v>0</v>
      </c>
      <c r="AQ1685">
        <f t="shared" si="678"/>
        <v>0</v>
      </c>
      <c r="AR1685">
        <f t="shared" si="679"/>
        <v>0</v>
      </c>
      <c r="AS1685">
        <f t="shared" si="680"/>
        <v>0</v>
      </c>
      <c r="AT1685">
        <f t="shared" si="681"/>
        <v>0</v>
      </c>
      <c r="AV1685">
        <f t="shared" si="682"/>
        <v>0</v>
      </c>
      <c r="AW1685">
        <f t="shared" si="683"/>
        <v>0</v>
      </c>
      <c r="AX1685">
        <f t="shared" si="684"/>
        <v>0</v>
      </c>
      <c r="AY1685">
        <f t="shared" si="685"/>
        <v>0</v>
      </c>
      <c r="BA1685">
        <f t="shared" si="686"/>
        <v>0</v>
      </c>
      <c r="BB1685">
        <f t="shared" si="687"/>
        <v>0</v>
      </c>
      <c r="BC1685">
        <f t="shared" si="688"/>
        <v>0</v>
      </c>
      <c r="BD1685">
        <f t="shared" si="689"/>
        <v>0</v>
      </c>
      <c r="BF1685">
        <f t="shared" si="690"/>
        <v>0</v>
      </c>
      <c r="BG1685">
        <f t="shared" si="691"/>
        <v>0</v>
      </c>
      <c r="BH1685">
        <f t="shared" si="692"/>
        <v>0</v>
      </c>
      <c r="BI1685">
        <f t="shared" si="693"/>
        <v>0</v>
      </c>
      <c r="BK1685">
        <f t="shared" si="694"/>
        <v>0</v>
      </c>
      <c r="BL1685">
        <f t="shared" si="695"/>
        <v>0</v>
      </c>
      <c r="BM1685">
        <f t="shared" si="696"/>
        <v>0</v>
      </c>
      <c r="BN1685">
        <f t="shared" si="697"/>
        <v>0</v>
      </c>
      <c r="BP1685">
        <f t="shared" si="698"/>
        <v>0</v>
      </c>
      <c r="BQ1685">
        <f t="shared" si="699"/>
        <v>0</v>
      </c>
      <c r="BR1685">
        <f t="shared" si="700"/>
        <v>0</v>
      </c>
      <c r="BS1685">
        <f t="shared" si="701"/>
        <v>0</v>
      </c>
      <c r="BU1685">
        <f t="shared" si="702"/>
        <v>0</v>
      </c>
      <c r="BV1685">
        <f t="shared" si="703"/>
        <v>0</v>
      </c>
      <c r="BW1685">
        <f t="shared" si="704"/>
        <v>0</v>
      </c>
      <c r="BX1685">
        <f t="shared" si="705"/>
        <v>0</v>
      </c>
      <c r="BZ1685">
        <f t="shared" si="706"/>
        <v>0</v>
      </c>
      <c r="CA1685">
        <f t="shared" si="707"/>
        <v>0</v>
      </c>
      <c r="CC1685">
        <f t="shared" si="708"/>
        <v>0</v>
      </c>
      <c r="CD1685">
        <f t="shared" si="709"/>
        <v>0</v>
      </c>
      <c r="CE1685">
        <f t="shared" si="710"/>
        <v>0</v>
      </c>
      <c r="CF1685">
        <f t="shared" si="711"/>
        <v>0</v>
      </c>
      <c r="CG1685" s="203">
        <f t="shared" si="712"/>
        <v>0</v>
      </c>
      <c r="CH1685">
        <f t="shared" si="713"/>
        <v>0</v>
      </c>
      <c r="CI1685">
        <f t="shared" si="714"/>
        <v>0</v>
      </c>
      <c r="CJ1685">
        <f t="shared" si="715"/>
        <v>0</v>
      </c>
    </row>
    <row r="1686" spans="1:88" ht="15" customHeight="1">
      <c r="A1686" s="166"/>
      <c r="B1686" s="7"/>
      <c r="C1686" s="143" t="s">
        <v>179</v>
      </c>
      <c r="D1686" s="322" t="str">
        <f t="shared" si="669"/>
        <v/>
      </c>
      <c r="E1686" s="323"/>
      <c r="F1686" s="323"/>
      <c r="G1686" s="323"/>
      <c r="H1686" s="323"/>
      <c r="I1686" s="323"/>
      <c r="J1686" s="323"/>
      <c r="K1686" s="323"/>
      <c r="L1686" s="324"/>
      <c r="M1686" s="237"/>
      <c r="N1686" s="237"/>
      <c r="O1686" s="237"/>
      <c r="P1686" s="237"/>
      <c r="Q1686" s="237"/>
      <c r="R1686" s="237"/>
      <c r="S1686" s="237"/>
      <c r="T1686" s="237"/>
      <c r="U1686" s="237"/>
      <c r="V1686" s="237"/>
      <c r="W1686" s="237"/>
      <c r="X1686" s="237"/>
      <c r="Y1686" s="237"/>
      <c r="Z1686" s="237"/>
      <c r="AA1686" s="237"/>
      <c r="AB1686" s="237"/>
      <c r="AC1686" s="237"/>
      <c r="AD1686" s="237"/>
      <c r="AG1686">
        <f t="shared" si="670"/>
        <v>0</v>
      </c>
      <c r="AH1686">
        <f t="shared" si="671"/>
        <v>0</v>
      </c>
      <c r="AI1686">
        <f t="shared" si="672"/>
        <v>0</v>
      </c>
      <c r="AJ1686">
        <f t="shared" si="673"/>
        <v>0</v>
      </c>
      <c r="AL1686">
        <f t="shared" si="674"/>
        <v>0</v>
      </c>
      <c r="AM1686">
        <f t="shared" si="675"/>
        <v>0</v>
      </c>
      <c r="AN1686">
        <f t="shared" si="676"/>
        <v>0</v>
      </c>
      <c r="AO1686">
        <f t="shared" si="677"/>
        <v>0</v>
      </c>
      <c r="AQ1686">
        <f t="shared" si="678"/>
        <v>0</v>
      </c>
      <c r="AR1686">
        <f t="shared" si="679"/>
        <v>0</v>
      </c>
      <c r="AS1686">
        <f t="shared" si="680"/>
        <v>0</v>
      </c>
      <c r="AT1686">
        <f t="shared" si="681"/>
        <v>0</v>
      </c>
      <c r="AV1686">
        <f t="shared" si="682"/>
        <v>0</v>
      </c>
      <c r="AW1686">
        <f t="shared" si="683"/>
        <v>0</v>
      </c>
      <c r="AX1686">
        <f t="shared" si="684"/>
        <v>0</v>
      </c>
      <c r="AY1686">
        <f t="shared" si="685"/>
        <v>0</v>
      </c>
      <c r="BA1686">
        <f t="shared" si="686"/>
        <v>0</v>
      </c>
      <c r="BB1686">
        <f t="shared" si="687"/>
        <v>0</v>
      </c>
      <c r="BC1686">
        <f t="shared" si="688"/>
        <v>0</v>
      </c>
      <c r="BD1686">
        <f t="shared" si="689"/>
        <v>0</v>
      </c>
      <c r="BF1686">
        <f t="shared" si="690"/>
        <v>0</v>
      </c>
      <c r="BG1686">
        <f t="shared" si="691"/>
        <v>0</v>
      </c>
      <c r="BH1686">
        <f t="shared" si="692"/>
        <v>0</v>
      </c>
      <c r="BI1686">
        <f t="shared" si="693"/>
        <v>0</v>
      </c>
      <c r="BK1686">
        <f t="shared" si="694"/>
        <v>0</v>
      </c>
      <c r="BL1686">
        <f t="shared" si="695"/>
        <v>0</v>
      </c>
      <c r="BM1686">
        <f t="shared" si="696"/>
        <v>0</v>
      </c>
      <c r="BN1686">
        <f t="shared" si="697"/>
        <v>0</v>
      </c>
      <c r="BP1686">
        <f t="shared" si="698"/>
        <v>0</v>
      </c>
      <c r="BQ1686">
        <f t="shared" si="699"/>
        <v>0</v>
      </c>
      <c r="BR1686">
        <f t="shared" si="700"/>
        <v>0</v>
      </c>
      <c r="BS1686">
        <f t="shared" si="701"/>
        <v>0</v>
      </c>
      <c r="BU1686">
        <f t="shared" si="702"/>
        <v>0</v>
      </c>
      <c r="BV1686">
        <f t="shared" si="703"/>
        <v>0</v>
      </c>
      <c r="BW1686">
        <f t="shared" si="704"/>
        <v>0</v>
      </c>
      <c r="BX1686">
        <f t="shared" si="705"/>
        <v>0</v>
      </c>
      <c r="BZ1686">
        <f t="shared" si="706"/>
        <v>0</v>
      </c>
      <c r="CA1686">
        <f t="shared" si="707"/>
        <v>0</v>
      </c>
      <c r="CC1686">
        <f t="shared" si="708"/>
        <v>0</v>
      </c>
      <c r="CD1686">
        <f t="shared" si="709"/>
        <v>0</v>
      </c>
      <c r="CE1686">
        <f t="shared" si="710"/>
        <v>0</v>
      </c>
      <c r="CF1686">
        <f t="shared" si="711"/>
        <v>0</v>
      </c>
      <c r="CG1686" s="203">
        <f t="shared" si="712"/>
        <v>0</v>
      </c>
      <c r="CH1686">
        <f t="shared" si="713"/>
        <v>0</v>
      </c>
      <c r="CI1686">
        <f t="shared" si="714"/>
        <v>0</v>
      </c>
      <c r="CJ1686">
        <f t="shared" si="715"/>
        <v>0</v>
      </c>
    </row>
    <row r="1687" spans="1:88" ht="15" customHeight="1">
      <c r="A1687" s="166"/>
      <c r="B1687" s="7"/>
      <c r="C1687" s="143" t="s">
        <v>180</v>
      </c>
      <c r="D1687" s="322" t="str">
        <f t="shared" si="669"/>
        <v/>
      </c>
      <c r="E1687" s="323"/>
      <c r="F1687" s="323"/>
      <c r="G1687" s="323"/>
      <c r="H1687" s="323"/>
      <c r="I1687" s="323"/>
      <c r="J1687" s="323"/>
      <c r="K1687" s="323"/>
      <c r="L1687" s="324"/>
      <c r="M1687" s="237"/>
      <c r="N1687" s="237"/>
      <c r="O1687" s="237"/>
      <c r="P1687" s="237"/>
      <c r="Q1687" s="237"/>
      <c r="R1687" s="237"/>
      <c r="S1687" s="237"/>
      <c r="T1687" s="237"/>
      <c r="U1687" s="237"/>
      <c r="V1687" s="237"/>
      <c r="W1687" s="237"/>
      <c r="X1687" s="237"/>
      <c r="Y1687" s="237"/>
      <c r="Z1687" s="237"/>
      <c r="AA1687" s="237"/>
      <c r="AB1687" s="237"/>
      <c r="AC1687" s="237"/>
      <c r="AD1687" s="237"/>
      <c r="AG1687">
        <f t="shared" si="670"/>
        <v>0</v>
      </c>
      <c r="AH1687">
        <f t="shared" si="671"/>
        <v>0</v>
      </c>
      <c r="AI1687">
        <f t="shared" si="672"/>
        <v>0</v>
      </c>
      <c r="AJ1687">
        <f t="shared" si="673"/>
        <v>0</v>
      </c>
      <c r="AL1687">
        <f t="shared" si="674"/>
        <v>0</v>
      </c>
      <c r="AM1687">
        <f t="shared" si="675"/>
        <v>0</v>
      </c>
      <c r="AN1687">
        <f t="shared" si="676"/>
        <v>0</v>
      </c>
      <c r="AO1687">
        <f t="shared" si="677"/>
        <v>0</v>
      </c>
      <c r="AQ1687">
        <f t="shared" si="678"/>
        <v>0</v>
      </c>
      <c r="AR1687">
        <f t="shared" si="679"/>
        <v>0</v>
      </c>
      <c r="AS1687">
        <f t="shared" si="680"/>
        <v>0</v>
      </c>
      <c r="AT1687">
        <f t="shared" si="681"/>
        <v>0</v>
      </c>
      <c r="AV1687">
        <f t="shared" si="682"/>
        <v>0</v>
      </c>
      <c r="AW1687">
        <f t="shared" si="683"/>
        <v>0</v>
      </c>
      <c r="AX1687">
        <f t="shared" si="684"/>
        <v>0</v>
      </c>
      <c r="AY1687">
        <f t="shared" si="685"/>
        <v>0</v>
      </c>
      <c r="BA1687">
        <f t="shared" si="686"/>
        <v>0</v>
      </c>
      <c r="BB1687">
        <f t="shared" si="687"/>
        <v>0</v>
      </c>
      <c r="BC1687">
        <f t="shared" si="688"/>
        <v>0</v>
      </c>
      <c r="BD1687">
        <f t="shared" si="689"/>
        <v>0</v>
      </c>
      <c r="BF1687">
        <f t="shared" si="690"/>
        <v>0</v>
      </c>
      <c r="BG1687">
        <f t="shared" si="691"/>
        <v>0</v>
      </c>
      <c r="BH1687">
        <f t="shared" si="692"/>
        <v>0</v>
      </c>
      <c r="BI1687">
        <f t="shared" si="693"/>
        <v>0</v>
      </c>
      <c r="BK1687">
        <f t="shared" si="694"/>
        <v>0</v>
      </c>
      <c r="BL1687">
        <f t="shared" si="695"/>
        <v>0</v>
      </c>
      <c r="BM1687">
        <f t="shared" si="696"/>
        <v>0</v>
      </c>
      <c r="BN1687">
        <f t="shared" si="697"/>
        <v>0</v>
      </c>
      <c r="BP1687">
        <f t="shared" si="698"/>
        <v>0</v>
      </c>
      <c r="BQ1687">
        <f t="shared" si="699"/>
        <v>0</v>
      </c>
      <c r="BR1687">
        <f t="shared" si="700"/>
        <v>0</v>
      </c>
      <c r="BS1687">
        <f t="shared" si="701"/>
        <v>0</v>
      </c>
      <c r="BU1687">
        <f t="shared" si="702"/>
        <v>0</v>
      </c>
      <c r="BV1687">
        <f t="shared" si="703"/>
        <v>0</v>
      </c>
      <c r="BW1687">
        <f t="shared" si="704"/>
        <v>0</v>
      </c>
      <c r="BX1687">
        <f t="shared" si="705"/>
        <v>0</v>
      </c>
      <c r="BZ1687">
        <f t="shared" si="706"/>
        <v>0</v>
      </c>
      <c r="CA1687">
        <f t="shared" si="707"/>
        <v>0</v>
      </c>
      <c r="CC1687">
        <f t="shared" si="708"/>
        <v>0</v>
      </c>
      <c r="CD1687">
        <f t="shared" si="709"/>
        <v>0</v>
      </c>
      <c r="CE1687">
        <f t="shared" si="710"/>
        <v>0</v>
      </c>
      <c r="CF1687">
        <f t="shared" si="711"/>
        <v>0</v>
      </c>
      <c r="CG1687" s="203">
        <f t="shared" si="712"/>
        <v>0</v>
      </c>
      <c r="CH1687">
        <f t="shared" si="713"/>
        <v>0</v>
      </c>
      <c r="CI1687">
        <f t="shared" si="714"/>
        <v>0</v>
      </c>
      <c r="CJ1687">
        <f t="shared" si="715"/>
        <v>0</v>
      </c>
    </row>
    <row r="1688" spans="1:88" ht="15" customHeight="1">
      <c r="A1688" s="166"/>
      <c r="B1688" s="7"/>
      <c r="C1688" s="143" t="s">
        <v>181</v>
      </c>
      <c r="D1688" s="322" t="str">
        <f t="shared" si="669"/>
        <v/>
      </c>
      <c r="E1688" s="323"/>
      <c r="F1688" s="323"/>
      <c r="G1688" s="323"/>
      <c r="H1688" s="323"/>
      <c r="I1688" s="323"/>
      <c r="J1688" s="323"/>
      <c r="K1688" s="323"/>
      <c r="L1688" s="324"/>
      <c r="M1688" s="237"/>
      <c r="N1688" s="237"/>
      <c r="O1688" s="237"/>
      <c r="P1688" s="237"/>
      <c r="Q1688" s="237"/>
      <c r="R1688" s="237"/>
      <c r="S1688" s="237"/>
      <c r="T1688" s="237"/>
      <c r="U1688" s="237"/>
      <c r="V1688" s="237"/>
      <c r="W1688" s="237"/>
      <c r="X1688" s="237"/>
      <c r="Y1688" s="237"/>
      <c r="Z1688" s="237"/>
      <c r="AA1688" s="237"/>
      <c r="AB1688" s="237"/>
      <c r="AC1688" s="237"/>
      <c r="AD1688" s="237"/>
      <c r="AG1688">
        <f t="shared" si="670"/>
        <v>0</v>
      </c>
      <c r="AH1688">
        <f t="shared" si="671"/>
        <v>0</v>
      </c>
      <c r="AI1688">
        <f t="shared" si="672"/>
        <v>0</v>
      </c>
      <c r="AJ1688">
        <f t="shared" si="673"/>
        <v>0</v>
      </c>
      <c r="AL1688">
        <f t="shared" si="674"/>
        <v>0</v>
      </c>
      <c r="AM1688">
        <f t="shared" si="675"/>
        <v>0</v>
      </c>
      <c r="AN1688">
        <f t="shared" si="676"/>
        <v>0</v>
      </c>
      <c r="AO1688">
        <f t="shared" si="677"/>
        <v>0</v>
      </c>
      <c r="AQ1688">
        <f t="shared" si="678"/>
        <v>0</v>
      </c>
      <c r="AR1688">
        <f t="shared" si="679"/>
        <v>0</v>
      </c>
      <c r="AS1688">
        <f t="shared" si="680"/>
        <v>0</v>
      </c>
      <c r="AT1688">
        <f t="shared" si="681"/>
        <v>0</v>
      </c>
      <c r="AV1688">
        <f t="shared" si="682"/>
        <v>0</v>
      </c>
      <c r="AW1688">
        <f t="shared" si="683"/>
        <v>0</v>
      </c>
      <c r="AX1688">
        <f t="shared" si="684"/>
        <v>0</v>
      </c>
      <c r="AY1688">
        <f t="shared" si="685"/>
        <v>0</v>
      </c>
      <c r="BA1688">
        <f t="shared" si="686"/>
        <v>0</v>
      </c>
      <c r="BB1688">
        <f t="shared" si="687"/>
        <v>0</v>
      </c>
      <c r="BC1688">
        <f t="shared" si="688"/>
        <v>0</v>
      </c>
      <c r="BD1688">
        <f t="shared" si="689"/>
        <v>0</v>
      </c>
      <c r="BF1688">
        <f t="shared" si="690"/>
        <v>0</v>
      </c>
      <c r="BG1688">
        <f t="shared" si="691"/>
        <v>0</v>
      </c>
      <c r="BH1688">
        <f t="shared" si="692"/>
        <v>0</v>
      </c>
      <c r="BI1688">
        <f t="shared" si="693"/>
        <v>0</v>
      </c>
      <c r="BK1688">
        <f t="shared" si="694"/>
        <v>0</v>
      </c>
      <c r="BL1688">
        <f t="shared" si="695"/>
        <v>0</v>
      </c>
      <c r="BM1688">
        <f t="shared" si="696"/>
        <v>0</v>
      </c>
      <c r="BN1688">
        <f t="shared" si="697"/>
        <v>0</v>
      </c>
      <c r="BP1688">
        <f t="shared" si="698"/>
        <v>0</v>
      </c>
      <c r="BQ1688">
        <f t="shared" si="699"/>
        <v>0</v>
      </c>
      <c r="BR1688">
        <f t="shared" si="700"/>
        <v>0</v>
      </c>
      <c r="BS1688">
        <f t="shared" si="701"/>
        <v>0</v>
      </c>
      <c r="BU1688">
        <f t="shared" si="702"/>
        <v>0</v>
      </c>
      <c r="BV1688">
        <f t="shared" si="703"/>
        <v>0</v>
      </c>
      <c r="BW1688">
        <f t="shared" si="704"/>
        <v>0</v>
      </c>
      <c r="BX1688">
        <f t="shared" si="705"/>
        <v>0</v>
      </c>
      <c r="BZ1688">
        <f t="shared" si="706"/>
        <v>0</v>
      </c>
      <c r="CA1688">
        <f t="shared" si="707"/>
        <v>0</v>
      </c>
      <c r="CC1688">
        <f t="shared" si="708"/>
        <v>0</v>
      </c>
      <c r="CD1688">
        <f t="shared" si="709"/>
        <v>0</v>
      </c>
      <c r="CE1688">
        <f t="shared" si="710"/>
        <v>0</v>
      </c>
      <c r="CF1688">
        <f t="shared" si="711"/>
        <v>0</v>
      </c>
      <c r="CG1688" s="203">
        <f t="shared" si="712"/>
        <v>0</v>
      </c>
      <c r="CH1688">
        <f t="shared" si="713"/>
        <v>0</v>
      </c>
      <c r="CI1688">
        <f t="shared" si="714"/>
        <v>0</v>
      </c>
      <c r="CJ1688">
        <f t="shared" si="715"/>
        <v>0</v>
      </c>
    </row>
    <row r="1689" spans="1:88" ht="15" customHeight="1">
      <c r="A1689" s="166"/>
      <c r="B1689" s="7"/>
      <c r="C1689" s="143" t="s">
        <v>182</v>
      </c>
      <c r="D1689" s="322" t="str">
        <f t="shared" si="669"/>
        <v/>
      </c>
      <c r="E1689" s="323"/>
      <c r="F1689" s="323"/>
      <c r="G1689" s="323"/>
      <c r="H1689" s="323"/>
      <c r="I1689" s="323"/>
      <c r="J1689" s="323"/>
      <c r="K1689" s="323"/>
      <c r="L1689" s="324"/>
      <c r="M1689" s="237"/>
      <c r="N1689" s="237"/>
      <c r="O1689" s="237"/>
      <c r="P1689" s="237"/>
      <c r="Q1689" s="237"/>
      <c r="R1689" s="237"/>
      <c r="S1689" s="237"/>
      <c r="T1689" s="237"/>
      <c r="U1689" s="237"/>
      <c r="V1689" s="237"/>
      <c r="W1689" s="237"/>
      <c r="X1689" s="237"/>
      <c r="Y1689" s="237"/>
      <c r="Z1689" s="237"/>
      <c r="AA1689" s="237"/>
      <c r="AB1689" s="237"/>
      <c r="AC1689" s="237"/>
      <c r="AD1689" s="237"/>
      <c r="AG1689">
        <f t="shared" si="670"/>
        <v>0</v>
      </c>
      <c r="AH1689">
        <f t="shared" si="671"/>
        <v>0</v>
      </c>
      <c r="AI1689">
        <f t="shared" si="672"/>
        <v>0</v>
      </c>
      <c r="AJ1689">
        <f t="shared" si="673"/>
        <v>0</v>
      </c>
      <c r="AL1689">
        <f t="shared" si="674"/>
        <v>0</v>
      </c>
      <c r="AM1689">
        <f t="shared" si="675"/>
        <v>0</v>
      </c>
      <c r="AN1689">
        <f t="shared" si="676"/>
        <v>0</v>
      </c>
      <c r="AO1689">
        <f t="shared" si="677"/>
        <v>0</v>
      </c>
      <c r="AQ1689">
        <f t="shared" si="678"/>
        <v>0</v>
      </c>
      <c r="AR1689">
        <f t="shared" si="679"/>
        <v>0</v>
      </c>
      <c r="AS1689">
        <f t="shared" si="680"/>
        <v>0</v>
      </c>
      <c r="AT1689">
        <f t="shared" si="681"/>
        <v>0</v>
      </c>
      <c r="AV1689">
        <f t="shared" si="682"/>
        <v>0</v>
      </c>
      <c r="AW1689">
        <f t="shared" si="683"/>
        <v>0</v>
      </c>
      <c r="AX1689">
        <f t="shared" si="684"/>
        <v>0</v>
      </c>
      <c r="AY1689">
        <f t="shared" si="685"/>
        <v>0</v>
      </c>
      <c r="BA1689">
        <f t="shared" si="686"/>
        <v>0</v>
      </c>
      <c r="BB1689">
        <f t="shared" si="687"/>
        <v>0</v>
      </c>
      <c r="BC1689">
        <f t="shared" si="688"/>
        <v>0</v>
      </c>
      <c r="BD1689">
        <f t="shared" si="689"/>
        <v>0</v>
      </c>
      <c r="BF1689">
        <f t="shared" si="690"/>
        <v>0</v>
      </c>
      <c r="BG1689">
        <f t="shared" si="691"/>
        <v>0</v>
      </c>
      <c r="BH1689">
        <f t="shared" si="692"/>
        <v>0</v>
      </c>
      <c r="BI1689">
        <f t="shared" si="693"/>
        <v>0</v>
      </c>
      <c r="BK1689">
        <f t="shared" si="694"/>
        <v>0</v>
      </c>
      <c r="BL1689">
        <f t="shared" si="695"/>
        <v>0</v>
      </c>
      <c r="BM1689">
        <f t="shared" si="696"/>
        <v>0</v>
      </c>
      <c r="BN1689">
        <f t="shared" si="697"/>
        <v>0</v>
      </c>
      <c r="BP1689">
        <f t="shared" si="698"/>
        <v>0</v>
      </c>
      <c r="BQ1689">
        <f t="shared" si="699"/>
        <v>0</v>
      </c>
      <c r="BR1689">
        <f t="shared" si="700"/>
        <v>0</v>
      </c>
      <c r="BS1689">
        <f t="shared" si="701"/>
        <v>0</v>
      </c>
      <c r="BU1689">
        <f t="shared" si="702"/>
        <v>0</v>
      </c>
      <c r="BV1689">
        <f t="shared" si="703"/>
        <v>0</v>
      </c>
      <c r="BW1689">
        <f t="shared" si="704"/>
        <v>0</v>
      </c>
      <c r="BX1689">
        <f t="shared" si="705"/>
        <v>0</v>
      </c>
      <c r="BZ1689">
        <f t="shared" si="706"/>
        <v>0</v>
      </c>
      <c r="CA1689">
        <f t="shared" si="707"/>
        <v>0</v>
      </c>
      <c r="CC1689">
        <f t="shared" si="708"/>
        <v>0</v>
      </c>
      <c r="CD1689">
        <f t="shared" si="709"/>
        <v>0</v>
      </c>
      <c r="CE1689">
        <f t="shared" si="710"/>
        <v>0</v>
      </c>
      <c r="CF1689">
        <f t="shared" si="711"/>
        <v>0</v>
      </c>
      <c r="CG1689" s="203">
        <f t="shared" si="712"/>
        <v>0</v>
      </c>
      <c r="CH1689">
        <f t="shared" si="713"/>
        <v>0</v>
      </c>
      <c r="CI1689">
        <f t="shared" si="714"/>
        <v>0</v>
      </c>
      <c r="CJ1689">
        <f t="shared" si="715"/>
        <v>0</v>
      </c>
    </row>
    <row r="1690" spans="1:88" ht="15" customHeight="1">
      <c r="A1690" s="166"/>
      <c r="B1690" s="7"/>
      <c r="C1690" s="143" t="s">
        <v>183</v>
      </c>
      <c r="D1690" s="322" t="str">
        <f t="shared" si="669"/>
        <v/>
      </c>
      <c r="E1690" s="323"/>
      <c r="F1690" s="323"/>
      <c r="G1690" s="323"/>
      <c r="H1690" s="323"/>
      <c r="I1690" s="323"/>
      <c r="J1690" s="323"/>
      <c r="K1690" s="323"/>
      <c r="L1690" s="324"/>
      <c r="M1690" s="237"/>
      <c r="N1690" s="237"/>
      <c r="O1690" s="237"/>
      <c r="P1690" s="237"/>
      <c r="Q1690" s="237"/>
      <c r="R1690" s="237"/>
      <c r="S1690" s="237"/>
      <c r="T1690" s="237"/>
      <c r="U1690" s="237"/>
      <c r="V1690" s="237"/>
      <c r="W1690" s="237"/>
      <c r="X1690" s="237"/>
      <c r="Y1690" s="237"/>
      <c r="Z1690" s="237"/>
      <c r="AA1690" s="237"/>
      <c r="AB1690" s="237"/>
      <c r="AC1690" s="237"/>
      <c r="AD1690" s="237"/>
      <c r="AG1690">
        <f t="shared" si="670"/>
        <v>0</v>
      </c>
      <c r="AH1690">
        <f t="shared" si="671"/>
        <v>0</v>
      </c>
      <c r="AI1690">
        <f t="shared" si="672"/>
        <v>0</v>
      </c>
      <c r="AJ1690">
        <f t="shared" si="673"/>
        <v>0</v>
      </c>
      <c r="AL1690">
        <f t="shared" si="674"/>
        <v>0</v>
      </c>
      <c r="AM1690">
        <f t="shared" si="675"/>
        <v>0</v>
      </c>
      <c r="AN1690">
        <f t="shared" si="676"/>
        <v>0</v>
      </c>
      <c r="AO1690">
        <f t="shared" si="677"/>
        <v>0</v>
      </c>
      <c r="AQ1690">
        <f t="shared" si="678"/>
        <v>0</v>
      </c>
      <c r="AR1690">
        <f t="shared" si="679"/>
        <v>0</v>
      </c>
      <c r="AS1690">
        <f t="shared" si="680"/>
        <v>0</v>
      </c>
      <c r="AT1690">
        <f t="shared" si="681"/>
        <v>0</v>
      </c>
      <c r="AV1690">
        <f t="shared" si="682"/>
        <v>0</v>
      </c>
      <c r="AW1690">
        <f t="shared" si="683"/>
        <v>0</v>
      </c>
      <c r="AX1690">
        <f t="shared" si="684"/>
        <v>0</v>
      </c>
      <c r="AY1690">
        <f t="shared" si="685"/>
        <v>0</v>
      </c>
      <c r="BA1690">
        <f t="shared" si="686"/>
        <v>0</v>
      </c>
      <c r="BB1690">
        <f t="shared" si="687"/>
        <v>0</v>
      </c>
      <c r="BC1690">
        <f t="shared" si="688"/>
        <v>0</v>
      </c>
      <c r="BD1690">
        <f t="shared" si="689"/>
        <v>0</v>
      </c>
      <c r="BF1690">
        <f t="shared" si="690"/>
        <v>0</v>
      </c>
      <c r="BG1690">
        <f t="shared" si="691"/>
        <v>0</v>
      </c>
      <c r="BH1690">
        <f t="shared" si="692"/>
        <v>0</v>
      </c>
      <c r="BI1690">
        <f t="shared" si="693"/>
        <v>0</v>
      </c>
      <c r="BK1690">
        <f t="shared" si="694"/>
        <v>0</v>
      </c>
      <c r="BL1690">
        <f t="shared" si="695"/>
        <v>0</v>
      </c>
      <c r="BM1690">
        <f t="shared" si="696"/>
        <v>0</v>
      </c>
      <c r="BN1690">
        <f t="shared" si="697"/>
        <v>0</v>
      </c>
      <c r="BP1690">
        <f t="shared" si="698"/>
        <v>0</v>
      </c>
      <c r="BQ1690">
        <f t="shared" si="699"/>
        <v>0</v>
      </c>
      <c r="BR1690">
        <f t="shared" si="700"/>
        <v>0</v>
      </c>
      <c r="BS1690">
        <f t="shared" si="701"/>
        <v>0</v>
      </c>
      <c r="BU1690">
        <f t="shared" si="702"/>
        <v>0</v>
      </c>
      <c r="BV1690">
        <f t="shared" si="703"/>
        <v>0</v>
      </c>
      <c r="BW1690">
        <f t="shared" si="704"/>
        <v>0</v>
      </c>
      <c r="BX1690">
        <f t="shared" si="705"/>
        <v>0</v>
      </c>
      <c r="BZ1690">
        <f t="shared" si="706"/>
        <v>0</v>
      </c>
      <c r="CA1690">
        <f t="shared" si="707"/>
        <v>0</v>
      </c>
      <c r="CC1690">
        <f t="shared" si="708"/>
        <v>0</v>
      </c>
      <c r="CD1690">
        <f t="shared" si="709"/>
        <v>0</v>
      </c>
      <c r="CE1690">
        <f t="shared" si="710"/>
        <v>0</v>
      </c>
      <c r="CF1690">
        <f t="shared" si="711"/>
        <v>0</v>
      </c>
      <c r="CG1690" s="203">
        <f t="shared" si="712"/>
        <v>0</v>
      </c>
      <c r="CH1690">
        <f t="shared" si="713"/>
        <v>0</v>
      </c>
      <c r="CI1690">
        <f t="shared" si="714"/>
        <v>0</v>
      </c>
      <c r="CJ1690">
        <f t="shared" si="715"/>
        <v>0</v>
      </c>
    </row>
    <row r="1691" spans="1:88" ht="15" customHeight="1">
      <c r="A1691" s="166"/>
      <c r="B1691" s="7"/>
      <c r="C1691" s="143" t="s">
        <v>184</v>
      </c>
      <c r="D1691" s="322" t="str">
        <f t="shared" si="669"/>
        <v/>
      </c>
      <c r="E1691" s="323"/>
      <c r="F1691" s="323"/>
      <c r="G1691" s="323"/>
      <c r="H1691" s="323"/>
      <c r="I1691" s="323"/>
      <c r="J1691" s="323"/>
      <c r="K1691" s="323"/>
      <c r="L1691" s="324"/>
      <c r="M1691" s="237"/>
      <c r="N1691" s="237"/>
      <c r="O1691" s="237"/>
      <c r="P1691" s="237"/>
      <c r="Q1691" s="237"/>
      <c r="R1691" s="237"/>
      <c r="S1691" s="237"/>
      <c r="T1691" s="237"/>
      <c r="U1691" s="237"/>
      <c r="V1691" s="237"/>
      <c r="W1691" s="237"/>
      <c r="X1691" s="237"/>
      <c r="Y1691" s="237"/>
      <c r="Z1691" s="237"/>
      <c r="AA1691" s="237"/>
      <c r="AB1691" s="237"/>
      <c r="AC1691" s="237"/>
      <c r="AD1691" s="237"/>
      <c r="AG1691">
        <f t="shared" si="670"/>
        <v>0</v>
      </c>
      <c r="AH1691">
        <f t="shared" si="671"/>
        <v>0</v>
      </c>
      <c r="AI1691">
        <f t="shared" si="672"/>
        <v>0</v>
      </c>
      <c r="AJ1691">
        <f t="shared" si="673"/>
        <v>0</v>
      </c>
      <c r="AL1691">
        <f t="shared" si="674"/>
        <v>0</v>
      </c>
      <c r="AM1691">
        <f t="shared" si="675"/>
        <v>0</v>
      </c>
      <c r="AN1691">
        <f t="shared" si="676"/>
        <v>0</v>
      </c>
      <c r="AO1691">
        <f t="shared" si="677"/>
        <v>0</v>
      </c>
      <c r="AQ1691">
        <f t="shared" si="678"/>
        <v>0</v>
      </c>
      <c r="AR1691">
        <f t="shared" si="679"/>
        <v>0</v>
      </c>
      <c r="AS1691">
        <f t="shared" si="680"/>
        <v>0</v>
      </c>
      <c r="AT1691">
        <f t="shared" si="681"/>
        <v>0</v>
      </c>
      <c r="AV1691">
        <f t="shared" si="682"/>
        <v>0</v>
      </c>
      <c r="AW1691">
        <f t="shared" si="683"/>
        <v>0</v>
      </c>
      <c r="AX1691">
        <f t="shared" si="684"/>
        <v>0</v>
      </c>
      <c r="AY1691">
        <f t="shared" si="685"/>
        <v>0</v>
      </c>
      <c r="BA1691">
        <f t="shared" si="686"/>
        <v>0</v>
      </c>
      <c r="BB1691">
        <f t="shared" si="687"/>
        <v>0</v>
      </c>
      <c r="BC1691">
        <f t="shared" si="688"/>
        <v>0</v>
      </c>
      <c r="BD1691">
        <f t="shared" si="689"/>
        <v>0</v>
      </c>
      <c r="BF1691">
        <f t="shared" si="690"/>
        <v>0</v>
      </c>
      <c r="BG1691">
        <f t="shared" si="691"/>
        <v>0</v>
      </c>
      <c r="BH1691">
        <f t="shared" si="692"/>
        <v>0</v>
      </c>
      <c r="BI1691">
        <f t="shared" si="693"/>
        <v>0</v>
      </c>
      <c r="BK1691">
        <f t="shared" si="694"/>
        <v>0</v>
      </c>
      <c r="BL1691">
        <f t="shared" si="695"/>
        <v>0</v>
      </c>
      <c r="BM1691">
        <f t="shared" si="696"/>
        <v>0</v>
      </c>
      <c r="BN1691">
        <f t="shared" si="697"/>
        <v>0</v>
      </c>
      <c r="BP1691">
        <f t="shared" si="698"/>
        <v>0</v>
      </c>
      <c r="BQ1691">
        <f t="shared" si="699"/>
        <v>0</v>
      </c>
      <c r="BR1691">
        <f t="shared" si="700"/>
        <v>0</v>
      </c>
      <c r="BS1691">
        <f t="shared" si="701"/>
        <v>0</v>
      </c>
      <c r="BU1691">
        <f t="shared" si="702"/>
        <v>0</v>
      </c>
      <c r="BV1691">
        <f t="shared" si="703"/>
        <v>0</v>
      </c>
      <c r="BW1691">
        <f t="shared" si="704"/>
        <v>0</v>
      </c>
      <c r="BX1691">
        <f t="shared" si="705"/>
        <v>0</v>
      </c>
      <c r="BZ1691">
        <f t="shared" si="706"/>
        <v>0</v>
      </c>
      <c r="CA1691">
        <f t="shared" si="707"/>
        <v>0</v>
      </c>
      <c r="CC1691">
        <f t="shared" si="708"/>
        <v>0</v>
      </c>
      <c r="CD1691">
        <f t="shared" si="709"/>
        <v>0</v>
      </c>
      <c r="CE1691">
        <f t="shared" si="710"/>
        <v>0</v>
      </c>
      <c r="CF1691">
        <f t="shared" si="711"/>
        <v>0</v>
      </c>
      <c r="CG1691" s="203">
        <f t="shared" si="712"/>
        <v>0</v>
      </c>
      <c r="CH1691">
        <f t="shared" si="713"/>
        <v>0</v>
      </c>
      <c r="CI1691">
        <f t="shared" si="714"/>
        <v>0</v>
      </c>
      <c r="CJ1691">
        <f t="shared" si="715"/>
        <v>0</v>
      </c>
    </row>
    <row r="1692" spans="1:88" ht="15" customHeight="1">
      <c r="A1692" s="166"/>
      <c r="B1692" s="7"/>
      <c r="C1692" s="143" t="s">
        <v>185</v>
      </c>
      <c r="D1692" s="322" t="str">
        <f t="shared" si="669"/>
        <v/>
      </c>
      <c r="E1692" s="323"/>
      <c r="F1692" s="323"/>
      <c r="G1692" s="323"/>
      <c r="H1692" s="323"/>
      <c r="I1692" s="323"/>
      <c r="J1692" s="323"/>
      <c r="K1692" s="323"/>
      <c r="L1692" s="324"/>
      <c r="M1692" s="237"/>
      <c r="N1692" s="237"/>
      <c r="O1692" s="237"/>
      <c r="P1692" s="237"/>
      <c r="Q1692" s="237"/>
      <c r="R1692" s="237"/>
      <c r="S1692" s="237"/>
      <c r="T1692" s="237"/>
      <c r="U1692" s="237"/>
      <c r="V1692" s="237"/>
      <c r="W1692" s="237"/>
      <c r="X1692" s="237"/>
      <c r="Y1692" s="237"/>
      <c r="Z1692" s="237"/>
      <c r="AA1692" s="237"/>
      <c r="AB1692" s="237"/>
      <c r="AC1692" s="237"/>
      <c r="AD1692" s="237"/>
      <c r="AG1692">
        <f t="shared" si="670"/>
        <v>0</v>
      </c>
      <c r="AH1692">
        <f t="shared" si="671"/>
        <v>0</v>
      </c>
      <c r="AI1692">
        <f t="shared" si="672"/>
        <v>0</v>
      </c>
      <c r="AJ1692">
        <f t="shared" si="673"/>
        <v>0</v>
      </c>
      <c r="AL1692">
        <f t="shared" si="674"/>
        <v>0</v>
      </c>
      <c r="AM1692">
        <f t="shared" si="675"/>
        <v>0</v>
      </c>
      <c r="AN1692">
        <f t="shared" si="676"/>
        <v>0</v>
      </c>
      <c r="AO1692">
        <f t="shared" si="677"/>
        <v>0</v>
      </c>
      <c r="AQ1692">
        <f t="shared" si="678"/>
        <v>0</v>
      </c>
      <c r="AR1692">
        <f t="shared" si="679"/>
        <v>0</v>
      </c>
      <c r="AS1692">
        <f t="shared" si="680"/>
        <v>0</v>
      </c>
      <c r="AT1692">
        <f t="shared" si="681"/>
        <v>0</v>
      </c>
      <c r="AV1692">
        <f t="shared" si="682"/>
        <v>0</v>
      </c>
      <c r="AW1692">
        <f t="shared" si="683"/>
        <v>0</v>
      </c>
      <c r="AX1692">
        <f t="shared" si="684"/>
        <v>0</v>
      </c>
      <c r="AY1692">
        <f t="shared" si="685"/>
        <v>0</v>
      </c>
      <c r="BA1692">
        <f t="shared" si="686"/>
        <v>0</v>
      </c>
      <c r="BB1692">
        <f t="shared" si="687"/>
        <v>0</v>
      </c>
      <c r="BC1692">
        <f t="shared" si="688"/>
        <v>0</v>
      </c>
      <c r="BD1692">
        <f t="shared" si="689"/>
        <v>0</v>
      </c>
      <c r="BF1692">
        <f t="shared" si="690"/>
        <v>0</v>
      </c>
      <c r="BG1692">
        <f t="shared" si="691"/>
        <v>0</v>
      </c>
      <c r="BH1692">
        <f t="shared" si="692"/>
        <v>0</v>
      </c>
      <c r="BI1692">
        <f t="shared" si="693"/>
        <v>0</v>
      </c>
      <c r="BK1692">
        <f t="shared" si="694"/>
        <v>0</v>
      </c>
      <c r="BL1692">
        <f t="shared" si="695"/>
        <v>0</v>
      </c>
      <c r="BM1692">
        <f t="shared" si="696"/>
        <v>0</v>
      </c>
      <c r="BN1692">
        <f t="shared" si="697"/>
        <v>0</v>
      </c>
      <c r="BP1692">
        <f t="shared" si="698"/>
        <v>0</v>
      </c>
      <c r="BQ1692">
        <f t="shared" si="699"/>
        <v>0</v>
      </c>
      <c r="BR1692">
        <f t="shared" si="700"/>
        <v>0</v>
      </c>
      <c r="BS1692">
        <f t="shared" si="701"/>
        <v>0</v>
      </c>
      <c r="BU1692">
        <f t="shared" si="702"/>
        <v>0</v>
      </c>
      <c r="BV1692">
        <f t="shared" si="703"/>
        <v>0</v>
      </c>
      <c r="BW1692">
        <f t="shared" si="704"/>
        <v>0</v>
      </c>
      <c r="BX1692">
        <f t="shared" si="705"/>
        <v>0</v>
      </c>
      <c r="BZ1692">
        <f t="shared" si="706"/>
        <v>0</v>
      </c>
      <c r="CA1692">
        <f t="shared" si="707"/>
        <v>0</v>
      </c>
      <c r="CC1692">
        <f t="shared" si="708"/>
        <v>0</v>
      </c>
      <c r="CD1692">
        <f t="shared" si="709"/>
        <v>0</v>
      </c>
      <c r="CE1692">
        <f t="shared" si="710"/>
        <v>0</v>
      </c>
      <c r="CF1692">
        <f t="shared" si="711"/>
        <v>0</v>
      </c>
      <c r="CG1692" s="203">
        <f t="shared" si="712"/>
        <v>0</v>
      </c>
      <c r="CH1692">
        <f t="shared" si="713"/>
        <v>0</v>
      </c>
      <c r="CI1692">
        <f t="shared" si="714"/>
        <v>0</v>
      </c>
      <c r="CJ1692">
        <f t="shared" si="715"/>
        <v>0</v>
      </c>
    </row>
    <row r="1693" spans="1:88" ht="15" customHeight="1">
      <c r="A1693" s="166"/>
      <c r="B1693" s="7"/>
      <c r="C1693" s="143" t="s">
        <v>186</v>
      </c>
      <c r="D1693" s="322" t="str">
        <f t="shared" si="669"/>
        <v/>
      </c>
      <c r="E1693" s="323"/>
      <c r="F1693" s="323"/>
      <c r="G1693" s="323"/>
      <c r="H1693" s="323"/>
      <c r="I1693" s="323"/>
      <c r="J1693" s="323"/>
      <c r="K1693" s="323"/>
      <c r="L1693" s="324"/>
      <c r="M1693" s="237"/>
      <c r="N1693" s="237"/>
      <c r="O1693" s="237"/>
      <c r="P1693" s="237"/>
      <c r="Q1693" s="237"/>
      <c r="R1693" s="237"/>
      <c r="S1693" s="237"/>
      <c r="T1693" s="237"/>
      <c r="U1693" s="237"/>
      <c r="V1693" s="237"/>
      <c r="W1693" s="237"/>
      <c r="X1693" s="237"/>
      <c r="Y1693" s="237"/>
      <c r="Z1693" s="237"/>
      <c r="AA1693" s="237"/>
      <c r="AB1693" s="237"/>
      <c r="AC1693" s="237"/>
      <c r="AD1693" s="237"/>
      <c r="AG1693">
        <f t="shared" si="670"/>
        <v>0</v>
      </c>
      <c r="AH1693">
        <f t="shared" si="671"/>
        <v>0</v>
      </c>
      <c r="AI1693">
        <f t="shared" si="672"/>
        <v>0</v>
      </c>
      <c r="AJ1693">
        <f t="shared" si="673"/>
        <v>0</v>
      </c>
      <c r="AL1693">
        <f t="shared" si="674"/>
        <v>0</v>
      </c>
      <c r="AM1693">
        <f t="shared" si="675"/>
        <v>0</v>
      </c>
      <c r="AN1693">
        <f t="shared" si="676"/>
        <v>0</v>
      </c>
      <c r="AO1693">
        <f t="shared" si="677"/>
        <v>0</v>
      </c>
      <c r="AQ1693">
        <f t="shared" si="678"/>
        <v>0</v>
      </c>
      <c r="AR1693">
        <f t="shared" si="679"/>
        <v>0</v>
      </c>
      <c r="AS1693">
        <f t="shared" si="680"/>
        <v>0</v>
      </c>
      <c r="AT1693">
        <f t="shared" si="681"/>
        <v>0</v>
      </c>
      <c r="AV1693">
        <f t="shared" si="682"/>
        <v>0</v>
      </c>
      <c r="AW1693">
        <f t="shared" si="683"/>
        <v>0</v>
      </c>
      <c r="AX1693">
        <f t="shared" si="684"/>
        <v>0</v>
      </c>
      <c r="AY1693">
        <f t="shared" si="685"/>
        <v>0</v>
      </c>
      <c r="BA1693">
        <f t="shared" si="686"/>
        <v>0</v>
      </c>
      <c r="BB1693">
        <f t="shared" si="687"/>
        <v>0</v>
      </c>
      <c r="BC1693">
        <f t="shared" si="688"/>
        <v>0</v>
      </c>
      <c r="BD1693">
        <f t="shared" si="689"/>
        <v>0</v>
      </c>
      <c r="BF1693">
        <f t="shared" si="690"/>
        <v>0</v>
      </c>
      <c r="BG1693">
        <f t="shared" si="691"/>
        <v>0</v>
      </c>
      <c r="BH1693">
        <f t="shared" si="692"/>
        <v>0</v>
      </c>
      <c r="BI1693">
        <f t="shared" si="693"/>
        <v>0</v>
      </c>
      <c r="BK1693">
        <f t="shared" si="694"/>
        <v>0</v>
      </c>
      <c r="BL1693">
        <f t="shared" si="695"/>
        <v>0</v>
      </c>
      <c r="BM1693">
        <f t="shared" si="696"/>
        <v>0</v>
      </c>
      <c r="BN1693">
        <f t="shared" si="697"/>
        <v>0</v>
      </c>
      <c r="BP1693">
        <f t="shared" si="698"/>
        <v>0</v>
      </c>
      <c r="BQ1693">
        <f t="shared" si="699"/>
        <v>0</v>
      </c>
      <c r="BR1693">
        <f t="shared" si="700"/>
        <v>0</v>
      </c>
      <c r="BS1693">
        <f t="shared" si="701"/>
        <v>0</v>
      </c>
      <c r="BU1693">
        <f t="shared" si="702"/>
        <v>0</v>
      </c>
      <c r="BV1693">
        <f t="shared" si="703"/>
        <v>0</v>
      </c>
      <c r="BW1693">
        <f t="shared" si="704"/>
        <v>0</v>
      </c>
      <c r="BX1693">
        <f t="shared" si="705"/>
        <v>0</v>
      </c>
      <c r="BZ1693">
        <f t="shared" si="706"/>
        <v>0</v>
      </c>
      <c r="CA1693">
        <f t="shared" si="707"/>
        <v>0</v>
      </c>
      <c r="CC1693">
        <f t="shared" si="708"/>
        <v>0</v>
      </c>
      <c r="CD1693">
        <f t="shared" si="709"/>
        <v>0</v>
      </c>
      <c r="CE1693">
        <f t="shared" si="710"/>
        <v>0</v>
      </c>
      <c r="CF1693">
        <f t="shared" si="711"/>
        <v>0</v>
      </c>
      <c r="CG1693" s="203">
        <f t="shared" si="712"/>
        <v>0</v>
      </c>
      <c r="CH1693">
        <f t="shared" si="713"/>
        <v>0</v>
      </c>
      <c r="CI1693">
        <f t="shared" si="714"/>
        <v>0</v>
      </c>
      <c r="CJ1693">
        <f t="shared" si="715"/>
        <v>0</v>
      </c>
    </row>
    <row r="1694" spans="1:88" ht="15" customHeight="1">
      <c r="A1694" s="166"/>
      <c r="B1694" s="7"/>
      <c r="C1694" s="143" t="s">
        <v>187</v>
      </c>
      <c r="D1694" s="322" t="str">
        <f t="shared" si="669"/>
        <v/>
      </c>
      <c r="E1694" s="323"/>
      <c r="F1694" s="323"/>
      <c r="G1694" s="323"/>
      <c r="H1694" s="323"/>
      <c r="I1694" s="323"/>
      <c r="J1694" s="323"/>
      <c r="K1694" s="323"/>
      <c r="L1694" s="324"/>
      <c r="M1694" s="237"/>
      <c r="N1694" s="237"/>
      <c r="O1694" s="237"/>
      <c r="P1694" s="237"/>
      <c r="Q1694" s="237"/>
      <c r="R1694" s="237"/>
      <c r="S1694" s="237"/>
      <c r="T1694" s="237"/>
      <c r="U1694" s="237"/>
      <c r="V1694" s="237"/>
      <c r="W1694" s="237"/>
      <c r="X1694" s="237"/>
      <c r="Y1694" s="237"/>
      <c r="Z1694" s="237"/>
      <c r="AA1694" s="237"/>
      <c r="AB1694" s="237"/>
      <c r="AC1694" s="237"/>
      <c r="AD1694" s="237"/>
      <c r="AG1694">
        <f t="shared" si="670"/>
        <v>0</v>
      </c>
      <c r="AH1694">
        <f t="shared" si="671"/>
        <v>0</v>
      </c>
      <c r="AI1694">
        <f t="shared" si="672"/>
        <v>0</v>
      </c>
      <c r="AJ1694">
        <f t="shared" si="673"/>
        <v>0</v>
      </c>
      <c r="AL1694">
        <f t="shared" si="674"/>
        <v>0</v>
      </c>
      <c r="AM1694">
        <f t="shared" si="675"/>
        <v>0</v>
      </c>
      <c r="AN1694">
        <f t="shared" si="676"/>
        <v>0</v>
      </c>
      <c r="AO1694">
        <f t="shared" si="677"/>
        <v>0</v>
      </c>
      <c r="AQ1694">
        <f t="shared" si="678"/>
        <v>0</v>
      </c>
      <c r="AR1694">
        <f t="shared" si="679"/>
        <v>0</v>
      </c>
      <c r="AS1694">
        <f t="shared" si="680"/>
        <v>0</v>
      </c>
      <c r="AT1694">
        <f t="shared" si="681"/>
        <v>0</v>
      </c>
      <c r="AV1694">
        <f t="shared" si="682"/>
        <v>0</v>
      </c>
      <c r="AW1694">
        <f t="shared" si="683"/>
        <v>0</v>
      </c>
      <c r="AX1694">
        <f t="shared" si="684"/>
        <v>0</v>
      </c>
      <c r="AY1694">
        <f t="shared" si="685"/>
        <v>0</v>
      </c>
      <c r="BA1694">
        <f t="shared" si="686"/>
        <v>0</v>
      </c>
      <c r="BB1694">
        <f t="shared" si="687"/>
        <v>0</v>
      </c>
      <c r="BC1694">
        <f t="shared" si="688"/>
        <v>0</v>
      </c>
      <c r="BD1694">
        <f t="shared" si="689"/>
        <v>0</v>
      </c>
      <c r="BF1694">
        <f t="shared" si="690"/>
        <v>0</v>
      </c>
      <c r="BG1694">
        <f t="shared" si="691"/>
        <v>0</v>
      </c>
      <c r="BH1694">
        <f t="shared" si="692"/>
        <v>0</v>
      </c>
      <c r="BI1694">
        <f t="shared" si="693"/>
        <v>0</v>
      </c>
      <c r="BK1694">
        <f t="shared" si="694"/>
        <v>0</v>
      </c>
      <c r="BL1694">
        <f t="shared" si="695"/>
        <v>0</v>
      </c>
      <c r="BM1694">
        <f t="shared" si="696"/>
        <v>0</v>
      </c>
      <c r="BN1694">
        <f t="shared" si="697"/>
        <v>0</v>
      </c>
      <c r="BP1694">
        <f t="shared" si="698"/>
        <v>0</v>
      </c>
      <c r="BQ1694">
        <f t="shared" si="699"/>
        <v>0</v>
      </c>
      <c r="BR1694">
        <f t="shared" si="700"/>
        <v>0</v>
      </c>
      <c r="BS1694">
        <f t="shared" si="701"/>
        <v>0</v>
      </c>
      <c r="BU1694">
        <f t="shared" si="702"/>
        <v>0</v>
      </c>
      <c r="BV1694">
        <f t="shared" si="703"/>
        <v>0</v>
      </c>
      <c r="BW1694">
        <f t="shared" si="704"/>
        <v>0</v>
      </c>
      <c r="BX1694">
        <f t="shared" si="705"/>
        <v>0</v>
      </c>
      <c r="BZ1694">
        <f t="shared" si="706"/>
        <v>0</v>
      </c>
      <c r="CA1694">
        <f t="shared" si="707"/>
        <v>0</v>
      </c>
      <c r="CC1694">
        <f t="shared" si="708"/>
        <v>0</v>
      </c>
      <c r="CD1694">
        <f t="shared" si="709"/>
        <v>0</v>
      </c>
      <c r="CE1694">
        <f t="shared" si="710"/>
        <v>0</v>
      </c>
      <c r="CF1694">
        <f t="shared" si="711"/>
        <v>0</v>
      </c>
      <c r="CG1694" s="203">
        <f t="shared" si="712"/>
        <v>0</v>
      </c>
      <c r="CH1694">
        <f t="shared" si="713"/>
        <v>0</v>
      </c>
      <c r="CI1694">
        <f t="shared" si="714"/>
        <v>0</v>
      </c>
      <c r="CJ1694">
        <f t="shared" si="715"/>
        <v>0</v>
      </c>
    </row>
    <row r="1695" spans="1:88" ht="15" customHeight="1">
      <c r="A1695" s="166"/>
      <c r="B1695" s="7"/>
      <c r="C1695" s="143" t="s">
        <v>188</v>
      </c>
      <c r="D1695" s="322" t="str">
        <f t="shared" si="669"/>
        <v/>
      </c>
      <c r="E1695" s="323"/>
      <c r="F1695" s="323"/>
      <c r="G1695" s="323"/>
      <c r="H1695" s="323"/>
      <c r="I1695" s="323"/>
      <c r="J1695" s="323"/>
      <c r="K1695" s="323"/>
      <c r="L1695" s="324"/>
      <c r="M1695" s="237"/>
      <c r="N1695" s="237"/>
      <c r="O1695" s="237"/>
      <c r="P1695" s="237"/>
      <c r="Q1695" s="237"/>
      <c r="R1695" s="237"/>
      <c r="S1695" s="237"/>
      <c r="T1695" s="237"/>
      <c r="U1695" s="237"/>
      <c r="V1695" s="237"/>
      <c r="W1695" s="237"/>
      <c r="X1695" s="237"/>
      <c r="Y1695" s="237"/>
      <c r="Z1695" s="237"/>
      <c r="AA1695" s="237"/>
      <c r="AB1695" s="237"/>
      <c r="AC1695" s="237"/>
      <c r="AD1695" s="237"/>
      <c r="AG1695">
        <f t="shared" si="670"/>
        <v>0</v>
      </c>
      <c r="AH1695">
        <f t="shared" si="671"/>
        <v>0</v>
      </c>
      <c r="AI1695">
        <f t="shared" si="672"/>
        <v>0</v>
      </c>
      <c r="AJ1695">
        <f t="shared" si="673"/>
        <v>0</v>
      </c>
      <c r="AL1695">
        <f t="shared" si="674"/>
        <v>0</v>
      </c>
      <c r="AM1695">
        <f t="shared" si="675"/>
        <v>0</v>
      </c>
      <c r="AN1695">
        <f t="shared" si="676"/>
        <v>0</v>
      </c>
      <c r="AO1695">
        <f t="shared" si="677"/>
        <v>0</v>
      </c>
      <c r="AQ1695">
        <f t="shared" si="678"/>
        <v>0</v>
      </c>
      <c r="AR1695">
        <f t="shared" si="679"/>
        <v>0</v>
      </c>
      <c r="AS1695">
        <f t="shared" si="680"/>
        <v>0</v>
      </c>
      <c r="AT1695">
        <f t="shared" si="681"/>
        <v>0</v>
      </c>
      <c r="AV1695">
        <f t="shared" si="682"/>
        <v>0</v>
      </c>
      <c r="AW1695">
        <f t="shared" si="683"/>
        <v>0</v>
      </c>
      <c r="AX1695">
        <f t="shared" si="684"/>
        <v>0</v>
      </c>
      <c r="AY1695">
        <f t="shared" si="685"/>
        <v>0</v>
      </c>
      <c r="BA1695">
        <f t="shared" si="686"/>
        <v>0</v>
      </c>
      <c r="BB1695">
        <f t="shared" si="687"/>
        <v>0</v>
      </c>
      <c r="BC1695">
        <f t="shared" si="688"/>
        <v>0</v>
      </c>
      <c r="BD1695">
        <f t="shared" si="689"/>
        <v>0</v>
      </c>
      <c r="BF1695">
        <f t="shared" si="690"/>
        <v>0</v>
      </c>
      <c r="BG1695">
        <f t="shared" si="691"/>
        <v>0</v>
      </c>
      <c r="BH1695">
        <f t="shared" si="692"/>
        <v>0</v>
      </c>
      <c r="BI1695">
        <f t="shared" si="693"/>
        <v>0</v>
      </c>
      <c r="BK1695">
        <f t="shared" si="694"/>
        <v>0</v>
      </c>
      <c r="BL1695">
        <f t="shared" si="695"/>
        <v>0</v>
      </c>
      <c r="BM1695">
        <f t="shared" si="696"/>
        <v>0</v>
      </c>
      <c r="BN1695">
        <f t="shared" si="697"/>
        <v>0</v>
      </c>
      <c r="BP1695">
        <f t="shared" si="698"/>
        <v>0</v>
      </c>
      <c r="BQ1695">
        <f t="shared" si="699"/>
        <v>0</v>
      </c>
      <c r="BR1695">
        <f t="shared" si="700"/>
        <v>0</v>
      </c>
      <c r="BS1695">
        <f t="shared" si="701"/>
        <v>0</v>
      </c>
      <c r="BU1695">
        <f t="shared" si="702"/>
        <v>0</v>
      </c>
      <c r="BV1695">
        <f t="shared" si="703"/>
        <v>0</v>
      </c>
      <c r="BW1695">
        <f t="shared" si="704"/>
        <v>0</v>
      </c>
      <c r="BX1695">
        <f t="shared" si="705"/>
        <v>0</v>
      </c>
      <c r="BZ1695">
        <f t="shared" si="706"/>
        <v>0</v>
      </c>
      <c r="CA1695">
        <f t="shared" si="707"/>
        <v>0</v>
      </c>
      <c r="CC1695">
        <f t="shared" si="708"/>
        <v>0</v>
      </c>
      <c r="CD1695">
        <f t="shared" si="709"/>
        <v>0</v>
      </c>
      <c r="CE1695">
        <f t="shared" si="710"/>
        <v>0</v>
      </c>
      <c r="CF1695">
        <f t="shared" si="711"/>
        <v>0</v>
      </c>
      <c r="CG1695" s="203">
        <f t="shared" si="712"/>
        <v>0</v>
      </c>
      <c r="CH1695">
        <f t="shared" si="713"/>
        <v>0</v>
      </c>
      <c r="CI1695">
        <f t="shared" si="714"/>
        <v>0</v>
      </c>
      <c r="CJ1695">
        <f t="shared" si="715"/>
        <v>0</v>
      </c>
    </row>
    <row r="1696" spans="1:88" ht="15" customHeight="1">
      <c r="A1696" s="166"/>
      <c r="B1696" s="7"/>
      <c r="C1696" s="143" t="s">
        <v>189</v>
      </c>
      <c r="D1696" s="322" t="str">
        <f t="shared" si="669"/>
        <v/>
      </c>
      <c r="E1696" s="323"/>
      <c r="F1696" s="323"/>
      <c r="G1696" s="323"/>
      <c r="H1696" s="323"/>
      <c r="I1696" s="323"/>
      <c r="J1696" s="323"/>
      <c r="K1696" s="323"/>
      <c r="L1696" s="324"/>
      <c r="M1696" s="237"/>
      <c r="N1696" s="237"/>
      <c r="O1696" s="237"/>
      <c r="P1696" s="237"/>
      <c r="Q1696" s="237"/>
      <c r="R1696" s="237"/>
      <c r="S1696" s="237"/>
      <c r="T1696" s="237"/>
      <c r="U1696" s="237"/>
      <c r="V1696" s="237"/>
      <c r="W1696" s="237"/>
      <c r="X1696" s="237"/>
      <c r="Y1696" s="237"/>
      <c r="Z1696" s="237"/>
      <c r="AA1696" s="237"/>
      <c r="AB1696" s="237"/>
      <c r="AC1696" s="237"/>
      <c r="AD1696" s="237"/>
      <c r="AG1696">
        <f t="shared" si="670"/>
        <v>0</v>
      </c>
      <c r="AH1696">
        <f t="shared" si="671"/>
        <v>0</v>
      </c>
      <c r="AI1696">
        <f t="shared" si="672"/>
        <v>0</v>
      </c>
      <c r="AJ1696">
        <f t="shared" si="673"/>
        <v>0</v>
      </c>
      <c r="AL1696">
        <f t="shared" si="674"/>
        <v>0</v>
      </c>
      <c r="AM1696">
        <f t="shared" si="675"/>
        <v>0</v>
      </c>
      <c r="AN1696">
        <f t="shared" si="676"/>
        <v>0</v>
      </c>
      <c r="AO1696">
        <f t="shared" si="677"/>
        <v>0</v>
      </c>
      <c r="AQ1696">
        <f t="shared" si="678"/>
        <v>0</v>
      </c>
      <c r="AR1696">
        <f t="shared" si="679"/>
        <v>0</v>
      </c>
      <c r="AS1696">
        <f t="shared" si="680"/>
        <v>0</v>
      </c>
      <c r="AT1696">
        <f t="shared" si="681"/>
        <v>0</v>
      </c>
      <c r="AV1696">
        <f t="shared" si="682"/>
        <v>0</v>
      </c>
      <c r="AW1696">
        <f t="shared" si="683"/>
        <v>0</v>
      </c>
      <c r="AX1696">
        <f t="shared" si="684"/>
        <v>0</v>
      </c>
      <c r="AY1696">
        <f t="shared" si="685"/>
        <v>0</v>
      </c>
      <c r="BA1696">
        <f t="shared" si="686"/>
        <v>0</v>
      </c>
      <c r="BB1696">
        <f t="shared" si="687"/>
        <v>0</v>
      </c>
      <c r="BC1696">
        <f t="shared" si="688"/>
        <v>0</v>
      </c>
      <c r="BD1696">
        <f t="shared" si="689"/>
        <v>0</v>
      </c>
      <c r="BF1696">
        <f t="shared" si="690"/>
        <v>0</v>
      </c>
      <c r="BG1696">
        <f t="shared" si="691"/>
        <v>0</v>
      </c>
      <c r="BH1696">
        <f t="shared" si="692"/>
        <v>0</v>
      </c>
      <c r="BI1696">
        <f t="shared" si="693"/>
        <v>0</v>
      </c>
      <c r="BK1696">
        <f t="shared" si="694"/>
        <v>0</v>
      </c>
      <c r="BL1696">
        <f t="shared" si="695"/>
        <v>0</v>
      </c>
      <c r="BM1696">
        <f t="shared" si="696"/>
        <v>0</v>
      </c>
      <c r="BN1696">
        <f t="shared" si="697"/>
        <v>0</v>
      </c>
      <c r="BP1696">
        <f t="shared" si="698"/>
        <v>0</v>
      </c>
      <c r="BQ1696">
        <f t="shared" si="699"/>
        <v>0</v>
      </c>
      <c r="BR1696">
        <f t="shared" si="700"/>
        <v>0</v>
      </c>
      <c r="BS1696">
        <f t="shared" si="701"/>
        <v>0</v>
      </c>
      <c r="BU1696">
        <f t="shared" si="702"/>
        <v>0</v>
      </c>
      <c r="BV1696">
        <f t="shared" si="703"/>
        <v>0</v>
      </c>
      <c r="BW1696">
        <f t="shared" si="704"/>
        <v>0</v>
      </c>
      <c r="BX1696">
        <f t="shared" si="705"/>
        <v>0</v>
      </c>
      <c r="BZ1696">
        <f t="shared" si="706"/>
        <v>0</v>
      </c>
      <c r="CA1696">
        <f t="shared" si="707"/>
        <v>0</v>
      </c>
      <c r="CC1696">
        <f t="shared" si="708"/>
        <v>0</v>
      </c>
      <c r="CD1696">
        <f t="shared" si="709"/>
        <v>0</v>
      </c>
      <c r="CE1696">
        <f t="shared" si="710"/>
        <v>0</v>
      </c>
      <c r="CF1696">
        <f t="shared" si="711"/>
        <v>0</v>
      </c>
      <c r="CG1696" s="203">
        <f t="shared" si="712"/>
        <v>0</v>
      </c>
      <c r="CH1696">
        <f t="shared" si="713"/>
        <v>0</v>
      </c>
      <c r="CI1696">
        <f t="shared" si="714"/>
        <v>0</v>
      </c>
      <c r="CJ1696">
        <f t="shared" si="715"/>
        <v>0</v>
      </c>
    </row>
    <row r="1697" spans="1:88" ht="15" customHeight="1">
      <c r="A1697" s="166"/>
      <c r="B1697" s="7"/>
      <c r="C1697" s="143" t="s">
        <v>190</v>
      </c>
      <c r="D1697" s="322" t="str">
        <f t="shared" si="669"/>
        <v/>
      </c>
      <c r="E1697" s="323"/>
      <c r="F1697" s="323"/>
      <c r="G1697" s="323"/>
      <c r="H1697" s="323"/>
      <c r="I1697" s="323"/>
      <c r="J1697" s="323"/>
      <c r="K1697" s="323"/>
      <c r="L1697" s="324"/>
      <c r="M1697" s="237"/>
      <c r="N1697" s="237"/>
      <c r="O1697" s="237"/>
      <c r="P1697" s="237"/>
      <c r="Q1697" s="237"/>
      <c r="R1697" s="237"/>
      <c r="S1697" s="237"/>
      <c r="T1697" s="237"/>
      <c r="U1697" s="237"/>
      <c r="V1697" s="237"/>
      <c r="W1697" s="237"/>
      <c r="X1697" s="237"/>
      <c r="Y1697" s="237"/>
      <c r="Z1697" s="237"/>
      <c r="AA1697" s="237"/>
      <c r="AB1697" s="237"/>
      <c r="AC1697" s="237"/>
      <c r="AD1697" s="237"/>
      <c r="AG1697">
        <f t="shared" si="670"/>
        <v>0</v>
      </c>
      <c r="AH1697">
        <f t="shared" si="671"/>
        <v>0</v>
      </c>
      <c r="AI1697">
        <f t="shared" si="672"/>
        <v>0</v>
      </c>
      <c r="AJ1697">
        <f t="shared" si="673"/>
        <v>0</v>
      </c>
      <c r="AL1697">
        <f t="shared" si="674"/>
        <v>0</v>
      </c>
      <c r="AM1697">
        <f t="shared" si="675"/>
        <v>0</v>
      </c>
      <c r="AN1697">
        <f t="shared" si="676"/>
        <v>0</v>
      </c>
      <c r="AO1697">
        <f t="shared" si="677"/>
        <v>0</v>
      </c>
      <c r="AQ1697">
        <f t="shared" si="678"/>
        <v>0</v>
      </c>
      <c r="AR1697">
        <f t="shared" si="679"/>
        <v>0</v>
      </c>
      <c r="AS1697">
        <f t="shared" si="680"/>
        <v>0</v>
      </c>
      <c r="AT1697">
        <f t="shared" si="681"/>
        <v>0</v>
      </c>
      <c r="AV1697">
        <f t="shared" si="682"/>
        <v>0</v>
      </c>
      <c r="AW1697">
        <f t="shared" si="683"/>
        <v>0</v>
      </c>
      <c r="AX1697">
        <f t="shared" si="684"/>
        <v>0</v>
      </c>
      <c r="AY1697">
        <f t="shared" si="685"/>
        <v>0</v>
      </c>
      <c r="BA1697">
        <f t="shared" si="686"/>
        <v>0</v>
      </c>
      <c r="BB1697">
        <f t="shared" si="687"/>
        <v>0</v>
      </c>
      <c r="BC1697">
        <f t="shared" si="688"/>
        <v>0</v>
      </c>
      <c r="BD1697">
        <f t="shared" si="689"/>
        <v>0</v>
      </c>
      <c r="BF1697">
        <f t="shared" si="690"/>
        <v>0</v>
      </c>
      <c r="BG1697">
        <f t="shared" si="691"/>
        <v>0</v>
      </c>
      <c r="BH1697">
        <f t="shared" si="692"/>
        <v>0</v>
      </c>
      <c r="BI1697">
        <f t="shared" si="693"/>
        <v>0</v>
      </c>
      <c r="BK1697">
        <f t="shared" si="694"/>
        <v>0</v>
      </c>
      <c r="BL1697">
        <f t="shared" si="695"/>
        <v>0</v>
      </c>
      <c r="BM1697">
        <f t="shared" si="696"/>
        <v>0</v>
      </c>
      <c r="BN1697">
        <f t="shared" si="697"/>
        <v>0</v>
      </c>
      <c r="BP1697">
        <f t="shared" si="698"/>
        <v>0</v>
      </c>
      <c r="BQ1697">
        <f t="shared" si="699"/>
        <v>0</v>
      </c>
      <c r="BR1697">
        <f t="shared" si="700"/>
        <v>0</v>
      </c>
      <c r="BS1697">
        <f t="shared" si="701"/>
        <v>0</v>
      </c>
      <c r="BU1697">
        <f t="shared" si="702"/>
        <v>0</v>
      </c>
      <c r="BV1697">
        <f t="shared" si="703"/>
        <v>0</v>
      </c>
      <c r="BW1697">
        <f t="shared" si="704"/>
        <v>0</v>
      </c>
      <c r="BX1697">
        <f t="shared" si="705"/>
        <v>0</v>
      </c>
      <c r="BZ1697">
        <f t="shared" si="706"/>
        <v>0</v>
      </c>
      <c r="CA1697">
        <f t="shared" si="707"/>
        <v>0</v>
      </c>
      <c r="CC1697">
        <f t="shared" si="708"/>
        <v>0</v>
      </c>
      <c r="CD1697">
        <f t="shared" si="709"/>
        <v>0</v>
      </c>
      <c r="CE1697">
        <f t="shared" si="710"/>
        <v>0</v>
      </c>
      <c r="CF1697">
        <f t="shared" si="711"/>
        <v>0</v>
      </c>
      <c r="CG1697" s="203">
        <f t="shared" si="712"/>
        <v>0</v>
      </c>
      <c r="CH1697">
        <f t="shared" si="713"/>
        <v>0</v>
      </c>
      <c r="CI1697">
        <f t="shared" si="714"/>
        <v>0</v>
      </c>
      <c r="CJ1697">
        <f t="shared" si="715"/>
        <v>0</v>
      </c>
    </row>
    <row r="1698" spans="1:88" ht="15" customHeight="1">
      <c r="A1698" s="166"/>
      <c r="B1698" s="7"/>
      <c r="C1698" s="143" t="s">
        <v>191</v>
      </c>
      <c r="D1698" s="322" t="str">
        <f t="shared" si="669"/>
        <v/>
      </c>
      <c r="E1698" s="323"/>
      <c r="F1698" s="323"/>
      <c r="G1698" s="323"/>
      <c r="H1698" s="323"/>
      <c r="I1698" s="323"/>
      <c r="J1698" s="323"/>
      <c r="K1698" s="323"/>
      <c r="L1698" s="324"/>
      <c r="M1698" s="237"/>
      <c r="N1698" s="237"/>
      <c r="O1698" s="237"/>
      <c r="P1698" s="237"/>
      <c r="Q1698" s="237"/>
      <c r="R1698" s="237"/>
      <c r="S1698" s="237"/>
      <c r="T1698" s="237"/>
      <c r="U1698" s="237"/>
      <c r="V1698" s="237"/>
      <c r="W1698" s="237"/>
      <c r="X1698" s="237"/>
      <c r="Y1698" s="237"/>
      <c r="Z1698" s="237"/>
      <c r="AA1698" s="237"/>
      <c r="AB1698" s="237"/>
      <c r="AC1698" s="237"/>
      <c r="AD1698" s="237"/>
      <c r="AG1698">
        <f t="shared" si="670"/>
        <v>0</v>
      </c>
      <c r="AH1698">
        <f t="shared" si="671"/>
        <v>0</v>
      </c>
      <c r="AI1698">
        <f t="shared" si="672"/>
        <v>0</v>
      </c>
      <c r="AJ1698">
        <f t="shared" si="673"/>
        <v>0</v>
      </c>
      <c r="AL1698">
        <f t="shared" si="674"/>
        <v>0</v>
      </c>
      <c r="AM1698">
        <f t="shared" si="675"/>
        <v>0</v>
      </c>
      <c r="AN1698">
        <f t="shared" si="676"/>
        <v>0</v>
      </c>
      <c r="AO1698">
        <f t="shared" si="677"/>
        <v>0</v>
      </c>
      <c r="AQ1698">
        <f t="shared" si="678"/>
        <v>0</v>
      </c>
      <c r="AR1698">
        <f t="shared" si="679"/>
        <v>0</v>
      </c>
      <c r="AS1698">
        <f t="shared" si="680"/>
        <v>0</v>
      </c>
      <c r="AT1698">
        <f t="shared" si="681"/>
        <v>0</v>
      </c>
      <c r="AV1698">
        <f t="shared" si="682"/>
        <v>0</v>
      </c>
      <c r="AW1698">
        <f t="shared" si="683"/>
        <v>0</v>
      </c>
      <c r="AX1698">
        <f t="shared" si="684"/>
        <v>0</v>
      </c>
      <c r="AY1698">
        <f t="shared" si="685"/>
        <v>0</v>
      </c>
      <c r="BA1698">
        <f t="shared" si="686"/>
        <v>0</v>
      </c>
      <c r="BB1698">
        <f t="shared" si="687"/>
        <v>0</v>
      </c>
      <c r="BC1698">
        <f t="shared" si="688"/>
        <v>0</v>
      </c>
      <c r="BD1698">
        <f t="shared" si="689"/>
        <v>0</v>
      </c>
      <c r="BF1698">
        <f t="shared" si="690"/>
        <v>0</v>
      </c>
      <c r="BG1698">
        <f t="shared" si="691"/>
        <v>0</v>
      </c>
      <c r="BH1698">
        <f t="shared" si="692"/>
        <v>0</v>
      </c>
      <c r="BI1698">
        <f t="shared" si="693"/>
        <v>0</v>
      </c>
      <c r="BK1698">
        <f t="shared" si="694"/>
        <v>0</v>
      </c>
      <c r="BL1698">
        <f t="shared" si="695"/>
        <v>0</v>
      </c>
      <c r="BM1698">
        <f t="shared" si="696"/>
        <v>0</v>
      </c>
      <c r="BN1698">
        <f t="shared" si="697"/>
        <v>0</v>
      </c>
      <c r="BP1698">
        <f t="shared" si="698"/>
        <v>0</v>
      </c>
      <c r="BQ1698">
        <f t="shared" si="699"/>
        <v>0</v>
      </c>
      <c r="BR1698">
        <f t="shared" si="700"/>
        <v>0</v>
      </c>
      <c r="BS1698">
        <f t="shared" si="701"/>
        <v>0</v>
      </c>
      <c r="BU1698">
        <f t="shared" si="702"/>
        <v>0</v>
      </c>
      <c r="BV1698">
        <f t="shared" si="703"/>
        <v>0</v>
      </c>
      <c r="BW1698">
        <f t="shared" si="704"/>
        <v>0</v>
      </c>
      <c r="BX1698">
        <f t="shared" si="705"/>
        <v>0</v>
      </c>
      <c r="BZ1698">
        <f t="shared" si="706"/>
        <v>0</v>
      </c>
      <c r="CA1698">
        <f t="shared" si="707"/>
        <v>0</v>
      </c>
      <c r="CB1698" s="96">
        <f>IF(OR(AB1952="NA",AB1952="NS"),0,IF(AND(COUNTA(AB1832:AB1951)&gt;=1,AB1952&gt;0,G1954=""),1,0))</f>
        <v>0</v>
      </c>
      <c r="CC1698">
        <f t="shared" si="708"/>
        <v>0</v>
      </c>
      <c r="CD1698">
        <f t="shared" si="709"/>
        <v>0</v>
      </c>
      <c r="CE1698">
        <f t="shared" si="710"/>
        <v>0</v>
      </c>
      <c r="CF1698">
        <f t="shared" si="711"/>
        <v>0</v>
      </c>
      <c r="CG1698" s="203">
        <f t="shared" si="712"/>
        <v>0</v>
      </c>
      <c r="CH1698">
        <f t="shared" si="713"/>
        <v>0</v>
      </c>
      <c r="CI1698">
        <f t="shared" si="714"/>
        <v>0</v>
      </c>
      <c r="CJ1698">
        <f t="shared" si="715"/>
        <v>0</v>
      </c>
    </row>
    <row r="1699" spans="1:88" ht="15" customHeight="1">
      <c r="A1699" s="166"/>
      <c r="B1699" s="7"/>
      <c r="C1699" s="143" t="s">
        <v>192</v>
      </c>
      <c r="D1699" s="322" t="str">
        <f t="shared" si="669"/>
        <v/>
      </c>
      <c r="E1699" s="323"/>
      <c r="F1699" s="323"/>
      <c r="G1699" s="323"/>
      <c r="H1699" s="323"/>
      <c r="I1699" s="323"/>
      <c r="J1699" s="323"/>
      <c r="K1699" s="323"/>
      <c r="L1699" s="324"/>
      <c r="M1699" s="237"/>
      <c r="N1699" s="237"/>
      <c r="O1699" s="237"/>
      <c r="P1699" s="237"/>
      <c r="Q1699" s="237"/>
      <c r="R1699" s="237"/>
      <c r="S1699" s="237"/>
      <c r="T1699" s="237"/>
      <c r="U1699" s="237"/>
      <c r="V1699" s="237"/>
      <c r="W1699" s="237"/>
      <c r="X1699" s="237"/>
      <c r="Y1699" s="237"/>
      <c r="Z1699" s="237"/>
      <c r="AA1699" s="237"/>
      <c r="AB1699" s="237"/>
      <c r="AC1699" s="237"/>
      <c r="AD1699" s="237"/>
      <c r="AG1699">
        <f t="shared" si="670"/>
        <v>0</v>
      </c>
      <c r="AH1699">
        <f t="shared" si="671"/>
        <v>0</v>
      </c>
      <c r="AI1699">
        <f t="shared" si="672"/>
        <v>0</v>
      </c>
      <c r="AJ1699">
        <f t="shared" si="673"/>
        <v>0</v>
      </c>
      <c r="AL1699">
        <f t="shared" si="674"/>
        <v>0</v>
      </c>
      <c r="AM1699">
        <f t="shared" si="675"/>
        <v>0</v>
      </c>
      <c r="AN1699">
        <f t="shared" si="676"/>
        <v>0</v>
      </c>
      <c r="AO1699">
        <f t="shared" si="677"/>
        <v>0</v>
      </c>
      <c r="AQ1699">
        <f t="shared" si="678"/>
        <v>0</v>
      </c>
      <c r="AR1699">
        <f t="shared" si="679"/>
        <v>0</v>
      </c>
      <c r="AS1699">
        <f t="shared" si="680"/>
        <v>0</v>
      </c>
      <c r="AT1699">
        <f t="shared" si="681"/>
        <v>0</v>
      </c>
      <c r="AV1699">
        <f t="shared" si="682"/>
        <v>0</v>
      </c>
      <c r="AW1699">
        <f t="shared" si="683"/>
        <v>0</v>
      </c>
      <c r="AX1699">
        <f>SUM(U1699,X1699,AA1699,R1699,AD1699,O1825,R1825,U1825,X1825,AA1825,AD1825,O1951,R1951,U1951,X1951,AA1951,AD1951)</f>
        <v>0</v>
      </c>
      <c r="AY1699">
        <f t="shared" si="685"/>
        <v>0</v>
      </c>
      <c r="BA1699">
        <f t="shared" si="686"/>
        <v>0</v>
      </c>
      <c r="BB1699">
        <f t="shared" si="687"/>
        <v>0</v>
      </c>
      <c r="BC1699">
        <f t="shared" si="688"/>
        <v>0</v>
      </c>
      <c r="BD1699">
        <f t="shared" si="689"/>
        <v>0</v>
      </c>
      <c r="BF1699">
        <f t="shared" si="690"/>
        <v>0</v>
      </c>
      <c r="BG1699">
        <f t="shared" si="691"/>
        <v>0</v>
      </c>
      <c r="BH1699">
        <f t="shared" si="692"/>
        <v>0</v>
      </c>
      <c r="BI1699">
        <f t="shared" si="693"/>
        <v>0</v>
      </c>
      <c r="BK1699">
        <f t="shared" si="694"/>
        <v>0</v>
      </c>
      <c r="BL1699">
        <f t="shared" si="695"/>
        <v>0</v>
      </c>
      <c r="BM1699">
        <f t="shared" si="696"/>
        <v>0</v>
      </c>
      <c r="BN1699">
        <f t="shared" si="697"/>
        <v>0</v>
      </c>
      <c r="BP1699">
        <f t="shared" si="698"/>
        <v>0</v>
      </c>
      <c r="BQ1699">
        <f t="shared" si="699"/>
        <v>0</v>
      </c>
      <c r="BR1699">
        <f t="shared" si="700"/>
        <v>0</v>
      </c>
      <c r="BS1699">
        <f t="shared" si="701"/>
        <v>0</v>
      </c>
      <c r="BU1699">
        <f t="shared" si="702"/>
        <v>0</v>
      </c>
      <c r="BV1699">
        <f t="shared" si="703"/>
        <v>0</v>
      </c>
      <c r="BW1699">
        <f t="shared" si="704"/>
        <v>0</v>
      </c>
      <c r="BX1699">
        <f t="shared" si="705"/>
        <v>0</v>
      </c>
      <c r="BZ1699">
        <f t="shared" si="706"/>
        <v>0</v>
      </c>
      <c r="CA1699">
        <f t="shared" si="707"/>
        <v>0</v>
      </c>
      <c r="CB1699" s="96">
        <f>IF(OR(AB1952="NA",AB1952="NS"),0,IF(AND(COUNTA(AB1832:AB1951)=0,AB1952&lt;=0,G1954&lt;&gt;""),1,0))</f>
        <v>0</v>
      </c>
      <c r="CC1699">
        <f t="shared" si="708"/>
        <v>0</v>
      </c>
      <c r="CD1699">
        <f t="shared" si="709"/>
        <v>0</v>
      </c>
      <c r="CE1699">
        <f t="shared" si="710"/>
        <v>0</v>
      </c>
      <c r="CF1699">
        <f t="shared" si="711"/>
        <v>0</v>
      </c>
      <c r="CG1699" s="203">
        <f t="shared" si="712"/>
        <v>0</v>
      </c>
      <c r="CH1699">
        <f t="shared" si="713"/>
        <v>0</v>
      </c>
      <c r="CI1699">
        <f t="shared" si="714"/>
        <v>0</v>
      </c>
      <c r="CJ1699">
        <f t="shared" si="715"/>
        <v>0</v>
      </c>
    </row>
    <row r="1700" spans="1:88" ht="15" customHeight="1">
      <c r="A1700" s="166"/>
      <c r="B1700" s="7"/>
      <c r="C1700" s="7"/>
      <c r="D1700" s="7"/>
      <c r="E1700" s="7"/>
      <c r="F1700" s="145"/>
      <c r="G1700" s="172"/>
      <c r="H1700" s="172"/>
      <c r="I1700" s="172"/>
      <c r="J1700" s="172"/>
      <c r="K1700" s="172"/>
      <c r="L1700" s="193" t="s">
        <v>193</v>
      </c>
      <c r="M1700" s="171">
        <f t="shared" ref="M1700:AD1700" si="716">IF(AND(SUM(M1580:M1699)=0,COUNTIF(M1580:M1699,"NS")&gt;0),"NS",
IF(AND(SUM(M1580:M1699)=0,COUNTIF(M1580:M1699,0)&gt;0),0,
IF(AND(SUM(M1580:M1699)=0,COUNTIF(M1580:M1699,"NA")&gt;0),"NA",
SUM(M1580:M1699))))</f>
        <v>0</v>
      </c>
      <c r="N1700" s="171">
        <f t="shared" si="716"/>
        <v>0</v>
      </c>
      <c r="O1700" s="171">
        <f t="shared" si="716"/>
        <v>0</v>
      </c>
      <c r="P1700" s="171">
        <f t="shared" si="716"/>
        <v>0</v>
      </c>
      <c r="Q1700" s="171">
        <f t="shared" si="716"/>
        <v>0</v>
      </c>
      <c r="R1700" s="171">
        <f t="shared" si="716"/>
        <v>0</v>
      </c>
      <c r="S1700" s="171">
        <f t="shared" si="716"/>
        <v>0</v>
      </c>
      <c r="T1700" s="171">
        <f t="shared" si="716"/>
        <v>0</v>
      </c>
      <c r="U1700" s="171">
        <f t="shared" si="716"/>
        <v>0</v>
      </c>
      <c r="V1700" s="171">
        <f t="shared" si="716"/>
        <v>0</v>
      </c>
      <c r="W1700" s="171">
        <f t="shared" si="716"/>
        <v>0</v>
      </c>
      <c r="X1700" s="171">
        <f t="shared" si="716"/>
        <v>0</v>
      </c>
      <c r="Y1700" s="171">
        <f t="shared" si="716"/>
        <v>0</v>
      </c>
      <c r="Z1700" s="171">
        <f t="shared" si="716"/>
        <v>0</v>
      </c>
      <c r="AA1700" s="171">
        <f t="shared" si="716"/>
        <v>0</v>
      </c>
      <c r="AB1700" s="171">
        <f t="shared" si="716"/>
        <v>0</v>
      </c>
      <c r="AC1700" s="171">
        <f t="shared" si="716"/>
        <v>0</v>
      </c>
      <c r="AD1700" s="171">
        <f t="shared" si="716"/>
        <v>0</v>
      </c>
      <c r="AJ1700" s="96">
        <f>SUM(AJ1580:AJ1699)</f>
        <v>0</v>
      </c>
      <c r="AO1700" s="96">
        <f>SUM(AO1580:AO1699)</f>
        <v>0</v>
      </c>
      <c r="AT1700" s="96">
        <f>SUM(AT1580:AT1699)</f>
        <v>0</v>
      </c>
      <c r="AY1700" s="96">
        <f>SUM(AY1580:AY1699)</f>
        <v>0</v>
      </c>
      <c r="BD1700" s="96">
        <f>SUM(BD1580:BD1699)</f>
        <v>0</v>
      </c>
      <c r="BI1700" s="96">
        <f>SUM(BI1580:BI1699)</f>
        <v>0</v>
      </c>
      <c r="BN1700" s="96">
        <f>SUM(BN1580:BN1699)</f>
        <v>0</v>
      </c>
      <c r="BS1700" s="96">
        <f>SUM(BS1580:BS1699)</f>
        <v>0</v>
      </c>
      <c r="BX1700" s="96">
        <f>SUM(BX1580:BX1699)</f>
        <v>0</v>
      </c>
      <c r="CA1700" s="96">
        <f>SUM(CA1580:CA1699)</f>
        <v>0</v>
      </c>
      <c r="CB1700" s="96">
        <f>CB1698+CB1699</f>
        <v>0</v>
      </c>
      <c r="CC1700" s="96">
        <f>SUM(CC1580:CC1699)</f>
        <v>0</v>
      </c>
      <c r="CE1700" s="96">
        <f>SUM(CE1580:CE1699)</f>
        <v>0</v>
      </c>
      <c r="CG1700" s="96">
        <f>SUM(CG1580:CG1699)</f>
        <v>0</v>
      </c>
      <c r="CH1700" s="96">
        <f>SUM(CH1580:CH1699)</f>
        <v>0</v>
      </c>
      <c r="CI1700" s="96">
        <f>SUM(CI1580:CI1699)</f>
        <v>0</v>
      </c>
      <c r="CJ1700" s="96">
        <f>SUM(CJ1580:CJ1699)</f>
        <v>0</v>
      </c>
    </row>
    <row r="1701" spans="1:88" ht="15" customHeight="1">
      <c r="A1701" s="166"/>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BX1701" s="96">
        <f>BX1700+BS1700+BN1700+BI1700+BD1700+AY1700+AT1700+AO1700+AJ1700</f>
        <v>0</v>
      </c>
      <c r="CG1701" s="96">
        <f>CC1700+CE1700+CG1700</f>
        <v>0</v>
      </c>
      <c r="CJ1701" s="96">
        <f>CH1700+CI1700+CJ1700</f>
        <v>0</v>
      </c>
    </row>
    <row r="1702" spans="1:88" ht="15" customHeight="1">
      <c r="A1702" s="166"/>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441" t="s">
        <v>617</v>
      </c>
      <c r="AB1702" s="441"/>
      <c r="AC1702" s="441"/>
      <c r="AD1702" s="441"/>
      <c r="CJ1702" s="96">
        <f>CG1701+CJ1701</f>
        <v>0</v>
      </c>
    </row>
    <row r="1703" spans="1:88" ht="24" customHeight="1">
      <c r="A1703" s="166"/>
      <c r="B1703" s="7"/>
      <c r="C1703" s="401" t="s">
        <v>104</v>
      </c>
      <c r="D1703" s="402"/>
      <c r="E1703" s="402"/>
      <c r="F1703" s="402"/>
      <c r="G1703" s="402"/>
      <c r="H1703" s="402"/>
      <c r="I1703" s="402"/>
      <c r="J1703" s="402"/>
      <c r="K1703" s="402"/>
      <c r="L1703" s="403"/>
      <c r="M1703" s="256" t="s">
        <v>616</v>
      </c>
      <c r="N1703" s="257"/>
      <c r="O1703" s="257"/>
      <c r="P1703" s="257"/>
      <c r="Q1703" s="257"/>
      <c r="R1703" s="257"/>
      <c r="S1703" s="257"/>
      <c r="T1703" s="257"/>
      <c r="U1703" s="257"/>
      <c r="V1703" s="257"/>
      <c r="W1703" s="257"/>
      <c r="X1703" s="257"/>
      <c r="Y1703" s="257"/>
      <c r="Z1703" s="257"/>
      <c r="AA1703" s="257"/>
      <c r="AB1703" s="257"/>
      <c r="AC1703" s="257"/>
      <c r="AD1703" s="258"/>
    </row>
    <row r="1704" spans="1:88" ht="120" customHeight="1">
      <c r="A1704" s="166"/>
      <c r="B1704" s="7"/>
      <c r="C1704" s="432"/>
      <c r="D1704" s="433"/>
      <c r="E1704" s="433"/>
      <c r="F1704" s="433"/>
      <c r="G1704" s="433"/>
      <c r="H1704" s="433"/>
      <c r="I1704" s="433"/>
      <c r="J1704" s="433"/>
      <c r="K1704" s="433"/>
      <c r="L1704" s="434"/>
      <c r="M1704" s="361" t="s">
        <v>258</v>
      </c>
      <c r="N1704" s="362"/>
      <c r="O1704" s="363"/>
      <c r="P1704" s="361" t="s">
        <v>259</v>
      </c>
      <c r="Q1704" s="362"/>
      <c r="R1704" s="363"/>
      <c r="S1704" s="361" t="s">
        <v>260</v>
      </c>
      <c r="T1704" s="362"/>
      <c r="U1704" s="363"/>
      <c r="V1704" s="361" t="s">
        <v>261</v>
      </c>
      <c r="W1704" s="362"/>
      <c r="X1704" s="363"/>
      <c r="Y1704" s="361" t="s">
        <v>262</v>
      </c>
      <c r="Z1704" s="362"/>
      <c r="AA1704" s="363"/>
      <c r="AB1704" s="361" t="s">
        <v>263</v>
      </c>
      <c r="AC1704" s="362"/>
      <c r="AD1704" s="363"/>
      <c r="AG1704" t="s">
        <v>1589</v>
      </c>
      <c r="AL1704" t="s">
        <v>259</v>
      </c>
      <c r="AQ1704" t="s">
        <v>1590</v>
      </c>
      <c r="AV1704" t="s">
        <v>1591</v>
      </c>
      <c r="BA1704" t="s">
        <v>262</v>
      </c>
      <c r="BF1704" t="s">
        <v>1592</v>
      </c>
    </row>
    <row r="1705" spans="1:88" ht="48" customHeight="1">
      <c r="A1705" s="166"/>
      <c r="B1705" s="7"/>
      <c r="C1705" s="404"/>
      <c r="D1705" s="405"/>
      <c r="E1705" s="405"/>
      <c r="F1705" s="405"/>
      <c r="G1705" s="405"/>
      <c r="H1705" s="405"/>
      <c r="I1705" s="405"/>
      <c r="J1705" s="405"/>
      <c r="K1705" s="405"/>
      <c r="L1705" s="406"/>
      <c r="M1705" s="117" t="s">
        <v>591</v>
      </c>
      <c r="N1705" s="104" t="s">
        <v>106</v>
      </c>
      <c r="O1705" s="104" t="s">
        <v>107</v>
      </c>
      <c r="P1705" s="117" t="s">
        <v>591</v>
      </c>
      <c r="Q1705" s="104" t="s">
        <v>106</v>
      </c>
      <c r="R1705" s="104" t="s">
        <v>107</v>
      </c>
      <c r="S1705" s="117" t="s">
        <v>591</v>
      </c>
      <c r="T1705" s="104" t="s">
        <v>106</v>
      </c>
      <c r="U1705" s="104" t="s">
        <v>107</v>
      </c>
      <c r="V1705" s="117" t="s">
        <v>591</v>
      </c>
      <c r="W1705" s="104" t="s">
        <v>106</v>
      </c>
      <c r="X1705" s="104" t="s">
        <v>107</v>
      </c>
      <c r="Y1705" s="117" t="s">
        <v>591</v>
      </c>
      <c r="Z1705" s="104" t="s">
        <v>106</v>
      </c>
      <c r="AA1705" s="104" t="s">
        <v>107</v>
      </c>
      <c r="AB1705" s="117" t="s">
        <v>591</v>
      </c>
      <c r="AC1705" s="104" t="s">
        <v>106</v>
      </c>
      <c r="AD1705" s="104" t="s">
        <v>107</v>
      </c>
      <c r="AG1705" t="s">
        <v>105</v>
      </c>
      <c r="AH1705" t="s">
        <v>1527</v>
      </c>
      <c r="AI1705" t="s">
        <v>1521</v>
      </c>
      <c r="AJ1705" t="s">
        <v>1528</v>
      </c>
      <c r="AL1705" t="s">
        <v>105</v>
      </c>
      <c r="AM1705" t="s">
        <v>1527</v>
      </c>
      <c r="AN1705" t="s">
        <v>1521</v>
      </c>
      <c r="AO1705" t="s">
        <v>1528</v>
      </c>
      <c r="AQ1705" t="s">
        <v>105</v>
      </c>
      <c r="AR1705" t="s">
        <v>1527</v>
      </c>
      <c r="AS1705" t="s">
        <v>1521</v>
      </c>
      <c r="AT1705" t="s">
        <v>1528</v>
      </c>
      <c r="AV1705" t="s">
        <v>105</v>
      </c>
      <c r="AW1705" t="s">
        <v>1527</v>
      </c>
      <c r="AX1705" t="s">
        <v>1521</v>
      </c>
      <c r="AY1705" t="s">
        <v>1528</v>
      </c>
      <c r="BA1705" t="s">
        <v>105</v>
      </c>
      <c r="BB1705" t="s">
        <v>1527</v>
      </c>
      <c r="BC1705" t="s">
        <v>1521</v>
      </c>
      <c r="BD1705" t="s">
        <v>1528</v>
      </c>
      <c r="BF1705" t="s">
        <v>105</v>
      </c>
      <c r="BG1705" t="s">
        <v>1527</v>
      </c>
      <c r="BH1705" t="s">
        <v>1521</v>
      </c>
      <c r="BI1705" t="s">
        <v>1528</v>
      </c>
    </row>
    <row r="1706" spans="1:88" ht="15" customHeight="1">
      <c r="A1706" s="166"/>
      <c r="B1706" s="7"/>
      <c r="C1706" s="142" t="s">
        <v>68</v>
      </c>
      <c r="D1706" s="322" t="str">
        <f>IF(D434="","",D434)</f>
        <v/>
      </c>
      <c r="E1706" s="323"/>
      <c r="F1706" s="323"/>
      <c r="G1706" s="323"/>
      <c r="H1706" s="323"/>
      <c r="I1706" s="323"/>
      <c r="J1706" s="323"/>
      <c r="K1706" s="323"/>
      <c r="L1706" s="324"/>
      <c r="M1706" s="234"/>
      <c r="N1706" s="234"/>
      <c r="O1706" s="234"/>
      <c r="P1706" s="234"/>
      <c r="Q1706" s="234"/>
      <c r="R1706" s="234"/>
      <c r="S1706" s="234"/>
      <c r="T1706" s="234"/>
      <c r="U1706" s="234"/>
      <c r="V1706" s="234"/>
      <c r="W1706" s="234"/>
      <c r="X1706" s="234"/>
      <c r="Y1706" s="234"/>
      <c r="Z1706" s="234"/>
      <c r="AA1706" s="234"/>
      <c r="AB1706" s="234"/>
      <c r="AC1706" s="234"/>
      <c r="AD1706" s="234"/>
      <c r="AG1706">
        <f>M1706</f>
        <v>0</v>
      </c>
      <c r="AH1706">
        <f>COUNTIF(N1706:O1706,"NS")</f>
        <v>0</v>
      </c>
      <c r="AI1706">
        <f>SUM(N1706:O1706)</f>
        <v>0</v>
      </c>
      <c r="AJ1706">
        <f>IF($AG$1577=$AH$1577,0,IF(OR(AND(AG1706=0,AH1706&gt;0),AND(AG1706="ns",AI1706&gt;0),AND(AG1706="ns",AH1706=0,AI1706=0)),1,IF(OR(AND(AG1706&gt;0,AH1706=2),AND(AG1706="ns",AH1706=2),AND(AG1706="ns",AI1706=0,AH1706&gt;0),AG1706=AI1706,COUNTIF(M1706:O1706,"NA")=3),0,1)))</f>
        <v>0</v>
      </c>
      <c r="AL1706">
        <f>P1706</f>
        <v>0</v>
      </c>
      <c r="AM1706">
        <f>COUNTIF(Q1706:R1706,"NS")</f>
        <v>0</v>
      </c>
      <c r="AN1706">
        <f>SUM(Q1706:R1706)</f>
        <v>0</v>
      </c>
      <c r="AO1706">
        <f>IF($AG$1577=$AH$1577,0,IF(OR(AND(AL1706=0,AM1706&gt;0),AND(AL1706="ns",AN1706&gt;0),AND(AL1706="ns",AM1706=0,AN1706=0)),1,IF(OR(AND(AL1706&gt;0,AM1706=2),AND(AL1706="ns",AM1706=2),AND(AL1706="ns",AN1706=0,AM1706&gt;0),AL1706=AN1706,COUNTIF(P1706:R1706,"NA")=3),0,1)))</f>
        <v>0</v>
      </c>
      <c r="AQ1706">
        <f>S1706</f>
        <v>0</v>
      </c>
      <c r="AR1706">
        <f>COUNTIF(T1706:U1706,"NS")</f>
        <v>0</v>
      </c>
      <c r="AS1706">
        <f>SUM(T1706:U1706)</f>
        <v>0</v>
      </c>
      <c r="AT1706">
        <f>IF($AG$1577=$AH$1577,0,IF(OR(AND(AQ1706=0,AR1706&gt;0),AND(AQ1706="ns",AS1706&gt;0),AND(AQ1706="ns",AR1706=0,AS1706=0)),1,IF(OR(AND(AQ1706&gt;0,AR1706=2),AND(AQ1706="ns",AR1706=2),AND(AQ1706="ns",AS1706=0,AR1706&gt;0),AQ1706=AS1706,COUNTIF(S1706:U1706,"NA")=3),0,1)))</f>
        <v>0</v>
      </c>
      <c r="AV1706">
        <f>V1706</f>
        <v>0</v>
      </c>
      <c r="AW1706">
        <f>COUNTIF(W1706:X1706,"NS")</f>
        <v>0</v>
      </c>
      <c r="AX1706">
        <f>SUM(W1706:X1706)</f>
        <v>0</v>
      </c>
      <c r="AY1706">
        <f>IF($AG$1577=$AH$1577,0,IF(OR(AND(AV1706=0,AW1706&gt;0),AND(AV1706="ns",AX1706&gt;0),AND(AV1706="ns",AW1706=0,AX1706=0)),1,IF(OR(AND(AV1706&gt;0,AW1706=2),AND(AV1706="ns",AW1706=2),AND(AV1706="ns",AX1706=0,AW1706&gt;0),AV1706=AX1706,COUNTIF(V1706:X1706,"NA")=3),0,1)))</f>
        <v>0</v>
      </c>
      <c r="BA1706">
        <f>Y1706</f>
        <v>0</v>
      </c>
      <c r="BB1706">
        <f>COUNTIF(Z1706:AA1706,"NS")</f>
        <v>0</v>
      </c>
      <c r="BC1706">
        <f>SUM(Z1706:AA1706)</f>
        <v>0</v>
      </c>
      <c r="BD1706">
        <f>IF($AG$1577=$AH$1577,0,IF(OR(AND(BA1706=0,BB1706&gt;0),AND(BA1706="ns",BC1706&gt;0),AND(BA1706="ns",BB1706=0,BC1706=0)),1,IF(OR(AND(BA1706&gt;0,BB1706=2),AND(BA1706="ns",BB1706=2),AND(BA1706="ns",BC1706=0,BB1706&gt;0),BA1706=BC1706,COUNTIF(Y1706:AA1706,"NA")=3),0,1)))</f>
        <v>0</v>
      </c>
      <c r="BF1706">
        <f>AB1706</f>
        <v>0</v>
      </c>
      <c r="BG1706">
        <f>COUNTIF(AC1706:AD1706,"NS")</f>
        <v>0</v>
      </c>
      <c r="BH1706">
        <f>SUM(AC1706:AD1706)</f>
        <v>0</v>
      </c>
      <c r="BI1706">
        <f>IF($AG$1577=$AH$1577,0,IF(OR(AND(BF1706=0,BG1706&gt;0),AND(BF1706="ns",BH1706&gt;0),AND(BF1706="ns",BG1706=0,BH1706=0)),1,IF(OR(AND(BF1706&gt;0,BG1706=2),AND(BF1706="ns",BG1706=2),AND(BF1706="ns",BH1706=0,BG1706&gt;0),BF1706=BH1706,COUNTIF(AB1706:AD1706,"NA")=3),0,1)))</f>
        <v>0</v>
      </c>
    </row>
    <row r="1707" spans="1:88" ht="15" customHeight="1">
      <c r="A1707" s="166"/>
      <c r="B1707" s="7"/>
      <c r="C1707" s="64" t="s">
        <v>69</v>
      </c>
      <c r="D1707" s="322" t="str">
        <f t="shared" ref="D1707:D1770" si="717">IF(D435="","",D435)</f>
        <v/>
      </c>
      <c r="E1707" s="323"/>
      <c r="F1707" s="323"/>
      <c r="G1707" s="323"/>
      <c r="H1707" s="323"/>
      <c r="I1707" s="323"/>
      <c r="J1707" s="323"/>
      <c r="K1707" s="323"/>
      <c r="L1707" s="324"/>
      <c r="M1707" s="234"/>
      <c r="N1707" s="234"/>
      <c r="O1707" s="234"/>
      <c r="P1707" s="234"/>
      <c r="Q1707" s="234"/>
      <c r="R1707" s="234"/>
      <c r="S1707" s="234"/>
      <c r="T1707" s="234"/>
      <c r="U1707" s="234"/>
      <c r="V1707" s="234"/>
      <c r="W1707" s="234"/>
      <c r="X1707" s="234"/>
      <c r="Y1707" s="234"/>
      <c r="Z1707" s="234"/>
      <c r="AA1707" s="234"/>
      <c r="AB1707" s="234"/>
      <c r="AC1707" s="234"/>
      <c r="AD1707" s="234"/>
      <c r="AG1707">
        <f t="shared" ref="AG1707:AG1770" si="718">M1707</f>
        <v>0</v>
      </c>
      <c r="AH1707">
        <f t="shared" ref="AH1707:AH1770" si="719">COUNTIF(N1707:O1707,"NS")</f>
        <v>0</v>
      </c>
      <c r="AI1707">
        <f t="shared" ref="AI1707:AI1770" si="720">SUM(N1707:O1707)</f>
        <v>0</v>
      </c>
      <c r="AJ1707">
        <f t="shared" ref="AJ1707:AJ1770" si="721">IF($AG$1577=$AH$1577,0,IF(OR(AND(AG1707=0,AH1707&gt;0),AND(AG1707="ns",AI1707&gt;0),AND(AG1707="ns",AH1707=0,AI1707=0)),1,IF(OR(AND(AG1707&gt;0,AH1707=2),AND(AG1707="ns",AH1707=2),AND(AG1707="ns",AI1707=0,AH1707&gt;0),AG1707=AI1707,COUNTIF(M1707:O1707,"NA")=3),0,1)))</f>
        <v>0</v>
      </c>
      <c r="AL1707">
        <f t="shared" ref="AL1707:AL1770" si="722">P1707</f>
        <v>0</v>
      </c>
      <c r="AM1707">
        <f t="shared" ref="AM1707:AM1770" si="723">COUNTIF(Q1707:R1707,"NS")</f>
        <v>0</v>
      </c>
      <c r="AN1707">
        <f t="shared" ref="AN1707:AN1770" si="724">SUM(Q1707:R1707)</f>
        <v>0</v>
      </c>
      <c r="AO1707">
        <f t="shared" ref="AO1707:AO1770" si="725">IF($AG$1577=$AH$1577,0,IF(OR(AND(AL1707=0,AM1707&gt;0),AND(AL1707="ns",AN1707&gt;0),AND(AL1707="ns",AM1707=0,AN1707=0)),1,IF(OR(AND(AL1707&gt;0,AM1707=2),AND(AL1707="ns",AM1707=2),AND(AL1707="ns",AN1707=0,AM1707&gt;0),AL1707=AN1707,COUNTIF(P1707:R1707,"NA")=3),0,1)))</f>
        <v>0</v>
      </c>
      <c r="AQ1707">
        <f t="shared" ref="AQ1707:AQ1770" si="726">S1707</f>
        <v>0</v>
      </c>
      <c r="AR1707">
        <f t="shared" ref="AR1707:AR1770" si="727">COUNTIF(T1707:U1707,"NS")</f>
        <v>0</v>
      </c>
      <c r="AS1707">
        <f t="shared" ref="AS1707:AS1770" si="728">SUM(T1707:U1707)</f>
        <v>0</v>
      </c>
      <c r="AT1707">
        <f t="shared" ref="AT1707:AT1770" si="729">IF($AG$1577=$AH$1577,0,IF(OR(AND(AQ1707=0,AR1707&gt;0),AND(AQ1707="ns",AS1707&gt;0),AND(AQ1707="ns",AR1707=0,AS1707=0)),1,IF(OR(AND(AQ1707&gt;0,AR1707=2),AND(AQ1707="ns",AR1707=2),AND(AQ1707="ns",AS1707=0,AR1707&gt;0),AQ1707=AS1707,COUNTIF(S1707:U1707,"NA")=3),0,1)))</f>
        <v>0</v>
      </c>
      <c r="AV1707">
        <f t="shared" ref="AV1707:AV1770" si="730">V1707</f>
        <v>0</v>
      </c>
      <c r="AW1707">
        <f t="shared" ref="AW1707:AW1770" si="731">COUNTIF(W1707:X1707,"NS")</f>
        <v>0</v>
      </c>
      <c r="AX1707">
        <f t="shared" ref="AX1707:AX1770" si="732">SUM(W1707:X1707)</f>
        <v>0</v>
      </c>
      <c r="AY1707">
        <f t="shared" ref="AY1707:AY1770" si="733">IF($AG$1577=$AH$1577,0,IF(OR(AND(AV1707=0,AW1707&gt;0),AND(AV1707="ns",AX1707&gt;0),AND(AV1707="ns",AW1707=0,AX1707=0)),1,IF(OR(AND(AV1707&gt;0,AW1707=2),AND(AV1707="ns",AW1707=2),AND(AV1707="ns",AX1707=0,AW1707&gt;0),AV1707=AX1707,COUNTIF(V1707:X1707,"NA")=3),0,1)))</f>
        <v>0</v>
      </c>
      <c r="BA1707">
        <f t="shared" ref="BA1707:BA1770" si="734">Y1707</f>
        <v>0</v>
      </c>
      <c r="BB1707">
        <f t="shared" ref="BB1707:BB1770" si="735">COUNTIF(Z1707:AA1707,"NS")</f>
        <v>0</v>
      </c>
      <c r="BC1707">
        <f t="shared" ref="BC1707:BC1770" si="736">SUM(Z1707:AA1707)</f>
        <v>0</v>
      </c>
      <c r="BD1707">
        <f t="shared" ref="BD1707:BD1770" si="737">IF($AG$1577=$AH$1577,0,IF(OR(AND(BA1707=0,BB1707&gt;0),AND(BA1707="ns",BC1707&gt;0),AND(BA1707="ns",BB1707=0,BC1707=0)),1,IF(OR(AND(BA1707&gt;0,BB1707=2),AND(BA1707="ns",BB1707=2),AND(BA1707="ns",BC1707=0,BB1707&gt;0),BA1707=BC1707,COUNTIF(Y1707:AA1707,"NA")=3),0,1)))</f>
        <v>0</v>
      </c>
      <c r="BF1707">
        <f t="shared" ref="BF1707:BF1770" si="738">AB1707</f>
        <v>0</v>
      </c>
      <c r="BG1707">
        <f t="shared" ref="BG1707:BG1770" si="739">COUNTIF(AC1707:AD1707,"NS")</f>
        <v>0</v>
      </c>
      <c r="BH1707">
        <f t="shared" ref="BH1707:BH1770" si="740">SUM(AC1707:AD1707)</f>
        <v>0</v>
      </c>
      <c r="BI1707">
        <f t="shared" ref="BI1707:BI1770" si="741">IF($AG$1577=$AH$1577,0,IF(OR(AND(BF1707=0,BG1707&gt;0),AND(BF1707="ns",BH1707&gt;0),AND(BF1707="ns",BG1707=0,BH1707=0)),1,IF(OR(AND(BF1707&gt;0,BG1707=2),AND(BF1707="ns",BG1707=2),AND(BF1707="ns",BH1707=0,BG1707&gt;0),BF1707=BH1707,COUNTIF(AB1707:AD1707,"NA")=3),0,1)))</f>
        <v>0</v>
      </c>
    </row>
    <row r="1708" spans="1:88" ht="15" customHeight="1">
      <c r="A1708" s="166"/>
      <c r="B1708" s="7"/>
      <c r="C1708" s="64" t="s">
        <v>70</v>
      </c>
      <c r="D1708" s="322" t="str">
        <f t="shared" si="717"/>
        <v/>
      </c>
      <c r="E1708" s="323"/>
      <c r="F1708" s="323"/>
      <c r="G1708" s="323"/>
      <c r="H1708" s="323"/>
      <c r="I1708" s="323"/>
      <c r="J1708" s="323"/>
      <c r="K1708" s="323"/>
      <c r="L1708" s="324"/>
      <c r="M1708" s="234"/>
      <c r="N1708" s="234"/>
      <c r="O1708" s="234"/>
      <c r="P1708" s="234"/>
      <c r="Q1708" s="234"/>
      <c r="R1708" s="234"/>
      <c r="S1708" s="234"/>
      <c r="T1708" s="234"/>
      <c r="U1708" s="234"/>
      <c r="V1708" s="234"/>
      <c r="W1708" s="234"/>
      <c r="X1708" s="234"/>
      <c r="Y1708" s="234"/>
      <c r="Z1708" s="234"/>
      <c r="AA1708" s="234"/>
      <c r="AB1708" s="234"/>
      <c r="AC1708" s="234"/>
      <c r="AD1708" s="234"/>
      <c r="AG1708">
        <f t="shared" si="718"/>
        <v>0</v>
      </c>
      <c r="AH1708">
        <f t="shared" si="719"/>
        <v>0</v>
      </c>
      <c r="AI1708">
        <f t="shared" si="720"/>
        <v>0</v>
      </c>
      <c r="AJ1708">
        <f t="shared" si="721"/>
        <v>0</v>
      </c>
      <c r="AL1708">
        <f t="shared" si="722"/>
        <v>0</v>
      </c>
      <c r="AM1708">
        <f t="shared" si="723"/>
        <v>0</v>
      </c>
      <c r="AN1708">
        <f t="shared" si="724"/>
        <v>0</v>
      </c>
      <c r="AO1708">
        <f t="shared" si="725"/>
        <v>0</v>
      </c>
      <c r="AQ1708">
        <f t="shared" si="726"/>
        <v>0</v>
      </c>
      <c r="AR1708">
        <f t="shared" si="727"/>
        <v>0</v>
      </c>
      <c r="AS1708">
        <f t="shared" si="728"/>
        <v>0</v>
      </c>
      <c r="AT1708">
        <f t="shared" si="729"/>
        <v>0</v>
      </c>
      <c r="AV1708">
        <f t="shared" si="730"/>
        <v>0</v>
      </c>
      <c r="AW1708">
        <f t="shared" si="731"/>
        <v>0</v>
      </c>
      <c r="AX1708">
        <f t="shared" si="732"/>
        <v>0</v>
      </c>
      <c r="AY1708">
        <f t="shared" si="733"/>
        <v>0</v>
      </c>
      <c r="BA1708">
        <f t="shared" si="734"/>
        <v>0</v>
      </c>
      <c r="BB1708">
        <f t="shared" si="735"/>
        <v>0</v>
      </c>
      <c r="BC1708">
        <f t="shared" si="736"/>
        <v>0</v>
      </c>
      <c r="BD1708">
        <f t="shared" si="737"/>
        <v>0</v>
      </c>
      <c r="BF1708">
        <f t="shared" si="738"/>
        <v>0</v>
      </c>
      <c r="BG1708">
        <f t="shared" si="739"/>
        <v>0</v>
      </c>
      <c r="BH1708">
        <f t="shared" si="740"/>
        <v>0</v>
      </c>
      <c r="BI1708">
        <f t="shared" si="741"/>
        <v>0</v>
      </c>
    </row>
    <row r="1709" spans="1:88" ht="15" customHeight="1">
      <c r="A1709" s="166"/>
      <c r="B1709" s="7"/>
      <c r="C1709" s="64" t="s">
        <v>71</v>
      </c>
      <c r="D1709" s="322" t="str">
        <f t="shared" si="717"/>
        <v/>
      </c>
      <c r="E1709" s="323"/>
      <c r="F1709" s="323"/>
      <c r="G1709" s="323"/>
      <c r="H1709" s="323"/>
      <c r="I1709" s="323"/>
      <c r="J1709" s="323"/>
      <c r="K1709" s="323"/>
      <c r="L1709" s="324"/>
      <c r="M1709" s="234"/>
      <c r="N1709" s="234"/>
      <c r="O1709" s="234"/>
      <c r="P1709" s="234"/>
      <c r="Q1709" s="234"/>
      <c r="R1709" s="234"/>
      <c r="S1709" s="234"/>
      <c r="T1709" s="234"/>
      <c r="U1709" s="234"/>
      <c r="V1709" s="234"/>
      <c r="W1709" s="234"/>
      <c r="X1709" s="234"/>
      <c r="Y1709" s="234"/>
      <c r="Z1709" s="234"/>
      <c r="AA1709" s="234"/>
      <c r="AB1709" s="234"/>
      <c r="AC1709" s="234"/>
      <c r="AD1709" s="234"/>
      <c r="AG1709">
        <f t="shared" si="718"/>
        <v>0</v>
      </c>
      <c r="AH1709">
        <f t="shared" si="719"/>
        <v>0</v>
      </c>
      <c r="AI1709">
        <f t="shared" si="720"/>
        <v>0</v>
      </c>
      <c r="AJ1709">
        <f t="shared" si="721"/>
        <v>0</v>
      </c>
      <c r="AL1709">
        <f t="shared" si="722"/>
        <v>0</v>
      </c>
      <c r="AM1709">
        <f t="shared" si="723"/>
        <v>0</v>
      </c>
      <c r="AN1709">
        <f t="shared" si="724"/>
        <v>0</v>
      </c>
      <c r="AO1709">
        <f t="shared" si="725"/>
        <v>0</v>
      </c>
      <c r="AQ1709">
        <f t="shared" si="726"/>
        <v>0</v>
      </c>
      <c r="AR1709">
        <f t="shared" si="727"/>
        <v>0</v>
      </c>
      <c r="AS1709">
        <f t="shared" si="728"/>
        <v>0</v>
      </c>
      <c r="AT1709">
        <f t="shared" si="729"/>
        <v>0</v>
      </c>
      <c r="AV1709">
        <f t="shared" si="730"/>
        <v>0</v>
      </c>
      <c r="AW1709">
        <f t="shared" si="731"/>
        <v>0</v>
      </c>
      <c r="AX1709">
        <f t="shared" si="732"/>
        <v>0</v>
      </c>
      <c r="AY1709">
        <f t="shared" si="733"/>
        <v>0</v>
      </c>
      <c r="BA1709">
        <f t="shared" si="734"/>
        <v>0</v>
      </c>
      <c r="BB1709">
        <f t="shared" si="735"/>
        <v>0</v>
      </c>
      <c r="BC1709">
        <f t="shared" si="736"/>
        <v>0</v>
      </c>
      <c r="BD1709">
        <f t="shared" si="737"/>
        <v>0</v>
      </c>
      <c r="BF1709">
        <f t="shared" si="738"/>
        <v>0</v>
      </c>
      <c r="BG1709">
        <f t="shared" si="739"/>
        <v>0</v>
      </c>
      <c r="BH1709">
        <f t="shared" si="740"/>
        <v>0</v>
      </c>
      <c r="BI1709">
        <f t="shared" si="741"/>
        <v>0</v>
      </c>
    </row>
    <row r="1710" spans="1:88" ht="15" customHeight="1">
      <c r="A1710" s="166"/>
      <c r="B1710" s="7"/>
      <c r="C1710" s="64" t="s">
        <v>72</v>
      </c>
      <c r="D1710" s="322" t="str">
        <f t="shared" si="717"/>
        <v/>
      </c>
      <c r="E1710" s="323"/>
      <c r="F1710" s="323"/>
      <c r="G1710" s="323"/>
      <c r="H1710" s="323"/>
      <c r="I1710" s="323"/>
      <c r="J1710" s="323"/>
      <c r="K1710" s="323"/>
      <c r="L1710" s="324"/>
      <c r="M1710" s="234"/>
      <c r="N1710" s="234"/>
      <c r="O1710" s="234"/>
      <c r="P1710" s="234"/>
      <c r="Q1710" s="234"/>
      <c r="R1710" s="234"/>
      <c r="S1710" s="234"/>
      <c r="T1710" s="234"/>
      <c r="U1710" s="234"/>
      <c r="V1710" s="234"/>
      <c r="W1710" s="234"/>
      <c r="X1710" s="234"/>
      <c r="Y1710" s="234"/>
      <c r="Z1710" s="234"/>
      <c r="AA1710" s="234"/>
      <c r="AB1710" s="234"/>
      <c r="AC1710" s="234"/>
      <c r="AD1710" s="234"/>
      <c r="AG1710">
        <f t="shared" si="718"/>
        <v>0</v>
      </c>
      <c r="AH1710">
        <f t="shared" si="719"/>
        <v>0</v>
      </c>
      <c r="AI1710">
        <f t="shared" si="720"/>
        <v>0</v>
      </c>
      <c r="AJ1710">
        <f t="shared" si="721"/>
        <v>0</v>
      </c>
      <c r="AL1710">
        <f t="shared" si="722"/>
        <v>0</v>
      </c>
      <c r="AM1710">
        <f t="shared" si="723"/>
        <v>0</v>
      </c>
      <c r="AN1710">
        <f t="shared" si="724"/>
        <v>0</v>
      </c>
      <c r="AO1710">
        <f t="shared" si="725"/>
        <v>0</v>
      </c>
      <c r="AQ1710">
        <f t="shared" si="726"/>
        <v>0</v>
      </c>
      <c r="AR1710">
        <f t="shared" si="727"/>
        <v>0</v>
      </c>
      <c r="AS1710">
        <f t="shared" si="728"/>
        <v>0</v>
      </c>
      <c r="AT1710">
        <f t="shared" si="729"/>
        <v>0</v>
      </c>
      <c r="AV1710">
        <f t="shared" si="730"/>
        <v>0</v>
      </c>
      <c r="AW1710">
        <f t="shared" si="731"/>
        <v>0</v>
      </c>
      <c r="AX1710">
        <f t="shared" si="732"/>
        <v>0</v>
      </c>
      <c r="AY1710">
        <f t="shared" si="733"/>
        <v>0</v>
      </c>
      <c r="BA1710">
        <f t="shared" si="734"/>
        <v>0</v>
      </c>
      <c r="BB1710">
        <f t="shared" si="735"/>
        <v>0</v>
      </c>
      <c r="BC1710">
        <f t="shared" si="736"/>
        <v>0</v>
      </c>
      <c r="BD1710">
        <f t="shared" si="737"/>
        <v>0</v>
      </c>
      <c r="BF1710">
        <f t="shared" si="738"/>
        <v>0</v>
      </c>
      <c r="BG1710">
        <f t="shared" si="739"/>
        <v>0</v>
      </c>
      <c r="BH1710">
        <f t="shared" si="740"/>
        <v>0</v>
      </c>
      <c r="BI1710">
        <f t="shared" si="741"/>
        <v>0</v>
      </c>
    </row>
    <row r="1711" spans="1:88" ht="15" customHeight="1">
      <c r="A1711" s="166"/>
      <c r="B1711" s="7"/>
      <c r="C1711" s="64" t="s">
        <v>73</v>
      </c>
      <c r="D1711" s="322" t="str">
        <f t="shared" si="717"/>
        <v/>
      </c>
      <c r="E1711" s="323"/>
      <c r="F1711" s="323"/>
      <c r="G1711" s="323"/>
      <c r="H1711" s="323"/>
      <c r="I1711" s="323"/>
      <c r="J1711" s="323"/>
      <c r="K1711" s="323"/>
      <c r="L1711" s="324"/>
      <c r="M1711" s="234"/>
      <c r="N1711" s="234"/>
      <c r="O1711" s="234"/>
      <c r="P1711" s="234"/>
      <c r="Q1711" s="234"/>
      <c r="R1711" s="234"/>
      <c r="S1711" s="234"/>
      <c r="T1711" s="234"/>
      <c r="U1711" s="234"/>
      <c r="V1711" s="234"/>
      <c r="W1711" s="234"/>
      <c r="X1711" s="234"/>
      <c r="Y1711" s="234"/>
      <c r="Z1711" s="234"/>
      <c r="AA1711" s="234"/>
      <c r="AB1711" s="234"/>
      <c r="AC1711" s="234"/>
      <c r="AD1711" s="234"/>
      <c r="AG1711">
        <f t="shared" si="718"/>
        <v>0</v>
      </c>
      <c r="AH1711">
        <f t="shared" si="719"/>
        <v>0</v>
      </c>
      <c r="AI1711">
        <f t="shared" si="720"/>
        <v>0</v>
      </c>
      <c r="AJ1711">
        <f t="shared" si="721"/>
        <v>0</v>
      </c>
      <c r="AL1711">
        <f t="shared" si="722"/>
        <v>0</v>
      </c>
      <c r="AM1711">
        <f t="shared" si="723"/>
        <v>0</v>
      </c>
      <c r="AN1711">
        <f t="shared" si="724"/>
        <v>0</v>
      </c>
      <c r="AO1711">
        <f t="shared" si="725"/>
        <v>0</v>
      </c>
      <c r="AQ1711">
        <f t="shared" si="726"/>
        <v>0</v>
      </c>
      <c r="AR1711">
        <f t="shared" si="727"/>
        <v>0</v>
      </c>
      <c r="AS1711">
        <f t="shared" si="728"/>
        <v>0</v>
      </c>
      <c r="AT1711">
        <f t="shared" si="729"/>
        <v>0</v>
      </c>
      <c r="AV1711">
        <f t="shared" si="730"/>
        <v>0</v>
      </c>
      <c r="AW1711">
        <f t="shared" si="731"/>
        <v>0</v>
      </c>
      <c r="AX1711">
        <f t="shared" si="732"/>
        <v>0</v>
      </c>
      <c r="AY1711">
        <f t="shared" si="733"/>
        <v>0</v>
      </c>
      <c r="BA1711">
        <f t="shared" si="734"/>
        <v>0</v>
      </c>
      <c r="BB1711">
        <f t="shared" si="735"/>
        <v>0</v>
      </c>
      <c r="BC1711">
        <f t="shared" si="736"/>
        <v>0</v>
      </c>
      <c r="BD1711">
        <f t="shared" si="737"/>
        <v>0</v>
      </c>
      <c r="BF1711">
        <f t="shared" si="738"/>
        <v>0</v>
      </c>
      <c r="BG1711">
        <f t="shared" si="739"/>
        <v>0</v>
      </c>
      <c r="BH1711">
        <f t="shared" si="740"/>
        <v>0</v>
      </c>
      <c r="BI1711">
        <f t="shared" si="741"/>
        <v>0</v>
      </c>
    </row>
    <row r="1712" spans="1:88" ht="15" customHeight="1">
      <c r="A1712" s="166"/>
      <c r="B1712" s="7"/>
      <c r="C1712" s="64" t="s">
        <v>74</v>
      </c>
      <c r="D1712" s="322" t="str">
        <f t="shared" si="717"/>
        <v/>
      </c>
      <c r="E1712" s="323"/>
      <c r="F1712" s="323"/>
      <c r="G1712" s="323"/>
      <c r="H1712" s="323"/>
      <c r="I1712" s="323"/>
      <c r="J1712" s="323"/>
      <c r="K1712" s="323"/>
      <c r="L1712" s="324"/>
      <c r="M1712" s="234"/>
      <c r="N1712" s="234"/>
      <c r="O1712" s="234"/>
      <c r="P1712" s="234"/>
      <c r="Q1712" s="234"/>
      <c r="R1712" s="234"/>
      <c r="S1712" s="234"/>
      <c r="T1712" s="234"/>
      <c r="U1712" s="234"/>
      <c r="V1712" s="234"/>
      <c r="W1712" s="234"/>
      <c r="X1712" s="234"/>
      <c r="Y1712" s="234"/>
      <c r="Z1712" s="234"/>
      <c r="AA1712" s="234"/>
      <c r="AB1712" s="234"/>
      <c r="AC1712" s="234"/>
      <c r="AD1712" s="234"/>
      <c r="AG1712">
        <f t="shared" si="718"/>
        <v>0</v>
      </c>
      <c r="AH1712">
        <f t="shared" si="719"/>
        <v>0</v>
      </c>
      <c r="AI1712">
        <f t="shared" si="720"/>
        <v>0</v>
      </c>
      <c r="AJ1712">
        <f t="shared" si="721"/>
        <v>0</v>
      </c>
      <c r="AL1712">
        <f t="shared" si="722"/>
        <v>0</v>
      </c>
      <c r="AM1712">
        <f t="shared" si="723"/>
        <v>0</v>
      </c>
      <c r="AN1712">
        <f t="shared" si="724"/>
        <v>0</v>
      </c>
      <c r="AO1712">
        <f t="shared" si="725"/>
        <v>0</v>
      </c>
      <c r="AQ1712">
        <f t="shared" si="726"/>
        <v>0</v>
      </c>
      <c r="AR1712">
        <f t="shared" si="727"/>
        <v>0</v>
      </c>
      <c r="AS1712">
        <f t="shared" si="728"/>
        <v>0</v>
      </c>
      <c r="AT1712">
        <f t="shared" si="729"/>
        <v>0</v>
      </c>
      <c r="AV1712">
        <f t="shared" si="730"/>
        <v>0</v>
      </c>
      <c r="AW1712">
        <f t="shared" si="731"/>
        <v>0</v>
      </c>
      <c r="AX1712">
        <f t="shared" si="732"/>
        <v>0</v>
      </c>
      <c r="AY1712">
        <f t="shared" si="733"/>
        <v>0</v>
      </c>
      <c r="BA1712">
        <f t="shared" si="734"/>
        <v>0</v>
      </c>
      <c r="BB1712">
        <f t="shared" si="735"/>
        <v>0</v>
      </c>
      <c r="BC1712">
        <f t="shared" si="736"/>
        <v>0</v>
      </c>
      <c r="BD1712">
        <f t="shared" si="737"/>
        <v>0</v>
      </c>
      <c r="BF1712">
        <f t="shared" si="738"/>
        <v>0</v>
      </c>
      <c r="BG1712">
        <f t="shared" si="739"/>
        <v>0</v>
      </c>
      <c r="BH1712">
        <f t="shared" si="740"/>
        <v>0</v>
      </c>
      <c r="BI1712">
        <f t="shared" si="741"/>
        <v>0</v>
      </c>
    </row>
    <row r="1713" spans="1:61" ht="15" customHeight="1">
      <c r="A1713" s="166"/>
      <c r="B1713" s="7"/>
      <c r="C1713" s="64" t="s">
        <v>75</v>
      </c>
      <c r="D1713" s="322" t="str">
        <f t="shared" si="717"/>
        <v/>
      </c>
      <c r="E1713" s="323"/>
      <c r="F1713" s="323"/>
      <c r="G1713" s="323"/>
      <c r="H1713" s="323"/>
      <c r="I1713" s="323"/>
      <c r="J1713" s="323"/>
      <c r="K1713" s="323"/>
      <c r="L1713" s="324"/>
      <c r="M1713" s="234"/>
      <c r="N1713" s="234"/>
      <c r="O1713" s="234"/>
      <c r="P1713" s="234"/>
      <c r="Q1713" s="234"/>
      <c r="R1713" s="234"/>
      <c r="S1713" s="234"/>
      <c r="T1713" s="234"/>
      <c r="U1713" s="234"/>
      <c r="V1713" s="234"/>
      <c r="W1713" s="234"/>
      <c r="X1713" s="234"/>
      <c r="Y1713" s="234"/>
      <c r="Z1713" s="234"/>
      <c r="AA1713" s="234"/>
      <c r="AB1713" s="234"/>
      <c r="AC1713" s="234"/>
      <c r="AD1713" s="234"/>
      <c r="AG1713">
        <f t="shared" si="718"/>
        <v>0</v>
      </c>
      <c r="AH1713">
        <f t="shared" si="719"/>
        <v>0</v>
      </c>
      <c r="AI1713">
        <f t="shared" si="720"/>
        <v>0</v>
      </c>
      <c r="AJ1713">
        <f t="shared" si="721"/>
        <v>0</v>
      </c>
      <c r="AL1713">
        <f t="shared" si="722"/>
        <v>0</v>
      </c>
      <c r="AM1713">
        <f t="shared" si="723"/>
        <v>0</v>
      </c>
      <c r="AN1713">
        <f t="shared" si="724"/>
        <v>0</v>
      </c>
      <c r="AO1713">
        <f t="shared" si="725"/>
        <v>0</v>
      </c>
      <c r="AQ1713">
        <f t="shared" si="726"/>
        <v>0</v>
      </c>
      <c r="AR1713">
        <f t="shared" si="727"/>
        <v>0</v>
      </c>
      <c r="AS1713">
        <f t="shared" si="728"/>
        <v>0</v>
      </c>
      <c r="AT1713">
        <f t="shared" si="729"/>
        <v>0</v>
      </c>
      <c r="AV1713">
        <f t="shared" si="730"/>
        <v>0</v>
      </c>
      <c r="AW1713">
        <f t="shared" si="731"/>
        <v>0</v>
      </c>
      <c r="AX1713">
        <f t="shared" si="732"/>
        <v>0</v>
      </c>
      <c r="AY1713">
        <f t="shared" si="733"/>
        <v>0</v>
      </c>
      <c r="BA1713">
        <f t="shared" si="734"/>
        <v>0</v>
      </c>
      <c r="BB1713">
        <f t="shared" si="735"/>
        <v>0</v>
      </c>
      <c r="BC1713">
        <f t="shared" si="736"/>
        <v>0</v>
      </c>
      <c r="BD1713">
        <f t="shared" si="737"/>
        <v>0</v>
      </c>
      <c r="BF1713">
        <f t="shared" si="738"/>
        <v>0</v>
      </c>
      <c r="BG1713">
        <f t="shared" si="739"/>
        <v>0</v>
      </c>
      <c r="BH1713">
        <f t="shared" si="740"/>
        <v>0</v>
      </c>
      <c r="BI1713">
        <f t="shared" si="741"/>
        <v>0</v>
      </c>
    </row>
    <row r="1714" spans="1:61" ht="15" customHeight="1">
      <c r="A1714" s="166"/>
      <c r="B1714" s="7"/>
      <c r="C1714" s="64" t="s">
        <v>76</v>
      </c>
      <c r="D1714" s="322" t="str">
        <f t="shared" si="717"/>
        <v/>
      </c>
      <c r="E1714" s="323"/>
      <c r="F1714" s="323"/>
      <c r="G1714" s="323"/>
      <c r="H1714" s="323"/>
      <c r="I1714" s="323"/>
      <c r="J1714" s="323"/>
      <c r="K1714" s="323"/>
      <c r="L1714" s="324"/>
      <c r="M1714" s="234"/>
      <c r="N1714" s="234"/>
      <c r="O1714" s="234"/>
      <c r="P1714" s="234"/>
      <c r="Q1714" s="234"/>
      <c r="R1714" s="234"/>
      <c r="S1714" s="234"/>
      <c r="T1714" s="234"/>
      <c r="U1714" s="234"/>
      <c r="V1714" s="234"/>
      <c r="W1714" s="234"/>
      <c r="X1714" s="234"/>
      <c r="Y1714" s="234"/>
      <c r="Z1714" s="234"/>
      <c r="AA1714" s="234"/>
      <c r="AB1714" s="234"/>
      <c r="AC1714" s="234"/>
      <c r="AD1714" s="234"/>
      <c r="AG1714">
        <f t="shared" si="718"/>
        <v>0</v>
      </c>
      <c r="AH1714">
        <f t="shared" si="719"/>
        <v>0</v>
      </c>
      <c r="AI1714">
        <f t="shared" si="720"/>
        <v>0</v>
      </c>
      <c r="AJ1714">
        <f t="shared" si="721"/>
        <v>0</v>
      </c>
      <c r="AL1714">
        <f t="shared" si="722"/>
        <v>0</v>
      </c>
      <c r="AM1714">
        <f t="shared" si="723"/>
        <v>0</v>
      </c>
      <c r="AN1714">
        <f t="shared" si="724"/>
        <v>0</v>
      </c>
      <c r="AO1714">
        <f t="shared" si="725"/>
        <v>0</v>
      </c>
      <c r="AQ1714">
        <f t="shared" si="726"/>
        <v>0</v>
      </c>
      <c r="AR1714">
        <f t="shared" si="727"/>
        <v>0</v>
      </c>
      <c r="AS1714">
        <f t="shared" si="728"/>
        <v>0</v>
      </c>
      <c r="AT1714">
        <f t="shared" si="729"/>
        <v>0</v>
      </c>
      <c r="AV1714">
        <f t="shared" si="730"/>
        <v>0</v>
      </c>
      <c r="AW1714">
        <f t="shared" si="731"/>
        <v>0</v>
      </c>
      <c r="AX1714">
        <f t="shared" si="732"/>
        <v>0</v>
      </c>
      <c r="AY1714">
        <f t="shared" si="733"/>
        <v>0</v>
      </c>
      <c r="BA1714">
        <f t="shared" si="734"/>
        <v>0</v>
      </c>
      <c r="BB1714">
        <f t="shared" si="735"/>
        <v>0</v>
      </c>
      <c r="BC1714">
        <f t="shared" si="736"/>
        <v>0</v>
      </c>
      <c r="BD1714">
        <f t="shared" si="737"/>
        <v>0</v>
      </c>
      <c r="BF1714">
        <f t="shared" si="738"/>
        <v>0</v>
      </c>
      <c r="BG1714">
        <f t="shared" si="739"/>
        <v>0</v>
      </c>
      <c r="BH1714">
        <f t="shared" si="740"/>
        <v>0</v>
      </c>
      <c r="BI1714">
        <f t="shared" si="741"/>
        <v>0</v>
      </c>
    </row>
    <row r="1715" spans="1:61" ht="15" customHeight="1">
      <c r="A1715" s="166"/>
      <c r="B1715" s="7"/>
      <c r="C1715" s="64" t="s">
        <v>77</v>
      </c>
      <c r="D1715" s="322" t="str">
        <f t="shared" si="717"/>
        <v/>
      </c>
      <c r="E1715" s="323"/>
      <c r="F1715" s="323"/>
      <c r="G1715" s="323"/>
      <c r="H1715" s="323"/>
      <c r="I1715" s="323"/>
      <c r="J1715" s="323"/>
      <c r="K1715" s="323"/>
      <c r="L1715" s="324"/>
      <c r="M1715" s="234"/>
      <c r="N1715" s="234"/>
      <c r="O1715" s="234"/>
      <c r="P1715" s="234"/>
      <c r="Q1715" s="234"/>
      <c r="R1715" s="234"/>
      <c r="S1715" s="234"/>
      <c r="T1715" s="234"/>
      <c r="U1715" s="234"/>
      <c r="V1715" s="234"/>
      <c r="W1715" s="234"/>
      <c r="X1715" s="234"/>
      <c r="Y1715" s="234"/>
      <c r="Z1715" s="234"/>
      <c r="AA1715" s="234"/>
      <c r="AB1715" s="234"/>
      <c r="AC1715" s="234"/>
      <c r="AD1715" s="234"/>
      <c r="AG1715">
        <f t="shared" si="718"/>
        <v>0</v>
      </c>
      <c r="AH1715">
        <f t="shared" si="719"/>
        <v>0</v>
      </c>
      <c r="AI1715">
        <f t="shared" si="720"/>
        <v>0</v>
      </c>
      <c r="AJ1715">
        <f t="shared" si="721"/>
        <v>0</v>
      </c>
      <c r="AL1715">
        <f t="shared" si="722"/>
        <v>0</v>
      </c>
      <c r="AM1715">
        <f t="shared" si="723"/>
        <v>0</v>
      </c>
      <c r="AN1715">
        <f t="shared" si="724"/>
        <v>0</v>
      </c>
      <c r="AO1715">
        <f t="shared" si="725"/>
        <v>0</v>
      </c>
      <c r="AQ1715">
        <f t="shared" si="726"/>
        <v>0</v>
      </c>
      <c r="AR1715">
        <f t="shared" si="727"/>
        <v>0</v>
      </c>
      <c r="AS1715">
        <f t="shared" si="728"/>
        <v>0</v>
      </c>
      <c r="AT1715">
        <f t="shared" si="729"/>
        <v>0</v>
      </c>
      <c r="AV1715">
        <f t="shared" si="730"/>
        <v>0</v>
      </c>
      <c r="AW1715">
        <f t="shared" si="731"/>
        <v>0</v>
      </c>
      <c r="AX1715">
        <f t="shared" si="732"/>
        <v>0</v>
      </c>
      <c r="AY1715">
        <f t="shared" si="733"/>
        <v>0</v>
      </c>
      <c r="BA1715">
        <f t="shared" si="734"/>
        <v>0</v>
      </c>
      <c r="BB1715">
        <f t="shared" si="735"/>
        <v>0</v>
      </c>
      <c r="BC1715">
        <f t="shared" si="736"/>
        <v>0</v>
      </c>
      <c r="BD1715">
        <f t="shared" si="737"/>
        <v>0</v>
      </c>
      <c r="BF1715">
        <f t="shared" si="738"/>
        <v>0</v>
      </c>
      <c r="BG1715">
        <f t="shared" si="739"/>
        <v>0</v>
      </c>
      <c r="BH1715">
        <f t="shared" si="740"/>
        <v>0</v>
      </c>
      <c r="BI1715">
        <f t="shared" si="741"/>
        <v>0</v>
      </c>
    </row>
    <row r="1716" spans="1:61" ht="15" customHeight="1">
      <c r="A1716" s="166"/>
      <c r="B1716" s="7"/>
      <c r="C1716" s="64" t="s">
        <v>78</v>
      </c>
      <c r="D1716" s="322" t="str">
        <f t="shared" si="717"/>
        <v/>
      </c>
      <c r="E1716" s="323"/>
      <c r="F1716" s="323"/>
      <c r="G1716" s="323"/>
      <c r="H1716" s="323"/>
      <c r="I1716" s="323"/>
      <c r="J1716" s="323"/>
      <c r="K1716" s="323"/>
      <c r="L1716" s="324"/>
      <c r="M1716" s="234"/>
      <c r="N1716" s="234"/>
      <c r="O1716" s="234"/>
      <c r="P1716" s="234"/>
      <c r="Q1716" s="234"/>
      <c r="R1716" s="234"/>
      <c r="S1716" s="234"/>
      <c r="T1716" s="234"/>
      <c r="U1716" s="234"/>
      <c r="V1716" s="234"/>
      <c r="W1716" s="234"/>
      <c r="X1716" s="234"/>
      <c r="Y1716" s="234"/>
      <c r="Z1716" s="234"/>
      <c r="AA1716" s="234"/>
      <c r="AB1716" s="234"/>
      <c r="AC1716" s="234"/>
      <c r="AD1716" s="234"/>
      <c r="AG1716">
        <f t="shared" si="718"/>
        <v>0</v>
      </c>
      <c r="AH1716">
        <f t="shared" si="719"/>
        <v>0</v>
      </c>
      <c r="AI1716">
        <f t="shared" si="720"/>
        <v>0</v>
      </c>
      <c r="AJ1716">
        <f t="shared" si="721"/>
        <v>0</v>
      </c>
      <c r="AL1716">
        <f t="shared" si="722"/>
        <v>0</v>
      </c>
      <c r="AM1716">
        <f t="shared" si="723"/>
        <v>0</v>
      </c>
      <c r="AN1716">
        <f t="shared" si="724"/>
        <v>0</v>
      </c>
      <c r="AO1716">
        <f t="shared" si="725"/>
        <v>0</v>
      </c>
      <c r="AQ1716">
        <f t="shared" si="726"/>
        <v>0</v>
      </c>
      <c r="AR1716">
        <f t="shared" si="727"/>
        <v>0</v>
      </c>
      <c r="AS1716">
        <f t="shared" si="728"/>
        <v>0</v>
      </c>
      <c r="AT1716">
        <f t="shared" si="729"/>
        <v>0</v>
      </c>
      <c r="AV1716">
        <f t="shared" si="730"/>
        <v>0</v>
      </c>
      <c r="AW1716">
        <f t="shared" si="731"/>
        <v>0</v>
      </c>
      <c r="AX1716">
        <f t="shared" si="732"/>
        <v>0</v>
      </c>
      <c r="AY1716">
        <f t="shared" si="733"/>
        <v>0</v>
      </c>
      <c r="BA1716">
        <f t="shared" si="734"/>
        <v>0</v>
      </c>
      <c r="BB1716">
        <f t="shared" si="735"/>
        <v>0</v>
      </c>
      <c r="BC1716">
        <f t="shared" si="736"/>
        <v>0</v>
      </c>
      <c r="BD1716">
        <f t="shared" si="737"/>
        <v>0</v>
      </c>
      <c r="BF1716">
        <f t="shared" si="738"/>
        <v>0</v>
      </c>
      <c r="BG1716">
        <f t="shared" si="739"/>
        <v>0</v>
      </c>
      <c r="BH1716">
        <f t="shared" si="740"/>
        <v>0</v>
      </c>
      <c r="BI1716">
        <f t="shared" si="741"/>
        <v>0</v>
      </c>
    </row>
    <row r="1717" spans="1:61" ht="15" customHeight="1">
      <c r="A1717" s="166"/>
      <c r="B1717" s="7"/>
      <c r="C1717" s="64" t="s">
        <v>79</v>
      </c>
      <c r="D1717" s="322" t="str">
        <f t="shared" si="717"/>
        <v/>
      </c>
      <c r="E1717" s="323"/>
      <c r="F1717" s="323"/>
      <c r="G1717" s="323"/>
      <c r="H1717" s="323"/>
      <c r="I1717" s="323"/>
      <c r="J1717" s="323"/>
      <c r="K1717" s="323"/>
      <c r="L1717" s="324"/>
      <c r="M1717" s="234"/>
      <c r="N1717" s="234"/>
      <c r="O1717" s="234"/>
      <c r="P1717" s="234"/>
      <c r="Q1717" s="234"/>
      <c r="R1717" s="234"/>
      <c r="S1717" s="234"/>
      <c r="T1717" s="234"/>
      <c r="U1717" s="234"/>
      <c r="V1717" s="234"/>
      <c r="W1717" s="234"/>
      <c r="X1717" s="234"/>
      <c r="Y1717" s="234"/>
      <c r="Z1717" s="234"/>
      <c r="AA1717" s="234"/>
      <c r="AB1717" s="234"/>
      <c r="AC1717" s="234"/>
      <c r="AD1717" s="234"/>
      <c r="AG1717">
        <f t="shared" si="718"/>
        <v>0</v>
      </c>
      <c r="AH1717">
        <f t="shared" si="719"/>
        <v>0</v>
      </c>
      <c r="AI1717">
        <f t="shared" si="720"/>
        <v>0</v>
      </c>
      <c r="AJ1717">
        <f t="shared" si="721"/>
        <v>0</v>
      </c>
      <c r="AL1717">
        <f t="shared" si="722"/>
        <v>0</v>
      </c>
      <c r="AM1717">
        <f t="shared" si="723"/>
        <v>0</v>
      </c>
      <c r="AN1717">
        <f t="shared" si="724"/>
        <v>0</v>
      </c>
      <c r="AO1717">
        <f t="shared" si="725"/>
        <v>0</v>
      </c>
      <c r="AQ1717">
        <f t="shared" si="726"/>
        <v>0</v>
      </c>
      <c r="AR1717">
        <f t="shared" si="727"/>
        <v>0</v>
      </c>
      <c r="AS1717">
        <f t="shared" si="728"/>
        <v>0</v>
      </c>
      <c r="AT1717">
        <f t="shared" si="729"/>
        <v>0</v>
      </c>
      <c r="AV1717">
        <f t="shared" si="730"/>
        <v>0</v>
      </c>
      <c r="AW1717">
        <f t="shared" si="731"/>
        <v>0</v>
      </c>
      <c r="AX1717">
        <f t="shared" si="732"/>
        <v>0</v>
      </c>
      <c r="AY1717">
        <f t="shared" si="733"/>
        <v>0</v>
      </c>
      <c r="BA1717">
        <f t="shared" si="734"/>
        <v>0</v>
      </c>
      <c r="BB1717">
        <f t="shared" si="735"/>
        <v>0</v>
      </c>
      <c r="BC1717">
        <f t="shared" si="736"/>
        <v>0</v>
      </c>
      <c r="BD1717">
        <f t="shared" si="737"/>
        <v>0</v>
      </c>
      <c r="BF1717">
        <f t="shared" si="738"/>
        <v>0</v>
      </c>
      <c r="BG1717">
        <f t="shared" si="739"/>
        <v>0</v>
      </c>
      <c r="BH1717">
        <f t="shared" si="740"/>
        <v>0</v>
      </c>
      <c r="BI1717">
        <f t="shared" si="741"/>
        <v>0</v>
      </c>
    </row>
    <row r="1718" spans="1:61" ht="15" customHeight="1">
      <c r="A1718" s="166"/>
      <c r="B1718" s="7"/>
      <c r="C1718" s="64" t="s">
        <v>80</v>
      </c>
      <c r="D1718" s="322" t="str">
        <f t="shared" si="717"/>
        <v/>
      </c>
      <c r="E1718" s="323"/>
      <c r="F1718" s="323"/>
      <c r="G1718" s="323"/>
      <c r="H1718" s="323"/>
      <c r="I1718" s="323"/>
      <c r="J1718" s="323"/>
      <c r="K1718" s="323"/>
      <c r="L1718" s="324"/>
      <c r="M1718" s="234"/>
      <c r="N1718" s="234"/>
      <c r="O1718" s="234"/>
      <c r="P1718" s="234"/>
      <c r="Q1718" s="234"/>
      <c r="R1718" s="234"/>
      <c r="S1718" s="234"/>
      <c r="T1718" s="234"/>
      <c r="U1718" s="234"/>
      <c r="V1718" s="234"/>
      <c r="W1718" s="234"/>
      <c r="X1718" s="234"/>
      <c r="Y1718" s="234"/>
      <c r="Z1718" s="234"/>
      <c r="AA1718" s="234"/>
      <c r="AB1718" s="234"/>
      <c r="AC1718" s="234"/>
      <c r="AD1718" s="234"/>
      <c r="AG1718">
        <f t="shared" si="718"/>
        <v>0</v>
      </c>
      <c r="AH1718">
        <f t="shared" si="719"/>
        <v>0</v>
      </c>
      <c r="AI1718">
        <f t="shared" si="720"/>
        <v>0</v>
      </c>
      <c r="AJ1718">
        <f t="shared" si="721"/>
        <v>0</v>
      </c>
      <c r="AL1718">
        <f t="shared" si="722"/>
        <v>0</v>
      </c>
      <c r="AM1718">
        <f t="shared" si="723"/>
        <v>0</v>
      </c>
      <c r="AN1718">
        <f t="shared" si="724"/>
        <v>0</v>
      </c>
      <c r="AO1718">
        <f t="shared" si="725"/>
        <v>0</v>
      </c>
      <c r="AQ1718">
        <f t="shared" si="726"/>
        <v>0</v>
      </c>
      <c r="AR1718">
        <f t="shared" si="727"/>
        <v>0</v>
      </c>
      <c r="AS1718">
        <f t="shared" si="728"/>
        <v>0</v>
      </c>
      <c r="AT1718">
        <f t="shared" si="729"/>
        <v>0</v>
      </c>
      <c r="AV1718">
        <f t="shared" si="730"/>
        <v>0</v>
      </c>
      <c r="AW1718">
        <f t="shared" si="731"/>
        <v>0</v>
      </c>
      <c r="AX1718">
        <f t="shared" si="732"/>
        <v>0</v>
      </c>
      <c r="AY1718">
        <f t="shared" si="733"/>
        <v>0</v>
      </c>
      <c r="BA1718">
        <f t="shared" si="734"/>
        <v>0</v>
      </c>
      <c r="BB1718">
        <f t="shared" si="735"/>
        <v>0</v>
      </c>
      <c r="BC1718">
        <f t="shared" si="736"/>
        <v>0</v>
      </c>
      <c r="BD1718">
        <f t="shared" si="737"/>
        <v>0</v>
      </c>
      <c r="BF1718">
        <f t="shared" si="738"/>
        <v>0</v>
      </c>
      <c r="BG1718">
        <f t="shared" si="739"/>
        <v>0</v>
      </c>
      <c r="BH1718">
        <f t="shared" si="740"/>
        <v>0</v>
      </c>
      <c r="BI1718">
        <f t="shared" si="741"/>
        <v>0</v>
      </c>
    </row>
    <row r="1719" spans="1:61" ht="15" customHeight="1">
      <c r="A1719" s="166"/>
      <c r="B1719" s="7"/>
      <c r="C1719" s="64" t="s">
        <v>81</v>
      </c>
      <c r="D1719" s="322" t="str">
        <f t="shared" si="717"/>
        <v/>
      </c>
      <c r="E1719" s="323"/>
      <c r="F1719" s="323"/>
      <c r="G1719" s="323"/>
      <c r="H1719" s="323"/>
      <c r="I1719" s="323"/>
      <c r="J1719" s="323"/>
      <c r="K1719" s="323"/>
      <c r="L1719" s="324"/>
      <c r="M1719" s="234"/>
      <c r="N1719" s="234"/>
      <c r="O1719" s="234"/>
      <c r="P1719" s="234"/>
      <c r="Q1719" s="234"/>
      <c r="R1719" s="234"/>
      <c r="S1719" s="234"/>
      <c r="T1719" s="234"/>
      <c r="U1719" s="234"/>
      <c r="V1719" s="234"/>
      <c r="W1719" s="234"/>
      <c r="X1719" s="234"/>
      <c r="Y1719" s="234"/>
      <c r="Z1719" s="234"/>
      <c r="AA1719" s="234"/>
      <c r="AB1719" s="234"/>
      <c r="AC1719" s="234"/>
      <c r="AD1719" s="234"/>
      <c r="AG1719">
        <f t="shared" si="718"/>
        <v>0</v>
      </c>
      <c r="AH1719">
        <f t="shared" si="719"/>
        <v>0</v>
      </c>
      <c r="AI1719">
        <f t="shared" si="720"/>
        <v>0</v>
      </c>
      <c r="AJ1719">
        <f t="shared" si="721"/>
        <v>0</v>
      </c>
      <c r="AL1719">
        <f t="shared" si="722"/>
        <v>0</v>
      </c>
      <c r="AM1719">
        <f t="shared" si="723"/>
        <v>0</v>
      </c>
      <c r="AN1719">
        <f t="shared" si="724"/>
        <v>0</v>
      </c>
      <c r="AO1719">
        <f t="shared" si="725"/>
        <v>0</v>
      </c>
      <c r="AQ1719">
        <f t="shared" si="726"/>
        <v>0</v>
      </c>
      <c r="AR1719">
        <f t="shared" si="727"/>
        <v>0</v>
      </c>
      <c r="AS1719">
        <f t="shared" si="728"/>
        <v>0</v>
      </c>
      <c r="AT1719">
        <f t="shared" si="729"/>
        <v>0</v>
      </c>
      <c r="AV1719">
        <f t="shared" si="730"/>
        <v>0</v>
      </c>
      <c r="AW1719">
        <f t="shared" si="731"/>
        <v>0</v>
      </c>
      <c r="AX1719">
        <f t="shared" si="732"/>
        <v>0</v>
      </c>
      <c r="AY1719">
        <f t="shared" si="733"/>
        <v>0</v>
      </c>
      <c r="BA1719">
        <f t="shared" si="734"/>
        <v>0</v>
      </c>
      <c r="BB1719">
        <f t="shared" si="735"/>
        <v>0</v>
      </c>
      <c r="BC1719">
        <f t="shared" si="736"/>
        <v>0</v>
      </c>
      <c r="BD1719">
        <f t="shared" si="737"/>
        <v>0</v>
      </c>
      <c r="BF1719">
        <f t="shared" si="738"/>
        <v>0</v>
      </c>
      <c r="BG1719">
        <f t="shared" si="739"/>
        <v>0</v>
      </c>
      <c r="BH1719">
        <f t="shared" si="740"/>
        <v>0</v>
      </c>
      <c r="BI1719">
        <f t="shared" si="741"/>
        <v>0</v>
      </c>
    </row>
    <row r="1720" spans="1:61" ht="15" customHeight="1">
      <c r="A1720" s="166"/>
      <c r="B1720" s="7"/>
      <c r="C1720" s="64" t="s">
        <v>82</v>
      </c>
      <c r="D1720" s="322" t="str">
        <f t="shared" si="717"/>
        <v/>
      </c>
      <c r="E1720" s="323"/>
      <c r="F1720" s="323"/>
      <c r="G1720" s="323"/>
      <c r="H1720" s="323"/>
      <c r="I1720" s="323"/>
      <c r="J1720" s="323"/>
      <c r="K1720" s="323"/>
      <c r="L1720" s="324"/>
      <c r="M1720" s="234"/>
      <c r="N1720" s="234"/>
      <c r="O1720" s="234"/>
      <c r="P1720" s="234"/>
      <c r="Q1720" s="234"/>
      <c r="R1720" s="234"/>
      <c r="S1720" s="234"/>
      <c r="T1720" s="234"/>
      <c r="U1720" s="234"/>
      <c r="V1720" s="234"/>
      <c r="W1720" s="234"/>
      <c r="X1720" s="234"/>
      <c r="Y1720" s="234"/>
      <c r="Z1720" s="234"/>
      <c r="AA1720" s="234"/>
      <c r="AB1720" s="234"/>
      <c r="AC1720" s="234"/>
      <c r="AD1720" s="234"/>
      <c r="AG1720">
        <f t="shared" si="718"/>
        <v>0</v>
      </c>
      <c r="AH1720">
        <f t="shared" si="719"/>
        <v>0</v>
      </c>
      <c r="AI1720">
        <f t="shared" si="720"/>
        <v>0</v>
      </c>
      <c r="AJ1720">
        <f t="shared" si="721"/>
        <v>0</v>
      </c>
      <c r="AL1720">
        <f t="shared" si="722"/>
        <v>0</v>
      </c>
      <c r="AM1720">
        <f t="shared" si="723"/>
        <v>0</v>
      </c>
      <c r="AN1720">
        <f t="shared" si="724"/>
        <v>0</v>
      </c>
      <c r="AO1720">
        <f t="shared" si="725"/>
        <v>0</v>
      </c>
      <c r="AQ1720">
        <f t="shared" si="726"/>
        <v>0</v>
      </c>
      <c r="AR1720">
        <f t="shared" si="727"/>
        <v>0</v>
      </c>
      <c r="AS1720">
        <f t="shared" si="728"/>
        <v>0</v>
      </c>
      <c r="AT1720">
        <f t="shared" si="729"/>
        <v>0</v>
      </c>
      <c r="AV1720">
        <f t="shared" si="730"/>
        <v>0</v>
      </c>
      <c r="AW1720">
        <f t="shared" si="731"/>
        <v>0</v>
      </c>
      <c r="AX1720">
        <f t="shared" si="732"/>
        <v>0</v>
      </c>
      <c r="AY1720">
        <f t="shared" si="733"/>
        <v>0</v>
      </c>
      <c r="BA1720">
        <f t="shared" si="734"/>
        <v>0</v>
      </c>
      <c r="BB1720">
        <f t="shared" si="735"/>
        <v>0</v>
      </c>
      <c r="BC1720">
        <f t="shared" si="736"/>
        <v>0</v>
      </c>
      <c r="BD1720">
        <f t="shared" si="737"/>
        <v>0</v>
      </c>
      <c r="BF1720">
        <f t="shared" si="738"/>
        <v>0</v>
      </c>
      <c r="BG1720">
        <f t="shared" si="739"/>
        <v>0</v>
      </c>
      <c r="BH1720">
        <f t="shared" si="740"/>
        <v>0</v>
      </c>
      <c r="BI1720">
        <f t="shared" si="741"/>
        <v>0</v>
      </c>
    </row>
    <row r="1721" spans="1:61" ht="15" customHeight="1">
      <c r="A1721" s="166"/>
      <c r="B1721" s="7"/>
      <c r="C1721" s="64" t="s">
        <v>83</v>
      </c>
      <c r="D1721" s="322" t="str">
        <f t="shared" si="717"/>
        <v/>
      </c>
      <c r="E1721" s="323"/>
      <c r="F1721" s="323"/>
      <c r="G1721" s="323"/>
      <c r="H1721" s="323"/>
      <c r="I1721" s="323"/>
      <c r="J1721" s="323"/>
      <c r="K1721" s="323"/>
      <c r="L1721" s="324"/>
      <c r="M1721" s="234"/>
      <c r="N1721" s="234"/>
      <c r="O1721" s="234"/>
      <c r="P1721" s="234"/>
      <c r="Q1721" s="234"/>
      <c r="R1721" s="234"/>
      <c r="S1721" s="234"/>
      <c r="T1721" s="234"/>
      <c r="U1721" s="234"/>
      <c r="V1721" s="234"/>
      <c r="W1721" s="234"/>
      <c r="X1721" s="234"/>
      <c r="Y1721" s="234"/>
      <c r="Z1721" s="234"/>
      <c r="AA1721" s="234"/>
      <c r="AB1721" s="234"/>
      <c r="AC1721" s="234"/>
      <c r="AD1721" s="234"/>
      <c r="AG1721">
        <f t="shared" si="718"/>
        <v>0</v>
      </c>
      <c r="AH1721">
        <f t="shared" si="719"/>
        <v>0</v>
      </c>
      <c r="AI1721">
        <f t="shared" si="720"/>
        <v>0</v>
      </c>
      <c r="AJ1721">
        <f t="shared" si="721"/>
        <v>0</v>
      </c>
      <c r="AL1721">
        <f t="shared" si="722"/>
        <v>0</v>
      </c>
      <c r="AM1721">
        <f t="shared" si="723"/>
        <v>0</v>
      </c>
      <c r="AN1721">
        <f t="shared" si="724"/>
        <v>0</v>
      </c>
      <c r="AO1721">
        <f t="shared" si="725"/>
        <v>0</v>
      </c>
      <c r="AQ1721">
        <f t="shared" si="726"/>
        <v>0</v>
      </c>
      <c r="AR1721">
        <f t="shared" si="727"/>
        <v>0</v>
      </c>
      <c r="AS1721">
        <f t="shared" si="728"/>
        <v>0</v>
      </c>
      <c r="AT1721">
        <f t="shared" si="729"/>
        <v>0</v>
      </c>
      <c r="AV1721">
        <f t="shared" si="730"/>
        <v>0</v>
      </c>
      <c r="AW1721">
        <f t="shared" si="731"/>
        <v>0</v>
      </c>
      <c r="AX1721">
        <f t="shared" si="732"/>
        <v>0</v>
      </c>
      <c r="AY1721">
        <f t="shared" si="733"/>
        <v>0</v>
      </c>
      <c r="BA1721">
        <f t="shared" si="734"/>
        <v>0</v>
      </c>
      <c r="BB1721">
        <f t="shared" si="735"/>
        <v>0</v>
      </c>
      <c r="BC1721">
        <f t="shared" si="736"/>
        <v>0</v>
      </c>
      <c r="BD1721">
        <f t="shared" si="737"/>
        <v>0</v>
      </c>
      <c r="BF1721">
        <f t="shared" si="738"/>
        <v>0</v>
      </c>
      <c r="BG1721">
        <f t="shared" si="739"/>
        <v>0</v>
      </c>
      <c r="BH1721">
        <f t="shared" si="740"/>
        <v>0</v>
      </c>
      <c r="BI1721">
        <f t="shared" si="741"/>
        <v>0</v>
      </c>
    </row>
    <row r="1722" spans="1:61" ht="15" customHeight="1">
      <c r="A1722" s="166"/>
      <c r="B1722" s="7"/>
      <c r="C1722" s="64" t="s">
        <v>84</v>
      </c>
      <c r="D1722" s="322" t="str">
        <f t="shared" si="717"/>
        <v/>
      </c>
      <c r="E1722" s="323"/>
      <c r="F1722" s="323"/>
      <c r="G1722" s="323"/>
      <c r="H1722" s="323"/>
      <c r="I1722" s="323"/>
      <c r="J1722" s="323"/>
      <c r="K1722" s="323"/>
      <c r="L1722" s="324"/>
      <c r="M1722" s="234"/>
      <c r="N1722" s="234"/>
      <c r="O1722" s="234"/>
      <c r="P1722" s="234"/>
      <c r="Q1722" s="234"/>
      <c r="R1722" s="234"/>
      <c r="S1722" s="234"/>
      <c r="T1722" s="234"/>
      <c r="U1722" s="234"/>
      <c r="V1722" s="234"/>
      <c r="W1722" s="234"/>
      <c r="X1722" s="234"/>
      <c r="Y1722" s="234"/>
      <c r="Z1722" s="234"/>
      <c r="AA1722" s="234"/>
      <c r="AB1722" s="234"/>
      <c r="AC1722" s="234"/>
      <c r="AD1722" s="234"/>
      <c r="AG1722">
        <f t="shared" si="718"/>
        <v>0</v>
      </c>
      <c r="AH1722">
        <f t="shared" si="719"/>
        <v>0</v>
      </c>
      <c r="AI1722">
        <f t="shared" si="720"/>
        <v>0</v>
      </c>
      <c r="AJ1722">
        <f t="shared" si="721"/>
        <v>0</v>
      </c>
      <c r="AL1722">
        <f t="shared" si="722"/>
        <v>0</v>
      </c>
      <c r="AM1722">
        <f t="shared" si="723"/>
        <v>0</v>
      </c>
      <c r="AN1722">
        <f t="shared" si="724"/>
        <v>0</v>
      </c>
      <c r="AO1722">
        <f t="shared" si="725"/>
        <v>0</v>
      </c>
      <c r="AQ1722">
        <f t="shared" si="726"/>
        <v>0</v>
      </c>
      <c r="AR1722">
        <f t="shared" si="727"/>
        <v>0</v>
      </c>
      <c r="AS1722">
        <f t="shared" si="728"/>
        <v>0</v>
      </c>
      <c r="AT1722">
        <f t="shared" si="729"/>
        <v>0</v>
      </c>
      <c r="AV1722">
        <f t="shared" si="730"/>
        <v>0</v>
      </c>
      <c r="AW1722">
        <f t="shared" si="731"/>
        <v>0</v>
      </c>
      <c r="AX1722">
        <f t="shared" si="732"/>
        <v>0</v>
      </c>
      <c r="AY1722">
        <f t="shared" si="733"/>
        <v>0</v>
      </c>
      <c r="BA1722">
        <f t="shared" si="734"/>
        <v>0</v>
      </c>
      <c r="BB1722">
        <f t="shared" si="735"/>
        <v>0</v>
      </c>
      <c r="BC1722">
        <f t="shared" si="736"/>
        <v>0</v>
      </c>
      <c r="BD1722">
        <f t="shared" si="737"/>
        <v>0</v>
      </c>
      <c r="BF1722">
        <f t="shared" si="738"/>
        <v>0</v>
      </c>
      <c r="BG1722">
        <f t="shared" si="739"/>
        <v>0</v>
      </c>
      <c r="BH1722">
        <f t="shared" si="740"/>
        <v>0</v>
      </c>
      <c r="BI1722">
        <f t="shared" si="741"/>
        <v>0</v>
      </c>
    </row>
    <row r="1723" spans="1:61" ht="15" customHeight="1">
      <c r="A1723" s="166"/>
      <c r="B1723" s="7"/>
      <c r="C1723" s="64" t="s">
        <v>85</v>
      </c>
      <c r="D1723" s="322" t="str">
        <f t="shared" si="717"/>
        <v/>
      </c>
      <c r="E1723" s="323"/>
      <c r="F1723" s="323"/>
      <c r="G1723" s="323"/>
      <c r="H1723" s="323"/>
      <c r="I1723" s="323"/>
      <c r="J1723" s="323"/>
      <c r="K1723" s="323"/>
      <c r="L1723" s="324"/>
      <c r="M1723" s="234"/>
      <c r="N1723" s="234"/>
      <c r="O1723" s="234"/>
      <c r="P1723" s="234"/>
      <c r="Q1723" s="234"/>
      <c r="R1723" s="234"/>
      <c r="S1723" s="234"/>
      <c r="T1723" s="234"/>
      <c r="U1723" s="234"/>
      <c r="V1723" s="234"/>
      <c r="W1723" s="234"/>
      <c r="X1723" s="234"/>
      <c r="Y1723" s="234"/>
      <c r="Z1723" s="234"/>
      <c r="AA1723" s="234"/>
      <c r="AB1723" s="234"/>
      <c r="AC1723" s="234"/>
      <c r="AD1723" s="234"/>
      <c r="AG1723">
        <f t="shared" si="718"/>
        <v>0</v>
      </c>
      <c r="AH1723">
        <f t="shared" si="719"/>
        <v>0</v>
      </c>
      <c r="AI1723">
        <f t="shared" si="720"/>
        <v>0</v>
      </c>
      <c r="AJ1723">
        <f t="shared" si="721"/>
        <v>0</v>
      </c>
      <c r="AL1723">
        <f t="shared" si="722"/>
        <v>0</v>
      </c>
      <c r="AM1723">
        <f t="shared" si="723"/>
        <v>0</v>
      </c>
      <c r="AN1723">
        <f t="shared" si="724"/>
        <v>0</v>
      </c>
      <c r="AO1723">
        <f t="shared" si="725"/>
        <v>0</v>
      </c>
      <c r="AQ1723">
        <f t="shared" si="726"/>
        <v>0</v>
      </c>
      <c r="AR1723">
        <f t="shared" si="727"/>
        <v>0</v>
      </c>
      <c r="AS1723">
        <f t="shared" si="728"/>
        <v>0</v>
      </c>
      <c r="AT1723">
        <f t="shared" si="729"/>
        <v>0</v>
      </c>
      <c r="AV1723">
        <f t="shared" si="730"/>
        <v>0</v>
      </c>
      <c r="AW1723">
        <f t="shared" si="731"/>
        <v>0</v>
      </c>
      <c r="AX1723">
        <f t="shared" si="732"/>
        <v>0</v>
      </c>
      <c r="AY1723">
        <f t="shared" si="733"/>
        <v>0</v>
      </c>
      <c r="BA1723">
        <f t="shared" si="734"/>
        <v>0</v>
      </c>
      <c r="BB1723">
        <f t="shared" si="735"/>
        <v>0</v>
      </c>
      <c r="BC1723">
        <f t="shared" si="736"/>
        <v>0</v>
      </c>
      <c r="BD1723">
        <f t="shared" si="737"/>
        <v>0</v>
      </c>
      <c r="BF1723">
        <f t="shared" si="738"/>
        <v>0</v>
      </c>
      <c r="BG1723">
        <f t="shared" si="739"/>
        <v>0</v>
      </c>
      <c r="BH1723">
        <f t="shared" si="740"/>
        <v>0</v>
      </c>
      <c r="BI1723">
        <f t="shared" si="741"/>
        <v>0</v>
      </c>
    </row>
    <row r="1724" spans="1:61" ht="15" customHeight="1">
      <c r="A1724" s="166"/>
      <c r="B1724" s="7"/>
      <c r="C1724" s="64" t="s">
        <v>86</v>
      </c>
      <c r="D1724" s="322" t="str">
        <f t="shared" si="717"/>
        <v/>
      </c>
      <c r="E1724" s="323"/>
      <c r="F1724" s="323"/>
      <c r="G1724" s="323"/>
      <c r="H1724" s="323"/>
      <c r="I1724" s="323"/>
      <c r="J1724" s="323"/>
      <c r="K1724" s="323"/>
      <c r="L1724" s="324"/>
      <c r="M1724" s="234"/>
      <c r="N1724" s="234"/>
      <c r="O1724" s="234"/>
      <c r="P1724" s="234"/>
      <c r="Q1724" s="234"/>
      <c r="R1724" s="234"/>
      <c r="S1724" s="234"/>
      <c r="T1724" s="234"/>
      <c r="U1724" s="234"/>
      <c r="V1724" s="234"/>
      <c r="W1724" s="234"/>
      <c r="X1724" s="234"/>
      <c r="Y1724" s="234"/>
      <c r="Z1724" s="234"/>
      <c r="AA1724" s="234"/>
      <c r="AB1724" s="234"/>
      <c r="AC1724" s="234"/>
      <c r="AD1724" s="234"/>
      <c r="AG1724">
        <f t="shared" si="718"/>
        <v>0</v>
      </c>
      <c r="AH1724">
        <f t="shared" si="719"/>
        <v>0</v>
      </c>
      <c r="AI1724">
        <f t="shared" si="720"/>
        <v>0</v>
      </c>
      <c r="AJ1724">
        <f t="shared" si="721"/>
        <v>0</v>
      </c>
      <c r="AL1724">
        <f t="shared" si="722"/>
        <v>0</v>
      </c>
      <c r="AM1724">
        <f t="shared" si="723"/>
        <v>0</v>
      </c>
      <c r="AN1724">
        <f t="shared" si="724"/>
        <v>0</v>
      </c>
      <c r="AO1724">
        <f t="shared" si="725"/>
        <v>0</v>
      </c>
      <c r="AQ1724">
        <f t="shared" si="726"/>
        <v>0</v>
      </c>
      <c r="AR1724">
        <f t="shared" si="727"/>
        <v>0</v>
      </c>
      <c r="AS1724">
        <f t="shared" si="728"/>
        <v>0</v>
      </c>
      <c r="AT1724">
        <f t="shared" si="729"/>
        <v>0</v>
      </c>
      <c r="AV1724">
        <f t="shared" si="730"/>
        <v>0</v>
      </c>
      <c r="AW1724">
        <f t="shared" si="731"/>
        <v>0</v>
      </c>
      <c r="AX1724">
        <f t="shared" si="732"/>
        <v>0</v>
      </c>
      <c r="AY1724">
        <f t="shared" si="733"/>
        <v>0</v>
      </c>
      <c r="BA1724">
        <f t="shared" si="734"/>
        <v>0</v>
      </c>
      <c r="BB1724">
        <f t="shared" si="735"/>
        <v>0</v>
      </c>
      <c r="BC1724">
        <f t="shared" si="736"/>
        <v>0</v>
      </c>
      <c r="BD1724">
        <f t="shared" si="737"/>
        <v>0</v>
      </c>
      <c r="BF1724">
        <f t="shared" si="738"/>
        <v>0</v>
      </c>
      <c r="BG1724">
        <f t="shared" si="739"/>
        <v>0</v>
      </c>
      <c r="BH1724">
        <f t="shared" si="740"/>
        <v>0</v>
      </c>
      <c r="BI1724">
        <f t="shared" si="741"/>
        <v>0</v>
      </c>
    </row>
    <row r="1725" spans="1:61" ht="15" customHeight="1">
      <c r="A1725" s="166"/>
      <c r="B1725" s="7"/>
      <c r="C1725" s="64" t="s">
        <v>87</v>
      </c>
      <c r="D1725" s="322" t="str">
        <f t="shared" si="717"/>
        <v/>
      </c>
      <c r="E1725" s="323"/>
      <c r="F1725" s="323"/>
      <c r="G1725" s="323"/>
      <c r="H1725" s="323"/>
      <c r="I1725" s="323"/>
      <c r="J1725" s="323"/>
      <c r="K1725" s="323"/>
      <c r="L1725" s="324"/>
      <c r="M1725" s="234"/>
      <c r="N1725" s="234"/>
      <c r="O1725" s="234"/>
      <c r="P1725" s="234"/>
      <c r="Q1725" s="234"/>
      <c r="R1725" s="234"/>
      <c r="S1725" s="234"/>
      <c r="T1725" s="234"/>
      <c r="U1725" s="234"/>
      <c r="V1725" s="234"/>
      <c r="W1725" s="234"/>
      <c r="X1725" s="234"/>
      <c r="Y1725" s="234"/>
      <c r="Z1725" s="234"/>
      <c r="AA1725" s="234"/>
      <c r="AB1725" s="234"/>
      <c r="AC1725" s="234"/>
      <c r="AD1725" s="234"/>
      <c r="AG1725">
        <f t="shared" si="718"/>
        <v>0</v>
      </c>
      <c r="AH1725">
        <f t="shared" si="719"/>
        <v>0</v>
      </c>
      <c r="AI1725">
        <f t="shared" si="720"/>
        <v>0</v>
      </c>
      <c r="AJ1725">
        <f t="shared" si="721"/>
        <v>0</v>
      </c>
      <c r="AL1725">
        <f t="shared" si="722"/>
        <v>0</v>
      </c>
      <c r="AM1725">
        <f t="shared" si="723"/>
        <v>0</v>
      </c>
      <c r="AN1725">
        <f t="shared" si="724"/>
        <v>0</v>
      </c>
      <c r="AO1725">
        <f t="shared" si="725"/>
        <v>0</v>
      </c>
      <c r="AQ1725">
        <f t="shared" si="726"/>
        <v>0</v>
      </c>
      <c r="AR1725">
        <f t="shared" si="727"/>
        <v>0</v>
      </c>
      <c r="AS1725">
        <f t="shared" si="728"/>
        <v>0</v>
      </c>
      <c r="AT1725">
        <f t="shared" si="729"/>
        <v>0</v>
      </c>
      <c r="AV1725">
        <f t="shared" si="730"/>
        <v>0</v>
      </c>
      <c r="AW1725">
        <f t="shared" si="731"/>
        <v>0</v>
      </c>
      <c r="AX1725">
        <f t="shared" si="732"/>
        <v>0</v>
      </c>
      <c r="AY1725">
        <f t="shared" si="733"/>
        <v>0</v>
      </c>
      <c r="BA1725">
        <f t="shared" si="734"/>
        <v>0</v>
      </c>
      <c r="BB1725">
        <f t="shared" si="735"/>
        <v>0</v>
      </c>
      <c r="BC1725">
        <f t="shared" si="736"/>
        <v>0</v>
      </c>
      <c r="BD1725">
        <f t="shared" si="737"/>
        <v>0</v>
      </c>
      <c r="BF1725">
        <f t="shared" si="738"/>
        <v>0</v>
      </c>
      <c r="BG1725">
        <f t="shared" si="739"/>
        <v>0</v>
      </c>
      <c r="BH1725">
        <f t="shared" si="740"/>
        <v>0</v>
      </c>
      <c r="BI1725">
        <f t="shared" si="741"/>
        <v>0</v>
      </c>
    </row>
    <row r="1726" spans="1:61" ht="15" customHeight="1">
      <c r="A1726" s="166"/>
      <c r="B1726" s="7"/>
      <c r="C1726" s="64" t="s">
        <v>88</v>
      </c>
      <c r="D1726" s="322" t="str">
        <f t="shared" si="717"/>
        <v/>
      </c>
      <c r="E1726" s="323"/>
      <c r="F1726" s="323"/>
      <c r="G1726" s="323"/>
      <c r="H1726" s="323"/>
      <c r="I1726" s="323"/>
      <c r="J1726" s="323"/>
      <c r="K1726" s="323"/>
      <c r="L1726" s="324"/>
      <c r="M1726" s="234"/>
      <c r="N1726" s="234"/>
      <c r="O1726" s="234"/>
      <c r="P1726" s="234"/>
      <c r="Q1726" s="234"/>
      <c r="R1726" s="234"/>
      <c r="S1726" s="234"/>
      <c r="T1726" s="234"/>
      <c r="U1726" s="234"/>
      <c r="V1726" s="234"/>
      <c r="W1726" s="234"/>
      <c r="X1726" s="234"/>
      <c r="Y1726" s="234"/>
      <c r="Z1726" s="234"/>
      <c r="AA1726" s="234"/>
      <c r="AB1726" s="234"/>
      <c r="AC1726" s="234"/>
      <c r="AD1726" s="234"/>
      <c r="AG1726">
        <f t="shared" si="718"/>
        <v>0</v>
      </c>
      <c r="AH1726">
        <f t="shared" si="719"/>
        <v>0</v>
      </c>
      <c r="AI1726">
        <f t="shared" si="720"/>
        <v>0</v>
      </c>
      <c r="AJ1726">
        <f t="shared" si="721"/>
        <v>0</v>
      </c>
      <c r="AL1726">
        <f t="shared" si="722"/>
        <v>0</v>
      </c>
      <c r="AM1726">
        <f t="shared" si="723"/>
        <v>0</v>
      </c>
      <c r="AN1726">
        <f t="shared" si="724"/>
        <v>0</v>
      </c>
      <c r="AO1726">
        <f t="shared" si="725"/>
        <v>0</v>
      </c>
      <c r="AQ1726">
        <f t="shared" si="726"/>
        <v>0</v>
      </c>
      <c r="AR1726">
        <f t="shared" si="727"/>
        <v>0</v>
      </c>
      <c r="AS1726">
        <f t="shared" si="728"/>
        <v>0</v>
      </c>
      <c r="AT1726">
        <f t="shared" si="729"/>
        <v>0</v>
      </c>
      <c r="AV1726">
        <f t="shared" si="730"/>
        <v>0</v>
      </c>
      <c r="AW1726">
        <f t="shared" si="731"/>
        <v>0</v>
      </c>
      <c r="AX1726">
        <f t="shared" si="732"/>
        <v>0</v>
      </c>
      <c r="AY1726">
        <f t="shared" si="733"/>
        <v>0</v>
      </c>
      <c r="BA1726">
        <f t="shared" si="734"/>
        <v>0</v>
      </c>
      <c r="BB1726">
        <f t="shared" si="735"/>
        <v>0</v>
      </c>
      <c r="BC1726">
        <f t="shared" si="736"/>
        <v>0</v>
      </c>
      <c r="BD1726">
        <f t="shared" si="737"/>
        <v>0</v>
      </c>
      <c r="BF1726">
        <f t="shared" si="738"/>
        <v>0</v>
      </c>
      <c r="BG1726">
        <f t="shared" si="739"/>
        <v>0</v>
      </c>
      <c r="BH1726">
        <f t="shared" si="740"/>
        <v>0</v>
      </c>
      <c r="BI1726">
        <f t="shared" si="741"/>
        <v>0</v>
      </c>
    </row>
    <row r="1727" spans="1:61" ht="15" customHeight="1">
      <c r="A1727" s="166"/>
      <c r="B1727" s="7"/>
      <c r="C1727" s="64" t="s">
        <v>89</v>
      </c>
      <c r="D1727" s="322" t="str">
        <f t="shared" si="717"/>
        <v/>
      </c>
      <c r="E1727" s="323"/>
      <c r="F1727" s="323"/>
      <c r="G1727" s="323"/>
      <c r="H1727" s="323"/>
      <c r="I1727" s="323"/>
      <c r="J1727" s="323"/>
      <c r="K1727" s="323"/>
      <c r="L1727" s="324"/>
      <c r="M1727" s="234"/>
      <c r="N1727" s="234"/>
      <c r="O1727" s="234"/>
      <c r="P1727" s="234"/>
      <c r="Q1727" s="234"/>
      <c r="R1727" s="234"/>
      <c r="S1727" s="234"/>
      <c r="T1727" s="234"/>
      <c r="U1727" s="234"/>
      <c r="V1727" s="234"/>
      <c r="W1727" s="234"/>
      <c r="X1727" s="234"/>
      <c r="Y1727" s="234"/>
      <c r="Z1727" s="234"/>
      <c r="AA1727" s="234"/>
      <c r="AB1727" s="234"/>
      <c r="AC1727" s="234"/>
      <c r="AD1727" s="234"/>
      <c r="AG1727">
        <f t="shared" si="718"/>
        <v>0</v>
      </c>
      <c r="AH1727">
        <f t="shared" si="719"/>
        <v>0</v>
      </c>
      <c r="AI1727">
        <f t="shared" si="720"/>
        <v>0</v>
      </c>
      <c r="AJ1727">
        <f t="shared" si="721"/>
        <v>0</v>
      </c>
      <c r="AL1727">
        <f t="shared" si="722"/>
        <v>0</v>
      </c>
      <c r="AM1727">
        <f t="shared" si="723"/>
        <v>0</v>
      </c>
      <c r="AN1727">
        <f t="shared" si="724"/>
        <v>0</v>
      </c>
      <c r="AO1727">
        <f t="shared" si="725"/>
        <v>0</v>
      </c>
      <c r="AQ1727">
        <f t="shared" si="726"/>
        <v>0</v>
      </c>
      <c r="AR1727">
        <f t="shared" si="727"/>
        <v>0</v>
      </c>
      <c r="AS1727">
        <f t="shared" si="728"/>
        <v>0</v>
      </c>
      <c r="AT1727">
        <f t="shared" si="729"/>
        <v>0</v>
      </c>
      <c r="AV1727">
        <f t="shared" si="730"/>
        <v>0</v>
      </c>
      <c r="AW1727">
        <f t="shared" si="731"/>
        <v>0</v>
      </c>
      <c r="AX1727">
        <f t="shared" si="732"/>
        <v>0</v>
      </c>
      <c r="AY1727">
        <f t="shared" si="733"/>
        <v>0</v>
      </c>
      <c r="BA1727">
        <f t="shared" si="734"/>
        <v>0</v>
      </c>
      <c r="BB1727">
        <f t="shared" si="735"/>
        <v>0</v>
      </c>
      <c r="BC1727">
        <f t="shared" si="736"/>
        <v>0</v>
      </c>
      <c r="BD1727">
        <f t="shared" si="737"/>
        <v>0</v>
      </c>
      <c r="BF1727">
        <f t="shared" si="738"/>
        <v>0</v>
      </c>
      <c r="BG1727">
        <f t="shared" si="739"/>
        <v>0</v>
      </c>
      <c r="BH1727">
        <f t="shared" si="740"/>
        <v>0</v>
      </c>
      <c r="BI1727">
        <f t="shared" si="741"/>
        <v>0</v>
      </c>
    </row>
    <row r="1728" spans="1:61" ht="15" customHeight="1">
      <c r="A1728" s="166"/>
      <c r="B1728" s="7"/>
      <c r="C1728" s="64" t="s">
        <v>90</v>
      </c>
      <c r="D1728" s="322" t="str">
        <f t="shared" si="717"/>
        <v/>
      </c>
      <c r="E1728" s="323"/>
      <c r="F1728" s="323"/>
      <c r="G1728" s="323"/>
      <c r="H1728" s="323"/>
      <c r="I1728" s="323"/>
      <c r="J1728" s="323"/>
      <c r="K1728" s="323"/>
      <c r="L1728" s="324"/>
      <c r="M1728" s="234"/>
      <c r="N1728" s="234"/>
      <c r="O1728" s="234"/>
      <c r="P1728" s="234"/>
      <c r="Q1728" s="234"/>
      <c r="R1728" s="234"/>
      <c r="S1728" s="234"/>
      <c r="T1728" s="234"/>
      <c r="U1728" s="234"/>
      <c r="V1728" s="234"/>
      <c r="W1728" s="234"/>
      <c r="X1728" s="234"/>
      <c r="Y1728" s="234"/>
      <c r="Z1728" s="234"/>
      <c r="AA1728" s="234"/>
      <c r="AB1728" s="234"/>
      <c r="AC1728" s="234"/>
      <c r="AD1728" s="234"/>
      <c r="AG1728">
        <f t="shared" si="718"/>
        <v>0</v>
      </c>
      <c r="AH1728">
        <f t="shared" si="719"/>
        <v>0</v>
      </c>
      <c r="AI1728">
        <f t="shared" si="720"/>
        <v>0</v>
      </c>
      <c r="AJ1728">
        <f t="shared" si="721"/>
        <v>0</v>
      </c>
      <c r="AL1728">
        <f t="shared" si="722"/>
        <v>0</v>
      </c>
      <c r="AM1728">
        <f t="shared" si="723"/>
        <v>0</v>
      </c>
      <c r="AN1728">
        <f t="shared" si="724"/>
        <v>0</v>
      </c>
      <c r="AO1728">
        <f t="shared" si="725"/>
        <v>0</v>
      </c>
      <c r="AQ1728">
        <f t="shared" si="726"/>
        <v>0</v>
      </c>
      <c r="AR1728">
        <f t="shared" si="727"/>
        <v>0</v>
      </c>
      <c r="AS1728">
        <f t="shared" si="728"/>
        <v>0</v>
      </c>
      <c r="AT1728">
        <f t="shared" si="729"/>
        <v>0</v>
      </c>
      <c r="AV1728">
        <f t="shared" si="730"/>
        <v>0</v>
      </c>
      <c r="AW1728">
        <f t="shared" si="731"/>
        <v>0</v>
      </c>
      <c r="AX1728">
        <f t="shared" si="732"/>
        <v>0</v>
      </c>
      <c r="AY1728">
        <f t="shared" si="733"/>
        <v>0</v>
      </c>
      <c r="BA1728">
        <f t="shared" si="734"/>
        <v>0</v>
      </c>
      <c r="BB1728">
        <f t="shared" si="735"/>
        <v>0</v>
      </c>
      <c r="BC1728">
        <f t="shared" si="736"/>
        <v>0</v>
      </c>
      <c r="BD1728">
        <f t="shared" si="737"/>
        <v>0</v>
      </c>
      <c r="BF1728">
        <f t="shared" si="738"/>
        <v>0</v>
      </c>
      <c r="BG1728">
        <f t="shared" si="739"/>
        <v>0</v>
      </c>
      <c r="BH1728">
        <f t="shared" si="740"/>
        <v>0</v>
      </c>
      <c r="BI1728">
        <f t="shared" si="741"/>
        <v>0</v>
      </c>
    </row>
    <row r="1729" spans="1:61" ht="15" customHeight="1">
      <c r="A1729" s="166"/>
      <c r="B1729" s="7"/>
      <c r="C1729" s="64" t="s">
        <v>91</v>
      </c>
      <c r="D1729" s="322" t="str">
        <f t="shared" si="717"/>
        <v/>
      </c>
      <c r="E1729" s="323"/>
      <c r="F1729" s="323"/>
      <c r="G1729" s="323"/>
      <c r="H1729" s="323"/>
      <c r="I1729" s="323"/>
      <c r="J1729" s="323"/>
      <c r="K1729" s="323"/>
      <c r="L1729" s="324"/>
      <c r="M1729" s="234"/>
      <c r="N1729" s="234"/>
      <c r="O1729" s="234"/>
      <c r="P1729" s="234"/>
      <c r="Q1729" s="234"/>
      <c r="R1729" s="234"/>
      <c r="S1729" s="234"/>
      <c r="T1729" s="234"/>
      <c r="U1729" s="234"/>
      <c r="V1729" s="234"/>
      <c r="W1729" s="234"/>
      <c r="X1729" s="234"/>
      <c r="Y1729" s="234"/>
      <c r="Z1729" s="234"/>
      <c r="AA1729" s="234"/>
      <c r="AB1729" s="234"/>
      <c r="AC1729" s="234"/>
      <c r="AD1729" s="234"/>
      <c r="AG1729">
        <f t="shared" si="718"/>
        <v>0</v>
      </c>
      <c r="AH1729">
        <f t="shared" si="719"/>
        <v>0</v>
      </c>
      <c r="AI1729">
        <f t="shared" si="720"/>
        <v>0</v>
      </c>
      <c r="AJ1729">
        <f t="shared" si="721"/>
        <v>0</v>
      </c>
      <c r="AL1729">
        <f t="shared" si="722"/>
        <v>0</v>
      </c>
      <c r="AM1729">
        <f t="shared" si="723"/>
        <v>0</v>
      </c>
      <c r="AN1729">
        <f t="shared" si="724"/>
        <v>0</v>
      </c>
      <c r="AO1729">
        <f t="shared" si="725"/>
        <v>0</v>
      </c>
      <c r="AQ1729">
        <f t="shared" si="726"/>
        <v>0</v>
      </c>
      <c r="AR1729">
        <f t="shared" si="727"/>
        <v>0</v>
      </c>
      <c r="AS1729">
        <f t="shared" si="728"/>
        <v>0</v>
      </c>
      <c r="AT1729">
        <f t="shared" si="729"/>
        <v>0</v>
      </c>
      <c r="AV1729">
        <f t="shared" si="730"/>
        <v>0</v>
      </c>
      <c r="AW1729">
        <f t="shared" si="731"/>
        <v>0</v>
      </c>
      <c r="AX1729">
        <f t="shared" si="732"/>
        <v>0</v>
      </c>
      <c r="AY1729">
        <f t="shared" si="733"/>
        <v>0</v>
      </c>
      <c r="BA1729">
        <f t="shared" si="734"/>
        <v>0</v>
      </c>
      <c r="BB1729">
        <f t="shared" si="735"/>
        <v>0</v>
      </c>
      <c r="BC1729">
        <f t="shared" si="736"/>
        <v>0</v>
      </c>
      <c r="BD1729">
        <f t="shared" si="737"/>
        <v>0</v>
      </c>
      <c r="BF1729">
        <f t="shared" si="738"/>
        <v>0</v>
      </c>
      <c r="BG1729">
        <f t="shared" si="739"/>
        <v>0</v>
      </c>
      <c r="BH1729">
        <f t="shared" si="740"/>
        <v>0</v>
      </c>
      <c r="BI1729">
        <f t="shared" si="741"/>
        <v>0</v>
      </c>
    </row>
    <row r="1730" spans="1:61" ht="15" customHeight="1">
      <c r="A1730" s="166"/>
      <c r="B1730" s="7"/>
      <c r="C1730" s="64" t="s">
        <v>92</v>
      </c>
      <c r="D1730" s="322" t="str">
        <f t="shared" si="717"/>
        <v/>
      </c>
      <c r="E1730" s="323"/>
      <c r="F1730" s="323"/>
      <c r="G1730" s="323"/>
      <c r="H1730" s="323"/>
      <c r="I1730" s="323"/>
      <c r="J1730" s="323"/>
      <c r="K1730" s="323"/>
      <c r="L1730" s="324"/>
      <c r="M1730" s="234"/>
      <c r="N1730" s="234"/>
      <c r="O1730" s="234"/>
      <c r="P1730" s="234"/>
      <c r="Q1730" s="234"/>
      <c r="R1730" s="234"/>
      <c r="S1730" s="234"/>
      <c r="T1730" s="234"/>
      <c r="U1730" s="234"/>
      <c r="V1730" s="234"/>
      <c r="W1730" s="234"/>
      <c r="X1730" s="234"/>
      <c r="Y1730" s="234"/>
      <c r="Z1730" s="234"/>
      <c r="AA1730" s="234"/>
      <c r="AB1730" s="234"/>
      <c r="AC1730" s="234"/>
      <c r="AD1730" s="234"/>
      <c r="AG1730">
        <f t="shared" si="718"/>
        <v>0</v>
      </c>
      <c r="AH1730">
        <f t="shared" si="719"/>
        <v>0</v>
      </c>
      <c r="AI1730">
        <f t="shared" si="720"/>
        <v>0</v>
      </c>
      <c r="AJ1730">
        <f t="shared" si="721"/>
        <v>0</v>
      </c>
      <c r="AL1730">
        <f t="shared" si="722"/>
        <v>0</v>
      </c>
      <c r="AM1730">
        <f t="shared" si="723"/>
        <v>0</v>
      </c>
      <c r="AN1730">
        <f t="shared" si="724"/>
        <v>0</v>
      </c>
      <c r="AO1730">
        <f t="shared" si="725"/>
        <v>0</v>
      </c>
      <c r="AQ1730">
        <f t="shared" si="726"/>
        <v>0</v>
      </c>
      <c r="AR1730">
        <f t="shared" si="727"/>
        <v>0</v>
      </c>
      <c r="AS1730">
        <f t="shared" si="728"/>
        <v>0</v>
      </c>
      <c r="AT1730">
        <f t="shared" si="729"/>
        <v>0</v>
      </c>
      <c r="AV1730">
        <f t="shared" si="730"/>
        <v>0</v>
      </c>
      <c r="AW1730">
        <f t="shared" si="731"/>
        <v>0</v>
      </c>
      <c r="AX1730">
        <f t="shared" si="732"/>
        <v>0</v>
      </c>
      <c r="AY1730">
        <f t="shared" si="733"/>
        <v>0</v>
      </c>
      <c r="BA1730">
        <f t="shared" si="734"/>
        <v>0</v>
      </c>
      <c r="BB1730">
        <f t="shared" si="735"/>
        <v>0</v>
      </c>
      <c r="BC1730">
        <f t="shared" si="736"/>
        <v>0</v>
      </c>
      <c r="BD1730">
        <f t="shared" si="737"/>
        <v>0</v>
      </c>
      <c r="BF1730">
        <f t="shared" si="738"/>
        <v>0</v>
      </c>
      <c r="BG1730">
        <f t="shared" si="739"/>
        <v>0</v>
      </c>
      <c r="BH1730">
        <f t="shared" si="740"/>
        <v>0</v>
      </c>
      <c r="BI1730">
        <f t="shared" si="741"/>
        <v>0</v>
      </c>
    </row>
    <row r="1731" spans="1:61" ht="15" customHeight="1">
      <c r="A1731" s="166"/>
      <c r="B1731" s="7"/>
      <c r="C1731" s="64" t="s">
        <v>93</v>
      </c>
      <c r="D1731" s="322" t="str">
        <f t="shared" si="717"/>
        <v/>
      </c>
      <c r="E1731" s="323"/>
      <c r="F1731" s="323"/>
      <c r="G1731" s="323"/>
      <c r="H1731" s="323"/>
      <c r="I1731" s="323"/>
      <c r="J1731" s="323"/>
      <c r="K1731" s="323"/>
      <c r="L1731" s="324"/>
      <c r="M1731" s="234"/>
      <c r="N1731" s="234"/>
      <c r="O1731" s="234"/>
      <c r="P1731" s="234"/>
      <c r="Q1731" s="234"/>
      <c r="R1731" s="234"/>
      <c r="S1731" s="234"/>
      <c r="T1731" s="234"/>
      <c r="U1731" s="234"/>
      <c r="V1731" s="234"/>
      <c r="W1731" s="234"/>
      <c r="X1731" s="234"/>
      <c r="Y1731" s="234"/>
      <c r="Z1731" s="234"/>
      <c r="AA1731" s="234"/>
      <c r="AB1731" s="234"/>
      <c r="AC1731" s="234"/>
      <c r="AD1731" s="234"/>
      <c r="AG1731">
        <f t="shared" si="718"/>
        <v>0</v>
      </c>
      <c r="AH1731">
        <f t="shared" si="719"/>
        <v>0</v>
      </c>
      <c r="AI1731">
        <f t="shared" si="720"/>
        <v>0</v>
      </c>
      <c r="AJ1731">
        <f t="shared" si="721"/>
        <v>0</v>
      </c>
      <c r="AL1731">
        <f t="shared" si="722"/>
        <v>0</v>
      </c>
      <c r="AM1731">
        <f t="shared" si="723"/>
        <v>0</v>
      </c>
      <c r="AN1731">
        <f t="shared" si="724"/>
        <v>0</v>
      </c>
      <c r="AO1731">
        <f t="shared" si="725"/>
        <v>0</v>
      </c>
      <c r="AQ1731">
        <f t="shared" si="726"/>
        <v>0</v>
      </c>
      <c r="AR1731">
        <f t="shared" si="727"/>
        <v>0</v>
      </c>
      <c r="AS1731">
        <f t="shared" si="728"/>
        <v>0</v>
      </c>
      <c r="AT1731">
        <f t="shared" si="729"/>
        <v>0</v>
      </c>
      <c r="AV1731">
        <f t="shared" si="730"/>
        <v>0</v>
      </c>
      <c r="AW1731">
        <f t="shared" si="731"/>
        <v>0</v>
      </c>
      <c r="AX1731">
        <f t="shared" si="732"/>
        <v>0</v>
      </c>
      <c r="AY1731">
        <f t="shared" si="733"/>
        <v>0</v>
      </c>
      <c r="BA1731">
        <f t="shared" si="734"/>
        <v>0</v>
      </c>
      <c r="BB1731">
        <f t="shared" si="735"/>
        <v>0</v>
      </c>
      <c r="BC1731">
        <f t="shared" si="736"/>
        <v>0</v>
      </c>
      <c r="BD1731">
        <f t="shared" si="737"/>
        <v>0</v>
      </c>
      <c r="BF1731">
        <f t="shared" si="738"/>
        <v>0</v>
      </c>
      <c r="BG1731">
        <f t="shared" si="739"/>
        <v>0</v>
      </c>
      <c r="BH1731">
        <f t="shared" si="740"/>
        <v>0</v>
      </c>
      <c r="BI1731">
        <f t="shared" si="741"/>
        <v>0</v>
      </c>
    </row>
    <row r="1732" spans="1:61" ht="15" customHeight="1">
      <c r="A1732" s="166"/>
      <c r="B1732" s="7"/>
      <c r="C1732" s="64" t="s">
        <v>94</v>
      </c>
      <c r="D1732" s="322" t="str">
        <f t="shared" si="717"/>
        <v/>
      </c>
      <c r="E1732" s="323"/>
      <c r="F1732" s="323"/>
      <c r="G1732" s="323"/>
      <c r="H1732" s="323"/>
      <c r="I1732" s="323"/>
      <c r="J1732" s="323"/>
      <c r="K1732" s="323"/>
      <c r="L1732" s="324"/>
      <c r="M1732" s="234"/>
      <c r="N1732" s="234"/>
      <c r="O1732" s="234"/>
      <c r="P1732" s="234"/>
      <c r="Q1732" s="234"/>
      <c r="R1732" s="234"/>
      <c r="S1732" s="234"/>
      <c r="T1732" s="234"/>
      <c r="U1732" s="234"/>
      <c r="V1732" s="234"/>
      <c r="W1732" s="234"/>
      <c r="X1732" s="234"/>
      <c r="Y1732" s="234"/>
      <c r="Z1732" s="234"/>
      <c r="AA1732" s="234"/>
      <c r="AB1732" s="234"/>
      <c r="AC1732" s="234"/>
      <c r="AD1732" s="234"/>
      <c r="AG1732">
        <f t="shared" si="718"/>
        <v>0</v>
      </c>
      <c r="AH1732">
        <f t="shared" si="719"/>
        <v>0</v>
      </c>
      <c r="AI1732">
        <f t="shared" si="720"/>
        <v>0</v>
      </c>
      <c r="AJ1732">
        <f t="shared" si="721"/>
        <v>0</v>
      </c>
      <c r="AL1732">
        <f t="shared" si="722"/>
        <v>0</v>
      </c>
      <c r="AM1732">
        <f t="shared" si="723"/>
        <v>0</v>
      </c>
      <c r="AN1732">
        <f t="shared" si="724"/>
        <v>0</v>
      </c>
      <c r="AO1732">
        <f t="shared" si="725"/>
        <v>0</v>
      </c>
      <c r="AQ1732">
        <f t="shared" si="726"/>
        <v>0</v>
      </c>
      <c r="AR1732">
        <f t="shared" si="727"/>
        <v>0</v>
      </c>
      <c r="AS1732">
        <f t="shared" si="728"/>
        <v>0</v>
      </c>
      <c r="AT1732">
        <f t="shared" si="729"/>
        <v>0</v>
      </c>
      <c r="AV1732">
        <f t="shared" si="730"/>
        <v>0</v>
      </c>
      <c r="AW1732">
        <f t="shared" si="731"/>
        <v>0</v>
      </c>
      <c r="AX1732">
        <f t="shared" si="732"/>
        <v>0</v>
      </c>
      <c r="AY1732">
        <f t="shared" si="733"/>
        <v>0</v>
      </c>
      <c r="BA1732">
        <f t="shared" si="734"/>
        <v>0</v>
      </c>
      <c r="BB1732">
        <f t="shared" si="735"/>
        <v>0</v>
      </c>
      <c r="BC1732">
        <f t="shared" si="736"/>
        <v>0</v>
      </c>
      <c r="BD1732">
        <f t="shared" si="737"/>
        <v>0</v>
      </c>
      <c r="BF1732">
        <f t="shared" si="738"/>
        <v>0</v>
      </c>
      <c r="BG1732">
        <f t="shared" si="739"/>
        <v>0</v>
      </c>
      <c r="BH1732">
        <f t="shared" si="740"/>
        <v>0</v>
      </c>
      <c r="BI1732">
        <f t="shared" si="741"/>
        <v>0</v>
      </c>
    </row>
    <row r="1733" spans="1:61" ht="15" customHeight="1">
      <c r="A1733" s="166"/>
      <c r="B1733" s="7"/>
      <c r="C1733" s="64" t="s">
        <v>95</v>
      </c>
      <c r="D1733" s="322" t="str">
        <f t="shared" si="717"/>
        <v/>
      </c>
      <c r="E1733" s="323"/>
      <c r="F1733" s="323"/>
      <c r="G1733" s="323"/>
      <c r="H1733" s="323"/>
      <c r="I1733" s="323"/>
      <c r="J1733" s="323"/>
      <c r="K1733" s="323"/>
      <c r="L1733" s="324"/>
      <c r="M1733" s="234"/>
      <c r="N1733" s="234"/>
      <c r="O1733" s="234"/>
      <c r="P1733" s="234"/>
      <c r="Q1733" s="234"/>
      <c r="R1733" s="234"/>
      <c r="S1733" s="234"/>
      <c r="T1733" s="234"/>
      <c r="U1733" s="234"/>
      <c r="V1733" s="234"/>
      <c r="W1733" s="234"/>
      <c r="X1733" s="234"/>
      <c r="Y1733" s="234"/>
      <c r="Z1733" s="234"/>
      <c r="AA1733" s="234"/>
      <c r="AB1733" s="234"/>
      <c r="AC1733" s="234"/>
      <c r="AD1733" s="234"/>
      <c r="AG1733">
        <f t="shared" si="718"/>
        <v>0</v>
      </c>
      <c r="AH1733">
        <f t="shared" si="719"/>
        <v>0</v>
      </c>
      <c r="AI1733">
        <f t="shared" si="720"/>
        <v>0</v>
      </c>
      <c r="AJ1733">
        <f t="shared" si="721"/>
        <v>0</v>
      </c>
      <c r="AL1733">
        <f t="shared" si="722"/>
        <v>0</v>
      </c>
      <c r="AM1733">
        <f t="shared" si="723"/>
        <v>0</v>
      </c>
      <c r="AN1733">
        <f t="shared" si="724"/>
        <v>0</v>
      </c>
      <c r="AO1733">
        <f t="shared" si="725"/>
        <v>0</v>
      </c>
      <c r="AQ1733">
        <f t="shared" si="726"/>
        <v>0</v>
      </c>
      <c r="AR1733">
        <f t="shared" si="727"/>
        <v>0</v>
      </c>
      <c r="AS1733">
        <f t="shared" si="728"/>
        <v>0</v>
      </c>
      <c r="AT1733">
        <f t="shared" si="729"/>
        <v>0</v>
      </c>
      <c r="AV1733">
        <f t="shared" si="730"/>
        <v>0</v>
      </c>
      <c r="AW1733">
        <f t="shared" si="731"/>
        <v>0</v>
      </c>
      <c r="AX1733">
        <f t="shared" si="732"/>
        <v>0</v>
      </c>
      <c r="AY1733">
        <f t="shared" si="733"/>
        <v>0</v>
      </c>
      <c r="BA1733">
        <f t="shared" si="734"/>
        <v>0</v>
      </c>
      <c r="BB1733">
        <f t="shared" si="735"/>
        <v>0</v>
      </c>
      <c r="BC1733">
        <f t="shared" si="736"/>
        <v>0</v>
      </c>
      <c r="BD1733">
        <f t="shared" si="737"/>
        <v>0</v>
      </c>
      <c r="BF1733">
        <f t="shared" si="738"/>
        <v>0</v>
      </c>
      <c r="BG1733">
        <f t="shared" si="739"/>
        <v>0</v>
      </c>
      <c r="BH1733">
        <f t="shared" si="740"/>
        <v>0</v>
      </c>
      <c r="BI1733">
        <f t="shared" si="741"/>
        <v>0</v>
      </c>
    </row>
    <row r="1734" spans="1:61" ht="15" customHeight="1">
      <c r="A1734" s="166"/>
      <c r="B1734" s="7"/>
      <c r="C1734" s="64" t="s">
        <v>96</v>
      </c>
      <c r="D1734" s="322" t="str">
        <f t="shared" si="717"/>
        <v/>
      </c>
      <c r="E1734" s="323"/>
      <c r="F1734" s="323"/>
      <c r="G1734" s="323"/>
      <c r="H1734" s="323"/>
      <c r="I1734" s="323"/>
      <c r="J1734" s="323"/>
      <c r="K1734" s="323"/>
      <c r="L1734" s="324"/>
      <c r="M1734" s="234"/>
      <c r="N1734" s="234"/>
      <c r="O1734" s="234"/>
      <c r="P1734" s="234"/>
      <c r="Q1734" s="234"/>
      <c r="R1734" s="234"/>
      <c r="S1734" s="234"/>
      <c r="T1734" s="234"/>
      <c r="U1734" s="234"/>
      <c r="V1734" s="234"/>
      <c r="W1734" s="234"/>
      <c r="X1734" s="234"/>
      <c r="Y1734" s="234"/>
      <c r="Z1734" s="234"/>
      <c r="AA1734" s="234"/>
      <c r="AB1734" s="234"/>
      <c r="AC1734" s="234"/>
      <c r="AD1734" s="234"/>
      <c r="AG1734">
        <f t="shared" si="718"/>
        <v>0</v>
      </c>
      <c r="AH1734">
        <f t="shared" si="719"/>
        <v>0</v>
      </c>
      <c r="AI1734">
        <f t="shared" si="720"/>
        <v>0</v>
      </c>
      <c r="AJ1734">
        <f t="shared" si="721"/>
        <v>0</v>
      </c>
      <c r="AL1734">
        <f t="shared" si="722"/>
        <v>0</v>
      </c>
      <c r="AM1734">
        <f t="shared" si="723"/>
        <v>0</v>
      </c>
      <c r="AN1734">
        <f t="shared" si="724"/>
        <v>0</v>
      </c>
      <c r="AO1734">
        <f t="shared" si="725"/>
        <v>0</v>
      </c>
      <c r="AQ1734">
        <f t="shared" si="726"/>
        <v>0</v>
      </c>
      <c r="AR1734">
        <f t="shared" si="727"/>
        <v>0</v>
      </c>
      <c r="AS1734">
        <f t="shared" si="728"/>
        <v>0</v>
      </c>
      <c r="AT1734">
        <f t="shared" si="729"/>
        <v>0</v>
      </c>
      <c r="AV1734">
        <f t="shared" si="730"/>
        <v>0</v>
      </c>
      <c r="AW1734">
        <f t="shared" si="731"/>
        <v>0</v>
      </c>
      <c r="AX1734">
        <f t="shared" si="732"/>
        <v>0</v>
      </c>
      <c r="AY1734">
        <f t="shared" si="733"/>
        <v>0</v>
      </c>
      <c r="BA1734">
        <f t="shared" si="734"/>
        <v>0</v>
      </c>
      <c r="BB1734">
        <f t="shared" si="735"/>
        <v>0</v>
      </c>
      <c r="BC1734">
        <f t="shared" si="736"/>
        <v>0</v>
      </c>
      <c r="BD1734">
        <f t="shared" si="737"/>
        <v>0</v>
      </c>
      <c r="BF1734">
        <f t="shared" si="738"/>
        <v>0</v>
      </c>
      <c r="BG1734">
        <f t="shared" si="739"/>
        <v>0</v>
      </c>
      <c r="BH1734">
        <f t="shared" si="740"/>
        <v>0</v>
      </c>
      <c r="BI1734">
        <f t="shared" si="741"/>
        <v>0</v>
      </c>
    </row>
    <row r="1735" spans="1:61" ht="15" customHeight="1">
      <c r="A1735" s="166"/>
      <c r="B1735" s="7"/>
      <c r="C1735" s="64" t="s">
        <v>97</v>
      </c>
      <c r="D1735" s="322" t="str">
        <f t="shared" si="717"/>
        <v/>
      </c>
      <c r="E1735" s="323"/>
      <c r="F1735" s="323"/>
      <c r="G1735" s="323"/>
      <c r="H1735" s="323"/>
      <c r="I1735" s="323"/>
      <c r="J1735" s="323"/>
      <c r="K1735" s="323"/>
      <c r="L1735" s="324"/>
      <c r="M1735" s="234"/>
      <c r="N1735" s="234"/>
      <c r="O1735" s="234"/>
      <c r="P1735" s="234"/>
      <c r="Q1735" s="234"/>
      <c r="R1735" s="234"/>
      <c r="S1735" s="234"/>
      <c r="T1735" s="234"/>
      <c r="U1735" s="234"/>
      <c r="V1735" s="234"/>
      <c r="W1735" s="234"/>
      <c r="X1735" s="234"/>
      <c r="Y1735" s="234"/>
      <c r="Z1735" s="234"/>
      <c r="AA1735" s="234"/>
      <c r="AB1735" s="234"/>
      <c r="AC1735" s="234"/>
      <c r="AD1735" s="234"/>
      <c r="AG1735">
        <f t="shared" si="718"/>
        <v>0</v>
      </c>
      <c r="AH1735">
        <f t="shared" si="719"/>
        <v>0</v>
      </c>
      <c r="AI1735">
        <f t="shared" si="720"/>
        <v>0</v>
      </c>
      <c r="AJ1735">
        <f t="shared" si="721"/>
        <v>0</v>
      </c>
      <c r="AL1735">
        <f t="shared" si="722"/>
        <v>0</v>
      </c>
      <c r="AM1735">
        <f t="shared" si="723"/>
        <v>0</v>
      </c>
      <c r="AN1735">
        <f t="shared" si="724"/>
        <v>0</v>
      </c>
      <c r="AO1735">
        <f t="shared" si="725"/>
        <v>0</v>
      </c>
      <c r="AQ1735">
        <f t="shared" si="726"/>
        <v>0</v>
      </c>
      <c r="AR1735">
        <f t="shared" si="727"/>
        <v>0</v>
      </c>
      <c r="AS1735">
        <f t="shared" si="728"/>
        <v>0</v>
      </c>
      <c r="AT1735">
        <f t="shared" si="729"/>
        <v>0</v>
      </c>
      <c r="AV1735">
        <f t="shared" si="730"/>
        <v>0</v>
      </c>
      <c r="AW1735">
        <f t="shared" si="731"/>
        <v>0</v>
      </c>
      <c r="AX1735">
        <f t="shared" si="732"/>
        <v>0</v>
      </c>
      <c r="AY1735">
        <f t="shared" si="733"/>
        <v>0</v>
      </c>
      <c r="BA1735">
        <f t="shared" si="734"/>
        <v>0</v>
      </c>
      <c r="BB1735">
        <f t="shared" si="735"/>
        <v>0</v>
      </c>
      <c r="BC1735">
        <f t="shared" si="736"/>
        <v>0</v>
      </c>
      <c r="BD1735">
        <f t="shared" si="737"/>
        <v>0</v>
      </c>
      <c r="BF1735">
        <f t="shared" si="738"/>
        <v>0</v>
      </c>
      <c r="BG1735">
        <f t="shared" si="739"/>
        <v>0</v>
      </c>
      <c r="BH1735">
        <f t="shared" si="740"/>
        <v>0</v>
      </c>
      <c r="BI1735">
        <f t="shared" si="741"/>
        <v>0</v>
      </c>
    </row>
    <row r="1736" spans="1:61" ht="15" customHeight="1">
      <c r="A1736" s="166"/>
      <c r="B1736" s="7"/>
      <c r="C1736" s="64" t="s">
        <v>98</v>
      </c>
      <c r="D1736" s="322" t="str">
        <f t="shared" si="717"/>
        <v/>
      </c>
      <c r="E1736" s="323"/>
      <c r="F1736" s="323"/>
      <c r="G1736" s="323"/>
      <c r="H1736" s="323"/>
      <c r="I1736" s="323"/>
      <c r="J1736" s="323"/>
      <c r="K1736" s="323"/>
      <c r="L1736" s="324"/>
      <c r="M1736" s="234"/>
      <c r="N1736" s="234"/>
      <c r="O1736" s="234"/>
      <c r="P1736" s="234"/>
      <c r="Q1736" s="234"/>
      <c r="R1736" s="234"/>
      <c r="S1736" s="234"/>
      <c r="T1736" s="234"/>
      <c r="U1736" s="234"/>
      <c r="V1736" s="234"/>
      <c r="W1736" s="234"/>
      <c r="X1736" s="234"/>
      <c r="Y1736" s="234"/>
      <c r="Z1736" s="234"/>
      <c r="AA1736" s="234"/>
      <c r="AB1736" s="234"/>
      <c r="AC1736" s="234"/>
      <c r="AD1736" s="234"/>
      <c r="AG1736">
        <f t="shared" si="718"/>
        <v>0</v>
      </c>
      <c r="AH1736">
        <f t="shared" si="719"/>
        <v>0</v>
      </c>
      <c r="AI1736">
        <f t="shared" si="720"/>
        <v>0</v>
      </c>
      <c r="AJ1736">
        <f t="shared" si="721"/>
        <v>0</v>
      </c>
      <c r="AL1736">
        <f t="shared" si="722"/>
        <v>0</v>
      </c>
      <c r="AM1736">
        <f t="shared" si="723"/>
        <v>0</v>
      </c>
      <c r="AN1736">
        <f t="shared" si="724"/>
        <v>0</v>
      </c>
      <c r="AO1736">
        <f t="shared" si="725"/>
        <v>0</v>
      </c>
      <c r="AQ1736">
        <f t="shared" si="726"/>
        <v>0</v>
      </c>
      <c r="AR1736">
        <f t="shared" si="727"/>
        <v>0</v>
      </c>
      <c r="AS1736">
        <f t="shared" si="728"/>
        <v>0</v>
      </c>
      <c r="AT1736">
        <f t="shared" si="729"/>
        <v>0</v>
      </c>
      <c r="AV1736">
        <f t="shared" si="730"/>
        <v>0</v>
      </c>
      <c r="AW1736">
        <f t="shared" si="731"/>
        <v>0</v>
      </c>
      <c r="AX1736">
        <f t="shared" si="732"/>
        <v>0</v>
      </c>
      <c r="AY1736">
        <f t="shared" si="733"/>
        <v>0</v>
      </c>
      <c r="BA1736">
        <f t="shared" si="734"/>
        <v>0</v>
      </c>
      <c r="BB1736">
        <f t="shared" si="735"/>
        <v>0</v>
      </c>
      <c r="BC1736">
        <f t="shared" si="736"/>
        <v>0</v>
      </c>
      <c r="BD1736">
        <f t="shared" si="737"/>
        <v>0</v>
      </c>
      <c r="BF1736">
        <f t="shared" si="738"/>
        <v>0</v>
      </c>
      <c r="BG1736">
        <f t="shared" si="739"/>
        <v>0</v>
      </c>
      <c r="BH1736">
        <f t="shared" si="740"/>
        <v>0</v>
      </c>
      <c r="BI1736">
        <f t="shared" si="741"/>
        <v>0</v>
      </c>
    </row>
    <row r="1737" spans="1:61" ht="15" customHeight="1">
      <c r="A1737" s="166"/>
      <c r="B1737" s="7"/>
      <c r="C1737" s="64" t="s">
        <v>99</v>
      </c>
      <c r="D1737" s="322" t="str">
        <f t="shared" si="717"/>
        <v/>
      </c>
      <c r="E1737" s="323"/>
      <c r="F1737" s="323"/>
      <c r="G1737" s="323"/>
      <c r="H1737" s="323"/>
      <c r="I1737" s="323"/>
      <c r="J1737" s="323"/>
      <c r="K1737" s="323"/>
      <c r="L1737" s="324"/>
      <c r="M1737" s="234"/>
      <c r="N1737" s="234"/>
      <c r="O1737" s="234"/>
      <c r="P1737" s="234"/>
      <c r="Q1737" s="234"/>
      <c r="R1737" s="234"/>
      <c r="S1737" s="234"/>
      <c r="T1737" s="234"/>
      <c r="U1737" s="234"/>
      <c r="V1737" s="234"/>
      <c r="W1737" s="234"/>
      <c r="X1737" s="234"/>
      <c r="Y1737" s="234"/>
      <c r="Z1737" s="234"/>
      <c r="AA1737" s="234"/>
      <c r="AB1737" s="234"/>
      <c r="AC1737" s="234"/>
      <c r="AD1737" s="234"/>
      <c r="AG1737">
        <f t="shared" si="718"/>
        <v>0</v>
      </c>
      <c r="AH1737">
        <f t="shared" si="719"/>
        <v>0</v>
      </c>
      <c r="AI1737">
        <f t="shared" si="720"/>
        <v>0</v>
      </c>
      <c r="AJ1737">
        <f t="shared" si="721"/>
        <v>0</v>
      </c>
      <c r="AL1737">
        <f t="shared" si="722"/>
        <v>0</v>
      </c>
      <c r="AM1737">
        <f t="shared" si="723"/>
        <v>0</v>
      </c>
      <c r="AN1737">
        <f t="shared" si="724"/>
        <v>0</v>
      </c>
      <c r="AO1737">
        <f t="shared" si="725"/>
        <v>0</v>
      </c>
      <c r="AQ1737">
        <f t="shared" si="726"/>
        <v>0</v>
      </c>
      <c r="AR1737">
        <f t="shared" si="727"/>
        <v>0</v>
      </c>
      <c r="AS1737">
        <f t="shared" si="728"/>
        <v>0</v>
      </c>
      <c r="AT1737">
        <f t="shared" si="729"/>
        <v>0</v>
      </c>
      <c r="AV1737">
        <f t="shared" si="730"/>
        <v>0</v>
      </c>
      <c r="AW1737">
        <f t="shared" si="731"/>
        <v>0</v>
      </c>
      <c r="AX1737">
        <f t="shared" si="732"/>
        <v>0</v>
      </c>
      <c r="AY1737">
        <f t="shared" si="733"/>
        <v>0</v>
      </c>
      <c r="BA1737">
        <f t="shared" si="734"/>
        <v>0</v>
      </c>
      <c r="BB1737">
        <f t="shared" si="735"/>
        <v>0</v>
      </c>
      <c r="BC1737">
        <f t="shared" si="736"/>
        <v>0</v>
      </c>
      <c r="BD1737">
        <f t="shared" si="737"/>
        <v>0</v>
      </c>
      <c r="BF1737">
        <f t="shared" si="738"/>
        <v>0</v>
      </c>
      <c r="BG1737">
        <f t="shared" si="739"/>
        <v>0</v>
      </c>
      <c r="BH1737">
        <f t="shared" si="740"/>
        <v>0</v>
      </c>
      <c r="BI1737">
        <f t="shared" si="741"/>
        <v>0</v>
      </c>
    </row>
    <row r="1738" spans="1:61" ht="15" customHeight="1">
      <c r="A1738" s="166"/>
      <c r="B1738" s="7"/>
      <c r="C1738" s="64" t="s">
        <v>100</v>
      </c>
      <c r="D1738" s="322" t="str">
        <f t="shared" si="717"/>
        <v/>
      </c>
      <c r="E1738" s="323"/>
      <c r="F1738" s="323"/>
      <c r="G1738" s="323"/>
      <c r="H1738" s="323"/>
      <c r="I1738" s="323"/>
      <c r="J1738" s="323"/>
      <c r="K1738" s="323"/>
      <c r="L1738" s="324"/>
      <c r="M1738" s="234"/>
      <c r="N1738" s="234"/>
      <c r="O1738" s="234"/>
      <c r="P1738" s="234"/>
      <c r="Q1738" s="234"/>
      <c r="R1738" s="234"/>
      <c r="S1738" s="234"/>
      <c r="T1738" s="234"/>
      <c r="U1738" s="234"/>
      <c r="V1738" s="234"/>
      <c r="W1738" s="234"/>
      <c r="X1738" s="234"/>
      <c r="Y1738" s="234"/>
      <c r="Z1738" s="234"/>
      <c r="AA1738" s="234"/>
      <c r="AB1738" s="234"/>
      <c r="AC1738" s="234"/>
      <c r="AD1738" s="234"/>
      <c r="AG1738">
        <f t="shared" si="718"/>
        <v>0</v>
      </c>
      <c r="AH1738">
        <f t="shared" si="719"/>
        <v>0</v>
      </c>
      <c r="AI1738">
        <f t="shared" si="720"/>
        <v>0</v>
      </c>
      <c r="AJ1738">
        <f t="shared" si="721"/>
        <v>0</v>
      </c>
      <c r="AL1738">
        <f t="shared" si="722"/>
        <v>0</v>
      </c>
      <c r="AM1738">
        <f t="shared" si="723"/>
        <v>0</v>
      </c>
      <c r="AN1738">
        <f t="shared" si="724"/>
        <v>0</v>
      </c>
      <c r="AO1738">
        <f t="shared" si="725"/>
        <v>0</v>
      </c>
      <c r="AQ1738">
        <f t="shared" si="726"/>
        <v>0</v>
      </c>
      <c r="AR1738">
        <f t="shared" si="727"/>
        <v>0</v>
      </c>
      <c r="AS1738">
        <f t="shared" si="728"/>
        <v>0</v>
      </c>
      <c r="AT1738">
        <f t="shared" si="729"/>
        <v>0</v>
      </c>
      <c r="AV1738">
        <f t="shared" si="730"/>
        <v>0</v>
      </c>
      <c r="AW1738">
        <f t="shared" si="731"/>
        <v>0</v>
      </c>
      <c r="AX1738">
        <f t="shared" si="732"/>
        <v>0</v>
      </c>
      <c r="AY1738">
        <f t="shared" si="733"/>
        <v>0</v>
      </c>
      <c r="BA1738">
        <f t="shared" si="734"/>
        <v>0</v>
      </c>
      <c r="BB1738">
        <f t="shared" si="735"/>
        <v>0</v>
      </c>
      <c r="BC1738">
        <f t="shared" si="736"/>
        <v>0</v>
      </c>
      <c r="BD1738">
        <f t="shared" si="737"/>
        <v>0</v>
      </c>
      <c r="BF1738">
        <f t="shared" si="738"/>
        <v>0</v>
      </c>
      <c r="BG1738">
        <f t="shared" si="739"/>
        <v>0</v>
      </c>
      <c r="BH1738">
        <f t="shared" si="740"/>
        <v>0</v>
      </c>
      <c r="BI1738">
        <f t="shared" si="741"/>
        <v>0</v>
      </c>
    </row>
    <row r="1739" spans="1:61" ht="15" customHeight="1">
      <c r="A1739" s="166"/>
      <c r="B1739" s="7"/>
      <c r="C1739" s="64" t="s">
        <v>101</v>
      </c>
      <c r="D1739" s="322" t="str">
        <f t="shared" si="717"/>
        <v/>
      </c>
      <c r="E1739" s="323"/>
      <c r="F1739" s="323"/>
      <c r="G1739" s="323"/>
      <c r="H1739" s="323"/>
      <c r="I1739" s="323"/>
      <c r="J1739" s="323"/>
      <c r="K1739" s="323"/>
      <c r="L1739" s="324"/>
      <c r="M1739" s="234"/>
      <c r="N1739" s="234"/>
      <c r="O1739" s="234"/>
      <c r="P1739" s="234"/>
      <c r="Q1739" s="234"/>
      <c r="R1739" s="234"/>
      <c r="S1739" s="234"/>
      <c r="T1739" s="234"/>
      <c r="U1739" s="234"/>
      <c r="V1739" s="234"/>
      <c r="W1739" s="234"/>
      <c r="X1739" s="234"/>
      <c r="Y1739" s="234"/>
      <c r="Z1739" s="234"/>
      <c r="AA1739" s="234"/>
      <c r="AB1739" s="234"/>
      <c r="AC1739" s="234"/>
      <c r="AD1739" s="234"/>
      <c r="AG1739">
        <f t="shared" si="718"/>
        <v>0</v>
      </c>
      <c r="AH1739">
        <f t="shared" si="719"/>
        <v>0</v>
      </c>
      <c r="AI1739">
        <f t="shared" si="720"/>
        <v>0</v>
      </c>
      <c r="AJ1739">
        <f t="shared" si="721"/>
        <v>0</v>
      </c>
      <c r="AL1739">
        <f t="shared" si="722"/>
        <v>0</v>
      </c>
      <c r="AM1739">
        <f t="shared" si="723"/>
        <v>0</v>
      </c>
      <c r="AN1739">
        <f t="shared" si="724"/>
        <v>0</v>
      </c>
      <c r="AO1739">
        <f t="shared" si="725"/>
        <v>0</v>
      </c>
      <c r="AQ1739">
        <f t="shared" si="726"/>
        <v>0</v>
      </c>
      <c r="AR1739">
        <f t="shared" si="727"/>
        <v>0</v>
      </c>
      <c r="AS1739">
        <f t="shared" si="728"/>
        <v>0</v>
      </c>
      <c r="AT1739">
        <f t="shared" si="729"/>
        <v>0</v>
      </c>
      <c r="AV1739">
        <f t="shared" si="730"/>
        <v>0</v>
      </c>
      <c r="AW1739">
        <f t="shared" si="731"/>
        <v>0</v>
      </c>
      <c r="AX1739">
        <f t="shared" si="732"/>
        <v>0</v>
      </c>
      <c r="AY1739">
        <f t="shared" si="733"/>
        <v>0</v>
      </c>
      <c r="BA1739">
        <f t="shared" si="734"/>
        <v>0</v>
      </c>
      <c r="BB1739">
        <f t="shared" si="735"/>
        <v>0</v>
      </c>
      <c r="BC1739">
        <f t="shared" si="736"/>
        <v>0</v>
      </c>
      <c r="BD1739">
        <f t="shared" si="737"/>
        <v>0</v>
      </c>
      <c r="BF1739">
        <f t="shared" si="738"/>
        <v>0</v>
      </c>
      <c r="BG1739">
        <f t="shared" si="739"/>
        <v>0</v>
      </c>
      <c r="BH1739">
        <f t="shared" si="740"/>
        <v>0</v>
      </c>
      <c r="BI1739">
        <f t="shared" si="741"/>
        <v>0</v>
      </c>
    </row>
    <row r="1740" spans="1:61" ht="15" customHeight="1">
      <c r="A1740" s="166"/>
      <c r="B1740" s="7"/>
      <c r="C1740" s="64" t="s">
        <v>102</v>
      </c>
      <c r="D1740" s="322" t="str">
        <f t="shared" si="717"/>
        <v/>
      </c>
      <c r="E1740" s="323"/>
      <c r="F1740" s="323"/>
      <c r="G1740" s="323"/>
      <c r="H1740" s="323"/>
      <c r="I1740" s="323"/>
      <c r="J1740" s="323"/>
      <c r="K1740" s="323"/>
      <c r="L1740" s="324"/>
      <c r="M1740" s="234"/>
      <c r="N1740" s="234"/>
      <c r="O1740" s="234"/>
      <c r="P1740" s="234"/>
      <c r="Q1740" s="234"/>
      <c r="R1740" s="234"/>
      <c r="S1740" s="234"/>
      <c r="T1740" s="234"/>
      <c r="U1740" s="234"/>
      <c r="V1740" s="234"/>
      <c r="W1740" s="234"/>
      <c r="X1740" s="234"/>
      <c r="Y1740" s="234"/>
      <c r="Z1740" s="234"/>
      <c r="AA1740" s="234"/>
      <c r="AB1740" s="234"/>
      <c r="AC1740" s="234"/>
      <c r="AD1740" s="234"/>
      <c r="AG1740">
        <f t="shared" si="718"/>
        <v>0</v>
      </c>
      <c r="AH1740">
        <f t="shared" si="719"/>
        <v>0</v>
      </c>
      <c r="AI1740">
        <f t="shared" si="720"/>
        <v>0</v>
      </c>
      <c r="AJ1740">
        <f t="shared" si="721"/>
        <v>0</v>
      </c>
      <c r="AL1740">
        <f t="shared" si="722"/>
        <v>0</v>
      </c>
      <c r="AM1740">
        <f t="shared" si="723"/>
        <v>0</v>
      </c>
      <c r="AN1740">
        <f t="shared" si="724"/>
        <v>0</v>
      </c>
      <c r="AO1740">
        <f t="shared" si="725"/>
        <v>0</v>
      </c>
      <c r="AQ1740">
        <f t="shared" si="726"/>
        <v>0</v>
      </c>
      <c r="AR1740">
        <f t="shared" si="727"/>
        <v>0</v>
      </c>
      <c r="AS1740">
        <f t="shared" si="728"/>
        <v>0</v>
      </c>
      <c r="AT1740">
        <f t="shared" si="729"/>
        <v>0</v>
      </c>
      <c r="AV1740">
        <f t="shared" si="730"/>
        <v>0</v>
      </c>
      <c r="AW1740">
        <f t="shared" si="731"/>
        <v>0</v>
      </c>
      <c r="AX1740">
        <f t="shared" si="732"/>
        <v>0</v>
      </c>
      <c r="AY1740">
        <f t="shared" si="733"/>
        <v>0</v>
      </c>
      <c r="BA1740">
        <f t="shared" si="734"/>
        <v>0</v>
      </c>
      <c r="BB1740">
        <f t="shared" si="735"/>
        <v>0</v>
      </c>
      <c r="BC1740">
        <f t="shared" si="736"/>
        <v>0</v>
      </c>
      <c r="BD1740">
        <f t="shared" si="737"/>
        <v>0</v>
      </c>
      <c r="BF1740">
        <f t="shared" si="738"/>
        <v>0</v>
      </c>
      <c r="BG1740">
        <f t="shared" si="739"/>
        <v>0</v>
      </c>
      <c r="BH1740">
        <f t="shared" si="740"/>
        <v>0</v>
      </c>
      <c r="BI1740">
        <f t="shared" si="741"/>
        <v>0</v>
      </c>
    </row>
    <row r="1741" spans="1:61" ht="15" customHeight="1">
      <c r="A1741" s="166"/>
      <c r="B1741" s="7"/>
      <c r="C1741" s="64" t="s">
        <v>108</v>
      </c>
      <c r="D1741" s="322" t="str">
        <f t="shared" si="717"/>
        <v/>
      </c>
      <c r="E1741" s="323"/>
      <c r="F1741" s="323"/>
      <c r="G1741" s="323"/>
      <c r="H1741" s="323"/>
      <c r="I1741" s="323"/>
      <c r="J1741" s="323"/>
      <c r="K1741" s="323"/>
      <c r="L1741" s="324"/>
      <c r="M1741" s="234"/>
      <c r="N1741" s="234"/>
      <c r="O1741" s="234"/>
      <c r="P1741" s="234"/>
      <c r="Q1741" s="234"/>
      <c r="R1741" s="234"/>
      <c r="S1741" s="234"/>
      <c r="T1741" s="234"/>
      <c r="U1741" s="234"/>
      <c r="V1741" s="234"/>
      <c r="W1741" s="234"/>
      <c r="X1741" s="234"/>
      <c r="Y1741" s="234"/>
      <c r="Z1741" s="234"/>
      <c r="AA1741" s="234"/>
      <c r="AB1741" s="234"/>
      <c r="AC1741" s="234"/>
      <c r="AD1741" s="234"/>
      <c r="AG1741">
        <f t="shared" si="718"/>
        <v>0</v>
      </c>
      <c r="AH1741">
        <f t="shared" si="719"/>
        <v>0</v>
      </c>
      <c r="AI1741">
        <f t="shared" si="720"/>
        <v>0</v>
      </c>
      <c r="AJ1741">
        <f t="shared" si="721"/>
        <v>0</v>
      </c>
      <c r="AL1741">
        <f t="shared" si="722"/>
        <v>0</v>
      </c>
      <c r="AM1741">
        <f t="shared" si="723"/>
        <v>0</v>
      </c>
      <c r="AN1741">
        <f t="shared" si="724"/>
        <v>0</v>
      </c>
      <c r="AO1741">
        <f t="shared" si="725"/>
        <v>0</v>
      </c>
      <c r="AQ1741">
        <f t="shared" si="726"/>
        <v>0</v>
      </c>
      <c r="AR1741">
        <f t="shared" si="727"/>
        <v>0</v>
      </c>
      <c r="AS1741">
        <f t="shared" si="728"/>
        <v>0</v>
      </c>
      <c r="AT1741">
        <f t="shared" si="729"/>
        <v>0</v>
      </c>
      <c r="AV1741">
        <f t="shared" si="730"/>
        <v>0</v>
      </c>
      <c r="AW1741">
        <f t="shared" si="731"/>
        <v>0</v>
      </c>
      <c r="AX1741">
        <f t="shared" si="732"/>
        <v>0</v>
      </c>
      <c r="AY1741">
        <f t="shared" si="733"/>
        <v>0</v>
      </c>
      <c r="BA1741">
        <f t="shared" si="734"/>
        <v>0</v>
      </c>
      <c r="BB1741">
        <f t="shared" si="735"/>
        <v>0</v>
      </c>
      <c r="BC1741">
        <f t="shared" si="736"/>
        <v>0</v>
      </c>
      <c r="BD1741">
        <f t="shared" si="737"/>
        <v>0</v>
      </c>
      <c r="BF1741">
        <f t="shared" si="738"/>
        <v>0</v>
      </c>
      <c r="BG1741">
        <f t="shared" si="739"/>
        <v>0</v>
      </c>
      <c r="BH1741">
        <f t="shared" si="740"/>
        <v>0</v>
      </c>
      <c r="BI1741">
        <f t="shared" si="741"/>
        <v>0</v>
      </c>
    </row>
    <row r="1742" spans="1:61" ht="15" customHeight="1">
      <c r="A1742" s="166"/>
      <c r="B1742" s="7"/>
      <c r="C1742" s="64" t="s">
        <v>109</v>
      </c>
      <c r="D1742" s="322" t="str">
        <f t="shared" si="717"/>
        <v/>
      </c>
      <c r="E1742" s="323"/>
      <c r="F1742" s="323"/>
      <c r="G1742" s="323"/>
      <c r="H1742" s="323"/>
      <c r="I1742" s="323"/>
      <c r="J1742" s="323"/>
      <c r="K1742" s="323"/>
      <c r="L1742" s="324"/>
      <c r="M1742" s="234"/>
      <c r="N1742" s="234"/>
      <c r="O1742" s="234"/>
      <c r="P1742" s="234"/>
      <c r="Q1742" s="234"/>
      <c r="R1742" s="234"/>
      <c r="S1742" s="234"/>
      <c r="T1742" s="234"/>
      <c r="U1742" s="234"/>
      <c r="V1742" s="234"/>
      <c r="W1742" s="234"/>
      <c r="X1742" s="234"/>
      <c r="Y1742" s="234"/>
      <c r="Z1742" s="234"/>
      <c r="AA1742" s="234"/>
      <c r="AB1742" s="234"/>
      <c r="AC1742" s="234"/>
      <c r="AD1742" s="234"/>
      <c r="AG1742">
        <f t="shared" si="718"/>
        <v>0</v>
      </c>
      <c r="AH1742">
        <f t="shared" si="719"/>
        <v>0</v>
      </c>
      <c r="AI1742">
        <f t="shared" si="720"/>
        <v>0</v>
      </c>
      <c r="AJ1742">
        <f t="shared" si="721"/>
        <v>0</v>
      </c>
      <c r="AL1742">
        <f t="shared" si="722"/>
        <v>0</v>
      </c>
      <c r="AM1742">
        <f t="shared" si="723"/>
        <v>0</v>
      </c>
      <c r="AN1742">
        <f t="shared" si="724"/>
        <v>0</v>
      </c>
      <c r="AO1742">
        <f t="shared" si="725"/>
        <v>0</v>
      </c>
      <c r="AQ1742">
        <f t="shared" si="726"/>
        <v>0</v>
      </c>
      <c r="AR1742">
        <f t="shared" si="727"/>
        <v>0</v>
      </c>
      <c r="AS1742">
        <f t="shared" si="728"/>
        <v>0</v>
      </c>
      <c r="AT1742">
        <f t="shared" si="729"/>
        <v>0</v>
      </c>
      <c r="AV1742">
        <f t="shared" si="730"/>
        <v>0</v>
      </c>
      <c r="AW1742">
        <f t="shared" si="731"/>
        <v>0</v>
      </c>
      <c r="AX1742">
        <f t="shared" si="732"/>
        <v>0</v>
      </c>
      <c r="AY1742">
        <f t="shared" si="733"/>
        <v>0</v>
      </c>
      <c r="BA1742">
        <f t="shared" si="734"/>
        <v>0</v>
      </c>
      <c r="BB1742">
        <f t="shared" si="735"/>
        <v>0</v>
      </c>
      <c r="BC1742">
        <f t="shared" si="736"/>
        <v>0</v>
      </c>
      <c r="BD1742">
        <f t="shared" si="737"/>
        <v>0</v>
      </c>
      <c r="BF1742">
        <f t="shared" si="738"/>
        <v>0</v>
      </c>
      <c r="BG1742">
        <f t="shared" si="739"/>
        <v>0</v>
      </c>
      <c r="BH1742">
        <f t="shared" si="740"/>
        <v>0</v>
      </c>
      <c r="BI1742">
        <f t="shared" si="741"/>
        <v>0</v>
      </c>
    </row>
    <row r="1743" spans="1:61" ht="15" customHeight="1">
      <c r="A1743" s="166"/>
      <c r="B1743" s="7"/>
      <c r="C1743" s="64" t="s">
        <v>110</v>
      </c>
      <c r="D1743" s="322" t="str">
        <f t="shared" si="717"/>
        <v/>
      </c>
      <c r="E1743" s="323"/>
      <c r="F1743" s="323"/>
      <c r="G1743" s="323"/>
      <c r="H1743" s="323"/>
      <c r="I1743" s="323"/>
      <c r="J1743" s="323"/>
      <c r="K1743" s="323"/>
      <c r="L1743" s="324"/>
      <c r="M1743" s="234"/>
      <c r="N1743" s="234"/>
      <c r="O1743" s="234"/>
      <c r="P1743" s="234"/>
      <c r="Q1743" s="234"/>
      <c r="R1743" s="234"/>
      <c r="S1743" s="234"/>
      <c r="T1743" s="234"/>
      <c r="U1743" s="234"/>
      <c r="V1743" s="234"/>
      <c r="W1743" s="234"/>
      <c r="X1743" s="234"/>
      <c r="Y1743" s="234"/>
      <c r="Z1743" s="234"/>
      <c r="AA1743" s="234"/>
      <c r="AB1743" s="234"/>
      <c r="AC1743" s="234"/>
      <c r="AD1743" s="234"/>
      <c r="AG1743">
        <f t="shared" si="718"/>
        <v>0</v>
      </c>
      <c r="AH1743">
        <f t="shared" si="719"/>
        <v>0</v>
      </c>
      <c r="AI1743">
        <f t="shared" si="720"/>
        <v>0</v>
      </c>
      <c r="AJ1743">
        <f t="shared" si="721"/>
        <v>0</v>
      </c>
      <c r="AL1743">
        <f t="shared" si="722"/>
        <v>0</v>
      </c>
      <c r="AM1743">
        <f t="shared" si="723"/>
        <v>0</v>
      </c>
      <c r="AN1743">
        <f t="shared" si="724"/>
        <v>0</v>
      </c>
      <c r="AO1743">
        <f t="shared" si="725"/>
        <v>0</v>
      </c>
      <c r="AQ1743">
        <f t="shared" si="726"/>
        <v>0</v>
      </c>
      <c r="AR1743">
        <f t="shared" si="727"/>
        <v>0</v>
      </c>
      <c r="AS1743">
        <f t="shared" si="728"/>
        <v>0</v>
      </c>
      <c r="AT1743">
        <f t="shared" si="729"/>
        <v>0</v>
      </c>
      <c r="AV1743">
        <f t="shared" si="730"/>
        <v>0</v>
      </c>
      <c r="AW1743">
        <f t="shared" si="731"/>
        <v>0</v>
      </c>
      <c r="AX1743">
        <f t="shared" si="732"/>
        <v>0</v>
      </c>
      <c r="AY1743">
        <f t="shared" si="733"/>
        <v>0</v>
      </c>
      <c r="BA1743">
        <f t="shared" si="734"/>
        <v>0</v>
      </c>
      <c r="BB1743">
        <f t="shared" si="735"/>
        <v>0</v>
      </c>
      <c r="BC1743">
        <f t="shared" si="736"/>
        <v>0</v>
      </c>
      <c r="BD1743">
        <f t="shared" si="737"/>
        <v>0</v>
      </c>
      <c r="BF1743">
        <f t="shared" si="738"/>
        <v>0</v>
      </c>
      <c r="BG1743">
        <f t="shared" si="739"/>
        <v>0</v>
      </c>
      <c r="BH1743">
        <f t="shared" si="740"/>
        <v>0</v>
      </c>
      <c r="BI1743">
        <f t="shared" si="741"/>
        <v>0</v>
      </c>
    </row>
    <row r="1744" spans="1:61" ht="15" customHeight="1">
      <c r="A1744" s="166"/>
      <c r="B1744" s="7"/>
      <c r="C1744" s="64" t="s">
        <v>111</v>
      </c>
      <c r="D1744" s="322" t="str">
        <f t="shared" si="717"/>
        <v/>
      </c>
      <c r="E1744" s="323"/>
      <c r="F1744" s="323"/>
      <c r="G1744" s="323"/>
      <c r="H1744" s="323"/>
      <c r="I1744" s="323"/>
      <c r="J1744" s="323"/>
      <c r="K1744" s="323"/>
      <c r="L1744" s="324"/>
      <c r="M1744" s="234"/>
      <c r="N1744" s="234"/>
      <c r="O1744" s="234"/>
      <c r="P1744" s="234"/>
      <c r="Q1744" s="234"/>
      <c r="R1744" s="234"/>
      <c r="S1744" s="234"/>
      <c r="T1744" s="234"/>
      <c r="U1744" s="234"/>
      <c r="V1744" s="234"/>
      <c r="W1744" s="234"/>
      <c r="X1744" s="234"/>
      <c r="Y1744" s="234"/>
      <c r="Z1744" s="234"/>
      <c r="AA1744" s="234"/>
      <c r="AB1744" s="234"/>
      <c r="AC1744" s="234"/>
      <c r="AD1744" s="234"/>
      <c r="AG1744">
        <f t="shared" si="718"/>
        <v>0</v>
      </c>
      <c r="AH1744">
        <f t="shared" si="719"/>
        <v>0</v>
      </c>
      <c r="AI1744">
        <f t="shared" si="720"/>
        <v>0</v>
      </c>
      <c r="AJ1744">
        <f t="shared" si="721"/>
        <v>0</v>
      </c>
      <c r="AL1744">
        <f t="shared" si="722"/>
        <v>0</v>
      </c>
      <c r="AM1744">
        <f t="shared" si="723"/>
        <v>0</v>
      </c>
      <c r="AN1744">
        <f t="shared" si="724"/>
        <v>0</v>
      </c>
      <c r="AO1744">
        <f t="shared" si="725"/>
        <v>0</v>
      </c>
      <c r="AQ1744">
        <f t="shared" si="726"/>
        <v>0</v>
      </c>
      <c r="AR1744">
        <f t="shared" si="727"/>
        <v>0</v>
      </c>
      <c r="AS1744">
        <f t="shared" si="728"/>
        <v>0</v>
      </c>
      <c r="AT1744">
        <f t="shared" si="729"/>
        <v>0</v>
      </c>
      <c r="AV1744">
        <f t="shared" si="730"/>
        <v>0</v>
      </c>
      <c r="AW1744">
        <f t="shared" si="731"/>
        <v>0</v>
      </c>
      <c r="AX1744">
        <f t="shared" si="732"/>
        <v>0</v>
      </c>
      <c r="AY1744">
        <f t="shared" si="733"/>
        <v>0</v>
      </c>
      <c r="BA1744">
        <f t="shared" si="734"/>
        <v>0</v>
      </c>
      <c r="BB1744">
        <f t="shared" si="735"/>
        <v>0</v>
      </c>
      <c r="BC1744">
        <f t="shared" si="736"/>
        <v>0</v>
      </c>
      <c r="BD1744">
        <f t="shared" si="737"/>
        <v>0</v>
      </c>
      <c r="BF1744">
        <f t="shared" si="738"/>
        <v>0</v>
      </c>
      <c r="BG1744">
        <f t="shared" si="739"/>
        <v>0</v>
      </c>
      <c r="BH1744">
        <f t="shared" si="740"/>
        <v>0</v>
      </c>
      <c r="BI1744">
        <f t="shared" si="741"/>
        <v>0</v>
      </c>
    </row>
    <row r="1745" spans="1:61" ht="15" customHeight="1">
      <c r="A1745" s="166"/>
      <c r="B1745" s="7"/>
      <c r="C1745" s="64" t="s">
        <v>112</v>
      </c>
      <c r="D1745" s="322" t="str">
        <f t="shared" si="717"/>
        <v/>
      </c>
      <c r="E1745" s="323"/>
      <c r="F1745" s="323"/>
      <c r="G1745" s="323"/>
      <c r="H1745" s="323"/>
      <c r="I1745" s="323"/>
      <c r="J1745" s="323"/>
      <c r="K1745" s="323"/>
      <c r="L1745" s="324"/>
      <c r="M1745" s="234"/>
      <c r="N1745" s="234"/>
      <c r="O1745" s="234"/>
      <c r="P1745" s="234"/>
      <c r="Q1745" s="234"/>
      <c r="R1745" s="234"/>
      <c r="S1745" s="234"/>
      <c r="T1745" s="234"/>
      <c r="U1745" s="234"/>
      <c r="V1745" s="234"/>
      <c r="W1745" s="234"/>
      <c r="X1745" s="234"/>
      <c r="Y1745" s="234"/>
      <c r="Z1745" s="234"/>
      <c r="AA1745" s="234"/>
      <c r="AB1745" s="234"/>
      <c r="AC1745" s="234"/>
      <c r="AD1745" s="234"/>
      <c r="AG1745">
        <f t="shared" si="718"/>
        <v>0</v>
      </c>
      <c r="AH1745">
        <f t="shared" si="719"/>
        <v>0</v>
      </c>
      <c r="AI1745">
        <f t="shared" si="720"/>
        <v>0</v>
      </c>
      <c r="AJ1745">
        <f t="shared" si="721"/>
        <v>0</v>
      </c>
      <c r="AL1745">
        <f t="shared" si="722"/>
        <v>0</v>
      </c>
      <c r="AM1745">
        <f t="shared" si="723"/>
        <v>0</v>
      </c>
      <c r="AN1745">
        <f t="shared" si="724"/>
        <v>0</v>
      </c>
      <c r="AO1745">
        <f t="shared" si="725"/>
        <v>0</v>
      </c>
      <c r="AQ1745">
        <f t="shared" si="726"/>
        <v>0</v>
      </c>
      <c r="AR1745">
        <f t="shared" si="727"/>
        <v>0</v>
      </c>
      <c r="AS1745">
        <f t="shared" si="728"/>
        <v>0</v>
      </c>
      <c r="AT1745">
        <f t="shared" si="729"/>
        <v>0</v>
      </c>
      <c r="AV1745">
        <f t="shared" si="730"/>
        <v>0</v>
      </c>
      <c r="AW1745">
        <f t="shared" si="731"/>
        <v>0</v>
      </c>
      <c r="AX1745">
        <f t="shared" si="732"/>
        <v>0</v>
      </c>
      <c r="AY1745">
        <f t="shared" si="733"/>
        <v>0</v>
      </c>
      <c r="BA1745">
        <f t="shared" si="734"/>
        <v>0</v>
      </c>
      <c r="BB1745">
        <f t="shared" si="735"/>
        <v>0</v>
      </c>
      <c r="BC1745">
        <f t="shared" si="736"/>
        <v>0</v>
      </c>
      <c r="BD1745">
        <f t="shared" si="737"/>
        <v>0</v>
      </c>
      <c r="BF1745">
        <f t="shared" si="738"/>
        <v>0</v>
      </c>
      <c r="BG1745">
        <f t="shared" si="739"/>
        <v>0</v>
      </c>
      <c r="BH1745">
        <f t="shared" si="740"/>
        <v>0</v>
      </c>
      <c r="BI1745">
        <f t="shared" si="741"/>
        <v>0</v>
      </c>
    </row>
    <row r="1746" spans="1:61" ht="15" customHeight="1">
      <c r="A1746" s="166"/>
      <c r="B1746" s="7"/>
      <c r="C1746" s="64" t="s">
        <v>113</v>
      </c>
      <c r="D1746" s="322" t="str">
        <f t="shared" si="717"/>
        <v/>
      </c>
      <c r="E1746" s="323"/>
      <c r="F1746" s="323"/>
      <c r="G1746" s="323"/>
      <c r="H1746" s="323"/>
      <c r="I1746" s="323"/>
      <c r="J1746" s="323"/>
      <c r="K1746" s="323"/>
      <c r="L1746" s="324"/>
      <c r="M1746" s="234"/>
      <c r="N1746" s="234"/>
      <c r="O1746" s="234"/>
      <c r="P1746" s="234"/>
      <c r="Q1746" s="234"/>
      <c r="R1746" s="234"/>
      <c r="S1746" s="234"/>
      <c r="T1746" s="234"/>
      <c r="U1746" s="234"/>
      <c r="V1746" s="234"/>
      <c r="W1746" s="234"/>
      <c r="X1746" s="234"/>
      <c r="Y1746" s="234"/>
      <c r="Z1746" s="234"/>
      <c r="AA1746" s="234"/>
      <c r="AB1746" s="234"/>
      <c r="AC1746" s="234"/>
      <c r="AD1746" s="234"/>
      <c r="AG1746">
        <f t="shared" si="718"/>
        <v>0</v>
      </c>
      <c r="AH1746">
        <f t="shared" si="719"/>
        <v>0</v>
      </c>
      <c r="AI1746">
        <f t="shared" si="720"/>
        <v>0</v>
      </c>
      <c r="AJ1746">
        <f t="shared" si="721"/>
        <v>0</v>
      </c>
      <c r="AL1746">
        <f t="shared" si="722"/>
        <v>0</v>
      </c>
      <c r="AM1746">
        <f t="shared" si="723"/>
        <v>0</v>
      </c>
      <c r="AN1746">
        <f t="shared" si="724"/>
        <v>0</v>
      </c>
      <c r="AO1746">
        <f t="shared" si="725"/>
        <v>0</v>
      </c>
      <c r="AQ1746">
        <f t="shared" si="726"/>
        <v>0</v>
      </c>
      <c r="AR1746">
        <f t="shared" si="727"/>
        <v>0</v>
      </c>
      <c r="AS1746">
        <f t="shared" si="728"/>
        <v>0</v>
      </c>
      <c r="AT1746">
        <f t="shared" si="729"/>
        <v>0</v>
      </c>
      <c r="AV1746">
        <f t="shared" si="730"/>
        <v>0</v>
      </c>
      <c r="AW1746">
        <f t="shared" si="731"/>
        <v>0</v>
      </c>
      <c r="AX1746">
        <f t="shared" si="732"/>
        <v>0</v>
      </c>
      <c r="AY1746">
        <f t="shared" si="733"/>
        <v>0</v>
      </c>
      <c r="BA1746">
        <f t="shared" si="734"/>
        <v>0</v>
      </c>
      <c r="BB1746">
        <f t="shared" si="735"/>
        <v>0</v>
      </c>
      <c r="BC1746">
        <f t="shared" si="736"/>
        <v>0</v>
      </c>
      <c r="BD1746">
        <f t="shared" si="737"/>
        <v>0</v>
      </c>
      <c r="BF1746">
        <f t="shared" si="738"/>
        <v>0</v>
      </c>
      <c r="BG1746">
        <f t="shared" si="739"/>
        <v>0</v>
      </c>
      <c r="BH1746">
        <f t="shared" si="740"/>
        <v>0</v>
      </c>
      <c r="BI1746">
        <f t="shared" si="741"/>
        <v>0</v>
      </c>
    </row>
    <row r="1747" spans="1:61" ht="15" customHeight="1">
      <c r="A1747" s="166"/>
      <c r="B1747" s="7"/>
      <c r="C1747" s="64" t="s">
        <v>114</v>
      </c>
      <c r="D1747" s="322" t="str">
        <f t="shared" si="717"/>
        <v/>
      </c>
      <c r="E1747" s="323"/>
      <c r="F1747" s="323"/>
      <c r="G1747" s="323"/>
      <c r="H1747" s="323"/>
      <c r="I1747" s="323"/>
      <c r="J1747" s="323"/>
      <c r="K1747" s="323"/>
      <c r="L1747" s="324"/>
      <c r="M1747" s="234"/>
      <c r="N1747" s="234"/>
      <c r="O1747" s="234"/>
      <c r="P1747" s="234"/>
      <c r="Q1747" s="234"/>
      <c r="R1747" s="234"/>
      <c r="S1747" s="234"/>
      <c r="T1747" s="234"/>
      <c r="U1747" s="234"/>
      <c r="V1747" s="234"/>
      <c r="W1747" s="234"/>
      <c r="X1747" s="234"/>
      <c r="Y1747" s="234"/>
      <c r="Z1747" s="234"/>
      <c r="AA1747" s="234"/>
      <c r="AB1747" s="234"/>
      <c r="AC1747" s="234"/>
      <c r="AD1747" s="234"/>
      <c r="AG1747">
        <f t="shared" si="718"/>
        <v>0</v>
      </c>
      <c r="AH1747">
        <f t="shared" si="719"/>
        <v>0</v>
      </c>
      <c r="AI1747">
        <f t="shared" si="720"/>
        <v>0</v>
      </c>
      <c r="AJ1747">
        <f t="shared" si="721"/>
        <v>0</v>
      </c>
      <c r="AL1747">
        <f t="shared" si="722"/>
        <v>0</v>
      </c>
      <c r="AM1747">
        <f t="shared" si="723"/>
        <v>0</v>
      </c>
      <c r="AN1747">
        <f t="shared" si="724"/>
        <v>0</v>
      </c>
      <c r="AO1747">
        <f t="shared" si="725"/>
        <v>0</v>
      </c>
      <c r="AQ1747">
        <f t="shared" si="726"/>
        <v>0</v>
      </c>
      <c r="AR1747">
        <f t="shared" si="727"/>
        <v>0</v>
      </c>
      <c r="AS1747">
        <f t="shared" si="728"/>
        <v>0</v>
      </c>
      <c r="AT1747">
        <f t="shared" si="729"/>
        <v>0</v>
      </c>
      <c r="AV1747">
        <f t="shared" si="730"/>
        <v>0</v>
      </c>
      <c r="AW1747">
        <f t="shared" si="731"/>
        <v>0</v>
      </c>
      <c r="AX1747">
        <f t="shared" si="732"/>
        <v>0</v>
      </c>
      <c r="AY1747">
        <f t="shared" si="733"/>
        <v>0</v>
      </c>
      <c r="BA1747">
        <f t="shared" si="734"/>
        <v>0</v>
      </c>
      <c r="BB1747">
        <f t="shared" si="735"/>
        <v>0</v>
      </c>
      <c r="BC1747">
        <f t="shared" si="736"/>
        <v>0</v>
      </c>
      <c r="BD1747">
        <f t="shared" si="737"/>
        <v>0</v>
      </c>
      <c r="BF1747">
        <f t="shared" si="738"/>
        <v>0</v>
      </c>
      <c r="BG1747">
        <f t="shared" si="739"/>
        <v>0</v>
      </c>
      <c r="BH1747">
        <f t="shared" si="740"/>
        <v>0</v>
      </c>
      <c r="BI1747">
        <f t="shared" si="741"/>
        <v>0</v>
      </c>
    </row>
    <row r="1748" spans="1:61" ht="15" customHeight="1">
      <c r="A1748" s="166"/>
      <c r="B1748" s="7"/>
      <c r="C1748" s="64" t="s">
        <v>115</v>
      </c>
      <c r="D1748" s="322" t="str">
        <f t="shared" si="717"/>
        <v/>
      </c>
      <c r="E1748" s="323"/>
      <c r="F1748" s="323"/>
      <c r="G1748" s="323"/>
      <c r="H1748" s="323"/>
      <c r="I1748" s="323"/>
      <c r="J1748" s="323"/>
      <c r="K1748" s="323"/>
      <c r="L1748" s="324"/>
      <c r="M1748" s="234"/>
      <c r="N1748" s="234"/>
      <c r="O1748" s="234"/>
      <c r="P1748" s="234"/>
      <c r="Q1748" s="234"/>
      <c r="R1748" s="234"/>
      <c r="S1748" s="234"/>
      <c r="T1748" s="234"/>
      <c r="U1748" s="234"/>
      <c r="V1748" s="234"/>
      <c r="W1748" s="234"/>
      <c r="X1748" s="234"/>
      <c r="Y1748" s="234"/>
      <c r="Z1748" s="234"/>
      <c r="AA1748" s="234"/>
      <c r="AB1748" s="234"/>
      <c r="AC1748" s="234"/>
      <c r="AD1748" s="234"/>
      <c r="AG1748">
        <f t="shared" si="718"/>
        <v>0</v>
      </c>
      <c r="AH1748">
        <f t="shared" si="719"/>
        <v>0</v>
      </c>
      <c r="AI1748">
        <f t="shared" si="720"/>
        <v>0</v>
      </c>
      <c r="AJ1748">
        <f t="shared" si="721"/>
        <v>0</v>
      </c>
      <c r="AL1748">
        <f t="shared" si="722"/>
        <v>0</v>
      </c>
      <c r="AM1748">
        <f t="shared" si="723"/>
        <v>0</v>
      </c>
      <c r="AN1748">
        <f t="shared" si="724"/>
        <v>0</v>
      </c>
      <c r="AO1748">
        <f t="shared" si="725"/>
        <v>0</v>
      </c>
      <c r="AQ1748">
        <f t="shared" si="726"/>
        <v>0</v>
      </c>
      <c r="AR1748">
        <f t="shared" si="727"/>
        <v>0</v>
      </c>
      <c r="AS1748">
        <f t="shared" si="728"/>
        <v>0</v>
      </c>
      <c r="AT1748">
        <f t="shared" si="729"/>
        <v>0</v>
      </c>
      <c r="AV1748">
        <f t="shared" si="730"/>
        <v>0</v>
      </c>
      <c r="AW1748">
        <f t="shared" si="731"/>
        <v>0</v>
      </c>
      <c r="AX1748">
        <f t="shared" si="732"/>
        <v>0</v>
      </c>
      <c r="AY1748">
        <f t="shared" si="733"/>
        <v>0</v>
      </c>
      <c r="BA1748">
        <f t="shared" si="734"/>
        <v>0</v>
      </c>
      <c r="BB1748">
        <f t="shared" si="735"/>
        <v>0</v>
      </c>
      <c r="BC1748">
        <f t="shared" si="736"/>
        <v>0</v>
      </c>
      <c r="BD1748">
        <f t="shared" si="737"/>
        <v>0</v>
      </c>
      <c r="BF1748">
        <f t="shared" si="738"/>
        <v>0</v>
      </c>
      <c r="BG1748">
        <f t="shared" si="739"/>
        <v>0</v>
      </c>
      <c r="BH1748">
        <f t="shared" si="740"/>
        <v>0</v>
      </c>
      <c r="BI1748">
        <f t="shared" si="741"/>
        <v>0</v>
      </c>
    </row>
    <row r="1749" spans="1:61" ht="15" customHeight="1">
      <c r="A1749" s="166"/>
      <c r="B1749" s="7"/>
      <c r="C1749" s="64" t="s">
        <v>116</v>
      </c>
      <c r="D1749" s="322" t="str">
        <f t="shared" si="717"/>
        <v/>
      </c>
      <c r="E1749" s="323"/>
      <c r="F1749" s="323"/>
      <c r="G1749" s="323"/>
      <c r="H1749" s="323"/>
      <c r="I1749" s="323"/>
      <c r="J1749" s="323"/>
      <c r="K1749" s="323"/>
      <c r="L1749" s="324"/>
      <c r="M1749" s="234"/>
      <c r="N1749" s="234"/>
      <c r="O1749" s="234"/>
      <c r="P1749" s="234"/>
      <c r="Q1749" s="234"/>
      <c r="R1749" s="234"/>
      <c r="S1749" s="234"/>
      <c r="T1749" s="234"/>
      <c r="U1749" s="234"/>
      <c r="V1749" s="234"/>
      <c r="W1749" s="234"/>
      <c r="X1749" s="234"/>
      <c r="Y1749" s="234"/>
      <c r="Z1749" s="234"/>
      <c r="AA1749" s="234"/>
      <c r="AB1749" s="234"/>
      <c r="AC1749" s="234"/>
      <c r="AD1749" s="234"/>
      <c r="AG1749">
        <f t="shared" si="718"/>
        <v>0</v>
      </c>
      <c r="AH1749">
        <f t="shared" si="719"/>
        <v>0</v>
      </c>
      <c r="AI1749">
        <f t="shared" si="720"/>
        <v>0</v>
      </c>
      <c r="AJ1749">
        <f t="shared" si="721"/>
        <v>0</v>
      </c>
      <c r="AL1749">
        <f t="shared" si="722"/>
        <v>0</v>
      </c>
      <c r="AM1749">
        <f t="shared" si="723"/>
        <v>0</v>
      </c>
      <c r="AN1749">
        <f t="shared" si="724"/>
        <v>0</v>
      </c>
      <c r="AO1749">
        <f t="shared" si="725"/>
        <v>0</v>
      </c>
      <c r="AQ1749">
        <f t="shared" si="726"/>
        <v>0</v>
      </c>
      <c r="AR1749">
        <f t="shared" si="727"/>
        <v>0</v>
      </c>
      <c r="AS1749">
        <f t="shared" si="728"/>
        <v>0</v>
      </c>
      <c r="AT1749">
        <f t="shared" si="729"/>
        <v>0</v>
      </c>
      <c r="AV1749">
        <f t="shared" si="730"/>
        <v>0</v>
      </c>
      <c r="AW1749">
        <f t="shared" si="731"/>
        <v>0</v>
      </c>
      <c r="AX1749">
        <f t="shared" si="732"/>
        <v>0</v>
      </c>
      <c r="AY1749">
        <f t="shared" si="733"/>
        <v>0</v>
      </c>
      <c r="BA1749">
        <f t="shared" si="734"/>
        <v>0</v>
      </c>
      <c r="BB1749">
        <f t="shared" si="735"/>
        <v>0</v>
      </c>
      <c r="BC1749">
        <f t="shared" si="736"/>
        <v>0</v>
      </c>
      <c r="BD1749">
        <f t="shared" si="737"/>
        <v>0</v>
      </c>
      <c r="BF1749">
        <f t="shared" si="738"/>
        <v>0</v>
      </c>
      <c r="BG1749">
        <f t="shared" si="739"/>
        <v>0</v>
      </c>
      <c r="BH1749">
        <f t="shared" si="740"/>
        <v>0</v>
      </c>
      <c r="BI1749">
        <f t="shared" si="741"/>
        <v>0</v>
      </c>
    </row>
    <row r="1750" spans="1:61" ht="15" customHeight="1">
      <c r="A1750" s="166"/>
      <c r="B1750" s="7"/>
      <c r="C1750" s="64" t="s">
        <v>117</v>
      </c>
      <c r="D1750" s="322" t="str">
        <f t="shared" si="717"/>
        <v/>
      </c>
      <c r="E1750" s="323"/>
      <c r="F1750" s="323"/>
      <c r="G1750" s="323"/>
      <c r="H1750" s="323"/>
      <c r="I1750" s="323"/>
      <c r="J1750" s="323"/>
      <c r="K1750" s="323"/>
      <c r="L1750" s="324"/>
      <c r="M1750" s="234"/>
      <c r="N1750" s="234"/>
      <c r="O1750" s="234"/>
      <c r="P1750" s="234"/>
      <c r="Q1750" s="234"/>
      <c r="R1750" s="234"/>
      <c r="S1750" s="234"/>
      <c r="T1750" s="234"/>
      <c r="U1750" s="234"/>
      <c r="V1750" s="234"/>
      <c r="W1750" s="234"/>
      <c r="X1750" s="234"/>
      <c r="Y1750" s="234"/>
      <c r="Z1750" s="234"/>
      <c r="AA1750" s="234"/>
      <c r="AB1750" s="234"/>
      <c r="AC1750" s="234"/>
      <c r="AD1750" s="234"/>
      <c r="AG1750">
        <f t="shared" si="718"/>
        <v>0</v>
      </c>
      <c r="AH1750">
        <f t="shared" si="719"/>
        <v>0</v>
      </c>
      <c r="AI1750">
        <f t="shared" si="720"/>
        <v>0</v>
      </c>
      <c r="AJ1750">
        <f t="shared" si="721"/>
        <v>0</v>
      </c>
      <c r="AL1750">
        <f t="shared" si="722"/>
        <v>0</v>
      </c>
      <c r="AM1750">
        <f t="shared" si="723"/>
        <v>0</v>
      </c>
      <c r="AN1750">
        <f t="shared" si="724"/>
        <v>0</v>
      </c>
      <c r="AO1750">
        <f t="shared" si="725"/>
        <v>0</v>
      </c>
      <c r="AQ1750">
        <f t="shared" si="726"/>
        <v>0</v>
      </c>
      <c r="AR1750">
        <f t="shared" si="727"/>
        <v>0</v>
      </c>
      <c r="AS1750">
        <f t="shared" si="728"/>
        <v>0</v>
      </c>
      <c r="AT1750">
        <f t="shared" si="729"/>
        <v>0</v>
      </c>
      <c r="AV1750">
        <f t="shared" si="730"/>
        <v>0</v>
      </c>
      <c r="AW1750">
        <f t="shared" si="731"/>
        <v>0</v>
      </c>
      <c r="AX1750">
        <f t="shared" si="732"/>
        <v>0</v>
      </c>
      <c r="AY1750">
        <f t="shared" si="733"/>
        <v>0</v>
      </c>
      <c r="BA1750">
        <f t="shared" si="734"/>
        <v>0</v>
      </c>
      <c r="BB1750">
        <f t="shared" si="735"/>
        <v>0</v>
      </c>
      <c r="BC1750">
        <f t="shared" si="736"/>
        <v>0</v>
      </c>
      <c r="BD1750">
        <f t="shared" si="737"/>
        <v>0</v>
      </c>
      <c r="BF1750">
        <f t="shared" si="738"/>
        <v>0</v>
      </c>
      <c r="BG1750">
        <f t="shared" si="739"/>
        <v>0</v>
      </c>
      <c r="BH1750">
        <f t="shared" si="740"/>
        <v>0</v>
      </c>
      <c r="BI1750">
        <f t="shared" si="741"/>
        <v>0</v>
      </c>
    </row>
    <row r="1751" spans="1:61" ht="15" customHeight="1">
      <c r="A1751" s="166"/>
      <c r="B1751" s="7"/>
      <c r="C1751" s="64" t="s">
        <v>118</v>
      </c>
      <c r="D1751" s="322" t="str">
        <f t="shared" si="717"/>
        <v/>
      </c>
      <c r="E1751" s="323"/>
      <c r="F1751" s="323"/>
      <c r="G1751" s="323"/>
      <c r="H1751" s="323"/>
      <c r="I1751" s="323"/>
      <c r="J1751" s="323"/>
      <c r="K1751" s="323"/>
      <c r="L1751" s="324"/>
      <c r="M1751" s="234"/>
      <c r="N1751" s="234"/>
      <c r="O1751" s="234"/>
      <c r="P1751" s="234"/>
      <c r="Q1751" s="234"/>
      <c r="R1751" s="234"/>
      <c r="S1751" s="234"/>
      <c r="T1751" s="234"/>
      <c r="U1751" s="234"/>
      <c r="V1751" s="234"/>
      <c r="W1751" s="234"/>
      <c r="X1751" s="234"/>
      <c r="Y1751" s="234"/>
      <c r="Z1751" s="234"/>
      <c r="AA1751" s="234"/>
      <c r="AB1751" s="234"/>
      <c r="AC1751" s="234"/>
      <c r="AD1751" s="234"/>
      <c r="AG1751">
        <f t="shared" si="718"/>
        <v>0</v>
      </c>
      <c r="AH1751">
        <f t="shared" si="719"/>
        <v>0</v>
      </c>
      <c r="AI1751">
        <f t="shared" si="720"/>
        <v>0</v>
      </c>
      <c r="AJ1751">
        <f t="shared" si="721"/>
        <v>0</v>
      </c>
      <c r="AL1751">
        <f t="shared" si="722"/>
        <v>0</v>
      </c>
      <c r="AM1751">
        <f t="shared" si="723"/>
        <v>0</v>
      </c>
      <c r="AN1751">
        <f t="shared" si="724"/>
        <v>0</v>
      </c>
      <c r="AO1751">
        <f t="shared" si="725"/>
        <v>0</v>
      </c>
      <c r="AQ1751">
        <f t="shared" si="726"/>
        <v>0</v>
      </c>
      <c r="AR1751">
        <f t="shared" si="727"/>
        <v>0</v>
      </c>
      <c r="AS1751">
        <f t="shared" si="728"/>
        <v>0</v>
      </c>
      <c r="AT1751">
        <f t="shared" si="729"/>
        <v>0</v>
      </c>
      <c r="AV1751">
        <f t="shared" si="730"/>
        <v>0</v>
      </c>
      <c r="AW1751">
        <f t="shared" si="731"/>
        <v>0</v>
      </c>
      <c r="AX1751">
        <f t="shared" si="732"/>
        <v>0</v>
      </c>
      <c r="AY1751">
        <f t="shared" si="733"/>
        <v>0</v>
      </c>
      <c r="BA1751">
        <f t="shared" si="734"/>
        <v>0</v>
      </c>
      <c r="BB1751">
        <f t="shared" si="735"/>
        <v>0</v>
      </c>
      <c r="BC1751">
        <f t="shared" si="736"/>
        <v>0</v>
      </c>
      <c r="BD1751">
        <f t="shared" si="737"/>
        <v>0</v>
      </c>
      <c r="BF1751">
        <f t="shared" si="738"/>
        <v>0</v>
      </c>
      <c r="BG1751">
        <f t="shared" si="739"/>
        <v>0</v>
      </c>
      <c r="BH1751">
        <f t="shared" si="740"/>
        <v>0</v>
      </c>
      <c r="BI1751">
        <f t="shared" si="741"/>
        <v>0</v>
      </c>
    </row>
    <row r="1752" spans="1:61" ht="15" customHeight="1">
      <c r="A1752" s="166"/>
      <c r="B1752" s="7"/>
      <c r="C1752" s="64" t="s">
        <v>119</v>
      </c>
      <c r="D1752" s="322" t="str">
        <f t="shared" si="717"/>
        <v/>
      </c>
      <c r="E1752" s="323"/>
      <c r="F1752" s="323"/>
      <c r="G1752" s="323"/>
      <c r="H1752" s="323"/>
      <c r="I1752" s="323"/>
      <c r="J1752" s="323"/>
      <c r="K1752" s="323"/>
      <c r="L1752" s="324"/>
      <c r="M1752" s="234"/>
      <c r="N1752" s="234"/>
      <c r="O1752" s="234"/>
      <c r="P1752" s="234"/>
      <c r="Q1752" s="234"/>
      <c r="R1752" s="234"/>
      <c r="S1752" s="234"/>
      <c r="T1752" s="234"/>
      <c r="U1752" s="234"/>
      <c r="V1752" s="234"/>
      <c r="W1752" s="234"/>
      <c r="X1752" s="234"/>
      <c r="Y1752" s="234"/>
      <c r="Z1752" s="234"/>
      <c r="AA1752" s="234"/>
      <c r="AB1752" s="234"/>
      <c r="AC1752" s="234"/>
      <c r="AD1752" s="234"/>
      <c r="AG1752">
        <f t="shared" si="718"/>
        <v>0</v>
      </c>
      <c r="AH1752">
        <f t="shared" si="719"/>
        <v>0</v>
      </c>
      <c r="AI1752">
        <f t="shared" si="720"/>
        <v>0</v>
      </c>
      <c r="AJ1752">
        <f t="shared" si="721"/>
        <v>0</v>
      </c>
      <c r="AL1752">
        <f t="shared" si="722"/>
        <v>0</v>
      </c>
      <c r="AM1752">
        <f t="shared" si="723"/>
        <v>0</v>
      </c>
      <c r="AN1752">
        <f t="shared" si="724"/>
        <v>0</v>
      </c>
      <c r="AO1752">
        <f t="shared" si="725"/>
        <v>0</v>
      </c>
      <c r="AQ1752">
        <f t="shared" si="726"/>
        <v>0</v>
      </c>
      <c r="AR1752">
        <f t="shared" si="727"/>
        <v>0</v>
      </c>
      <c r="AS1752">
        <f t="shared" si="728"/>
        <v>0</v>
      </c>
      <c r="AT1752">
        <f t="shared" si="729"/>
        <v>0</v>
      </c>
      <c r="AV1752">
        <f t="shared" si="730"/>
        <v>0</v>
      </c>
      <c r="AW1752">
        <f t="shared" si="731"/>
        <v>0</v>
      </c>
      <c r="AX1752">
        <f t="shared" si="732"/>
        <v>0</v>
      </c>
      <c r="AY1752">
        <f t="shared" si="733"/>
        <v>0</v>
      </c>
      <c r="BA1752">
        <f t="shared" si="734"/>
        <v>0</v>
      </c>
      <c r="BB1752">
        <f t="shared" si="735"/>
        <v>0</v>
      </c>
      <c r="BC1752">
        <f t="shared" si="736"/>
        <v>0</v>
      </c>
      <c r="BD1752">
        <f t="shared" si="737"/>
        <v>0</v>
      </c>
      <c r="BF1752">
        <f t="shared" si="738"/>
        <v>0</v>
      </c>
      <c r="BG1752">
        <f t="shared" si="739"/>
        <v>0</v>
      </c>
      <c r="BH1752">
        <f t="shared" si="740"/>
        <v>0</v>
      </c>
      <c r="BI1752">
        <f t="shared" si="741"/>
        <v>0</v>
      </c>
    </row>
    <row r="1753" spans="1:61" ht="15" customHeight="1">
      <c r="A1753" s="166"/>
      <c r="B1753" s="7"/>
      <c r="C1753" s="64" t="s">
        <v>120</v>
      </c>
      <c r="D1753" s="322" t="str">
        <f t="shared" si="717"/>
        <v/>
      </c>
      <c r="E1753" s="323"/>
      <c r="F1753" s="323"/>
      <c r="G1753" s="323"/>
      <c r="H1753" s="323"/>
      <c r="I1753" s="323"/>
      <c r="J1753" s="323"/>
      <c r="K1753" s="323"/>
      <c r="L1753" s="324"/>
      <c r="M1753" s="234"/>
      <c r="N1753" s="234"/>
      <c r="O1753" s="234"/>
      <c r="P1753" s="234"/>
      <c r="Q1753" s="234"/>
      <c r="R1753" s="234"/>
      <c r="S1753" s="234"/>
      <c r="T1753" s="234"/>
      <c r="U1753" s="234"/>
      <c r="V1753" s="234"/>
      <c r="W1753" s="234"/>
      <c r="X1753" s="234"/>
      <c r="Y1753" s="234"/>
      <c r="Z1753" s="234"/>
      <c r="AA1753" s="234"/>
      <c r="AB1753" s="234"/>
      <c r="AC1753" s="234"/>
      <c r="AD1753" s="234"/>
      <c r="AG1753">
        <f t="shared" si="718"/>
        <v>0</v>
      </c>
      <c r="AH1753">
        <f t="shared" si="719"/>
        <v>0</v>
      </c>
      <c r="AI1753">
        <f t="shared" si="720"/>
        <v>0</v>
      </c>
      <c r="AJ1753">
        <f t="shared" si="721"/>
        <v>0</v>
      </c>
      <c r="AL1753">
        <f t="shared" si="722"/>
        <v>0</v>
      </c>
      <c r="AM1753">
        <f t="shared" si="723"/>
        <v>0</v>
      </c>
      <c r="AN1753">
        <f t="shared" si="724"/>
        <v>0</v>
      </c>
      <c r="AO1753">
        <f t="shared" si="725"/>
        <v>0</v>
      </c>
      <c r="AQ1753">
        <f t="shared" si="726"/>
        <v>0</v>
      </c>
      <c r="AR1753">
        <f t="shared" si="727"/>
        <v>0</v>
      </c>
      <c r="AS1753">
        <f t="shared" si="728"/>
        <v>0</v>
      </c>
      <c r="AT1753">
        <f t="shared" si="729"/>
        <v>0</v>
      </c>
      <c r="AV1753">
        <f t="shared" si="730"/>
        <v>0</v>
      </c>
      <c r="AW1753">
        <f t="shared" si="731"/>
        <v>0</v>
      </c>
      <c r="AX1753">
        <f t="shared" si="732"/>
        <v>0</v>
      </c>
      <c r="AY1753">
        <f t="shared" si="733"/>
        <v>0</v>
      </c>
      <c r="BA1753">
        <f t="shared" si="734"/>
        <v>0</v>
      </c>
      <c r="BB1753">
        <f t="shared" si="735"/>
        <v>0</v>
      </c>
      <c r="BC1753">
        <f t="shared" si="736"/>
        <v>0</v>
      </c>
      <c r="BD1753">
        <f t="shared" si="737"/>
        <v>0</v>
      </c>
      <c r="BF1753">
        <f t="shared" si="738"/>
        <v>0</v>
      </c>
      <c r="BG1753">
        <f t="shared" si="739"/>
        <v>0</v>
      </c>
      <c r="BH1753">
        <f t="shared" si="740"/>
        <v>0</v>
      </c>
      <c r="BI1753">
        <f t="shared" si="741"/>
        <v>0</v>
      </c>
    </row>
    <row r="1754" spans="1:61" ht="15" customHeight="1">
      <c r="A1754" s="166"/>
      <c r="B1754" s="7"/>
      <c r="C1754" s="64" t="s">
        <v>121</v>
      </c>
      <c r="D1754" s="322" t="str">
        <f t="shared" si="717"/>
        <v/>
      </c>
      <c r="E1754" s="323"/>
      <c r="F1754" s="323"/>
      <c r="G1754" s="323"/>
      <c r="H1754" s="323"/>
      <c r="I1754" s="323"/>
      <c r="J1754" s="323"/>
      <c r="K1754" s="323"/>
      <c r="L1754" s="324"/>
      <c r="M1754" s="234"/>
      <c r="N1754" s="234"/>
      <c r="O1754" s="234"/>
      <c r="P1754" s="234"/>
      <c r="Q1754" s="234"/>
      <c r="R1754" s="234"/>
      <c r="S1754" s="234"/>
      <c r="T1754" s="234"/>
      <c r="U1754" s="234"/>
      <c r="V1754" s="234"/>
      <c r="W1754" s="234"/>
      <c r="X1754" s="234"/>
      <c r="Y1754" s="234"/>
      <c r="Z1754" s="234"/>
      <c r="AA1754" s="234"/>
      <c r="AB1754" s="234"/>
      <c r="AC1754" s="234"/>
      <c r="AD1754" s="234"/>
      <c r="AG1754">
        <f t="shared" si="718"/>
        <v>0</v>
      </c>
      <c r="AH1754">
        <f t="shared" si="719"/>
        <v>0</v>
      </c>
      <c r="AI1754">
        <f t="shared" si="720"/>
        <v>0</v>
      </c>
      <c r="AJ1754">
        <f t="shared" si="721"/>
        <v>0</v>
      </c>
      <c r="AL1754">
        <f t="shared" si="722"/>
        <v>0</v>
      </c>
      <c r="AM1754">
        <f t="shared" si="723"/>
        <v>0</v>
      </c>
      <c r="AN1754">
        <f t="shared" si="724"/>
        <v>0</v>
      </c>
      <c r="AO1754">
        <f t="shared" si="725"/>
        <v>0</v>
      </c>
      <c r="AQ1754">
        <f t="shared" si="726"/>
        <v>0</v>
      </c>
      <c r="AR1754">
        <f t="shared" si="727"/>
        <v>0</v>
      </c>
      <c r="AS1754">
        <f t="shared" si="728"/>
        <v>0</v>
      </c>
      <c r="AT1754">
        <f t="shared" si="729"/>
        <v>0</v>
      </c>
      <c r="AV1754">
        <f t="shared" si="730"/>
        <v>0</v>
      </c>
      <c r="AW1754">
        <f t="shared" si="731"/>
        <v>0</v>
      </c>
      <c r="AX1754">
        <f t="shared" si="732"/>
        <v>0</v>
      </c>
      <c r="AY1754">
        <f t="shared" si="733"/>
        <v>0</v>
      </c>
      <c r="BA1754">
        <f t="shared" si="734"/>
        <v>0</v>
      </c>
      <c r="BB1754">
        <f t="shared" si="735"/>
        <v>0</v>
      </c>
      <c r="BC1754">
        <f t="shared" si="736"/>
        <v>0</v>
      </c>
      <c r="BD1754">
        <f t="shared" si="737"/>
        <v>0</v>
      </c>
      <c r="BF1754">
        <f t="shared" si="738"/>
        <v>0</v>
      </c>
      <c r="BG1754">
        <f t="shared" si="739"/>
        <v>0</v>
      </c>
      <c r="BH1754">
        <f t="shared" si="740"/>
        <v>0</v>
      </c>
      <c r="BI1754">
        <f t="shared" si="741"/>
        <v>0</v>
      </c>
    </row>
    <row r="1755" spans="1:61" ht="15" customHeight="1">
      <c r="A1755" s="166"/>
      <c r="B1755" s="7"/>
      <c r="C1755" s="64" t="s">
        <v>122</v>
      </c>
      <c r="D1755" s="322" t="str">
        <f t="shared" si="717"/>
        <v/>
      </c>
      <c r="E1755" s="323"/>
      <c r="F1755" s="323"/>
      <c r="G1755" s="323"/>
      <c r="H1755" s="323"/>
      <c r="I1755" s="323"/>
      <c r="J1755" s="323"/>
      <c r="K1755" s="323"/>
      <c r="L1755" s="324"/>
      <c r="M1755" s="234"/>
      <c r="N1755" s="234"/>
      <c r="O1755" s="234"/>
      <c r="P1755" s="234"/>
      <c r="Q1755" s="234"/>
      <c r="R1755" s="234"/>
      <c r="S1755" s="234"/>
      <c r="T1755" s="234"/>
      <c r="U1755" s="234"/>
      <c r="V1755" s="234"/>
      <c r="W1755" s="234"/>
      <c r="X1755" s="234"/>
      <c r="Y1755" s="234"/>
      <c r="Z1755" s="234"/>
      <c r="AA1755" s="234"/>
      <c r="AB1755" s="234"/>
      <c r="AC1755" s="234"/>
      <c r="AD1755" s="234"/>
      <c r="AG1755">
        <f t="shared" si="718"/>
        <v>0</v>
      </c>
      <c r="AH1755">
        <f t="shared" si="719"/>
        <v>0</v>
      </c>
      <c r="AI1755">
        <f t="shared" si="720"/>
        <v>0</v>
      </c>
      <c r="AJ1755">
        <f t="shared" si="721"/>
        <v>0</v>
      </c>
      <c r="AL1755">
        <f t="shared" si="722"/>
        <v>0</v>
      </c>
      <c r="AM1755">
        <f t="shared" si="723"/>
        <v>0</v>
      </c>
      <c r="AN1755">
        <f t="shared" si="724"/>
        <v>0</v>
      </c>
      <c r="AO1755">
        <f t="shared" si="725"/>
        <v>0</v>
      </c>
      <c r="AQ1755">
        <f t="shared" si="726"/>
        <v>0</v>
      </c>
      <c r="AR1755">
        <f t="shared" si="727"/>
        <v>0</v>
      </c>
      <c r="AS1755">
        <f t="shared" si="728"/>
        <v>0</v>
      </c>
      <c r="AT1755">
        <f t="shared" si="729"/>
        <v>0</v>
      </c>
      <c r="AV1755">
        <f t="shared" si="730"/>
        <v>0</v>
      </c>
      <c r="AW1755">
        <f t="shared" si="731"/>
        <v>0</v>
      </c>
      <c r="AX1755">
        <f t="shared" si="732"/>
        <v>0</v>
      </c>
      <c r="AY1755">
        <f t="shared" si="733"/>
        <v>0</v>
      </c>
      <c r="BA1755">
        <f t="shared" si="734"/>
        <v>0</v>
      </c>
      <c r="BB1755">
        <f t="shared" si="735"/>
        <v>0</v>
      </c>
      <c r="BC1755">
        <f t="shared" si="736"/>
        <v>0</v>
      </c>
      <c r="BD1755">
        <f t="shared" si="737"/>
        <v>0</v>
      </c>
      <c r="BF1755">
        <f t="shared" si="738"/>
        <v>0</v>
      </c>
      <c r="BG1755">
        <f t="shared" si="739"/>
        <v>0</v>
      </c>
      <c r="BH1755">
        <f t="shared" si="740"/>
        <v>0</v>
      </c>
      <c r="BI1755">
        <f t="shared" si="741"/>
        <v>0</v>
      </c>
    </row>
    <row r="1756" spans="1:61" ht="15" customHeight="1">
      <c r="A1756" s="166"/>
      <c r="B1756" s="7"/>
      <c r="C1756" s="64" t="s">
        <v>123</v>
      </c>
      <c r="D1756" s="322" t="str">
        <f t="shared" si="717"/>
        <v/>
      </c>
      <c r="E1756" s="323"/>
      <c r="F1756" s="323"/>
      <c r="G1756" s="323"/>
      <c r="H1756" s="323"/>
      <c r="I1756" s="323"/>
      <c r="J1756" s="323"/>
      <c r="K1756" s="323"/>
      <c r="L1756" s="324"/>
      <c r="M1756" s="234"/>
      <c r="N1756" s="234"/>
      <c r="O1756" s="234"/>
      <c r="P1756" s="234"/>
      <c r="Q1756" s="234"/>
      <c r="R1756" s="234"/>
      <c r="S1756" s="234"/>
      <c r="T1756" s="234"/>
      <c r="U1756" s="234"/>
      <c r="V1756" s="234"/>
      <c r="W1756" s="234"/>
      <c r="X1756" s="234"/>
      <c r="Y1756" s="234"/>
      <c r="Z1756" s="234"/>
      <c r="AA1756" s="234"/>
      <c r="AB1756" s="234"/>
      <c r="AC1756" s="234"/>
      <c r="AD1756" s="234"/>
      <c r="AG1756">
        <f t="shared" si="718"/>
        <v>0</v>
      </c>
      <c r="AH1756">
        <f t="shared" si="719"/>
        <v>0</v>
      </c>
      <c r="AI1756">
        <f t="shared" si="720"/>
        <v>0</v>
      </c>
      <c r="AJ1756">
        <f t="shared" si="721"/>
        <v>0</v>
      </c>
      <c r="AL1756">
        <f t="shared" si="722"/>
        <v>0</v>
      </c>
      <c r="AM1756">
        <f t="shared" si="723"/>
        <v>0</v>
      </c>
      <c r="AN1756">
        <f t="shared" si="724"/>
        <v>0</v>
      </c>
      <c r="AO1756">
        <f t="shared" si="725"/>
        <v>0</v>
      </c>
      <c r="AQ1756">
        <f t="shared" si="726"/>
        <v>0</v>
      </c>
      <c r="AR1756">
        <f t="shared" si="727"/>
        <v>0</v>
      </c>
      <c r="AS1756">
        <f t="shared" si="728"/>
        <v>0</v>
      </c>
      <c r="AT1756">
        <f t="shared" si="729"/>
        <v>0</v>
      </c>
      <c r="AV1756">
        <f t="shared" si="730"/>
        <v>0</v>
      </c>
      <c r="AW1756">
        <f t="shared" si="731"/>
        <v>0</v>
      </c>
      <c r="AX1756">
        <f t="shared" si="732"/>
        <v>0</v>
      </c>
      <c r="AY1756">
        <f t="shared" si="733"/>
        <v>0</v>
      </c>
      <c r="BA1756">
        <f t="shared" si="734"/>
        <v>0</v>
      </c>
      <c r="BB1756">
        <f t="shared" si="735"/>
        <v>0</v>
      </c>
      <c r="BC1756">
        <f t="shared" si="736"/>
        <v>0</v>
      </c>
      <c r="BD1756">
        <f t="shared" si="737"/>
        <v>0</v>
      </c>
      <c r="BF1756">
        <f t="shared" si="738"/>
        <v>0</v>
      </c>
      <c r="BG1756">
        <f t="shared" si="739"/>
        <v>0</v>
      </c>
      <c r="BH1756">
        <f t="shared" si="740"/>
        <v>0</v>
      </c>
      <c r="BI1756">
        <f t="shared" si="741"/>
        <v>0</v>
      </c>
    </row>
    <row r="1757" spans="1:61" ht="15" customHeight="1">
      <c r="A1757" s="166"/>
      <c r="B1757" s="7"/>
      <c r="C1757" s="64" t="s">
        <v>124</v>
      </c>
      <c r="D1757" s="322" t="str">
        <f t="shared" si="717"/>
        <v/>
      </c>
      <c r="E1757" s="323"/>
      <c r="F1757" s="323"/>
      <c r="G1757" s="323"/>
      <c r="H1757" s="323"/>
      <c r="I1757" s="323"/>
      <c r="J1757" s="323"/>
      <c r="K1757" s="323"/>
      <c r="L1757" s="324"/>
      <c r="M1757" s="234"/>
      <c r="N1757" s="234"/>
      <c r="O1757" s="234"/>
      <c r="P1757" s="234"/>
      <c r="Q1757" s="234"/>
      <c r="R1757" s="234"/>
      <c r="S1757" s="234"/>
      <c r="T1757" s="234"/>
      <c r="U1757" s="234"/>
      <c r="V1757" s="234"/>
      <c r="W1757" s="234"/>
      <c r="X1757" s="234"/>
      <c r="Y1757" s="234"/>
      <c r="Z1757" s="234"/>
      <c r="AA1757" s="234"/>
      <c r="AB1757" s="234"/>
      <c r="AC1757" s="234"/>
      <c r="AD1757" s="234"/>
      <c r="AG1757">
        <f t="shared" si="718"/>
        <v>0</v>
      </c>
      <c r="AH1757">
        <f t="shared" si="719"/>
        <v>0</v>
      </c>
      <c r="AI1757">
        <f t="shared" si="720"/>
        <v>0</v>
      </c>
      <c r="AJ1757">
        <f t="shared" si="721"/>
        <v>0</v>
      </c>
      <c r="AL1757">
        <f t="shared" si="722"/>
        <v>0</v>
      </c>
      <c r="AM1757">
        <f t="shared" si="723"/>
        <v>0</v>
      </c>
      <c r="AN1757">
        <f t="shared" si="724"/>
        <v>0</v>
      </c>
      <c r="AO1757">
        <f t="shared" si="725"/>
        <v>0</v>
      </c>
      <c r="AQ1757">
        <f t="shared" si="726"/>
        <v>0</v>
      </c>
      <c r="AR1757">
        <f t="shared" si="727"/>
        <v>0</v>
      </c>
      <c r="AS1757">
        <f t="shared" si="728"/>
        <v>0</v>
      </c>
      <c r="AT1757">
        <f t="shared" si="729"/>
        <v>0</v>
      </c>
      <c r="AV1757">
        <f t="shared" si="730"/>
        <v>0</v>
      </c>
      <c r="AW1757">
        <f t="shared" si="731"/>
        <v>0</v>
      </c>
      <c r="AX1757">
        <f t="shared" si="732"/>
        <v>0</v>
      </c>
      <c r="AY1757">
        <f t="shared" si="733"/>
        <v>0</v>
      </c>
      <c r="BA1757">
        <f t="shared" si="734"/>
        <v>0</v>
      </c>
      <c r="BB1757">
        <f t="shared" si="735"/>
        <v>0</v>
      </c>
      <c r="BC1757">
        <f t="shared" si="736"/>
        <v>0</v>
      </c>
      <c r="BD1757">
        <f t="shared" si="737"/>
        <v>0</v>
      </c>
      <c r="BF1757">
        <f t="shared" si="738"/>
        <v>0</v>
      </c>
      <c r="BG1757">
        <f t="shared" si="739"/>
        <v>0</v>
      </c>
      <c r="BH1757">
        <f t="shared" si="740"/>
        <v>0</v>
      </c>
      <c r="BI1757">
        <f t="shared" si="741"/>
        <v>0</v>
      </c>
    </row>
    <row r="1758" spans="1:61" ht="15" customHeight="1">
      <c r="A1758" s="166"/>
      <c r="B1758" s="7"/>
      <c r="C1758" s="64" t="s">
        <v>125</v>
      </c>
      <c r="D1758" s="322" t="str">
        <f t="shared" si="717"/>
        <v/>
      </c>
      <c r="E1758" s="323"/>
      <c r="F1758" s="323"/>
      <c r="G1758" s="323"/>
      <c r="H1758" s="323"/>
      <c r="I1758" s="323"/>
      <c r="J1758" s="323"/>
      <c r="K1758" s="323"/>
      <c r="L1758" s="324"/>
      <c r="M1758" s="234"/>
      <c r="N1758" s="234"/>
      <c r="O1758" s="234"/>
      <c r="P1758" s="234"/>
      <c r="Q1758" s="234"/>
      <c r="R1758" s="234"/>
      <c r="S1758" s="234"/>
      <c r="T1758" s="234"/>
      <c r="U1758" s="234"/>
      <c r="V1758" s="234"/>
      <c r="W1758" s="234"/>
      <c r="X1758" s="234"/>
      <c r="Y1758" s="234"/>
      <c r="Z1758" s="234"/>
      <c r="AA1758" s="234"/>
      <c r="AB1758" s="234"/>
      <c r="AC1758" s="234"/>
      <c r="AD1758" s="234"/>
      <c r="AG1758">
        <f t="shared" si="718"/>
        <v>0</v>
      </c>
      <c r="AH1758">
        <f t="shared" si="719"/>
        <v>0</v>
      </c>
      <c r="AI1758">
        <f t="shared" si="720"/>
        <v>0</v>
      </c>
      <c r="AJ1758">
        <f t="shared" si="721"/>
        <v>0</v>
      </c>
      <c r="AL1758">
        <f t="shared" si="722"/>
        <v>0</v>
      </c>
      <c r="AM1758">
        <f t="shared" si="723"/>
        <v>0</v>
      </c>
      <c r="AN1758">
        <f t="shared" si="724"/>
        <v>0</v>
      </c>
      <c r="AO1758">
        <f t="shared" si="725"/>
        <v>0</v>
      </c>
      <c r="AQ1758">
        <f t="shared" si="726"/>
        <v>0</v>
      </c>
      <c r="AR1758">
        <f t="shared" si="727"/>
        <v>0</v>
      </c>
      <c r="AS1758">
        <f t="shared" si="728"/>
        <v>0</v>
      </c>
      <c r="AT1758">
        <f t="shared" si="729"/>
        <v>0</v>
      </c>
      <c r="AV1758">
        <f t="shared" si="730"/>
        <v>0</v>
      </c>
      <c r="AW1758">
        <f t="shared" si="731"/>
        <v>0</v>
      </c>
      <c r="AX1758">
        <f t="shared" si="732"/>
        <v>0</v>
      </c>
      <c r="AY1758">
        <f t="shared" si="733"/>
        <v>0</v>
      </c>
      <c r="BA1758">
        <f t="shared" si="734"/>
        <v>0</v>
      </c>
      <c r="BB1758">
        <f t="shared" si="735"/>
        <v>0</v>
      </c>
      <c r="BC1758">
        <f t="shared" si="736"/>
        <v>0</v>
      </c>
      <c r="BD1758">
        <f t="shared" si="737"/>
        <v>0</v>
      </c>
      <c r="BF1758">
        <f t="shared" si="738"/>
        <v>0</v>
      </c>
      <c r="BG1758">
        <f t="shared" si="739"/>
        <v>0</v>
      </c>
      <c r="BH1758">
        <f t="shared" si="740"/>
        <v>0</v>
      </c>
      <c r="BI1758">
        <f t="shared" si="741"/>
        <v>0</v>
      </c>
    </row>
    <row r="1759" spans="1:61" ht="15" customHeight="1">
      <c r="A1759" s="166"/>
      <c r="B1759" s="7"/>
      <c r="C1759" s="64" t="s">
        <v>126</v>
      </c>
      <c r="D1759" s="322" t="str">
        <f t="shared" si="717"/>
        <v/>
      </c>
      <c r="E1759" s="323"/>
      <c r="F1759" s="323"/>
      <c r="G1759" s="323"/>
      <c r="H1759" s="323"/>
      <c r="I1759" s="323"/>
      <c r="J1759" s="323"/>
      <c r="K1759" s="323"/>
      <c r="L1759" s="324"/>
      <c r="M1759" s="234"/>
      <c r="N1759" s="234"/>
      <c r="O1759" s="234"/>
      <c r="P1759" s="234"/>
      <c r="Q1759" s="234"/>
      <c r="R1759" s="234"/>
      <c r="S1759" s="234"/>
      <c r="T1759" s="234"/>
      <c r="U1759" s="234"/>
      <c r="V1759" s="234"/>
      <c r="W1759" s="234"/>
      <c r="X1759" s="234"/>
      <c r="Y1759" s="234"/>
      <c r="Z1759" s="234"/>
      <c r="AA1759" s="234"/>
      <c r="AB1759" s="234"/>
      <c r="AC1759" s="234"/>
      <c r="AD1759" s="234"/>
      <c r="AG1759">
        <f t="shared" si="718"/>
        <v>0</v>
      </c>
      <c r="AH1759">
        <f t="shared" si="719"/>
        <v>0</v>
      </c>
      <c r="AI1759">
        <f t="shared" si="720"/>
        <v>0</v>
      </c>
      <c r="AJ1759">
        <f t="shared" si="721"/>
        <v>0</v>
      </c>
      <c r="AL1759">
        <f t="shared" si="722"/>
        <v>0</v>
      </c>
      <c r="AM1759">
        <f t="shared" si="723"/>
        <v>0</v>
      </c>
      <c r="AN1759">
        <f t="shared" si="724"/>
        <v>0</v>
      </c>
      <c r="AO1759">
        <f t="shared" si="725"/>
        <v>0</v>
      </c>
      <c r="AQ1759">
        <f t="shared" si="726"/>
        <v>0</v>
      </c>
      <c r="AR1759">
        <f t="shared" si="727"/>
        <v>0</v>
      </c>
      <c r="AS1759">
        <f t="shared" si="728"/>
        <v>0</v>
      </c>
      <c r="AT1759">
        <f t="shared" si="729"/>
        <v>0</v>
      </c>
      <c r="AV1759">
        <f t="shared" si="730"/>
        <v>0</v>
      </c>
      <c r="AW1759">
        <f t="shared" si="731"/>
        <v>0</v>
      </c>
      <c r="AX1759">
        <f t="shared" si="732"/>
        <v>0</v>
      </c>
      <c r="AY1759">
        <f t="shared" si="733"/>
        <v>0</v>
      </c>
      <c r="BA1759">
        <f t="shared" si="734"/>
        <v>0</v>
      </c>
      <c r="BB1759">
        <f t="shared" si="735"/>
        <v>0</v>
      </c>
      <c r="BC1759">
        <f t="shared" si="736"/>
        <v>0</v>
      </c>
      <c r="BD1759">
        <f t="shared" si="737"/>
        <v>0</v>
      </c>
      <c r="BF1759">
        <f t="shared" si="738"/>
        <v>0</v>
      </c>
      <c r="BG1759">
        <f t="shared" si="739"/>
        <v>0</v>
      </c>
      <c r="BH1759">
        <f t="shared" si="740"/>
        <v>0</v>
      </c>
      <c r="BI1759">
        <f t="shared" si="741"/>
        <v>0</v>
      </c>
    </row>
    <row r="1760" spans="1:61" ht="15" customHeight="1">
      <c r="A1760" s="166"/>
      <c r="B1760" s="7"/>
      <c r="C1760" s="64" t="s">
        <v>127</v>
      </c>
      <c r="D1760" s="322" t="str">
        <f t="shared" si="717"/>
        <v/>
      </c>
      <c r="E1760" s="323"/>
      <c r="F1760" s="323"/>
      <c r="G1760" s="323"/>
      <c r="H1760" s="323"/>
      <c r="I1760" s="323"/>
      <c r="J1760" s="323"/>
      <c r="K1760" s="323"/>
      <c r="L1760" s="324"/>
      <c r="M1760" s="234"/>
      <c r="N1760" s="234"/>
      <c r="O1760" s="234"/>
      <c r="P1760" s="234"/>
      <c r="Q1760" s="234"/>
      <c r="R1760" s="234"/>
      <c r="S1760" s="234"/>
      <c r="T1760" s="234"/>
      <c r="U1760" s="234"/>
      <c r="V1760" s="234"/>
      <c r="W1760" s="234"/>
      <c r="X1760" s="234"/>
      <c r="Y1760" s="234"/>
      <c r="Z1760" s="234"/>
      <c r="AA1760" s="234"/>
      <c r="AB1760" s="234"/>
      <c r="AC1760" s="234"/>
      <c r="AD1760" s="234"/>
      <c r="AG1760">
        <f t="shared" si="718"/>
        <v>0</v>
      </c>
      <c r="AH1760">
        <f t="shared" si="719"/>
        <v>0</v>
      </c>
      <c r="AI1760">
        <f t="shared" si="720"/>
        <v>0</v>
      </c>
      <c r="AJ1760">
        <f t="shared" si="721"/>
        <v>0</v>
      </c>
      <c r="AL1760">
        <f t="shared" si="722"/>
        <v>0</v>
      </c>
      <c r="AM1760">
        <f t="shared" si="723"/>
        <v>0</v>
      </c>
      <c r="AN1760">
        <f t="shared" si="724"/>
        <v>0</v>
      </c>
      <c r="AO1760">
        <f t="shared" si="725"/>
        <v>0</v>
      </c>
      <c r="AQ1760">
        <f t="shared" si="726"/>
        <v>0</v>
      </c>
      <c r="AR1760">
        <f t="shared" si="727"/>
        <v>0</v>
      </c>
      <c r="AS1760">
        <f t="shared" si="728"/>
        <v>0</v>
      </c>
      <c r="AT1760">
        <f t="shared" si="729"/>
        <v>0</v>
      </c>
      <c r="AV1760">
        <f t="shared" si="730"/>
        <v>0</v>
      </c>
      <c r="AW1760">
        <f t="shared" si="731"/>
        <v>0</v>
      </c>
      <c r="AX1760">
        <f t="shared" si="732"/>
        <v>0</v>
      </c>
      <c r="AY1760">
        <f t="shared" si="733"/>
        <v>0</v>
      </c>
      <c r="BA1760">
        <f t="shared" si="734"/>
        <v>0</v>
      </c>
      <c r="BB1760">
        <f t="shared" si="735"/>
        <v>0</v>
      </c>
      <c r="BC1760">
        <f t="shared" si="736"/>
        <v>0</v>
      </c>
      <c r="BD1760">
        <f t="shared" si="737"/>
        <v>0</v>
      </c>
      <c r="BF1760">
        <f t="shared" si="738"/>
        <v>0</v>
      </c>
      <c r="BG1760">
        <f t="shared" si="739"/>
        <v>0</v>
      </c>
      <c r="BH1760">
        <f t="shared" si="740"/>
        <v>0</v>
      </c>
      <c r="BI1760">
        <f t="shared" si="741"/>
        <v>0</v>
      </c>
    </row>
    <row r="1761" spans="1:61" ht="15" customHeight="1">
      <c r="A1761" s="166"/>
      <c r="B1761" s="7"/>
      <c r="C1761" s="64" t="s">
        <v>128</v>
      </c>
      <c r="D1761" s="322" t="str">
        <f t="shared" si="717"/>
        <v/>
      </c>
      <c r="E1761" s="323"/>
      <c r="F1761" s="323"/>
      <c r="G1761" s="323"/>
      <c r="H1761" s="323"/>
      <c r="I1761" s="323"/>
      <c r="J1761" s="323"/>
      <c r="K1761" s="323"/>
      <c r="L1761" s="324"/>
      <c r="M1761" s="234"/>
      <c r="N1761" s="234"/>
      <c r="O1761" s="234"/>
      <c r="P1761" s="234"/>
      <c r="Q1761" s="234"/>
      <c r="R1761" s="234"/>
      <c r="S1761" s="234"/>
      <c r="T1761" s="234"/>
      <c r="U1761" s="234"/>
      <c r="V1761" s="234"/>
      <c r="W1761" s="234"/>
      <c r="X1761" s="234"/>
      <c r="Y1761" s="234"/>
      <c r="Z1761" s="234"/>
      <c r="AA1761" s="234"/>
      <c r="AB1761" s="234"/>
      <c r="AC1761" s="234"/>
      <c r="AD1761" s="234"/>
      <c r="AG1761">
        <f t="shared" si="718"/>
        <v>0</v>
      </c>
      <c r="AH1761">
        <f t="shared" si="719"/>
        <v>0</v>
      </c>
      <c r="AI1761">
        <f t="shared" si="720"/>
        <v>0</v>
      </c>
      <c r="AJ1761">
        <f t="shared" si="721"/>
        <v>0</v>
      </c>
      <c r="AL1761">
        <f t="shared" si="722"/>
        <v>0</v>
      </c>
      <c r="AM1761">
        <f t="shared" si="723"/>
        <v>0</v>
      </c>
      <c r="AN1761">
        <f t="shared" si="724"/>
        <v>0</v>
      </c>
      <c r="AO1761">
        <f t="shared" si="725"/>
        <v>0</v>
      </c>
      <c r="AQ1761">
        <f t="shared" si="726"/>
        <v>0</v>
      </c>
      <c r="AR1761">
        <f t="shared" si="727"/>
        <v>0</v>
      </c>
      <c r="AS1761">
        <f t="shared" si="728"/>
        <v>0</v>
      </c>
      <c r="AT1761">
        <f t="shared" si="729"/>
        <v>0</v>
      </c>
      <c r="AV1761">
        <f t="shared" si="730"/>
        <v>0</v>
      </c>
      <c r="AW1761">
        <f t="shared" si="731"/>
        <v>0</v>
      </c>
      <c r="AX1761">
        <f t="shared" si="732"/>
        <v>0</v>
      </c>
      <c r="AY1761">
        <f t="shared" si="733"/>
        <v>0</v>
      </c>
      <c r="BA1761">
        <f t="shared" si="734"/>
        <v>0</v>
      </c>
      <c r="BB1761">
        <f t="shared" si="735"/>
        <v>0</v>
      </c>
      <c r="BC1761">
        <f t="shared" si="736"/>
        <v>0</v>
      </c>
      <c r="BD1761">
        <f t="shared" si="737"/>
        <v>0</v>
      </c>
      <c r="BF1761">
        <f t="shared" si="738"/>
        <v>0</v>
      </c>
      <c r="BG1761">
        <f t="shared" si="739"/>
        <v>0</v>
      </c>
      <c r="BH1761">
        <f t="shared" si="740"/>
        <v>0</v>
      </c>
      <c r="BI1761">
        <f t="shared" si="741"/>
        <v>0</v>
      </c>
    </row>
    <row r="1762" spans="1:61" ht="15" customHeight="1">
      <c r="A1762" s="166"/>
      <c r="B1762" s="7"/>
      <c r="C1762" s="64" t="s">
        <v>129</v>
      </c>
      <c r="D1762" s="322" t="str">
        <f t="shared" si="717"/>
        <v/>
      </c>
      <c r="E1762" s="323"/>
      <c r="F1762" s="323"/>
      <c r="G1762" s="323"/>
      <c r="H1762" s="323"/>
      <c r="I1762" s="323"/>
      <c r="J1762" s="323"/>
      <c r="K1762" s="323"/>
      <c r="L1762" s="324"/>
      <c r="M1762" s="234"/>
      <c r="N1762" s="234"/>
      <c r="O1762" s="234"/>
      <c r="P1762" s="234"/>
      <c r="Q1762" s="234"/>
      <c r="R1762" s="234"/>
      <c r="S1762" s="234"/>
      <c r="T1762" s="234"/>
      <c r="U1762" s="234"/>
      <c r="V1762" s="234"/>
      <c r="W1762" s="234"/>
      <c r="X1762" s="234"/>
      <c r="Y1762" s="234"/>
      <c r="Z1762" s="234"/>
      <c r="AA1762" s="234"/>
      <c r="AB1762" s="234"/>
      <c r="AC1762" s="234"/>
      <c r="AD1762" s="234"/>
      <c r="AG1762">
        <f t="shared" si="718"/>
        <v>0</v>
      </c>
      <c r="AH1762">
        <f t="shared" si="719"/>
        <v>0</v>
      </c>
      <c r="AI1762">
        <f t="shared" si="720"/>
        <v>0</v>
      </c>
      <c r="AJ1762">
        <f t="shared" si="721"/>
        <v>0</v>
      </c>
      <c r="AL1762">
        <f t="shared" si="722"/>
        <v>0</v>
      </c>
      <c r="AM1762">
        <f t="shared" si="723"/>
        <v>0</v>
      </c>
      <c r="AN1762">
        <f t="shared" si="724"/>
        <v>0</v>
      </c>
      <c r="AO1762">
        <f t="shared" si="725"/>
        <v>0</v>
      </c>
      <c r="AQ1762">
        <f t="shared" si="726"/>
        <v>0</v>
      </c>
      <c r="AR1762">
        <f t="shared" si="727"/>
        <v>0</v>
      </c>
      <c r="AS1762">
        <f t="shared" si="728"/>
        <v>0</v>
      </c>
      <c r="AT1762">
        <f t="shared" si="729"/>
        <v>0</v>
      </c>
      <c r="AV1762">
        <f t="shared" si="730"/>
        <v>0</v>
      </c>
      <c r="AW1762">
        <f t="shared" si="731"/>
        <v>0</v>
      </c>
      <c r="AX1762">
        <f t="shared" si="732"/>
        <v>0</v>
      </c>
      <c r="AY1762">
        <f t="shared" si="733"/>
        <v>0</v>
      </c>
      <c r="BA1762">
        <f t="shared" si="734"/>
        <v>0</v>
      </c>
      <c r="BB1762">
        <f t="shared" si="735"/>
        <v>0</v>
      </c>
      <c r="BC1762">
        <f t="shared" si="736"/>
        <v>0</v>
      </c>
      <c r="BD1762">
        <f t="shared" si="737"/>
        <v>0</v>
      </c>
      <c r="BF1762">
        <f t="shared" si="738"/>
        <v>0</v>
      </c>
      <c r="BG1762">
        <f t="shared" si="739"/>
        <v>0</v>
      </c>
      <c r="BH1762">
        <f t="shared" si="740"/>
        <v>0</v>
      </c>
      <c r="BI1762">
        <f t="shared" si="741"/>
        <v>0</v>
      </c>
    </row>
    <row r="1763" spans="1:61" ht="15" customHeight="1">
      <c r="A1763" s="166"/>
      <c r="B1763" s="7"/>
      <c r="C1763" s="64" t="s">
        <v>130</v>
      </c>
      <c r="D1763" s="322" t="str">
        <f t="shared" si="717"/>
        <v/>
      </c>
      <c r="E1763" s="323"/>
      <c r="F1763" s="323"/>
      <c r="G1763" s="323"/>
      <c r="H1763" s="323"/>
      <c r="I1763" s="323"/>
      <c r="J1763" s="323"/>
      <c r="K1763" s="323"/>
      <c r="L1763" s="324"/>
      <c r="M1763" s="234"/>
      <c r="N1763" s="234"/>
      <c r="O1763" s="234"/>
      <c r="P1763" s="234"/>
      <c r="Q1763" s="234"/>
      <c r="R1763" s="234"/>
      <c r="S1763" s="234"/>
      <c r="T1763" s="234"/>
      <c r="U1763" s="234"/>
      <c r="V1763" s="234"/>
      <c r="W1763" s="234"/>
      <c r="X1763" s="234"/>
      <c r="Y1763" s="234"/>
      <c r="Z1763" s="234"/>
      <c r="AA1763" s="234"/>
      <c r="AB1763" s="234"/>
      <c r="AC1763" s="234"/>
      <c r="AD1763" s="234"/>
      <c r="AG1763">
        <f t="shared" si="718"/>
        <v>0</v>
      </c>
      <c r="AH1763">
        <f t="shared" si="719"/>
        <v>0</v>
      </c>
      <c r="AI1763">
        <f t="shared" si="720"/>
        <v>0</v>
      </c>
      <c r="AJ1763">
        <f t="shared" si="721"/>
        <v>0</v>
      </c>
      <c r="AL1763">
        <f t="shared" si="722"/>
        <v>0</v>
      </c>
      <c r="AM1763">
        <f t="shared" si="723"/>
        <v>0</v>
      </c>
      <c r="AN1763">
        <f t="shared" si="724"/>
        <v>0</v>
      </c>
      <c r="AO1763">
        <f t="shared" si="725"/>
        <v>0</v>
      </c>
      <c r="AQ1763">
        <f t="shared" si="726"/>
        <v>0</v>
      </c>
      <c r="AR1763">
        <f t="shared" si="727"/>
        <v>0</v>
      </c>
      <c r="AS1763">
        <f t="shared" si="728"/>
        <v>0</v>
      </c>
      <c r="AT1763">
        <f t="shared" si="729"/>
        <v>0</v>
      </c>
      <c r="AV1763">
        <f t="shared" si="730"/>
        <v>0</v>
      </c>
      <c r="AW1763">
        <f t="shared" si="731"/>
        <v>0</v>
      </c>
      <c r="AX1763">
        <f t="shared" si="732"/>
        <v>0</v>
      </c>
      <c r="AY1763">
        <f t="shared" si="733"/>
        <v>0</v>
      </c>
      <c r="BA1763">
        <f t="shared" si="734"/>
        <v>0</v>
      </c>
      <c r="BB1763">
        <f t="shared" si="735"/>
        <v>0</v>
      </c>
      <c r="BC1763">
        <f t="shared" si="736"/>
        <v>0</v>
      </c>
      <c r="BD1763">
        <f t="shared" si="737"/>
        <v>0</v>
      </c>
      <c r="BF1763">
        <f t="shared" si="738"/>
        <v>0</v>
      </c>
      <c r="BG1763">
        <f t="shared" si="739"/>
        <v>0</v>
      </c>
      <c r="BH1763">
        <f t="shared" si="740"/>
        <v>0</v>
      </c>
      <c r="BI1763">
        <f t="shared" si="741"/>
        <v>0</v>
      </c>
    </row>
    <row r="1764" spans="1:61" ht="15" customHeight="1">
      <c r="A1764" s="166"/>
      <c r="B1764" s="7"/>
      <c r="C1764" s="64" t="s">
        <v>131</v>
      </c>
      <c r="D1764" s="322" t="str">
        <f t="shared" si="717"/>
        <v/>
      </c>
      <c r="E1764" s="323"/>
      <c r="F1764" s="323"/>
      <c r="G1764" s="323"/>
      <c r="H1764" s="323"/>
      <c r="I1764" s="323"/>
      <c r="J1764" s="323"/>
      <c r="K1764" s="323"/>
      <c r="L1764" s="324"/>
      <c r="M1764" s="234"/>
      <c r="N1764" s="234"/>
      <c r="O1764" s="234"/>
      <c r="P1764" s="234"/>
      <c r="Q1764" s="234"/>
      <c r="R1764" s="234"/>
      <c r="S1764" s="234"/>
      <c r="T1764" s="234"/>
      <c r="U1764" s="234"/>
      <c r="V1764" s="234"/>
      <c r="W1764" s="234"/>
      <c r="X1764" s="234"/>
      <c r="Y1764" s="234"/>
      <c r="Z1764" s="234"/>
      <c r="AA1764" s="234"/>
      <c r="AB1764" s="234"/>
      <c r="AC1764" s="234"/>
      <c r="AD1764" s="234"/>
      <c r="AG1764">
        <f t="shared" si="718"/>
        <v>0</v>
      </c>
      <c r="AH1764">
        <f t="shared" si="719"/>
        <v>0</v>
      </c>
      <c r="AI1764">
        <f t="shared" si="720"/>
        <v>0</v>
      </c>
      <c r="AJ1764">
        <f t="shared" si="721"/>
        <v>0</v>
      </c>
      <c r="AL1764">
        <f t="shared" si="722"/>
        <v>0</v>
      </c>
      <c r="AM1764">
        <f t="shared" si="723"/>
        <v>0</v>
      </c>
      <c r="AN1764">
        <f t="shared" si="724"/>
        <v>0</v>
      </c>
      <c r="AO1764">
        <f t="shared" si="725"/>
        <v>0</v>
      </c>
      <c r="AQ1764">
        <f t="shared" si="726"/>
        <v>0</v>
      </c>
      <c r="AR1764">
        <f t="shared" si="727"/>
        <v>0</v>
      </c>
      <c r="AS1764">
        <f t="shared" si="728"/>
        <v>0</v>
      </c>
      <c r="AT1764">
        <f t="shared" si="729"/>
        <v>0</v>
      </c>
      <c r="AV1764">
        <f t="shared" si="730"/>
        <v>0</v>
      </c>
      <c r="AW1764">
        <f t="shared" si="731"/>
        <v>0</v>
      </c>
      <c r="AX1764">
        <f t="shared" si="732"/>
        <v>0</v>
      </c>
      <c r="AY1764">
        <f t="shared" si="733"/>
        <v>0</v>
      </c>
      <c r="BA1764">
        <f t="shared" si="734"/>
        <v>0</v>
      </c>
      <c r="BB1764">
        <f t="shared" si="735"/>
        <v>0</v>
      </c>
      <c r="BC1764">
        <f t="shared" si="736"/>
        <v>0</v>
      </c>
      <c r="BD1764">
        <f t="shared" si="737"/>
        <v>0</v>
      </c>
      <c r="BF1764">
        <f t="shared" si="738"/>
        <v>0</v>
      </c>
      <c r="BG1764">
        <f t="shared" si="739"/>
        <v>0</v>
      </c>
      <c r="BH1764">
        <f t="shared" si="740"/>
        <v>0</v>
      </c>
      <c r="BI1764">
        <f t="shared" si="741"/>
        <v>0</v>
      </c>
    </row>
    <row r="1765" spans="1:61" ht="15" customHeight="1">
      <c r="A1765" s="166"/>
      <c r="B1765" s="7"/>
      <c r="C1765" s="64" t="s">
        <v>132</v>
      </c>
      <c r="D1765" s="322" t="str">
        <f t="shared" si="717"/>
        <v/>
      </c>
      <c r="E1765" s="323"/>
      <c r="F1765" s="323"/>
      <c r="G1765" s="323"/>
      <c r="H1765" s="323"/>
      <c r="I1765" s="323"/>
      <c r="J1765" s="323"/>
      <c r="K1765" s="323"/>
      <c r="L1765" s="324"/>
      <c r="M1765" s="234"/>
      <c r="N1765" s="234"/>
      <c r="O1765" s="234"/>
      <c r="P1765" s="234"/>
      <c r="Q1765" s="234"/>
      <c r="R1765" s="234"/>
      <c r="S1765" s="234"/>
      <c r="T1765" s="234"/>
      <c r="U1765" s="234"/>
      <c r="V1765" s="234"/>
      <c r="W1765" s="234"/>
      <c r="X1765" s="234"/>
      <c r="Y1765" s="234"/>
      <c r="Z1765" s="234"/>
      <c r="AA1765" s="234"/>
      <c r="AB1765" s="234"/>
      <c r="AC1765" s="234"/>
      <c r="AD1765" s="234"/>
      <c r="AG1765">
        <f t="shared" si="718"/>
        <v>0</v>
      </c>
      <c r="AH1765">
        <f t="shared" si="719"/>
        <v>0</v>
      </c>
      <c r="AI1765">
        <f t="shared" si="720"/>
        <v>0</v>
      </c>
      <c r="AJ1765">
        <f t="shared" si="721"/>
        <v>0</v>
      </c>
      <c r="AL1765">
        <f t="shared" si="722"/>
        <v>0</v>
      </c>
      <c r="AM1765">
        <f t="shared" si="723"/>
        <v>0</v>
      </c>
      <c r="AN1765">
        <f t="shared" si="724"/>
        <v>0</v>
      </c>
      <c r="AO1765">
        <f t="shared" si="725"/>
        <v>0</v>
      </c>
      <c r="AQ1765">
        <f t="shared" si="726"/>
        <v>0</v>
      </c>
      <c r="AR1765">
        <f t="shared" si="727"/>
        <v>0</v>
      </c>
      <c r="AS1765">
        <f t="shared" si="728"/>
        <v>0</v>
      </c>
      <c r="AT1765">
        <f t="shared" si="729"/>
        <v>0</v>
      </c>
      <c r="AV1765">
        <f t="shared" si="730"/>
        <v>0</v>
      </c>
      <c r="AW1765">
        <f t="shared" si="731"/>
        <v>0</v>
      </c>
      <c r="AX1765">
        <f t="shared" si="732"/>
        <v>0</v>
      </c>
      <c r="AY1765">
        <f t="shared" si="733"/>
        <v>0</v>
      </c>
      <c r="BA1765">
        <f t="shared" si="734"/>
        <v>0</v>
      </c>
      <c r="BB1765">
        <f t="shared" si="735"/>
        <v>0</v>
      </c>
      <c r="BC1765">
        <f t="shared" si="736"/>
        <v>0</v>
      </c>
      <c r="BD1765">
        <f t="shared" si="737"/>
        <v>0</v>
      </c>
      <c r="BF1765">
        <f t="shared" si="738"/>
        <v>0</v>
      </c>
      <c r="BG1765">
        <f t="shared" si="739"/>
        <v>0</v>
      </c>
      <c r="BH1765">
        <f t="shared" si="740"/>
        <v>0</v>
      </c>
      <c r="BI1765">
        <f t="shared" si="741"/>
        <v>0</v>
      </c>
    </row>
    <row r="1766" spans="1:61" ht="15" customHeight="1">
      <c r="A1766" s="166"/>
      <c r="B1766" s="7"/>
      <c r="C1766" s="64" t="s">
        <v>133</v>
      </c>
      <c r="D1766" s="322" t="str">
        <f t="shared" si="717"/>
        <v/>
      </c>
      <c r="E1766" s="323"/>
      <c r="F1766" s="323"/>
      <c r="G1766" s="323"/>
      <c r="H1766" s="323"/>
      <c r="I1766" s="323"/>
      <c r="J1766" s="323"/>
      <c r="K1766" s="323"/>
      <c r="L1766" s="324"/>
      <c r="M1766" s="234"/>
      <c r="N1766" s="234"/>
      <c r="O1766" s="234"/>
      <c r="P1766" s="234"/>
      <c r="Q1766" s="234"/>
      <c r="R1766" s="234"/>
      <c r="S1766" s="234"/>
      <c r="T1766" s="234"/>
      <c r="U1766" s="234"/>
      <c r="V1766" s="234"/>
      <c r="W1766" s="234"/>
      <c r="X1766" s="234"/>
      <c r="Y1766" s="234"/>
      <c r="Z1766" s="234"/>
      <c r="AA1766" s="234"/>
      <c r="AB1766" s="234"/>
      <c r="AC1766" s="234"/>
      <c r="AD1766" s="234"/>
      <c r="AG1766">
        <f t="shared" si="718"/>
        <v>0</v>
      </c>
      <c r="AH1766">
        <f t="shared" si="719"/>
        <v>0</v>
      </c>
      <c r="AI1766">
        <f t="shared" si="720"/>
        <v>0</v>
      </c>
      <c r="AJ1766">
        <f t="shared" si="721"/>
        <v>0</v>
      </c>
      <c r="AL1766">
        <f t="shared" si="722"/>
        <v>0</v>
      </c>
      <c r="AM1766">
        <f t="shared" si="723"/>
        <v>0</v>
      </c>
      <c r="AN1766">
        <f t="shared" si="724"/>
        <v>0</v>
      </c>
      <c r="AO1766">
        <f t="shared" si="725"/>
        <v>0</v>
      </c>
      <c r="AQ1766">
        <f t="shared" si="726"/>
        <v>0</v>
      </c>
      <c r="AR1766">
        <f t="shared" si="727"/>
        <v>0</v>
      </c>
      <c r="AS1766">
        <f t="shared" si="728"/>
        <v>0</v>
      </c>
      <c r="AT1766">
        <f t="shared" si="729"/>
        <v>0</v>
      </c>
      <c r="AV1766">
        <f t="shared" si="730"/>
        <v>0</v>
      </c>
      <c r="AW1766">
        <f t="shared" si="731"/>
        <v>0</v>
      </c>
      <c r="AX1766">
        <f t="shared" si="732"/>
        <v>0</v>
      </c>
      <c r="AY1766">
        <f t="shared" si="733"/>
        <v>0</v>
      </c>
      <c r="BA1766">
        <f t="shared" si="734"/>
        <v>0</v>
      </c>
      <c r="BB1766">
        <f t="shared" si="735"/>
        <v>0</v>
      </c>
      <c r="BC1766">
        <f t="shared" si="736"/>
        <v>0</v>
      </c>
      <c r="BD1766">
        <f t="shared" si="737"/>
        <v>0</v>
      </c>
      <c r="BF1766">
        <f t="shared" si="738"/>
        <v>0</v>
      </c>
      <c r="BG1766">
        <f t="shared" si="739"/>
        <v>0</v>
      </c>
      <c r="BH1766">
        <f t="shared" si="740"/>
        <v>0</v>
      </c>
      <c r="BI1766">
        <f t="shared" si="741"/>
        <v>0</v>
      </c>
    </row>
    <row r="1767" spans="1:61" ht="15" customHeight="1">
      <c r="A1767" s="166"/>
      <c r="B1767" s="7"/>
      <c r="C1767" s="64" t="s">
        <v>134</v>
      </c>
      <c r="D1767" s="322" t="str">
        <f t="shared" si="717"/>
        <v/>
      </c>
      <c r="E1767" s="323"/>
      <c r="F1767" s="323"/>
      <c r="G1767" s="323"/>
      <c r="H1767" s="323"/>
      <c r="I1767" s="323"/>
      <c r="J1767" s="323"/>
      <c r="K1767" s="323"/>
      <c r="L1767" s="324"/>
      <c r="M1767" s="234"/>
      <c r="N1767" s="234"/>
      <c r="O1767" s="234"/>
      <c r="P1767" s="234"/>
      <c r="Q1767" s="234"/>
      <c r="R1767" s="234"/>
      <c r="S1767" s="234"/>
      <c r="T1767" s="234"/>
      <c r="U1767" s="234"/>
      <c r="V1767" s="234"/>
      <c r="W1767" s="234"/>
      <c r="X1767" s="234"/>
      <c r="Y1767" s="234"/>
      <c r="Z1767" s="234"/>
      <c r="AA1767" s="234"/>
      <c r="AB1767" s="234"/>
      <c r="AC1767" s="234"/>
      <c r="AD1767" s="234"/>
      <c r="AG1767">
        <f t="shared" si="718"/>
        <v>0</v>
      </c>
      <c r="AH1767">
        <f t="shared" si="719"/>
        <v>0</v>
      </c>
      <c r="AI1767">
        <f t="shared" si="720"/>
        <v>0</v>
      </c>
      <c r="AJ1767">
        <f t="shared" si="721"/>
        <v>0</v>
      </c>
      <c r="AL1767">
        <f t="shared" si="722"/>
        <v>0</v>
      </c>
      <c r="AM1767">
        <f t="shared" si="723"/>
        <v>0</v>
      </c>
      <c r="AN1767">
        <f t="shared" si="724"/>
        <v>0</v>
      </c>
      <c r="AO1767">
        <f t="shared" si="725"/>
        <v>0</v>
      </c>
      <c r="AQ1767">
        <f t="shared" si="726"/>
        <v>0</v>
      </c>
      <c r="AR1767">
        <f t="shared" si="727"/>
        <v>0</v>
      </c>
      <c r="AS1767">
        <f t="shared" si="728"/>
        <v>0</v>
      </c>
      <c r="AT1767">
        <f t="shared" si="729"/>
        <v>0</v>
      </c>
      <c r="AV1767">
        <f t="shared" si="730"/>
        <v>0</v>
      </c>
      <c r="AW1767">
        <f t="shared" si="731"/>
        <v>0</v>
      </c>
      <c r="AX1767">
        <f t="shared" si="732"/>
        <v>0</v>
      </c>
      <c r="AY1767">
        <f t="shared" si="733"/>
        <v>0</v>
      </c>
      <c r="BA1767">
        <f t="shared" si="734"/>
        <v>0</v>
      </c>
      <c r="BB1767">
        <f t="shared" si="735"/>
        <v>0</v>
      </c>
      <c r="BC1767">
        <f t="shared" si="736"/>
        <v>0</v>
      </c>
      <c r="BD1767">
        <f t="shared" si="737"/>
        <v>0</v>
      </c>
      <c r="BF1767">
        <f t="shared" si="738"/>
        <v>0</v>
      </c>
      <c r="BG1767">
        <f t="shared" si="739"/>
        <v>0</v>
      </c>
      <c r="BH1767">
        <f t="shared" si="740"/>
        <v>0</v>
      </c>
      <c r="BI1767">
        <f t="shared" si="741"/>
        <v>0</v>
      </c>
    </row>
    <row r="1768" spans="1:61" ht="15" customHeight="1">
      <c r="A1768" s="166"/>
      <c r="B1768" s="7"/>
      <c r="C1768" s="64" t="s">
        <v>135</v>
      </c>
      <c r="D1768" s="322" t="str">
        <f t="shared" si="717"/>
        <v/>
      </c>
      <c r="E1768" s="323"/>
      <c r="F1768" s="323"/>
      <c r="G1768" s="323"/>
      <c r="H1768" s="323"/>
      <c r="I1768" s="323"/>
      <c r="J1768" s="323"/>
      <c r="K1768" s="323"/>
      <c r="L1768" s="324"/>
      <c r="M1768" s="234"/>
      <c r="N1768" s="234"/>
      <c r="O1768" s="234"/>
      <c r="P1768" s="234"/>
      <c r="Q1768" s="234"/>
      <c r="R1768" s="234"/>
      <c r="S1768" s="234"/>
      <c r="T1768" s="234"/>
      <c r="U1768" s="234"/>
      <c r="V1768" s="234"/>
      <c r="W1768" s="234"/>
      <c r="X1768" s="234"/>
      <c r="Y1768" s="234"/>
      <c r="Z1768" s="234"/>
      <c r="AA1768" s="234"/>
      <c r="AB1768" s="234"/>
      <c r="AC1768" s="234"/>
      <c r="AD1768" s="234"/>
      <c r="AG1768">
        <f t="shared" si="718"/>
        <v>0</v>
      </c>
      <c r="AH1768">
        <f t="shared" si="719"/>
        <v>0</v>
      </c>
      <c r="AI1768">
        <f t="shared" si="720"/>
        <v>0</v>
      </c>
      <c r="AJ1768">
        <f t="shared" si="721"/>
        <v>0</v>
      </c>
      <c r="AL1768">
        <f t="shared" si="722"/>
        <v>0</v>
      </c>
      <c r="AM1768">
        <f t="shared" si="723"/>
        <v>0</v>
      </c>
      <c r="AN1768">
        <f t="shared" si="724"/>
        <v>0</v>
      </c>
      <c r="AO1768">
        <f t="shared" si="725"/>
        <v>0</v>
      </c>
      <c r="AQ1768">
        <f t="shared" si="726"/>
        <v>0</v>
      </c>
      <c r="AR1768">
        <f t="shared" si="727"/>
        <v>0</v>
      </c>
      <c r="AS1768">
        <f t="shared" si="728"/>
        <v>0</v>
      </c>
      <c r="AT1768">
        <f t="shared" si="729"/>
        <v>0</v>
      </c>
      <c r="AV1768">
        <f t="shared" si="730"/>
        <v>0</v>
      </c>
      <c r="AW1768">
        <f t="shared" si="731"/>
        <v>0</v>
      </c>
      <c r="AX1768">
        <f t="shared" si="732"/>
        <v>0</v>
      </c>
      <c r="AY1768">
        <f t="shared" si="733"/>
        <v>0</v>
      </c>
      <c r="BA1768">
        <f t="shared" si="734"/>
        <v>0</v>
      </c>
      <c r="BB1768">
        <f t="shared" si="735"/>
        <v>0</v>
      </c>
      <c r="BC1768">
        <f t="shared" si="736"/>
        <v>0</v>
      </c>
      <c r="BD1768">
        <f t="shared" si="737"/>
        <v>0</v>
      </c>
      <c r="BF1768">
        <f t="shared" si="738"/>
        <v>0</v>
      </c>
      <c r="BG1768">
        <f t="shared" si="739"/>
        <v>0</v>
      </c>
      <c r="BH1768">
        <f t="shared" si="740"/>
        <v>0</v>
      </c>
      <c r="BI1768">
        <f t="shared" si="741"/>
        <v>0</v>
      </c>
    </row>
    <row r="1769" spans="1:61" ht="15" customHeight="1">
      <c r="A1769" s="166"/>
      <c r="B1769" s="7"/>
      <c r="C1769" s="64" t="s">
        <v>136</v>
      </c>
      <c r="D1769" s="322" t="str">
        <f t="shared" si="717"/>
        <v/>
      </c>
      <c r="E1769" s="323"/>
      <c r="F1769" s="323"/>
      <c r="G1769" s="323"/>
      <c r="H1769" s="323"/>
      <c r="I1769" s="323"/>
      <c r="J1769" s="323"/>
      <c r="K1769" s="323"/>
      <c r="L1769" s="324"/>
      <c r="M1769" s="234"/>
      <c r="N1769" s="234"/>
      <c r="O1769" s="234"/>
      <c r="P1769" s="234"/>
      <c r="Q1769" s="234"/>
      <c r="R1769" s="234"/>
      <c r="S1769" s="234"/>
      <c r="T1769" s="234"/>
      <c r="U1769" s="234"/>
      <c r="V1769" s="234"/>
      <c r="W1769" s="234"/>
      <c r="X1769" s="234"/>
      <c r="Y1769" s="234"/>
      <c r="Z1769" s="234"/>
      <c r="AA1769" s="234"/>
      <c r="AB1769" s="234"/>
      <c r="AC1769" s="234"/>
      <c r="AD1769" s="234"/>
      <c r="AG1769">
        <f t="shared" si="718"/>
        <v>0</v>
      </c>
      <c r="AH1769">
        <f t="shared" si="719"/>
        <v>0</v>
      </c>
      <c r="AI1769">
        <f t="shared" si="720"/>
        <v>0</v>
      </c>
      <c r="AJ1769">
        <f t="shared" si="721"/>
        <v>0</v>
      </c>
      <c r="AL1769">
        <f t="shared" si="722"/>
        <v>0</v>
      </c>
      <c r="AM1769">
        <f t="shared" si="723"/>
        <v>0</v>
      </c>
      <c r="AN1769">
        <f t="shared" si="724"/>
        <v>0</v>
      </c>
      <c r="AO1769">
        <f t="shared" si="725"/>
        <v>0</v>
      </c>
      <c r="AQ1769">
        <f t="shared" si="726"/>
        <v>0</v>
      </c>
      <c r="AR1769">
        <f t="shared" si="727"/>
        <v>0</v>
      </c>
      <c r="AS1769">
        <f t="shared" si="728"/>
        <v>0</v>
      </c>
      <c r="AT1769">
        <f t="shared" si="729"/>
        <v>0</v>
      </c>
      <c r="AV1769">
        <f t="shared" si="730"/>
        <v>0</v>
      </c>
      <c r="AW1769">
        <f t="shared" si="731"/>
        <v>0</v>
      </c>
      <c r="AX1769">
        <f t="shared" si="732"/>
        <v>0</v>
      </c>
      <c r="AY1769">
        <f t="shared" si="733"/>
        <v>0</v>
      </c>
      <c r="BA1769">
        <f t="shared" si="734"/>
        <v>0</v>
      </c>
      <c r="BB1769">
        <f t="shared" si="735"/>
        <v>0</v>
      </c>
      <c r="BC1769">
        <f t="shared" si="736"/>
        <v>0</v>
      </c>
      <c r="BD1769">
        <f t="shared" si="737"/>
        <v>0</v>
      </c>
      <c r="BF1769">
        <f t="shared" si="738"/>
        <v>0</v>
      </c>
      <c r="BG1769">
        <f t="shared" si="739"/>
        <v>0</v>
      </c>
      <c r="BH1769">
        <f t="shared" si="740"/>
        <v>0</v>
      </c>
      <c r="BI1769">
        <f t="shared" si="741"/>
        <v>0</v>
      </c>
    </row>
    <row r="1770" spans="1:61" ht="15" customHeight="1">
      <c r="A1770" s="166"/>
      <c r="B1770" s="7"/>
      <c r="C1770" s="64" t="s">
        <v>137</v>
      </c>
      <c r="D1770" s="322" t="str">
        <f t="shared" si="717"/>
        <v/>
      </c>
      <c r="E1770" s="323"/>
      <c r="F1770" s="323"/>
      <c r="G1770" s="323"/>
      <c r="H1770" s="323"/>
      <c r="I1770" s="323"/>
      <c r="J1770" s="323"/>
      <c r="K1770" s="323"/>
      <c r="L1770" s="324"/>
      <c r="M1770" s="234"/>
      <c r="N1770" s="234"/>
      <c r="O1770" s="234"/>
      <c r="P1770" s="234"/>
      <c r="Q1770" s="234"/>
      <c r="R1770" s="234"/>
      <c r="S1770" s="234"/>
      <c r="T1770" s="234"/>
      <c r="U1770" s="234"/>
      <c r="V1770" s="234"/>
      <c r="W1770" s="234"/>
      <c r="X1770" s="234"/>
      <c r="Y1770" s="234"/>
      <c r="Z1770" s="234"/>
      <c r="AA1770" s="234"/>
      <c r="AB1770" s="234"/>
      <c r="AC1770" s="234"/>
      <c r="AD1770" s="234"/>
      <c r="AG1770">
        <f t="shared" si="718"/>
        <v>0</v>
      </c>
      <c r="AH1770">
        <f t="shared" si="719"/>
        <v>0</v>
      </c>
      <c r="AI1770">
        <f t="shared" si="720"/>
        <v>0</v>
      </c>
      <c r="AJ1770">
        <f t="shared" si="721"/>
        <v>0</v>
      </c>
      <c r="AL1770">
        <f t="shared" si="722"/>
        <v>0</v>
      </c>
      <c r="AM1770">
        <f t="shared" si="723"/>
        <v>0</v>
      </c>
      <c r="AN1770">
        <f t="shared" si="724"/>
        <v>0</v>
      </c>
      <c r="AO1770">
        <f t="shared" si="725"/>
        <v>0</v>
      </c>
      <c r="AQ1770">
        <f t="shared" si="726"/>
        <v>0</v>
      </c>
      <c r="AR1770">
        <f t="shared" si="727"/>
        <v>0</v>
      </c>
      <c r="AS1770">
        <f t="shared" si="728"/>
        <v>0</v>
      </c>
      <c r="AT1770">
        <f t="shared" si="729"/>
        <v>0</v>
      </c>
      <c r="AV1770">
        <f t="shared" si="730"/>
        <v>0</v>
      </c>
      <c r="AW1770">
        <f t="shared" si="731"/>
        <v>0</v>
      </c>
      <c r="AX1770">
        <f t="shared" si="732"/>
        <v>0</v>
      </c>
      <c r="AY1770">
        <f t="shared" si="733"/>
        <v>0</v>
      </c>
      <c r="BA1770">
        <f t="shared" si="734"/>
        <v>0</v>
      </c>
      <c r="BB1770">
        <f t="shared" si="735"/>
        <v>0</v>
      </c>
      <c r="BC1770">
        <f t="shared" si="736"/>
        <v>0</v>
      </c>
      <c r="BD1770">
        <f t="shared" si="737"/>
        <v>0</v>
      </c>
      <c r="BF1770">
        <f t="shared" si="738"/>
        <v>0</v>
      </c>
      <c r="BG1770">
        <f t="shared" si="739"/>
        <v>0</v>
      </c>
      <c r="BH1770">
        <f t="shared" si="740"/>
        <v>0</v>
      </c>
      <c r="BI1770">
        <f t="shared" si="741"/>
        <v>0</v>
      </c>
    </row>
    <row r="1771" spans="1:61" ht="15" customHeight="1">
      <c r="A1771" s="166"/>
      <c r="B1771" s="7"/>
      <c r="C1771" s="64" t="s">
        <v>138</v>
      </c>
      <c r="D1771" s="322" t="str">
        <f t="shared" ref="D1771:D1825" si="742">IF(D499="","",D499)</f>
        <v/>
      </c>
      <c r="E1771" s="323"/>
      <c r="F1771" s="323"/>
      <c r="G1771" s="323"/>
      <c r="H1771" s="323"/>
      <c r="I1771" s="323"/>
      <c r="J1771" s="323"/>
      <c r="K1771" s="323"/>
      <c r="L1771" s="324"/>
      <c r="M1771" s="234"/>
      <c r="N1771" s="234"/>
      <c r="O1771" s="234"/>
      <c r="P1771" s="234"/>
      <c r="Q1771" s="234"/>
      <c r="R1771" s="234"/>
      <c r="S1771" s="234"/>
      <c r="T1771" s="234"/>
      <c r="U1771" s="234"/>
      <c r="V1771" s="234"/>
      <c r="W1771" s="234"/>
      <c r="X1771" s="234"/>
      <c r="Y1771" s="234"/>
      <c r="Z1771" s="234"/>
      <c r="AA1771" s="234"/>
      <c r="AB1771" s="234"/>
      <c r="AC1771" s="234"/>
      <c r="AD1771" s="234"/>
      <c r="AG1771">
        <f t="shared" ref="AG1771:AG1825" si="743">M1771</f>
        <v>0</v>
      </c>
      <c r="AH1771">
        <f t="shared" ref="AH1771:AH1825" si="744">COUNTIF(N1771:O1771,"NS")</f>
        <v>0</v>
      </c>
      <c r="AI1771">
        <f t="shared" ref="AI1771:AI1825" si="745">SUM(N1771:O1771)</f>
        <v>0</v>
      </c>
      <c r="AJ1771">
        <f t="shared" ref="AJ1771:AJ1825" si="746">IF($AG$1577=$AH$1577,0,IF(OR(AND(AG1771=0,AH1771&gt;0),AND(AG1771="ns",AI1771&gt;0),AND(AG1771="ns",AH1771=0,AI1771=0)),1,IF(OR(AND(AG1771&gt;0,AH1771=2),AND(AG1771="ns",AH1771=2),AND(AG1771="ns",AI1771=0,AH1771&gt;0),AG1771=AI1771,COUNTIF(M1771:O1771,"NA")=3),0,1)))</f>
        <v>0</v>
      </c>
      <c r="AL1771">
        <f t="shared" ref="AL1771:AL1825" si="747">P1771</f>
        <v>0</v>
      </c>
      <c r="AM1771">
        <f t="shared" ref="AM1771:AM1825" si="748">COUNTIF(Q1771:R1771,"NS")</f>
        <v>0</v>
      </c>
      <c r="AN1771">
        <f t="shared" ref="AN1771:AN1825" si="749">SUM(Q1771:R1771)</f>
        <v>0</v>
      </c>
      <c r="AO1771">
        <f t="shared" ref="AO1771:AO1825" si="750">IF($AG$1577=$AH$1577,0,IF(OR(AND(AL1771=0,AM1771&gt;0),AND(AL1771="ns",AN1771&gt;0),AND(AL1771="ns",AM1771=0,AN1771=0)),1,IF(OR(AND(AL1771&gt;0,AM1771=2),AND(AL1771="ns",AM1771=2),AND(AL1771="ns",AN1771=0,AM1771&gt;0),AL1771=AN1771,COUNTIF(P1771:R1771,"NA")=3),0,1)))</f>
        <v>0</v>
      </c>
      <c r="AQ1771">
        <f t="shared" ref="AQ1771:AQ1825" si="751">S1771</f>
        <v>0</v>
      </c>
      <c r="AR1771">
        <f t="shared" ref="AR1771:AR1825" si="752">COUNTIF(T1771:U1771,"NS")</f>
        <v>0</v>
      </c>
      <c r="AS1771">
        <f t="shared" ref="AS1771:AS1825" si="753">SUM(T1771:U1771)</f>
        <v>0</v>
      </c>
      <c r="AT1771">
        <f t="shared" ref="AT1771:AT1825" si="754">IF($AG$1577=$AH$1577,0,IF(OR(AND(AQ1771=0,AR1771&gt;0),AND(AQ1771="ns",AS1771&gt;0),AND(AQ1771="ns",AR1771=0,AS1771=0)),1,IF(OR(AND(AQ1771&gt;0,AR1771=2),AND(AQ1771="ns",AR1771=2),AND(AQ1771="ns",AS1771=0,AR1771&gt;0),AQ1771=AS1771,COUNTIF(S1771:U1771,"NA")=3),0,1)))</f>
        <v>0</v>
      </c>
      <c r="AV1771">
        <f t="shared" ref="AV1771:AV1825" si="755">V1771</f>
        <v>0</v>
      </c>
      <c r="AW1771">
        <f t="shared" ref="AW1771:AW1825" si="756">COUNTIF(W1771:X1771,"NS")</f>
        <v>0</v>
      </c>
      <c r="AX1771">
        <f t="shared" ref="AX1771:AX1825" si="757">SUM(W1771:X1771)</f>
        <v>0</v>
      </c>
      <c r="AY1771">
        <f t="shared" ref="AY1771:AY1825" si="758">IF($AG$1577=$AH$1577,0,IF(OR(AND(AV1771=0,AW1771&gt;0),AND(AV1771="ns",AX1771&gt;0),AND(AV1771="ns",AW1771=0,AX1771=0)),1,IF(OR(AND(AV1771&gt;0,AW1771=2),AND(AV1771="ns",AW1771=2),AND(AV1771="ns",AX1771=0,AW1771&gt;0),AV1771=AX1771,COUNTIF(V1771:X1771,"NA")=3),0,1)))</f>
        <v>0</v>
      </c>
      <c r="BA1771">
        <f t="shared" ref="BA1771:BA1825" si="759">Y1771</f>
        <v>0</v>
      </c>
      <c r="BB1771">
        <f t="shared" ref="BB1771:BB1825" si="760">COUNTIF(Z1771:AA1771,"NS")</f>
        <v>0</v>
      </c>
      <c r="BC1771">
        <f t="shared" ref="BC1771:BC1825" si="761">SUM(Z1771:AA1771)</f>
        <v>0</v>
      </c>
      <c r="BD1771">
        <f t="shared" ref="BD1771:BD1825" si="762">IF($AG$1577=$AH$1577,0,IF(OR(AND(BA1771=0,BB1771&gt;0),AND(BA1771="ns",BC1771&gt;0),AND(BA1771="ns",BB1771=0,BC1771=0)),1,IF(OR(AND(BA1771&gt;0,BB1771=2),AND(BA1771="ns",BB1771=2),AND(BA1771="ns",BC1771=0,BB1771&gt;0),BA1771=BC1771,COUNTIF(Y1771:AA1771,"NA")=3),0,1)))</f>
        <v>0</v>
      </c>
      <c r="BF1771">
        <f t="shared" ref="BF1771:BF1825" si="763">AB1771</f>
        <v>0</v>
      </c>
      <c r="BG1771">
        <f t="shared" ref="BG1771:BG1825" si="764">COUNTIF(AC1771:AD1771,"NS")</f>
        <v>0</v>
      </c>
      <c r="BH1771">
        <f t="shared" ref="BH1771:BH1825" si="765">SUM(AC1771:AD1771)</f>
        <v>0</v>
      </c>
      <c r="BI1771">
        <f t="shared" ref="BI1771:BI1825" si="766">IF($AG$1577=$AH$1577,0,IF(OR(AND(BF1771=0,BG1771&gt;0),AND(BF1771="ns",BH1771&gt;0),AND(BF1771="ns",BG1771=0,BH1771=0)),1,IF(OR(AND(BF1771&gt;0,BG1771=2),AND(BF1771="ns",BG1771=2),AND(BF1771="ns",BH1771=0,BG1771&gt;0),BF1771=BH1771,COUNTIF(AB1771:AD1771,"NA")=3),0,1)))</f>
        <v>0</v>
      </c>
    </row>
    <row r="1772" spans="1:61" ht="15" customHeight="1">
      <c r="A1772" s="166"/>
      <c r="B1772" s="7"/>
      <c r="C1772" s="64" t="s">
        <v>139</v>
      </c>
      <c r="D1772" s="322" t="str">
        <f t="shared" si="742"/>
        <v/>
      </c>
      <c r="E1772" s="323"/>
      <c r="F1772" s="323"/>
      <c r="G1772" s="323"/>
      <c r="H1772" s="323"/>
      <c r="I1772" s="323"/>
      <c r="J1772" s="323"/>
      <c r="K1772" s="323"/>
      <c r="L1772" s="324"/>
      <c r="M1772" s="234"/>
      <c r="N1772" s="234"/>
      <c r="O1772" s="234"/>
      <c r="P1772" s="234"/>
      <c r="Q1772" s="234"/>
      <c r="R1772" s="234"/>
      <c r="S1772" s="234"/>
      <c r="T1772" s="234"/>
      <c r="U1772" s="234"/>
      <c r="V1772" s="234"/>
      <c r="W1772" s="234"/>
      <c r="X1772" s="234"/>
      <c r="Y1772" s="234"/>
      <c r="Z1772" s="234"/>
      <c r="AA1772" s="234"/>
      <c r="AB1772" s="234"/>
      <c r="AC1772" s="234"/>
      <c r="AD1772" s="234"/>
      <c r="AG1772">
        <f t="shared" si="743"/>
        <v>0</v>
      </c>
      <c r="AH1772">
        <f t="shared" si="744"/>
        <v>0</v>
      </c>
      <c r="AI1772">
        <f t="shared" si="745"/>
        <v>0</v>
      </c>
      <c r="AJ1772">
        <f t="shared" si="746"/>
        <v>0</v>
      </c>
      <c r="AL1772">
        <f t="shared" si="747"/>
        <v>0</v>
      </c>
      <c r="AM1772">
        <f t="shared" si="748"/>
        <v>0</v>
      </c>
      <c r="AN1772">
        <f t="shared" si="749"/>
        <v>0</v>
      </c>
      <c r="AO1772">
        <f t="shared" si="750"/>
        <v>0</v>
      </c>
      <c r="AQ1772">
        <f t="shared" si="751"/>
        <v>0</v>
      </c>
      <c r="AR1772">
        <f t="shared" si="752"/>
        <v>0</v>
      </c>
      <c r="AS1772">
        <f t="shared" si="753"/>
        <v>0</v>
      </c>
      <c r="AT1772">
        <f t="shared" si="754"/>
        <v>0</v>
      </c>
      <c r="AV1772">
        <f t="shared" si="755"/>
        <v>0</v>
      </c>
      <c r="AW1772">
        <f t="shared" si="756"/>
        <v>0</v>
      </c>
      <c r="AX1772">
        <f t="shared" si="757"/>
        <v>0</v>
      </c>
      <c r="AY1772">
        <f t="shared" si="758"/>
        <v>0</v>
      </c>
      <c r="BA1772">
        <f t="shared" si="759"/>
        <v>0</v>
      </c>
      <c r="BB1772">
        <f t="shared" si="760"/>
        <v>0</v>
      </c>
      <c r="BC1772">
        <f t="shared" si="761"/>
        <v>0</v>
      </c>
      <c r="BD1772">
        <f t="shared" si="762"/>
        <v>0</v>
      </c>
      <c r="BF1772">
        <f t="shared" si="763"/>
        <v>0</v>
      </c>
      <c r="BG1772">
        <f t="shared" si="764"/>
        <v>0</v>
      </c>
      <c r="BH1772">
        <f t="shared" si="765"/>
        <v>0</v>
      </c>
      <c r="BI1772">
        <f t="shared" si="766"/>
        <v>0</v>
      </c>
    </row>
    <row r="1773" spans="1:61" ht="15" customHeight="1">
      <c r="A1773" s="166"/>
      <c r="B1773" s="7"/>
      <c r="C1773" s="64" t="s">
        <v>140</v>
      </c>
      <c r="D1773" s="322" t="str">
        <f t="shared" si="742"/>
        <v/>
      </c>
      <c r="E1773" s="323"/>
      <c r="F1773" s="323"/>
      <c r="G1773" s="323"/>
      <c r="H1773" s="323"/>
      <c r="I1773" s="323"/>
      <c r="J1773" s="323"/>
      <c r="K1773" s="323"/>
      <c r="L1773" s="324"/>
      <c r="M1773" s="234"/>
      <c r="N1773" s="234"/>
      <c r="O1773" s="234"/>
      <c r="P1773" s="234"/>
      <c r="Q1773" s="234"/>
      <c r="R1773" s="234"/>
      <c r="S1773" s="234"/>
      <c r="T1773" s="234"/>
      <c r="U1773" s="234"/>
      <c r="V1773" s="234"/>
      <c r="W1773" s="234"/>
      <c r="X1773" s="234"/>
      <c r="Y1773" s="234"/>
      <c r="Z1773" s="234"/>
      <c r="AA1773" s="234"/>
      <c r="AB1773" s="234"/>
      <c r="AC1773" s="234"/>
      <c r="AD1773" s="234"/>
      <c r="AG1773">
        <f t="shared" si="743"/>
        <v>0</v>
      </c>
      <c r="AH1773">
        <f t="shared" si="744"/>
        <v>0</v>
      </c>
      <c r="AI1773">
        <f t="shared" si="745"/>
        <v>0</v>
      </c>
      <c r="AJ1773">
        <f t="shared" si="746"/>
        <v>0</v>
      </c>
      <c r="AL1773">
        <f t="shared" si="747"/>
        <v>0</v>
      </c>
      <c r="AM1773">
        <f t="shared" si="748"/>
        <v>0</v>
      </c>
      <c r="AN1773">
        <f t="shared" si="749"/>
        <v>0</v>
      </c>
      <c r="AO1773">
        <f t="shared" si="750"/>
        <v>0</v>
      </c>
      <c r="AQ1773">
        <f t="shared" si="751"/>
        <v>0</v>
      </c>
      <c r="AR1773">
        <f t="shared" si="752"/>
        <v>0</v>
      </c>
      <c r="AS1773">
        <f t="shared" si="753"/>
        <v>0</v>
      </c>
      <c r="AT1773">
        <f t="shared" si="754"/>
        <v>0</v>
      </c>
      <c r="AV1773">
        <f t="shared" si="755"/>
        <v>0</v>
      </c>
      <c r="AW1773">
        <f t="shared" si="756"/>
        <v>0</v>
      </c>
      <c r="AX1773">
        <f t="shared" si="757"/>
        <v>0</v>
      </c>
      <c r="AY1773">
        <f t="shared" si="758"/>
        <v>0</v>
      </c>
      <c r="BA1773">
        <f t="shared" si="759"/>
        <v>0</v>
      </c>
      <c r="BB1773">
        <f t="shared" si="760"/>
        <v>0</v>
      </c>
      <c r="BC1773">
        <f t="shared" si="761"/>
        <v>0</v>
      </c>
      <c r="BD1773">
        <f t="shared" si="762"/>
        <v>0</v>
      </c>
      <c r="BF1773">
        <f t="shared" si="763"/>
        <v>0</v>
      </c>
      <c r="BG1773">
        <f t="shared" si="764"/>
        <v>0</v>
      </c>
      <c r="BH1773">
        <f t="shared" si="765"/>
        <v>0</v>
      </c>
      <c r="BI1773">
        <f t="shared" si="766"/>
        <v>0</v>
      </c>
    </row>
    <row r="1774" spans="1:61" ht="15" customHeight="1">
      <c r="A1774" s="166"/>
      <c r="B1774" s="7"/>
      <c r="C1774" s="64" t="s">
        <v>141</v>
      </c>
      <c r="D1774" s="322" t="str">
        <f t="shared" si="742"/>
        <v/>
      </c>
      <c r="E1774" s="323"/>
      <c r="F1774" s="323"/>
      <c r="G1774" s="323"/>
      <c r="H1774" s="323"/>
      <c r="I1774" s="323"/>
      <c r="J1774" s="323"/>
      <c r="K1774" s="323"/>
      <c r="L1774" s="324"/>
      <c r="M1774" s="234"/>
      <c r="N1774" s="234"/>
      <c r="O1774" s="234"/>
      <c r="P1774" s="234"/>
      <c r="Q1774" s="234"/>
      <c r="R1774" s="234"/>
      <c r="S1774" s="234"/>
      <c r="T1774" s="234"/>
      <c r="U1774" s="234"/>
      <c r="V1774" s="234"/>
      <c r="W1774" s="234"/>
      <c r="X1774" s="234"/>
      <c r="Y1774" s="234"/>
      <c r="Z1774" s="234"/>
      <c r="AA1774" s="234"/>
      <c r="AB1774" s="234"/>
      <c r="AC1774" s="234"/>
      <c r="AD1774" s="234"/>
      <c r="AG1774">
        <f t="shared" si="743"/>
        <v>0</v>
      </c>
      <c r="AH1774">
        <f t="shared" si="744"/>
        <v>0</v>
      </c>
      <c r="AI1774">
        <f t="shared" si="745"/>
        <v>0</v>
      </c>
      <c r="AJ1774">
        <f t="shared" si="746"/>
        <v>0</v>
      </c>
      <c r="AL1774">
        <f t="shared" si="747"/>
        <v>0</v>
      </c>
      <c r="AM1774">
        <f t="shared" si="748"/>
        <v>0</v>
      </c>
      <c r="AN1774">
        <f t="shared" si="749"/>
        <v>0</v>
      </c>
      <c r="AO1774">
        <f t="shared" si="750"/>
        <v>0</v>
      </c>
      <c r="AQ1774">
        <f t="shared" si="751"/>
        <v>0</v>
      </c>
      <c r="AR1774">
        <f t="shared" si="752"/>
        <v>0</v>
      </c>
      <c r="AS1774">
        <f t="shared" si="753"/>
        <v>0</v>
      </c>
      <c r="AT1774">
        <f t="shared" si="754"/>
        <v>0</v>
      </c>
      <c r="AV1774">
        <f t="shared" si="755"/>
        <v>0</v>
      </c>
      <c r="AW1774">
        <f t="shared" si="756"/>
        <v>0</v>
      </c>
      <c r="AX1774">
        <f t="shared" si="757"/>
        <v>0</v>
      </c>
      <c r="AY1774">
        <f t="shared" si="758"/>
        <v>0</v>
      </c>
      <c r="BA1774">
        <f t="shared" si="759"/>
        <v>0</v>
      </c>
      <c r="BB1774">
        <f t="shared" si="760"/>
        <v>0</v>
      </c>
      <c r="BC1774">
        <f t="shared" si="761"/>
        <v>0</v>
      </c>
      <c r="BD1774">
        <f t="shared" si="762"/>
        <v>0</v>
      </c>
      <c r="BF1774">
        <f t="shared" si="763"/>
        <v>0</v>
      </c>
      <c r="BG1774">
        <f t="shared" si="764"/>
        <v>0</v>
      </c>
      <c r="BH1774">
        <f t="shared" si="765"/>
        <v>0</v>
      </c>
      <c r="BI1774">
        <f t="shared" si="766"/>
        <v>0</v>
      </c>
    </row>
    <row r="1775" spans="1:61" ht="15" customHeight="1">
      <c r="A1775" s="166"/>
      <c r="B1775" s="7"/>
      <c r="C1775" s="64" t="s">
        <v>142</v>
      </c>
      <c r="D1775" s="322" t="str">
        <f t="shared" si="742"/>
        <v/>
      </c>
      <c r="E1775" s="323"/>
      <c r="F1775" s="323"/>
      <c r="G1775" s="323"/>
      <c r="H1775" s="323"/>
      <c r="I1775" s="323"/>
      <c r="J1775" s="323"/>
      <c r="K1775" s="323"/>
      <c r="L1775" s="324"/>
      <c r="M1775" s="234"/>
      <c r="N1775" s="234"/>
      <c r="O1775" s="234"/>
      <c r="P1775" s="234"/>
      <c r="Q1775" s="234"/>
      <c r="R1775" s="234"/>
      <c r="S1775" s="234"/>
      <c r="T1775" s="234"/>
      <c r="U1775" s="234"/>
      <c r="V1775" s="234"/>
      <c r="W1775" s="234"/>
      <c r="X1775" s="234"/>
      <c r="Y1775" s="234"/>
      <c r="Z1775" s="234"/>
      <c r="AA1775" s="234"/>
      <c r="AB1775" s="234"/>
      <c r="AC1775" s="234"/>
      <c r="AD1775" s="234"/>
      <c r="AG1775">
        <f t="shared" si="743"/>
        <v>0</v>
      </c>
      <c r="AH1775">
        <f t="shared" si="744"/>
        <v>0</v>
      </c>
      <c r="AI1775">
        <f t="shared" si="745"/>
        <v>0</v>
      </c>
      <c r="AJ1775">
        <f t="shared" si="746"/>
        <v>0</v>
      </c>
      <c r="AL1775">
        <f t="shared" si="747"/>
        <v>0</v>
      </c>
      <c r="AM1775">
        <f t="shared" si="748"/>
        <v>0</v>
      </c>
      <c r="AN1775">
        <f t="shared" si="749"/>
        <v>0</v>
      </c>
      <c r="AO1775">
        <f t="shared" si="750"/>
        <v>0</v>
      </c>
      <c r="AQ1775">
        <f t="shared" si="751"/>
        <v>0</v>
      </c>
      <c r="AR1775">
        <f t="shared" si="752"/>
        <v>0</v>
      </c>
      <c r="AS1775">
        <f t="shared" si="753"/>
        <v>0</v>
      </c>
      <c r="AT1775">
        <f t="shared" si="754"/>
        <v>0</v>
      </c>
      <c r="AV1775">
        <f t="shared" si="755"/>
        <v>0</v>
      </c>
      <c r="AW1775">
        <f t="shared" si="756"/>
        <v>0</v>
      </c>
      <c r="AX1775">
        <f t="shared" si="757"/>
        <v>0</v>
      </c>
      <c r="AY1775">
        <f t="shared" si="758"/>
        <v>0</v>
      </c>
      <c r="BA1775">
        <f t="shared" si="759"/>
        <v>0</v>
      </c>
      <c r="BB1775">
        <f t="shared" si="760"/>
        <v>0</v>
      </c>
      <c r="BC1775">
        <f t="shared" si="761"/>
        <v>0</v>
      </c>
      <c r="BD1775">
        <f t="shared" si="762"/>
        <v>0</v>
      </c>
      <c r="BF1775">
        <f t="shared" si="763"/>
        <v>0</v>
      </c>
      <c r="BG1775">
        <f t="shared" si="764"/>
        <v>0</v>
      </c>
      <c r="BH1775">
        <f t="shared" si="765"/>
        <v>0</v>
      </c>
      <c r="BI1775">
        <f t="shared" si="766"/>
        <v>0</v>
      </c>
    </row>
    <row r="1776" spans="1:61" ht="15" customHeight="1">
      <c r="A1776" s="166"/>
      <c r="B1776" s="7"/>
      <c r="C1776" s="64" t="s">
        <v>143</v>
      </c>
      <c r="D1776" s="322" t="str">
        <f t="shared" si="742"/>
        <v/>
      </c>
      <c r="E1776" s="323"/>
      <c r="F1776" s="323"/>
      <c r="G1776" s="323"/>
      <c r="H1776" s="323"/>
      <c r="I1776" s="323"/>
      <c r="J1776" s="323"/>
      <c r="K1776" s="323"/>
      <c r="L1776" s="324"/>
      <c r="M1776" s="234"/>
      <c r="N1776" s="234"/>
      <c r="O1776" s="234"/>
      <c r="P1776" s="234"/>
      <c r="Q1776" s="234"/>
      <c r="R1776" s="234"/>
      <c r="S1776" s="234"/>
      <c r="T1776" s="234"/>
      <c r="U1776" s="234"/>
      <c r="V1776" s="234"/>
      <c r="W1776" s="234"/>
      <c r="X1776" s="234"/>
      <c r="Y1776" s="234"/>
      <c r="Z1776" s="234"/>
      <c r="AA1776" s="234"/>
      <c r="AB1776" s="234"/>
      <c r="AC1776" s="234"/>
      <c r="AD1776" s="234"/>
      <c r="AG1776">
        <f t="shared" si="743"/>
        <v>0</v>
      </c>
      <c r="AH1776">
        <f t="shared" si="744"/>
        <v>0</v>
      </c>
      <c r="AI1776">
        <f t="shared" si="745"/>
        <v>0</v>
      </c>
      <c r="AJ1776">
        <f t="shared" si="746"/>
        <v>0</v>
      </c>
      <c r="AL1776">
        <f t="shared" si="747"/>
        <v>0</v>
      </c>
      <c r="AM1776">
        <f t="shared" si="748"/>
        <v>0</v>
      </c>
      <c r="AN1776">
        <f t="shared" si="749"/>
        <v>0</v>
      </c>
      <c r="AO1776">
        <f t="shared" si="750"/>
        <v>0</v>
      </c>
      <c r="AQ1776">
        <f t="shared" si="751"/>
        <v>0</v>
      </c>
      <c r="AR1776">
        <f t="shared" si="752"/>
        <v>0</v>
      </c>
      <c r="AS1776">
        <f t="shared" si="753"/>
        <v>0</v>
      </c>
      <c r="AT1776">
        <f t="shared" si="754"/>
        <v>0</v>
      </c>
      <c r="AV1776">
        <f t="shared" si="755"/>
        <v>0</v>
      </c>
      <c r="AW1776">
        <f t="shared" si="756"/>
        <v>0</v>
      </c>
      <c r="AX1776">
        <f t="shared" si="757"/>
        <v>0</v>
      </c>
      <c r="AY1776">
        <f t="shared" si="758"/>
        <v>0</v>
      </c>
      <c r="BA1776">
        <f t="shared" si="759"/>
        <v>0</v>
      </c>
      <c r="BB1776">
        <f t="shared" si="760"/>
        <v>0</v>
      </c>
      <c r="BC1776">
        <f t="shared" si="761"/>
        <v>0</v>
      </c>
      <c r="BD1776">
        <f t="shared" si="762"/>
        <v>0</v>
      </c>
      <c r="BF1776">
        <f t="shared" si="763"/>
        <v>0</v>
      </c>
      <c r="BG1776">
        <f t="shared" si="764"/>
        <v>0</v>
      </c>
      <c r="BH1776">
        <f t="shared" si="765"/>
        <v>0</v>
      </c>
      <c r="BI1776">
        <f t="shared" si="766"/>
        <v>0</v>
      </c>
    </row>
    <row r="1777" spans="1:61" ht="15" customHeight="1">
      <c r="A1777" s="166"/>
      <c r="B1777" s="7"/>
      <c r="C1777" s="64" t="s">
        <v>144</v>
      </c>
      <c r="D1777" s="322" t="str">
        <f t="shared" si="742"/>
        <v/>
      </c>
      <c r="E1777" s="323"/>
      <c r="F1777" s="323"/>
      <c r="G1777" s="323"/>
      <c r="H1777" s="323"/>
      <c r="I1777" s="323"/>
      <c r="J1777" s="323"/>
      <c r="K1777" s="323"/>
      <c r="L1777" s="324"/>
      <c r="M1777" s="234"/>
      <c r="N1777" s="234"/>
      <c r="O1777" s="234"/>
      <c r="P1777" s="234"/>
      <c r="Q1777" s="234"/>
      <c r="R1777" s="234"/>
      <c r="S1777" s="234"/>
      <c r="T1777" s="234"/>
      <c r="U1777" s="234"/>
      <c r="V1777" s="234"/>
      <c r="W1777" s="234"/>
      <c r="X1777" s="234"/>
      <c r="Y1777" s="234"/>
      <c r="Z1777" s="234"/>
      <c r="AA1777" s="234"/>
      <c r="AB1777" s="234"/>
      <c r="AC1777" s="234"/>
      <c r="AD1777" s="234"/>
      <c r="AG1777">
        <f t="shared" si="743"/>
        <v>0</v>
      </c>
      <c r="AH1777">
        <f t="shared" si="744"/>
        <v>0</v>
      </c>
      <c r="AI1777">
        <f t="shared" si="745"/>
        <v>0</v>
      </c>
      <c r="AJ1777">
        <f t="shared" si="746"/>
        <v>0</v>
      </c>
      <c r="AL1777">
        <f t="shared" si="747"/>
        <v>0</v>
      </c>
      <c r="AM1777">
        <f t="shared" si="748"/>
        <v>0</v>
      </c>
      <c r="AN1777">
        <f t="shared" si="749"/>
        <v>0</v>
      </c>
      <c r="AO1777">
        <f t="shared" si="750"/>
        <v>0</v>
      </c>
      <c r="AQ1777">
        <f t="shared" si="751"/>
        <v>0</v>
      </c>
      <c r="AR1777">
        <f t="shared" si="752"/>
        <v>0</v>
      </c>
      <c r="AS1777">
        <f t="shared" si="753"/>
        <v>0</v>
      </c>
      <c r="AT1777">
        <f t="shared" si="754"/>
        <v>0</v>
      </c>
      <c r="AV1777">
        <f t="shared" si="755"/>
        <v>0</v>
      </c>
      <c r="AW1777">
        <f t="shared" si="756"/>
        <v>0</v>
      </c>
      <c r="AX1777">
        <f t="shared" si="757"/>
        <v>0</v>
      </c>
      <c r="AY1777">
        <f t="shared" si="758"/>
        <v>0</v>
      </c>
      <c r="BA1777">
        <f t="shared" si="759"/>
        <v>0</v>
      </c>
      <c r="BB1777">
        <f t="shared" si="760"/>
        <v>0</v>
      </c>
      <c r="BC1777">
        <f t="shared" si="761"/>
        <v>0</v>
      </c>
      <c r="BD1777">
        <f t="shared" si="762"/>
        <v>0</v>
      </c>
      <c r="BF1777">
        <f t="shared" si="763"/>
        <v>0</v>
      </c>
      <c r="BG1777">
        <f t="shared" si="764"/>
        <v>0</v>
      </c>
      <c r="BH1777">
        <f t="shared" si="765"/>
        <v>0</v>
      </c>
      <c r="BI1777">
        <f t="shared" si="766"/>
        <v>0</v>
      </c>
    </row>
    <row r="1778" spans="1:61" ht="15" customHeight="1">
      <c r="A1778" s="166"/>
      <c r="B1778" s="7"/>
      <c r="C1778" s="64" t="s">
        <v>145</v>
      </c>
      <c r="D1778" s="322" t="str">
        <f t="shared" si="742"/>
        <v/>
      </c>
      <c r="E1778" s="323"/>
      <c r="F1778" s="323"/>
      <c r="G1778" s="323"/>
      <c r="H1778" s="323"/>
      <c r="I1778" s="323"/>
      <c r="J1778" s="323"/>
      <c r="K1778" s="323"/>
      <c r="L1778" s="324"/>
      <c r="M1778" s="234"/>
      <c r="N1778" s="234"/>
      <c r="O1778" s="234"/>
      <c r="P1778" s="234"/>
      <c r="Q1778" s="234"/>
      <c r="R1778" s="234"/>
      <c r="S1778" s="234"/>
      <c r="T1778" s="234"/>
      <c r="U1778" s="234"/>
      <c r="V1778" s="234"/>
      <c r="W1778" s="234"/>
      <c r="X1778" s="234"/>
      <c r="Y1778" s="234"/>
      <c r="Z1778" s="234"/>
      <c r="AA1778" s="234"/>
      <c r="AB1778" s="234"/>
      <c r="AC1778" s="234"/>
      <c r="AD1778" s="234"/>
      <c r="AG1778">
        <f t="shared" si="743"/>
        <v>0</v>
      </c>
      <c r="AH1778">
        <f t="shared" si="744"/>
        <v>0</v>
      </c>
      <c r="AI1778">
        <f t="shared" si="745"/>
        <v>0</v>
      </c>
      <c r="AJ1778">
        <f t="shared" si="746"/>
        <v>0</v>
      </c>
      <c r="AL1778">
        <f t="shared" si="747"/>
        <v>0</v>
      </c>
      <c r="AM1778">
        <f t="shared" si="748"/>
        <v>0</v>
      </c>
      <c r="AN1778">
        <f t="shared" si="749"/>
        <v>0</v>
      </c>
      <c r="AO1778">
        <f t="shared" si="750"/>
        <v>0</v>
      </c>
      <c r="AQ1778">
        <f t="shared" si="751"/>
        <v>0</v>
      </c>
      <c r="AR1778">
        <f t="shared" si="752"/>
        <v>0</v>
      </c>
      <c r="AS1778">
        <f t="shared" si="753"/>
        <v>0</v>
      </c>
      <c r="AT1778">
        <f t="shared" si="754"/>
        <v>0</v>
      </c>
      <c r="AV1778">
        <f t="shared" si="755"/>
        <v>0</v>
      </c>
      <c r="AW1778">
        <f t="shared" si="756"/>
        <v>0</v>
      </c>
      <c r="AX1778">
        <f t="shared" si="757"/>
        <v>0</v>
      </c>
      <c r="AY1778">
        <f t="shared" si="758"/>
        <v>0</v>
      </c>
      <c r="BA1778">
        <f t="shared" si="759"/>
        <v>0</v>
      </c>
      <c r="BB1778">
        <f t="shared" si="760"/>
        <v>0</v>
      </c>
      <c r="BC1778">
        <f t="shared" si="761"/>
        <v>0</v>
      </c>
      <c r="BD1778">
        <f t="shared" si="762"/>
        <v>0</v>
      </c>
      <c r="BF1778">
        <f t="shared" si="763"/>
        <v>0</v>
      </c>
      <c r="BG1778">
        <f t="shared" si="764"/>
        <v>0</v>
      </c>
      <c r="BH1778">
        <f t="shared" si="765"/>
        <v>0</v>
      </c>
      <c r="BI1778">
        <f t="shared" si="766"/>
        <v>0</v>
      </c>
    </row>
    <row r="1779" spans="1:61" ht="15" customHeight="1">
      <c r="A1779" s="166"/>
      <c r="B1779" s="7"/>
      <c r="C1779" s="64" t="s">
        <v>146</v>
      </c>
      <c r="D1779" s="322" t="str">
        <f t="shared" si="742"/>
        <v/>
      </c>
      <c r="E1779" s="323"/>
      <c r="F1779" s="323"/>
      <c r="G1779" s="323"/>
      <c r="H1779" s="323"/>
      <c r="I1779" s="323"/>
      <c r="J1779" s="323"/>
      <c r="K1779" s="323"/>
      <c r="L1779" s="324"/>
      <c r="M1779" s="234"/>
      <c r="N1779" s="234"/>
      <c r="O1779" s="234"/>
      <c r="P1779" s="234"/>
      <c r="Q1779" s="234"/>
      <c r="R1779" s="234"/>
      <c r="S1779" s="234"/>
      <c r="T1779" s="234"/>
      <c r="U1779" s="234"/>
      <c r="V1779" s="234"/>
      <c r="W1779" s="234"/>
      <c r="X1779" s="234"/>
      <c r="Y1779" s="234"/>
      <c r="Z1779" s="234"/>
      <c r="AA1779" s="234"/>
      <c r="AB1779" s="234"/>
      <c r="AC1779" s="234"/>
      <c r="AD1779" s="234"/>
      <c r="AG1779">
        <f t="shared" si="743"/>
        <v>0</v>
      </c>
      <c r="AH1779">
        <f t="shared" si="744"/>
        <v>0</v>
      </c>
      <c r="AI1779">
        <f t="shared" si="745"/>
        <v>0</v>
      </c>
      <c r="AJ1779">
        <f t="shared" si="746"/>
        <v>0</v>
      </c>
      <c r="AL1779">
        <f t="shared" si="747"/>
        <v>0</v>
      </c>
      <c r="AM1779">
        <f t="shared" si="748"/>
        <v>0</v>
      </c>
      <c r="AN1779">
        <f t="shared" si="749"/>
        <v>0</v>
      </c>
      <c r="AO1779">
        <f t="shared" si="750"/>
        <v>0</v>
      </c>
      <c r="AQ1779">
        <f t="shared" si="751"/>
        <v>0</v>
      </c>
      <c r="AR1779">
        <f t="shared" si="752"/>
        <v>0</v>
      </c>
      <c r="AS1779">
        <f t="shared" si="753"/>
        <v>0</v>
      </c>
      <c r="AT1779">
        <f t="shared" si="754"/>
        <v>0</v>
      </c>
      <c r="AV1779">
        <f t="shared" si="755"/>
        <v>0</v>
      </c>
      <c r="AW1779">
        <f t="shared" si="756"/>
        <v>0</v>
      </c>
      <c r="AX1779">
        <f t="shared" si="757"/>
        <v>0</v>
      </c>
      <c r="AY1779">
        <f t="shared" si="758"/>
        <v>0</v>
      </c>
      <c r="BA1779">
        <f t="shared" si="759"/>
        <v>0</v>
      </c>
      <c r="BB1779">
        <f t="shared" si="760"/>
        <v>0</v>
      </c>
      <c r="BC1779">
        <f t="shared" si="761"/>
        <v>0</v>
      </c>
      <c r="BD1779">
        <f t="shared" si="762"/>
        <v>0</v>
      </c>
      <c r="BF1779">
        <f t="shared" si="763"/>
        <v>0</v>
      </c>
      <c r="BG1779">
        <f t="shared" si="764"/>
        <v>0</v>
      </c>
      <c r="BH1779">
        <f t="shared" si="765"/>
        <v>0</v>
      </c>
      <c r="BI1779">
        <f t="shared" si="766"/>
        <v>0</v>
      </c>
    </row>
    <row r="1780" spans="1:61" ht="15" customHeight="1">
      <c r="A1780" s="166"/>
      <c r="B1780" s="7"/>
      <c r="C1780" s="64" t="s">
        <v>147</v>
      </c>
      <c r="D1780" s="322" t="str">
        <f t="shared" si="742"/>
        <v/>
      </c>
      <c r="E1780" s="323"/>
      <c r="F1780" s="323"/>
      <c r="G1780" s="323"/>
      <c r="H1780" s="323"/>
      <c r="I1780" s="323"/>
      <c r="J1780" s="323"/>
      <c r="K1780" s="323"/>
      <c r="L1780" s="324"/>
      <c r="M1780" s="234"/>
      <c r="N1780" s="234"/>
      <c r="O1780" s="234"/>
      <c r="P1780" s="234"/>
      <c r="Q1780" s="234"/>
      <c r="R1780" s="234"/>
      <c r="S1780" s="234"/>
      <c r="T1780" s="234"/>
      <c r="U1780" s="234"/>
      <c r="V1780" s="234"/>
      <c r="W1780" s="234"/>
      <c r="X1780" s="234"/>
      <c r="Y1780" s="234"/>
      <c r="Z1780" s="234"/>
      <c r="AA1780" s="234"/>
      <c r="AB1780" s="234"/>
      <c r="AC1780" s="234"/>
      <c r="AD1780" s="234"/>
      <c r="AG1780">
        <f t="shared" si="743"/>
        <v>0</v>
      </c>
      <c r="AH1780">
        <f t="shared" si="744"/>
        <v>0</v>
      </c>
      <c r="AI1780">
        <f t="shared" si="745"/>
        <v>0</v>
      </c>
      <c r="AJ1780">
        <f t="shared" si="746"/>
        <v>0</v>
      </c>
      <c r="AL1780">
        <f t="shared" si="747"/>
        <v>0</v>
      </c>
      <c r="AM1780">
        <f t="shared" si="748"/>
        <v>0</v>
      </c>
      <c r="AN1780">
        <f t="shared" si="749"/>
        <v>0</v>
      </c>
      <c r="AO1780">
        <f t="shared" si="750"/>
        <v>0</v>
      </c>
      <c r="AQ1780">
        <f t="shared" si="751"/>
        <v>0</v>
      </c>
      <c r="AR1780">
        <f t="shared" si="752"/>
        <v>0</v>
      </c>
      <c r="AS1780">
        <f t="shared" si="753"/>
        <v>0</v>
      </c>
      <c r="AT1780">
        <f t="shared" si="754"/>
        <v>0</v>
      </c>
      <c r="AV1780">
        <f t="shared" si="755"/>
        <v>0</v>
      </c>
      <c r="AW1780">
        <f t="shared" si="756"/>
        <v>0</v>
      </c>
      <c r="AX1780">
        <f t="shared" si="757"/>
        <v>0</v>
      </c>
      <c r="AY1780">
        <f t="shared" si="758"/>
        <v>0</v>
      </c>
      <c r="BA1780">
        <f t="shared" si="759"/>
        <v>0</v>
      </c>
      <c r="BB1780">
        <f t="shared" si="760"/>
        <v>0</v>
      </c>
      <c r="BC1780">
        <f t="shared" si="761"/>
        <v>0</v>
      </c>
      <c r="BD1780">
        <f t="shared" si="762"/>
        <v>0</v>
      </c>
      <c r="BF1780">
        <f t="shared" si="763"/>
        <v>0</v>
      </c>
      <c r="BG1780">
        <f t="shared" si="764"/>
        <v>0</v>
      </c>
      <c r="BH1780">
        <f t="shared" si="765"/>
        <v>0</v>
      </c>
      <c r="BI1780">
        <f t="shared" si="766"/>
        <v>0</v>
      </c>
    </row>
    <row r="1781" spans="1:61" ht="15" customHeight="1">
      <c r="A1781" s="166"/>
      <c r="B1781" s="7"/>
      <c r="C1781" s="64" t="s">
        <v>148</v>
      </c>
      <c r="D1781" s="322" t="str">
        <f t="shared" si="742"/>
        <v/>
      </c>
      <c r="E1781" s="323"/>
      <c r="F1781" s="323"/>
      <c r="G1781" s="323"/>
      <c r="H1781" s="323"/>
      <c r="I1781" s="323"/>
      <c r="J1781" s="323"/>
      <c r="K1781" s="323"/>
      <c r="L1781" s="324"/>
      <c r="M1781" s="234"/>
      <c r="N1781" s="234"/>
      <c r="O1781" s="234"/>
      <c r="P1781" s="234"/>
      <c r="Q1781" s="234"/>
      <c r="R1781" s="234"/>
      <c r="S1781" s="234"/>
      <c r="T1781" s="234"/>
      <c r="U1781" s="234"/>
      <c r="V1781" s="234"/>
      <c r="W1781" s="234"/>
      <c r="X1781" s="234"/>
      <c r="Y1781" s="234"/>
      <c r="Z1781" s="234"/>
      <c r="AA1781" s="234"/>
      <c r="AB1781" s="234"/>
      <c r="AC1781" s="234"/>
      <c r="AD1781" s="234"/>
      <c r="AG1781">
        <f t="shared" si="743"/>
        <v>0</v>
      </c>
      <c r="AH1781">
        <f t="shared" si="744"/>
        <v>0</v>
      </c>
      <c r="AI1781">
        <f t="shared" si="745"/>
        <v>0</v>
      </c>
      <c r="AJ1781">
        <f t="shared" si="746"/>
        <v>0</v>
      </c>
      <c r="AL1781">
        <f t="shared" si="747"/>
        <v>0</v>
      </c>
      <c r="AM1781">
        <f t="shared" si="748"/>
        <v>0</v>
      </c>
      <c r="AN1781">
        <f t="shared" si="749"/>
        <v>0</v>
      </c>
      <c r="AO1781">
        <f t="shared" si="750"/>
        <v>0</v>
      </c>
      <c r="AQ1781">
        <f t="shared" si="751"/>
        <v>0</v>
      </c>
      <c r="AR1781">
        <f t="shared" si="752"/>
        <v>0</v>
      </c>
      <c r="AS1781">
        <f t="shared" si="753"/>
        <v>0</v>
      </c>
      <c r="AT1781">
        <f t="shared" si="754"/>
        <v>0</v>
      </c>
      <c r="AV1781">
        <f t="shared" si="755"/>
        <v>0</v>
      </c>
      <c r="AW1781">
        <f t="shared" si="756"/>
        <v>0</v>
      </c>
      <c r="AX1781">
        <f t="shared" si="757"/>
        <v>0</v>
      </c>
      <c r="AY1781">
        <f t="shared" si="758"/>
        <v>0</v>
      </c>
      <c r="BA1781">
        <f t="shared" si="759"/>
        <v>0</v>
      </c>
      <c r="BB1781">
        <f t="shared" si="760"/>
        <v>0</v>
      </c>
      <c r="BC1781">
        <f t="shared" si="761"/>
        <v>0</v>
      </c>
      <c r="BD1781">
        <f t="shared" si="762"/>
        <v>0</v>
      </c>
      <c r="BF1781">
        <f t="shared" si="763"/>
        <v>0</v>
      </c>
      <c r="BG1781">
        <f t="shared" si="764"/>
        <v>0</v>
      </c>
      <c r="BH1781">
        <f t="shared" si="765"/>
        <v>0</v>
      </c>
      <c r="BI1781">
        <f t="shared" si="766"/>
        <v>0</v>
      </c>
    </row>
    <row r="1782" spans="1:61" ht="15" customHeight="1">
      <c r="A1782" s="166"/>
      <c r="B1782" s="7"/>
      <c r="C1782" s="64" t="s">
        <v>149</v>
      </c>
      <c r="D1782" s="322" t="str">
        <f t="shared" si="742"/>
        <v/>
      </c>
      <c r="E1782" s="323"/>
      <c r="F1782" s="323"/>
      <c r="G1782" s="323"/>
      <c r="H1782" s="323"/>
      <c r="I1782" s="323"/>
      <c r="J1782" s="323"/>
      <c r="K1782" s="323"/>
      <c r="L1782" s="324"/>
      <c r="M1782" s="234"/>
      <c r="N1782" s="234"/>
      <c r="O1782" s="234"/>
      <c r="P1782" s="234"/>
      <c r="Q1782" s="234"/>
      <c r="R1782" s="234"/>
      <c r="S1782" s="234"/>
      <c r="T1782" s="234"/>
      <c r="U1782" s="234"/>
      <c r="V1782" s="234"/>
      <c r="W1782" s="234"/>
      <c r="X1782" s="234"/>
      <c r="Y1782" s="234"/>
      <c r="Z1782" s="234"/>
      <c r="AA1782" s="234"/>
      <c r="AB1782" s="234"/>
      <c r="AC1782" s="234"/>
      <c r="AD1782" s="234"/>
      <c r="AG1782">
        <f t="shared" si="743"/>
        <v>0</v>
      </c>
      <c r="AH1782">
        <f t="shared" si="744"/>
        <v>0</v>
      </c>
      <c r="AI1782">
        <f t="shared" si="745"/>
        <v>0</v>
      </c>
      <c r="AJ1782">
        <f t="shared" si="746"/>
        <v>0</v>
      </c>
      <c r="AL1782">
        <f t="shared" si="747"/>
        <v>0</v>
      </c>
      <c r="AM1782">
        <f t="shared" si="748"/>
        <v>0</v>
      </c>
      <c r="AN1782">
        <f t="shared" si="749"/>
        <v>0</v>
      </c>
      <c r="AO1782">
        <f t="shared" si="750"/>
        <v>0</v>
      </c>
      <c r="AQ1782">
        <f t="shared" si="751"/>
        <v>0</v>
      </c>
      <c r="AR1782">
        <f t="shared" si="752"/>
        <v>0</v>
      </c>
      <c r="AS1782">
        <f t="shared" si="753"/>
        <v>0</v>
      </c>
      <c r="AT1782">
        <f t="shared" si="754"/>
        <v>0</v>
      </c>
      <c r="AV1782">
        <f t="shared" si="755"/>
        <v>0</v>
      </c>
      <c r="AW1782">
        <f t="shared" si="756"/>
        <v>0</v>
      </c>
      <c r="AX1782">
        <f t="shared" si="757"/>
        <v>0</v>
      </c>
      <c r="AY1782">
        <f t="shared" si="758"/>
        <v>0</v>
      </c>
      <c r="BA1782">
        <f t="shared" si="759"/>
        <v>0</v>
      </c>
      <c r="BB1782">
        <f t="shared" si="760"/>
        <v>0</v>
      </c>
      <c r="BC1782">
        <f t="shared" si="761"/>
        <v>0</v>
      </c>
      <c r="BD1782">
        <f t="shared" si="762"/>
        <v>0</v>
      </c>
      <c r="BF1782">
        <f t="shared" si="763"/>
        <v>0</v>
      </c>
      <c r="BG1782">
        <f t="shared" si="764"/>
        <v>0</v>
      </c>
      <c r="BH1782">
        <f t="shared" si="765"/>
        <v>0</v>
      </c>
      <c r="BI1782">
        <f t="shared" si="766"/>
        <v>0</v>
      </c>
    </row>
    <row r="1783" spans="1:61" ht="15" customHeight="1">
      <c r="A1783" s="166"/>
      <c r="B1783" s="7"/>
      <c r="C1783" s="64" t="s">
        <v>150</v>
      </c>
      <c r="D1783" s="322" t="str">
        <f t="shared" si="742"/>
        <v/>
      </c>
      <c r="E1783" s="323"/>
      <c r="F1783" s="323"/>
      <c r="G1783" s="323"/>
      <c r="H1783" s="323"/>
      <c r="I1783" s="323"/>
      <c r="J1783" s="323"/>
      <c r="K1783" s="323"/>
      <c r="L1783" s="324"/>
      <c r="M1783" s="234"/>
      <c r="N1783" s="234"/>
      <c r="O1783" s="234"/>
      <c r="P1783" s="234"/>
      <c r="Q1783" s="234"/>
      <c r="R1783" s="234"/>
      <c r="S1783" s="234"/>
      <c r="T1783" s="234"/>
      <c r="U1783" s="234"/>
      <c r="V1783" s="234"/>
      <c r="W1783" s="234"/>
      <c r="X1783" s="234"/>
      <c r="Y1783" s="234"/>
      <c r="Z1783" s="234"/>
      <c r="AA1783" s="234"/>
      <c r="AB1783" s="234"/>
      <c r="AC1783" s="234"/>
      <c r="AD1783" s="234"/>
      <c r="AG1783">
        <f t="shared" si="743"/>
        <v>0</v>
      </c>
      <c r="AH1783">
        <f t="shared" si="744"/>
        <v>0</v>
      </c>
      <c r="AI1783">
        <f t="shared" si="745"/>
        <v>0</v>
      </c>
      <c r="AJ1783">
        <f t="shared" si="746"/>
        <v>0</v>
      </c>
      <c r="AL1783">
        <f t="shared" si="747"/>
        <v>0</v>
      </c>
      <c r="AM1783">
        <f t="shared" si="748"/>
        <v>0</v>
      </c>
      <c r="AN1783">
        <f t="shared" si="749"/>
        <v>0</v>
      </c>
      <c r="AO1783">
        <f t="shared" si="750"/>
        <v>0</v>
      </c>
      <c r="AQ1783">
        <f t="shared" si="751"/>
        <v>0</v>
      </c>
      <c r="AR1783">
        <f t="shared" si="752"/>
        <v>0</v>
      </c>
      <c r="AS1783">
        <f t="shared" si="753"/>
        <v>0</v>
      </c>
      <c r="AT1783">
        <f t="shared" si="754"/>
        <v>0</v>
      </c>
      <c r="AV1783">
        <f t="shared" si="755"/>
        <v>0</v>
      </c>
      <c r="AW1783">
        <f t="shared" si="756"/>
        <v>0</v>
      </c>
      <c r="AX1783">
        <f t="shared" si="757"/>
        <v>0</v>
      </c>
      <c r="AY1783">
        <f t="shared" si="758"/>
        <v>0</v>
      </c>
      <c r="BA1783">
        <f t="shared" si="759"/>
        <v>0</v>
      </c>
      <c r="BB1783">
        <f t="shared" si="760"/>
        <v>0</v>
      </c>
      <c r="BC1783">
        <f t="shared" si="761"/>
        <v>0</v>
      </c>
      <c r="BD1783">
        <f t="shared" si="762"/>
        <v>0</v>
      </c>
      <c r="BF1783">
        <f t="shared" si="763"/>
        <v>0</v>
      </c>
      <c r="BG1783">
        <f t="shared" si="764"/>
        <v>0</v>
      </c>
      <c r="BH1783">
        <f t="shared" si="765"/>
        <v>0</v>
      </c>
      <c r="BI1783">
        <f t="shared" si="766"/>
        <v>0</v>
      </c>
    </row>
    <row r="1784" spans="1:61" ht="15" customHeight="1">
      <c r="A1784" s="166"/>
      <c r="B1784" s="7"/>
      <c r="C1784" s="64" t="s">
        <v>151</v>
      </c>
      <c r="D1784" s="322" t="str">
        <f t="shared" si="742"/>
        <v/>
      </c>
      <c r="E1784" s="323"/>
      <c r="F1784" s="323"/>
      <c r="G1784" s="323"/>
      <c r="H1784" s="323"/>
      <c r="I1784" s="323"/>
      <c r="J1784" s="323"/>
      <c r="K1784" s="323"/>
      <c r="L1784" s="324"/>
      <c r="M1784" s="234"/>
      <c r="N1784" s="234"/>
      <c r="O1784" s="234"/>
      <c r="P1784" s="234"/>
      <c r="Q1784" s="234"/>
      <c r="R1784" s="234"/>
      <c r="S1784" s="234"/>
      <c r="T1784" s="234"/>
      <c r="U1784" s="234"/>
      <c r="V1784" s="234"/>
      <c r="W1784" s="234"/>
      <c r="X1784" s="234"/>
      <c r="Y1784" s="234"/>
      <c r="Z1784" s="234"/>
      <c r="AA1784" s="234"/>
      <c r="AB1784" s="234"/>
      <c r="AC1784" s="234"/>
      <c r="AD1784" s="234"/>
      <c r="AG1784">
        <f t="shared" si="743"/>
        <v>0</v>
      </c>
      <c r="AH1784">
        <f t="shared" si="744"/>
        <v>0</v>
      </c>
      <c r="AI1784">
        <f t="shared" si="745"/>
        <v>0</v>
      </c>
      <c r="AJ1784">
        <f t="shared" si="746"/>
        <v>0</v>
      </c>
      <c r="AL1784">
        <f t="shared" si="747"/>
        <v>0</v>
      </c>
      <c r="AM1784">
        <f t="shared" si="748"/>
        <v>0</v>
      </c>
      <c r="AN1784">
        <f t="shared" si="749"/>
        <v>0</v>
      </c>
      <c r="AO1784">
        <f t="shared" si="750"/>
        <v>0</v>
      </c>
      <c r="AQ1784">
        <f t="shared" si="751"/>
        <v>0</v>
      </c>
      <c r="AR1784">
        <f t="shared" si="752"/>
        <v>0</v>
      </c>
      <c r="AS1784">
        <f t="shared" si="753"/>
        <v>0</v>
      </c>
      <c r="AT1784">
        <f t="shared" si="754"/>
        <v>0</v>
      </c>
      <c r="AV1784">
        <f t="shared" si="755"/>
        <v>0</v>
      </c>
      <c r="AW1784">
        <f t="shared" si="756"/>
        <v>0</v>
      </c>
      <c r="AX1784">
        <f t="shared" si="757"/>
        <v>0</v>
      </c>
      <c r="AY1784">
        <f t="shared" si="758"/>
        <v>0</v>
      </c>
      <c r="BA1784">
        <f t="shared" si="759"/>
        <v>0</v>
      </c>
      <c r="BB1784">
        <f t="shared" si="760"/>
        <v>0</v>
      </c>
      <c r="BC1784">
        <f t="shared" si="761"/>
        <v>0</v>
      </c>
      <c r="BD1784">
        <f t="shared" si="762"/>
        <v>0</v>
      </c>
      <c r="BF1784">
        <f t="shared" si="763"/>
        <v>0</v>
      </c>
      <c r="BG1784">
        <f t="shared" si="764"/>
        <v>0</v>
      </c>
      <c r="BH1784">
        <f t="shared" si="765"/>
        <v>0</v>
      </c>
      <c r="BI1784">
        <f t="shared" si="766"/>
        <v>0</v>
      </c>
    </row>
    <row r="1785" spans="1:61" ht="15" customHeight="1">
      <c r="A1785" s="166"/>
      <c r="B1785" s="7"/>
      <c r="C1785" s="64" t="s">
        <v>152</v>
      </c>
      <c r="D1785" s="322" t="str">
        <f t="shared" si="742"/>
        <v/>
      </c>
      <c r="E1785" s="323"/>
      <c r="F1785" s="323"/>
      <c r="G1785" s="323"/>
      <c r="H1785" s="323"/>
      <c r="I1785" s="323"/>
      <c r="J1785" s="323"/>
      <c r="K1785" s="323"/>
      <c r="L1785" s="324"/>
      <c r="M1785" s="234"/>
      <c r="N1785" s="234"/>
      <c r="O1785" s="234"/>
      <c r="P1785" s="234"/>
      <c r="Q1785" s="234"/>
      <c r="R1785" s="234"/>
      <c r="S1785" s="234"/>
      <c r="T1785" s="234"/>
      <c r="U1785" s="234"/>
      <c r="V1785" s="234"/>
      <c r="W1785" s="234"/>
      <c r="X1785" s="234"/>
      <c r="Y1785" s="234"/>
      <c r="Z1785" s="234"/>
      <c r="AA1785" s="234"/>
      <c r="AB1785" s="234"/>
      <c r="AC1785" s="234"/>
      <c r="AD1785" s="234"/>
      <c r="AG1785">
        <f t="shared" si="743"/>
        <v>0</v>
      </c>
      <c r="AH1785">
        <f t="shared" si="744"/>
        <v>0</v>
      </c>
      <c r="AI1785">
        <f t="shared" si="745"/>
        <v>0</v>
      </c>
      <c r="AJ1785">
        <f t="shared" si="746"/>
        <v>0</v>
      </c>
      <c r="AL1785">
        <f t="shared" si="747"/>
        <v>0</v>
      </c>
      <c r="AM1785">
        <f t="shared" si="748"/>
        <v>0</v>
      </c>
      <c r="AN1785">
        <f t="shared" si="749"/>
        <v>0</v>
      </c>
      <c r="AO1785">
        <f t="shared" si="750"/>
        <v>0</v>
      </c>
      <c r="AQ1785">
        <f t="shared" si="751"/>
        <v>0</v>
      </c>
      <c r="AR1785">
        <f t="shared" si="752"/>
        <v>0</v>
      </c>
      <c r="AS1785">
        <f t="shared" si="753"/>
        <v>0</v>
      </c>
      <c r="AT1785">
        <f t="shared" si="754"/>
        <v>0</v>
      </c>
      <c r="AV1785">
        <f t="shared" si="755"/>
        <v>0</v>
      </c>
      <c r="AW1785">
        <f t="shared" si="756"/>
        <v>0</v>
      </c>
      <c r="AX1785">
        <f t="shared" si="757"/>
        <v>0</v>
      </c>
      <c r="AY1785">
        <f t="shared" si="758"/>
        <v>0</v>
      </c>
      <c r="BA1785">
        <f t="shared" si="759"/>
        <v>0</v>
      </c>
      <c r="BB1785">
        <f t="shared" si="760"/>
        <v>0</v>
      </c>
      <c r="BC1785">
        <f t="shared" si="761"/>
        <v>0</v>
      </c>
      <c r="BD1785">
        <f t="shared" si="762"/>
        <v>0</v>
      </c>
      <c r="BF1785">
        <f t="shared" si="763"/>
        <v>0</v>
      </c>
      <c r="BG1785">
        <f t="shared" si="764"/>
        <v>0</v>
      </c>
      <c r="BH1785">
        <f t="shared" si="765"/>
        <v>0</v>
      </c>
      <c r="BI1785">
        <f t="shared" si="766"/>
        <v>0</v>
      </c>
    </row>
    <row r="1786" spans="1:61" ht="15" customHeight="1">
      <c r="A1786" s="166"/>
      <c r="B1786" s="7"/>
      <c r="C1786" s="64" t="s">
        <v>153</v>
      </c>
      <c r="D1786" s="322" t="str">
        <f t="shared" si="742"/>
        <v/>
      </c>
      <c r="E1786" s="323"/>
      <c r="F1786" s="323"/>
      <c r="G1786" s="323"/>
      <c r="H1786" s="323"/>
      <c r="I1786" s="323"/>
      <c r="J1786" s="323"/>
      <c r="K1786" s="323"/>
      <c r="L1786" s="324"/>
      <c r="M1786" s="234"/>
      <c r="N1786" s="234"/>
      <c r="O1786" s="234"/>
      <c r="P1786" s="234"/>
      <c r="Q1786" s="234"/>
      <c r="R1786" s="234"/>
      <c r="S1786" s="234"/>
      <c r="T1786" s="234"/>
      <c r="U1786" s="234"/>
      <c r="V1786" s="234"/>
      <c r="W1786" s="234"/>
      <c r="X1786" s="234"/>
      <c r="Y1786" s="234"/>
      <c r="Z1786" s="234"/>
      <c r="AA1786" s="234"/>
      <c r="AB1786" s="234"/>
      <c r="AC1786" s="234"/>
      <c r="AD1786" s="234"/>
      <c r="AG1786">
        <f t="shared" si="743"/>
        <v>0</v>
      </c>
      <c r="AH1786">
        <f t="shared" si="744"/>
        <v>0</v>
      </c>
      <c r="AI1786">
        <f t="shared" si="745"/>
        <v>0</v>
      </c>
      <c r="AJ1786">
        <f t="shared" si="746"/>
        <v>0</v>
      </c>
      <c r="AL1786">
        <f t="shared" si="747"/>
        <v>0</v>
      </c>
      <c r="AM1786">
        <f t="shared" si="748"/>
        <v>0</v>
      </c>
      <c r="AN1786">
        <f t="shared" si="749"/>
        <v>0</v>
      </c>
      <c r="AO1786">
        <f t="shared" si="750"/>
        <v>0</v>
      </c>
      <c r="AQ1786">
        <f t="shared" si="751"/>
        <v>0</v>
      </c>
      <c r="AR1786">
        <f t="shared" si="752"/>
        <v>0</v>
      </c>
      <c r="AS1786">
        <f t="shared" si="753"/>
        <v>0</v>
      </c>
      <c r="AT1786">
        <f t="shared" si="754"/>
        <v>0</v>
      </c>
      <c r="AV1786">
        <f t="shared" si="755"/>
        <v>0</v>
      </c>
      <c r="AW1786">
        <f t="shared" si="756"/>
        <v>0</v>
      </c>
      <c r="AX1786">
        <f t="shared" si="757"/>
        <v>0</v>
      </c>
      <c r="AY1786">
        <f t="shared" si="758"/>
        <v>0</v>
      </c>
      <c r="BA1786">
        <f t="shared" si="759"/>
        <v>0</v>
      </c>
      <c r="BB1786">
        <f t="shared" si="760"/>
        <v>0</v>
      </c>
      <c r="BC1786">
        <f t="shared" si="761"/>
        <v>0</v>
      </c>
      <c r="BD1786">
        <f t="shared" si="762"/>
        <v>0</v>
      </c>
      <c r="BF1786">
        <f t="shared" si="763"/>
        <v>0</v>
      </c>
      <c r="BG1786">
        <f t="shared" si="764"/>
        <v>0</v>
      </c>
      <c r="BH1786">
        <f t="shared" si="765"/>
        <v>0</v>
      </c>
      <c r="BI1786">
        <f t="shared" si="766"/>
        <v>0</v>
      </c>
    </row>
    <row r="1787" spans="1:61" ht="15" customHeight="1">
      <c r="A1787" s="166"/>
      <c r="B1787" s="7"/>
      <c r="C1787" s="64" t="s">
        <v>154</v>
      </c>
      <c r="D1787" s="322" t="str">
        <f t="shared" si="742"/>
        <v/>
      </c>
      <c r="E1787" s="323"/>
      <c r="F1787" s="323"/>
      <c r="G1787" s="323"/>
      <c r="H1787" s="323"/>
      <c r="I1787" s="323"/>
      <c r="J1787" s="323"/>
      <c r="K1787" s="323"/>
      <c r="L1787" s="324"/>
      <c r="M1787" s="234"/>
      <c r="N1787" s="234"/>
      <c r="O1787" s="234"/>
      <c r="P1787" s="234"/>
      <c r="Q1787" s="234"/>
      <c r="R1787" s="234"/>
      <c r="S1787" s="234"/>
      <c r="T1787" s="234"/>
      <c r="U1787" s="234"/>
      <c r="V1787" s="234"/>
      <c r="W1787" s="234"/>
      <c r="X1787" s="234"/>
      <c r="Y1787" s="234"/>
      <c r="Z1787" s="234"/>
      <c r="AA1787" s="234"/>
      <c r="AB1787" s="234"/>
      <c r="AC1787" s="234"/>
      <c r="AD1787" s="234"/>
      <c r="AG1787">
        <f t="shared" si="743"/>
        <v>0</v>
      </c>
      <c r="AH1787">
        <f t="shared" si="744"/>
        <v>0</v>
      </c>
      <c r="AI1787">
        <f t="shared" si="745"/>
        <v>0</v>
      </c>
      <c r="AJ1787">
        <f t="shared" si="746"/>
        <v>0</v>
      </c>
      <c r="AL1787">
        <f t="shared" si="747"/>
        <v>0</v>
      </c>
      <c r="AM1787">
        <f t="shared" si="748"/>
        <v>0</v>
      </c>
      <c r="AN1787">
        <f t="shared" si="749"/>
        <v>0</v>
      </c>
      <c r="AO1787">
        <f t="shared" si="750"/>
        <v>0</v>
      </c>
      <c r="AQ1787">
        <f t="shared" si="751"/>
        <v>0</v>
      </c>
      <c r="AR1787">
        <f t="shared" si="752"/>
        <v>0</v>
      </c>
      <c r="AS1787">
        <f t="shared" si="753"/>
        <v>0</v>
      </c>
      <c r="AT1787">
        <f t="shared" si="754"/>
        <v>0</v>
      </c>
      <c r="AV1787">
        <f t="shared" si="755"/>
        <v>0</v>
      </c>
      <c r="AW1787">
        <f t="shared" si="756"/>
        <v>0</v>
      </c>
      <c r="AX1787">
        <f t="shared" si="757"/>
        <v>0</v>
      </c>
      <c r="AY1787">
        <f t="shared" si="758"/>
        <v>0</v>
      </c>
      <c r="BA1787">
        <f t="shared" si="759"/>
        <v>0</v>
      </c>
      <c r="BB1787">
        <f t="shared" si="760"/>
        <v>0</v>
      </c>
      <c r="BC1787">
        <f t="shared" si="761"/>
        <v>0</v>
      </c>
      <c r="BD1787">
        <f t="shared" si="762"/>
        <v>0</v>
      </c>
      <c r="BF1787">
        <f t="shared" si="763"/>
        <v>0</v>
      </c>
      <c r="BG1787">
        <f t="shared" si="764"/>
        <v>0</v>
      </c>
      <c r="BH1787">
        <f t="shared" si="765"/>
        <v>0</v>
      </c>
      <c r="BI1787">
        <f t="shared" si="766"/>
        <v>0</v>
      </c>
    </row>
    <row r="1788" spans="1:61" ht="15" customHeight="1">
      <c r="A1788" s="166"/>
      <c r="B1788" s="7"/>
      <c r="C1788" s="64" t="s">
        <v>155</v>
      </c>
      <c r="D1788" s="322" t="str">
        <f t="shared" si="742"/>
        <v/>
      </c>
      <c r="E1788" s="323"/>
      <c r="F1788" s="323"/>
      <c r="G1788" s="323"/>
      <c r="H1788" s="323"/>
      <c r="I1788" s="323"/>
      <c r="J1788" s="323"/>
      <c r="K1788" s="323"/>
      <c r="L1788" s="324"/>
      <c r="M1788" s="234"/>
      <c r="N1788" s="234"/>
      <c r="O1788" s="234"/>
      <c r="P1788" s="234"/>
      <c r="Q1788" s="234"/>
      <c r="R1788" s="234"/>
      <c r="S1788" s="234"/>
      <c r="T1788" s="234"/>
      <c r="U1788" s="234"/>
      <c r="V1788" s="234"/>
      <c r="W1788" s="234"/>
      <c r="X1788" s="234"/>
      <c r="Y1788" s="234"/>
      <c r="Z1788" s="234"/>
      <c r="AA1788" s="234"/>
      <c r="AB1788" s="234"/>
      <c r="AC1788" s="234"/>
      <c r="AD1788" s="234"/>
      <c r="AG1788">
        <f t="shared" si="743"/>
        <v>0</v>
      </c>
      <c r="AH1788">
        <f t="shared" si="744"/>
        <v>0</v>
      </c>
      <c r="AI1788">
        <f t="shared" si="745"/>
        <v>0</v>
      </c>
      <c r="AJ1788">
        <f t="shared" si="746"/>
        <v>0</v>
      </c>
      <c r="AL1788">
        <f t="shared" si="747"/>
        <v>0</v>
      </c>
      <c r="AM1788">
        <f t="shared" si="748"/>
        <v>0</v>
      </c>
      <c r="AN1788">
        <f t="shared" si="749"/>
        <v>0</v>
      </c>
      <c r="AO1788">
        <f t="shared" si="750"/>
        <v>0</v>
      </c>
      <c r="AQ1788">
        <f t="shared" si="751"/>
        <v>0</v>
      </c>
      <c r="AR1788">
        <f t="shared" si="752"/>
        <v>0</v>
      </c>
      <c r="AS1788">
        <f t="shared" si="753"/>
        <v>0</v>
      </c>
      <c r="AT1788">
        <f t="shared" si="754"/>
        <v>0</v>
      </c>
      <c r="AV1788">
        <f t="shared" si="755"/>
        <v>0</v>
      </c>
      <c r="AW1788">
        <f t="shared" si="756"/>
        <v>0</v>
      </c>
      <c r="AX1788">
        <f t="shared" si="757"/>
        <v>0</v>
      </c>
      <c r="AY1788">
        <f t="shared" si="758"/>
        <v>0</v>
      </c>
      <c r="BA1788">
        <f t="shared" si="759"/>
        <v>0</v>
      </c>
      <c r="BB1788">
        <f t="shared" si="760"/>
        <v>0</v>
      </c>
      <c r="BC1788">
        <f t="shared" si="761"/>
        <v>0</v>
      </c>
      <c r="BD1788">
        <f t="shared" si="762"/>
        <v>0</v>
      </c>
      <c r="BF1788">
        <f t="shared" si="763"/>
        <v>0</v>
      </c>
      <c r="BG1788">
        <f t="shared" si="764"/>
        <v>0</v>
      </c>
      <c r="BH1788">
        <f t="shared" si="765"/>
        <v>0</v>
      </c>
      <c r="BI1788">
        <f t="shared" si="766"/>
        <v>0</v>
      </c>
    </row>
    <row r="1789" spans="1:61" ht="15" customHeight="1">
      <c r="A1789" s="166"/>
      <c r="B1789" s="7"/>
      <c r="C1789" s="64" t="s">
        <v>156</v>
      </c>
      <c r="D1789" s="322" t="str">
        <f t="shared" si="742"/>
        <v/>
      </c>
      <c r="E1789" s="323"/>
      <c r="F1789" s="323"/>
      <c r="G1789" s="323"/>
      <c r="H1789" s="323"/>
      <c r="I1789" s="323"/>
      <c r="J1789" s="323"/>
      <c r="K1789" s="323"/>
      <c r="L1789" s="324"/>
      <c r="M1789" s="234"/>
      <c r="N1789" s="234"/>
      <c r="O1789" s="234"/>
      <c r="P1789" s="234"/>
      <c r="Q1789" s="234"/>
      <c r="R1789" s="234"/>
      <c r="S1789" s="234"/>
      <c r="T1789" s="234"/>
      <c r="U1789" s="234"/>
      <c r="V1789" s="234"/>
      <c r="W1789" s="234"/>
      <c r="X1789" s="234"/>
      <c r="Y1789" s="234"/>
      <c r="Z1789" s="234"/>
      <c r="AA1789" s="234"/>
      <c r="AB1789" s="234"/>
      <c r="AC1789" s="234"/>
      <c r="AD1789" s="234"/>
      <c r="AG1789">
        <f t="shared" si="743"/>
        <v>0</v>
      </c>
      <c r="AH1789">
        <f t="shared" si="744"/>
        <v>0</v>
      </c>
      <c r="AI1789">
        <f t="shared" si="745"/>
        <v>0</v>
      </c>
      <c r="AJ1789">
        <f t="shared" si="746"/>
        <v>0</v>
      </c>
      <c r="AL1789">
        <f t="shared" si="747"/>
        <v>0</v>
      </c>
      <c r="AM1789">
        <f t="shared" si="748"/>
        <v>0</v>
      </c>
      <c r="AN1789">
        <f t="shared" si="749"/>
        <v>0</v>
      </c>
      <c r="AO1789">
        <f t="shared" si="750"/>
        <v>0</v>
      </c>
      <c r="AQ1789">
        <f t="shared" si="751"/>
        <v>0</v>
      </c>
      <c r="AR1789">
        <f t="shared" si="752"/>
        <v>0</v>
      </c>
      <c r="AS1789">
        <f t="shared" si="753"/>
        <v>0</v>
      </c>
      <c r="AT1789">
        <f t="shared" si="754"/>
        <v>0</v>
      </c>
      <c r="AV1789">
        <f t="shared" si="755"/>
        <v>0</v>
      </c>
      <c r="AW1789">
        <f t="shared" si="756"/>
        <v>0</v>
      </c>
      <c r="AX1789">
        <f t="shared" si="757"/>
        <v>0</v>
      </c>
      <c r="AY1789">
        <f t="shared" si="758"/>
        <v>0</v>
      </c>
      <c r="BA1789">
        <f t="shared" si="759"/>
        <v>0</v>
      </c>
      <c r="BB1789">
        <f t="shared" si="760"/>
        <v>0</v>
      </c>
      <c r="BC1789">
        <f t="shared" si="761"/>
        <v>0</v>
      </c>
      <c r="BD1789">
        <f t="shared" si="762"/>
        <v>0</v>
      </c>
      <c r="BF1789">
        <f t="shared" si="763"/>
        <v>0</v>
      </c>
      <c r="BG1789">
        <f t="shared" si="764"/>
        <v>0</v>
      </c>
      <c r="BH1789">
        <f t="shared" si="765"/>
        <v>0</v>
      </c>
      <c r="BI1789">
        <f t="shared" si="766"/>
        <v>0</v>
      </c>
    </row>
    <row r="1790" spans="1:61" ht="15" customHeight="1">
      <c r="A1790" s="166"/>
      <c r="B1790" s="7"/>
      <c r="C1790" s="64" t="s">
        <v>157</v>
      </c>
      <c r="D1790" s="322" t="str">
        <f t="shared" si="742"/>
        <v/>
      </c>
      <c r="E1790" s="323"/>
      <c r="F1790" s="323"/>
      <c r="G1790" s="323"/>
      <c r="H1790" s="323"/>
      <c r="I1790" s="323"/>
      <c r="J1790" s="323"/>
      <c r="K1790" s="323"/>
      <c r="L1790" s="324"/>
      <c r="M1790" s="234"/>
      <c r="N1790" s="234"/>
      <c r="O1790" s="234"/>
      <c r="P1790" s="234"/>
      <c r="Q1790" s="234"/>
      <c r="R1790" s="234"/>
      <c r="S1790" s="234"/>
      <c r="T1790" s="234"/>
      <c r="U1790" s="234"/>
      <c r="V1790" s="234"/>
      <c r="W1790" s="234"/>
      <c r="X1790" s="234"/>
      <c r="Y1790" s="234"/>
      <c r="Z1790" s="234"/>
      <c r="AA1790" s="234"/>
      <c r="AB1790" s="234"/>
      <c r="AC1790" s="234"/>
      <c r="AD1790" s="234"/>
      <c r="AG1790">
        <f t="shared" si="743"/>
        <v>0</v>
      </c>
      <c r="AH1790">
        <f t="shared" si="744"/>
        <v>0</v>
      </c>
      <c r="AI1790">
        <f t="shared" si="745"/>
        <v>0</v>
      </c>
      <c r="AJ1790">
        <f t="shared" si="746"/>
        <v>0</v>
      </c>
      <c r="AL1790">
        <f t="shared" si="747"/>
        <v>0</v>
      </c>
      <c r="AM1790">
        <f t="shared" si="748"/>
        <v>0</v>
      </c>
      <c r="AN1790">
        <f t="shared" si="749"/>
        <v>0</v>
      </c>
      <c r="AO1790">
        <f t="shared" si="750"/>
        <v>0</v>
      </c>
      <c r="AQ1790">
        <f t="shared" si="751"/>
        <v>0</v>
      </c>
      <c r="AR1790">
        <f t="shared" si="752"/>
        <v>0</v>
      </c>
      <c r="AS1790">
        <f t="shared" si="753"/>
        <v>0</v>
      </c>
      <c r="AT1790">
        <f t="shared" si="754"/>
        <v>0</v>
      </c>
      <c r="AV1790">
        <f t="shared" si="755"/>
        <v>0</v>
      </c>
      <c r="AW1790">
        <f t="shared" si="756"/>
        <v>0</v>
      </c>
      <c r="AX1790">
        <f t="shared" si="757"/>
        <v>0</v>
      </c>
      <c r="AY1790">
        <f t="shared" si="758"/>
        <v>0</v>
      </c>
      <c r="BA1790">
        <f t="shared" si="759"/>
        <v>0</v>
      </c>
      <c r="BB1790">
        <f t="shared" si="760"/>
        <v>0</v>
      </c>
      <c r="BC1790">
        <f t="shared" si="761"/>
        <v>0</v>
      </c>
      <c r="BD1790">
        <f t="shared" si="762"/>
        <v>0</v>
      </c>
      <c r="BF1790">
        <f t="shared" si="763"/>
        <v>0</v>
      </c>
      <c r="BG1790">
        <f t="shared" si="764"/>
        <v>0</v>
      </c>
      <c r="BH1790">
        <f t="shared" si="765"/>
        <v>0</v>
      </c>
      <c r="BI1790">
        <f t="shared" si="766"/>
        <v>0</v>
      </c>
    </row>
    <row r="1791" spans="1:61" ht="15" customHeight="1">
      <c r="A1791" s="166"/>
      <c r="B1791" s="7"/>
      <c r="C1791" s="64" t="s">
        <v>158</v>
      </c>
      <c r="D1791" s="322" t="str">
        <f t="shared" si="742"/>
        <v/>
      </c>
      <c r="E1791" s="323"/>
      <c r="F1791" s="323"/>
      <c r="G1791" s="323"/>
      <c r="H1791" s="323"/>
      <c r="I1791" s="323"/>
      <c r="J1791" s="323"/>
      <c r="K1791" s="323"/>
      <c r="L1791" s="324"/>
      <c r="M1791" s="234"/>
      <c r="N1791" s="234"/>
      <c r="O1791" s="234"/>
      <c r="P1791" s="234"/>
      <c r="Q1791" s="234"/>
      <c r="R1791" s="234"/>
      <c r="S1791" s="234"/>
      <c r="T1791" s="234"/>
      <c r="U1791" s="234"/>
      <c r="V1791" s="234"/>
      <c r="W1791" s="234"/>
      <c r="X1791" s="234"/>
      <c r="Y1791" s="234"/>
      <c r="Z1791" s="234"/>
      <c r="AA1791" s="234"/>
      <c r="AB1791" s="234"/>
      <c r="AC1791" s="234"/>
      <c r="AD1791" s="234"/>
      <c r="AG1791">
        <f t="shared" si="743"/>
        <v>0</v>
      </c>
      <c r="AH1791">
        <f t="shared" si="744"/>
        <v>0</v>
      </c>
      <c r="AI1791">
        <f t="shared" si="745"/>
        <v>0</v>
      </c>
      <c r="AJ1791">
        <f t="shared" si="746"/>
        <v>0</v>
      </c>
      <c r="AL1791">
        <f t="shared" si="747"/>
        <v>0</v>
      </c>
      <c r="AM1791">
        <f t="shared" si="748"/>
        <v>0</v>
      </c>
      <c r="AN1791">
        <f t="shared" si="749"/>
        <v>0</v>
      </c>
      <c r="AO1791">
        <f t="shared" si="750"/>
        <v>0</v>
      </c>
      <c r="AQ1791">
        <f t="shared" si="751"/>
        <v>0</v>
      </c>
      <c r="AR1791">
        <f t="shared" si="752"/>
        <v>0</v>
      </c>
      <c r="AS1791">
        <f t="shared" si="753"/>
        <v>0</v>
      </c>
      <c r="AT1791">
        <f t="shared" si="754"/>
        <v>0</v>
      </c>
      <c r="AV1791">
        <f t="shared" si="755"/>
        <v>0</v>
      </c>
      <c r="AW1791">
        <f t="shared" si="756"/>
        <v>0</v>
      </c>
      <c r="AX1791">
        <f t="shared" si="757"/>
        <v>0</v>
      </c>
      <c r="AY1791">
        <f t="shared" si="758"/>
        <v>0</v>
      </c>
      <c r="BA1791">
        <f t="shared" si="759"/>
        <v>0</v>
      </c>
      <c r="BB1791">
        <f t="shared" si="760"/>
        <v>0</v>
      </c>
      <c r="BC1791">
        <f t="shared" si="761"/>
        <v>0</v>
      </c>
      <c r="BD1791">
        <f t="shared" si="762"/>
        <v>0</v>
      </c>
      <c r="BF1791">
        <f t="shared" si="763"/>
        <v>0</v>
      </c>
      <c r="BG1791">
        <f t="shared" si="764"/>
        <v>0</v>
      </c>
      <c r="BH1791">
        <f t="shared" si="765"/>
        <v>0</v>
      </c>
      <c r="BI1791">
        <f t="shared" si="766"/>
        <v>0</v>
      </c>
    </row>
    <row r="1792" spans="1:61" ht="15" customHeight="1">
      <c r="A1792" s="166"/>
      <c r="B1792" s="7"/>
      <c r="C1792" s="64" t="s">
        <v>159</v>
      </c>
      <c r="D1792" s="322" t="str">
        <f t="shared" si="742"/>
        <v/>
      </c>
      <c r="E1792" s="323"/>
      <c r="F1792" s="323"/>
      <c r="G1792" s="323"/>
      <c r="H1792" s="323"/>
      <c r="I1792" s="323"/>
      <c r="J1792" s="323"/>
      <c r="K1792" s="323"/>
      <c r="L1792" s="324"/>
      <c r="M1792" s="234"/>
      <c r="N1792" s="234"/>
      <c r="O1792" s="234"/>
      <c r="P1792" s="234"/>
      <c r="Q1792" s="234"/>
      <c r="R1792" s="234"/>
      <c r="S1792" s="234"/>
      <c r="T1792" s="234"/>
      <c r="U1792" s="234"/>
      <c r="V1792" s="234"/>
      <c r="W1792" s="234"/>
      <c r="X1792" s="234"/>
      <c r="Y1792" s="234"/>
      <c r="Z1792" s="234"/>
      <c r="AA1792" s="234"/>
      <c r="AB1792" s="234"/>
      <c r="AC1792" s="234"/>
      <c r="AD1792" s="234"/>
      <c r="AG1792">
        <f t="shared" si="743"/>
        <v>0</v>
      </c>
      <c r="AH1792">
        <f t="shared" si="744"/>
        <v>0</v>
      </c>
      <c r="AI1792">
        <f t="shared" si="745"/>
        <v>0</v>
      </c>
      <c r="AJ1792">
        <f t="shared" si="746"/>
        <v>0</v>
      </c>
      <c r="AL1792">
        <f t="shared" si="747"/>
        <v>0</v>
      </c>
      <c r="AM1792">
        <f t="shared" si="748"/>
        <v>0</v>
      </c>
      <c r="AN1792">
        <f t="shared" si="749"/>
        <v>0</v>
      </c>
      <c r="AO1792">
        <f t="shared" si="750"/>
        <v>0</v>
      </c>
      <c r="AQ1792">
        <f t="shared" si="751"/>
        <v>0</v>
      </c>
      <c r="AR1792">
        <f t="shared" si="752"/>
        <v>0</v>
      </c>
      <c r="AS1792">
        <f t="shared" si="753"/>
        <v>0</v>
      </c>
      <c r="AT1792">
        <f t="shared" si="754"/>
        <v>0</v>
      </c>
      <c r="AV1792">
        <f t="shared" si="755"/>
        <v>0</v>
      </c>
      <c r="AW1792">
        <f t="shared" si="756"/>
        <v>0</v>
      </c>
      <c r="AX1792">
        <f t="shared" si="757"/>
        <v>0</v>
      </c>
      <c r="AY1792">
        <f t="shared" si="758"/>
        <v>0</v>
      </c>
      <c r="BA1792">
        <f t="shared" si="759"/>
        <v>0</v>
      </c>
      <c r="BB1792">
        <f t="shared" si="760"/>
        <v>0</v>
      </c>
      <c r="BC1792">
        <f t="shared" si="761"/>
        <v>0</v>
      </c>
      <c r="BD1792">
        <f t="shared" si="762"/>
        <v>0</v>
      </c>
      <c r="BF1792">
        <f t="shared" si="763"/>
        <v>0</v>
      </c>
      <c r="BG1792">
        <f t="shared" si="764"/>
        <v>0</v>
      </c>
      <c r="BH1792">
        <f t="shared" si="765"/>
        <v>0</v>
      </c>
      <c r="BI1792">
        <f t="shared" si="766"/>
        <v>0</v>
      </c>
    </row>
    <row r="1793" spans="1:61" ht="15" customHeight="1">
      <c r="A1793" s="166"/>
      <c r="B1793" s="7"/>
      <c r="C1793" s="64" t="s">
        <v>160</v>
      </c>
      <c r="D1793" s="322" t="str">
        <f t="shared" si="742"/>
        <v/>
      </c>
      <c r="E1793" s="323"/>
      <c r="F1793" s="323"/>
      <c r="G1793" s="323"/>
      <c r="H1793" s="323"/>
      <c r="I1793" s="323"/>
      <c r="J1793" s="323"/>
      <c r="K1793" s="323"/>
      <c r="L1793" s="324"/>
      <c r="M1793" s="234"/>
      <c r="N1793" s="234"/>
      <c r="O1793" s="234"/>
      <c r="P1793" s="234"/>
      <c r="Q1793" s="234"/>
      <c r="R1793" s="234"/>
      <c r="S1793" s="234"/>
      <c r="T1793" s="234"/>
      <c r="U1793" s="234"/>
      <c r="V1793" s="234"/>
      <c r="W1793" s="234"/>
      <c r="X1793" s="234"/>
      <c r="Y1793" s="234"/>
      <c r="Z1793" s="234"/>
      <c r="AA1793" s="234"/>
      <c r="AB1793" s="234"/>
      <c r="AC1793" s="234"/>
      <c r="AD1793" s="234"/>
      <c r="AG1793">
        <f t="shared" si="743"/>
        <v>0</v>
      </c>
      <c r="AH1793">
        <f t="shared" si="744"/>
        <v>0</v>
      </c>
      <c r="AI1793">
        <f t="shared" si="745"/>
        <v>0</v>
      </c>
      <c r="AJ1793">
        <f t="shared" si="746"/>
        <v>0</v>
      </c>
      <c r="AL1793">
        <f t="shared" si="747"/>
        <v>0</v>
      </c>
      <c r="AM1793">
        <f t="shared" si="748"/>
        <v>0</v>
      </c>
      <c r="AN1793">
        <f t="shared" si="749"/>
        <v>0</v>
      </c>
      <c r="AO1793">
        <f t="shared" si="750"/>
        <v>0</v>
      </c>
      <c r="AQ1793">
        <f t="shared" si="751"/>
        <v>0</v>
      </c>
      <c r="AR1793">
        <f t="shared" si="752"/>
        <v>0</v>
      </c>
      <c r="AS1793">
        <f t="shared" si="753"/>
        <v>0</v>
      </c>
      <c r="AT1793">
        <f t="shared" si="754"/>
        <v>0</v>
      </c>
      <c r="AV1793">
        <f t="shared" si="755"/>
        <v>0</v>
      </c>
      <c r="AW1793">
        <f t="shared" si="756"/>
        <v>0</v>
      </c>
      <c r="AX1793">
        <f t="shared" si="757"/>
        <v>0</v>
      </c>
      <c r="AY1793">
        <f t="shared" si="758"/>
        <v>0</v>
      </c>
      <c r="BA1793">
        <f t="shared" si="759"/>
        <v>0</v>
      </c>
      <c r="BB1793">
        <f t="shared" si="760"/>
        <v>0</v>
      </c>
      <c r="BC1793">
        <f t="shared" si="761"/>
        <v>0</v>
      </c>
      <c r="BD1793">
        <f t="shared" si="762"/>
        <v>0</v>
      </c>
      <c r="BF1793">
        <f t="shared" si="763"/>
        <v>0</v>
      </c>
      <c r="BG1793">
        <f t="shared" si="764"/>
        <v>0</v>
      </c>
      <c r="BH1793">
        <f t="shared" si="765"/>
        <v>0</v>
      </c>
      <c r="BI1793">
        <f t="shared" si="766"/>
        <v>0</v>
      </c>
    </row>
    <row r="1794" spans="1:61" ht="15" customHeight="1">
      <c r="A1794" s="166"/>
      <c r="B1794" s="7"/>
      <c r="C1794" s="64" t="s">
        <v>161</v>
      </c>
      <c r="D1794" s="322" t="str">
        <f t="shared" si="742"/>
        <v/>
      </c>
      <c r="E1794" s="323"/>
      <c r="F1794" s="323"/>
      <c r="G1794" s="323"/>
      <c r="H1794" s="323"/>
      <c r="I1794" s="323"/>
      <c r="J1794" s="323"/>
      <c r="K1794" s="323"/>
      <c r="L1794" s="324"/>
      <c r="M1794" s="234"/>
      <c r="N1794" s="234"/>
      <c r="O1794" s="234"/>
      <c r="P1794" s="234"/>
      <c r="Q1794" s="234"/>
      <c r="R1794" s="234"/>
      <c r="S1794" s="234"/>
      <c r="T1794" s="234"/>
      <c r="U1794" s="234"/>
      <c r="V1794" s="234"/>
      <c r="W1794" s="234"/>
      <c r="X1794" s="234"/>
      <c r="Y1794" s="234"/>
      <c r="Z1794" s="234"/>
      <c r="AA1794" s="234"/>
      <c r="AB1794" s="234"/>
      <c r="AC1794" s="234"/>
      <c r="AD1794" s="234"/>
      <c r="AG1794">
        <f t="shared" si="743"/>
        <v>0</v>
      </c>
      <c r="AH1794">
        <f t="shared" si="744"/>
        <v>0</v>
      </c>
      <c r="AI1794">
        <f t="shared" si="745"/>
        <v>0</v>
      </c>
      <c r="AJ1794">
        <f t="shared" si="746"/>
        <v>0</v>
      </c>
      <c r="AL1794">
        <f t="shared" si="747"/>
        <v>0</v>
      </c>
      <c r="AM1794">
        <f t="shared" si="748"/>
        <v>0</v>
      </c>
      <c r="AN1794">
        <f t="shared" si="749"/>
        <v>0</v>
      </c>
      <c r="AO1794">
        <f t="shared" si="750"/>
        <v>0</v>
      </c>
      <c r="AQ1794">
        <f t="shared" si="751"/>
        <v>0</v>
      </c>
      <c r="AR1794">
        <f t="shared" si="752"/>
        <v>0</v>
      </c>
      <c r="AS1794">
        <f t="shared" si="753"/>
        <v>0</v>
      </c>
      <c r="AT1794">
        <f t="shared" si="754"/>
        <v>0</v>
      </c>
      <c r="AV1794">
        <f t="shared" si="755"/>
        <v>0</v>
      </c>
      <c r="AW1794">
        <f t="shared" si="756"/>
        <v>0</v>
      </c>
      <c r="AX1794">
        <f t="shared" si="757"/>
        <v>0</v>
      </c>
      <c r="AY1794">
        <f t="shared" si="758"/>
        <v>0</v>
      </c>
      <c r="BA1794">
        <f t="shared" si="759"/>
        <v>0</v>
      </c>
      <c r="BB1794">
        <f t="shared" si="760"/>
        <v>0</v>
      </c>
      <c r="BC1794">
        <f t="shared" si="761"/>
        <v>0</v>
      </c>
      <c r="BD1794">
        <f t="shared" si="762"/>
        <v>0</v>
      </c>
      <c r="BF1794">
        <f t="shared" si="763"/>
        <v>0</v>
      </c>
      <c r="BG1794">
        <f t="shared" si="764"/>
        <v>0</v>
      </c>
      <c r="BH1794">
        <f t="shared" si="765"/>
        <v>0</v>
      </c>
      <c r="BI1794">
        <f t="shared" si="766"/>
        <v>0</v>
      </c>
    </row>
    <row r="1795" spans="1:61" ht="15" customHeight="1">
      <c r="A1795" s="166"/>
      <c r="B1795" s="7"/>
      <c r="C1795" s="64" t="s">
        <v>162</v>
      </c>
      <c r="D1795" s="322" t="str">
        <f t="shared" si="742"/>
        <v/>
      </c>
      <c r="E1795" s="323"/>
      <c r="F1795" s="323"/>
      <c r="G1795" s="323"/>
      <c r="H1795" s="323"/>
      <c r="I1795" s="323"/>
      <c r="J1795" s="323"/>
      <c r="K1795" s="323"/>
      <c r="L1795" s="324"/>
      <c r="M1795" s="234"/>
      <c r="N1795" s="234"/>
      <c r="O1795" s="234"/>
      <c r="P1795" s="234"/>
      <c r="Q1795" s="234"/>
      <c r="R1795" s="234"/>
      <c r="S1795" s="234"/>
      <c r="T1795" s="234"/>
      <c r="U1795" s="234"/>
      <c r="V1795" s="234"/>
      <c r="W1795" s="234"/>
      <c r="X1795" s="234"/>
      <c r="Y1795" s="234"/>
      <c r="Z1795" s="234"/>
      <c r="AA1795" s="234"/>
      <c r="AB1795" s="234"/>
      <c r="AC1795" s="234"/>
      <c r="AD1795" s="234"/>
      <c r="AG1795">
        <f t="shared" si="743"/>
        <v>0</v>
      </c>
      <c r="AH1795">
        <f t="shared" si="744"/>
        <v>0</v>
      </c>
      <c r="AI1795">
        <f t="shared" si="745"/>
        <v>0</v>
      </c>
      <c r="AJ1795">
        <f t="shared" si="746"/>
        <v>0</v>
      </c>
      <c r="AL1795">
        <f t="shared" si="747"/>
        <v>0</v>
      </c>
      <c r="AM1795">
        <f t="shared" si="748"/>
        <v>0</v>
      </c>
      <c r="AN1795">
        <f t="shared" si="749"/>
        <v>0</v>
      </c>
      <c r="AO1795">
        <f t="shared" si="750"/>
        <v>0</v>
      </c>
      <c r="AQ1795">
        <f t="shared" si="751"/>
        <v>0</v>
      </c>
      <c r="AR1795">
        <f t="shared" si="752"/>
        <v>0</v>
      </c>
      <c r="AS1795">
        <f t="shared" si="753"/>
        <v>0</v>
      </c>
      <c r="AT1795">
        <f t="shared" si="754"/>
        <v>0</v>
      </c>
      <c r="AV1795">
        <f t="shared" si="755"/>
        <v>0</v>
      </c>
      <c r="AW1795">
        <f t="shared" si="756"/>
        <v>0</v>
      </c>
      <c r="AX1795">
        <f t="shared" si="757"/>
        <v>0</v>
      </c>
      <c r="AY1795">
        <f t="shared" si="758"/>
        <v>0</v>
      </c>
      <c r="BA1795">
        <f t="shared" si="759"/>
        <v>0</v>
      </c>
      <c r="BB1795">
        <f t="shared" si="760"/>
        <v>0</v>
      </c>
      <c r="BC1795">
        <f t="shared" si="761"/>
        <v>0</v>
      </c>
      <c r="BD1795">
        <f t="shared" si="762"/>
        <v>0</v>
      </c>
      <c r="BF1795">
        <f t="shared" si="763"/>
        <v>0</v>
      </c>
      <c r="BG1795">
        <f t="shared" si="764"/>
        <v>0</v>
      </c>
      <c r="BH1795">
        <f t="shared" si="765"/>
        <v>0</v>
      </c>
      <c r="BI1795">
        <f t="shared" si="766"/>
        <v>0</v>
      </c>
    </row>
    <row r="1796" spans="1:61" ht="15" customHeight="1">
      <c r="A1796" s="166"/>
      <c r="B1796" s="7"/>
      <c r="C1796" s="64" t="s">
        <v>163</v>
      </c>
      <c r="D1796" s="322" t="str">
        <f t="shared" si="742"/>
        <v/>
      </c>
      <c r="E1796" s="323"/>
      <c r="F1796" s="323"/>
      <c r="G1796" s="323"/>
      <c r="H1796" s="323"/>
      <c r="I1796" s="323"/>
      <c r="J1796" s="323"/>
      <c r="K1796" s="323"/>
      <c r="L1796" s="324"/>
      <c r="M1796" s="234"/>
      <c r="N1796" s="234"/>
      <c r="O1796" s="234"/>
      <c r="P1796" s="234"/>
      <c r="Q1796" s="234"/>
      <c r="R1796" s="234"/>
      <c r="S1796" s="234"/>
      <c r="T1796" s="234"/>
      <c r="U1796" s="234"/>
      <c r="V1796" s="234"/>
      <c r="W1796" s="234"/>
      <c r="X1796" s="234"/>
      <c r="Y1796" s="234"/>
      <c r="Z1796" s="234"/>
      <c r="AA1796" s="234"/>
      <c r="AB1796" s="234"/>
      <c r="AC1796" s="234"/>
      <c r="AD1796" s="234"/>
      <c r="AG1796">
        <f t="shared" si="743"/>
        <v>0</v>
      </c>
      <c r="AH1796">
        <f t="shared" si="744"/>
        <v>0</v>
      </c>
      <c r="AI1796">
        <f t="shared" si="745"/>
        <v>0</v>
      </c>
      <c r="AJ1796">
        <f t="shared" si="746"/>
        <v>0</v>
      </c>
      <c r="AL1796">
        <f t="shared" si="747"/>
        <v>0</v>
      </c>
      <c r="AM1796">
        <f t="shared" si="748"/>
        <v>0</v>
      </c>
      <c r="AN1796">
        <f t="shared" si="749"/>
        <v>0</v>
      </c>
      <c r="AO1796">
        <f t="shared" si="750"/>
        <v>0</v>
      </c>
      <c r="AQ1796">
        <f t="shared" si="751"/>
        <v>0</v>
      </c>
      <c r="AR1796">
        <f t="shared" si="752"/>
        <v>0</v>
      </c>
      <c r="AS1796">
        <f t="shared" si="753"/>
        <v>0</v>
      </c>
      <c r="AT1796">
        <f t="shared" si="754"/>
        <v>0</v>
      </c>
      <c r="AV1796">
        <f t="shared" si="755"/>
        <v>0</v>
      </c>
      <c r="AW1796">
        <f t="shared" si="756"/>
        <v>0</v>
      </c>
      <c r="AX1796">
        <f t="shared" si="757"/>
        <v>0</v>
      </c>
      <c r="AY1796">
        <f t="shared" si="758"/>
        <v>0</v>
      </c>
      <c r="BA1796">
        <f t="shared" si="759"/>
        <v>0</v>
      </c>
      <c r="BB1796">
        <f t="shared" si="760"/>
        <v>0</v>
      </c>
      <c r="BC1796">
        <f t="shared" si="761"/>
        <v>0</v>
      </c>
      <c r="BD1796">
        <f t="shared" si="762"/>
        <v>0</v>
      </c>
      <c r="BF1796">
        <f t="shared" si="763"/>
        <v>0</v>
      </c>
      <c r="BG1796">
        <f t="shared" si="764"/>
        <v>0</v>
      </c>
      <c r="BH1796">
        <f t="shared" si="765"/>
        <v>0</v>
      </c>
      <c r="BI1796">
        <f t="shared" si="766"/>
        <v>0</v>
      </c>
    </row>
    <row r="1797" spans="1:61" ht="15" customHeight="1">
      <c r="A1797" s="166"/>
      <c r="B1797" s="7"/>
      <c r="C1797" s="64" t="s">
        <v>164</v>
      </c>
      <c r="D1797" s="322" t="str">
        <f t="shared" si="742"/>
        <v/>
      </c>
      <c r="E1797" s="323"/>
      <c r="F1797" s="323"/>
      <c r="G1797" s="323"/>
      <c r="H1797" s="323"/>
      <c r="I1797" s="323"/>
      <c r="J1797" s="323"/>
      <c r="K1797" s="323"/>
      <c r="L1797" s="324"/>
      <c r="M1797" s="234"/>
      <c r="N1797" s="234"/>
      <c r="O1797" s="234"/>
      <c r="P1797" s="234"/>
      <c r="Q1797" s="234"/>
      <c r="R1797" s="234"/>
      <c r="S1797" s="234"/>
      <c r="T1797" s="234"/>
      <c r="U1797" s="234"/>
      <c r="V1797" s="234"/>
      <c r="W1797" s="234"/>
      <c r="X1797" s="234"/>
      <c r="Y1797" s="234"/>
      <c r="Z1797" s="234"/>
      <c r="AA1797" s="234"/>
      <c r="AB1797" s="234"/>
      <c r="AC1797" s="234"/>
      <c r="AD1797" s="234"/>
      <c r="AG1797">
        <f t="shared" si="743"/>
        <v>0</v>
      </c>
      <c r="AH1797">
        <f t="shared" si="744"/>
        <v>0</v>
      </c>
      <c r="AI1797">
        <f t="shared" si="745"/>
        <v>0</v>
      </c>
      <c r="AJ1797">
        <f t="shared" si="746"/>
        <v>0</v>
      </c>
      <c r="AL1797">
        <f t="shared" si="747"/>
        <v>0</v>
      </c>
      <c r="AM1797">
        <f t="shared" si="748"/>
        <v>0</v>
      </c>
      <c r="AN1797">
        <f t="shared" si="749"/>
        <v>0</v>
      </c>
      <c r="AO1797">
        <f t="shared" si="750"/>
        <v>0</v>
      </c>
      <c r="AQ1797">
        <f t="shared" si="751"/>
        <v>0</v>
      </c>
      <c r="AR1797">
        <f t="shared" si="752"/>
        <v>0</v>
      </c>
      <c r="AS1797">
        <f t="shared" si="753"/>
        <v>0</v>
      </c>
      <c r="AT1797">
        <f t="shared" si="754"/>
        <v>0</v>
      </c>
      <c r="AV1797">
        <f t="shared" si="755"/>
        <v>0</v>
      </c>
      <c r="AW1797">
        <f t="shared" si="756"/>
        <v>0</v>
      </c>
      <c r="AX1797">
        <f t="shared" si="757"/>
        <v>0</v>
      </c>
      <c r="AY1797">
        <f t="shared" si="758"/>
        <v>0</v>
      </c>
      <c r="BA1797">
        <f t="shared" si="759"/>
        <v>0</v>
      </c>
      <c r="BB1797">
        <f t="shared" si="760"/>
        <v>0</v>
      </c>
      <c r="BC1797">
        <f t="shared" si="761"/>
        <v>0</v>
      </c>
      <c r="BD1797">
        <f t="shared" si="762"/>
        <v>0</v>
      </c>
      <c r="BF1797">
        <f t="shared" si="763"/>
        <v>0</v>
      </c>
      <c r="BG1797">
        <f t="shared" si="764"/>
        <v>0</v>
      </c>
      <c r="BH1797">
        <f t="shared" si="765"/>
        <v>0</v>
      </c>
      <c r="BI1797">
        <f t="shared" si="766"/>
        <v>0</v>
      </c>
    </row>
    <row r="1798" spans="1:61" ht="15" customHeight="1">
      <c r="A1798" s="166"/>
      <c r="B1798" s="7"/>
      <c r="C1798" s="64" t="s">
        <v>165</v>
      </c>
      <c r="D1798" s="322" t="str">
        <f t="shared" si="742"/>
        <v/>
      </c>
      <c r="E1798" s="323"/>
      <c r="F1798" s="323"/>
      <c r="G1798" s="323"/>
      <c r="H1798" s="323"/>
      <c r="I1798" s="323"/>
      <c r="J1798" s="323"/>
      <c r="K1798" s="323"/>
      <c r="L1798" s="324"/>
      <c r="M1798" s="234"/>
      <c r="N1798" s="234"/>
      <c r="O1798" s="234"/>
      <c r="P1798" s="234"/>
      <c r="Q1798" s="234"/>
      <c r="R1798" s="234"/>
      <c r="S1798" s="234"/>
      <c r="T1798" s="234"/>
      <c r="U1798" s="234"/>
      <c r="V1798" s="234"/>
      <c r="W1798" s="234"/>
      <c r="X1798" s="234"/>
      <c r="Y1798" s="234"/>
      <c r="Z1798" s="234"/>
      <c r="AA1798" s="234"/>
      <c r="AB1798" s="234"/>
      <c r="AC1798" s="234"/>
      <c r="AD1798" s="234"/>
      <c r="AG1798">
        <f t="shared" si="743"/>
        <v>0</v>
      </c>
      <c r="AH1798">
        <f t="shared" si="744"/>
        <v>0</v>
      </c>
      <c r="AI1798">
        <f t="shared" si="745"/>
        <v>0</v>
      </c>
      <c r="AJ1798">
        <f t="shared" si="746"/>
        <v>0</v>
      </c>
      <c r="AL1798">
        <f t="shared" si="747"/>
        <v>0</v>
      </c>
      <c r="AM1798">
        <f t="shared" si="748"/>
        <v>0</v>
      </c>
      <c r="AN1798">
        <f t="shared" si="749"/>
        <v>0</v>
      </c>
      <c r="AO1798">
        <f t="shared" si="750"/>
        <v>0</v>
      </c>
      <c r="AQ1798">
        <f t="shared" si="751"/>
        <v>0</v>
      </c>
      <c r="AR1798">
        <f t="shared" si="752"/>
        <v>0</v>
      </c>
      <c r="AS1798">
        <f t="shared" si="753"/>
        <v>0</v>
      </c>
      <c r="AT1798">
        <f t="shared" si="754"/>
        <v>0</v>
      </c>
      <c r="AV1798">
        <f t="shared" si="755"/>
        <v>0</v>
      </c>
      <c r="AW1798">
        <f t="shared" si="756"/>
        <v>0</v>
      </c>
      <c r="AX1798">
        <f t="shared" si="757"/>
        <v>0</v>
      </c>
      <c r="AY1798">
        <f t="shared" si="758"/>
        <v>0</v>
      </c>
      <c r="BA1798">
        <f t="shared" si="759"/>
        <v>0</v>
      </c>
      <c r="BB1798">
        <f t="shared" si="760"/>
        <v>0</v>
      </c>
      <c r="BC1798">
        <f t="shared" si="761"/>
        <v>0</v>
      </c>
      <c r="BD1798">
        <f t="shared" si="762"/>
        <v>0</v>
      </c>
      <c r="BF1798">
        <f t="shared" si="763"/>
        <v>0</v>
      </c>
      <c r="BG1798">
        <f t="shared" si="764"/>
        <v>0</v>
      </c>
      <c r="BH1798">
        <f t="shared" si="765"/>
        <v>0</v>
      </c>
      <c r="BI1798">
        <f t="shared" si="766"/>
        <v>0</v>
      </c>
    </row>
    <row r="1799" spans="1:61" ht="15" customHeight="1">
      <c r="A1799" s="166"/>
      <c r="B1799" s="7"/>
      <c r="C1799" s="64" t="s">
        <v>166</v>
      </c>
      <c r="D1799" s="322" t="str">
        <f t="shared" si="742"/>
        <v/>
      </c>
      <c r="E1799" s="323"/>
      <c r="F1799" s="323"/>
      <c r="G1799" s="323"/>
      <c r="H1799" s="323"/>
      <c r="I1799" s="323"/>
      <c r="J1799" s="323"/>
      <c r="K1799" s="323"/>
      <c r="L1799" s="324"/>
      <c r="M1799" s="234"/>
      <c r="N1799" s="234"/>
      <c r="O1799" s="234"/>
      <c r="P1799" s="234"/>
      <c r="Q1799" s="234"/>
      <c r="R1799" s="234"/>
      <c r="S1799" s="234"/>
      <c r="T1799" s="234"/>
      <c r="U1799" s="234"/>
      <c r="V1799" s="234"/>
      <c r="W1799" s="234"/>
      <c r="X1799" s="234"/>
      <c r="Y1799" s="234"/>
      <c r="Z1799" s="234"/>
      <c r="AA1799" s="234"/>
      <c r="AB1799" s="234"/>
      <c r="AC1799" s="234"/>
      <c r="AD1799" s="234"/>
      <c r="AG1799">
        <f t="shared" si="743"/>
        <v>0</v>
      </c>
      <c r="AH1799">
        <f t="shared" si="744"/>
        <v>0</v>
      </c>
      <c r="AI1799">
        <f t="shared" si="745"/>
        <v>0</v>
      </c>
      <c r="AJ1799">
        <f t="shared" si="746"/>
        <v>0</v>
      </c>
      <c r="AL1799">
        <f t="shared" si="747"/>
        <v>0</v>
      </c>
      <c r="AM1799">
        <f t="shared" si="748"/>
        <v>0</v>
      </c>
      <c r="AN1799">
        <f t="shared" si="749"/>
        <v>0</v>
      </c>
      <c r="AO1799">
        <f t="shared" si="750"/>
        <v>0</v>
      </c>
      <c r="AQ1799">
        <f t="shared" si="751"/>
        <v>0</v>
      </c>
      <c r="AR1799">
        <f t="shared" si="752"/>
        <v>0</v>
      </c>
      <c r="AS1799">
        <f t="shared" si="753"/>
        <v>0</v>
      </c>
      <c r="AT1799">
        <f t="shared" si="754"/>
        <v>0</v>
      </c>
      <c r="AV1799">
        <f t="shared" si="755"/>
        <v>0</v>
      </c>
      <c r="AW1799">
        <f t="shared" si="756"/>
        <v>0</v>
      </c>
      <c r="AX1799">
        <f t="shared" si="757"/>
        <v>0</v>
      </c>
      <c r="AY1799">
        <f t="shared" si="758"/>
        <v>0</v>
      </c>
      <c r="BA1799">
        <f t="shared" si="759"/>
        <v>0</v>
      </c>
      <c r="BB1799">
        <f t="shared" si="760"/>
        <v>0</v>
      </c>
      <c r="BC1799">
        <f t="shared" si="761"/>
        <v>0</v>
      </c>
      <c r="BD1799">
        <f t="shared" si="762"/>
        <v>0</v>
      </c>
      <c r="BF1799">
        <f t="shared" si="763"/>
        <v>0</v>
      </c>
      <c r="BG1799">
        <f t="shared" si="764"/>
        <v>0</v>
      </c>
      <c r="BH1799">
        <f t="shared" si="765"/>
        <v>0</v>
      </c>
      <c r="BI1799">
        <f t="shared" si="766"/>
        <v>0</v>
      </c>
    </row>
    <row r="1800" spans="1:61" ht="15" customHeight="1">
      <c r="A1800" s="166"/>
      <c r="B1800" s="7"/>
      <c r="C1800" s="64" t="s">
        <v>167</v>
      </c>
      <c r="D1800" s="322" t="str">
        <f t="shared" si="742"/>
        <v/>
      </c>
      <c r="E1800" s="323"/>
      <c r="F1800" s="323"/>
      <c r="G1800" s="323"/>
      <c r="H1800" s="323"/>
      <c r="I1800" s="323"/>
      <c r="J1800" s="323"/>
      <c r="K1800" s="323"/>
      <c r="L1800" s="324"/>
      <c r="M1800" s="234"/>
      <c r="N1800" s="234"/>
      <c r="O1800" s="234"/>
      <c r="P1800" s="234"/>
      <c r="Q1800" s="234"/>
      <c r="R1800" s="234"/>
      <c r="S1800" s="234"/>
      <c r="T1800" s="234"/>
      <c r="U1800" s="234"/>
      <c r="V1800" s="234"/>
      <c r="W1800" s="234"/>
      <c r="X1800" s="234"/>
      <c r="Y1800" s="234"/>
      <c r="Z1800" s="234"/>
      <c r="AA1800" s="234"/>
      <c r="AB1800" s="234"/>
      <c r="AC1800" s="234"/>
      <c r="AD1800" s="234"/>
      <c r="AG1800">
        <f t="shared" si="743"/>
        <v>0</v>
      </c>
      <c r="AH1800">
        <f t="shared" si="744"/>
        <v>0</v>
      </c>
      <c r="AI1800">
        <f t="shared" si="745"/>
        <v>0</v>
      </c>
      <c r="AJ1800">
        <f t="shared" si="746"/>
        <v>0</v>
      </c>
      <c r="AL1800">
        <f t="shared" si="747"/>
        <v>0</v>
      </c>
      <c r="AM1800">
        <f t="shared" si="748"/>
        <v>0</v>
      </c>
      <c r="AN1800">
        <f t="shared" si="749"/>
        <v>0</v>
      </c>
      <c r="AO1800">
        <f t="shared" si="750"/>
        <v>0</v>
      </c>
      <c r="AQ1800">
        <f t="shared" si="751"/>
        <v>0</v>
      </c>
      <c r="AR1800">
        <f t="shared" si="752"/>
        <v>0</v>
      </c>
      <c r="AS1800">
        <f t="shared" si="753"/>
        <v>0</v>
      </c>
      <c r="AT1800">
        <f t="shared" si="754"/>
        <v>0</v>
      </c>
      <c r="AV1800">
        <f t="shared" si="755"/>
        <v>0</v>
      </c>
      <c r="AW1800">
        <f t="shared" si="756"/>
        <v>0</v>
      </c>
      <c r="AX1800">
        <f t="shared" si="757"/>
        <v>0</v>
      </c>
      <c r="AY1800">
        <f t="shared" si="758"/>
        <v>0</v>
      </c>
      <c r="BA1800">
        <f t="shared" si="759"/>
        <v>0</v>
      </c>
      <c r="BB1800">
        <f t="shared" si="760"/>
        <v>0</v>
      </c>
      <c r="BC1800">
        <f t="shared" si="761"/>
        <v>0</v>
      </c>
      <c r="BD1800">
        <f t="shared" si="762"/>
        <v>0</v>
      </c>
      <c r="BF1800">
        <f t="shared" si="763"/>
        <v>0</v>
      </c>
      <c r="BG1800">
        <f t="shared" si="764"/>
        <v>0</v>
      </c>
      <c r="BH1800">
        <f t="shared" si="765"/>
        <v>0</v>
      </c>
      <c r="BI1800">
        <f t="shared" si="766"/>
        <v>0</v>
      </c>
    </row>
    <row r="1801" spans="1:61" ht="15" customHeight="1">
      <c r="A1801" s="166"/>
      <c r="B1801" s="7"/>
      <c r="C1801" s="64" t="s">
        <v>168</v>
      </c>
      <c r="D1801" s="322" t="str">
        <f t="shared" si="742"/>
        <v/>
      </c>
      <c r="E1801" s="323"/>
      <c r="F1801" s="323"/>
      <c r="G1801" s="323"/>
      <c r="H1801" s="323"/>
      <c r="I1801" s="323"/>
      <c r="J1801" s="323"/>
      <c r="K1801" s="323"/>
      <c r="L1801" s="324"/>
      <c r="M1801" s="234"/>
      <c r="N1801" s="234"/>
      <c r="O1801" s="234"/>
      <c r="P1801" s="234"/>
      <c r="Q1801" s="234"/>
      <c r="R1801" s="234"/>
      <c r="S1801" s="234"/>
      <c r="T1801" s="234"/>
      <c r="U1801" s="234"/>
      <c r="V1801" s="234"/>
      <c r="W1801" s="234"/>
      <c r="X1801" s="234"/>
      <c r="Y1801" s="234"/>
      <c r="Z1801" s="234"/>
      <c r="AA1801" s="234"/>
      <c r="AB1801" s="234"/>
      <c r="AC1801" s="234"/>
      <c r="AD1801" s="234"/>
      <c r="AG1801">
        <f t="shared" si="743"/>
        <v>0</v>
      </c>
      <c r="AH1801">
        <f t="shared" si="744"/>
        <v>0</v>
      </c>
      <c r="AI1801">
        <f t="shared" si="745"/>
        <v>0</v>
      </c>
      <c r="AJ1801">
        <f t="shared" si="746"/>
        <v>0</v>
      </c>
      <c r="AL1801">
        <f t="shared" si="747"/>
        <v>0</v>
      </c>
      <c r="AM1801">
        <f t="shared" si="748"/>
        <v>0</v>
      </c>
      <c r="AN1801">
        <f t="shared" si="749"/>
        <v>0</v>
      </c>
      <c r="AO1801">
        <f t="shared" si="750"/>
        <v>0</v>
      </c>
      <c r="AQ1801">
        <f t="shared" si="751"/>
        <v>0</v>
      </c>
      <c r="AR1801">
        <f t="shared" si="752"/>
        <v>0</v>
      </c>
      <c r="AS1801">
        <f t="shared" si="753"/>
        <v>0</v>
      </c>
      <c r="AT1801">
        <f t="shared" si="754"/>
        <v>0</v>
      </c>
      <c r="AV1801">
        <f t="shared" si="755"/>
        <v>0</v>
      </c>
      <c r="AW1801">
        <f t="shared" si="756"/>
        <v>0</v>
      </c>
      <c r="AX1801">
        <f t="shared" si="757"/>
        <v>0</v>
      </c>
      <c r="AY1801">
        <f t="shared" si="758"/>
        <v>0</v>
      </c>
      <c r="BA1801">
        <f t="shared" si="759"/>
        <v>0</v>
      </c>
      <c r="BB1801">
        <f t="shared" si="760"/>
        <v>0</v>
      </c>
      <c r="BC1801">
        <f t="shared" si="761"/>
        <v>0</v>
      </c>
      <c r="BD1801">
        <f t="shared" si="762"/>
        <v>0</v>
      </c>
      <c r="BF1801">
        <f t="shared" si="763"/>
        <v>0</v>
      </c>
      <c r="BG1801">
        <f t="shared" si="764"/>
        <v>0</v>
      </c>
      <c r="BH1801">
        <f t="shared" si="765"/>
        <v>0</v>
      </c>
      <c r="BI1801">
        <f t="shared" si="766"/>
        <v>0</v>
      </c>
    </row>
    <row r="1802" spans="1:61" ht="15" customHeight="1">
      <c r="A1802" s="166"/>
      <c r="B1802" s="7"/>
      <c r="C1802" s="64" t="s">
        <v>169</v>
      </c>
      <c r="D1802" s="322" t="str">
        <f t="shared" si="742"/>
        <v/>
      </c>
      <c r="E1802" s="323"/>
      <c r="F1802" s="323"/>
      <c r="G1802" s="323"/>
      <c r="H1802" s="323"/>
      <c r="I1802" s="323"/>
      <c r="J1802" s="323"/>
      <c r="K1802" s="323"/>
      <c r="L1802" s="324"/>
      <c r="M1802" s="234"/>
      <c r="N1802" s="234"/>
      <c r="O1802" s="234"/>
      <c r="P1802" s="234"/>
      <c r="Q1802" s="234"/>
      <c r="R1802" s="234"/>
      <c r="S1802" s="234"/>
      <c r="T1802" s="234"/>
      <c r="U1802" s="234"/>
      <c r="V1802" s="234"/>
      <c r="W1802" s="234"/>
      <c r="X1802" s="234"/>
      <c r="Y1802" s="234"/>
      <c r="Z1802" s="234"/>
      <c r="AA1802" s="234"/>
      <c r="AB1802" s="234"/>
      <c r="AC1802" s="234"/>
      <c r="AD1802" s="234"/>
      <c r="AG1802">
        <f t="shared" si="743"/>
        <v>0</v>
      </c>
      <c r="AH1802">
        <f t="shared" si="744"/>
        <v>0</v>
      </c>
      <c r="AI1802">
        <f t="shared" si="745"/>
        <v>0</v>
      </c>
      <c r="AJ1802">
        <f t="shared" si="746"/>
        <v>0</v>
      </c>
      <c r="AL1802">
        <f t="shared" si="747"/>
        <v>0</v>
      </c>
      <c r="AM1802">
        <f t="shared" si="748"/>
        <v>0</v>
      </c>
      <c r="AN1802">
        <f t="shared" si="749"/>
        <v>0</v>
      </c>
      <c r="AO1802">
        <f t="shared" si="750"/>
        <v>0</v>
      </c>
      <c r="AQ1802">
        <f t="shared" si="751"/>
        <v>0</v>
      </c>
      <c r="AR1802">
        <f t="shared" si="752"/>
        <v>0</v>
      </c>
      <c r="AS1802">
        <f t="shared" si="753"/>
        <v>0</v>
      </c>
      <c r="AT1802">
        <f t="shared" si="754"/>
        <v>0</v>
      </c>
      <c r="AV1802">
        <f t="shared" si="755"/>
        <v>0</v>
      </c>
      <c r="AW1802">
        <f t="shared" si="756"/>
        <v>0</v>
      </c>
      <c r="AX1802">
        <f t="shared" si="757"/>
        <v>0</v>
      </c>
      <c r="AY1802">
        <f t="shared" si="758"/>
        <v>0</v>
      </c>
      <c r="BA1802">
        <f t="shared" si="759"/>
        <v>0</v>
      </c>
      <c r="BB1802">
        <f t="shared" si="760"/>
        <v>0</v>
      </c>
      <c r="BC1802">
        <f t="shared" si="761"/>
        <v>0</v>
      </c>
      <c r="BD1802">
        <f t="shared" si="762"/>
        <v>0</v>
      </c>
      <c r="BF1802">
        <f t="shared" si="763"/>
        <v>0</v>
      </c>
      <c r="BG1802">
        <f t="shared" si="764"/>
        <v>0</v>
      </c>
      <c r="BH1802">
        <f t="shared" si="765"/>
        <v>0</v>
      </c>
      <c r="BI1802">
        <f t="shared" si="766"/>
        <v>0</v>
      </c>
    </row>
    <row r="1803" spans="1:61" ht="15" customHeight="1">
      <c r="A1803" s="166"/>
      <c r="B1803" s="7"/>
      <c r="C1803" s="64" t="s">
        <v>170</v>
      </c>
      <c r="D1803" s="322" t="str">
        <f t="shared" si="742"/>
        <v/>
      </c>
      <c r="E1803" s="323"/>
      <c r="F1803" s="323"/>
      <c r="G1803" s="323"/>
      <c r="H1803" s="323"/>
      <c r="I1803" s="323"/>
      <c r="J1803" s="323"/>
      <c r="K1803" s="323"/>
      <c r="L1803" s="324"/>
      <c r="M1803" s="234"/>
      <c r="N1803" s="234"/>
      <c r="O1803" s="234"/>
      <c r="P1803" s="234"/>
      <c r="Q1803" s="234"/>
      <c r="R1803" s="234"/>
      <c r="S1803" s="234"/>
      <c r="T1803" s="234"/>
      <c r="U1803" s="234"/>
      <c r="V1803" s="234"/>
      <c r="W1803" s="234"/>
      <c r="X1803" s="234"/>
      <c r="Y1803" s="234"/>
      <c r="Z1803" s="234"/>
      <c r="AA1803" s="234"/>
      <c r="AB1803" s="234"/>
      <c r="AC1803" s="234"/>
      <c r="AD1803" s="234"/>
      <c r="AG1803">
        <f t="shared" si="743"/>
        <v>0</v>
      </c>
      <c r="AH1803">
        <f t="shared" si="744"/>
        <v>0</v>
      </c>
      <c r="AI1803">
        <f t="shared" si="745"/>
        <v>0</v>
      </c>
      <c r="AJ1803">
        <f t="shared" si="746"/>
        <v>0</v>
      </c>
      <c r="AL1803">
        <f t="shared" si="747"/>
        <v>0</v>
      </c>
      <c r="AM1803">
        <f t="shared" si="748"/>
        <v>0</v>
      </c>
      <c r="AN1803">
        <f t="shared" si="749"/>
        <v>0</v>
      </c>
      <c r="AO1803">
        <f t="shared" si="750"/>
        <v>0</v>
      </c>
      <c r="AQ1803">
        <f t="shared" si="751"/>
        <v>0</v>
      </c>
      <c r="AR1803">
        <f t="shared" si="752"/>
        <v>0</v>
      </c>
      <c r="AS1803">
        <f t="shared" si="753"/>
        <v>0</v>
      </c>
      <c r="AT1803">
        <f t="shared" si="754"/>
        <v>0</v>
      </c>
      <c r="AV1803">
        <f t="shared" si="755"/>
        <v>0</v>
      </c>
      <c r="AW1803">
        <f t="shared" si="756"/>
        <v>0</v>
      </c>
      <c r="AX1803">
        <f t="shared" si="757"/>
        <v>0</v>
      </c>
      <c r="AY1803">
        <f t="shared" si="758"/>
        <v>0</v>
      </c>
      <c r="BA1803">
        <f t="shared" si="759"/>
        <v>0</v>
      </c>
      <c r="BB1803">
        <f t="shared" si="760"/>
        <v>0</v>
      </c>
      <c r="BC1803">
        <f t="shared" si="761"/>
        <v>0</v>
      </c>
      <c r="BD1803">
        <f t="shared" si="762"/>
        <v>0</v>
      </c>
      <c r="BF1803">
        <f t="shared" si="763"/>
        <v>0</v>
      </c>
      <c r="BG1803">
        <f t="shared" si="764"/>
        <v>0</v>
      </c>
      <c r="BH1803">
        <f t="shared" si="765"/>
        <v>0</v>
      </c>
      <c r="BI1803">
        <f t="shared" si="766"/>
        <v>0</v>
      </c>
    </row>
    <row r="1804" spans="1:61" ht="15" customHeight="1">
      <c r="A1804" s="166"/>
      <c r="B1804" s="7"/>
      <c r="C1804" s="64" t="s">
        <v>171</v>
      </c>
      <c r="D1804" s="322" t="str">
        <f t="shared" si="742"/>
        <v/>
      </c>
      <c r="E1804" s="323"/>
      <c r="F1804" s="323"/>
      <c r="G1804" s="323"/>
      <c r="H1804" s="323"/>
      <c r="I1804" s="323"/>
      <c r="J1804" s="323"/>
      <c r="K1804" s="323"/>
      <c r="L1804" s="324"/>
      <c r="M1804" s="234"/>
      <c r="N1804" s="234"/>
      <c r="O1804" s="234"/>
      <c r="P1804" s="234"/>
      <c r="Q1804" s="234"/>
      <c r="R1804" s="234"/>
      <c r="S1804" s="234"/>
      <c r="T1804" s="234"/>
      <c r="U1804" s="234"/>
      <c r="V1804" s="234"/>
      <c r="W1804" s="234"/>
      <c r="X1804" s="234"/>
      <c r="Y1804" s="234"/>
      <c r="Z1804" s="234"/>
      <c r="AA1804" s="234"/>
      <c r="AB1804" s="234"/>
      <c r="AC1804" s="234"/>
      <c r="AD1804" s="234"/>
      <c r="AG1804">
        <f t="shared" si="743"/>
        <v>0</v>
      </c>
      <c r="AH1804">
        <f t="shared" si="744"/>
        <v>0</v>
      </c>
      <c r="AI1804">
        <f t="shared" si="745"/>
        <v>0</v>
      </c>
      <c r="AJ1804">
        <f t="shared" si="746"/>
        <v>0</v>
      </c>
      <c r="AL1804">
        <f t="shared" si="747"/>
        <v>0</v>
      </c>
      <c r="AM1804">
        <f t="shared" si="748"/>
        <v>0</v>
      </c>
      <c r="AN1804">
        <f t="shared" si="749"/>
        <v>0</v>
      </c>
      <c r="AO1804">
        <f t="shared" si="750"/>
        <v>0</v>
      </c>
      <c r="AQ1804">
        <f t="shared" si="751"/>
        <v>0</v>
      </c>
      <c r="AR1804">
        <f t="shared" si="752"/>
        <v>0</v>
      </c>
      <c r="AS1804">
        <f t="shared" si="753"/>
        <v>0</v>
      </c>
      <c r="AT1804">
        <f t="shared" si="754"/>
        <v>0</v>
      </c>
      <c r="AV1804">
        <f t="shared" si="755"/>
        <v>0</v>
      </c>
      <c r="AW1804">
        <f t="shared" si="756"/>
        <v>0</v>
      </c>
      <c r="AX1804">
        <f t="shared" si="757"/>
        <v>0</v>
      </c>
      <c r="AY1804">
        <f t="shared" si="758"/>
        <v>0</v>
      </c>
      <c r="BA1804">
        <f t="shared" si="759"/>
        <v>0</v>
      </c>
      <c r="BB1804">
        <f t="shared" si="760"/>
        <v>0</v>
      </c>
      <c r="BC1804">
        <f t="shared" si="761"/>
        <v>0</v>
      </c>
      <c r="BD1804">
        <f t="shared" si="762"/>
        <v>0</v>
      </c>
      <c r="BF1804">
        <f t="shared" si="763"/>
        <v>0</v>
      </c>
      <c r="BG1804">
        <f t="shared" si="764"/>
        <v>0</v>
      </c>
      <c r="BH1804">
        <f t="shared" si="765"/>
        <v>0</v>
      </c>
      <c r="BI1804">
        <f t="shared" si="766"/>
        <v>0</v>
      </c>
    </row>
    <row r="1805" spans="1:61" ht="15" customHeight="1">
      <c r="A1805" s="166"/>
      <c r="B1805" s="7"/>
      <c r="C1805" s="131" t="s">
        <v>172</v>
      </c>
      <c r="D1805" s="322" t="str">
        <f t="shared" si="742"/>
        <v/>
      </c>
      <c r="E1805" s="323"/>
      <c r="F1805" s="323"/>
      <c r="G1805" s="323"/>
      <c r="H1805" s="323"/>
      <c r="I1805" s="323"/>
      <c r="J1805" s="323"/>
      <c r="K1805" s="323"/>
      <c r="L1805" s="324"/>
      <c r="M1805" s="234"/>
      <c r="N1805" s="234"/>
      <c r="O1805" s="234"/>
      <c r="P1805" s="234"/>
      <c r="Q1805" s="234"/>
      <c r="R1805" s="234"/>
      <c r="S1805" s="234"/>
      <c r="T1805" s="234"/>
      <c r="U1805" s="234"/>
      <c r="V1805" s="234"/>
      <c r="W1805" s="234"/>
      <c r="X1805" s="234"/>
      <c r="Y1805" s="234"/>
      <c r="Z1805" s="234"/>
      <c r="AA1805" s="234"/>
      <c r="AB1805" s="234"/>
      <c r="AC1805" s="234"/>
      <c r="AD1805" s="234"/>
      <c r="AG1805">
        <f t="shared" si="743"/>
        <v>0</v>
      </c>
      <c r="AH1805">
        <f t="shared" si="744"/>
        <v>0</v>
      </c>
      <c r="AI1805">
        <f t="shared" si="745"/>
        <v>0</v>
      </c>
      <c r="AJ1805">
        <f t="shared" si="746"/>
        <v>0</v>
      </c>
      <c r="AL1805">
        <f t="shared" si="747"/>
        <v>0</v>
      </c>
      <c r="AM1805">
        <f t="shared" si="748"/>
        <v>0</v>
      </c>
      <c r="AN1805">
        <f t="shared" si="749"/>
        <v>0</v>
      </c>
      <c r="AO1805">
        <f t="shared" si="750"/>
        <v>0</v>
      </c>
      <c r="AQ1805">
        <f t="shared" si="751"/>
        <v>0</v>
      </c>
      <c r="AR1805">
        <f t="shared" si="752"/>
        <v>0</v>
      </c>
      <c r="AS1805">
        <f t="shared" si="753"/>
        <v>0</v>
      </c>
      <c r="AT1805">
        <f t="shared" si="754"/>
        <v>0</v>
      </c>
      <c r="AV1805">
        <f t="shared" si="755"/>
        <v>0</v>
      </c>
      <c r="AW1805">
        <f t="shared" si="756"/>
        <v>0</v>
      </c>
      <c r="AX1805">
        <f t="shared" si="757"/>
        <v>0</v>
      </c>
      <c r="AY1805">
        <f t="shared" si="758"/>
        <v>0</v>
      </c>
      <c r="BA1805">
        <f t="shared" si="759"/>
        <v>0</v>
      </c>
      <c r="BB1805">
        <f t="shared" si="760"/>
        <v>0</v>
      </c>
      <c r="BC1805">
        <f t="shared" si="761"/>
        <v>0</v>
      </c>
      <c r="BD1805">
        <f t="shared" si="762"/>
        <v>0</v>
      </c>
      <c r="BF1805">
        <f t="shared" si="763"/>
        <v>0</v>
      </c>
      <c r="BG1805">
        <f t="shared" si="764"/>
        <v>0</v>
      </c>
      <c r="BH1805">
        <f t="shared" si="765"/>
        <v>0</v>
      </c>
      <c r="BI1805">
        <f t="shared" si="766"/>
        <v>0</v>
      </c>
    </row>
    <row r="1806" spans="1:61" ht="15" customHeight="1">
      <c r="A1806" s="166"/>
      <c r="B1806" s="7"/>
      <c r="C1806" s="143" t="s">
        <v>173</v>
      </c>
      <c r="D1806" s="322" t="str">
        <f t="shared" si="742"/>
        <v/>
      </c>
      <c r="E1806" s="323"/>
      <c r="F1806" s="323"/>
      <c r="G1806" s="323"/>
      <c r="H1806" s="323"/>
      <c r="I1806" s="323"/>
      <c r="J1806" s="323"/>
      <c r="K1806" s="323"/>
      <c r="L1806" s="324"/>
      <c r="M1806" s="237"/>
      <c r="N1806" s="237"/>
      <c r="O1806" s="237"/>
      <c r="P1806" s="237"/>
      <c r="Q1806" s="237"/>
      <c r="R1806" s="237"/>
      <c r="S1806" s="237"/>
      <c r="T1806" s="237"/>
      <c r="U1806" s="237"/>
      <c r="V1806" s="237"/>
      <c r="W1806" s="237"/>
      <c r="X1806" s="237"/>
      <c r="Y1806" s="237"/>
      <c r="Z1806" s="237"/>
      <c r="AA1806" s="237"/>
      <c r="AB1806" s="237"/>
      <c r="AC1806" s="237"/>
      <c r="AD1806" s="237"/>
      <c r="AG1806">
        <f t="shared" si="743"/>
        <v>0</v>
      </c>
      <c r="AH1806">
        <f t="shared" si="744"/>
        <v>0</v>
      </c>
      <c r="AI1806">
        <f t="shared" si="745"/>
        <v>0</v>
      </c>
      <c r="AJ1806">
        <f t="shared" si="746"/>
        <v>0</v>
      </c>
      <c r="AL1806">
        <f t="shared" si="747"/>
        <v>0</v>
      </c>
      <c r="AM1806">
        <f t="shared" si="748"/>
        <v>0</v>
      </c>
      <c r="AN1806">
        <f t="shared" si="749"/>
        <v>0</v>
      </c>
      <c r="AO1806">
        <f t="shared" si="750"/>
        <v>0</v>
      </c>
      <c r="AQ1806">
        <f t="shared" si="751"/>
        <v>0</v>
      </c>
      <c r="AR1806">
        <f t="shared" si="752"/>
        <v>0</v>
      </c>
      <c r="AS1806">
        <f t="shared" si="753"/>
        <v>0</v>
      </c>
      <c r="AT1806">
        <f t="shared" si="754"/>
        <v>0</v>
      </c>
      <c r="AV1806">
        <f t="shared" si="755"/>
        <v>0</v>
      </c>
      <c r="AW1806">
        <f t="shared" si="756"/>
        <v>0</v>
      </c>
      <c r="AX1806">
        <f t="shared" si="757"/>
        <v>0</v>
      </c>
      <c r="AY1806">
        <f t="shared" si="758"/>
        <v>0</v>
      </c>
      <c r="BA1806">
        <f t="shared" si="759"/>
        <v>0</v>
      </c>
      <c r="BB1806">
        <f t="shared" si="760"/>
        <v>0</v>
      </c>
      <c r="BC1806">
        <f t="shared" si="761"/>
        <v>0</v>
      </c>
      <c r="BD1806">
        <f t="shared" si="762"/>
        <v>0</v>
      </c>
      <c r="BF1806">
        <f t="shared" si="763"/>
        <v>0</v>
      </c>
      <c r="BG1806">
        <f t="shared" si="764"/>
        <v>0</v>
      </c>
      <c r="BH1806">
        <f t="shared" si="765"/>
        <v>0</v>
      </c>
      <c r="BI1806">
        <f t="shared" si="766"/>
        <v>0</v>
      </c>
    </row>
    <row r="1807" spans="1:61" ht="15" customHeight="1">
      <c r="A1807" s="166"/>
      <c r="B1807" s="7"/>
      <c r="C1807" s="143" t="s">
        <v>174</v>
      </c>
      <c r="D1807" s="322" t="str">
        <f t="shared" si="742"/>
        <v/>
      </c>
      <c r="E1807" s="323"/>
      <c r="F1807" s="323"/>
      <c r="G1807" s="323"/>
      <c r="H1807" s="323"/>
      <c r="I1807" s="323"/>
      <c r="J1807" s="323"/>
      <c r="K1807" s="323"/>
      <c r="L1807" s="324"/>
      <c r="M1807" s="237"/>
      <c r="N1807" s="237"/>
      <c r="O1807" s="237"/>
      <c r="P1807" s="237"/>
      <c r="Q1807" s="237"/>
      <c r="R1807" s="237"/>
      <c r="S1807" s="237"/>
      <c r="T1807" s="237"/>
      <c r="U1807" s="237"/>
      <c r="V1807" s="237"/>
      <c r="W1807" s="237"/>
      <c r="X1807" s="237"/>
      <c r="Y1807" s="237"/>
      <c r="Z1807" s="237"/>
      <c r="AA1807" s="237"/>
      <c r="AB1807" s="237"/>
      <c r="AC1807" s="237"/>
      <c r="AD1807" s="237"/>
      <c r="AG1807">
        <f t="shared" si="743"/>
        <v>0</v>
      </c>
      <c r="AH1807">
        <f t="shared" si="744"/>
        <v>0</v>
      </c>
      <c r="AI1807">
        <f t="shared" si="745"/>
        <v>0</v>
      </c>
      <c r="AJ1807">
        <f t="shared" si="746"/>
        <v>0</v>
      </c>
      <c r="AL1807">
        <f t="shared" si="747"/>
        <v>0</v>
      </c>
      <c r="AM1807">
        <f t="shared" si="748"/>
        <v>0</v>
      </c>
      <c r="AN1807">
        <f t="shared" si="749"/>
        <v>0</v>
      </c>
      <c r="AO1807">
        <f t="shared" si="750"/>
        <v>0</v>
      </c>
      <c r="AQ1807">
        <f t="shared" si="751"/>
        <v>0</v>
      </c>
      <c r="AR1807">
        <f t="shared" si="752"/>
        <v>0</v>
      </c>
      <c r="AS1807">
        <f t="shared" si="753"/>
        <v>0</v>
      </c>
      <c r="AT1807">
        <f t="shared" si="754"/>
        <v>0</v>
      </c>
      <c r="AV1807">
        <f t="shared" si="755"/>
        <v>0</v>
      </c>
      <c r="AW1807">
        <f t="shared" si="756"/>
        <v>0</v>
      </c>
      <c r="AX1807">
        <f t="shared" si="757"/>
        <v>0</v>
      </c>
      <c r="AY1807">
        <f t="shared" si="758"/>
        <v>0</v>
      </c>
      <c r="BA1807">
        <f t="shared" si="759"/>
        <v>0</v>
      </c>
      <c r="BB1807">
        <f t="shared" si="760"/>
        <v>0</v>
      </c>
      <c r="BC1807">
        <f t="shared" si="761"/>
        <v>0</v>
      </c>
      <c r="BD1807">
        <f t="shared" si="762"/>
        <v>0</v>
      </c>
      <c r="BF1807">
        <f t="shared" si="763"/>
        <v>0</v>
      </c>
      <c r="BG1807">
        <f t="shared" si="764"/>
        <v>0</v>
      </c>
      <c r="BH1807">
        <f t="shared" si="765"/>
        <v>0</v>
      </c>
      <c r="BI1807">
        <f t="shared" si="766"/>
        <v>0</v>
      </c>
    </row>
    <row r="1808" spans="1:61" ht="15" customHeight="1">
      <c r="A1808" s="166"/>
      <c r="B1808" s="7"/>
      <c r="C1808" s="143" t="s">
        <v>175</v>
      </c>
      <c r="D1808" s="322" t="str">
        <f t="shared" si="742"/>
        <v/>
      </c>
      <c r="E1808" s="323"/>
      <c r="F1808" s="323"/>
      <c r="G1808" s="323"/>
      <c r="H1808" s="323"/>
      <c r="I1808" s="323"/>
      <c r="J1808" s="323"/>
      <c r="K1808" s="323"/>
      <c r="L1808" s="324"/>
      <c r="M1808" s="237"/>
      <c r="N1808" s="237"/>
      <c r="O1808" s="237"/>
      <c r="P1808" s="237"/>
      <c r="Q1808" s="237"/>
      <c r="R1808" s="237"/>
      <c r="S1808" s="237"/>
      <c r="T1808" s="237"/>
      <c r="U1808" s="237"/>
      <c r="V1808" s="237"/>
      <c r="W1808" s="237"/>
      <c r="X1808" s="237"/>
      <c r="Y1808" s="237"/>
      <c r="Z1808" s="237"/>
      <c r="AA1808" s="237"/>
      <c r="AB1808" s="237"/>
      <c r="AC1808" s="237"/>
      <c r="AD1808" s="237"/>
      <c r="AG1808">
        <f t="shared" si="743"/>
        <v>0</v>
      </c>
      <c r="AH1808">
        <f t="shared" si="744"/>
        <v>0</v>
      </c>
      <c r="AI1808">
        <f t="shared" si="745"/>
        <v>0</v>
      </c>
      <c r="AJ1808">
        <f t="shared" si="746"/>
        <v>0</v>
      </c>
      <c r="AL1808">
        <f t="shared" si="747"/>
        <v>0</v>
      </c>
      <c r="AM1808">
        <f t="shared" si="748"/>
        <v>0</v>
      </c>
      <c r="AN1808">
        <f t="shared" si="749"/>
        <v>0</v>
      </c>
      <c r="AO1808">
        <f t="shared" si="750"/>
        <v>0</v>
      </c>
      <c r="AQ1808">
        <f t="shared" si="751"/>
        <v>0</v>
      </c>
      <c r="AR1808">
        <f t="shared" si="752"/>
        <v>0</v>
      </c>
      <c r="AS1808">
        <f t="shared" si="753"/>
        <v>0</v>
      </c>
      <c r="AT1808">
        <f t="shared" si="754"/>
        <v>0</v>
      </c>
      <c r="AV1808">
        <f t="shared" si="755"/>
        <v>0</v>
      </c>
      <c r="AW1808">
        <f t="shared" si="756"/>
        <v>0</v>
      </c>
      <c r="AX1808">
        <f t="shared" si="757"/>
        <v>0</v>
      </c>
      <c r="AY1808">
        <f t="shared" si="758"/>
        <v>0</v>
      </c>
      <c r="BA1808">
        <f t="shared" si="759"/>
        <v>0</v>
      </c>
      <c r="BB1808">
        <f t="shared" si="760"/>
        <v>0</v>
      </c>
      <c r="BC1808">
        <f t="shared" si="761"/>
        <v>0</v>
      </c>
      <c r="BD1808">
        <f t="shared" si="762"/>
        <v>0</v>
      </c>
      <c r="BF1808">
        <f t="shared" si="763"/>
        <v>0</v>
      </c>
      <c r="BG1808">
        <f t="shared" si="764"/>
        <v>0</v>
      </c>
      <c r="BH1808">
        <f t="shared" si="765"/>
        <v>0</v>
      </c>
      <c r="BI1808">
        <f t="shared" si="766"/>
        <v>0</v>
      </c>
    </row>
    <row r="1809" spans="1:61" ht="15" customHeight="1">
      <c r="A1809" s="166"/>
      <c r="B1809" s="7"/>
      <c r="C1809" s="143" t="s">
        <v>176</v>
      </c>
      <c r="D1809" s="322" t="str">
        <f t="shared" si="742"/>
        <v/>
      </c>
      <c r="E1809" s="323"/>
      <c r="F1809" s="323"/>
      <c r="G1809" s="323"/>
      <c r="H1809" s="323"/>
      <c r="I1809" s="323"/>
      <c r="J1809" s="323"/>
      <c r="K1809" s="323"/>
      <c r="L1809" s="324"/>
      <c r="M1809" s="237"/>
      <c r="N1809" s="237"/>
      <c r="O1809" s="237"/>
      <c r="P1809" s="237"/>
      <c r="Q1809" s="237"/>
      <c r="R1809" s="237"/>
      <c r="S1809" s="237"/>
      <c r="T1809" s="237"/>
      <c r="U1809" s="237"/>
      <c r="V1809" s="237"/>
      <c r="W1809" s="237"/>
      <c r="X1809" s="237"/>
      <c r="Y1809" s="237"/>
      <c r="Z1809" s="237"/>
      <c r="AA1809" s="237"/>
      <c r="AB1809" s="237"/>
      <c r="AC1809" s="237"/>
      <c r="AD1809" s="237"/>
      <c r="AG1809">
        <f t="shared" si="743"/>
        <v>0</v>
      </c>
      <c r="AH1809">
        <f t="shared" si="744"/>
        <v>0</v>
      </c>
      <c r="AI1809">
        <f t="shared" si="745"/>
        <v>0</v>
      </c>
      <c r="AJ1809">
        <f t="shared" si="746"/>
        <v>0</v>
      </c>
      <c r="AL1809">
        <f t="shared" si="747"/>
        <v>0</v>
      </c>
      <c r="AM1809">
        <f t="shared" si="748"/>
        <v>0</v>
      </c>
      <c r="AN1809">
        <f t="shared" si="749"/>
        <v>0</v>
      </c>
      <c r="AO1809">
        <f t="shared" si="750"/>
        <v>0</v>
      </c>
      <c r="AQ1809">
        <f t="shared" si="751"/>
        <v>0</v>
      </c>
      <c r="AR1809">
        <f t="shared" si="752"/>
        <v>0</v>
      </c>
      <c r="AS1809">
        <f t="shared" si="753"/>
        <v>0</v>
      </c>
      <c r="AT1809">
        <f t="shared" si="754"/>
        <v>0</v>
      </c>
      <c r="AV1809">
        <f t="shared" si="755"/>
        <v>0</v>
      </c>
      <c r="AW1809">
        <f t="shared" si="756"/>
        <v>0</v>
      </c>
      <c r="AX1809">
        <f t="shared" si="757"/>
        <v>0</v>
      </c>
      <c r="AY1809">
        <f t="shared" si="758"/>
        <v>0</v>
      </c>
      <c r="BA1809">
        <f t="shared" si="759"/>
        <v>0</v>
      </c>
      <c r="BB1809">
        <f t="shared" si="760"/>
        <v>0</v>
      </c>
      <c r="BC1809">
        <f t="shared" si="761"/>
        <v>0</v>
      </c>
      <c r="BD1809">
        <f t="shared" si="762"/>
        <v>0</v>
      </c>
      <c r="BF1809">
        <f t="shared" si="763"/>
        <v>0</v>
      </c>
      <c r="BG1809">
        <f t="shared" si="764"/>
        <v>0</v>
      </c>
      <c r="BH1809">
        <f t="shared" si="765"/>
        <v>0</v>
      </c>
      <c r="BI1809">
        <f t="shared" si="766"/>
        <v>0</v>
      </c>
    </row>
    <row r="1810" spans="1:61" ht="15" customHeight="1">
      <c r="A1810" s="166"/>
      <c r="B1810" s="7"/>
      <c r="C1810" s="143" t="s">
        <v>177</v>
      </c>
      <c r="D1810" s="322" t="str">
        <f t="shared" si="742"/>
        <v/>
      </c>
      <c r="E1810" s="323"/>
      <c r="F1810" s="323"/>
      <c r="G1810" s="323"/>
      <c r="H1810" s="323"/>
      <c r="I1810" s="323"/>
      <c r="J1810" s="323"/>
      <c r="K1810" s="323"/>
      <c r="L1810" s="324"/>
      <c r="M1810" s="237"/>
      <c r="N1810" s="237"/>
      <c r="O1810" s="237"/>
      <c r="P1810" s="237"/>
      <c r="Q1810" s="237"/>
      <c r="R1810" s="237"/>
      <c r="S1810" s="237"/>
      <c r="T1810" s="237"/>
      <c r="U1810" s="237"/>
      <c r="V1810" s="237"/>
      <c r="W1810" s="237"/>
      <c r="X1810" s="237"/>
      <c r="Y1810" s="237"/>
      <c r="Z1810" s="237"/>
      <c r="AA1810" s="237"/>
      <c r="AB1810" s="237"/>
      <c r="AC1810" s="237"/>
      <c r="AD1810" s="237"/>
      <c r="AG1810">
        <f t="shared" si="743"/>
        <v>0</v>
      </c>
      <c r="AH1810">
        <f t="shared" si="744"/>
        <v>0</v>
      </c>
      <c r="AI1810">
        <f t="shared" si="745"/>
        <v>0</v>
      </c>
      <c r="AJ1810">
        <f t="shared" si="746"/>
        <v>0</v>
      </c>
      <c r="AL1810">
        <f t="shared" si="747"/>
        <v>0</v>
      </c>
      <c r="AM1810">
        <f t="shared" si="748"/>
        <v>0</v>
      </c>
      <c r="AN1810">
        <f t="shared" si="749"/>
        <v>0</v>
      </c>
      <c r="AO1810">
        <f t="shared" si="750"/>
        <v>0</v>
      </c>
      <c r="AQ1810">
        <f t="shared" si="751"/>
        <v>0</v>
      </c>
      <c r="AR1810">
        <f t="shared" si="752"/>
        <v>0</v>
      </c>
      <c r="AS1810">
        <f t="shared" si="753"/>
        <v>0</v>
      </c>
      <c r="AT1810">
        <f t="shared" si="754"/>
        <v>0</v>
      </c>
      <c r="AV1810">
        <f t="shared" si="755"/>
        <v>0</v>
      </c>
      <c r="AW1810">
        <f t="shared" si="756"/>
        <v>0</v>
      </c>
      <c r="AX1810">
        <f t="shared" si="757"/>
        <v>0</v>
      </c>
      <c r="AY1810">
        <f t="shared" si="758"/>
        <v>0</v>
      </c>
      <c r="BA1810">
        <f t="shared" si="759"/>
        <v>0</v>
      </c>
      <c r="BB1810">
        <f t="shared" si="760"/>
        <v>0</v>
      </c>
      <c r="BC1810">
        <f t="shared" si="761"/>
        <v>0</v>
      </c>
      <c r="BD1810">
        <f t="shared" si="762"/>
        <v>0</v>
      </c>
      <c r="BF1810">
        <f t="shared" si="763"/>
        <v>0</v>
      </c>
      <c r="BG1810">
        <f t="shared" si="764"/>
        <v>0</v>
      </c>
      <c r="BH1810">
        <f t="shared" si="765"/>
        <v>0</v>
      </c>
      <c r="BI1810">
        <f t="shared" si="766"/>
        <v>0</v>
      </c>
    </row>
    <row r="1811" spans="1:61" ht="15" customHeight="1">
      <c r="A1811" s="166"/>
      <c r="B1811" s="7"/>
      <c r="C1811" s="143" t="s">
        <v>178</v>
      </c>
      <c r="D1811" s="322" t="str">
        <f t="shared" si="742"/>
        <v/>
      </c>
      <c r="E1811" s="323"/>
      <c r="F1811" s="323"/>
      <c r="G1811" s="323"/>
      <c r="H1811" s="323"/>
      <c r="I1811" s="323"/>
      <c r="J1811" s="323"/>
      <c r="K1811" s="323"/>
      <c r="L1811" s="324"/>
      <c r="M1811" s="237"/>
      <c r="N1811" s="237"/>
      <c r="O1811" s="237"/>
      <c r="P1811" s="237"/>
      <c r="Q1811" s="237"/>
      <c r="R1811" s="237"/>
      <c r="S1811" s="237"/>
      <c r="T1811" s="237"/>
      <c r="U1811" s="237"/>
      <c r="V1811" s="237"/>
      <c r="W1811" s="237"/>
      <c r="X1811" s="237"/>
      <c r="Y1811" s="237"/>
      <c r="Z1811" s="237"/>
      <c r="AA1811" s="237"/>
      <c r="AB1811" s="237"/>
      <c r="AC1811" s="237"/>
      <c r="AD1811" s="237"/>
      <c r="AG1811">
        <f t="shared" si="743"/>
        <v>0</v>
      </c>
      <c r="AH1811">
        <f t="shared" si="744"/>
        <v>0</v>
      </c>
      <c r="AI1811">
        <f t="shared" si="745"/>
        <v>0</v>
      </c>
      <c r="AJ1811">
        <f t="shared" si="746"/>
        <v>0</v>
      </c>
      <c r="AL1811">
        <f t="shared" si="747"/>
        <v>0</v>
      </c>
      <c r="AM1811">
        <f t="shared" si="748"/>
        <v>0</v>
      </c>
      <c r="AN1811">
        <f t="shared" si="749"/>
        <v>0</v>
      </c>
      <c r="AO1811">
        <f t="shared" si="750"/>
        <v>0</v>
      </c>
      <c r="AQ1811">
        <f t="shared" si="751"/>
        <v>0</v>
      </c>
      <c r="AR1811">
        <f t="shared" si="752"/>
        <v>0</v>
      </c>
      <c r="AS1811">
        <f t="shared" si="753"/>
        <v>0</v>
      </c>
      <c r="AT1811">
        <f t="shared" si="754"/>
        <v>0</v>
      </c>
      <c r="AV1811">
        <f t="shared" si="755"/>
        <v>0</v>
      </c>
      <c r="AW1811">
        <f t="shared" si="756"/>
        <v>0</v>
      </c>
      <c r="AX1811">
        <f t="shared" si="757"/>
        <v>0</v>
      </c>
      <c r="AY1811">
        <f t="shared" si="758"/>
        <v>0</v>
      </c>
      <c r="BA1811">
        <f t="shared" si="759"/>
        <v>0</v>
      </c>
      <c r="BB1811">
        <f t="shared" si="760"/>
        <v>0</v>
      </c>
      <c r="BC1811">
        <f t="shared" si="761"/>
        <v>0</v>
      </c>
      <c r="BD1811">
        <f t="shared" si="762"/>
        <v>0</v>
      </c>
      <c r="BF1811">
        <f t="shared" si="763"/>
        <v>0</v>
      </c>
      <c r="BG1811">
        <f t="shared" si="764"/>
        <v>0</v>
      </c>
      <c r="BH1811">
        <f t="shared" si="765"/>
        <v>0</v>
      </c>
      <c r="BI1811">
        <f t="shared" si="766"/>
        <v>0</v>
      </c>
    </row>
    <row r="1812" spans="1:61" ht="15" customHeight="1">
      <c r="A1812" s="166"/>
      <c r="B1812" s="7"/>
      <c r="C1812" s="143" t="s">
        <v>179</v>
      </c>
      <c r="D1812" s="322" t="str">
        <f t="shared" si="742"/>
        <v/>
      </c>
      <c r="E1812" s="323"/>
      <c r="F1812" s="323"/>
      <c r="G1812" s="323"/>
      <c r="H1812" s="323"/>
      <c r="I1812" s="323"/>
      <c r="J1812" s="323"/>
      <c r="K1812" s="323"/>
      <c r="L1812" s="324"/>
      <c r="M1812" s="237"/>
      <c r="N1812" s="237"/>
      <c r="O1812" s="237"/>
      <c r="P1812" s="237"/>
      <c r="Q1812" s="237"/>
      <c r="R1812" s="237"/>
      <c r="S1812" s="237"/>
      <c r="T1812" s="237"/>
      <c r="U1812" s="237"/>
      <c r="V1812" s="237"/>
      <c r="W1812" s="237"/>
      <c r="X1812" s="237"/>
      <c r="Y1812" s="237"/>
      <c r="Z1812" s="237"/>
      <c r="AA1812" s="237"/>
      <c r="AB1812" s="237"/>
      <c r="AC1812" s="237"/>
      <c r="AD1812" s="237"/>
      <c r="AG1812">
        <f t="shared" si="743"/>
        <v>0</v>
      </c>
      <c r="AH1812">
        <f t="shared" si="744"/>
        <v>0</v>
      </c>
      <c r="AI1812">
        <f t="shared" si="745"/>
        <v>0</v>
      </c>
      <c r="AJ1812">
        <f t="shared" si="746"/>
        <v>0</v>
      </c>
      <c r="AL1812">
        <f t="shared" si="747"/>
        <v>0</v>
      </c>
      <c r="AM1812">
        <f t="shared" si="748"/>
        <v>0</v>
      </c>
      <c r="AN1812">
        <f t="shared" si="749"/>
        <v>0</v>
      </c>
      <c r="AO1812">
        <f t="shared" si="750"/>
        <v>0</v>
      </c>
      <c r="AQ1812">
        <f t="shared" si="751"/>
        <v>0</v>
      </c>
      <c r="AR1812">
        <f t="shared" si="752"/>
        <v>0</v>
      </c>
      <c r="AS1812">
        <f t="shared" si="753"/>
        <v>0</v>
      </c>
      <c r="AT1812">
        <f t="shared" si="754"/>
        <v>0</v>
      </c>
      <c r="AV1812">
        <f t="shared" si="755"/>
        <v>0</v>
      </c>
      <c r="AW1812">
        <f t="shared" si="756"/>
        <v>0</v>
      </c>
      <c r="AX1812">
        <f t="shared" si="757"/>
        <v>0</v>
      </c>
      <c r="AY1812">
        <f t="shared" si="758"/>
        <v>0</v>
      </c>
      <c r="BA1812">
        <f t="shared" si="759"/>
        <v>0</v>
      </c>
      <c r="BB1812">
        <f t="shared" si="760"/>
        <v>0</v>
      </c>
      <c r="BC1812">
        <f t="shared" si="761"/>
        <v>0</v>
      </c>
      <c r="BD1812">
        <f t="shared" si="762"/>
        <v>0</v>
      </c>
      <c r="BF1812">
        <f t="shared" si="763"/>
        <v>0</v>
      </c>
      <c r="BG1812">
        <f t="shared" si="764"/>
        <v>0</v>
      </c>
      <c r="BH1812">
        <f t="shared" si="765"/>
        <v>0</v>
      </c>
      <c r="BI1812">
        <f t="shared" si="766"/>
        <v>0</v>
      </c>
    </row>
    <row r="1813" spans="1:61" ht="15" customHeight="1">
      <c r="A1813" s="166"/>
      <c r="B1813" s="7"/>
      <c r="C1813" s="143" t="s">
        <v>180</v>
      </c>
      <c r="D1813" s="322" t="str">
        <f t="shared" si="742"/>
        <v/>
      </c>
      <c r="E1813" s="323"/>
      <c r="F1813" s="323"/>
      <c r="G1813" s="323"/>
      <c r="H1813" s="323"/>
      <c r="I1813" s="323"/>
      <c r="J1813" s="323"/>
      <c r="K1813" s="323"/>
      <c r="L1813" s="324"/>
      <c r="M1813" s="237"/>
      <c r="N1813" s="237"/>
      <c r="O1813" s="237"/>
      <c r="P1813" s="237"/>
      <c r="Q1813" s="237"/>
      <c r="R1813" s="237"/>
      <c r="S1813" s="237"/>
      <c r="T1813" s="237"/>
      <c r="U1813" s="237"/>
      <c r="V1813" s="237"/>
      <c r="W1813" s="237"/>
      <c r="X1813" s="237"/>
      <c r="Y1813" s="237"/>
      <c r="Z1813" s="237"/>
      <c r="AA1813" s="237"/>
      <c r="AB1813" s="237"/>
      <c r="AC1813" s="237"/>
      <c r="AD1813" s="237"/>
      <c r="AG1813">
        <f t="shared" si="743"/>
        <v>0</v>
      </c>
      <c r="AH1813">
        <f t="shared" si="744"/>
        <v>0</v>
      </c>
      <c r="AI1813">
        <f t="shared" si="745"/>
        <v>0</v>
      </c>
      <c r="AJ1813">
        <f t="shared" si="746"/>
        <v>0</v>
      </c>
      <c r="AL1813">
        <f t="shared" si="747"/>
        <v>0</v>
      </c>
      <c r="AM1813">
        <f t="shared" si="748"/>
        <v>0</v>
      </c>
      <c r="AN1813">
        <f t="shared" si="749"/>
        <v>0</v>
      </c>
      <c r="AO1813">
        <f t="shared" si="750"/>
        <v>0</v>
      </c>
      <c r="AQ1813">
        <f t="shared" si="751"/>
        <v>0</v>
      </c>
      <c r="AR1813">
        <f t="shared" si="752"/>
        <v>0</v>
      </c>
      <c r="AS1813">
        <f t="shared" si="753"/>
        <v>0</v>
      </c>
      <c r="AT1813">
        <f t="shared" si="754"/>
        <v>0</v>
      </c>
      <c r="AV1813">
        <f t="shared" si="755"/>
        <v>0</v>
      </c>
      <c r="AW1813">
        <f t="shared" si="756"/>
        <v>0</v>
      </c>
      <c r="AX1813">
        <f t="shared" si="757"/>
        <v>0</v>
      </c>
      <c r="AY1813">
        <f t="shared" si="758"/>
        <v>0</v>
      </c>
      <c r="BA1813">
        <f t="shared" si="759"/>
        <v>0</v>
      </c>
      <c r="BB1813">
        <f t="shared" si="760"/>
        <v>0</v>
      </c>
      <c r="BC1813">
        <f t="shared" si="761"/>
        <v>0</v>
      </c>
      <c r="BD1813">
        <f t="shared" si="762"/>
        <v>0</v>
      </c>
      <c r="BF1813">
        <f t="shared" si="763"/>
        <v>0</v>
      </c>
      <c r="BG1813">
        <f t="shared" si="764"/>
        <v>0</v>
      </c>
      <c r="BH1813">
        <f t="shared" si="765"/>
        <v>0</v>
      </c>
      <c r="BI1813">
        <f t="shared" si="766"/>
        <v>0</v>
      </c>
    </row>
    <row r="1814" spans="1:61" ht="15" customHeight="1">
      <c r="A1814" s="166"/>
      <c r="B1814" s="7"/>
      <c r="C1814" s="143" t="s">
        <v>181</v>
      </c>
      <c r="D1814" s="322" t="str">
        <f t="shared" si="742"/>
        <v/>
      </c>
      <c r="E1814" s="323"/>
      <c r="F1814" s="323"/>
      <c r="G1814" s="323"/>
      <c r="H1814" s="323"/>
      <c r="I1814" s="323"/>
      <c r="J1814" s="323"/>
      <c r="K1814" s="323"/>
      <c r="L1814" s="324"/>
      <c r="M1814" s="237"/>
      <c r="N1814" s="237"/>
      <c r="O1814" s="237"/>
      <c r="P1814" s="237"/>
      <c r="Q1814" s="237"/>
      <c r="R1814" s="237"/>
      <c r="S1814" s="237"/>
      <c r="T1814" s="237"/>
      <c r="U1814" s="237"/>
      <c r="V1814" s="237"/>
      <c r="W1814" s="237"/>
      <c r="X1814" s="237"/>
      <c r="Y1814" s="237"/>
      <c r="Z1814" s="237"/>
      <c r="AA1814" s="237"/>
      <c r="AB1814" s="237"/>
      <c r="AC1814" s="237"/>
      <c r="AD1814" s="237"/>
      <c r="AG1814">
        <f t="shared" si="743"/>
        <v>0</v>
      </c>
      <c r="AH1814">
        <f t="shared" si="744"/>
        <v>0</v>
      </c>
      <c r="AI1814">
        <f t="shared" si="745"/>
        <v>0</v>
      </c>
      <c r="AJ1814">
        <f t="shared" si="746"/>
        <v>0</v>
      </c>
      <c r="AL1814">
        <f t="shared" si="747"/>
        <v>0</v>
      </c>
      <c r="AM1814">
        <f t="shared" si="748"/>
        <v>0</v>
      </c>
      <c r="AN1814">
        <f t="shared" si="749"/>
        <v>0</v>
      </c>
      <c r="AO1814">
        <f t="shared" si="750"/>
        <v>0</v>
      </c>
      <c r="AQ1814">
        <f t="shared" si="751"/>
        <v>0</v>
      </c>
      <c r="AR1814">
        <f t="shared" si="752"/>
        <v>0</v>
      </c>
      <c r="AS1814">
        <f t="shared" si="753"/>
        <v>0</v>
      </c>
      <c r="AT1814">
        <f t="shared" si="754"/>
        <v>0</v>
      </c>
      <c r="AV1814">
        <f t="shared" si="755"/>
        <v>0</v>
      </c>
      <c r="AW1814">
        <f t="shared" si="756"/>
        <v>0</v>
      </c>
      <c r="AX1814">
        <f t="shared" si="757"/>
        <v>0</v>
      </c>
      <c r="AY1814">
        <f t="shared" si="758"/>
        <v>0</v>
      </c>
      <c r="BA1814">
        <f t="shared" si="759"/>
        <v>0</v>
      </c>
      <c r="BB1814">
        <f t="shared" si="760"/>
        <v>0</v>
      </c>
      <c r="BC1814">
        <f t="shared" si="761"/>
        <v>0</v>
      </c>
      <c r="BD1814">
        <f t="shared" si="762"/>
        <v>0</v>
      </c>
      <c r="BF1814">
        <f t="shared" si="763"/>
        <v>0</v>
      </c>
      <c r="BG1814">
        <f t="shared" si="764"/>
        <v>0</v>
      </c>
      <c r="BH1814">
        <f t="shared" si="765"/>
        <v>0</v>
      </c>
      <c r="BI1814">
        <f t="shared" si="766"/>
        <v>0</v>
      </c>
    </row>
    <row r="1815" spans="1:61" ht="15" customHeight="1">
      <c r="A1815" s="166"/>
      <c r="B1815" s="7"/>
      <c r="C1815" s="143" t="s">
        <v>182</v>
      </c>
      <c r="D1815" s="322" t="str">
        <f t="shared" si="742"/>
        <v/>
      </c>
      <c r="E1815" s="323"/>
      <c r="F1815" s="323"/>
      <c r="G1815" s="323"/>
      <c r="H1815" s="323"/>
      <c r="I1815" s="323"/>
      <c r="J1815" s="323"/>
      <c r="K1815" s="323"/>
      <c r="L1815" s="324"/>
      <c r="M1815" s="237"/>
      <c r="N1815" s="237"/>
      <c r="O1815" s="237"/>
      <c r="P1815" s="237"/>
      <c r="Q1815" s="237"/>
      <c r="R1815" s="237"/>
      <c r="S1815" s="237"/>
      <c r="T1815" s="237"/>
      <c r="U1815" s="237"/>
      <c r="V1815" s="237"/>
      <c r="W1815" s="237"/>
      <c r="X1815" s="237"/>
      <c r="Y1815" s="237"/>
      <c r="Z1815" s="237"/>
      <c r="AA1815" s="237"/>
      <c r="AB1815" s="237"/>
      <c r="AC1815" s="237"/>
      <c r="AD1815" s="237"/>
      <c r="AG1815">
        <f t="shared" si="743"/>
        <v>0</v>
      </c>
      <c r="AH1815">
        <f t="shared" si="744"/>
        <v>0</v>
      </c>
      <c r="AI1815">
        <f t="shared" si="745"/>
        <v>0</v>
      </c>
      <c r="AJ1815">
        <f t="shared" si="746"/>
        <v>0</v>
      </c>
      <c r="AL1815">
        <f t="shared" si="747"/>
        <v>0</v>
      </c>
      <c r="AM1815">
        <f t="shared" si="748"/>
        <v>0</v>
      </c>
      <c r="AN1815">
        <f t="shared" si="749"/>
        <v>0</v>
      </c>
      <c r="AO1815">
        <f t="shared" si="750"/>
        <v>0</v>
      </c>
      <c r="AQ1815">
        <f t="shared" si="751"/>
        <v>0</v>
      </c>
      <c r="AR1815">
        <f t="shared" si="752"/>
        <v>0</v>
      </c>
      <c r="AS1815">
        <f t="shared" si="753"/>
        <v>0</v>
      </c>
      <c r="AT1815">
        <f t="shared" si="754"/>
        <v>0</v>
      </c>
      <c r="AV1815">
        <f t="shared" si="755"/>
        <v>0</v>
      </c>
      <c r="AW1815">
        <f t="shared" si="756"/>
        <v>0</v>
      </c>
      <c r="AX1815">
        <f t="shared" si="757"/>
        <v>0</v>
      </c>
      <c r="AY1815">
        <f t="shared" si="758"/>
        <v>0</v>
      </c>
      <c r="BA1815">
        <f t="shared" si="759"/>
        <v>0</v>
      </c>
      <c r="BB1815">
        <f t="shared" si="760"/>
        <v>0</v>
      </c>
      <c r="BC1815">
        <f t="shared" si="761"/>
        <v>0</v>
      </c>
      <c r="BD1815">
        <f t="shared" si="762"/>
        <v>0</v>
      </c>
      <c r="BF1815">
        <f t="shared" si="763"/>
        <v>0</v>
      </c>
      <c r="BG1815">
        <f t="shared" si="764"/>
        <v>0</v>
      </c>
      <c r="BH1815">
        <f t="shared" si="765"/>
        <v>0</v>
      </c>
      <c r="BI1815">
        <f t="shared" si="766"/>
        <v>0</v>
      </c>
    </row>
    <row r="1816" spans="1:61" ht="15" customHeight="1">
      <c r="A1816" s="166"/>
      <c r="B1816" s="7"/>
      <c r="C1816" s="143" t="s">
        <v>183</v>
      </c>
      <c r="D1816" s="322" t="str">
        <f t="shared" si="742"/>
        <v/>
      </c>
      <c r="E1816" s="323"/>
      <c r="F1816" s="323"/>
      <c r="G1816" s="323"/>
      <c r="H1816" s="323"/>
      <c r="I1816" s="323"/>
      <c r="J1816" s="323"/>
      <c r="K1816" s="323"/>
      <c r="L1816" s="324"/>
      <c r="M1816" s="237"/>
      <c r="N1816" s="237"/>
      <c r="O1816" s="237"/>
      <c r="P1816" s="237"/>
      <c r="Q1816" s="237"/>
      <c r="R1816" s="237"/>
      <c r="S1816" s="237"/>
      <c r="T1816" s="237"/>
      <c r="U1816" s="237"/>
      <c r="V1816" s="237"/>
      <c r="W1816" s="237"/>
      <c r="X1816" s="237"/>
      <c r="Y1816" s="237"/>
      <c r="Z1816" s="237"/>
      <c r="AA1816" s="237"/>
      <c r="AB1816" s="237"/>
      <c r="AC1816" s="237"/>
      <c r="AD1816" s="237"/>
      <c r="AG1816">
        <f t="shared" si="743"/>
        <v>0</v>
      </c>
      <c r="AH1816">
        <f t="shared" si="744"/>
        <v>0</v>
      </c>
      <c r="AI1816">
        <f t="shared" si="745"/>
        <v>0</v>
      </c>
      <c r="AJ1816">
        <f t="shared" si="746"/>
        <v>0</v>
      </c>
      <c r="AL1816">
        <f t="shared" si="747"/>
        <v>0</v>
      </c>
      <c r="AM1816">
        <f t="shared" si="748"/>
        <v>0</v>
      </c>
      <c r="AN1816">
        <f t="shared" si="749"/>
        <v>0</v>
      </c>
      <c r="AO1816">
        <f t="shared" si="750"/>
        <v>0</v>
      </c>
      <c r="AQ1816">
        <f t="shared" si="751"/>
        <v>0</v>
      </c>
      <c r="AR1816">
        <f t="shared" si="752"/>
        <v>0</v>
      </c>
      <c r="AS1816">
        <f t="shared" si="753"/>
        <v>0</v>
      </c>
      <c r="AT1816">
        <f t="shared" si="754"/>
        <v>0</v>
      </c>
      <c r="AV1816">
        <f t="shared" si="755"/>
        <v>0</v>
      </c>
      <c r="AW1816">
        <f t="shared" si="756"/>
        <v>0</v>
      </c>
      <c r="AX1816">
        <f t="shared" si="757"/>
        <v>0</v>
      </c>
      <c r="AY1816">
        <f t="shared" si="758"/>
        <v>0</v>
      </c>
      <c r="BA1816">
        <f t="shared" si="759"/>
        <v>0</v>
      </c>
      <c r="BB1816">
        <f t="shared" si="760"/>
        <v>0</v>
      </c>
      <c r="BC1816">
        <f t="shared" si="761"/>
        <v>0</v>
      </c>
      <c r="BD1816">
        <f t="shared" si="762"/>
        <v>0</v>
      </c>
      <c r="BF1816">
        <f t="shared" si="763"/>
        <v>0</v>
      </c>
      <c r="BG1816">
        <f t="shared" si="764"/>
        <v>0</v>
      </c>
      <c r="BH1816">
        <f t="shared" si="765"/>
        <v>0</v>
      </c>
      <c r="BI1816">
        <f t="shared" si="766"/>
        <v>0</v>
      </c>
    </row>
    <row r="1817" spans="1:61" ht="15" customHeight="1">
      <c r="A1817" s="166"/>
      <c r="B1817" s="7"/>
      <c r="C1817" s="143" t="s">
        <v>184</v>
      </c>
      <c r="D1817" s="322" t="str">
        <f t="shared" si="742"/>
        <v/>
      </c>
      <c r="E1817" s="323"/>
      <c r="F1817" s="323"/>
      <c r="G1817" s="323"/>
      <c r="H1817" s="323"/>
      <c r="I1817" s="323"/>
      <c r="J1817" s="323"/>
      <c r="K1817" s="323"/>
      <c r="L1817" s="324"/>
      <c r="M1817" s="237"/>
      <c r="N1817" s="237"/>
      <c r="O1817" s="237"/>
      <c r="P1817" s="237"/>
      <c r="Q1817" s="237"/>
      <c r="R1817" s="237"/>
      <c r="S1817" s="237"/>
      <c r="T1817" s="237"/>
      <c r="U1817" s="237"/>
      <c r="V1817" s="237"/>
      <c r="W1817" s="237"/>
      <c r="X1817" s="237"/>
      <c r="Y1817" s="237"/>
      <c r="Z1817" s="237"/>
      <c r="AA1817" s="237"/>
      <c r="AB1817" s="237"/>
      <c r="AC1817" s="237"/>
      <c r="AD1817" s="237"/>
      <c r="AG1817">
        <f t="shared" si="743"/>
        <v>0</v>
      </c>
      <c r="AH1817">
        <f t="shared" si="744"/>
        <v>0</v>
      </c>
      <c r="AI1817">
        <f t="shared" si="745"/>
        <v>0</v>
      </c>
      <c r="AJ1817">
        <f t="shared" si="746"/>
        <v>0</v>
      </c>
      <c r="AL1817">
        <f t="shared" si="747"/>
        <v>0</v>
      </c>
      <c r="AM1817">
        <f t="shared" si="748"/>
        <v>0</v>
      </c>
      <c r="AN1817">
        <f t="shared" si="749"/>
        <v>0</v>
      </c>
      <c r="AO1817">
        <f t="shared" si="750"/>
        <v>0</v>
      </c>
      <c r="AQ1817">
        <f t="shared" si="751"/>
        <v>0</v>
      </c>
      <c r="AR1817">
        <f t="shared" si="752"/>
        <v>0</v>
      </c>
      <c r="AS1817">
        <f t="shared" si="753"/>
        <v>0</v>
      </c>
      <c r="AT1817">
        <f t="shared" si="754"/>
        <v>0</v>
      </c>
      <c r="AV1817">
        <f t="shared" si="755"/>
        <v>0</v>
      </c>
      <c r="AW1817">
        <f t="shared" si="756"/>
        <v>0</v>
      </c>
      <c r="AX1817">
        <f t="shared" si="757"/>
        <v>0</v>
      </c>
      <c r="AY1817">
        <f t="shared" si="758"/>
        <v>0</v>
      </c>
      <c r="BA1817">
        <f t="shared" si="759"/>
        <v>0</v>
      </c>
      <c r="BB1817">
        <f t="shared" si="760"/>
        <v>0</v>
      </c>
      <c r="BC1817">
        <f t="shared" si="761"/>
        <v>0</v>
      </c>
      <c r="BD1817">
        <f t="shared" si="762"/>
        <v>0</v>
      </c>
      <c r="BF1817">
        <f t="shared" si="763"/>
        <v>0</v>
      </c>
      <c r="BG1817">
        <f t="shared" si="764"/>
        <v>0</v>
      </c>
      <c r="BH1817">
        <f t="shared" si="765"/>
        <v>0</v>
      </c>
      <c r="BI1817">
        <f t="shared" si="766"/>
        <v>0</v>
      </c>
    </row>
    <row r="1818" spans="1:61" ht="15" customHeight="1">
      <c r="A1818" s="166"/>
      <c r="B1818" s="7"/>
      <c r="C1818" s="143" t="s">
        <v>185</v>
      </c>
      <c r="D1818" s="322" t="str">
        <f t="shared" si="742"/>
        <v/>
      </c>
      <c r="E1818" s="323"/>
      <c r="F1818" s="323"/>
      <c r="G1818" s="323"/>
      <c r="H1818" s="323"/>
      <c r="I1818" s="323"/>
      <c r="J1818" s="323"/>
      <c r="K1818" s="323"/>
      <c r="L1818" s="324"/>
      <c r="M1818" s="237"/>
      <c r="N1818" s="237"/>
      <c r="O1818" s="237"/>
      <c r="P1818" s="237"/>
      <c r="Q1818" s="237"/>
      <c r="R1818" s="237"/>
      <c r="S1818" s="237"/>
      <c r="T1818" s="237"/>
      <c r="U1818" s="237"/>
      <c r="V1818" s="237"/>
      <c r="W1818" s="237"/>
      <c r="X1818" s="237"/>
      <c r="Y1818" s="237"/>
      <c r="Z1818" s="237"/>
      <c r="AA1818" s="237"/>
      <c r="AB1818" s="237"/>
      <c r="AC1818" s="237"/>
      <c r="AD1818" s="237"/>
      <c r="AG1818">
        <f t="shared" si="743"/>
        <v>0</v>
      </c>
      <c r="AH1818">
        <f t="shared" si="744"/>
        <v>0</v>
      </c>
      <c r="AI1818">
        <f t="shared" si="745"/>
        <v>0</v>
      </c>
      <c r="AJ1818">
        <f t="shared" si="746"/>
        <v>0</v>
      </c>
      <c r="AL1818">
        <f t="shared" si="747"/>
        <v>0</v>
      </c>
      <c r="AM1818">
        <f t="shared" si="748"/>
        <v>0</v>
      </c>
      <c r="AN1818">
        <f t="shared" si="749"/>
        <v>0</v>
      </c>
      <c r="AO1818">
        <f t="shared" si="750"/>
        <v>0</v>
      </c>
      <c r="AQ1818">
        <f t="shared" si="751"/>
        <v>0</v>
      </c>
      <c r="AR1818">
        <f t="shared" si="752"/>
        <v>0</v>
      </c>
      <c r="AS1818">
        <f t="shared" si="753"/>
        <v>0</v>
      </c>
      <c r="AT1818">
        <f t="shared" si="754"/>
        <v>0</v>
      </c>
      <c r="AV1818">
        <f t="shared" si="755"/>
        <v>0</v>
      </c>
      <c r="AW1818">
        <f t="shared" si="756"/>
        <v>0</v>
      </c>
      <c r="AX1818">
        <f t="shared" si="757"/>
        <v>0</v>
      </c>
      <c r="AY1818">
        <f t="shared" si="758"/>
        <v>0</v>
      </c>
      <c r="BA1818">
        <f t="shared" si="759"/>
        <v>0</v>
      </c>
      <c r="BB1818">
        <f t="shared" si="760"/>
        <v>0</v>
      </c>
      <c r="BC1818">
        <f t="shared" si="761"/>
        <v>0</v>
      </c>
      <c r="BD1818">
        <f t="shared" si="762"/>
        <v>0</v>
      </c>
      <c r="BF1818">
        <f t="shared" si="763"/>
        <v>0</v>
      </c>
      <c r="BG1818">
        <f t="shared" si="764"/>
        <v>0</v>
      </c>
      <c r="BH1818">
        <f t="shared" si="765"/>
        <v>0</v>
      </c>
      <c r="BI1818">
        <f t="shared" si="766"/>
        <v>0</v>
      </c>
    </row>
    <row r="1819" spans="1:61" ht="15" customHeight="1">
      <c r="A1819" s="166"/>
      <c r="B1819" s="7"/>
      <c r="C1819" s="143" t="s">
        <v>186</v>
      </c>
      <c r="D1819" s="322" t="str">
        <f t="shared" si="742"/>
        <v/>
      </c>
      <c r="E1819" s="323"/>
      <c r="F1819" s="323"/>
      <c r="G1819" s="323"/>
      <c r="H1819" s="323"/>
      <c r="I1819" s="323"/>
      <c r="J1819" s="323"/>
      <c r="K1819" s="323"/>
      <c r="L1819" s="324"/>
      <c r="M1819" s="237"/>
      <c r="N1819" s="237"/>
      <c r="O1819" s="237"/>
      <c r="P1819" s="237"/>
      <c r="Q1819" s="237"/>
      <c r="R1819" s="237"/>
      <c r="S1819" s="237"/>
      <c r="T1819" s="237"/>
      <c r="U1819" s="237"/>
      <c r="V1819" s="237"/>
      <c r="W1819" s="237"/>
      <c r="X1819" s="237"/>
      <c r="Y1819" s="237"/>
      <c r="Z1819" s="237"/>
      <c r="AA1819" s="237"/>
      <c r="AB1819" s="237"/>
      <c r="AC1819" s="237"/>
      <c r="AD1819" s="237"/>
      <c r="AG1819">
        <f t="shared" si="743"/>
        <v>0</v>
      </c>
      <c r="AH1819">
        <f t="shared" si="744"/>
        <v>0</v>
      </c>
      <c r="AI1819">
        <f t="shared" si="745"/>
        <v>0</v>
      </c>
      <c r="AJ1819">
        <f t="shared" si="746"/>
        <v>0</v>
      </c>
      <c r="AL1819">
        <f t="shared" si="747"/>
        <v>0</v>
      </c>
      <c r="AM1819">
        <f t="shared" si="748"/>
        <v>0</v>
      </c>
      <c r="AN1819">
        <f t="shared" si="749"/>
        <v>0</v>
      </c>
      <c r="AO1819">
        <f t="shared" si="750"/>
        <v>0</v>
      </c>
      <c r="AQ1819">
        <f t="shared" si="751"/>
        <v>0</v>
      </c>
      <c r="AR1819">
        <f t="shared" si="752"/>
        <v>0</v>
      </c>
      <c r="AS1819">
        <f t="shared" si="753"/>
        <v>0</v>
      </c>
      <c r="AT1819">
        <f t="shared" si="754"/>
        <v>0</v>
      </c>
      <c r="AV1819">
        <f t="shared" si="755"/>
        <v>0</v>
      </c>
      <c r="AW1819">
        <f t="shared" si="756"/>
        <v>0</v>
      </c>
      <c r="AX1819">
        <f t="shared" si="757"/>
        <v>0</v>
      </c>
      <c r="AY1819">
        <f t="shared" si="758"/>
        <v>0</v>
      </c>
      <c r="BA1819">
        <f t="shared" si="759"/>
        <v>0</v>
      </c>
      <c r="BB1819">
        <f t="shared" si="760"/>
        <v>0</v>
      </c>
      <c r="BC1819">
        <f t="shared" si="761"/>
        <v>0</v>
      </c>
      <c r="BD1819">
        <f t="shared" si="762"/>
        <v>0</v>
      </c>
      <c r="BF1819">
        <f t="shared" si="763"/>
        <v>0</v>
      </c>
      <c r="BG1819">
        <f t="shared" si="764"/>
        <v>0</v>
      </c>
      <c r="BH1819">
        <f t="shared" si="765"/>
        <v>0</v>
      </c>
      <c r="BI1819">
        <f t="shared" si="766"/>
        <v>0</v>
      </c>
    </row>
    <row r="1820" spans="1:61" ht="15" customHeight="1">
      <c r="A1820" s="166"/>
      <c r="B1820" s="7"/>
      <c r="C1820" s="143" t="s">
        <v>187</v>
      </c>
      <c r="D1820" s="322" t="str">
        <f t="shared" si="742"/>
        <v/>
      </c>
      <c r="E1820" s="323"/>
      <c r="F1820" s="323"/>
      <c r="G1820" s="323"/>
      <c r="H1820" s="323"/>
      <c r="I1820" s="323"/>
      <c r="J1820" s="323"/>
      <c r="K1820" s="323"/>
      <c r="L1820" s="324"/>
      <c r="M1820" s="237"/>
      <c r="N1820" s="237"/>
      <c r="O1820" s="237"/>
      <c r="P1820" s="237"/>
      <c r="Q1820" s="237"/>
      <c r="R1820" s="237"/>
      <c r="S1820" s="237"/>
      <c r="T1820" s="237"/>
      <c r="U1820" s="237"/>
      <c r="V1820" s="237"/>
      <c r="W1820" s="237"/>
      <c r="X1820" s="237"/>
      <c r="Y1820" s="237"/>
      <c r="Z1820" s="237"/>
      <c r="AA1820" s="237"/>
      <c r="AB1820" s="237"/>
      <c r="AC1820" s="237"/>
      <c r="AD1820" s="237"/>
      <c r="AG1820">
        <f t="shared" si="743"/>
        <v>0</v>
      </c>
      <c r="AH1820">
        <f t="shared" si="744"/>
        <v>0</v>
      </c>
      <c r="AI1820">
        <f t="shared" si="745"/>
        <v>0</v>
      </c>
      <c r="AJ1820">
        <f t="shared" si="746"/>
        <v>0</v>
      </c>
      <c r="AL1820">
        <f t="shared" si="747"/>
        <v>0</v>
      </c>
      <c r="AM1820">
        <f t="shared" si="748"/>
        <v>0</v>
      </c>
      <c r="AN1820">
        <f t="shared" si="749"/>
        <v>0</v>
      </c>
      <c r="AO1820">
        <f t="shared" si="750"/>
        <v>0</v>
      </c>
      <c r="AQ1820">
        <f t="shared" si="751"/>
        <v>0</v>
      </c>
      <c r="AR1820">
        <f t="shared" si="752"/>
        <v>0</v>
      </c>
      <c r="AS1820">
        <f t="shared" si="753"/>
        <v>0</v>
      </c>
      <c r="AT1820">
        <f t="shared" si="754"/>
        <v>0</v>
      </c>
      <c r="AV1820">
        <f t="shared" si="755"/>
        <v>0</v>
      </c>
      <c r="AW1820">
        <f t="shared" si="756"/>
        <v>0</v>
      </c>
      <c r="AX1820">
        <f t="shared" si="757"/>
        <v>0</v>
      </c>
      <c r="AY1820">
        <f t="shared" si="758"/>
        <v>0</v>
      </c>
      <c r="BA1820">
        <f t="shared" si="759"/>
        <v>0</v>
      </c>
      <c r="BB1820">
        <f t="shared" si="760"/>
        <v>0</v>
      </c>
      <c r="BC1820">
        <f t="shared" si="761"/>
        <v>0</v>
      </c>
      <c r="BD1820">
        <f t="shared" si="762"/>
        <v>0</v>
      </c>
      <c r="BF1820">
        <f t="shared" si="763"/>
        <v>0</v>
      </c>
      <c r="BG1820">
        <f t="shared" si="764"/>
        <v>0</v>
      </c>
      <c r="BH1820">
        <f t="shared" si="765"/>
        <v>0</v>
      </c>
      <c r="BI1820">
        <f t="shared" si="766"/>
        <v>0</v>
      </c>
    </row>
    <row r="1821" spans="1:61" ht="15" customHeight="1">
      <c r="A1821" s="166"/>
      <c r="B1821" s="7"/>
      <c r="C1821" s="143" t="s">
        <v>188</v>
      </c>
      <c r="D1821" s="322" t="str">
        <f t="shared" si="742"/>
        <v/>
      </c>
      <c r="E1821" s="323"/>
      <c r="F1821" s="323"/>
      <c r="G1821" s="323"/>
      <c r="H1821" s="323"/>
      <c r="I1821" s="323"/>
      <c r="J1821" s="323"/>
      <c r="K1821" s="323"/>
      <c r="L1821" s="324"/>
      <c r="M1821" s="237"/>
      <c r="N1821" s="237"/>
      <c r="O1821" s="237"/>
      <c r="P1821" s="237"/>
      <c r="Q1821" s="237"/>
      <c r="R1821" s="237"/>
      <c r="S1821" s="237"/>
      <c r="T1821" s="237"/>
      <c r="U1821" s="237"/>
      <c r="V1821" s="237"/>
      <c r="W1821" s="237"/>
      <c r="X1821" s="237"/>
      <c r="Y1821" s="237"/>
      <c r="Z1821" s="237"/>
      <c r="AA1821" s="237"/>
      <c r="AB1821" s="237"/>
      <c r="AC1821" s="237"/>
      <c r="AD1821" s="237"/>
      <c r="AG1821">
        <f t="shared" si="743"/>
        <v>0</v>
      </c>
      <c r="AH1821">
        <f t="shared" si="744"/>
        <v>0</v>
      </c>
      <c r="AI1821">
        <f t="shared" si="745"/>
        <v>0</v>
      </c>
      <c r="AJ1821">
        <f t="shared" si="746"/>
        <v>0</v>
      </c>
      <c r="AL1821">
        <f t="shared" si="747"/>
        <v>0</v>
      </c>
      <c r="AM1821">
        <f t="shared" si="748"/>
        <v>0</v>
      </c>
      <c r="AN1821">
        <f t="shared" si="749"/>
        <v>0</v>
      </c>
      <c r="AO1821">
        <f t="shared" si="750"/>
        <v>0</v>
      </c>
      <c r="AQ1821">
        <f t="shared" si="751"/>
        <v>0</v>
      </c>
      <c r="AR1821">
        <f t="shared" si="752"/>
        <v>0</v>
      </c>
      <c r="AS1821">
        <f t="shared" si="753"/>
        <v>0</v>
      </c>
      <c r="AT1821">
        <f t="shared" si="754"/>
        <v>0</v>
      </c>
      <c r="AV1821">
        <f t="shared" si="755"/>
        <v>0</v>
      </c>
      <c r="AW1821">
        <f t="shared" si="756"/>
        <v>0</v>
      </c>
      <c r="AX1821">
        <f t="shared" si="757"/>
        <v>0</v>
      </c>
      <c r="AY1821">
        <f t="shared" si="758"/>
        <v>0</v>
      </c>
      <c r="BA1821">
        <f t="shared" si="759"/>
        <v>0</v>
      </c>
      <c r="BB1821">
        <f t="shared" si="760"/>
        <v>0</v>
      </c>
      <c r="BC1821">
        <f t="shared" si="761"/>
        <v>0</v>
      </c>
      <c r="BD1821">
        <f t="shared" si="762"/>
        <v>0</v>
      </c>
      <c r="BF1821">
        <f t="shared" si="763"/>
        <v>0</v>
      </c>
      <c r="BG1821">
        <f t="shared" si="764"/>
        <v>0</v>
      </c>
      <c r="BH1821">
        <f t="shared" si="765"/>
        <v>0</v>
      </c>
      <c r="BI1821">
        <f t="shared" si="766"/>
        <v>0</v>
      </c>
    </row>
    <row r="1822" spans="1:61" ht="15" customHeight="1">
      <c r="A1822" s="166"/>
      <c r="B1822" s="7"/>
      <c r="C1822" s="143" t="s">
        <v>189</v>
      </c>
      <c r="D1822" s="322" t="str">
        <f t="shared" si="742"/>
        <v/>
      </c>
      <c r="E1822" s="323"/>
      <c r="F1822" s="323"/>
      <c r="G1822" s="323"/>
      <c r="H1822" s="323"/>
      <c r="I1822" s="323"/>
      <c r="J1822" s="323"/>
      <c r="K1822" s="323"/>
      <c r="L1822" s="324"/>
      <c r="M1822" s="237"/>
      <c r="N1822" s="237"/>
      <c r="O1822" s="237"/>
      <c r="P1822" s="237"/>
      <c r="Q1822" s="237"/>
      <c r="R1822" s="237"/>
      <c r="S1822" s="237"/>
      <c r="T1822" s="237"/>
      <c r="U1822" s="237"/>
      <c r="V1822" s="237"/>
      <c r="W1822" s="237"/>
      <c r="X1822" s="237"/>
      <c r="Y1822" s="237"/>
      <c r="Z1822" s="237"/>
      <c r="AA1822" s="237"/>
      <c r="AB1822" s="237"/>
      <c r="AC1822" s="237"/>
      <c r="AD1822" s="237"/>
      <c r="AG1822">
        <f t="shared" si="743"/>
        <v>0</v>
      </c>
      <c r="AH1822">
        <f t="shared" si="744"/>
        <v>0</v>
      </c>
      <c r="AI1822">
        <f t="shared" si="745"/>
        <v>0</v>
      </c>
      <c r="AJ1822">
        <f t="shared" si="746"/>
        <v>0</v>
      </c>
      <c r="AL1822">
        <f t="shared" si="747"/>
        <v>0</v>
      </c>
      <c r="AM1822">
        <f t="shared" si="748"/>
        <v>0</v>
      </c>
      <c r="AN1822">
        <f t="shared" si="749"/>
        <v>0</v>
      </c>
      <c r="AO1822">
        <f t="shared" si="750"/>
        <v>0</v>
      </c>
      <c r="AQ1822">
        <f t="shared" si="751"/>
        <v>0</v>
      </c>
      <c r="AR1822">
        <f t="shared" si="752"/>
        <v>0</v>
      </c>
      <c r="AS1822">
        <f t="shared" si="753"/>
        <v>0</v>
      </c>
      <c r="AT1822">
        <f t="shared" si="754"/>
        <v>0</v>
      </c>
      <c r="AV1822">
        <f t="shared" si="755"/>
        <v>0</v>
      </c>
      <c r="AW1822">
        <f t="shared" si="756"/>
        <v>0</v>
      </c>
      <c r="AX1822">
        <f t="shared" si="757"/>
        <v>0</v>
      </c>
      <c r="AY1822">
        <f t="shared" si="758"/>
        <v>0</v>
      </c>
      <c r="BA1822">
        <f t="shared" si="759"/>
        <v>0</v>
      </c>
      <c r="BB1822">
        <f t="shared" si="760"/>
        <v>0</v>
      </c>
      <c r="BC1822">
        <f t="shared" si="761"/>
        <v>0</v>
      </c>
      <c r="BD1822">
        <f t="shared" si="762"/>
        <v>0</v>
      </c>
      <c r="BF1822">
        <f t="shared" si="763"/>
        <v>0</v>
      </c>
      <c r="BG1822">
        <f t="shared" si="764"/>
        <v>0</v>
      </c>
      <c r="BH1822">
        <f t="shared" si="765"/>
        <v>0</v>
      </c>
      <c r="BI1822">
        <f t="shared" si="766"/>
        <v>0</v>
      </c>
    </row>
    <row r="1823" spans="1:61" ht="15" customHeight="1">
      <c r="A1823" s="166"/>
      <c r="B1823" s="7"/>
      <c r="C1823" s="143" t="s">
        <v>190</v>
      </c>
      <c r="D1823" s="322" t="str">
        <f t="shared" si="742"/>
        <v/>
      </c>
      <c r="E1823" s="323"/>
      <c r="F1823" s="323"/>
      <c r="G1823" s="323"/>
      <c r="H1823" s="323"/>
      <c r="I1823" s="323"/>
      <c r="J1823" s="323"/>
      <c r="K1823" s="323"/>
      <c r="L1823" s="324"/>
      <c r="M1823" s="237"/>
      <c r="N1823" s="237"/>
      <c r="O1823" s="237"/>
      <c r="P1823" s="237"/>
      <c r="Q1823" s="237"/>
      <c r="R1823" s="237"/>
      <c r="S1823" s="237"/>
      <c r="T1823" s="237"/>
      <c r="U1823" s="237"/>
      <c r="V1823" s="237"/>
      <c r="W1823" s="237"/>
      <c r="X1823" s="237"/>
      <c r="Y1823" s="237"/>
      <c r="Z1823" s="237"/>
      <c r="AA1823" s="237"/>
      <c r="AB1823" s="237"/>
      <c r="AC1823" s="237"/>
      <c r="AD1823" s="237"/>
      <c r="AG1823">
        <f t="shared" si="743"/>
        <v>0</v>
      </c>
      <c r="AH1823">
        <f t="shared" si="744"/>
        <v>0</v>
      </c>
      <c r="AI1823">
        <f t="shared" si="745"/>
        <v>0</v>
      </c>
      <c r="AJ1823">
        <f t="shared" si="746"/>
        <v>0</v>
      </c>
      <c r="AL1823">
        <f t="shared" si="747"/>
        <v>0</v>
      </c>
      <c r="AM1823">
        <f t="shared" si="748"/>
        <v>0</v>
      </c>
      <c r="AN1823">
        <f t="shared" si="749"/>
        <v>0</v>
      </c>
      <c r="AO1823">
        <f t="shared" si="750"/>
        <v>0</v>
      </c>
      <c r="AQ1823">
        <f t="shared" si="751"/>
        <v>0</v>
      </c>
      <c r="AR1823">
        <f t="shared" si="752"/>
        <v>0</v>
      </c>
      <c r="AS1823">
        <f t="shared" si="753"/>
        <v>0</v>
      </c>
      <c r="AT1823">
        <f t="shared" si="754"/>
        <v>0</v>
      </c>
      <c r="AV1823">
        <f t="shared" si="755"/>
        <v>0</v>
      </c>
      <c r="AW1823">
        <f t="shared" si="756"/>
        <v>0</v>
      </c>
      <c r="AX1823">
        <f t="shared" si="757"/>
        <v>0</v>
      </c>
      <c r="AY1823">
        <f t="shared" si="758"/>
        <v>0</v>
      </c>
      <c r="BA1823">
        <f t="shared" si="759"/>
        <v>0</v>
      </c>
      <c r="BB1823">
        <f t="shared" si="760"/>
        <v>0</v>
      </c>
      <c r="BC1823">
        <f t="shared" si="761"/>
        <v>0</v>
      </c>
      <c r="BD1823">
        <f t="shared" si="762"/>
        <v>0</v>
      </c>
      <c r="BF1823">
        <f t="shared" si="763"/>
        <v>0</v>
      </c>
      <c r="BG1823">
        <f t="shared" si="764"/>
        <v>0</v>
      </c>
      <c r="BH1823">
        <f t="shared" si="765"/>
        <v>0</v>
      </c>
      <c r="BI1823">
        <f t="shared" si="766"/>
        <v>0</v>
      </c>
    </row>
    <row r="1824" spans="1:61" ht="15" customHeight="1">
      <c r="A1824" s="166"/>
      <c r="B1824" s="7"/>
      <c r="C1824" s="143" t="s">
        <v>191</v>
      </c>
      <c r="D1824" s="322" t="str">
        <f t="shared" si="742"/>
        <v/>
      </c>
      <c r="E1824" s="323"/>
      <c r="F1824" s="323"/>
      <c r="G1824" s="323"/>
      <c r="H1824" s="323"/>
      <c r="I1824" s="323"/>
      <c r="J1824" s="323"/>
      <c r="K1824" s="323"/>
      <c r="L1824" s="324"/>
      <c r="M1824" s="237"/>
      <c r="N1824" s="237"/>
      <c r="O1824" s="237"/>
      <c r="P1824" s="237"/>
      <c r="Q1824" s="237"/>
      <c r="R1824" s="237"/>
      <c r="S1824" s="237"/>
      <c r="T1824" s="237"/>
      <c r="U1824" s="237"/>
      <c r="V1824" s="237"/>
      <c r="W1824" s="237"/>
      <c r="X1824" s="237"/>
      <c r="Y1824" s="237"/>
      <c r="Z1824" s="237"/>
      <c r="AA1824" s="237"/>
      <c r="AB1824" s="237"/>
      <c r="AC1824" s="237"/>
      <c r="AD1824" s="237"/>
      <c r="AG1824">
        <f t="shared" si="743"/>
        <v>0</v>
      </c>
      <c r="AH1824">
        <f t="shared" si="744"/>
        <v>0</v>
      </c>
      <c r="AI1824">
        <f t="shared" si="745"/>
        <v>0</v>
      </c>
      <c r="AJ1824">
        <f t="shared" si="746"/>
        <v>0</v>
      </c>
      <c r="AL1824">
        <f t="shared" si="747"/>
        <v>0</v>
      </c>
      <c r="AM1824">
        <f t="shared" si="748"/>
        <v>0</v>
      </c>
      <c r="AN1824">
        <f t="shared" si="749"/>
        <v>0</v>
      </c>
      <c r="AO1824">
        <f t="shared" si="750"/>
        <v>0</v>
      </c>
      <c r="AQ1824">
        <f t="shared" si="751"/>
        <v>0</v>
      </c>
      <c r="AR1824">
        <f t="shared" si="752"/>
        <v>0</v>
      </c>
      <c r="AS1824">
        <f t="shared" si="753"/>
        <v>0</v>
      </c>
      <c r="AT1824">
        <f t="shared" si="754"/>
        <v>0</v>
      </c>
      <c r="AV1824">
        <f t="shared" si="755"/>
        <v>0</v>
      </c>
      <c r="AW1824">
        <f t="shared" si="756"/>
        <v>0</v>
      </c>
      <c r="AX1824">
        <f t="shared" si="757"/>
        <v>0</v>
      </c>
      <c r="AY1824">
        <f t="shared" si="758"/>
        <v>0</v>
      </c>
      <c r="BA1824">
        <f t="shared" si="759"/>
        <v>0</v>
      </c>
      <c r="BB1824">
        <f t="shared" si="760"/>
        <v>0</v>
      </c>
      <c r="BC1824">
        <f t="shared" si="761"/>
        <v>0</v>
      </c>
      <c r="BD1824">
        <f t="shared" si="762"/>
        <v>0</v>
      </c>
      <c r="BF1824">
        <f t="shared" si="763"/>
        <v>0</v>
      </c>
      <c r="BG1824">
        <f t="shared" si="764"/>
        <v>0</v>
      </c>
      <c r="BH1824">
        <f t="shared" si="765"/>
        <v>0</v>
      </c>
      <c r="BI1824">
        <f t="shared" si="766"/>
        <v>0</v>
      </c>
    </row>
    <row r="1825" spans="1:61" ht="15" customHeight="1">
      <c r="A1825" s="166"/>
      <c r="B1825" s="7"/>
      <c r="C1825" s="143" t="s">
        <v>192</v>
      </c>
      <c r="D1825" s="322" t="str">
        <f t="shared" si="742"/>
        <v/>
      </c>
      <c r="E1825" s="323"/>
      <c r="F1825" s="323"/>
      <c r="G1825" s="323"/>
      <c r="H1825" s="323"/>
      <c r="I1825" s="323"/>
      <c r="J1825" s="323"/>
      <c r="K1825" s="323"/>
      <c r="L1825" s="324"/>
      <c r="M1825" s="237"/>
      <c r="N1825" s="237"/>
      <c r="O1825" s="237"/>
      <c r="P1825" s="237"/>
      <c r="Q1825" s="237"/>
      <c r="R1825" s="237"/>
      <c r="S1825" s="237"/>
      <c r="T1825" s="237"/>
      <c r="U1825" s="237"/>
      <c r="V1825" s="237"/>
      <c r="W1825" s="237"/>
      <c r="X1825" s="237"/>
      <c r="Y1825" s="237"/>
      <c r="Z1825" s="237"/>
      <c r="AA1825" s="237"/>
      <c r="AB1825" s="237"/>
      <c r="AC1825" s="237"/>
      <c r="AD1825" s="237"/>
      <c r="AG1825">
        <f t="shared" si="743"/>
        <v>0</v>
      </c>
      <c r="AH1825">
        <f t="shared" si="744"/>
        <v>0</v>
      </c>
      <c r="AI1825">
        <f t="shared" si="745"/>
        <v>0</v>
      </c>
      <c r="AJ1825">
        <f t="shared" si="746"/>
        <v>0</v>
      </c>
      <c r="AL1825">
        <f t="shared" si="747"/>
        <v>0</v>
      </c>
      <c r="AM1825">
        <f t="shared" si="748"/>
        <v>0</v>
      </c>
      <c r="AN1825">
        <f t="shared" si="749"/>
        <v>0</v>
      </c>
      <c r="AO1825">
        <f t="shared" si="750"/>
        <v>0</v>
      </c>
      <c r="AQ1825">
        <f t="shared" si="751"/>
        <v>0</v>
      </c>
      <c r="AR1825">
        <f t="shared" si="752"/>
        <v>0</v>
      </c>
      <c r="AS1825">
        <f t="shared" si="753"/>
        <v>0</v>
      </c>
      <c r="AT1825">
        <f t="shared" si="754"/>
        <v>0</v>
      </c>
      <c r="AV1825">
        <f t="shared" si="755"/>
        <v>0</v>
      </c>
      <c r="AW1825">
        <f t="shared" si="756"/>
        <v>0</v>
      </c>
      <c r="AX1825">
        <f t="shared" si="757"/>
        <v>0</v>
      </c>
      <c r="AY1825">
        <f t="shared" si="758"/>
        <v>0</v>
      </c>
      <c r="BA1825">
        <f t="shared" si="759"/>
        <v>0</v>
      </c>
      <c r="BB1825">
        <f t="shared" si="760"/>
        <v>0</v>
      </c>
      <c r="BC1825">
        <f t="shared" si="761"/>
        <v>0</v>
      </c>
      <c r="BD1825">
        <f t="shared" si="762"/>
        <v>0</v>
      </c>
      <c r="BF1825">
        <f t="shared" si="763"/>
        <v>0</v>
      </c>
      <c r="BG1825">
        <f t="shared" si="764"/>
        <v>0</v>
      </c>
      <c r="BH1825">
        <f t="shared" si="765"/>
        <v>0</v>
      </c>
      <c r="BI1825">
        <f t="shared" si="766"/>
        <v>0</v>
      </c>
    </row>
    <row r="1826" spans="1:61" ht="15" customHeight="1">
      <c r="A1826" s="166"/>
      <c r="B1826" s="7"/>
      <c r="C1826" s="144"/>
      <c r="D1826" s="11"/>
      <c r="E1826" s="11"/>
      <c r="F1826" s="11"/>
      <c r="G1826" s="11"/>
      <c r="H1826" s="11"/>
      <c r="I1826" s="11"/>
      <c r="J1826" s="11"/>
      <c r="K1826" s="11"/>
      <c r="L1826" s="11"/>
      <c r="M1826" s="202">
        <f t="shared" ref="M1826:AD1826" si="767">IF(AND(SUM(M1706:M1825)=0,COUNTIF(M1706:M1825,"NS")&gt;0),"NS",
IF(AND(SUM(M1706:M1825)=0,COUNTIF(M1706:M1825,0)&gt;0),0,
IF(AND(SUM(M1706:M1825)=0,COUNTIF(M1706:M1825,"NA")&gt;0),"NA",
SUM(M1706:M1825))))</f>
        <v>0</v>
      </c>
      <c r="N1826" s="202">
        <f t="shared" si="767"/>
        <v>0</v>
      </c>
      <c r="O1826" s="202">
        <f t="shared" si="767"/>
        <v>0</v>
      </c>
      <c r="P1826" s="202">
        <f t="shared" si="767"/>
        <v>0</v>
      </c>
      <c r="Q1826" s="202">
        <f t="shared" si="767"/>
        <v>0</v>
      </c>
      <c r="R1826" s="202">
        <f t="shared" si="767"/>
        <v>0</v>
      </c>
      <c r="S1826" s="202">
        <f t="shared" si="767"/>
        <v>0</v>
      </c>
      <c r="T1826" s="202">
        <f t="shared" si="767"/>
        <v>0</v>
      </c>
      <c r="U1826" s="202">
        <f t="shared" si="767"/>
        <v>0</v>
      </c>
      <c r="V1826" s="202">
        <f t="shared" si="767"/>
        <v>0</v>
      </c>
      <c r="W1826" s="202">
        <f t="shared" si="767"/>
        <v>0</v>
      </c>
      <c r="X1826" s="202">
        <f t="shared" si="767"/>
        <v>0</v>
      </c>
      <c r="Y1826" s="202">
        <f t="shared" si="767"/>
        <v>0</v>
      </c>
      <c r="Z1826" s="202">
        <f t="shared" si="767"/>
        <v>0</v>
      </c>
      <c r="AA1826" s="202">
        <f t="shared" si="767"/>
        <v>0</v>
      </c>
      <c r="AB1826" s="202">
        <f t="shared" si="767"/>
        <v>0</v>
      </c>
      <c r="AC1826" s="202">
        <f t="shared" si="767"/>
        <v>0</v>
      </c>
      <c r="AD1826" s="202">
        <f t="shared" si="767"/>
        <v>0</v>
      </c>
      <c r="AJ1826" s="96">
        <f>SUM(AJ1706:AJ1825)</f>
        <v>0</v>
      </c>
      <c r="AO1826" s="96">
        <f>SUM(AO1706:AO1825)</f>
        <v>0</v>
      </c>
      <c r="AT1826" s="96">
        <f>SUM(AT1706:AT1825)</f>
        <v>0</v>
      </c>
      <c r="AY1826" s="96">
        <f>SUM(AY1706:AY1825)</f>
        <v>0</v>
      </c>
      <c r="BD1826" s="96">
        <f>SUM(BD1706:BD1825)</f>
        <v>0</v>
      </c>
      <c r="BI1826" s="96">
        <f>SUM(BI1706:BI1825)</f>
        <v>0</v>
      </c>
    </row>
    <row r="1827" spans="1:61" ht="15" customHeight="1">
      <c r="A1827" s="166"/>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BI1827" s="96">
        <f>AJ1826+AO1826+AT1826+AY1826+BD1826+BI1826</f>
        <v>0</v>
      </c>
    </row>
    <row r="1828" spans="1:61" ht="15" customHeight="1">
      <c r="A1828" s="166"/>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441" t="s">
        <v>618</v>
      </c>
      <c r="AB1828" s="441"/>
      <c r="AC1828" s="441"/>
      <c r="AD1828" s="441"/>
    </row>
    <row r="1829" spans="1:61" ht="24" customHeight="1">
      <c r="A1829" s="166"/>
      <c r="B1829" s="7"/>
      <c r="C1829" s="401" t="s">
        <v>104</v>
      </c>
      <c r="D1829" s="402"/>
      <c r="E1829" s="402"/>
      <c r="F1829" s="402"/>
      <c r="G1829" s="402"/>
      <c r="H1829" s="402"/>
      <c r="I1829" s="402"/>
      <c r="J1829" s="402"/>
      <c r="K1829" s="402"/>
      <c r="L1829" s="403"/>
      <c r="M1829" s="256" t="s">
        <v>616</v>
      </c>
      <c r="N1829" s="257"/>
      <c r="O1829" s="257"/>
      <c r="P1829" s="257"/>
      <c r="Q1829" s="257"/>
      <c r="R1829" s="257"/>
      <c r="S1829" s="257"/>
      <c r="T1829" s="257"/>
      <c r="U1829" s="257"/>
      <c r="V1829" s="257"/>
      <c r="W1829" s="257"/>
      <c r="X1829" s="257"/>
      <c r="Y1829" s="257"/>
      <c r="Z1829" s="257"/>
      <c r="AA1829" s="257"/>
      <c r="AB1829" s="257"/>
      <c r="AC1829" s="257"/>
      <c r="AD1829" s="258"/>
    </row>
    <row r="1830" spans="1:61" ht="120" customHeight="1">
      <c r="A1830" s="166"/>
      <c r="B1830" s="7"/>
      <c r="C1830" s="432"/>
      <c r="D1830" s="433"/>
      <c r="E1830" s="433"/>
      <c r="F1830" s="433"/>
      <c r="G1830" s="433"/>
      <c r="H1830" s="433"/>
      <c r="I1830" s="433"/>
      <c r="J1830" s="433"/>
      <c r="K1830" s="433"/>
      <c r="L1830" s="434"/>
      <c r="M1830" s="361" t="s">
        <v>264</v>
      </c>
      <c r="N1830" s="362"/>
      <c r="O1830" s="363"/>
      <c r="P1830" s="361" t="s">
        <v>265</v>
      </c>
      <c r="Q1830" s="362"/>
      <c r="R1830" s="363"/>
      <c r="S1830" s="361" t="s">
        <v>266</v>
      </c>
      <c r="T1830" s="362"/>
      <c r="U1830" s="363"/>
      <c r="V1830" s="361" t="s">
        <v>267</v>
      </c>
      <c r="W1830" s="362"/>
      <c r="X1830" s="363"/>
      <c r="Y1830" s="361" t="s">
        <v>619</v>
      </c>
      <c r="Z1830" s="362"/>
      <c r="AA1830" s="363"/>
      <c r="AB1830" s="409" t="s">
        <v>620</v>
      </c>
      <c r="AC1830" s="409"/>
      <c r="AD1830" s="409"/>
      <c r="AG1830" t="s">
        <v>1593</v>
      </c>
      <c r="AL1830" t="s">
        <v>1594</v>
      </c>
      <c r="AQ1830" t="s">
        <v>1595</v>
      </c>
      <c r="AV1830" t="s">
        <v>1596</v>
      </c>
      <c r="BA1830" t="s">
        <v>1597</v>
      </c>
      <c r="BF1830" t="s">
        <v>1580</v>
      </c>
    </row>
    <row r="1831" spans="1:61" ht="48" customHeight="1">
      <c r="A1831" s="166"/>
      <c r="B1831" s="7"/>
      <c r="C1831" s="404"/>
      <c r="D1831" s="405"/>
      <c r="E1831" s="405"/>
      <c r="F1831" s="405"/>
      <c r="G1831" s="405"/>
      <c r="H1831" s="405"/>
      <c r="I1831" s="405"/>
      <c r="J1831" s="405"/>
      <c r="K1831" s="405"/>
      <c r="L1831" s="406"/>
      <c r="M1831" s="117" t="s">
        <v>591</v>
      </c>
      <c r="N1831" s="104" t="s">
        <v>106</v>
      </c>
      <c r="O1831" s="104" t="s">
        <v>107</v>
      </c>
      <c r="P1831" s="117" t="s">
        <v>591</v>
      </c>
      <c r="Q1831" s="104" t="s">
        <v>106</v>
      </c>
      <c r="R1831" s="104" t="s">
        <v>107</v>
      </c>
      <c r="S1831" s="117" t="s">
        <v>591</v>
      </c>
      <c r="T1831" s="104" t="s">
        <v>106</v>
      </c>
      <c r="U1831" s="104" t="s">
        <v>107</v>
      </c>
      <c r="V1831" s="117" t="s">
        <v>591</v>
      </c>
      <c r="W1831" s="104" t="s">
        <v>106</v>
      </c>
      <c r="X1831" s="104" t="s">
        <v>107</v>
      </c>
      <c r="Y1831" s="117" t="s">
        <v>591</v>
      </c>
      <c r="Z1831" s="104" t="s">
        <v>106</v>
      </c>
      <c r="AA1831" s="104" t="s">
        <v>107</v>
      </c>
      <c r="AB1831" s="117" t="s">
        <v>591</v>
      </c>
      <c r="AC1831" s="104" t="s">
        <v>106</v>
      </c>
      <c r="AD1831" s="104" t="s">
        <v>107</v>
      </c>
      <c r="AG1831" t="s">
        <v>105</v>
      </c>
      <c r="AH1831" t="s">
        <v>1527</v>
      </c>
      <c r="AI1831" t="s">
        <v>1521</v>
      </c>
      <c r="AJ1831" t="s">
        <v>1528</v>
      </c>
      <c r="AL1831" t="s">
        <v>105</v>
      </c>
      <c r="AM1831" t="s">
        <v>1527</v>
      </c>
      <c r="AN1831" t="s">
        <v>1521</v>
      </c>
      <c r="AO1831" t="s">
        <v>1528</v>
      </c>
      <c r="AQ1831" t="s">
        <v>105</v>
      </c>
      <c r="AR1831" t="s">
        <v>1527</v>
      </c>
      <c r="AS1831" t="s">
        <v>1521</v>
      </c>
      <c r="AT1831" t="s">
        <v>1528</v>
      </c>
      <c r="AV1831" t="s">
        <v>105</v>
      </c>
      <c r="AW1831" t="s">
        <v>1527</v>
      </c>
      <c r="AX1831" t="s">
        <v>1521</v>
      </c>
      <c r="AY1831" t="s">
        <v>1528</v>
      </c>
      <c r="BA1831" t="s">
        <v>105</v>
      </c>
      <c r="BB1831" t="s">
        <v>1527</v>
      </c>
      <c r="BC1831" t="s">
        <v>1521</v>
      </c>
      <c r="BD1831" t="s">
        <v>1528</v>
      </c>
      <c r="BF1831" t="s">
        <v>105</v>
      </c>
      <c r="BG1831" t="s">
        <v>1527</v>
      </c>
      <c r="BH1831" t="s">
        <v>1521</v>
      </c>
      <c r="BI1831" t="s">
        <v>1528</v>
      </c>
    </row>
    <row r="1832" spans="1:61" ht="15" customHeight="1">
      <c r="A1832" s="166"/>
      <c r="B1832" s="7"/>
      <c r="C1832" s="142" t="s">
        <v>68</v>
      </c>
      <c r="D1832" s="322" t="str">
        <f>IF(D434="","",D434)</f>
        <v/>
      </c>
      <c r="E1832" s="323"/>
      <c r="F1832" s="323"/>
      <c r="G1832" s="323"/>
      <c r="H1832" s="323"/>
      <c r="I1832" s="323"/>
      <c r="J1832" s="323"/>
      <c r="K1832" s="323"/>
      <c r="L1832" s="324"/>
      <c r="M1832" s="234"/>
      <c r="N1832" s="234"/>
      <c r="O1832" s="234"/>
      <c r="P1832" s="234"/>
      <c r="Q1832" s="234"/>
      <c r="R1832" s="234"/>
      <c r="S1832" s="234"/>
      <c r="T1832" s="234"/>
      <c r="U1832" s="234"/>
      <c r="V1832" s="234"/>
      <c r="W1832" s="234"/>
      <c r="X1832" s="234"/>
      <c r="Y1832" s="234"/>
      <c r="Z1832" s="234"/>
      <c r="AA1832" s="234"/>
      <c r="AB1832" s="234"/>
      <c r="AC1832" s="234"/>
      <c r="AD1832" s="234"/>
      <c r="AG1832">
        <f>M1832</f>
        <v>0</v>
      </c>
      <c r="AH1832">
        <f>COUNTIF(N1832:O1832,"NS")</f>
        <v>0</v>
      </c>
      <c r="AI1832">
        <f>SUM(N1832:O1832)</f>
        <v>0</v>
      </c>
      <c r="AJ1832">
        <f>IF($AG$1577=$AH$1577,0,IF(OR(AND(AG1832=0,AH1832&gt;0),AND(AG1832="ns",AI1832&gt;0),AND(AG1832="ns",AH1832=0,AI1832=0)),1,IF(OR(AND(AG1832&gt;0,AH1832=2),AND(AG1832="ns",AH1832=2),AND(AG1832="ns",AI1832=0,AH1832&gt;0),AG1832=AI1832,COUNTIF(M1832:O1832,"NA")=3),0,1)))</f>
        <v>0</v>
      </c>
      <c r="AL1832">
        <f>P1832</f>
        <v>0</v>
      </c>
      <c r="AM1832">
        <f>COUNTIF(Q1832:R1832,"NS")</f>
        <v>0</v>
      </c>
      <c r="AN1832">
        <f>SUM(Q1832:R1832)</f>
        <v>0</v>
      </c>
      <c r="AO1832">
        <f>IF($AG$1577=$AH$1577,0,IF(OR(AND(AL1832=0,AM1832&gt;0),AND(AL1832="ns",AN1832&gt;0),AND(AL1832="ns",AM1832=0,AN1832=0)),1,IF(OR(AND(AL1832&gt;0,AM1832=2),AND(AL1832="ns",AM1832=2),AND(AL1832="ns",AN1832=0,AM1832&gt;0),AL1832=AN1832,COUNTIF(P1832:R1832,"NA")=3),0,1)))</f>
        <v>0</v>
      </c>
      <c r="AQ1832">
        <f>S1832</f>
        <v>0</v>
      </c>
      <c r="AR1832">
        <f>COUNTIF(T1832:U1832,"NS")</f>
        <v>0</v>
      </c>
      <c r="AS1832">
        <f>SUM(T1832:U1832)</f>
        <v>0</v>
      </c>
      <c r="AT1832">
        <f>IF($AG$1577=$AH$1577,0,IF(OR(AND(AQ1832=0,AR1832&gt;0),AND(AQ1832="ns",AS1832&gt;0),AND(AQ1832="ns",AR1832=0,AS1832=0)),1,IF(OR(AND(AQ1832&gt;0,AR1832=2),AND(AQ1832="ns",AR1832=2),AND(AQ1832="ns",AS1832=0,AR1832&gt;0),AQ1832=AS1832,COUNTIF(S1832:U1832,"NA")=3),0,1)))</f>
        <v>0</v>
      </c>
      <c r="AV1832">
        <f>V1832</f>
        <v>0</v>
      </c>
      <c r="AW1832">
        <f>COUNTIF(W1832:X1832,"NS")</f>
        <v>0</v>
      </c>
      <c r="AX1832">
        <f>SUM(W1832:X1832)</f>
        <v>0</v>
      </c>
      <c r="AY1832">
        <f>IF($AG$1577=$AH$1577,0,IF(OR(AND(AV1832=0,AW1832&gt;0),AND(AV1832="ns",AX1832&gt;0),AND(AV1832="ns",AW1832=0,AX1832=0)),1,IF(OR(AND(AV1832&gt;0,AW1832=2),AND(AV1832="ns",AW1832=2),AND(AV1832="ns",AX1832=0,AW1832&gt;0),AV1832=AX1832,COUNTIF(V1832:X1832,"NA")=3),0,1)))</f>
        <v>0</v>
      </c>
      <c r="BA1832">
        <f>Y1832</f>
        <v>0</v>
      </c>
      <c r="BB1832">
        <f>COUNTIF(Z1832:AA1832,"NS")</f>
        <v>0</v>
      </c>
      <c r="BC1832">
        <f>SUM(Z1832:AA1832)</f>
        <v>0</v>
      </c>
      <c r="BD1832">
        <f>IF($AG$1577=$AH$1577,0,IF(OR(AND(BA1832=0,BB1832&gt;0),AND(BA1832="ns",BC1832&gt;0),AND(BA1832="ns",BB1832=0,BC1832=0)),1,IF(OR(AND(BA1832&gt;0,BB1832=2),AND(BA1832="ns",BB1832=2),AND(BA1832="ns",BC1832=0,BB1832&gt;0),BA1832=BC1832,COUNTIF(Y1832:AA1832,"NA")=3),0,1)))</f>
        <v>0</v>
      </c>
      <c r="BF1832">
        <f>AB1832</f>
        <v>0</v>
      </c>
      <c r="BG1832">
        <f>COUNTIF(AC1832:AD1832,"NS")</f>
        <v>0</v>
      </c>
      <c r="BH1832">
        <f>SUM(AC1832:AD1832)</f>
        <v>0</v>
      </c>
      <c r="BI1832">
        <f>IF($AG$1577=$AH$1577,0,IF(OR(AND(BF1832=0,BG1832&gt;0),AND(BF1832="ns",BH1832&gt;0),AND(BF1832="ns",BG1832=0,BH1832=0)),1,IF(OR(AND(BF1832&gt;0,BG1832=2),AND(BF1832="ns",BG1832=2),AND(BF1832="ns",BH1832=0,BG1832&gt;0),BF1832=BH1832,COUNTIF(AB1832:AD1832,"NA")=3),0,1)))</f>
        <v>0</v>
      </c>
    </row>
    <row r="1833" spans="1:61" ht="15" customHeight="1">
      <c r="A1833" s="166"/>
      <c r="B1833" s="7"/>
      <c r="C1833" s="64" t="s">
        <v>69</v>
      </c>
      <c r="D1833" s="322" t="str">
        <f t="shared" ref="D1833:D1896" si="768">IF(D435="","",D435)</f>
        <v/>
      </c>
      <c r="E1833" s="323"/>
      <c r="F1833" s="323"/>
      <c r="G1833" s="323"/>
      <c r="H1833" s="323"/>
      <c r="I1833" s="323"/>
      <c r="J1833" s="323"/>
      <c r="K1833" s="323"/>
      <c r="L1833" s="324"/>
      <c r="M1833" s="234"/>
      <c r="N1833" s="234"/>
      <c r="O1833" s="234"/>
      <c r="P1833" s="234"/>
      <c r="Q1833" s="234"/>
      <c r="R1833" s="234"/>
      <c r="S1833" s="234"/>
      <c r="T1833" s="234"/>
      <c r="U1833" s="234"/>
      <c r="V1833" s="234"/>
      <c r="W1833" s="234"/>
      <c r="X1833" s="234"/>
      <c r="Y1833" s="234"/>
      <c r="Z1833" s="234"/>
      <c r="AA1833" s="234"/>
      <c r="AB1833" s="234"/>
      <c r="AC1833" s="234"/>
      <c r="AD1833" s="234"/>
      <c r="AG1833">
        <f t="shared" ref="AG1833:AG1896" si="769">M1833</f>
        <v>0</v>
      </c>
      <c r="AH1833">
        <f t="shared" ref="AH1833:AH1896" si="770">COUNTIF(N1833:O1833,"NS")</f>
        <v>0</v>
      </c>
      <c r="AI1833">
        <f t="shared" ref="AI1833:AI1896" si="771">SUM(N1833:O1833)</f>
        <v>0</v>
      </c>
      <c r="AJ1833">
        <f t="shared" ref="AJ1833:AJ1896" si="772">IF($AG$1577=$AH$1577,0,IF(OR(AND(AG1833=0,AH1833&gt;0),AND(AG1833="ns",AI1833&gt;0),AND(AG1833="ns",AH1833=0,AI1833=0)),1,IF(OR(AND(AG1833&gt;0,AH1833=2),AND(AG1833="ns",AH1833=2),AND(AG1833="ns",AI1833=0,AH1833&gt;0),AG1833=AI1833,COUNTIF(M1833:O1833,"NA")=3),0,1)))</f>
        <v>0</v>
      </c>
      <c r="AL1833">
        <f t="shared" ref="AL1833:AL1896" si="773">P1833</f>
        <v>0</v>
      </c>
      <c r="AM1833">
        <f t="shared" ref="AM1833:AM1896" si="774">COUNTIF(Q1833:R1833,"NS")</f>
        <v>0</v>
      </c>
      <c r="AN1833">
        <f t="shared" ref="AN1833:AN1896" si="775">SUM(Q1833:R1833)</f>
        <v>0</v>
      </c>
      <c r="AO1833">
        <f t="shared" ref="AO1833:AO1896" si="776">IF($AG$1577=$AH$1577,0,IF(OR(AND(AL1833=0,AM1833&gt;0),AND(AL1833="ns",AN1833&gt;0),AND(AL1833="ns",AM1833=0,AN1833=0)),1,IF(OR(AND(AL1833&gt;0,AM1833=2),AND(AL1833="ns",AM1833=2),AND(AL1833="ns",AN1833=0,AM1833&gt;0),AL1833=AN1833,COUNTIF(P1833:R1833,"NA")=3),0,1)))</f>
        <v>0</v>
      </c>
      <c r="AQ1833">
        <f t="shared" ref="AQ1833:AQ1896" si="777">S1833</f>
        <v>0</v>
      </c>
      <c r="AR1833">
        <f t="shared" ref="AR1833:AR1896" si="778">COUNTIF(T1833:U1833,"NS")</f>
        <v>0</v>
      </c>
      <c r="AS1833">
        <f t="shared" ref="AS1833:AS1896" si="779">SUM(T1833:U1833)</f>
        <v>0</v>
      </c>
      <c r="AT1833">
        <f t="shared" ref="AT1833:AT1896" si="780">IF($AG$1577=$AH$1577,0,IF(OR(AND(AQ1833=0,AR1833&gt;0),AND(AQ1833="ns",AS1833&gt;0),AND(AQ1833="ns",AR1833=0,AS1833=0)),1,IF(OR(AND(AQ1833&gt;0,AR1833=2),AND(AQ1833="ns",AR1833=2),AND(AQ1833="ns",AS1833=0,AR1833&gt;0),AQ1833=AS1833,COUNTIF(S1833:U1833,"NA")=3),0,1)))</f>
        <v>0</v>
      </c>
      <c r="AV1833">
        <f t="shared" ref="AV1833:AV1896" si="781">V1833</f>
        <v>0</v>
      </c>
      <c r="AW1833">
        <f t="shared" ref="AW1833:AW1896" si="782">COUNTIF(W1833:X1833,"NS")</f>
        <v>0</v>
      </c>
      <c r="AX1833">
        <f t="shared" ref="AX1833:AX1896" si="783">SUM(W1833:X1833)</f>
        <v>0</v>
      </c>
      <c r="AY1833">
        <f t="shared" ref="AY1833:AY1896" si="784">IF($AG$1577=$AH$1577,0,IF(OR(AND(AV1833=0,AW1833&gt;0),AND(AV1833="ns",AX1833&gt;0),AND(AV1833="ns",AW1833=0,AX1833=0)),1,IF(OR(AND(AV1833&gt;0,AW1833=2),AND(AV1833="ns",AW1833=2),AND(AV1833="ns",AX1833=0,AW1833&gt;0),AV1833=AX1833,COUNTIF(V1833:X1833,"NA")=3),0,1)))</f>
        <v>0</v>
      </c>
      <c r="BA1833">
        <f t="shared" ref="BA1833:BA1896" si="785">Y1833</f>
        <v>0</v>
      </c>
      <c r="BB1833">
        <f t="shared" ref="BB1833:BB1896" si="786">COUNTIF(Z1833:AA1833,"NS")</f>
        <v>0</v>
      </c>
      <c r="BC1833">
        <f t="shared" ref="BC1833:BC1896" si="787">SUM(Z1833:AA1833)</f>
        <v>0</v>
      </c>
      <c r="BD1833">
        <f t="shared" ref="BD1833:BD1896" si="788">IF($AG$1577=$AH$1577,0,IF(OR(AND(BA1833=0,BB1833&gt;0),AND(BA1833="ns",BC1833&gt;0),AND(BA1833="ns",BB1833=0,BC1833=0)),1,IF(OR(AND(BA1833&gt;0,BB1833=2),AND(BA1833="ns",BB1833=2),AND(BA1833="ns",BC1833=0,BB1833&gt;0),BA1833=BC1833,COUNTIF(Y1833:AA1833,"NA")=3),0,1)))</f>
        <v>0</v>
      </c>
      <c r="BF1833">
        <f t="shared" ref="BF1833:BF1896" si="789">AB1833</f>
        <v>0</v>
      </c>
      <c r="BG1833">
        <f t="shared" ref="BG1833:BG1896" si="790">COUNTIF(AC1833:AD1833,"NS")</f>
        <v>0</v>
      </c>
      <c r="BH1833">
        <f t="shared" ref="BH1833:BH1896" si="791">SUM(AC1833:AD1833)</f>
        <v>0</v>
      </c>
      <c r="BI1833">
        <f t="shared" ref="BI1833:BI1896" si="792">IF($AG$1577=$AH$1577,0,IF(OR(AND(BF1833=0,BG1833&gt;0),AND(BF1833="ns",BH1833&gt;0),AND(BF1833="ns",BG1833=0,BH1833=0)),1,IF(OR(AND(BF1833&gt;0,BG1833=2),AND(BF1833="ns",BG1833=2),AND(BF1833="ns",BH1833=0,BG1833&gt;0),BF1833=BH1833,COUNTIF(AB1833:AD1833,"NA")=3),0,1)))</f>
        <v>0</v>
      </c>
    </row>
    <row r="1834" spans="1:61" ht="15" customHeight="1">
      <c r="A1834" s="166"/>
      <c r="B1834" s="7"/>
      <c r="C1834" s="64" t="s">
        <v>70</v>
      </c>
      <c r="D1834" s="322" t="str">
        <f t="shared" si="768"/>
        <v/>
      </c>
      <c r="E1834" s="323"/>
      <c r="F1834" s="323"/>
      <c r="G1834" s="323"/>
      <c r="H1834" s="323"/>
      <c r="I1834" s="323"/>
      <c r="J1834" s="323"/>
      <c r="K1834" s="323"/>
      <c r="L1834" s="324"/>
      <c r="M1834" s="234"/>
      <c r="N1834" s="234"/>
      <c r="O1834" s="234"/>
      <c r="P1834" s="234"/>
      <c r="Q1834" s="234"/>
      <c r="R1834" s="234"/>
      <c r="S1834" s="234"/>
      <c r="T1834" s="234"/>
      <c r="U1834" s="234"/>
      <c r="V1834" s="234"/>
      <c r="W1834" s="234"/>
      <c r="X1834" s="234"/>
      <c r="Y1834" s="234"/>
      <c r="Z1834" s="234"/>
      <c r="AA1834" s="234"/>
      <c r="AB1834" s="234"/>
      <c r="AC1834" s="234"/>
      <c r="AD1834" s="234"/>
      <c r="AG1834">
        <f t="shared" si="769"/>
        <v>0</v>
      </c>
      <c r="AH1834">
        <f t="shared" si="770"/>
        <v>0</v>
      </c>
      <c r="AI1834">
        <f t="shared" si="771"/>
        <v>0</v>
      </c>
      <c r="AJ1834">
        <f t="shared" si="772"/>
        <v>0</v>
      </c>
      <c r="AL1834">
        <f t="shared" si="773"/>
        <v>0</v>
      </c>
      <c r="AM1834">
        <f t="shared" si="774"/>
        <v>0</v>
      </c>
      <c r="AN1834">
        <f t="shared" si="775"/>
        <v>0</v>
      </c>
      <c r="AO1834">
        <f t="shared" si="776"/>
        <v>0</v>
      </c>
      <c r="AQ1834">
        <f t="shared" si="777"/>
        <v>0</v>
      </c>
      <c r="AR1834">
        <f t="shared" si="778"/>
        <v>0</v>
      </c>
      <c r="AS1834">
        <f t="shared" si="779"/>
        <v>0</v>
      </c>
      <c r="AT1834">
        <f t="shared" si="780"/>
        <v>0</v>
      </c>
      <c r="AV1834">
        <f t="shared" si="781"/>
        <v>0</v>
      </c>
      <c r="AW1834">
        <f t="shared" si="782"/>
        <v>0</v>
      </c>
      <c r="AX1834">
        <f t="shared" si="783"/>
        <v>0</v>
      </c>
      <c r="AY1834">
        <f t="shared" si="784"/>
        <v>0</v>
      </c>
      <c r="BA1834">
        <f t="shared" si="785"/>
        <v>0</v>
      </c>
      <c r="BB1834">
        <f t="shared" si="786"/>
        <v>0</v>
      </c>
      <c r="BC1834">
        <f t="shared" si="787"/>
        <v>0</v>
      </c>
      <c r="BD1834">
        <f t="shared" si="788"/>
        <v>0</v>
      </c>
      <c r="BF1834">
        <f t="shared" si="789"/>
        <v>0</v>
      </c>
      <c r="BG1834">
        <f t="shared" si="790"/>
        <v>0</v>
      </c>
      <c r="BH1834">
        <f t="shared" si="791"/>
        <v>0</v>
      </c>
      <c r="BI1834">
        <f t="shared" si="792"/>
        <v>0</v>
      </c>
    </row>
    <row r="1835" spans="1:61" ht="15" customHeight="1">
      <c r="A1835" s="166"/>
      <c r="B1835" s="7"/>
      <c r="C1835" s="64" t="s">
        <v>71</v>
      </c>
      <c r="D1835" s="322" t="str">
        <f t="shared" si="768"/>
        <v/>
      </c>
      <c r="E1835" s="323"/>
      <c r="F1835" s="323"/>
      <c r="G1835" s="323"/>
      <c r="H1835" s="323"/>
      <c r="I1835" s="323"/>
      <c r="J1835" s="323"/>
      <c r="K1835" s="323"/>
      <c r="L1835" s="324"/>
      <c r="M1835" s="234"/>
      <c r="N1835" s="234"/>
      <c r="O1835" s="234"/>
      <c r="P1835" s="234"/>
      <c r="Q1835" s="234"/>
      <c r="R1835" s="234"/>
      <c r="S1835" s="234"/>
      <c r="T1835" s="234"/>
      <c r="U1835" s="234"/>
      <c r="V1835" s="234"/>
      <c r="W1835" s="234"/>
      <c r="X1835" s="234"/>
      <c r="Y1835" s="234"/>
      <c r="Z1835" s="234"/>
      <c r="AA1835" s="234"/>
      <c r="AB1835" s="234"/>
      <c r="AC1835" s="234"/>
      <c r="AD1835" s="234"/>
      <c r="AG1835">
        <f t="shared" si="769"/>
        <v>0</v>
      </c>
      <c r="AH1835">
        <f t="shared" si="770"/>
        <v>0</v>
      </c>
      <c r="AI1835">
        <f t="shared" si="771"/>
        <v>0</v>
      </c>
      <c r="AJ1835">
        <f t="shared" si="772"/>
        <v>0</v>
      </c>
      <c r="AL1835">
        <f t="shared" si="773"/>
        <v>0</v>
      </c>
      <c r="AM1835">
        <f t="shared" si="774"/>
        <v>0</v>
      </c>
      <c r="AN1835">
        <f t="shared" si="775"/>
        <v>0</v>
      </c>
      <c r="AO1835">
        <f t="shared" si="776"/>
        <v>0</v>
      </c>
      <c r="AQ1835">
        <f t="shared" si="777"/>
        <v>0</v>
      </c>
      <c r="AR1835">
        <f t="shared" si="778"/>
        <v>0</v>
      </c>
      <c r="AS1835">
        <f t="shared" si="779"/>
        <v>0</v>
      </c>
      <c r="AT1835">
        <f t="shared" si="780"/>
        <v>0</v>
      </c>
      <c r="AV1835">
        <f t="shared" si="781"/>
        <v>0</v>
      </c>
      <c r="AW1835">
        <f t="shared" si="782"/>
        <v>0</v>
      </c>
      <c r="AX1835">
        <f t="shared" si="783"/>
        <v>0</v>
      </c>
      <c r="AY1835">
        <f t="shared" si="784"/>
        <v>0</v>
      </c>
      <c r="BA1835">
        <f t="shared" si="785"/>
        <v>0</v>
      </c>
      <c r="BB1835">
        <f t="shared" si="786"/>
        <v>0</v>
      </c>
      <c r="BC1835">
        <f t="shared" si="787"/>
        <v>0</v>
      </c>
      <c r="BD1835">
        <f t="shared" si="788"/>
        <v>0</v>
      </c>
      <c r="BF1835">
        <f t="shared" si="789"/>
        <v>0</v>
      </c>
      <c r="BG1835">
        <f t="shared" si="790"/>
        <v>0</v>
      </c>
      <c r="BH1835">
        <f t="shared" si="791"/>
        <v>0</v>
      </c>
      <c r="BI1835">
        <f t="shared" si="792"/>
        <v>0</v>
      </c>
    </row>
    <row r="1836" spans="1:61" ht="15" customHeight="1">
      <c r="A1836" s="166"/>
      <c r="B1836" s="7"/>
      <c r="C1836" s="64" t="s">
        <v>72</v>
      </c>
      <c r="D1836" s="322" t="str">
        <f t="shared" si="768"/>
        <v/>
      </c>
      <c r="E1836" s="323"/>
      <c r="F1836" s="323"/>
      <c r="G1836" s="323"/>
      <c r="H1836" s="323"/>
      <c r="I1836" s="323"/>
      <c r="J1836" s="323"/>
      <c r="K1836" s="323"/>
      <c r="L1836" s="324"/>
      <c r="M1836" s="234"/>
      <c r="N1836" s="234"/>
      <c r="O1836" s="234"/>
      <c r="P1836" s="234"/>
      <c r="Q1836" s="234"/>
      <c r="R1836" s="234"/>
      <c r="S1836" s="234"/>
      <c r="T1836" s="234"/>
      <c r="U1836" s="234"/>
      <c r="V1836" s="234"/>
      <c r="W1836" s="234"/>
      <c r="X1836" s="234"/>
      <c r="Y1836" s="234"/>
      <c r="Z1836" s="234"/>
      <c r="AA1836" s="234"/>
      <c r="AB1836" s="234"/>
      <c r="AC1836" s="234"/>
      <c r="AD1836" s="234"/>
      <c r="AG1836">
        <f t="shared" si="769"/>
        <v>0</v>
      </c>
      <c r="AH1836">
        <f t="shared" si="770"/>
        <v>0</v>
      </c>
      <c r="AI1836">
        <f t="shared" si="771"/>
        <v>0</v>
      </c>
      <c r="AJ1836">
        <f t="shared" si="772"/>
        <v>0</v>
      </c>
      <c r="AL1836">
        <f t="shared" si="773"/>
        <v>0</v>
      </c>
      <c r="AM1836">
        <f t="shared" si="774"/>
        <v>0</v>
      </c>
      <c r="AN1836">
        <f t="shared" si="775"/>
        <v>0</v>
      </c>
      <c r="AO1836">
        <f t="shared" si="776"/>
        <v>0</v>
      </c>
      <c r="AQ1836">
        <f t="shared" si="777"/>
        <v>0</v>
      </c>
      <c r="AR1836">
        <f t="shared" si="778"/>
        <v>0</v>
      </c>
      <c r="AS1836">
        <f t="shared" si="779"/>
        <v>0</v>
      </c>
      <c r="AT1836">
        <f t="shared" si="780"/>
        <v>0</v>
      </c>
      <c r="AV1836">
        <f t="shared" si="781"/>
        <v>0</v>
      </c>
      <c r="AW1836">
        <f t="shared" si="782"/>
        <v>0</v>
      </c>
      <c r="AX1836">
        <f t="shared" si="783"/>
        <v>0</v>
      </c>
      <c r="AY1836">
        <f t="shared" si="784"/>
        <v>0</v>
      </c>
      <c r="BA1836">
        <f t="shared" si="785"/>
        <v>0</v>
      </c>
      <c r="BB1836">
        <f t="shared" si="786"/>
        <v>0</v>
      </c>
      <c r="BC1836">
        <f t="shared" si="787"/>
        <v>0</v>
      </c>
      <c r="BD1836">
        <f t="shared" si="788"/>
        <v>0</v>
      </c>
      <c r="BF1836">
        <f t="shared" si="789"/>
        <v>0</v>
      </c>
      <c r="BG1836">
        <f t="shared" si="790"/>
        <v>0</v>
      </c>
      <c r="BH1836">
        <f t="shared" si="791"/>
        <v>0</v>
      </c>
      <c r="BI1836">
        <f t="shared" si="792"/>
        <v>0</v>
      </c>
    </row>
    <row r="1837" spans="1:61" ht="15" customHeight="1">
      <c r="A1837" s="166"/>
      <c r="B1837" s="7"/>
      <c r="C1837" s="64" t="s">
        <v>73</v>
      </c>
      <c r="D1837" s="322" t="str">
        <f t="shared" si="768"/>
        <v/>
      </c>
      <c r="E1837" s="323"/>
      <c r="F1837" s="323"/>
      <c r="G1837" s="323"/>
      <c r="H1837" s="323"/>
      <c r="I1837" s="323"/>
      <c r="J1837" s="323"/>
      <c r="K1837" s="323"/>
      <c r="L1837" s="324"/>
      <c r="M1837" s="234"/>
      <c r="N1837" s="234"/>
      <c r="O1837" s="234"/>
      <c r="P1837" s="234"/>
      <c r="Q1837" s="234"/>
      <c r="R1837" s="234"/>
      <c r="S1837" s="234"/>
      <c r="T1837" s="234"/>
      <c r="U1837" s="234"/>
      <c r="V1837" s="234"/>
      <c r="W1837" s="234"/>
      <c r="X1837" s="234"/>
      <c r="Y1837" s="234"/>
      <c r="Z1837" s="234"/>
      <c r="AA1837" s="234"/>
      <c r="AB1837" s="234"/>
      <c r="AC1837" s="234"/>
      <c r="AD1837" s="234"/>
      <c r="AG1837">
        <f t="shared" si="769"/>
        <v>0</v>
      </c>
      <c r="AH1837">
        <f t="shared" si="770"/>
        <v>0</v>
      </c>
      <c r="AI1837">
        <f t="shared" si="771"/>
        <v>0</v>
      </c>
      <c r="AJ1837">
        <f t="shared" si="772"/>
        <v>0</v>
      </c>
      <c r="AL1837">
        <f t="shared" si="773"/>
        <v>0</v>
      </c>
      <c r="AM1837">
        <f t="shared" si="774"/>
        <v>0</v>
      </c>
      <c r="AN1837">
        <f t="shared" si="775"/>
        <v>0</v>
      </c>
      <c r="AO1837">
        <f t="shared" si="776"/>
        <v>0</v>
      </c>
      <c r="AQ1837">
        <f t="shared" si="777"/>
        <v>0</v>
      </c>
      <c r="AR1837">
        <f t="shared" si="778"/>
        <v>0</v>
      </c>
      <c r="AS1837">
        <f t="shared" si="779"/>
        <v>0</v>
      </c>
      <c r="AT1837">
        <f t="shared" si="780"/>
        <v>0</v>
      </c>
      <c r="AV1837">
        <f t="shared" si="781"/>
        <v>0</v>
      </c>
      <c r="AW1837">
        <f t="shared" si="782"/>
        <v>0</v>
      </c>
      <c r="AX1837">
        <f t="shared" si="783"/>
        <v>0</v>
      </c>
      <c r="AY1837">
        <f t="shared" si="784"/>
        <v>0</v>
      </c>
      <c r="BA1837">
        <f t="shared" si="785"/>
        <v>0</v>
      </c>
      <c r="BB1837">
        <f t="shared" si="786"/>
        <v>0</v>
      </c>
      <c r="BC1837">
        <f t="shared" si="787"/>
        <v>0</v>
      </c>
      <c r="BD1837">
        <f t="shared" si="788"/>
        <v>0</v>
      </c>
      <c r="BF1837">
        <f t="shared" si="789"/>
        <v>0</v>
      </c>
      <c r="BG1837">
        <f t="shared" si="790"/>
        <v>0</v>
      </c>
      <c r="BH1837">
        <f t="shared" si="791"/>
        <v>0</v>
      </c>
      <c r="BI1837">
        <f t="shared" si="792"/>
        <v>0</v>
      </c>
    </row>
    <row r="1838" spans="1:61" ht="15" customHeight="1">
      <c r="A1838" s="166"/>
      <c r="B1838" s="7"/>
      <c r="C1838" s="64" t="s">
        <v>74</v>
      </c>
      <c r="D1838" s="322" t="str">
        <f t="shared" si="768"/>
        <v/>
      </c>
      <c r="E1838" s="323"/>
      <c r="F1838" s="323"/>
      <c r="G1838" s="323"/>
      <c r="H1838" s="323"/>
      <c r="I1838" s="323"/>
      <c r="J1838" s="323"/>
      <c r="K1838" s="323"/>
      <c r="L1838" s="324"/>
      <c r="M1838" s="234"/>
      <c r="N1838" s="234"/>
      <c r="O1838" s="234"/>
      <c r="P1838" s="234"/>
      <c r="Q1838" s="234"/>
      <c r="R1838" s="234"/>
      <c r="S1838" s="234"/>
      <c r="T1838" s="234"/>
      <c r="U1838" s="234"/>
      <c r="V1838" s="234"/>
      <c r="W1838" s="234"/>
      <c r="X1838" s="234"/>
      <c r="Y1838" s="234"/>
      <c r="Z1838" s="234"/>
      <c r="AA1838" s="234"/>
      <c r="AB1838" s="234"/>
      <c r="AC1838" s="234"/>
      <c r="AD1838" s="234"/>
      <c r="AG1838">
        <f t="shared" si="769"/>
        <v>0</v>
      </c>
      <c r="AH1838">
        <f t="shared" si="770"/>
        <v>0</v>
      </c>
      <c r="AI1838">
        <f t="shared" si="771"/>
        <v>0</v>
      </c>
      <c r="AJ1838">
        <f t="shared" si="772"/>
        <v>0</v>
      </c>
      <c r="AL1838">
        <f t="shared" si="773"/>
        <v>0</v>
      </c>
      <c r="AM1838">
        <f t="shared" si="774"/>
        <v>0</v>
      </c>
      <c r="AN1838">
        <f t="shared" si="775"/>
        <v>0</v>
      </c>
      <c r="AO1838">
        <f t="shared" si="776"/>
        <v>0</v>
      </c>
      <c r="AQ1838">
        <f t="shared" si="777"/>
        <v>0</v>
      </c>
      <c r="AR1838">
        <f t="shared" si="778"/>
        <v>0</v>
      </c>
      <c r="AS1838">
        <f t="shared" si="779"/>
        <v>0</v>
      </c>
      <c r="AT1838">
        <f t="shared" si="780"/>
        <v>0</v>
      </c>
      <c r="AV1838">
        <f t="shared" si="781"/>
        <v>0</v>
      </c>
      <c r="AW1838">
        <f t="shared" si="782"/>
        <v>0</v>
      </c>
      <c r="AX1838">
        <f t="shared" si="783"/>
        <v>0</v>
      </c>
      <c r="AY1838">
        <f t="shared" si="784"/>
        <v>0</v>
      </c>
      <c r="BA1838">
        <f t="shared" si="785"/>
        <v>0</v>
      </c>
      <c r="BB1838">
        <f t="shared" si="786"/>
        <v>0</v>
      </c>
      <c r="BC1838">
        <f t="shared" si="787"/>
        <v>0</v>
      </c>
      <c r="BD1838">
        <f t="shared" si="788"/>
        <v>0</v>
      </c>
      <c r="BF1838">
        <f t="shared" si="789"/>
        <v>0</v>
      </c>
      <c r="BG1838">
        <f t="shared" si="790"/>
        <v>0</v>
      </c>
      <c r="BH1838">
        <f t="shared" si="791"/>
        <v>0</v>
      </c>
      <c r="BI1838">
        <f t="shared" si="792"/>
        <v>0</v>
      </c>
    </row>
    <row r="1839" spans="1:61" ht="15" customHeight="1">
      <c r="A1839" s="166"/>
      <c r="B1839" s="7"/>
      <c r="C1839" s="64" t="s">
        <v>75</v>
      </c>
      <c r="D1839" s="322" t="str">
        <f t="shared" si="768"/>
        <v/>
      </c>
      <c r="E1839" s="323"/>
      <c r="F1839" s="323"/>
      <c r="G1839" s="323"/>
      <c r="H1839" s="323"/>
      <c r="I1839" s="323"/>
      <c r="J1839" s="323"/>
      <c r="K1839" s="323"/>
      <c r="L1839" s="324"/>
      <c r="M1839" s="234"/>
      <c r="N1839" s="234"/>
      <c r="O1839" s="234"/>
      <c r="P1839" s="234"/>
      <c r="Q1839" s="234"/>
      <c r="R1839" s="234"/>
      <c r="S1839" s="234"/>
      <c r="T1839" s="234"/>
      <c r="U1839" s="234"/>
      <c r="V1839" s="234"/>
      <c r="W1839" s="234"/>
      <c r="X1839" s="234"/>
      <c r="Y1839" s="234"/>
      <c r="Z1839" s="234"/>
      <c r="AA1839" s="234"/>
      <c r="AB1839" s="234"/>
      <c r="AC1839" s="234"/>
      <c r="AD1839" s="234"/>
      <c r="AG1839">
        <f t="shared" si="769"/>
        <v>0</v>
      </c>
      <c r="AH1839">
        <f t="shared" si="770"/>
        <v>0</v>
      </c>
      <c r="AI1839">
        <f t="shared" si="771"/>
        <v>0</v>
      </c>
      <c r="AJ1839">
        <f t="shared" si="772"/>
        <v>0</v>
      </c>
      <c r="AL1839">
        <f t="shared" si="773"/>
        <v>0</v>
      </c>
      <c r="AM1839">
        <f t="shared" si="774"/>
        <v>0</v>
      </c>
      <c r="AN1839">
        <f t="shared" si="775"/>
        <v>0</v>
      </c>
      <c r="AO1839">
        <f t="shared" si="776"/>
        <v>0</v>
      </c>
      <c r="AQ1839">
        <f t="shared" si="777"/>
        <v>0</v>
      </c>
      <c r="AR1839">
        <f t="shared" si="778"/>
        <v>0</v>
      </c>
      <c r="AS1839">
        <f t="shared" si="779"/>
        <v>0</v>
      </c>
      <c r="AT1839">
        <f t="shared" si="780"/>
        <v>0</v>
      </c>
      <c r="AV1839">
        <f t="shared" si="781"/>
        <v>0</v>
      </c>
      <c r="AW1839">
        <f t="shared" si="782"/>
        <v>0</v>
      </c>
      <c r="AX1839">
        <f t="shared" si="783"/>
        <v>0</v>
      </c>
      <c r="AY1839">
        <f t="shared" si="784"/>
        <v>0</v>
      </c>
      <c r="BA1839">
        <f t="shared" si="785"/>
        <v>0</v>
      </c>
      <c r="BB1839">
        <f t="shared" si="786"/>
        <v>0</v>
      </c>
      <c r="BC1839">
        <f t="shared" si="787"/>
        <v>0</v>
      </c>
      <c r="BD1839">
        <f t="shared" si="788"/>
        <v>0</v>
      </c>
      <c r="BF1839">
        <f t="shared" si="789"/>
        <v>0</v>
      </c>
      <c r="BG1839">
        <f t="shared" si="790"/>
        <v>0</v>
      </c>
      <c r="BH1839">
        <f t="shared" si="791"/>
        <v>0</v>
      </c>
      <c r="BI1839">
        <f t="shared" si="792"/>
        <v>0</v>
      </c>
    </row>
    <row r="1840" spans="1:61" ht="15" customHeight="1">
      <c r="A1840" s="166"/>
      <c r="B1840" s="7"/>
      <c r="C1840" s="64" t="s">
        <v>76</v>
      </c>
      <c r="D1840" s="322" t="str">
        <f t="shared" si="768"/>
        <v/>
      </c>
      <c r="E1840" s="323"/>
      <c r="F1840" s="323"/>
      <c r="G1840" s="323"/>
      <c r="H1840" s="323"/>
      <c r="I1840" s="323"/>
      <c r="J1840" s="323"/>
      <c r="K1840" s="323"/>
      <c r="L1840" s="324"/>
      <c r="M1840" s="234"/>
      <c r="N1840" s="234"/>
      <c r="O1840" s="234"/>
      <c r="P1840" s="234"/>
      <c r="Q1840" s="234"/>
      <c r="R1840" s="234"/>
      <c r="S1840" s="234"/>
      <c r="T1840" s="234"/>
      <c r="U1840" s="234"/>
      <c r="V1840" s="234"/>
      <c r="W1840" s="234"/>
      <c r="X1840" s="234"/>
      <c r="Y1840" s="234"/>
      <c r="Z1840" s="234"/>
      <c r="AA1840" s="234"/>
      <c r="AB1840" s="234"/>
      <c r="AC1840" s="234"/>
      <c r="AD1840" s="234"/>
      <c r="AG1840">
        <f t="shared" si="769"/>
        <v>0</v>
      </c>
      <c r="AH1840">
        <f t="shared" si="770"/>
        <v>0</v>
      </c>
      <c r="AI1840">
        <f t="shared" si="771"/>
        <v>0</v>
      </c>
      <c r="AJ1840">
        <f t="shared" si="772"/>
        <v>0</v>
      </c>
      <c r="AL1840">
        <f t="shared" si="773"/>
        <v>0</v>
      </c>
      <c r="AM1840">
        <f t="shared" si="774"/>
        <v>0</v>
      </c>
      <c r="AN1840">
        <f t="shared" si="775"/>
        <v>0</v>
      </c>
      <c r="AO1840">
        <f t="shared" si="776"/>
        <v>0</v>
      </c>
      <c r="AQ1840">
        <f t="shared" si="777"/>
        <v>0</v>
      </c>
      <c r="AR1840">
        <f t="shared" si="778"/>
        <v>0</v>
      </c>
      <c r="AS1840">
        <f t="shared" si="779"/>
        <v>0</v>
      </c>
      <c r="AT1840">
        <f t="shared" si="780"/>
        <v>0</v>
      </c>
      <c r="AV1840">
        <f t="shared" si="781"/>
        <v>0</v>
      </c>
      <c r="AW1840">
        <f t="shared" si="782"/>
        <v>0</v>
      </c>
      <c r="AX1840">
        <f t="shared" si="783"/>
        <v>0</v>
      </c>
      <c r="AY1840">
        <f t="shared" si="784"/>
        <v>0</v>
      </c>
      <c r="BA1840">
        <f t="shared" si="785"/>
        <v>0</v>
      </c>
      <c r="BB1840">
        <f t="shared" si="786"/>
        <v>0</v>
      </c>
      <c r="BC1840">
        <f t="shared" si="787"/>
        <v>0</v>
      </c>
      <c r="BD1840">
        <f t="shared" si="788"/>
        <v>0</v>
      </c>
      <c r="BF1840">
        <f t="shared" si="789"/>
        <v>0</v>
      </c>
      <c r="BG1840">
        <f t="shared" si="790"/>
        <v>0</v>
      </c>
      <c r="BH1840">
        <f t="shared" si="791"/>
        <v>0</v>
      </c>
      <c r="BI1840">
        <f t="shared" si="792"/>
        <v>0</v>
      </c>
    </row>
    <row r="1841" spans="1:61" ht="15" customHeight="1">
      <c r="A1841" s="166"/>
      <c r="B1841" s="7"/>
      <c r="C1841" s="64" t="s">
        <v>77</v>
      </c>
      <c r="D1841" s="322" t="str">
        <f t="shared" si="768"/>
        <v/>
      </c>
      <c r="E1841" s="323"/>
      <c r="F1841" s="323"/>
      <c r="G1841" s="323"/>
      <c r="H1841" s="323"/>
      <c r="I1841" s="323"/>
      <c r="J1841" s="323"/>
      <c r="K1841" s="323"/>
      <c r="L1841" s="324"/>
      <c r="M1841" s="234"/>
      <c r="N1841" s="234"/>
      <c r="O1841" s="234"/>
      <c r="P1841" s="234"/>
      <c r="Q1841" s="234"/>
      <c r="R1841" s="234"/>
      <c r="S1841" s="234"/>
      <c r="T1841" s="234"/>
      <c r="U1841" s="234"/>
      <c r="V1841" s="234"/>
      <c r="W1841" s="234"/>
      <c r="X1841" s="234"/>
      <c r="Y1841" s="234"/>
      <c r="Z1841" s="234"/>
      <c r="AA1841" s="234"/>
      <c r="AB1841" s="234"/>
      <c r="AC1841" s="234"/>
      <c r="AD1841" s="234"/>
      <c r="AG1841">
        <f t="shared" si="769"/>
        <v>0</v>
      </c>
      <c r="AH1841">
        <f t="shared" si="770"/>
        <v>0</v>
      </c>
      <c r="AI1841">
        <f t="shared" si="771"/>
        <v>0</v>
      </c>
      <c r="AJ1841">
        <f t="shared" si="772"/>
        <v>0</v>
      </c>
      <c r="AL1841">
        <f t="shared" si="773"/>
        <v>0</v>
      </c>
      <c r="AM1841">
        <f t="shared" si="774"/>
        <v>0</v>
      </c>
      <c r="AN1841">
        <f t="shared" si="775"/>
        <v>0</v>
      </c>
      <c r="AO1841">
        <f t="shared" si="776"/>
        <v>0</v>
      </c>
      <c r="AQ1841">
        <f t="shared" si="777"/>
        <v>0</v>
      </c>
      <c r="AR1841">
        <f t="shared" si="778"/>
        <v>0</v>
      </c>
      <c r="AS1841">
        <f t="shared" si="779"/>
        <v>0</v>
      </c>
      <c r="AT1841">
        <f t="shared" si="780"/>
        <v>0</v>
      </c>
      <c r="AV1841">
        <f t="shared" si="781"/>
        <v>0</v>
      </c>
      <c r="AW1841">
        <f t="shared" si="782"/>
        <v>0</v>
      </c>
      <c r="AX1841">
        <f t="shared" si="783"/>
        <v>0</v>
      </c>
      <c r="AY1841">
        <f t="shared" si="784"/>
        <v>0</v>
      </c>
      <c r="BA1841">
        <f t="shared" si="785"/>
        <v>0</v>
      </c>
      <c r="BB1841">
        <f t="shared" si="786"/>
        <v>0</v>
      </c>
      <c r="BC1841">
        <f t="shared" si="787"/>
        <v>0</v>
      </c>
      <c r="BD1841">
        <f t="shared" si="788"/>
        <v>0</v>
      </c>
      <c r="BF1841">
        <f t="shared" si="789"/>
        <v>0</v>
      </c>
      <c r="BG1841">
        <f t="shared" si="790"/>
        <v>0</v>
      </c>
      <c r="BH1841">
        <f t="shared" si="791"/>
        <v>0</v>
      </c>
      <c r="BI1841">
        <f t="shared" si="792"/>
        <v>0</v>
      </c>
    </row>
    <row r="1842" spans="1:61" ht="15" customHeight="1">
      <c r="A1842" s="166"/>
      <c r="B1842" s="7"/>
      <c r="C1842" s="64" t="s">
        <v>78</v>
      </c>
      <c r="D1842" s="322" t="str">
        <f t="shared" si="768"/>
        <v/>
      </c>
      <c r="E1842" s="323"/>
      <c r="F1842" s="323"/>
      <c r="G1842" s="323"/>
      <c r="H1842" s="323"/>
      <c r="I1842" s="323"/>
      <c r="J1842" s="323"/>
      <c r="K1842" s="323"/>
      <c r="L1842" s="324"/>
      <c r="M1842" s="234"/>
      <c r="N1842" s="234"/>
      <c r="O1842" s="234"/>
      <c r="P1842" s="234"/>
      <c r="Q1842" s="234"/>
      <c r="R1842" s="234"/>
      <c r="S1842" s="234"/>
      <c r="T1842" s="234"/>
      <c r="U1842" s="234"/>
      <c r="V1842" s="234"/>
      <c r="W1842" s="234"/>
      <c r="X1842" s="234"/>
      <c r="Y1842" s="234"/>
      <c r="Z1842" s="234"/>
      <c r="AA1842" s="234"/>
      <c r="AB1842" s="234"/>
      <c r="AC1842" s="234"/>
      <c r="AD1842" s="234"/>
      <c r="AG1842">
        <f t="shared" si="769"/>
        <v>0</v>
      </c>
      <c r="AH1842">
        <f t="shared" si="770"/>
        <v>0</v>
      </c>
      <c r="AI1842">
        <f t="shared" si="771"/>
        <v>0</v>
      </c>
      <c r="AJ1842">
        <f t="shared" si="772"/>
        <v>0</v>
      </c>
      <c r="AL1842">
        <f t="shared" si="773"/>
        <v>0</v>
      </c>
      <c r="AM1842">
        <f t="shared" si="774"/>
        <v>0</v>
      </c>
      <c r="AN1842">
        <f t="shared" si="775"/>
        <v>0</v>
      </c>
      <c r="AO1842">
        <f t="shared" si="776"/>
        <v>0</v>
      </c>
      <c r="AQ1842">
        <f t="shared" si="777"/>
        <v>0</v>
      </c>
      <c r="AR1842">
        <f t="shared" si="778"/>
        <v>0</v>
      </c>
      <c r="AS1842">
        <f t="shared" si="779"/>
        <v>0</v>
      </c>
      <c r="AT1842">
        <f t="shared" si="780"/>
        <v>0</v>
      </c>
      <c r="AV1842">
        <f t="shared" si="781"/>
        <v>0</v>
      </c>
      <c r="AW1842">
        <f t="shared" si="782"/>
        <v>0</v>
      </c>
      <c r="AX1842">
        <f t="shared" si="783"/>
        <v>0</v>
      </c>
      <c r="AY1842">
        <f t="shared" si="784"/>
        <v>0</v>
      </c>
      <c r="BA1842">
        <f t="shared" si="785"/>
        <v>0</v>
      </c>
      <c r="BB1842">
        <f t="shared" si="786"/>
        <v>0</v>
      </c>
      <c r="BC1842">
        <f t="shared" si="787"/>
        <v>0</v>
      </c>
      <c r="BD1842">
        <f t="shared" si="788"/>
        <v>0</v>
      </c>
      <c r="BF1842">
        <f t="shared" si="789"/>
        <v>0</v>
      </c>
      <c r="BG1842">
        <f t="shared" si="790"/>
        <v>0</v>
      </c>
      <c r="BH1842">
        <f t="shared" si="791"/>
        <v>0</v>
      </c>
      <c r="BI1842">
        <f t="shared" si="792"/>
        <v>0</v>
      </c>
    </row>
    <row r="1843" spans="1:61" ht="15" customHeight="1">
      <c r="A1843" s="166"/>
      <c r="B1843" s="7"/>
      <c r="C1843" s="64" t="s">
        <v>79</v>
      </c>
      <c r="D1843" s="322" t="str">
        <f t="shared" si="768"/>
        <v/>
      </c>
      <c r="E1843" s="323"/>
      <c r="F1843" s="323"/>
      <c r="G1843" s="323"/>
      <c r="H1843" s="323"/>
      <c r="I1843" s="323"/>
      <c r="J1843" s="323"/>
      <c r="K1843" s="323"/>
      <c r="L1843" s="324"/>
      <c r="M1843" s="234"/>
      <c r="N1843" s="234"/>
      <c r="O1843" s="234"/>
      <c r="P1843" s="234"/>
      <c r="Q1843" s="234"/>
      <c r="R1843" s="234"/>
      <c r="S1843" s="234"/>
      <c r="T1843" s="234"/>
      <c r="U1843" s="234"/>
      <c r="V1843" s="234"/>
      <c r="W1843" s="234"/>
      <c r="X1843" s="234"/>
      <c r="Y1843" s="234"/>
      <c r="Z1843" s="234"/>
      <c r="AA1843" s="234"/>
      <c r="AB1843" s="234"/>
      <c r="AC1843" s="234"/>
      <c r="AD1843" s="234"/>
      <c r="AG1843">
        <f t="shared" si="769"/>
        <v>0</v>
      </c>
      <c r="AH1843">
        <f t="shared" si="770"/>
        <v>0</v>
      </c>
      <c r="AI1843">
        <f t="shared" si="771"/>
        <v>0</v>
      </c>
      <c r="AJ1843">
        <f t="shared" si="772"/>
        <v>0</v>
      </c>
      <c r="AL1843">
        <f t="shared" si="773"/>
        <v>0</v>
      </c>
      <c r="AM1843">
        <f t="shared" si="774"/>
        <v>0</v>
      </c>
      <c r="AN1843">
        <f t="shared" si="775"/>
        <v>0</v>
      </c>
      <c r="AO1843">
        <f t="shared" si="776"/>
        <v>0</v>
      </c>
      <c r="AQ1843">
        <f t="shared" si="777"/>
        <v>0</v>
      </c>
      <c r="AR1843">
        <f t="shared" si="778"/>
        <v>0</v>
      </c>
      <c r="AS1843">
        <f t="shared" si="779"/>
        <v>0</v>
      </c>
      <c r="AT1843">
        <f t="shared" si="780"/>
        <v>0</v>
      </c>
      <c r="AV1843">
        <f t="shared" si="781"/>
        <v>0</v>
      </c>
      <c r="AW1843">
        <f t="shared" si="782"/>
        <v>0</v>
      </c>
      <c r="AX1843">
        <f t="shared" si="783"/>
        <v>0</v>
      </c>
      <c r="AY1843">
        <f t="shared" si="784"/>
        <v>0</v>
      </c>
      <c r="BA1843">
        <f t="shared" si="785"/>
        <v>0</v>
      </c>
      <c r="BB1843">
        <f t="shared" si="786"/>
        <v>0</v>
      </c>
      <c r="BC1843">
        <f t="shared" si="787"/>
        <v>0</v>
      </c>
      <c r="BD1843">
        <f t="shared" si="788"/>
        <v>0</v>
      </c>
      <c r="BF1843">
        <f t="shared" si="789"/>
        <v>0</v>
      </c>
      <c r="BG1843">
        <f t="shared" si="790"/>
        <v>0</v>
      </c>
      <c r="BH1843">
        <f t="shared" si="791"/>
        <v>0</v>
      </c>
      <c r="BI1843">
        <f t="shared" si="792"/>
        <v>0</v>
      </c>
    </row>
    <row r="1844" spans="1:61" ht="15" customHeight="1">
      <c r="A1844" s="166"/>
      <c r="B1844" s="7"/>
      <c r="C1844" s="64" t="s">
        <v>80</v>
      </c>
      <c r="D1844" s="322" t="str">
        <f t="shared" si="768"/>
        <v/>
      </c>
      <c r="E1844" s="323"/>
      <c r="F1844" s="323"/>
      <c r="G1844" s="323"/>
      <c r="H1844" s="323"/>
      <c r="I1844" s="323"/>
      <c r="J1844" s="323"/>
      <c r="K1844" s="323"/>
      <c r="L1844" s="324"/>
      <c r="M1844" s="234"/>
      <c r="N1844" s="234"/>
      <c r="O1844" s="234"/>
      <c r="P1844" s="234"/>
      <c r="Q1844" s="234"/>
      <c r="R1844" s="234"/>
      <c r="S1844" s="234"/>
      <c r="T1844" s="234"/>
      <c r="U1844" s="234"/>
      <c r="V1844" s="234"/>
      <c r="W1844" s="234"/>
      <c r="X1844" s="234"/>
      <c r="Y1844" s="234"/>
      <c r="Z1844" s="234"/>
      <c r="AA1844" s="234"/>
      <c r="AB1844" s="234"/>
      <c r="AC1844" s="234"/>
      <c r="AD1844" s="234"/>
      <c r="AG1844">
        <f t="shared" si="769"/>
        <v>0</v>
      </c>
      <c r="AH1844">
        <f t="shared" si="770"/>
        <v>0</v>
      </c>
      <c r="AI1844">
        <f t="shared" si="771"/>
        <v>0</v>
      </c>
      <c r="AJ1844">
        <f t="shared" si="772"/>
        <v>0</v>
      </c>
      <c r="AL1844">
        <f t="shared" si="773"/>
        <v>0</v>
      </c>
      <c r="AM1844">
        <f t="shared" si="774"/>
        <v>0</v>
      </c>
      <c r="AN1844">
        <f t="shared" si="775"/>
        <v>0</v>
      </c>
      <c r="AO1844">
        <f t="shared" si="776"/>
        <v>0</v>
      </c>
      <c r="AQ1844">
        <f t="shared" si="777"/>
        <v>0</v>
      </c>
      <c r="AR1844">
        <f t="shared" si="778"/>
        <v>0</v>
      </c>
      <c r="AS1844">
        <f t="shared" si="779"/>
        <v>0</v>
      </c>
      <c r="AT1844">
        <f t="shared" si="780"/>
        <v>0</v>
      </c>
      <c r="AV1844">
        <f t="shared" si="781"/>
        <v>0</v>
      </c>
      <c r="AW1844">
        <f t="shared" si="782"/>
        <v>0</v>
      </c>
      <c r="AX1844">
        <f t="shared" si="783"/>
        <v>0</v>
      </c>
      <c r="AY1844">
        <f t="shared" si="784"/>
        <v>0</v>
      </c>
      <c r="BA1844">
        <f t="shared" si="785"/>
        <v>0</v>
      </c>
      <c r="BB1844">
        <f t="shared" si="786"/>
        <v>0</v>
      </c>
      <c r="BC1844">
        <f t="shared" si="787"/>
        <v>0</v>
      </c>
      <c r="BD1844">
        <f t="shared" si="788"/>
        <v>0</v>
      </c>
      <c r="BF1844">
        <f t="shared" si="789"/>
        <v>0</v>
      </c>
      <c r="BG1844">
        <f t="shared" si="790"/>
        <v>0</v>
      </c>
      <c r="BH1844">
        <f t="shared" si="791"/>
        <v>0</v>
      </c>
      <c r="BI1844">
        <f t="shared" si="792"/>
        <v>0</v>
      </c>
    </row>
    <row r="1845" spans="1:61" ht="15" customHeight="1">
      <c r="A1845" s="166"/>
      <c r="B1845" s="7"/>
      <c r="C1845" s="64" t="s">
        <v>81</v>
      </c>
      <c r="D1845" s="322" t="str">
        <f t="shared" si="768"/>
        <v/>
      </c>
      <c r="E1845" s="323"/>
      <c r="F1845" s="323"/>
      <c r="G1845" s="323"/>
      <c r="H1845" s="323"/>
      <c r="I1845" s="323"/>
      <c r="J1845" s="323"/>
      <c r="K1845" s="323"/>
      <c r="L1845" s="324"/>
      <c r="M1845" s="234"/>
      <c r="N1845" s="234"/>
      <c r="O1845" s="234"/>
      <c r="P1845" s="234"/>
      <c r="Q1845" s="234"/>
      <c r="R1845" s="234"/>
      <c r="S1845" s="234"/>
      <c r="T1845" s="234"/>
      <c r="U1845" s="234"/>
      <c r="V1845" s="234"/>
      <c r="W1845" s="234"/>
      <c r="X1845" s="234"/>
      <c r="Y1845" s="234"/>
      <c r="Z1845" s="234"/>
      <c r="AA1845" s="234"/>
      <c r="AB1845" s="234"/>
      <c r="AC1845" s="234"/>
      <c r="AD1845" s="234"/>
      <c r="AG1845">
        <f t="shared" si="769"/>
        <v>0</v>
      </c>
      <c r="AH1845">
        <f t="shared" si="770"/>
        <v>0</v>
      </c>
      <c r="AI1845">
        <f t="shared" si="771"/>
        <v>0</v>
      </c>
      <c r="AJ1845">
        <f t="shared" si="772"/>
        <v>0</v>
      </c>
      <c r="AL1845">
        <f t="shared" si="773"/>
        <v>0</v>
      </c>
      <c r="AM1845">
        <f t="shared" si="774"/>
        <v>0</v>
      </c>
      <c r="AN1845">
        <f t="shared" si="775"/>
        <v>0</v>
      </c>
      <c r="AO1845">
        <f t="shared" si="776"/>
        <v>0</v>
      </c>
      <c r="AQ1845">
        <f t="shared" si="777"/>
        <v>0</v>
      </c>
      <c r="AR1845">
        <f t="shared" si="778"/>
        <v>0</v>
      </c>
      <c r="AS1845">
        <f t="shared" si="779"/>
        <v>0</v>
      </c>
      <c r="AT1845">
        <f t="shared" si="780"/>
        <v>0</v>
      </c>
      <c r="AV1845">
        <f t="shared" si="781"/>
        <v>0</v>
      </c>
      <c r="AW1845">
        <f t="shared" si="782"/>
        <v>0</v>
      </c>
      <c r="AX1845">
        <f t="shared" si="783"/>
        <v>0</v>
      </c>
      <c r="AY1845">
        <f t="shared" si="784"/>
        <v>0</v>
      </c>
      <c r="BA1845">
        <f t="shared" si="785"/>
        <v>0</v>
      </c>
      <c r="BB1845">
        <f t="shared" si="786"/>
        <v>0</v>
      </c>
      <c r="BC1845">
        <f t="shared" si="787"/>
        <v>0</v>
      </c>
      <c r="BD1845">
        <f t="shared" si="788"/>
        <v>0</v>
      </c>
      <c r="BF1845">
        <f t="shared" si="789"/>
        <v>0</v>
      </c>
      <c r="BG1845">
        <f t="shared" si="790"/>
        <v>0</v>
      </c>
      <c r="BH1845">
        <f t="shared" si="791"/>
        <v>0</v>
      </c>
      <c r="BI1845">
        <f t="shared" si="792"/>
        <v>0</v>
      </c>
    </row>
    <row r="1846" spans="1:61" ht="15" customHeight="1">
      <c r="A1846" s="166"/>
      <c r="B1846" s="7"/>
      <c r="C1846" s="64" t="s">
        <v>82</v>
      </c>
      <c r="D1846" s="322" t="str">
        <f t="shared" si="768"/>
        <v/>
      </c>
      <c r="E1846" s="323"/>
      <c r="F1846" s="323"/>
      <c r="G1846" s="323"/>
      <c r="H1846" s="323"/>
      <c r="I1846" s="323"/>
      <c r="J1846" s="323"/>
      <c r="K1846" s="323"/>
      <c r="L1846" s="324"/>
      <c r="M1846" s="234"/>
      <c r="N1846" s="234"/>
      <c r="O1846" s="234"/>
      <c r="P1846" s="234"/>
      <c r="Q1846" s="234"/>
      <c r="R1846" s="234"/>
      <c r="S1846" s="234"/>
      <c r="T1846" s="234"/>
      <c r="U1846" s="234"/>
      <c r="V1846" s="234"/>
      <c r="W1846" s="234"/>
      <c r="X1846" s="234"/>
      <c r="Y1846" s="234"/>
      <c r="Z1846" s="234"/>
      <c r="AA1846" s="234"/>
      <c r="AB1846" s="234"/>
      <c r="AC1846" s="234"/>
      <c r="AD1846" s="234"/>
      <c r="AG1846">
        <f t="shared" si="769"/>
        <v>0</v>
      </c>
      <c r="AH1846">
        <f t="shared" si="770"/>
        <v>0</v>
      </c>
      <c r="AI1846">
        <f t="shared" si="771"/>
        <v>0</v>
      </c>
      <c r="AJ1846">
        <f t="shared" si="772"/>
        <v>0</v>
      </c>
      <c r="AL1846">
        <f t="shared" si="773"/>
        <v>0</v>
      </c>
      <c r="AM1846">
        <f t="shared" si="774"/>
        <v>0</v>
      </c>
      <c r="AN1846">
        <f t="shared" si="775"/>
        <v>0</v>
      </c>
      <c r="AO1846">
        <f t="shared" si="776"/>
        <v>0</v>
      </c>
      <c r="AQ1846">
        <f t="shared" si="777"/>
        <v>0</v>
      </c>
      <c r="AR1846">
        <f t="shared" si="778"/>
        <v>0</v>
      </c>
      <c r="AS1846">
        <f t="shared" si="779"/>
        <v>0</v>
      </c>
      <c r="AT1846">
        <f t="shared" si="780"/>
        <v>0</v>
      </c>
      <c r="AV1846">
        <f t="shared" si="781"/>
        <v>0</v>
      </c>
      <c r="AW1846">
        <f t="shared" si="782"/>
        <v>0</v>
      </c>
      <c r="AX1846">
        <f t="shared" si="783"/>
        <v>0</v>
      </c>
      <c r="AY1846">
        <f t="shared" si="784"/>
        <v>0</v>
      </c>
      <c r="BA1846">
        <f t="shared" si="785"/>
        <v>0</v>
      </c>
      <c r="BB1846">
        <f t="shared" si="786"/>
        <v>0</v>
      </c>
      <c r="BC1846">
        <f t="shared" si="787"/>
        <v>0</v>
      </c>
      <c r="BD1846">
        <f t="shared" si="788"/>
        <v>0</v>
      </c>
      <c r="BF1846">
        <f t="shared" si="789"/>
        <v>0</v>
      </c>
      <c r="BG1846">
        <f t="shared" si="790"/>
        <v>0</v>
      </c>
      <c r="BH1846">
        <f t="shared" si="791"/>
        <v>0</v>
      </c>
      <c r="BI1846">
        <f t="shared" si="792"/>
        <v>0</v>
      </c>
    </row>
    <row r="1847" spans="1:61" ht="15" customHeight="1">
      <c r="A1847" s="166"/>
      <c r="B1847" s="7"/>
      <c r="C1847" s="64" t="s">
        <v>83</v>
      </c>
      <c r="D1847" s="322" t="str">
        <f t="shared" si="768"/>
        <v/>
      </c>
      <c r="E1847" s="323"/>
      <c r="F1847" s="323"/>
      <c r="G1847" s="323"/>
      <c r="H1847" s="323"/>
      <c r="I1847" s="323"/>
      <c r="J1847" s="323"/>
      <c r="K1847" s="323"/>
      <c r="L1847" s="324"/>
      <c r="M1847" s="234"/>
      <c r="N1847" s="234"/>
      <c r="O1847" s="234"/>
      <c r="P1847" s="234"/>
      <c r="Q1847" s="234"/>
      <c r="R1847" s="234"/>
      <c r="S1847" s="234"/>
      <c r="T1847" s="234"/>
      <c r="U1847" s="234"/>
      <c r="V1847" s="234"/>
      <c r="W1847" s="234"/>
      <c r="X1847" s="234"/>
      <c r="Y1847" s="234"/>
      <c r="Z1847" s="234"/>
      <c r="AA1847" s="234"/>
      <c r="AB1847" s="234"/>
      <c r="AC1847" s="234"/>
      <c r="AD1847" s="234"/>
      <c r="AG1847">
        <f t="shared" si="769"/>
        <v>0</v>
      </c>
      <c r="AH1847">
        <f t="shared" si="770"/>
        <v>0</v>
      </c>
      <c r="AI1847">
        <f t="shared" si="771"/>
        <v>0</v>
      </c>
      <c r="AJ1847">
        <f t="shared" si="772"/>
        <v>0</v>
      </c>
      <c r="AL1847">
        <f t="shared" si="773"/>
        <v>0</v>
      </c>
      <c r="AM1847">
        <f t="shared" si="774"/>
        <v>0</v>
      </c>
      <c r="AN1847">
        <f t="shared" si="775"/>
        <v>0</v>
      </c>
      <c r="AO1847">
        <f t="shared" si="776"/>
        <v>0</v>
      </c>
      <c r="AQ1847">
        <f t="shared" si="777"/>
        <v>0</v>
      </c>
      <c r="AR1847">
        <f t="shared" si="778"/>
        <v>0</v>
      </c>
      <c r="AS1847">
        <f t="shared" si="779"/>
        <v>0</v>
      </c>
      <c r="AT1847">
        <f t="shared" si="780"/>
        <v>0</v>
      </c>
      <c r="AV1847">
        <f t="shared" si="781"/>
        <v>0</v>
      </c>
      <c r="AW1847">
        <f t="shared" si="782"/>
        <v>0</v>
      </c>
      <c r="AX1847">
        <f t="shared" si="783"/>
        <v>0</v>
      </c>
      <c r="AY1847">
        <f t="shared" si="784"/>
        <v>0</v>
      </c>
      <c r="BA1847">
        <f t="shared" si="785"/>
        <v>0</v>
      </c>
      <c r="BB1847">
        <f t="shared" si="786"/>
        <v>0</v>
      </c>
      <c r="BC1847">
        <f t="shared" si="787"/>
        <v>0</v>
      </c>
      <c r="BD1847">
        <f t="shared" si="788"/>
        <v>0</v>
      </c>
      <c r="BF1847">
        <f t="shared" si="789"/>
        <v>0</v>
      </c>
      <c r="BG1847">
        <f t="shared" si="790"/>
        <v>0</v>
      </c>
      <c r="BH1847">
        <f t="shared" si="791"/>
        <v>0</v>
      </c>
      <c r="BI1847">
        <f t="shared" si="792"/>
        <v>0</v>
      </c>
    </row>
    <row r="1848" spans="1:61" ht="15" customHeight="1">
      <c r="A1848" s="166"/>
      <c r="B1848" s="7"/>
      <c r="C1848" s="64" t="s">
        <v>84</v>
      </c>
      <c r="D1848" s="322" t="str">
        <f t="shared" si="768"/>
        <v/>
      </c>
      <c r="E1848" s="323"/>
      <c r="F1848" s="323"/>
      <c r="G1848" s="323"/>
      <c r="H1848" s="323"/>
      <c r="I1848" s="323"/>
      <c r="J1848" s="323"/>
      <c r="K1848" s="323"/>
      <c r="L1848" s="324"/>
      <c r="M1848" s="234"/>
      <c r="N1848" s="234"/>
      <c r="O1848" s="234"/>
      <c r="P1848" s="234"/>
      <c r="Q1848" s="234"/>
      <c r="R1848" s="234"/>
      <c r="S1848" s="234"/>
      <c r="T1848" s="234"/>
      <c r="U1848" s="234"/>
      <c r="V1848" s="234"/>
      <c r="W1848" s="234"/>
      <c r="X1848" s="234"/>
      <c r="Y1848" s="234"/>
      <c r="Z1848" s="234"/>
      <c r="AA1848" s="234"/>
      <c r="AB1848" s="234"/>
      <c r="AC1848" s="234"/>
      <c r="AD1848" s="234"/>
      <c r="AG1848">
        <f t="shared" si="769"/>
        <v>0</v>
      </c>
      <c r="AH1848">
        <f t="shared" si="770"/>
        <v>0</v>
      </c>
      <c r="AI1848">
        <f t="shared" si="771"/>
        <v>0</v>
      </c>
      <c r="AJ1848">
        <f t="shared" si="772"/>
        <v>0</v>
      </c>
      <c r="AL1848">
        <f t="shared" si="773"/>
        <v>0</v>
      </c>
      <c r="AM1848">
        <f t="shared" si="774"/>
        <v>0</v>
      </c>
      <c r="AN1848">
        <f t="shared" si="775"/>
        <v>0</v>
      </c>
      <c r="AO1848">
        <f t="shared" si="776"/>
        <v>0</v>
      </c>
      <c r="AQ1848">
        <f t="shared" si="777"/>
        <v>0</v>
      </c>
      <c r="AR1848">
        <f t="shared" si="778"/>
        <v>0</v>
      </c>
      <c r="AS1848">
        <f t="shared" si="779"/>
        <v>0</v>
      </c>
      <c r="AT1848">
        <f t="shared" si="780"/>
        <v>0</v>
      </c>
      <c r="AV1848">
        <f t="shared" si="781"/>
        <v>0</v>
      </c>
      <c r="AW1848">
        <f t="shared" si="782"/>
        <v>0</v>
      </c>
      <c r="AX1848">
        <f t="shared" si="783"/>
        <v>0</v>
      </c>
      <c r="AY1848">
        <f t="shared" si="784"/>
        <v>0</v>
      </c>
      <c r="BA1848">
        <f t="shared" si="785"/>
        <v>0</v>
      </c>
      <c r="BB1848">
        <f t="shared" si="786"/>
        <v>0</v>
      </c>
      <c r="BC1848">
        <f t="shared" si="787"/>
        <v>0</v>
      </c>
      <c r="BD1848">
        <f t="shared" si="788"/>
        <v>0</v>
      </c>
      <c r="BF1848">
        <f t="shared" si="789"/>
        <v>0</v>
      </c>
      <c r="BG1848">
        <f t="shared" si="790"/>
        <v>0</v>
      </c>
      <c r="BH1848">
        <f t="shared" si="791"/>
        <v>0</v>
      </c>
      <c r="BI1848">
        <f t="shared" si="792"/>
        <v>0</v>
      </c>
    </row>
    <row r="1849" spans="1:61" ht="15" customHeight="1">
      <c r="A1849" s="166"/>
      <c r="B1849" s="7"/>
      <c r="C1849" s="64" t="s">
        <v>85</v>
      </c>
      <c r="D1849" s="322" t="str">
        <f t="shared" si="768"/>
        <v/>
      </c>
      <c r="E1849" s="323"/>
      <c r="F1849" s="323"/>
      <c r="G1849" s="323"/>
      <c r="H1849" s="323"/>
      <c r="I1849" s="323"/>
      <c r="J1849" s="323"/>
      <c r="K1849" s="323"/>
      <c r="L1849" s="324"/>
      <c r="M1849" s="234"/>
      <c r="N1849" s="234"/>
      <c r="O1849" s="234"/>
      <c r="P1849" s="234"/>
      <c r="Q1849" s="234"/>
      <c r="R1849" s="234"/>
      <c r="S1849" s="234"/>
      <c r="T1849" s="234"/>
      <c r="U1849" s="234"/>
      <c r="V1849" s="234"/>
      <c r="W1849" s="234"/>
      <c r="X1849" s="234"/>
      <c r="Y1849" s="234"/>
      <c r="Z1849" s="234"/>
      <c r="AA1849" s="234"/>
      <c r="AB1849" s="234"/>
      <c r="AC1849" s="234"/>
      <c r="AD1849" s="234"/>
      <c r="AG1849">
        <f t="shared" si="769"/>
        <v>0</v>
      </c>
      <c r="AH1849">
        <f t="shared" si="770"/>
        <v>0</v>
      </c>
      <c r="AI1849">
        <f t="shared" si="771"/>
        <v>0</v>
      </c>
      <c r="AJ1849">
        <f t="shared" si="772"/>
        <v>0</v>
      </c>
      <c r="AL1849">
        <f t="shared" si="773"/>
        <v>0</v>
      </c>
      <c r="AM1849">
        <f t="shared" si="774"/>
        <v>0</v>
      </c>
      <c r="AN1849">
        <f t="shared" si="775"/>
        <v>0</v>
      </c>
      <c r="AO1849">
        <f t="shared" si="776"/>
        <v>0</v>
      </c>
      <c r="AQ1849">
        <f t="shared" si="777"/>
        <v>0</v>
      </c>
      <c r="AR1849">
        <f t="shared" si="778"/>
        <v>0</v>
      </c>
      <c r="AS1849">
        <f t="shared" si="779"/>
        <v>0</v>
      </c>
      <c r="AT1849">
        <f t="shared" si="780"/>
        <v>0</v>
      </c>
      <c r="AV1849">
        <f t="shared" si="781"/>
        <v>0</v>
      </c>
      <c r="AW1849">
        <f t="shared" si="782"/>
        <v>0</v>
      </c>
      <c r="AX1849">
        <f t="shared" si="783"/>
        <v>0</v>
      </c>
      <c r="AY1849">
        <f t="shared" si="784"/>
        <v>0</v>
      </c>
      <c r="BA1849">
        <f t="shared" si="785"/>
        <v>0</v>
      </c>
      <c r="BB1849">
        <f t="shared" si="786"/>
        <v>0</v>
      </c>
      <c r="BC1849">
        <f t="shared" si="787"/>
        <v>0</v>
      </c>
      <c r="BD1849">
        <f t="shared" si="788"/>
        <v>0</v>
      </c>
      <c r="BF1849">
        <f t="shared" si="789"/>
        <v>0</v>
      </c>
      <c r="BG1849">
        <f t="shared" si="790"/>
        <v>0</v>
      </c>
      <c r="BH1849">
        <f t="shared" si="791"/>
        <v>0</v>
      </c>
      <c r="BI1849">
        <f t="shared" si="792"/>
        <v>0</v>
      </c>
    </row>
    <row r="1850" spans="1:61" ht="15" customHeight="1">
      <c r="A1850" s="166"/>
      <c r="B1850" s="7"/>
      <c r="C1850" s="64" t="s">
        <v>86</v>
      </c>
      <c r="D1850" s="322" t="str">
        <f t="shared" si="768"/>
        <v/>
      </c>
      <c r="E1850" s="323"/>
      <c r="F1850" s="323"/>
      <c r="G1850" s="323"/>
      <c r="H1850" s="323"/>
      <c r="I1850" s="323"/>
      <c r="J1850" s="323"/>
      <c r="K1850" s="323"/>
      <c r="L1850" s="324"/>
      <c r="M1850" s="234"/>
      <c r="N1850" s="234"/>
      <c r="O1850" s="234"/>
      <c r="P1850" s="234"/>
      <c r="Q1850" s="234"/>
      <c r="R1850" s="234"/>
      <c r="S1850" s="234"/>
      <c r="T1850" s="234"/>
      <c r="U1850" s="234"/>
      <c r="V1850" s="234"/>
      <c r="W1850" s="234"/>
      <c r="X1850" s="234"/>
      <c r="Y1850" s="234"/>
      <c r="Z1850" s="234"/>
      <c r="AA1850" s="234"/>
      <c r="AB1850" s="234"/>
      <c r="AC1850" s="234"/>
      <c r="AD1850" s="234"/>
      <c r="AG1850">
        <f t="shared" si="769"/>
        <v>0</v>
      </c>
      <c r="AH1850">
        <f t="shared" si="770"/>
        <v>0</v>
      </c>
      <c r="AI1850">
        <f t="shared" si="771"/>
        <v>0</v>
      </c>
      <c r="AJ1850">
        <f t="shared" si="772"/>
        <v>0</v>
      </c>
      <c r="AL1850">
        <f t="shared" si="773"/>
        <v>0</v>
      </c>
      <c r="AM1850">
        <f t="shared" si="774"/>
        <v>0</v>
      </c>
      <c r="AN1850">
        <f t="shared" si="775"/>
        <v>0</v>
      </c>
      <c r="AO1850">
        <f t="shared" si="776"/>
        <v>0</v>
      </c>
      <c r="AQ1850">
        <f t="shared" si="777"/>
        <v>0</v>
      </c>
      <c r="AR1850">
        <f t="shared" si="778"/>
        <v>0</v>
      </c>
      <c r="AS1850">
        <f t="shared" si="779"/>
        <v>0</v>
      </c>
      <c r="AT1850">
        <f t="shared" si="780"/>
        <v>0</v>
      </c>
      <c r="AV1850">
        <f t="shared" si="781"/>
        <v>0</v>
      </c>
      <c r="AW1850">
        <f t="shared" si="782"/>
        <v>0</v>
      </c>
      <c r="AX1850">
        <f t="shared" si="783"/>
        <v>0</v>
      </c>
      <c r="AY1850">
        <f t="shared" si="784"/>
        <v>0</v>
      </c>
      <c r="BA1850">
        <f t="shared" si="785"/>
        <v>0</v>
      </c>
      <c r="BB1850">
        <f t="shared" si="786"/>
        <v>0</v>
      </c>
      <c r="BC1850">
        <f t="shared" si="787"/>
        <v>0</v>
      </c>
      <c r="BD1850">
        <f t="shared" si="788"/>
        <v>0</v>
      </c>
      <c r="BF1850">
        <f t="shared" si="789"/>
        <v>0</v>
      </c>
      <c r="BG1850">
        <f t="shared" si="790"/>
        <v>0</v>
      </c>
      <c r="BH1850">
        <f t="shared" si="791"/>
        <v>0</v>
      </c>
      <c r="BI1850">
        <f t="shared" si="792"/>
        <v>0</v>
      </c>
    </row>
    <row r="1851" spans="1:61" ht="15" customHeight="1">
      <c r="A1851" s="166"/>
      <c r="B1851" s="7"/>
      <c r="C1851" s="64" t="s">
        <v>87</v>
      </c>
      <c r="D1851" s="322" t="str">
        <f t="shared" si="768"/>
        <v/>
      </c>
      <c r="E1851" s="323"/>
      <c r="F1851" s="323"/>
      <c r="G1851" s="323"/>
      <c r="H1851" s="323"/>
      <c r="I1851" s="323"/>
      <c r="J1851" s="323"/>
      <c r="K1851" s="323"/>
      <c r="L1851" s="324"/>
      <c r="M1851" s="234"/>
      <c r="N1851" s="234"/>
      <c r="O1851" s="234"/>
      <c r="P1851" s="234"/>
      <c r="Q1851" s="234"/>
      <c r="R1851" s="234"/>
      <c r="S1851" s="234"/>
      <c r="T1851" s="234"/>
      <c r="U1851" s="234"/>
      <c r="V1851" s="234"/>
      <c r="W1851" s="234"/>
      <c r="X1851" s="234"/>
      <c r="Y1851" s="234"/>
      <c r="Z1851" s="234"/>
      <c r="AA1851" s="234"/>
      <c r="AB1851" s="234"/>
      <c r="AC1851" s="234"/>
      <c r="AD1851" s="234"/>
      <c r="AG1851">
        <f t="shared" si="769"/>
        <v>0</v>
      </c>
      <c r="AH1851">
        <f t="shared" si="770"/>
        <v>0</v>
      </c>
      <c r="AI1851">
        <f t="shared" si="771"/>
        <v>0</v>
      </c>
      <c r="AJ1851">
        <f t="shared" si="772"/>
        <v>0</v>
      </c>
      <c r="AL1851">
        <f t="shared" si="773"/>
        <v>0</v>
      </c>
      <c r="AM1851">
        <f t="shared" si="774"/>
        <v>0</v>
      </c>
      <c r="AN1851">
        <f t="shared" si="775"/>
        <v>0</v>
      </c>
      <c r="AO1851">
        <f t="shared" si="776"/>
        <v>0</v>
      </c>
      <c r="AQ1851">
        <f t="shared" si="777"/>
        <v>0</v>
      </c>
      <c r="AR1851">
        <f t="shared" si="778"/>
        <v>0</v>
      </c>
      <c r="AS1851">
        <f t="shared" si="779"/>
        <v>0</v>
      </c>
      <c r="AT1851">
        <f t="shared" si="780"/>
        <v>0</v>
      </c>
      <c r="AV1851">
        <f t="shared" si="781"/>
        <v>0</v>
      </c>
      <c r="AW1851">
        <f t="shared" si="782"/>
        <v>0</v>
      </c>
      <c r="AX1851">
        <f t="shared" si="783"/>
        <v>0</v>
      </c>
      <c r="AY1851">
        <f t="shared" si="784"/>
        <v>0</v>
      </c>
      <c r="BA1851">
        <f t="shared" si="785"/>
        <v>0</v>
      </c>
      <c r="BB1851">
        <f t="shared" si="786"/>
        <v>0</v>
      </c>
      <c r="BC1851">
        <f t="shared" si="787"/>
        <v>0</v>
      </c>
      <c r="BD1851">
        <f t="shared" si="788"/>
        <v>0</v>
      </c>
      <c r="BF1851">
        <f t="shared" si="789"/>
        <v>0</v>
      </c>
      <c r="BG1851">
        <f t="shared" si="790"/>
        <v>0</v>
      </c>
      <c r="BH1851">
        <f t="shared" si="791"/>
        <v>0</v>
      </c>
      <c r="BI1851">
        <f t="shared" si="792"/>
        <v>0</v>
      </c>
    </row>
    <row r="1852" spans="1:61" ht="15" customHeight="1">
      <c r="A1852" s="166"/>
      <c r="B1852" s="7"/>
      <c r="C1852" s="64" t="s">
        <v>88</v>
      </c>
      <c r="D1852" s="322" t="str">
        <f t="shared" si="768"/>
        <v/>
      </c>
      <c r="E1852" s="323"/>
      <c r="F1852" s="323"/>
      <c r="G1852" s="323"/>
      <c r="H1852" s="323"/>
      <c r="I1852" s="323"/>
      <c r="J1852" s="323"/>
      <c r="K1852" s="323"/>
      <c r="L1852" s="324"/>
      <c r="M1852" s="234"/>
      <c r="N1852" s="234"/>
      <c r="O1852" s="234"/>
      <c r="P1852" s="234"/>
      <c r="Q1852" s="234"/>
      <c r="R1852" s="234"/>
      <c r="S1852" s="234"/>
      <c r="T1852" s="234"/>
      <c r="U1852" s="234"/>
      <c r="V1852" s="234"/>
      <c r="W1852" s="234"/>
      <c r="X1852" s="234"/>
      <c r="Y1852" s="234"/>
      <c r="Z1852" s="234"/>
      <c r="AA1852" s="234"/>
      <c r="AB1852" s="234"/>
      <c r="AC1852" s="234"/>
      <c r="AD1852" s="234"/>
      <c r="AG1852">
        <f t="shared" si="769"/>
        <v>0</v>
      </c>
      <c r="AH1852">
        <f t="shared" si="770"/>
        <v>0</v>
      </c>
      <c r="AI1852">
        <f t="shared" si="771"/>
        <v>0</v>
      </c>
      <c r="AJ1852">
        <f t="shared" si="772"/>
        <v>0</v>
      </c>
      <c r="AL1852">
        <f t="shared" si="773"/>
        <v>0</v>
      </c>
      <c r="AM1852">
        <f t="shared" si="774"/>
        <v>0</v>
      </c>
      <c r="AN1852">
        <f t="shared" si="775"/>
        <v>0</v>
      </c>
      <c r="AO1852">
        <f t="shared" si="776"/>
        <v>0</v>
      </c>
      <c r="AQ1852">
        <f t="shared" si="777"/>
        <v>0</v>
      </c>
      <c r="AR1852">
        <f t="shared" si="778"/>
        <v>0</v>
      </c>
      <c r="AS1852">
        <f t="shared" si="779"/>
        <v>0</v>
      </c>
      <c r="AT1852">
        <f t="shared" si="780"/>
        <v>0</v>
      </c>
      <c r="AV1852">
        <f t="shared" si="781"/>
        <v>0</v>
      </c>
      <c r="AW1852">
        <f t="shared" si="782"/>
        <v>0</v>
      </c>
      <c r="AX1852">
        <f t="shared" si="783"/>
        <v>0</v>
      </c>
      <c r="AY1852">
        <f t="shared" si="784"/>
        <v>0</v>
      </c>
      <c r="BA1852">
        <f t="shared" si="785"/>
        <v>0</v>
      </c>
      <c r="BB1852">
        <f t="shared" si="786"/>
        <v>0</v>
      </c>
      <c r="BC1852">
        <f t="shared" si="787"/>
        <v>0</v>
      </c>
      <c r="BD1852">
        <f t="shared" si="788"/>
        <v>0</v>
      </c>
      <c r="BF1852">
        <f t="shared" si="789"/>
        <v>0</v>
      </c>
      <c r="BG1852">
        <f t="shared" si="790"/>
        <v>0</v>
      </c>
      <c r="BH1852">
        <f t="shared" si="791"/>
        <v>0</v>
      </c>
      <c r="BI1852">
        <f t="shared" si="792"/>
        <v>0</v>
      </c>
    </row>
    <row r="1853" spans="1:61" ht="15" customHeight="1">
      <c r="A1853" s="166"/>
      <c r="B1853" s="7"/>
      <c r="C1853" s="64" t="s">
        <v>89</v>
      </c>
      <c r="D1853" s="322" t="str">
        <f t="shared" si="768"/>
        <v/>
      </c>
      <c r="E1853" s="323"/>
      <c r="F1853" s="323"/>
      <c r="G1853" s="323"/>
      <c r="H1853" s="323"/>
      <c r="I1853" s="323"/>
      <c r="J1853" s="323"/>
      <c r="K1853" s="323"/>
      <c r="L1853" s="324"/>
      <c r="M1853" s="234"/>
      <c r="N1853" s="234"/>
      <c r="O1853" s="234"/>
      <c r="P1853" s="234"/>
      <c r="Q1853" s="234"/>
      <c r="R1853" s="234"/>
      <c r="S1853" s="234"/>
      <c r="T1853" s="234"/>
      <c r="U1853" s="234"/>
      <c r="V1853" s="234"/>
      <c r="W1853" s="234"/>
      <c r="X1853" s="234"/>
      <c r="Y1853" s="234"/>
      <c r="Z1853" s="234"/>
      <c r="AA1853" s="234"/>
      <c r="AB1853" s="234"/>
      <c r="AC1853" s="234"/>
      <c r="AD1853" s="234"/>
      <c r="AG1853">
        <f t="shared" si="769"/>
        <v>0</v>
      </c>
      <c r="AH1853">
        <f t="shared" si="770"/>
        <v>0</v>
      </c>
      <c r="AI1853">
        <f t="shared" si="771"/>
        <v>0</v>
      </c>
      <c r="AJ1853">
        <f t="shared" si="772"/>
        <v>0</v>
      </c>
      <c r="AL1853">
        <f t="shared" si="773"/>
        <v>0</v>
      </c>
      <c r="AM1853">
        <f t="shared" si="774"/>
        <v>0</v>
      </c>
      <c r="AN1853">
        <f t="shared" si="775"/>
        <v>0</v>
      </c>
      <c r="AO1853">
        <f t="shared" si="776"/>
        <v>0</v>
      </c>
      <c r="AQ1853">
        <f t="shared" si="777"/>
        <v>0</v>
      </c>
      <c r="AR1853">
        <f t="shared" si="778"/>
        <v>0</v>
      </c>
      <c r="AS1853">
        <f t="shared" si="779"/>
        <v>0</v>
      </c>
      <c r="AT1853">
        <f t="shared" si="780"/>
        <v>0</v>
      </c>
      <c r="AV1853">
        <f t="shared" si="781"/>
        <v>0</v>
      </c>
      <c r="AW1853">
        <f t="shared" si="782"/>
        <v>0</v>
      </c>
      <c r="AX1853">
        <f t="shared" si="783"/>
        <v>0</v>
      </c>
      <c r="AY1853">
        <f t="shared" si="784"/>
        <v>0</v>
      </c>
      <c r="BA1853">
        <f t="shared" si="785"/>
        <v>0</v>
      </c>
      <c r="BB1853">
        <f t="shared" si="786"/>
        <v>0</v>
      </c>
      <c r="BC1853">
        <f t="shared" si="787"/>
        <v>0</v>
      </c>
      <c r="BD1853">
        <f t="shared" si="788"/>
        <v>0</v>
      </c>
      <c r="BF1853">
        <f t="shared" si="789"/>
        <v>0</v>
      </c>
      <c r="BG1853">
        <f t="shared" si="790"/>
        <v>0</v>
      </c>
      <c r="BH1853">
        <f t="shared" si="791"/>
        <v>0</v>
      </c>
      <c r="BI1853">
        <f t="shared" si="792"/>
        <v>0</v>
      </c>
    </row>
    <row r="1854" spans="1:61" ht="15" customHeight="1">
      <c r="A1854" s="166"/>
      <c r="B1854" s="7"/>
      <c r="C1854" s="64" t="s">
        <v>90</v>
      </c>
      <c r="D1854" s="322" t="str">
        <f t="shared" si="768"/>
        <v/>
      </c>
      <c r="E1854" s="323"/>
      <c r="F1854" s="323"/>
      <c r="G1854" s="323"/>
      <c r="H1854" s="323"/>
      <c r="I1854" s="323"/>
      <c r="J1854" s="323"/>
      <c r="K1854" s="323"/>
      <c r="L1854" s="324"/>
      <c r="M1854" s="234"/>
      <c r="N1854" s="234"/>
      <c r="O1854" s="234"/>
      <c r="P1854" s="234"/>
      <c r="Q1854" s="234"/>
      <c r="R1854" s="234"/>
      <c r="S1854" s="234"/>
      <c r="T1854" s="234"/>
      <c r="U1854" s="234"/>
      <c r="V1854" s="234"/>
      <c r="W1854" s="234"/>
      <c r="X1854" s="234"/>
      <c r="Y1854" s="234"/>
      <c r="Z1854" s="234"/>
      <c r="AA1854" s="234"/>
      <c r="AB1854" s="234"/>
      <c r="AC1854" s="234"/>
      <c r="AD1854" s="234"/>
      <c r="AG1854">
        <f t="shared" si="769"/>
        <v>0</v>
      </c>
      <c r="AH1854">
        <f t="shared" si="770"/>
        <v>0</v>
      </c>
      <c r="AI1854">
        <f t="shared" si="771"/>
        <v>0</v>
      </c>
      <c r="AJ1854">
        <f t="shared" si="772"/>
        <v>0</v>
      </c>
      <c r="AL1854">
        <f t="shared" si="773"/>
        <v>0</v>
      </c>
      <c r="AM1854">
        <f t="shared" si="774"/>
        <v>0</v>
      </c>
      <c r="AN1854">
        <f t="shared" si="775"/>
        <v>0</v>
      </c>
      <c r="AO1854">
        <f t="shared" si="776"/>
        <v>0</v>
      </c>
      <c r="AQ1854">
        <f t="shared" si="777"/>
        <v>0</v>
      </c>
      <c r="AR1854">
        <f t="shared" si="778"/>
        <v>0</v>
      </c>
      <c r="AS1854">
        <f t="shared" si="779"/>
        <v>0</v>
      </c>
      <c r="AT1854">
        <f t="shared" si="780"/>
        <v>0</v>
      </c>
      <c r="AV1854">
        <f t="shared" si="781"/>
        <v>0</v>
      </c>
      <c r="AW1854">
        <f t="shared" si="782"/>
        <v>0</v>
      </c>
      <c r="AX1854">
        <f t="shared" si="783"/>
        <v>0</v>
      </c>
      <c r="AY1854">
        <f t="shared" si="784"/>
        <v>0</v>
      </c>
      <c r="BA1854">
        <f t="shared" si="785"/>
        <v>0</v>
      </c>
      <c r="BB1854">
        <f t="shared" si="786"/>
        <v>0</v>
      </c>
      <c r="BC1854">
        <f t="shared" si="787"/>
        <v>0</v>
      </c>
      <c r="BD1854">
        <f t="shared" si="788"/>
        <v>0</v>
      </c>
      <c r="BF1854">
        <f t="shared" si="789"/>
        <v>0</v>
      </c>
      <c r="BG1854">
        <f t="shared" si="790"/>
        <v>0</v>
      </c>
      <c r="BH1854">
        <f t="shared" si="791"/>
        <v>0</v>
      </c>
      <c r="BI1854">
        <f t="shared" si="792"/>
        <v>0</v>
      </c>
    </row>
    <row r="1855" spans="1:61" ht="15" customHeight="1">
      <c r="A1855" s="166"/>
      <c r="B1855" s="7"/>
      <c r="C1855" s="64" t="s">
        <v>91</v>
      </c>
      <c r="D1855" s="322" t="str">
        <f t="shared" si="768"/>
        <v/>
      </c>
      <c r="E1855" s="323"/>
      <c r="F1855" s="323"/>
      <c r="G1855" s="323"/>
      <c r="H1855" s="323"/>
      <c r="I1855" s="323"/>
      <c r="J1855" s="323"/>
      <c r="K1855" s="323"/>
      <c r="L1855" s="324"/>
      <c r="M1855" s="234"/>
      <c r="N1855" s="234"/>
      <c r="O1855" s="234"/>
      <c r="P1855" s="234"/>
      <c r="Q1855" s="234"/>
      <c r="R1855" s="234"/>
      <c r="S1855" s="234"/>
      <c r="T1855" s="234"/>
      <c r="U1855" s="234"/>
      <c r="V1855" s="234"/>
      <c r="W1855" s="234"/>
      <c r="X1855" s="234"/>
      <c r="Y1855" s="234"/>
      <c r="Z1855" s="234"/>
      <c r="AA1855" s="234"/>
      <c r="AB1855" s="234"/>
      <c r="AC1855" s="234"/>
      <c r="AD1855" s="234"/>
      <c r="AG1855">
        <f t="shared" si="769"/>
        <v>0</v>
      </c>
      <c r="AH1855">
        <f t="shared" si="770"/>
        <v>0</v>
      </c>
      <c r="AI1855">
        <f t="shared" si="771"/>
        <v>0</v>
      </c>
      <c r="AJ1855">
        <f t="shared" si="772"/>
        <v>0</v>
      </c>
      <c r="AL1855">
        <f t="shared" si="773"/>
        <v>0</v>
      </c>
      <c r="AM1855">
        <f t="shared" si="774"/>
        <v>0</v>
      </c>
      <c r="AN1855">
        <f t="shared" si="775"/>
        <v>0</v>
      </c>
      <c r="AO1855">
        <f t="shared" si="776"/>
        <v>0</v>
      </c>
      <c r="AQ1855">
        <f t="shared" si="777"/>
        <v>0</v>
      </c>
      <c r="AR1855">
        <f t="shared" si="778"/>
        <v>0</v>
      </c>
      <c r="AS1855">
        <f t="shared" si="779"/>
        <v>0</v>
      </c>
      <c r="AT1855">
        <f t="shared" si="780"/>
        <v>0</v>
      </c>
      <c r="AV1855">
        <f t="shared" si="781"/>
        <v>0</v>
      </c>
      <c r="AW1855">
        <f t="shared" si="782"/>
        <v>0</v>
      </c>
      <c r="AX1855">
        <f t="shared" si="783"/>
        <v>0</v>
      </c>
      <c r="AY1855">
        <f t="shared" si="784"/>
        <v>0</v>
      </c>
      <c r="BA1855">
        <f t="shared" si="785"/>
        <v>0</v>
      </c>
      <c r="BB1855">
        <f t="shared" si="786"/>
        <v>0</v>
      </c>
      <c r="BC1855">
        <f t="shared" si="787"/>
        <v>0</v>
      </c>
      <c r="BD1855">
        <f t="shared" si="788"/>
        <v>0</v>
      </c>
      <c r="BF1855">
        <f t="shared" si="789"/>
        <v>0</v>
      </c>
      <c r="BG1855">
        <f t="shared" si="790"/>
        <v>0</v>
      </c>
      <c r="BH1855">
        <f t="shared" si="791"/>
        <v>0</v>
      </c>
      <c r="BI1855">
        <f t="shared" si="792"/>
        <v>0</v>
      </c>
    </row>
    <row r="1856" spans="1:61" ht="15" customHeight="1">
      <c r="A1856" s="166"/>
      <c r="B1856" s="7"/>
      <c r="C1856" s="64" t="s">
        <v>92</v>
      </c>
      <c r="D1856" s="322" t="str">
        <f t="shared" si="768"/>
        <v/>
      </c>
      <c r="E1856" s="323"/>
      <c r="F1856" s="323"/>
      <c r="G1856" s="323"/>
      <c r="H1856" s="323"/>
      <c r="I1856" s="323"/>
      <c r="J1856" s="323"/>
      <c r="K1856" s="323"/>
      <c r="L1856" s="324"/>
      <c r="M1856" s="234"/>
      <c r="N1856" s="234"/>
      <c r="O1856" s="234"/>
      <c r="P1856" s="234"/>
      <c r="Q1856" s="234"/>
      <c r="R1856" s="234"/>
      <c r="S1856" s="234"/>
      <c r="T1856" s="234"/>
      <c r="U1856" s="234"/>
      <c r="V1856" s="234"/>
      <c r="W1856" s="234"/>
      <c r="X1856" s="234"/>
      <c r="Y1856" s="234"/>
      <c r="Z1856" s="234"/>
      <c r="AA1856" s="234"/>
      <c r="AB1856" s="234"/>
      <c r="AC1856" s="234"/>
      <c r="AD1856" s="234"/>
      <c r="AG1856">
        <f t="shared" si="769"/>
        <v>0</v>
      </c>
      <c r="AH1856">
        <f t="shared" si="770"/>
        <v>0</v>
      </c>
      <c r="AI1856">
        <f t="shared" si="771"/>
        <v>0</v>
      </c>
      <c r="AJ1856">
        <f t="shared" si="772"/>
        <v>0</v>
      </c>
      <c r="AL1856">
        <f t="shared" si="773"/>
        <v>0</v>
      </c>
      <c r="AM1856">
        <f t="shared" si="774"/>
        <v>0</v>
      </c>
      <c r="AN1856">
        <f t="shared" si="775"/>
        <v>0</v>
      </c>
      <c r="AO1856">
        <f t="shared" si="776"/>
        <v>0</v>
      </c>
      <c r="AQ1856">
        <f t="shared" si="777"/>
        <v>0</v>
      </c>
      <c r="AR1856">
        <f t="shared" si="778"/>
        <v>0</v>
      </c>
      <c r="AS1856">
        <f t="shared" si="779"/>
        <v>0</v>
      </c>
      <c r="AT1856">
        <f t="shared" si="780"/>
        <v>0</v>
      </c>
      <c r="AV1856">
        <f t="shared" si="781"/>
        <v>0</v>
      </c>
      <c r="AW1856">
        <f t="shared" si="782"/>
        <v>0</v>
      </c>
      <c r="AX1856">
        <f t="shared" si="783"/>
        <v>0</v>
      </c>
      <c r="AY1856">
        <f t="shared" si="784"/>
        <v>0</v>
      </c>
      <c r="BA1856">
        <f t="shared" si="785"/>
        <v>0</v>
      </c>
      <c r="BB1856">
        <f t="shared" si="786"/>
        <v>0</v>
      </c>
      <c r="BC1856">
        <f t="shared" si="787"/>
        <v>0</v>
      </c>
      <c r="BD1856">
        <f t="shared" si="788"/>
        <v>0</v>
      </c>
      <c r="BF1856">
        <f t="shared" si="789"/>
        <v>0</v>
      </c>
      <c r="BG1856">
        <f t="shared" si="790"/>
        <v>0</v>
      </c>
      <c r="BH1856">
        <f t="shared" si="791"/>
        <v>0</v>
      </c>
      <c r="BI1856">
        <f t="shared" si="792"/>
        <v>0</v>
      </c>
    </row>
    <row r="1857" spans="1:61" ht="15" customHeight="1">
      <c r="A1857" s="166"/>
      <c r="B1857" s="7"/>
      <c r="C1857" s="64" t="s">
        <v>93</v>
      </c>
      <c r="D1857" s="322" t="str">
        <f t="shared" si="768"/>
        <v/>
      </c>
      <c r="E1857" s="323"/>
      <c r="F1857" s="323"/>
      <c r="G1857" s="323"/>
      <c r="H1857" s="323"/>
      <c r="I1857" s="323"/>
      <c r="J1857" s="323"/>
      <c r="K1857" s="323"/>
      <c r="L1857" s="324"/>
      <c r="M1857" s="234"/>
      <c r="N1857" s="234"/>
      <c r="O1857" s="234"/>
      <c r="P1857" s="234"/>
      <c r="Q1857" s="234"/>
      <c r="R1857" s="234"/>
      <c r="S1857" s="234"/>
      <c r="T1857" s="234"/>
      <c r="U1857" s="234"/>
      <c r="V1857" s="234"/>
      <c r="W1857" s="234"/>
      <c r="X1857" s="234"/>
      <c r="Y1857" s="234"/>
      <c r="Z1857" s="234"/>
      <c r="AA1857" s="234"/>
      <c r="AB1857" s="234"/>
      <c r="AC1857" s="234"/>
      <c r="AD1857" s="234"/>
      <c r="AG1857">
        <f t="shared" si="769"/>
        <v>0</v>
      </c>
      <c r="AH1857">
        <f t="shared" si="770"/>
        <v>0</v>
      </c>
      <c r="AI1857">
        <f t="shared" si="771"/>
        <v>0</v>
      </c>
      <c r="AJ1857">
        <f t="shared" si="772"/>
        <v>0</v>
      </c>
      <c r="AL1857">
        <f t="shared" si="773"/>
        <v>0</v>
      </c>
      <c r="AM1857">
        <f t="shared" si="774"/>
        <v>0</v>
      </c>
      <c r="AN1857">
        <f t="shared" si="775"/>
        <v>0</v>
      </c>
      <c r="AO1857">
        <f t="shared" si="776"/>
        <v>0</v>
      </c>
      <c r="AQ1857">
        <f t="shared" si="777"/>
        <v>0</v>
      </c>
      <c r="AR1857">
        <f t="shared" si="778"/>
        <v>0</v>
      </c>
      <c r="AS1857">
        <f t="shared" si="779"/>
        <v>0</v>
      </c>
      <c r="AT1857">
        <f t="shared" si="780"/>
        <v>0</v>
      </c>
      <c r="AV1857">
        <f t="shared" si="781"/>
        <v>0</v>
      </c>
      <c r="AW1857">
        <f t="shared" si="782"/>
        <v>0</v>
      </c>
      <c r="AX1857">
        <f t="shared" si="783"/>
        <v>0</v>
      </c>
      <c r="AY1857">
        <f t="shared" si="784"/>
        <v>0</v>
      </c>
      <c r="BA1857">
        <f t="shared" si="785"/>
        <v>0</v>
      </c>
      <c r="BB1857">
        <f t="shared" si="786"/>
        <v>0</v>
      </c>
      <c r="BC1857">
        <f t="shared" si="787"/>
        <v>0</v>
      </c>
      <c r="BD1857">
        <f t="shared" si="788"/>
        <v>0</v>
      </c>
      <c r="BF1857">
        <f t="shared" si="789"/>
        <v>0</v>
      </c>
      <c r="BG1857">
        <f t="shared" si="790"/>
        <v>0</v>
      </c>
      <c r="BH1857">
        <f t="shared" si="791"/>
        <v>0</v>
      </c>
      <c r="BI1857">
        <f t="shared" si="792"/>
        <v>0</v>
      </c>
    </row>
    <row r="1858" spans="1:61" ht="15" customHeight="1">
      <c r="A1858" s="166"/>
      <c r="B1858" s="7"/>
      <c r="C1858" s="64" t="s">
        <v>94</v>
      </c>
      <c r="D1858" s="322" t="str">
        <f t="shared" si="768"/>
        <v/>
      </c>
      <c r="E1858" s="323"/>
      <c r="F1858" s="323"/>
      <c r="G1858" s="323"/>
      <c r="H1858" s="323"/>
      <c r="I1858" s="323"/>
      <c r="J1858" s="323"/>
      <c r="K1858" s="323"/>
      <c r="L1858" s="324"/>
      <c r="M1858" s="234"/>
      <c r="N1858" s="234"/>
      <c r="O1858" s="234"/>
      <c r="P1858" s="234"/>
      <c r="Q1858" s="234"/>
      <c r="R1858" s="234"/>
      <c r="S1858" s="234"/>
      <c r="T1858" s="234"/>
      <c r="U1858" s="234"/>
      <c r="V1858" s="234"/>
      <c r="W1858" s="234"/>
      <c r="X1858" s="234"/>
      <c r="Y1858" s="234"/>
      <c r="Z1858" s="234"/>
      <c r="AA1858" s="234"/>
      <c r="AB1858" s="234"/>
      <c r="AC1858" s="234"/>
      <c r="AD1858" s="234"/>
      <c r="AG1858">
        <f t="shared" si="769"/>
        <v>0</v>
      </c>
      <c r="AH1858">
        <f t="shared" si="770"/>
        <v>0</v>
      </c>
      <c r="AI1858">
        <f t="shared" si="771"/>
        <v>0</v>
      </c>
      <c r="AJ1858">
        <f t="shared" si="772"/>
        <v>0</v>
      </c>
      <c r="AL1858">
        <f t="shared" si="773"/>
        <v>0</v>
      </c>
      <c r="AM1858">
        <f t="shared" si="774"/>
        <v>0</v>
      </c>
      <c r="AN1858">
        <f t="shared" si="775"/>
        <v>0</v>
      </c>
      <c r="AO1858">
        <f t="shared" si="776"/>
        <v>0</v>
      </c>
      <c r="AQ1858">
        <f t="shared" si="777"/>
        <v>0</v>
      </c>
      <c r="AR1858">
        <f t="shared" si="778"/>
        <v>0</v>
      </c>
      <c r="AS1858">
        <f t="shared" si="779"/>
        <v>0</v>
      </c>
      <c r="AT1858">
        <f t="shared" si="780"/>
        <v>0</v>
      </c>
      <c r="AV1858">
        <f t="shared" si="781"/>
        <v>0</v>
      </c>
      <c r="AW1858">
        <f t="shared" si="782"/>
        <v>0</v>
      </c>
      <c r="AX1858">
        <f t="shared" si="783"/>
        <v>0</v>
      </c>
      <c r="AY1858">
        <f t="shared" si="784"/>
        <v>0</v>
      </c>
      <c r="BA1858">
        <f t="shared" si="785"/>
        <v>0</v>
      </c>
      <c r="BB1858">
        <f t="shared" si="786"/>
        <v>0</v>
      </c>
      <c r="BC1858">
        <f t="shared" si="787"/>
        <v>0</v>
      </c>
      <c r="BD1858">
        <f t="shared" si="788"/>
        <v>0</v>
      </c>
      <c r="BF1858">
        <f t="shared" si="789"/>
        <v>0</v>
      </c>
      <c r="BG1858">
        <f t="shared" si="790"/>
        <v>0</v>
      </c>
      <c r="BH1858">
        <f t="shared" si="791"/>
        <v>0</v>
      </c>
      <c r="BI1858">
        <f t="shared" si="792"/>
        <v>0</v>
      </c>
    </row>
    <row r="1859" spans="1:61" ht="15" customHeight="1">
      <c r="A1859" s="166"/>
      <c r="B1859" s="7"/>
      <c r="C1859" s="64" t="s">
        <v>95</v>
      </c>
      <c r="D1859" s="322" t="str">
        <f t="shared" si="768"/>
        <v/>
      </c>
      <c r="E1859" s="323"/>
      <c r="F1859" s="323"/>
      <c r="G1859" s="323"/>
      <c r="H1859" s="323"/>
      <c r="I1859" s="323"/>
      <c r="J1859" s="323"/>
      <c r="K1859" s="323"/>
      <c r="L1859" s="324"/>
      <c r="M1859" s="234"/>
      <c r="N1859" s="234"/>
      <c r="O1859" s="234"/>
      <c r="P1859" s="234"/>
      <c r="Q1859" s="234"/>
      <c r="R1859" s="234"/>
      <c r="S1859" s="234"/>
      <c r="T1859" s="234"/>
      <c r="U1859" s="234"/>
      <c r="V1859" s="234"/>
      <c r="W1859" s="234"/>
      <c r="X1859" s="234"/>
      <c r="Y1859" s="234"/>
      <c r="Z1859" s="234"/>
      <c r="AA1859" s="234"/>
      <c r="AB1859" s="234"/>
      <c r="AC1859" s="234"/>
      <c r="AD1859" s="234"/>
      <c r="AG1859">
        <f t="shared" si="769"/>
        <v>0</v>
      </c>
      <c r="AH1859">
        <f t="shared" si="770"/>
        <v>0</v>
      </c>
      <c r="AI1859">
        <f t="shared" si="771"/>
        <v>0</v>
      </c>
      <c r="AJ1859">
        <f t="shared" si="772"/>
        <v>0</v>
      </c>
      <c r="AL1859">
        <f t="shared" si="773"/>
        <v>0</v>
      </c>
      <c r="AM1859">
        <f t="shared" si="774"/>
        <v>0</v>
      </c>
      <c r="AN1859">
        <f t="shared" si="775"/>
        <v>0</v>
      </c>
      <c r="AO1859">
        <f t="shared" si="776"/>
        <v>0</v>
      </c>
      <c r="AQ1859">
        <f t="shared" si="777"/>
        <v>0</v>
      </c>
      <c r="AR1859">
        <f t="shared" si="778"/>
        <v>0</v>
      </c>
      <c r="AS1859">
        <f t="shared" si="779"/>
        <v>0</v>
      </c>
      <c r="AT1859">
        <f t="shared" si="780"/>
        <v>0</v>
      </c>
      <c r="AV1859">
        <f t="shared" si="781"/>
        <v>0</v>
      </c>
      <c r="AW1859">
        <f t="shared" si="782"/>
        <v>0</v>
      </c>
      <c r="AX1859">
        <f t="shared" si="783"/>
        <v>0</v>
      </c>
      <c r="AY1859">
        <f t="shared" si="784"/>
        <v>0</v>
      </c>
      <c r="BA1859">
        <f t="shared" si="785"/>
        <v>0</v>
      </c>
      <c r="BB1859">
        <f t="shared" si="786"/>
        <v>0</v>
      </c>
      <c r="BC1859">
        <f t="shared" si="787"/>
        <v>0</v>
      </c>
      <c r="BD1859">
        <f t="shared" si="788"/>
        <v>0</v>
      </c>
      <c r="BF1859">
        <f t="shared" si="789"/>
        <v>0</v>
      </c>
      <c r="BG1859">
        <f t="shared" si="790"/>
        <v>0</v>
      </c>
      <c r="BH1859">
        <f t="shared" si="791"/>
        <v>0</v>
      </c>
      <c r="BI1859">
        <f t="shared" si="792"/>
        <v>0</v>
      </c>
    </row>
    <row r="1860" spans="1:61" ht="15" customHeight="1">
      <c r="A1860" s="166"/>
      <c r="B1860" s="7"/>
      <c r="C1860" s="64" t="s">
        <v>96</v>
      </c>
      <c r="D1860" s="322" t="str">
        <f t="shared" si="768"/>
        <v/>
      </c>
      <c r="E1860" s="323"/>
      <c r="F1860" s="323"/>
      <c r="G1860" s="323"/>
      <c r="H1860" s="323"/>
      <c r="I1860" s="323"/>
      <c r="J1860" s="323"/>
      <c r="K1860" s="323"/>
      <c r="L1860" s="324"/>
      <c r="M1860" s="234"/>
      <c r="N1860" s="234"/>
      <c r="O1860" s="234"/>
      <c r="P1860" s="234"/>
      <c r="Q1860" s="234"/>
      <c r="R1860" s="234"/>
      <c r="S1860" s="234"/>
      <c r="T1860" s="234"/>
      <c r="U1860" s="234"/>
      <c r="V1860" s="234"/>
      <c r="W1860" s="234"/>
      <c r="X1860" s="234"/>
      <c r="Y1860" s="234"/>
      <c r="Z1860" s="234"/>
      <c r="AA1860" s="234"/>
      <c r="AB1860" s="234"/>
      <c r="AC1860" s="234"/>
      <c r="AD1860" s="234"/>
      <c r="AG1860">
        <f t="shared" si="769"/>
        <v>0</v>
      </c>
      <c r="AH1860">
        <f t="shared" si="770"/>
        <v>0</v>
      </c>
      <c r="AI1860">
        <f t="shared" si="771"/>
        <v>0</v>
      </c>
      <c r="AJ1860">
        <f t="shared" si="772"/>
        <v>0</v>
      </c>
      <c r="AL1860">
        <f t="shared" si="773"/>
        <v>0</v>
      </c>
      <c r="AM1860">
        <f t="shared" si="774"/>
        <v>0</v>
      </c>
      <c r="AN1860">
        <f t="shared" si="775"/>
        <v>0</v>
      </c>
      <c r="AO1860">
        <f t="shared" si="776"/>
        <v>0</v>
      </c>
      <c r="AQ1860">
        <f t="shared" si="777"/>
        <v>0</v>
      </c>
      <c r="AR1860">
        <f t="shared" si="778"/>
        <v>0</v>
      </c>
      <c r="AS1860">
        <f t="shared" si="779"/>
        <v>0</v>
      </c>
      <c r="AT1860">
        <f t="shared" si="780"/>
        <v>0</v>
      </c>
      <c r="AV1860">
        <f t="shared" si="781"/>
        <v>0</v>
      </c>
      <c r="AW1860">
        <f t="shared" si="782"/>
        <v>0</v>
      </c>
      <c r="AX1860">
        <f t="shared" si="783"/>
        <v>0</v>
      </c>
      <c r="AY1860">
        <f t="shared" si="784"/>
        <v>0</v>
      </c>
      <c r="BA1860">
        <f t="shared" si="785"/>
        <v>0</v>
      </c>
      <c r="BB1860">
        <f t="shared" si="786"/>
        <v>0</v>
      </c>
      <c r="BC1860">
        <f t="shared" si="787"/>
        <v>0</v>
      </c>
      <c r="BD1860">
        <f t="shared" si="788"/>
        <v>0</v>
      </c>
      <c r="BF1860">
        <f t="shared" si="789"/>
        <v>0</v>
      </c>
      <c r="BG1860">
        <f t="shared" si="790"/>
        <v>0</v>
      </c>
      <c r="BH1860">
        <f t="shared" si="791"/>
        <v>0</v>
      </c>
      <c r="BI1860">
        <f t="shared" si="792"/>
        <v>0</v>
      </c>
    </row>
    <row r="1861" spans="1:61" ht="15" customHeight="1">
      <c r="A1861" s="166"/>
      <c r="B1861" s="7"/>
      <c r="C1861" s="64" t="s">
        <v>97</v>
      </c>
      <c r="D1861" s="322" t="str">
        <f t="shared" si="768"/>
        <v/>
      </c>
      <c r="E1861" s="323"/>
      <c r="F1861" s="323"/>
      <c r="G1861" s="323"/>
      <c r="H1861" s="323"/>
      <c r="I1861" s="323"/>
      <c r="J1861" s="323"/>
      <c r="K1861" s="323"/>
      <c r="L1861" s="324"/>
      <c r="M1861" s="234"/>
      <c r="N1861" s="234"/>
      <c r="O1861" s="234"/>
      <c r="P1861" s="234"/>
      <c r="Q1861" s="234"/>
      <c r="R1861" s="234"/>
      <c r="S1861" s="234"/>
      <c r="T1861" s="234"/>
      <c r="U1861" s="234"/>
      <c r="V1861" s="234"/>
      <c r="W1861" s="234"/>
      <c r="X1861" s="234"/>
      <c r="Y1861" s="234"/>
      <c r="Z1861" s="234"/>
      <c r="AA1861" s="234"/>
      <c r="AB1861" s="234"/>
      <c r="AC1861" s="234"/>
      <c r="AD1861" s="234"/>
      <c r="AG1861">
        <f t="shared" si="769"/>
        <v>0</v>
      </c>
      <c r="AH1861">
        <f t="shared" si="770"/>
        <v>0</v>
      </c>
      <c r="AI1861">
        <f t="shared" si="771"/>
        <v>0</v>
      </c>
      <c r="AJ1861">
        <f t="shared" si="772"/>
        <v>0</v>
      </c>
      <c r="AL1861">
        <f t="shared" si="773"/>
        <v>0</v>
      </c>
      <c r="AM1861">
        <f t="shared" si="774"/>
        <v>0</v>
      </c>
      <c r="AN1861">
        <f t="shared" si="775"/>
        <v>0</v>
      </c>
      <c r="AO1861">
        <f t="shared" si="776"/>
        <v>0</v>
      </c>
      <c r="AQ1861">
        <f t="shared" si="777"/>
        <v>0</v>
      </c>
      <c r="AR1861">
        <f t="shared" si="778"/>
        <v>0</v>
      </c>
      <c r="AS1861">
        <f t="shared" si="779"/>
        <v>0</v>
      </c>
      <c r="AT1861">
        <f t="shared" si="780"/>
        <v>0</v>
      </c>
      <c r="AV1861">
        <f t="shared" si="781"/>
        <v>0</v>
      </c>
      <c r="AW1861">
        <f t="shared" si="782"/>
        <v>0</v>
      </c>
      <c r="AX1861">
        <f t="shared" si="783"/>
        <v>0</v>
      </c>
      <c r="AY1861">
        <f t="shared" si="784"/>
        <v>0</v>
      </c>
      <c r="BA1861">
        <f t="shared" si="785"/>
        <v>0</v>
      </c>
      <c r="BB1861">
        <f t="shared" si="786"/>
        <v>0</v>
      </c>
      <c r="BC1861">
        <f t="shared" si="787"/>
        <v>0</v>
      </c>
      <c r="BD1861">
        <f t="shared" si="788"/>
        <v>0</v>
      </c>
      <c r="BF1861">
        <f t="shared" si="789"/>
        <v>0</v>
      </c>
      <c r="BG1861">
        <f t="shared" si="790"/>
        <v>0</v>
      </c>
      <c r="BH1861">
        <f t="shared" si="791"/>
        <v>0</v>
      </c>
      <c r="BI1861">
        <f t="shared" si="792"/>
        <v>0</v>
      </c>
    </row>
    <row r="1862" spans="1:61" ht="15" customHeight="1">
      <c r="A1862" s="166"/>
      <c r="B1862" s="7"/>
      <c r="C1862" s="64" t="s">
        <v>98</v>
      </c>
      <c r="D1862" s="322" t="str">
        <f t="shared" si="768"/>
        <v/>
      </c>
      <c r="E1862" s="323"/>
      <c r="F1862" s="323"/>
      <c r="G1862" s="323"/>
      <c r="H1862" s="323"/>
      <c r="I1862" s="323"/>
      <c r="J1862" s="323"/>
      <c r="K1862" s="323"/>
      <c r="L1862" s="324"/>
      <c r="M1862" s="234"/>
      <c r="N1862" s="234"/>
      <c r="O1862" s="234"/>
      <c r="P1862" s="234"/>
      <c r="Q1862" s="234"/>
      <c r="R1862" s="234"/>
      <c r="S1862" s="234"/>
      <c r="T1862" s="234"/>
      <c r="U1862" s="234"/>
      <c r="V1862" s="234"/>
      <c r="W1862" s="234"/>
      <c r="X1862" s="234"/>
      <c r="Y1862" s="234"/>
      <c r="Z1862" s="234"/>
      <c r="AA1862" s="234"/>
      <c r="AB1862" s="234"/>
      <c r="AC1862" s="234"/>
      <c r="AD1862" s="234"/>
      <c r="AG1862">
        <f t="shared" si="769"/>
        <v>0</v>
      </c>
      <c r="AH1862">
        <f t="shared" si="770"/>
        <v>0</v>
      </c>
      <c r="AI1862">
        <f t="shared" si="771"/>
        <v>0</v>
      </c>
      <c r="AJ1862">
        <f t="shared" si="772"/>
        <v>0</v>
      </c>
      <c r="AL1862">
        <f t="shared" si="773"/>
        <v>0</v>
      </c>
      <c r="AM1862">
        <f t="shared" si="774"/>
        <v>0</v>
      </c>
      <c r="AN1862">
        <f t="shared" si="775"/>
        <v>0</v>
      </c>
      <c r="AO1862">
        <f t="shared" si="776"/>
        <v>0</v>
      </c>
      <c r="AQ1862">
        <f t="shared" si="777"/>
        <v>0</v>
      </c>
      <c r="AR1862">
        <f t="shared" si="778"/>
        <v>0</v>
      </c>
      <c r="AS1862">
        <f t="shared" si="779"/>
        <v>0</v>
      </c>
      <c r="AT1862">
        <f t="shared" si="780"/>
        <v>0</v>
      </c>
      <c r="AV1862">
        <f t="shared" si="781"/>
        <v>0</v>
      </c>
      <c r="AW1862">
        <f t="shared" si="782"/>
        <v>0</v>
      </c>
      <c r="AX1862">
        <f t="shared" si="783"/>
        <v>0</v>
      </c>
      <c r="AY1862">
        <f t="shared" si="784"/>
        <v>0</v>
      </c>
      <c r="BA1862">
        <f t="shared" si="785"/>
        <v>0</v>
      </c>
      <c r="BB1862">
        <f t="shared" si="786"/>
        <v>0</v>
      </c>
      <c r="BC1862">
        <f t="shared" si="787"/>
        <v>0</v>
      </c>
      <c r="BD1862">
        <f t="shared" si="788"/>
        <v>0</v>
      </c>
      <c r="BF1862">
        <f t="shared" si="789"/>
        <v>0</v>
      </c>
      <c r="BG1862">
        <f t="shared" si="790"/>
        <v>0</v>
      </c>
      <c r="BH1862">
        <f t="shared" si="791"/>
        <v>0</v>
      </c>
      <c r="BI1862">
        <f t="shared" si="792"/>
        <v>0</v>
      </c>
    </row>
    <row r="1863" spans="1:61" ht="15" customHeight="1">
      <c r="A1863" s="166"/>
      <c r="B1863" s="7"/>
      <c r="C1863" s="64" t="s">
        <v>99</v>
      </c>
      <c r="D1863" s="322" t="str">
        <f t="shared" si="768"/>
        <v/>
      </c>
      <c r="E1863" s="323"/>
      <c r="F1863" s="323"/>
      <c r="G1863" s="323"/>
      <c r="H1863" s="323"/>
      <c r="I1863" s="323"/>
      <c r="J1863" s="323"/>
      <c r="K1863" s="323"/>
      <c r="L1863" s="324"/>
      <c r="M1863" s="234"/>
      <c r="N1863" s="234"/>
      <c r="O1863" s="234"/>
      <c r="P1863" s="234"/>
      <c r="Q1863" s="234"/>
      <c r="R1863" s="234"/>
      <c r="S1863" s="234"/>
      <c r="T1863" s="234"/>
      <c r="U1863" s="234"/>
      <c r="V1863" s="234"/>
      <c r="W1863" s="234"/>
      <c r="X1863" s="234"/>
      <c r="Y1863" s="234"/>
      <c r="Z1863" s="234"/>
      <c r="AA1863" s="234"/>
      <c r="AB1863" s="234"/>
      <c r="AC1863" s="234"/>
      <c r="AD1863" s="234"/>
      <c r="AG1863">
        <f t="shared" si="769"/>
        <v>0</v>
      </c>
      <c r="AH1863">
        <f t="shared" si="770"/>
        <v>0</v>
      </c>
      <c r="AI1863">
        <f t="shared" si="771"/>
        <v>0</v>
      </c>
      <c r="AJ1863">
        <f t="shared" si="772"/>
        <v>0</v>
      </c>
      <c r="AL1863">
        <f t="shared" si="773"/>
        <v>0</v>
      </c>
      <c r="AM1863">
        <f t="shared" si="774"/>
        <v>0</v>
      </c>
      <c r="AN1863">
        <f t="shared" si="775"/>
        <v>0</v>
      </c>
      <c r="AO1863">
        <f t="shared" si="776"/>
        <v>0</v>
      </c>
      <c r="AQ1863">
        <f t="shared" si="777"/>
        <v>0</v>
      </c>
      <c r="AR1863">
        <f t="shared" si="778"/>
        <v>0</v>
      </c>
      <c r="AS1863">
        <f t="shared" si="779"/>
        <v>0</v>
      </c>
      <c r="AT1863">
        <f t="shared" si="780"/>
        <v>0</v>
      </c>
      <c r="AV1863">
        <f t="shared" si="781"/>
        <v>0</v>
      </c>
      <c r="AW1863">
        <f t="shared" si="782"/>
        <v>0</v>
      </c>
      <c r="AX1863">
        <f t="shared" si="783"/>
        <v>0</v>
      </c>
      <c r="AY1863">
        <f t="shared" si="784"/>
        <v>0</v>
      </c>
      <c r="BA1863">
        <f t="shared" si="785"/>
        <v>0</v>
      </c>
      <c r="BB1863">
        <f t="shared" si="786"/>
        <v>0</v>
      </c>
      <c r="BC1863">
        <f t="shared" si="787"/>
        <v>0</v>
      </c>
      <c r="BD1863">
        <f t="shared" si="788"/>
        <v>0</v>
      </c>
      <c r="BF1863">
        <f t="shared" si="789"/>
        <v>0</v>
      </c>
      <c r="BG1863">
        <f t="shared" si="790"/>
        <v>0</v>
      </c>
      <c r="BH1863">
        <f t="shared" si="791"/>
        <v>0</v>
      </c>
      <c r="BI1863">
        <f t="shared" si="792"/>
        <v>0</v>
      </c>
    </row>
    <row r="1864" spans="1:61" ht="15" customHeight="1">
      <c r="A1864" s="166"/>
      <c r="B1864" s="7"/>
      <c r="C1864" s="64" t="s">
        <v>100</v>
      </c>
      <c r="D1864" s="322" t="str">
        <f t="shared" si="768"/>
        <v/>
      </c>
      <c r="E1864" s="323"/>
      <c r="F1864" s="323"/>
      <c r="G1864" s="323"/>
      <c r="H1864" s="323"/>
      <c r="I1864" s="323"/>
      <c r="J1864" s="323"/>
      <c r="K1864" s="323"/>
      <c r="L1864" s="324"/>
      <c r="M1864" s="234"/>
      <c r="N1864" s="234"/>
      <c r="O1864" s="234"/>
      <c r="P1864" s="234"/>
      <c r="Q1864" s="234"/>
      <c r="R1864" s="234"/>
      <c r="S1864" s="234"/>
      <c r="T1864" s="234"/>
      <c r="U1864" s="234"/>
      <c r="V1864" s="234"/>
      <c r="W1864" s="234"/>
      <c r="X1864" s="234"/>
      <c r="Y1864" s="234"/>
      <c r="Z1864" s="234"/>
      <c r="AA1864" s="234"/>
      <c r="AB1864" s="234"/>
      <c r="AC1864" s="234"/>
      <c r="AD1864" s="234"/>
      <c r="AG1864">
        <f t="shared" si="769"/>
        <v>0</v>
      </c>
      <c r="AH1864">
        <f t="shared" si="770"/>
        <v>0</v>
      </c>
      <c r="AI1864">
        <f t="shared" si="771"/>
        <v>0</v>
      </c>
      <c r="AJ1864">
        <f t="shared" si="772"/>
        <v>0</v>
      </c>
      <c r="AL1864">
        <f t="shared" si="773"/>
        <v>0</v>
      </c>
      <c r="AM1864">
        <f t="shared" si="774"/>
        <v>0</v>
      </c>
      <c r="AN1864">
        <f t="shared" si="775"/>
        <v>0</v>
      </c>
      <c r="AO1864">
        <f t="shared" si="776"/>
        <v>0</v>
      </c>
      <c r="AQ1864">
        <f t="shared" si="777"/>
        <v>0</v>
      </c>
      <c r="AR1864">
        <f t="shared" si="778"/>
        <v>0</v>
      </c>
      <c r="AS1864">
        <f t="shared" si="779"/>
        <v>0</v>
      </c>
      <c r="AT1864">
        <f t="shared" si="780"/>
        <v>0</v>
      </c>
      <c r="AV1864">
        <f t="shared" si="781"/>
        <v>0</v>
      </c>
      <c r="AW1864">
        <f t="shared" si="782"/>
        <v>0</v>
      </c>
      <c r="AX1864">
        <f t="shared" si="783"/>
        <v>0</v>
      </c>
      <c r="AY1864">
        <f t="shared" si="784"/>
        <v>0</v>
      </c>
      <c r="BA1864">
        <f t="shared" si="785"/>
        <v>0</v>
      </c>
      <c r="BB1864">
        <f t="shared" si="786"/>
        <v>0</v>
      </c>
      <c r="BC1864">
        <f t="shared" si="787"/>
        <v>0</v>
      </c>
      <c r="BD1864">
        <f t="shared" si="788"/>
        <v>0</v>
      </c>
      <c r="BF1864">
        <f t="shared" si="789"/>
        <v>0</v>
      </c>
      <c r="BG1864">
        <f t="shared" si="790"/>
        <v>0</v>
      </c>
      <c r="BH1864">
        <f t="shared" si="791"/>
        <v>0</v>
      </c>
      <c r="BI1864">
        <f t="shared" si="792"/>
        <v>0</v>
      </c>
    </row>
    <row r="1865" spans="1:61" ht="15" customHeight="1">
      <c r="A1865" s="166"/>
      <c r="B1865" s="7"/>
      <c r="C1865" s="64" t="s">
        <v>101</v>
      </c>
      <c r="D1865" s="322" t="str">
        <f t="shared" si="768"/>
        <v/>
      </c>
      <c r="E1865" s="323"/>
      <c r="F1865" s="323"/>
      <c r="G1865" s="323"/>
      <c r="H1865" s="323"/>
      <c r="I1865" s="323"/>
      <c r="J1865" s="323"/>
      <c r="K1865" s="323"/>
      <c r="L1865" s="324"/>
      <c r="M1865" s="234"/>
      <c r="N1865" s="234"/>
      <c r="O1865" s="234"/>
      <c r="P1865" s="234"/>
      <c r="Q1865" s="234"/>
      <c r="R1865" s="234"/>
      <c r="S1865" s="234"/>
      <c r="T1865" s="234"/>
      <c r="U1865" s="234"/>
      <c r="V1865" s="234"/>
      <c r="W1865" s="234"/>
      <c r="X1865" s="234"/>
      <c r="Y1865" s="234"/>
      <c r="Z1865" s="234"/>
      <c r="AA1865" s="234"/>
      <c r="AB1865" s="234"/>
      <c r="AC1865" s="234"/>
      <c r="AD1865" s="234"/>
      <c r="AG1865">
        <f t="shared" si="769"/>
        <v>0</v>
      </c>
      <c r="AH1865">
        <f t="shared" si="770"/>
        <v>0</v>
      </c>
      <c r="AI1865">
        <f t="shared" si="771"/>
        <v>0</v>
      </c>
      <c r="AJ1865">
        <f t="shared" si="772"/>
        <v>0</v>
      </c>
      <c r="AL1865">
        <f t="shared" si="773"/>
        <v>0</v>
      </c>
      <c r="AM1865">
        <f t="shared" si="774"/>
        <v>0</v>
      </c>
      <c r="AN1865">
        <f t="shared" si="775"/>
        <v>0</v>
      </c>
      <c r="AO1865">
        <f t="shared" si="776"/>
        <v>0</v>
      </c>
      <c r="AQ1865">
        <f t="shared" si="777"/>
        <v>0</v>
      </c>
      <c r="AR1865">
        <f t="shared" si="778"/>
        <v>0</v>
      </c>
      <c r="AS1865">
        <f t="shared" si="779"/>
        <v>0</v>
      </c>
      <c r="AT1865">
        <f t="shared" si="780"/>
        <v>0</v>
      </c>
      <c r="AV1865">
        <f t="shared" si="781"/>
        <v>0</v>
      </c>
      <c r="AW1865">
        <f t="shared" si="782"/>
        <v>0</v>
      </c>
      <c r="AX1865">
        <f t="shared" si="783"/>
        <v>0</v>
      </c>
      <c r="AY1865">
        <f t="shared" si="784"/>
        <v>0</v>
      </c>
      <c r="BA1865">
        <f t="shared" si="785"/>
        <v>0</v>
      </c>
      <c r="BB1865">
        <f t="shared" si="786"/>
        <v>0</v>
      </c>
      <c r="BC1865">
        <f t="shared" si="787"/>
        <v>0</v>
      </c>
      <c r="BD1865">
        <f t="shared" si="788"/>
        <v>0</v>
      </c>
      <c r="BF1865">
        <f t="shared" si="789"/>
        <v>0</v>
      </c>
      <c r="BG1865">
        <f t="shared" si="790"/>
        <v>0</v>
      </c>
      <c r="BH1865">
        <f t="shared" si="791"/>
        <v>0</v>
      </c>
      <c r="BI1865">
        <f t="shared" si="792"/>
        <v>0</v>
      </c>
    </row>
    <row r="1866" spans="1:61" ht="15" customHeight="1">
      <c r="A1866" s="166"/>
      <c r="B1866" s="7"/>
      <c r="C1866" s="64" t="s">
        <v>102</v>
      </c>
      <c r="D1866" s="322" t="str">
        <f t="shared" si="768"/>
        <v/>
      </c>
      <c r="E1866" s="323"/>
      <c r="F1866" s="323"/>
      <c r="G1866" s="323"/>
      <c r="H1866" s="323"/>
      <c r="I1866" s="323"/>
      <c r="J1866" s="323"/>
      <c r="K1866" s="323"/>
      <c r="L1866" s="324"/>
      <c r="M1866" s="234"/>
      <c r="N1866" s="234"/>
      <c r="O1866" s="234"/>
      <c r="P1866" s="234"/>
      <c r="Q1866" s="234"/>
      <c r="R1866" s="234"/>
      <c r="S1866" s="234"/>
      <c r="T1866" s="234"/>
      <c r="U1866" s="234"/>
      <c r="V1866" s="234"/>
      <c r="W1866" s="234"/>
      <c r="X1866" s="234"/>
      <c r="Y1866" s="234"/>
      <c r="Z1866" s="234"/>
      <c r="AA1866" s="234"/>
      <c r="AB1866" s="234"/>
      <c r="AC1866" s="234"/>
      <c r="AD1866" s="234"/>
      <c r="AG1866">
        <f t="shared" si="769"/>
        <v>0</v>
      </c>
      <c r="AH1866">
        <f t="shared" si="770"/>
        <v>0</v>
      </c>
      <c r="AI1866">
        <f t="shared" si="771"/>
        <v>0</v>
      </c>
      <c r="AJ1866">
        <f t="shared" si="772"/>
        <v>0</v>
      </c>
      <c r="AL1866">
        <f t="shared" si="773"/>
        <v>0</v>
      </c>
      <c r="AM1866">
        <f t="shared" si="774"/>
        <v>0</v>
      </c>
      <c r="AN1866">
        <f t="shared" si="775"/>
        <v>0</v>
      </c>
      <c r="AO1866">
        <f t="shared" si="776"/>
        <v>0</v>
      </c>
      <c r="AQ1866">
        <f t="shared" si="777"/>
        <v>0</v>
      </c>
      <c r="AR1866">
        <f t="shared" si="778"/>
        <v>0</v>
      </c>
      <c r="AS1866">
        <f t="shared" si="779"/>
        <v>0</v>
      </c>
      <c r="AT1866">
        <f t="shared" si="780"/>
        <v>0</v>
      </c>
      <c r="AV1866">
        <f t="shared" si="781"/>
        <v>0</v>
      </c>
      <c r="AW1866">
        <f t="shared" si="782"/>
        <v>0</v>
      </c>
      <c r="AX1866">
        <f t="shared" si="783"/>
        <v>0</v>
      </c>
      <c r="AY1866">
        <f t="shared" si="784"/>
        <v>0</v>
      </c>
      <c r="BA1866">
        <f t="shared" si="785"/>
        <v>0</v>
      </c>
      <c r="BB1866">
        <f t="shared" si="786"/>
        <v>0</v>
      </c>
      <c r="BC1866">
        <f t="shared" si="787"/>
        <v>0</v>
      </c>
      <c r="BD1866">
        <f t="shared" si="788"/>
        <v>0</v>
      </c>
      <c r="BF1866">
        <f t="shared" si="789"/>
        <v>0</v>
      </c>
      <c r="BG1866">
        <f t="shared" si="790"/>
        <v>0</v>
      </c>
      <c r="BH1866">
        <f t="shared" si="791"/>
        <v>0</v>
      </c>
      <c r="BI1866">
        <f t="shared" si="792"/>
        <v>0</v>
      </c>
    </row>
    <row r="1867" spans="1:61" ht="15" customHeight="1">
      <c r="A1867" s="166"/>
      <c r="B1867" s="7"/>
      <c r="C1867" s="64" t="s">
        <v>108</v>
      </c>
      <c r="D1867" s="322" t="str">
        <f t="shared" si="768"/>
        <v/>
      </c>
      <c r="E1867" s="323"/>
      <c r="F1867" s="323"/>
      <c r="G1867" s="323"/>
      <c r="H1867" s="323"/>
      <c r="I1867" s="323"/>
      <c r="J1867" s="323"/>
      <c r="K1867" s="323"/>
      <c r="L1867" s="324"/>
      <c r="M1867" s="234"/>
      <c r="N1867" s="234"/>
      <c r="O1867" s="234"/>
      <c r="P1867" s="234"/>
      <c r="Q1867" s="234"/>
      <c r="R1867" s="234"/>
      <c r="S1867" s="234"/>
      <c r="T1867" s="234"/>
      <c r="U1867" s="234"/>
      <c r="V1867" s="234"/>
      <c r="W1867" s="234"/>
      <c r="X1867" s="234"/>
      <c r="Y1867" s="234"/>
      <c r="Z1867" s="234"/>
      <c r="AA1867" s="234"/>
      <c r="AB1867" s="234"/>
      <c r="AC1867" s="234"/>
      <c r="AD1867" s="234"/>
      <c r="AG1867">
        <f t="shared" si="769"/>
        <v>0</v>
      </c>
      <c r="AH1867">
        <f t="shared" si="770"/>
        <v>0</v>
      </c>
      <c r="AI1867">
        <f t="shared" si="771"/>
        <v>0</v>
      </c>
      <c r="AJ1867">
        <f t="shared" si="772"/>
        <v>0</v>
      </c>
      <c r="AL1867">
        <f t="shared" si="773"/>
        <v>0</v>
      </c>
      <c r="AM1867">
        <f t="shared" si="774"/>
        <v>0</v>
      </c>
      <c r="AN1867">
        <f t="shared" si="775"/>
        <v>0</v>
      </c>
      <c r="AO1867">
        <f t="shared" si="776"/>
        <v>0</v>
      </c>
      <c r="AQ1867">
        <f t="shared" si="777"/>
        <v>0</v>
      </c>
      <c r="AR1867">
        <f t="shared" si="778"/>
        <v>0</v>
      </c>
      <c r="AS1867">
        <f t="shared" si="779"/>
        <v>0</v>
      </c>
      <c r="AT1867">
        <f t="shared" si="780"/>
        <v>0</v>
      </c>
      <c r="AV1867">
        <f t="shared" si="781"/>
        <v>0</v>
      </c>
      <c r="AW1867">
        <f t="shared" si="782"/>
        <v>0</v>
      </c>
      <c r="AX1867">
        <f t="shared" si="783"/>
        <v>0</v>
      </c>
      <c r="AY1867">
        <f t="shared" si="784"/>
        <v>0</v>
      </c>
      <c r="BA1867">
        <f t="shared" si="785"/>
        <v>0</v>
      </c>
      <c r="BB1867">
        <f t="shared" si="786"/>
        <v>0</v>
      </c>
      <c r="BC1867">
        <f t="shared" si="787"/>
        <v>0</v>
      </c>
      <c r="BD1867">
        <f t="shared" si="788"/>
        <v>0</v>
      </c>
      <c r="BF1867">
        <f t="shared" si="789"/>
        <v>0</v>
      </c>
      <c r="BG1867">
        <f t="shared" si="790"/>
        <v>0</v>
      </c>
      <c r="BH1867">
        <f t="shared" si="791"/>
        <v>0</v>
      </c>
      <c r="BI1867">
        <f t="shared" si="792"/>
        <v>0</v>
      </c>
    </row>
    <row r="1868" spans="1:61" ht="15" customHeight="1">
      <c r="A1868" s="166"/>
      <c r="B1868" s="7"/>
      <c r="C1868" s="64" t="s">
        <v>109</v>
      </c>
      <c r="D1868" s="322" t="str">
        <f t="shared" si="768"/>
        <v/>
      </c>
      <c r="E1868" s="323"/>
      <c r="F1868" s="323"/>
      <c r="G1868" s="323"/>
      <c r="H1868" s="323"/>
      <c r="I1868" s="323"/>
      <c r="J1868" s="323"/>
      <c r="K1868" s="323"/>
      <c r="L1868" s="324"/>
      <c r="M1868" s="234"/>
      <c r="N1868" s="234"/>
      <c r="O1868" s="234"/>
      <c r="P1868" s="234"/>
      <c r="Q1868" s="234"/>
      <c r="R1868" s="234"/>
      <c r="S1868" s="234"/>
      <c r="T1868" s="234"/>
      <c r="U1868" s="234"/>
      <c r="V1868" s="234"/>
      <c r="W1868" s="234"/>
      <c r="X1868" s="234"/>
      <c r="Y1868" s="234"/>
      <c r="Z1868" s="234"/>
      <c r="AA1868" s="234"/>
      <c r="AB1868" s="234"/>
      <c r="AC1868" s="234"/>
      <c r="AD1868" s="234"/>
      <c r="AG1868">
        <f t="shared" si="769"/>
        <v>0</v>
      </c>
      <c r="AH1868">
        <f t="shared" si="770"/>
        <v>0</v>
      </c>
      <c r="AI1868">
        <f t="shared" si="771"/>
        <v>0</v>
      </c>
      <c r="AJ1868">
        <f t="shared" si="772"/>
        <v>0</v>
      </c>
      <c r="AL1868">
        <f t="shared" si="773"/>
        <v>0</v>
      </c>
      <c r="AM1868">
        <f t="shared" si="774"/>
        <v>0</v>
      </c>
      <c r="AN1868">
        <f t="shared" si="775"/>
        <v>0</v>
      </c>
      <c r="AO1868">
        <f t="shared" si="776"/>
        <v>0</v>
      </c>
      <c r="AQ1868">
        <f t="shared" si="777"/>
        <v>0</v>
      </c>
      <c r="AR1868">
        <f t="shared" si="778"/>
        <v>0</v>
      </c>
      <c r="AS1868">
        <f t="shared" si="779"/>
        <v>0</v>
      </c>
      <c r="AT1868">
        <f t="shared" si="780"/>
        <v>0</v>
      </c>
      <c r="AV1868">
        <f t="shared" si="781"/>
        <v>0</v>
      </c>
      <c r="AW1868">
        <f t="shared" si="782"/>
        <v>0</v>
      </c>
      <c r="AX1868">
        <f t="shared" si="783"/>
        <v>0</v>
      </c>
      <c r="AY1868">
        <f t="shared" si="784"/>
        <v>0</v>
      </c>
      <c r="BA1868">
        <f t="shared" si="785"/>
        <v>0</v>
      </c>
      <c r="BB1868">
        <f t="shared" si="786"/>
        <v>0</v>
      </c>
      <c r="BC1868">
        <f t="shared" si="787"/>
        <v>0</v>
      </c>
      <c r="BD1868">
        <f t="shared" si="788"/>
        <v>0</v>
      </c>
      <c r="BF1868">
        <f t="shared" si="789"/>
        <v>0</v>
      </c>
      <c r="BG1868">
        <f t="shared" si="790"/>
        <v>0</v>
      </c>
      <c r="BH1868">
        <f t="shared" si="791"/>
        <v>0</v>
      </c>
      <c r="BI1868">
        <f t="shared" si="792"/>
        <v>0</v>
      </c>
    </row>
    <row r="1869" spans="1:61" ht="15" customHeight="1">
      <c r="A1869" s="166"/>
      <c r="B1869" s="7"/>
      <c r="C1869" s="64" t="s">
        <v>110</v>
      </c>
      <c r="D1869" s="322" t="str">
        <f t="shared" si="768"/>
        <v/>
      </c>
      <c r="E1869" s="323"/>
      <c r="F1869" s="323"/>
      <c r="G1869" s="323"/>
      <c r="H1869" s="323"/>
      <c r="I1869" s="323"/>
      <c r="J1869" s="323"/>
      <c r="K1869" s="323"/>
      <c r="L1869" s="324"/>
      <c r="M1869" s="234"/>
      <c r="N1869" s="234"/>
      <c r="O1869" s="234"/>
      <c r="P1869" s="234"/>
      <c r="Q1869" s="234"/>
      <c r="R1869" s="234"/>
      <c r="S1869" s="234"/>
      <c r="T1869" s="234"/>
      <c r="U1869" s="234"/>
      <c r="V1869" s="234"/>
      <c r="W1869" s="234"/>
      <c r="X1869" s="234"/>
      <c r="Y1869" s="234"/>
      <c r="Z1869" s="234"/>
      <c r="AA1869" s="234"/>
      <c r="AB1869" s="234"/>
      <c r="AC1869" s="234"/>
      <c r="AD1869" s="234"/>
      <c r="AG1869">
        <f t="shared" si="769"/>
        <v>0</v>
      </c>
      <c r="AH1869">
        <f t="shared" si="770"/>
        <v>0</v>
      </c>
      <c r="AI1869">
        <f t="shared" si="771"/>
        <v>0</v>
      </c>
      <c r="AJ1869">
        <f t="shared" si="772"/>
        <v>0</v>
      </c>
      <c r="AL1869">
        <f t="shared" si="773"/>
        <v>0</v>
      </c>
      <c r="AM1869">
        <f t="shared" si="774"/>
        <v>0</v>
      </c>
      <c r="AN1869">
        <f t="shared" si="775"/>
        <v>0</v>
      </c>
      <c r="AO1869">
        <f t="shared" si="776"/>
        <v>0</v>
      </c>
      <c r="AQ1869">
        <f t="shared" si="777"/>
        <v>0</v>
      </c>
      <c r="AR1869">
        <f t="shared" si="778"/>
        <v>0</v>
      </c>
      <c r="AS1869">
        <f t="shared" si="779"/>
        <v>0</v>
      </c>
      <c r="AT1869">
        <f t="shared" si="780"/>
        <v>0</v>
      </c>
      <c r="AV1869">
        <f t="shared" si="781"/>
        <v>0</v>
      </c>
      <c r="AW1869">
        <f t="shared" si="782"/>
        <v>0</v>
      </c>
      <c r="AX1869">
        <f t="shared" si="783"/>
        <v>0</v>
      </c>
      <c r="AY1869">
        <f t="shared" si="784"/>
        <v>0</v>
      </c>
      <c r="BA1869">
        <f t="shared" si="785"/>
        <v>0</v>
      </c>
      <c r="BB1869">
        <f t="shared" si="786"/>
        <v>0</v>
      </c>
      <c r="BC1869">
        <f t="shared" si="787"/>
        <v>0</v>
      </c>
      <c r="BD1869">
        <f t="shared" si="788"/>
        <v>0</v>
      </c>
      <c r="BF1869">
        <f t="shared" si="789"/>
        <v>0</v>
      </c>
      <c r="BG1869">
        <f t="shared" si="790"/>
        <v>0</v>
      </c>
      <c r="BH1869">
        <f t="shared" si="791"/>
        <v>0</v>
      </c>
      <c r="BI1869">
        <f t="shared" si="792"/>
        <v>0</v>
      </c>
    </row>
    <row r="1870" spans="1:61" ht="15" customHeight="1">
      <c r="A1870" s="166"/>
      <c r="B1870" s="7"/>
      <c r="C1870" s="64" t="s">
        <v>111</v>
      </c>
      <c r="D1870" s="322" t="str">
        <f t="shared" si="768"/>
        <v/>
      </c>
      <c r="E1870" s="323"/>
      <c r="F1870" s="323"/>
      <c r="G1870" s="323"/>
      <c r="H1870" s="323"/>
      <c r="I1870" s="323"/>
      <c r="J1870" s="323"/>
      <c r="K1870" s="323"/>
      <c r="L1870" s="324"/>
      <c r="M1870" s="234"/>
      <c r="N1870" s="234"/>
      <c r="O1870" s="234"/>
      <c r="P1870" s="234"/>
      <c r="Q1870" s="234"/>
      <c r="R1870" s="234"/>
      <c r="S1870" s="234"/>
      <c r="T1870" s="234"/>
      <c r="U1870" s="234"/>
      <c r="V1870" s="234"/>
      <c r="W1870" s="234"/>
      <c r="X1870" s="234"/>
      <c r="Y1870" s="234"/>
      <c r="Z1870" s="234"/>
      <c r="AA1870" s="234"/>
      <c r="AB1870" s="234"/>
      <c r="AC1870" s="234"/>
      <c r="AD1870" s="234"/>
      <c r="AG1870">
        <f t="shared" si="769"/>
        <v>0</v>
      </c>
      <c r="AH1870">
        <f t="shared" si="770"/>
        <v>0</v>
      </c>
      <c r="AI1870">
        <f t="shared" si="771"/>
        <v>0</v>
      </c>
      <c r="AJ1870">
        <f t="shared" si="772"/>
        <v>0</v>
      </c>
      <c r="AL1870">
        <f t="shared" si="773"/>
        <v>0</v>
      </c>
      <c r="AM1870">
        <f t="shared" si="774"/>
        <v>0</v>
      </c>
      <c r="AN1870">
        <f t="shared" si="775"/>
        <v>0</v>
      </c>
      <c r="AO1870">
        <f t="shared" si="776"/>
        <v>0</v>
      </c>
      <c r="AQ1870">
        <f t="shared" si="777"/>
        <v>0</v>
      </c>
      <c r="AR1870">
        <f t="shared" si="778"/>
        <v>0</v>
      </c>
      <c r="AS1870">
        <f t="shared" si="779"/>
        <v>0</v>
      </c>
      <c r="AT1870">
        <f t="shared" si="780"/>
        <v>0</v>
      </c>
      <c r="AV1870">
        <f t="shared" si="781"/>
        <v>0</v>
      </c>
      <c r="AW1870">
        <f t="shared" si="782"/>
        <v>0</v>
      </c>
      <c r="AX1870">
        <f t="shared" si="783"/>
        <v>0</v>
      </c>
      <c r="AY1870">
        <f t="shared" si="784"/>
        <v>0</v>
      </c>
      <c r="BA1870">
        <f t="shared" si="785"/>
        <v>0</v>
      </c>
      <c r="BB1870">
        <f t="shared" si="786"/>
        <v>0</v>
      </c>
      <c r="BC1870">
        <f t="shared" si="787"/>
        <v>0</v>
      </c>
      <c r="BD1870">
        <f t="shared" si="788"/>
        <v>0</v>
      </c>
      <c r="BF1870">
        <f t="shared" si="789"/>
        <v>0</v>
      </c>
      <c r="BG1870">
        <f t="shared" si="790"/>
        <v>0</v>
      </c>
      <c r="BH1870">
        <f t="shared" si="791"/>
        <v>0</v>
      </c>
      <c r="BI1870">
        <f t="shared" si="792"/>
        <v>0</v>
      </c>
    </row>
    <row r="1871" spans="1:61" ht="15" customHeight="1">
      <c r="A1871" s="166"/>
      <c r="B1871" s="7"/>
      <c r="C1871" s="64" t="s">
        <v>112</v>
      </c>
      <c r="D1871" s="322" t="str">
        <f t="shared" si="768"/>
        <v/>
      </c>
      <c r="E1871" s="323"/>
      <c r="F1871" s="323"/>
      <c r="G1871" s="323"/>
      <c r="H1871" s="323"/>
      <c r="I1871" s="323"/>
      <c r="J1871" s="323"/>
      <c r="K1871" s="323"/>
      <c r="L1871" s="324"/>
      <c r="M1871" s="234"/>
      <c r="N1871" s="234"/>
      <c r="O1871" s="234"/>
      <c r="P1871" s="234"/>
      <c r="Q1871" s="234"/>
      <c r="R1871" s="234"/>
      <c r="S1871" s="234"/>
      <c r="T1871" s="234"/>
      <c r="U1871" s="234"/>
      <c r="V1871" s="234"/>
      <c r="W1871" s="234"/>
      <c r="X1871" s="234"/>
      <c r="Y1871" s="234"/>
      <c r="Z1871" s="234"/>
      <c r="AA1871" s="234"/>
      <c r="AB1871" s="234"/>
      <c r="AC1871" s="234"/>
      <c r="AD1871" s="234"/>
      <c r="AG1871">
        <f t="shared" si="769"/>
        <v>0</v>
      </c>
      <c r="AH1871">
        <f t="shared" si="770"/>
        <v>0</v>
      </c>
      <c r="AI1871">
        <f t="shared" si="771"/>
        <v>0</v>
      </c>
      <c r="AJ1871">
        <f t="shared" si="772"/>
        <v>0</v>
      </c>
      <c r="AL1871">
        <f t="shared" si="773"/>
        <v>0</v>
      </c>
      <c r="AM1871">
        <f t="shared" si="774"/>
        <v>0</v>
      </c>
      <c r="AN1871">
        <f t="shared" si="775"/>
        <v>0</v>
      </c>
      <c r="AO1871">
        <f t="shared" si="776"/>
        <v>0</v>
      </c>
      <c r="AQ1871">
        <f t="shared" si="777"/>
        <v>0</v>
      </c>
      <c r="AR1871">
        <f t="shared" si="778"/>
        <v>0</v>
      </c>
      <c r="AS1871">
        <f t="shared" si="779"/>
        <v>0</v>
      </c>
      <c r="AT1871">
        <f t="shared" si="780"/>
        <v>0</v>
      </c>
      <c r="AV1871">
        <f t="shared" si="781"/>
        <v>0</v>
      </c>
      <c r="AW1871">
        <f t="shared" si="782"/>
        <v>0</v>
      </c>
      <c r="AX1871">
        <f t="shared" si="783"/>
        <v>0</v>
      </c>
      <c r="AY1871">
        <f t="shared" si="784"/>
        <v>0</v>
      </c>
      <c r="BA1871">
        <f t="shared" si="785"/>
        <v>0</v>
      </c>
      <c r="BB1871">
        <f t="shared" si="786"/>
        <v>0</v>
      </c>
      <c r="BC1871">
        <f t="shared" si="787"/>
        <v>0</v>
      </c>
      <c r="BD1871">
        <f t="shared" si="788"/>
        <v>0</v>
      </c>
      <c r="BF1871">
        <f t="shared" si="789"/>
        <v>0</v>
      </c>
      <c r="BG1871">
        <f t="shared" si="790"/>
        <v>0</v>
      </c>
      <c r="BH1871">
        <f t="shared" si="791"/>
        <v>0</v>
      </c>
      <c r="BI1871">
        <f t="shared" si="792"/>
        <v>0</v>
      </c>
    </row>
    <row r="1872" spans="1:61" ht="15" customHeight="1">
      <c r="A1872" s="166"/>
      <c r="B1872" s="7"/>
      <c r="C1872" s="64" t="s">
        <v>113</v>
      </c>
      <c r="D1872" s="322" t="str">
        <f t="shared" si="768"/>
        <v/>
      </c>
      <c r="E1872" s="323"/>
      <c r="F1872" s="323"/>
      <c r="G1872" s="323"/>
      <c r="H1872" s="323"/>
      <c r="I1872" s="323"/>
      <c r="J1872" s="323"/>
      <c r="K1872" s="323"/>
      <c r="L1872" s="324"/>
      <c r="M1872" s="234"/>
      <c r="N1872" s="234"/>
      <c r="O1872" s="234"/>
      <c r="P1872" s="234"/>
      <c r="Q1872" s="234"/>
      <c r="R1872" s="234"/>
      <c r="S1872" s="234"/>
      <c r="T1872" s="234"/>
      <c r="U1872" s="234"/>
      <c r="V1872" s="234"/>
      <c r="W1872" s="234"/>
      <c r="X1872" s="234"/>
      <c r="Y1872" s="234"/>
      <c r="Z1872" s="234"/>
      <c r="AA1872" s="234"/>
      <c r="AB1872" s="234"/>
      <c r="AC1872" s="234"/>
      <c r="AD1872" s="234"/>
      <c r="AG1872">
        <f t="shared" si="769"/>
        <v>0</v>
      </c>
      <c r="AH1872">
        <f t="shared" si="770"/>
        <v>0</v>
      </c>
      <c r="AI1872">
        <f t="shared" si="771"/>
        <v>0</v>
      </c>
      <c r="AJ1872">
        <f t="shared" si="772"/>
        <v>0</v>
      </c>
      <c r="AL1872">
        <f t="shared" si="773"/>
        <v>0</v>
      </c>
      <c r="AM1872">
        <f t="shared" si="774"/>
        <v>0</v>
      </c>
      <c r="AN1872">
        <f t="shared" si="775"/>
        <v>0</v>
      </c>
      <c r="AO1872">
        <f t="shared" si="776"/>
        <v>0</v>
      </c>
      <c r="AQ1872">
        <f t="shared" si="777"/>
        <v>0</v>
      </c>
      <c r="AR1872">
        <f t="shared" si="778"/>
        <v>0</v>
      </c>
      <c r="AS1872">
        <f t="shared" si="779"/>
        <v>0</v>
      </c>
      <c r="AT1872">
        <f t="shared" si="780"/>
        <v>0</v>
      </c>
      <c r="AV1872">
        <f t="shared" si="781"/>
        <v>0</v>
      </c>
      <c r="AW1872">
        <f t="shared" si="782"/>
        <v>0</v>
      </c>
      <c r="AX1872">
        <f t="shared" si="783"/>
        <v>0</v>
      </c>
      <c r="AY1872">
        <f t="shared" si="784"/>
        <v>0</v>
      </c>
      <c r="BA1872">
        <f t="shared" si="785"/>
        <v>0</v>
      </c>
      <c r="BB1872">
        <f t="shared" si="786"/>
        <v>0</v>
      </c>
      <c r="BC1872">
        <f t="shared" si="787"/>
        <v>0</v>
      </c>
      <c r="BD1872">
        <f t="shared" si="788"/>
        <v>0</v>
      </c>
      <c r="BF1872">
        <f t="shared" si="789"/>
        <v>0</v>
      </c>
      <c r="BG1872">
        <f t="shared" si="790"/>
        <v>0</v>
      </c>
      <c r="BH1872">
        <f t="shared" si="791"/>
        <v>0</v>
      </c>
      <c r="BI1872">
        <f t="shared" si="792"/>
        <v>0</v>
      </c>
    </row>
    <row r="1873" spans="1:61" ht="15" customHeight="1">
      <c r="A1873" s="166"/>
      <c r="B1873" s="7"/>
      <c r="C1873" s="64" t="s">
        <v>114</v>
      </c>
      <c r="D1873" s="322" t="str">
        <f t="shared" si="768"/>
        <v/>
      </c>
      <c r="E1873" s="323"/>
      <c r="F1873" s="323"/>
      <c r="G1873" s="323"/>
      <c r="H1873" s="323"/>
      <c r="I1873" s="323"/>
      <c r="J1873" s="323"/>
      <c r="K1873" s="323"/>
      <c r="L1873" s="324"/>
      <c r="M1873" s="234"/>
      <c r="N1873" s="234"/>
      <c r="O1873" s="234"/>
      <c r="P1873" s="234"/>
      <c r="Q1873" s="234"/>
      <c r="R1873" s="234"/>
      <c r="S1873" s="234"/>
      <c r="T1873" s="234"/>
      <c r="U1873" s="234"/>
      <c r="V1873" s="234"/>
      <c r="W1873" s="234"/>
      <c r="X1873" s="234"/>
      <c r="Y1873" s="234"/>
      <c r="Z1873" s="234"/>
      <c r="AA1873" s="234"/>
      <c r="AB1873" s="234"/>
      <c r="AC1873" s="234"/>
      <c r="AD1873" s="234"/>
      <c r="AG1873">
        <f t="shared" si="769"/>
        <v>0</v>
      </c>
      <c r="AH1873">
        <f t="shared" si="770"/>
        <v>0</v>
      </c>
      <c r="AI1873">
        <f t="shared" si="771"/>
        <v>0</v>
      </c>
      <c r="AJ1873">
        <f t="shared" si="772"/>
        <v>0</v>
      </c>
      <c r="AL1873">
        <f t="shared" si="773"/>
        <v>0</v>
      </c>
      <c r="AM1873">
        <f t="shared" si="774"/>
        <v>0</v>
      </c>
      <c r="AN1873">
        <f t="shared" si="775"/>
        <v>0</v>
      </c>
      <c r="AO1873">
        <f t="shared" si="776"/>
        <v>0</v>
      </c>
      <c r="AQ1873">
        <f t="shared" si="777"/>
        <v>0</v>
      </c>
      <c r="AR1873">
        <f t="shared" si="778"/>
        <v>0</v>
      </c>
      <c r="AS1873">
        <f t="shared" si="779"/>
        <v>0</v>
      </c>
      <c r="AT1873">
        <f t="shared" si="780"/>
        <v>0</v>
      </c>
      <c r="AV1873">
        <f t="shared" si="781"/>
        <v>0</v>
      </c>
      <c r="AW1873">
        <f t="shared" si="782"/>
        <v>0</v>
      </c>
      <c r="AX1873">
        <f t="shared" si="783"/>
        <v>0</v>
      </c>
      <c r="AY1873">
        <f t="shared" si="784"/>
        <v>0</v>
      </c>
      <c r="BA1873">
        <f t="shared" si="785"/>
        <v>0</v>
      </c>
      <c r="BB1873">
        <f t="shared" si="786"/>
        <v>0</v>
      </c>
      <c r="BC1873">
        <f t="shared" si="787"/>
        <v>0</v>
      </c>
      <c r="BD1873">
        <f t="shared" si="788"/>
        <v>0</v>
      </c>
      <c r="BF1873">
        <f t="shared" si="789"/>
        <v>0</v>
      </c>
      <c r="BG1873">
        <f t="shared" si="790"/>
        <v>0</v>
      </c>
      <c r="BH1873">
        <f t="shared" si="791"/>
        <v>0</v>
      </c>
      <c r="BI1873">
        <f t="shared" si="792"/>
        <v>0</v>
      </c>
    </row>
    <row r="1874" spans="1:61" ht="15" customHeight="1">
      <c r="A1874" s="166"/>
      <c r="B1874" s="7"/>
      <c r="C1874" s="64" t="s">
        <v>115</v>
      </c>
      <c r="D1874" s="322" t="str">
        <f t="shared" si="768"/>
        <v/>
      </c>
      <c r="E1874" s="323"/>
      <c r="F1874" s="323"/>
      <c r="G1874" s="323"/>
      <c r="H1874" s="323"/>
      <c r="I1874" s="323"/>
      <c r="J1874" s="323"/>
      <c r="K1874" s="323"/>
      <c r="L1874" s="324"/>
      <c r="M1874" s="234"/>
      <c r="N1874" s="234"/>
      <c r="O1874" s="234"/>
      <c r="P1874" s="234"/>
      <c r="Q1874" s="234"/>
      <c r="R1874" s="234"/>
      <c r="S1874" s="234"/>
      <c r="T1874" s="234"/>
      <c r="U1874" s="234"/>
      <c r="V1874" s="234"/>
      <c r="W1874" s="234"/>
      <c r="X1874" s="234"/>
      <c r="Y1874" s="234"/>
      <c r="Z1874" s="234"/>
      <c r="AA1874" s="234"/>
      <c r="AB1874" s="234"/>
      <c r="AC1874" s="234"/>
      <c r="AD1874" s="234"/>
      <c r="AG1874">
        <f t="shared" si="769"/>
        <v>0</v>
      </c>
      <c r="AH1874">
        <f t="shared" si="770"/>
        <v>0</v>
      </c>
      <c r="AI1874">
        <f t="shared" si="771"/>
        <v>0</v>
      </c>
      <c r="AJ1874">
        <f t="shared" si="772"/>
        <v>0</v>
      </c>
      <c r="AL1874">
        <f t="shared" si="773"/>
        <v>0</v>
      </c>
      <c r="AM1874">
        <f t="shared" si="774"/>
        <v>0</v>
      </c>
      <c r="AN1874">
        <f t="shared" si="775"/>
        <v>0</v>
      </c>
      <c r="AO1874">
        <f t="shared" si="776"/>
        <v>0</v>
      </c>
      <c r="AQ1874">
        <f t="shared" si="777"/>
        <v>0</v>
      </c>
      <c r="AR1874">
        <f t="shared" si="778"/>
        <v>0</v>
      </c>
      <c r="AS1874">
        <f t="shared" si="779"/>
        <v>0</v>
      </c>
      <c r="AT1874">
        <f t="shared" si="780"/>
        <v>0</v>
      </c>
      <c r="AV1874">
        <f t="shared" si="781"/>
        <v>0</v>
      </c>
      <c r="AW1874">
        <f t="shared" si="782"/>
        <v>0</v>
      </c>
      <c r="AX1874">
        <f t="shared" si="783"/>
        <v>0</v>
      </c>
      <c r="AY1874">
        <f t="shared" si="784"/>
        <v>0</v>
      </c>
      <c r="BA1874">
        <f t="shared" si="785"/>
        <v>0</v>
      </c>
      <c r="BB1874">
        <f t="shared" si="786"/>
        <v>0</v>
      </c>
      <c r="BC1874">
        <f t="shared" si="787"/>
        <v>0</v>
      </c>
      <c r="BD1874">
        <f t="shared" si="788"/>
        <v>0</v>
      </c>
      <c r="BF1874">
        <f t="shared" si="789"/>
        <v>0</v>
      </c>
      <c r="BG1874">
        <f t="shared" si="790"/>
        <v>0</v>
      </c>
      <c r="BH1874">
        <f t="shared" si="791"/>
        <v>0</v>
      </c>
      <c r="BI1874">
        <f t="shared" si="792"/>
        <v>0</v>
      </c>
    </row>
    <row r="1875" spans="1:61" ht="15" customHeight="1">
      <c r="A1875" s="166"/>
      <c r="B1875" s="7"/>
      <c r="C1875" s="64" t="s">
        <v>116</v>
      </c>
      <c r="D1875" s="322" t="str">
        <f t="shared" si="768"/>
        <v/>
      </c>
      <c r="E1875" s="323"/>
      <c r="F1875" s="323"/>
      <c r="G1875" s="323"/>
      <c r="H1875" s="323"/>
      <c r="I1875" s="323"/>
      <c r="J1875" s="323"/>
      <c r="K1875" s="323"/>
      <c r="L1875" s="324"/>
      <c r="M1875" s="234"/>
      <c r="N1875" s="234"/>
      <c r="O1875" s="234"/>
      <c r="P1875" s="234"/>
      <c r="Q1875" s="234"/>
      <c r="R1875" s="234"/>
      <c r="S1875" s="234"/>
      <c r="T1875" s="234"/>
      <c r="U1875" s="234"/>
      <c r="V1875" s="234"/>
      <c r="W1875" s="234"/>
      <c r="X1875" s="234"/>
      <c r="Y1875" s="234"/>
      <c r="Z1875" s="234"/>
      <c r="AA1875" s="234"/>
      <c r="AB1875" s="234"/>
      <c r="AC1875" s="234"/>
      <c r="AD1875" s="234"/>
      <c r="AG1875">
        <f t="shared" si="769"/>
        <v>0</v>
      </c>
      <c r="AH1875">
        <f t="shared" si="770"/>
        <v>0</v>
      </c>
      <c r="AI1875">
        <f t="shared" si="771"/>
        <v>0</v>
      </c>
      <c r="AJ1875">
        <f t="shared" si="772"/>
        <v>0</v>
      </c>
      <c r="AL1875">
        <f t="shared" si="773"/>
        <v>0</v>
      </c>
      <c r="AM1875">
        <f t="shared" si="774"/>
        <v>0</v>
      </c>
      <c r="AN1875">
        <f t="shared" si="775"/>
        <v>0</v>
      </c>
      <c r="AO1875">
        <f t="shared" si="776"/>
        <v>0</v>
      </c>
      <c r="AQ1875">
        <f t="shared" si="777"/>
        <v>0</v>
      </c>
      <c r="AR1875">
        <f t="shared" si="778"/>
        <v>0</v>
      </c>
      <c r="AS1875">
        <f t="shared" si="779"/>
        <v>0</v>
      </c>
      <c r="AT1875">
        <f t="shared" si="780"/>
        <v>0</v>
      </c>
      <c r="AV1875">
        <f t="shared" si="781"/>
        <v>0</v>
      </c>
      <c r="AW1875">
        <f t="shared" si="782"/>
        <v>0</v>
      </c>
      <c r="AX1875">
        <f t="shared" si="783"/>
        <v>0</v>
      </c>
      <c r="AY1875">
        <f t="shared" si="784"/>
        <v>0</v>
      </c>
      <c r="BA1875">
        <f t="shared" si="785"/>
        <v>0</v>
      </c>
      <c r="BB1875">
        <f t="shared" si="786"/>
        <v>0</v>
      </c>
      <c r="BC1875">
        <f t="shared" si="787"/>
        <v>0</v>
      </c>
      <c r="BD1875">
        <f t="shared" si="788"/>
        <v>0</v>
      </c>
      <c r="BF1875">
        <f t="shared" si="789"/>
        <v>0</v>
      </c>
      <c r="BG1875">
        <f t="shared" si="790"/>
        <v>0</v>
      </c>
      <c r="BH1875">
        <f t="shared" si="791"/>
        <v>0</v>
      </c>
      <c r="BI1875">
        <f t="shared" si="792"/>
        <v>0</v>
      </c>
    </row>
    <row r="1876" spans="1:61" ht="15" customHeight="1">
      <c r="A1876" s="166"/>
      <c r="B1876" s="7"/>
      <c r="C1876" s="64" t="s">
        <v>117</v>
      </c>
      <c r="D1876" s="322" t="str">
        <f t="shared" si="768"/>
        <v/>
      </c>
      <c r="E1876" s="323"/>
      <c r="F1876" s="323"/>
      <c r="G1876" s="323"/>
      <c r="H1876" s="323"/>
      <c r="I1876" s="323"/>
      <c r="J1876" s="323"/>
      <c r="K1876" s="323"/>
      <c r="L1876" s="324"/>
      <c r="M1876" s="234"/>
      <c r="N1876" s="234"/>
      <c r="O1876" s="234"/>
      <c r="P1876" s="234"/>
      <c r="Q1876" s="234"/>
      <c r="R1876" s="234"/>
      <c r="S1876" s="234"/>
      <c r="T1876" s="234"/>
      <c r="U1876" s="234"/>
      <c r="V1876" s="234"/>
      <c r="W1876" s="234"/>
      <c r="X1876" s="234"/>
      <c r="Y1876" s="234"/>
      <c r="Z1876" s="234"/>
      <c r="AA1876" s="234"/>
      <c r="AB1876" s="234"/>
      <c r="AC1876" s="234"/>
      <c r="AD1876" s="234"/>
      <c r="AG1876">
        <f t="shared" si="769"/>
        <v>0</v>
      </c>
      <c r="AH1876">
        <f t="shared" si="770"/>
        <v>0</v>
      </c>
      <c r="AI1876">
        <f t="shared" si="771"/>
        <v>0</v>
      </c>
      <c r="AJ1876">
        <f t="shared" si="772"/>
        <v>0</v>
      </c>
      <c r="AL1876">
        <f t="shared" si="773"/>
        <v>0</v>
      </c>
      <c r="AM1876">
        <f t="shared" si="774"/>
        <v>0</v>
      </c>
      <c r="AN1876">
        <f t="shared" si="775"/>
        <v>0</v>
      </c>
      <c r="AO1876">
        <f t="shared" si="776"/>
        <v>0</v>
      </c>
      <c r="AQ1876">
        <f t="shared" si="777"/>
        <v>0</v>
      </c>
      <c r="AR1876">
        <f t="shared" si="778"/>
        <v>0</v>
      </c>
      <c r="AS1876">
        <f t="shared" si="779"/>
        <v>0</v>
      </c>
      <c r="AT1876">
        <f t="shared" si="780"/>
        <v>0</v>
      </c>
      <c r="AV1876">
        <f t="shared" si="781"/>
        <v>0</v>
      </c>
      <c r="AW1876">
        <f t="shared" si="782"/>
        <v>0</v>
      </c>
      <c r="AX1876">
        <f t="shared" si="783"/>
        <v>0</v>
      </c>
      <c r="AY1876">
        <f t="shared" si="784"/>
        <v>0</v>
      </c>
      <c r="BA1876">
        <f t="shared" si="785"/>
        <v>0</v>
      </c>
      <c r="BB1876">
        <f t="shared" si="786"/>
        <v>0</v>
      </c>
      <c r="BC1876">
        <f t="shared" si="787"/>
        <v>0</v>
      </c>
      <c r="BD1876">
        <f t="shared" si="788"/>
        <v>0</v>
      </c>
      <c r="BF1876">
        <f t="shared" si="789"/>
        <v>0</v>
      </c>
      <c r="BG1876">
        <f t="shared" si="790"/>
        <v>0</v>
      </c>
      <c r="BH1876">
        <f t="shared" si="791"/>
        <v>0</v>
      </c>
      <c r="BI1876">
        <f t="shared" si="792"/>
        <v>0</v>
      </c>
    </row>
    <row r="1877" spans="1:61" ht="15" customHeight="1">
      <c r="A1877" s="166"/>
      <c r="B1877" s="7"/>
      <c r="C1877" s="64" t="s">
        <v>118</v>
      </c>
      <c r="D1877" s="322" t="str">
        <f t="shared" si="768"/>
        <v/>
      </c>
      <c r="E1877" s="323"/>
      <c r="F1877" s="323"/>
      <c r="G1877" s="323"/>
      <c r="H1877" s="323"/>
      <c r="I1877" s="323"/>
      <c r="J1877" s="323"/>
      <c r="K1877" s="323"/>
      <c r="L1877" s="324"/>
      <c r="M1877" s="234"/>
      <c r="N1877" s="234"/>
      <c r="O1877" s="234"/>
      <c r="P1877" s="234"/>
      <c r="Q1877" s="234"/>
      <c r="R1877" s="234"/>
      <c r="S1877" s="234"/>
      <c r="T1877" s="234"/>
      <c r="U1877" s="234"/>
      <c r="V1877" s="234"/>
      <c r="W1877" s="234"/>
      <c r="X1877" s="234"/>
      <c r="Y1877" s="234"/>
      <c r="Z1877" s="234"/>
      <c r="AA1877" s="234"/>
      <c r="AB1877" s="234"/>
      <c r="AC1877" s="234"/>
      <c r="AD1877" s="234"/>
      <c r="AG1877">
        <f t="shared" si="769"/>
        <v>0</v>
      </c>
      <c r="AH1877">
        <f t="shared" si="770"/>
        <v>0</v>
      </c>
      <c r="AI1877">
        <f t="shared" si="771"/>
        <v>0</v>
      </c>
      <c r="AJ1877">
        <f t="shared" si="772"/>
        <v>0</v>
      </c>
      <c r="AL1877">
        <f t="shared" si="773"/>
        <v>0</v>
      </c>
      <c r="AM1877">
        <f t="shared" si="774"/>
        <v>0</v>
      </c>
      <c r="AN1877">
        <f t="shared" si="775"/>
        <v>0</v>
      </c>
      <c r="AO1877">
        <f t="shared" si="776"/>
        <v>0</v>
      </c>
      <c r="AQ1877">
        <f t="shared" si="777"/>
        <v>0</v>
      </c>
      <c r="AR1877">
        <f t="shared" si="778"/>
        <v>0</v>
      </c>
      <c r="AS1877">
        <f t="shared" si="779"/>
        <v>0</v>
      </c>
      <c r="AT1877">
        <f t="shared" si="780"/>
        <v>0</v>
      </c>
      <c r="AV1877">
        <f t="shared" si="781"/>
        <v>0</v>
      </c>
      <c r="AW1877">
        <f t="shared" si="782"/>
        <v>0</v>
      </c>
      <c r="AX1877">
        <f t="shared" si="783"/>
        <v>0</v>
      </c>
      <c r="AY1877">
        <f t="shared" si="784"/>
        <v>0</v>
      </c>
      <c r="BA1877">
        <f t="shared" si="785"/>
        <v>0</v>
      </c>
      <c r="BB1877">
        <f t="shared" si="786"/>
        <v>0</v>
      </c>
      <c r="BC1877">
        <f t="shared" si="787"/>
        <v>0</v>
      </c>
      <c r="BD1877">
        <f t="shared" si="788"/>
        <v>0</v>
      </c>
      <c r="BF1877">
        <f t="shared" si="789"/>
        <v>0</v>
      </c>
      <c r="BG1877">
        <f t="shared" si="790"/>
        <v>0</v>
      </c>
      <c r="BH1877">
        <f t="shared" si="791"/>
        <v>0</v>
      </c>
      <c r="BI1877">
        <f t="shared" si="792"/>
        <v>0</v>
      </c>
    </row>
    <row r="1878" spans="1:61" ht="15" customHeight="1">
      <c r="A1878" s="166"/>
      <c r="B1878" s="7"/>
      <c r="C1878" s="64" t="s">
        <v>119</v>
      </c>
      <c r="D1878" s="322" t="str">
        <f t="shared" si="768"/>
        <v/>
      </c>
      <c r="E1878" s="323"/>
      <c r="F1878" s="323"/>
      <c r="G1878" s="323"/>
      <c r="H1878" s="323"/>
      <c r="I1878" s="323"/>
      <c r="J1878" s="323"/>
      <c r="K1878" s="323"/>
      <c r="L1878" s="324"/>
      <c r="M1878" s="234"/>
      <c r="N1878" s="234"/>
      <c r="O1878" s="234"/>
      <c r="P1878" s="234"/>
      <c r="Q1878" s="234"/>
      <c r="R1878" s="234"/>
      <c r="S1878" s="234"/>
      <c r="T1878" s="234"/>
      <c r="U1878" s="234"/>
      <c r="V1878" s="234"/>
      <c r="W1878" s="234"/>
      <c r="X1878" s="234"/>
      <c r="Y1878" s="234"/>
      <c r="Z1878" s="234"/>
      <c r="AA1878" s="234"/>
      <c r="AB1878" s="234"/>
      <c r="AC1878" s="234"/>
      <c r="AD1878" s="234"/>
      <c r="AG1878">
        <f t="shared" si="769"/>
        <v>0</v>
      </c>
      <c r="AH1878">
        <f t="shared" si="770"/>
        <v>0</v>
      </c>
      <c r="AI1878">
        <f t="shared" si="771"/>
        <v>0</v>
      </c>
      <c r="AJ1878">
        <f t="shared" si="772"/>
        <v>0</v>
      </c>
      <c r="AL1878">
        <f t="shared" si="773"/>
        <v>0</v>
      </c>
      <c r="AM1878">
        <f t="shared" si="774"/>
        <v>0</v>
      </c>
      <c r="AN1878">
        <f t="shared" si="775"/>
        <v>0</v>
      </c>
      <c r="AO1878">
        <f t="shared" si="776"/>
        <v>0</v>
      </c>
      <c r="AQ1878">
        <f t="shared" si="777"/>
        <v>0</v>
      </c>
      <c r="AR1878">
        <f t="shared" si="778"/>
        <v>0</v>
      </c>
      <c r="AS1878">
        <f t="shared" si="779"/>
        <v>0</v>
      </c>
      <c r="AT1878">
        <f t="shared" si="780"/>
        <v>0</v>
      </c>
      <c r="AV1878">
        <f t="shared" si="781"/>
        <v>0</v>
      </c>
      <c r="AW1878">
        <f t="shared" si="782"/>
        <v>0</v>
      </c>
      <c r="AX1878">
        <f t="shared" si="783"/>
        <v>0</v>
      </c>
      <c r="AY1878">
        <f t="shared" si="784"/>
        <v>0</v>
      </c>
      <c r="BA1878">
        <f t="shared" si="785"/>
        <v>0</v>
      </c>
      <c r="BB1878">
        <f t="shared" si="786"/>
        <v>0</v>
      </c>
      <c r="BC1878">
        <f t="shared" si="787"/>
        <v>0</v>
      </c>
      <c r="BD1878">
        <f t="shared" si="788"/>
        <v>0</v>
      </c>
      <c r="BF1878">
        <f t="shared" si="789"/>
        <v>0</v>
      </c>
      <c r="BG1878">
        <f t="shared" si="790"/>
        <v>0</v>
      </c>
      <c r="BH1878">
        <f t="shared" si="791"/>
        <v>0</v>
      </c>
      <c r="BI1878">
        <f t="shared" si="792"/>
        <v>0</v>
      </c>
    </row>
    <row r="1879" spans="1:61" ht="15" customHeight="1">
      <c r="A1879" s="166"/>
      <c r="B1879" s="7"/>
      <c r="C1879" s="64" t="s">
        <v>120</v>
      </c>
      <c r="D1879" s="322" t="str">
        <f t="shared" si="768"/>
        <v/>
      </c>
      <c r="E1879" s="323"/>
      <c r="F1879" s="323"/>
      <c r="G1879" s="323"/>
      <c r="H1879" s="323"/>
      <c r="I1879" s="323"/>
      <c r="J1879" s="323"/>
      <c r="K1879" s="323"/>
      <c r="L1879" s="324"/>
      <c r="M1879" s="234"/>
      <c r="N1879" s="234"/>
      <c r="O1879" s="234"/>
      <c r="P1879" s="234"/>
      <c r="Q1879" s="234"/>
      <c r="R1879" s="234"/>
      <c r="S1879" s="234"/>
      <c r="T1879" s="234"/>
      <c r="U1879" s="234"/>
      <c r="V1879" s="234"/>
      <c r="W1879" s="234"/>
      <c r="X1879" s="234"/>
      <c r="Y1879" s="234"/>
      <c r="Z1879" s="234"/>
      <c r="AA1879" s="234"/>
      <c r="AB1879" s="234"/>
      <c r="AC1879" s="234"/>
      <c r="AD1879" s="234"/>
      <c r="AG1879">
        <f t="shared" si="769"/>
        <v>0</v>
      </c>
      <c r="AH1879">
        <f t="shared" si="770"/>
        <v>0</v>
      </c>
      <c r="AI1879">
        <f t="shared" si="771"/>
        <v>0</v>
      </c>
      <c r="AJ1879">
        <f t="shared" si="772"/>
        <v>0</v>
      </c>
      <c r="AL1879">
        <f t="shared" si="773"/>
        <v>0</v>
      </c>
      <c r="AM1879">
        <f t="shared" si="774"/>
        <v>0</v>
      </c>
      <c r="AN1879">
        <f t="shared" si="775"/>
        <v>0</v>
      </c>
      <c r="AO1879">
        <f t="shared" si="776"/>
        <v>0</v>
      </c>
      <c r="AQ1879">
        <f t="shared" si="777"/>
        <v>0</v>
      </c>
      <c r="AR1879">
        <f t="shared" si="778"/>
        <v>0</v>
      </c>
      <c r="AS1879">
        <f t="shared" si="779"/>
        <v>0</v>
      </c>
      <c r="AT1879">
        <f t="shared" si="780"/>
        <v>0</v>
      </c>
      <c r="AV1879">
        <f t="shared" si="781"/>
        <v>0</v>
      </c>
      <c r="AW1879">
        <f t="shared" si="782"/>
        <v>0</v>
      </c>
      <c r="AX1879">
        <f t="shared" si="783"/>
        <v>0</v>
      </c>
      <c r="AY1879">
        <f t="shared" si="784"/>
        <v>0</v>
      </c>
      <c r="BA1879">
        <f t="shared" si="785"/>
        <v>0</v>
      </c>
      <c r="BB1879">
        <f t="shared" si="786"/>
        <v>0</v>
      </c>
      <c r="BC1879">
        <f t="shared" si="787"/>
        <v>0</v>
      </c>
      <c r="BD1879">
        <f t="shared" si="788"/>
        <v>0</v>
      </c>
      <c r="BF1879">
        <f t="shared" si="789"/>
        <v>0</v>
      </c>
      <c r="BG1879">
        <f t="shared" si="790"/>
        <v>0</v>
      </c>
      <c r="BH1879">
        <f t="shared" si="791"/>
        <v>0</v>
      </c>
      <c r="BI1879">
        <f t="shared" si="792"/>
        <v>0</v>
      </c>
    </row>
    <row r="1880" spans="1:61" ht="15" customHeight="1">
      <c r="A1880" s="166"/>
      <c r="B1880" s="7"/>
      <c r="C1880" s="64" t="s">
        <v>121</v>
      </c>
      <c r="D1880" s="322" t="str">
        <f t="shared" si="768"/>
        <v/>
      </c>
      <c r="E1880" s="323"/>
      <c r="F1880" s="323"/>
      <c r="G1880" s="323"/>
      <c r="H1880" s="323"/>
      <c r="I1880" s="323"/>
      <c r="J1880" s="323"/>
      <c r="K1880" s="323"/>
      <c r="L1880" s="324"/>
      <c r="M1880" s="234"/>
      <c r="N1880" s="234"/>
      <c r="O1880" s="234"/>
      <c r="P1880" s="234"/>
      <c r="Q1880" s="234"/>
      <c r="R1880" s="234"/>
      <c r="S1880" s="234"/>
      <c r="T1880" s="234"/>
      <c r="U1880" s="234"/>
      <c r="V1880" s="234"/>
      <c r="W1880" s="234"/>
      <c r="X1880" s="234"/>
      <c r="Y1880" s="234"/>
      <c r="Z1880" s="234"/>
      <c r="AA1880" s="234"/>
      <c r="AB1880" s="234"/>
      <c r="AC1880" s="234"/>
      <c r="AD1880" s="234"/>
      <c r="AG1880">
        <f t="shared" si="769"/>
        <v>0</v>
      </c>
      <c r="AH1880">
        <f t="shared" si="770"/>
        <v>0</v>
      </c>
      <c r="AI1880">
        <f t="shared" si="771"/>
        <v>0</v>
      </c>
      <c r="AJ1880">
        <f t="shared" si="772"/>
        <v>0</v>
      </c>
      <c r="AL1880">
        <f t="shared" si="773"/>
        <v>0</v>
      </c>
      <c r="AM1880">
        <f t="shared" si="774"/>
        <v>0</v>
      </c>
      <c r="AN1880">
        <f t="shared" si="775"/>
        <v>0</v>
      </c>
      <c r="AO1880">
        <f t="shared" si="776"/>
        <v>0</v>
      </c>
      <c r="AQ1880">
        <f t="shared" si="777"/>
        <v>0</v>
      </c>
      <c r="AR1880">
        <f t="shared" si="778"/>
        <v>0</v>
      </c>
      <c r="AS1880">
        <f t="shared" si="779"/>
        <v>0</v>
      </c>
      <c r="AT1880">
        <f t="shared" si="780"/>
        <v>0</v>
      </c>
      <c r="AV1880">
        <f t="shared" si="781"/>
        <v>0</v>
      </c>
      <c r="AW1880">
        <f t="shared" si="782"/>
        <v>0</v>
      </c>
      <c r="AX1880">
        <f t="shared" si="783"/>
        <v>0</v>
      </c>
      <c r="AY1880">
        <f t="shared" si="784"/>
        <v>0</v>
      </c>
      <c r="BA1880">
        <f t="shared" si="785"/>
        <v>0</v>
      </c>
      <c r="BB1880">
        <f t="shared" si="786"/>
        <v>0</v>
      </c>
      <c r="BC1880">
        <f t="shared" si="787"/>
        <v>0</v>
      </c>
      <c r="BD1880">
        <f t="shared" si="788"/>
        <v>0</v>
      </c>
      <c r="BF1880">
        <f t="shared" si="789"/>
        <v>0</v>
      </c>
      <c r="BG1880">
        <f t="shared" si="790"/>
        <v>0</v>
      </c>
      <c r="BH1880">
        <f t="shared" si="791"/>
        <v>0</v>
      </c>
      <c r="BI1880">
        <f t="shared" si="792"/>
        <v>0</v>
      </c>
    </row>
    <row r="1881" spans="1:61" ht="15" customHeight="1">
      <c r="A1881" s="166"/>
      <c r="B1881" s="7"/>
      <c r="C1881" s="64" t="s">
        <v>122</v>
      </c>
      <c r="D1881" s="322" t="str">
        <f t="shared" si="768"/>
        <v/>
      </c>
      <c r="E1881" s="323"/>
      <c r="F1881" s="323"/>
      <c r="G1881" s="323"/>
      <c r="H1881" s="323"/>
      <c r="I1881" s="323"/>
      <c r="J1881" s="323"/>
      <c r="K1881" s="323"/>
      <c r="L1881" s="324"/>
      <c r="M1881" s="234"/>
      <c r="N1881" s="234"/>
      <c r="O1881" s="234"/>
      <c r="P1881" s="234"/>
      <c r="Q1881" s="234"/>
      <c r="R1881" s="234"/>
      <c r="S1881" s="234"/>
      <c r="T1881" s="234"/>
      <c r="U1881" s="234"/>
      <c r="V1881" s="234"/>
      <c r="W1881" s="234"/>
      <c r="X1881" s="234"/>
      <c r="Y1881" s="234"/>
      <c r="Z1881" s="234"/>
      <c r="AA1881" s="234"/>
      <c r="AB1881" s="234"/>
      <c r="AC1881" s="234"/>
      <c r="AD1881" s="234"/>
      <c r="AG1881">
        <f t="shared" si="769"/>
        <v>0</v>
      </c>
      <c r="AH1881">
        <f t="shared" si="770"/>
        <v>0</v>
      </c>
      <c r="AI1881">
        <f t="shared" si="771"/>
        <v>0</v>
      </c>
      <c r="AJ1881">
        <f t="shared" si="772"/>
        <v>0</v>
      </c>
      <c r="AL1881">
        <f t="shared" si="773"/>
        <v>0</v>
      </c>
      <c r="AM1881">
        <f t="shared" si="774"/>
        <v>0</v>
      </c>
      <c r="AN1881">
        <f t="shared" si="775"/>
        <v>0</v>
      </c>
      <c r="AO1881">
        <f t="shared" si="776"/>
        <v>0</v>
      </c>
      <c r="AQ1881">
        <f t="shared" si="777"/>
        <v>0</v>
      </c>
      <c r="AR1881">
        <f t="shared" si="778"/>
        <v>0</v>
      </c>
      <c r="AS1881">
        <f t="shared" si="779"/>
        <v>0</v>
      </c>
      <c r="AT1881">
        <f t="shared" si="780"/>
        <v>0</v>
      </c>
      <c r="AV1881">
        <f t="shared" si="781"/>
        <v>0</v>
      </c>
      <c r="AW1881">
        <f t="shared" si="782"/>
        <v>0</v>
      </c>
      <c r="AX1881">
        <f t="shared" si="783"/>
        <v>0</v>
      </c>
      <c r="AY1881">
        <f t="shared" si="784"/>
        <v>0</v>
      </c>
      <c r="BA1881">
        <f t="shared" si="785"/>
        <v>0</v>
      </c>
      <c r="BB1881">
        <f t="shared" si="786"/>
        <v>0</v>
      </c>
      <c r="BC1881">
        <f t="shared" si="787"/>
        <v>0</v>
      </c>
      <c r="BD1881">
        <f t="shared" si="788"/>
        <v>0</v>
      </c>
      <c r="BF1881">
        <f t="shared" si="789"/>
        <v>0</v>
      </c>
      <c r="BG1881">
        <f t="shared" si="790"/>
        <v>0</v>
      </c>
      <c r="BH1881">
        <f t="shared" si="791"/>
        <v>0</v>
      </c>
      <c r="BI1881">
        <f t="shared" si="792"/>
        <v>0</v>
      </c>
    </row>
    <row r="1882" spans="1:61" ht="15" customHeight="1">
      <c r="A1882" s="166"/>
      <c r="B1882" s="7"/>
      <c r="C1882" s="64" t="s">
        <v>123</v>
      </c>
      <c r="D1882" s="322" t="str">
        <f t="shared" si="768"/>
        <v/>
      </c>
      <c r="E1882" s="323"/>
      <c r="F1882" s="323"/>
      <c r="G1882" s="323"/>
      <c r="H1882" s="323"/>
      <c r="I1882" s="323"/>
      <c r="J1882" s="323"/>
      <c r="K1882" s="323"/>
      <c r="L1882" s="324"/>
      <c r="M1882" s="234"/>
      <c r="N1882" s="234"/>
      <c r="O1882" s="234"/>
      <c r="P1882" s="234"/>
      <c r="Q1882" s="234"/>
      <c r="R1882" s="234"/>
      <c r="S1882" s="234"/>
      <c r="T1882" s="234"/>
      <c r="U1882" s="234"/>
      <c r="V1882" s="234"/>
      <c r="W1882" s="234"/>
      <c r="X1882" s="234"/>
      <c r="Y1882" s="234"/>
      <c r="Z1882" s="234"/>
      <c r="AA1882" s="234"/>
      <c r="AB1882" s="234"/>
      <c r="AC1882" s="234"/>
      <c r="AD1882" s="234"/>
      <c r="AG1882">
        <f t="shared" si="769"/>
        <v>0</v>
      </c>
      <c r="AH1882">
        <f t="shared" si="770"/>
        <v>0</v>
      </c>
      <c r="AI1882">
        <f t="shared" si="771"/>
        <v>0</v>
      </c>
      <c r="AJ1882">
        <f t="shared" si="772"/>
        <v>0</v>
      </c>
      <c r="AL1882">
        <f t="shared" si="773"/>
        <v>0</v>
      </c>
      <c r="AM1882">
        <f t="shared" si="774"/>
        <v>0</v>
      </c>
      <c r="AN1882">
        <f t="shared" si="775"/>
        <v>0</v>
      </c>
      <c r="AO1882">
        <f t="shared" si="776"/>
        <v>0</v>
      </c>
      <c r="AQ1882">
        <f t="shared" si="777"/>
        <v>0</v>
      </c>
      <c r="AR1882">
        <f t="shared" si="778"/>
        <v>0</v>
      </c>
      <c r="AS1882">
        <f t="shared" si="779"/>
        <v>0</v>
      </c>
      <c r="AT1882">
        <f t="shared" si="780"/>
        <v>0</v>
      </c>
      <c r="AV1882">
        <f t="shared" si="781"/>
        <v>0</v>
      </c>
      <c r="AW1882">
        <f t="shared" si="782"/>
        <v>0</v>
      </c>
      <c r="AX1882">
        <f t="shared" si="783"/>
        <v>0</v>
      </c>
      <c r="AY1882">
        <f t="shared" si="784"/>
        <v>0</v>
      </c>
      <c r="BA1882">
        <f t="shared" si="785"/>
        <v>0</v>
      </c>
      <c r="BB1882">
        <f t="shared" si="786"/>
        <v>0</v>
      </c>
      <c r="BC1882">
        <f t="shared" si="787"/>
        <v>0</v>
      </c>
      <c r="BD1882">
        <f t="shared" si="788"/>
        <v>0</v>
      </c>
      <c r="BF1882">
        <f t="shared" si="789"/>
        <v>0</v>
      </c>
      <c r="BG1882">
        <f t="shared" si="790"/>
        <v>0</v>
      </c>
      <c r="BH1882">
        <f t="shared" si="791"/>
        <v>0</v>
      </c>
      <c r="BI1882">
        <f t="shared" si="792"/>
        <v>0</v>
      </c>
    </row>
    <row r="1883" spans="1:61" ht="15" customHeight="1">
      <c r="A1883" s="166"/>
      <c r="B1883" s="7"/>
      <c r="C1883" s="64" t="s">
        <v>124</v>
      </c>
      <c r="D1883" s="322" t="str">
        <f t="shared" si="768"/>
        <v/>
      </c>
      <c r="E1883" s="323"/>
      <c r="F1883" s="323"/>
      <c r="G1883" s="323"/>
      <c r="H1883" s="323"/>
      <c r="I1883" s="323"/>
      <c r="J1883" s="323"/>
      <c r="K1883" s="323"/>
      <c r="L1883" s="324"/>
      <c r="M1883" s="234"/>
      <c r="N1883" s="234"/>
      <c r="O1883" s="234"/>
      <c r="P1883" s="234"/>
      <c r="Q1883" s="234"/>
      <c r="R1883" s="234"/>
      <c r="S1883" s="234"/>
      <c r="T1883" s="234"/>
      <c r="U1883" s="234"/>
      <c r="V1883" s="234"/>
      <c r="W1883" s="234"/>
      <c r="X1883" s="234"/>
      <c r="Y1883" s="234"/>
      <c r="Z1883" s="234"/>
      <c r="AA1883" s="234"/>
      <c r="AB1883" s="234"/>
      <c r="AC1883" s="234"/>
      <c r="AD1883" s="234"/>
      <c r="AG1883">
        <f t="shared" si="769"/>
        <v>0</v>
      </c>
      <c r="AH1883">
        <f t="shared" si="770"/>
        <v>0</v>
      </c>
      <c r="AI1883">
        <f t="shared" si="771"/>
        <v>0</v>
      </c>
      <c r="AJ1883">
        <f t="shared" si="772"/>
        <v>0</v>
      </c>
      <c r="AL1883">
        <f t="shared" si="773"/>
        <v>0</v>
      </c>
      <c r="AM1883">
        <f t="shared" si="774"/>
        <v>0</v>
      </c>
      <c r="AN1883">
        <f t="shared" si="775"/>
        <v>0</v>
      </c>
      <c r="AO1883">
        <f t="shared" si="776"/>
        <v>0</v>
      </c>
      <c r="AQ1883">
        <f t="shared" si="777"/>
        <v>0</v>
      </c>
      <c r="AR1883">
        <f t="shared" si="778"/>
        <v>0</v>
      </c>
      <c r="AS1883">
        <f t="shared" si="779"/>
        <v>0</v>
      </c>
      <c r="AT1883">
        <f t="shared" si="780"/>
        <v>0</v>
      </c>
      <c r="AV1883">
        <f t="shared" si="781"/>
        <v>0</v>
      </c>
      <c r="AW1883">
        <f t="shared" si="782"/>
        <v>0</v>
      </c>
      <c r="AX1883">
        <f t="shared" si="783"/>
        <v>0</v>
      </c>
      <c r="AY1883">
        <f t="shared" si="784"/>
        <v>0</v>
      </c>
      <c r="BA1883">
        <f t="shared" si="785"/>
        <v>0</v>
      </c>
      <c r="BB1883">
        <f t="shared" si="786"/>
        <v>0</v>
      </c>
      <c r="BC1883">
        <f t="shared" si="787"/>
        <v>0</v>
      </c>
      <c r="BD1883">
        <f t="shared" si="788"/>
        <v>0</v>
      </c>
      <c r="BF1883">
        <f t="shared" si="789"/>
        <v>0</v>
      </c>
      <c r="BG1883">
        <f t="shared" si="790"/>
        <v>0</v>
      </c>
      <c r="BH1883">
        <f t="shared" si="791"/>
        <v>0</v>
      </c>
      <c r="BI1883">
        <f t="shared" si="792"/>
        <v>0</v>
      </c>
    </row>
    <row r="1884" spans="1:61" ht="15" customHeight="1">
      <c r="A1884" s="166"/>
      <c r="B1884" s="7"/>
      <c r="C1884" s="64" t="s">
        <v>125</v>
      </c>
      <c r="D1884" s="322" t="str">
        <f t="shared" si="768"/>
        <v/>
      </c>
      <c r="E1884" s="323"/>
      <c r="F1884" s="323"/>
      <c r="G1884" s="323"/>
      <c r="H1884" s="323"/>
      <c r="I1884" s="323"/>
      <c r="J1884" s="323"/>
      <c r="K1884" s="323"/>
      <c r="L1884" s="324"/>
      <c r="M1884" s="234"/>
      <c r="N1884" s="234"/>
      <c r="O1884" s="234"/>
      <c r="P1884" s="234"/>
      <c r="Q1884" s="234"/>
      <c r="R1884" s="234"/>
      <c r="S1884" s="234"/>
      <c r="T1884" s="234"/>
      <c r="U1884" s="234"/>
      <c r="V1884" s="234"/>
      <c r="W1884" s="234"/>
      <c r="X1884" s="234"/>
      <c r="Y1884" s="234"/>
      <c r="Z1884" s="234"/>
      <c r="AA1884" s="234"/>
      <c r="AB1884" s="234"/>
      <c r="AC1884" s="234"/>
      <c r="AD1884" s="234"/>
      <c r="AG1884">
        <f t="shared" si="769"/>
        <v>0</v>
      </c>
      <c r="AH1884">
        <f t="shared" si="770"/>
        <v>0</v>
      </c>
      <c r="AI1884">
        <f t="shared" si="771"/>
        <v>0</v>
      </c>
      <c r="AJ1884">
        <f t="shared" si="772"/>
        <v>0</v>
      </c>
      <c r="AL1884">
        <f t="shared" si="773"/>
        <v>0</v>
      </c>
      <c r="AM1884">
        <f t="shared" si="774"/>
        <v>0</v>
      </c>
      <c r="AN1884">
        <f t="shared" si="775"/>
        <v>0</v>
      </c>
      <c r="AO1884">
        <f t="shared" si="776"/>
        <v>0</v>
      </c>
      <c r="AQ1884">
        <f t="shared" si="777"/>
        <v>0</v>
      </c>
      <c r="AR1884">
        <f t="shared" si="778"/>
        <v>0</v>
      </c>
      <c r="AS1884">
        <f t="shared" si="779"/>
        <v>0</v>
      </c>
      <c r="AT1884">
        <f t="shared" si="780"/>
        <v>0</v>
      </c>
      <c r="AV1884">
        <f t="shared" si="781"/>
        <v>0</v>
      </c>
      <c r="AW1884">
        <f t="shared" si="782"/>
        <v>0</v>
      </c>
      <c r="AX1884">
        <f t="shared" si="783"/>
        <v>0</v>
      </c>
      <c r="AY1884">
        <f t="shared" si="784"/>
        <v>0</v>
      </c>
      <c r="BA1884">
        <f t="shared" si="785"/>
        <v>0</v>
      </c>
      <c r="BB1884">
        <f t="shared" si="786"/>
        <v>0</v>
      </c>
      <c r="BC1884">
        <f t="shared" si="787"/>
        <v>0</v>
      </c>
      <c r="BD1884">
        <f t="shared" si="788"/>
        <v>0</v>
      </c>
      <c r="BF1884">
        <f t="shared" si="789"/>
        <v>0</v>
      </c>
      <c r="BG1884">
        <f t="shared" si="790"/>
        <v>0</v>
      </c>
      <c r="BH1884">
        <f t="shared" si="791"/>
        <v>0</v>
      </c>
      <c r="BI1884">
        <f t="shared" si="792"/>
        <v>0</v>
      </c>
    </row>
    <row r="1885" spans="1:61" ht="15" customHeight="1">
      <c r="A1885" s="166"/>
      <c r="B1885" s="7"/>
      <c r="C1885" s="64" t="s">
        <v>126</v>
      </c>
      <c r="D1885" s="322" t="str">
        <f t="shared" si="768"/>
        <v/>
      </c>
      <c r="E1885" s="323"/>
      <c r="F1885" s="323"/>
      <c r="G1885" s="323"/>
      <c r="H1885" s="323"/>
      <c r="I1885" s="323"/>
      <c r="J1885" s="323"/>
      <c r="K1885" s="323"/>
      <c r="L1885" s="324"/>
      <c r="M1885" s="234"/>
      <c r="N1885" s="234"/>
      <c r="O1885" s="234"/>
      <c r="P1885" s="234"/>
      <c r="Q1885" s="234"/>
      <c r="R1885" s="234"/>
      <c r="S1885" s="234"/>
      <c r="T1885" s="234"/>
      <c r="U1885" s="234"/>
      <c r="V1885" s="234"/>
      <c r="W1885" s="234"/>
      <c r="X1885" s="234"/>
      <c r="Y1885" s="234"/>
      <c r="Z1885" s="234"/>
      <c r="AA1885" s="234"/>
      <c r="AB1885" s="234"/>
      <c r="AC1885" s="234"/>
      <c r="AD1885" s="234"/>
      <c r="AG1885">
        <f t="shared" si="769"/>
        <v>0</v>
      </c>
      <c r="AH1885">
        <f t="shared" si="770"/>
        <v>0</v>
      </c>
      <c r="AI1885">
        <f t="shared" si="771"/>
        <v>0</v>
      </c>
      <c r="AJ1885">
        <f t="shared" si="772"/>
        <v>0</v>
      </c>
      <c r="AL1885">
        <f t="shared" si="773"/>
        <v>0</v>
      </c>
      <c r="AM1885">
        <f t="shared" si="774"/>
        <v>0</v>
      </c>
      <c r="AN1885">
        <f t="shared" si="775"/>
        <v>0</v>
      </c>
      <c r="AO1885">
        <f t="shared" si="776"/>
        <v>0</v>
      </c>
      <c r="AQ1885">
        <f t="shared" si="777"/>
        <v>0</v>
      </c>
      <c r="AR1885">
        <f t="shared" si="778"/>
        <v>0</v>
      </c>
      <c r="AS1885">
        <f t="shared" si="779"/>
        <v>0</v>
      </c>
      <c r="AT1885">
        <f t="shared" si="780"/>
        <v>0</v>
      </c>
      <c r="AV1885">
        <f t="shared" si="781"/>
        <v>0</v>
      </c>
      <c r="AW1885">
        <f t="shared" si="782"/>
        <v>0</v>
      </c>
      <c r="AX1885">
        <f t="shared" si="783"/>
        <v>0</v>
      </c>
      <c r="AY1885">
        <f t="shared" si="784"/>
        <v>0</v>
      </c>
      <c r="BA1885">
        <f t="shared" si="785"/>
        <v>0</v>
      </c>
      <c r="BB1885">
        <f t="shared" si="786"/>
        <v>0</v>
      </c>
      <c r="BC1885">
        <f t="shared" si="787"/>
        <v>0</v>
      </c>
      <c r="BD1885">
        <f t="shared" si="788"/>
        <v>0</v>
      </c>
      <c r="BF1885">
        <f t="shared" si="789"/>
        <v>0</v>
      </c>
      <c r="BG1885">
        <f t="shared" si="790"/>
        <v>0</v>
      </c>
      <c r="BH1885">
        <f t="shared" si="791"/>
        <v>0</v>
      </c>
      <c r="BI1885">
        <f t="shared" si="792"/>
        <v>0</v>
      </c>
    </row>
    <row r="1886" spans="1:61" ht="15" customHeight="1">
      <c r="A1886" s="166"/>
      <c r="B1886" s="7"/>
      <c r="C1886" s="64" t="s">
        <v>127</v>
      </c>
      <c r="D1886" s="322" t="str">
        <f t="shared" si="768"/>
        <v/>
      </c>
      <c r="E1886" s="323"/>
      <c r="F1886" s="323"/>
      <c r="G1886" s="323"/>
      <c r="H1886" s="323"/>
      <c r="I1886" s="323"/>
      <c r="J1886" s="323"/>
      <c r="K1886" s="323"/>
      <c r="L1886" s="324"/>
      <c r="M1886" s="234"/>
      <c r="N1886" s="234"/>
      <c r="O1886" s="234"/>
      <c r="P1886" s="234"/>
      <c r="Q1886" s="234"/>
      <c r="R1886" s="234"/>
      <c r="S1886" s="234"/>
      <c r="T1886" s="234"/>
      <c r="U1886" s="234"/>
      <c r="V1886" s="234"/>
      <c r="W1886" s="234"/>
      <c r="X1886" s="234"/>
      <c r="Y1886" s="234"/>
      <c r="Z1886" s="234"/>
      <c r="AA1886" s="234"/>
      <c r="AB1886" s="234"/>
      <c r="AC1886" s="234"/>
      <c r="AD1886" s="234"/>
      <c r="AG1886">
        <f t="shared" si="769"/>
        <v>0</v>
      </c>
      <c r="AH1886">
        <f t="shared" si="770"/>
        <v>0</v>
      </c>
      <c r="AI1886">
        <f t="shared" si="771"/>
        <v>0</v>
      </c>
      <c r="AJ1886">
        <f t="shared" si="772"/>
        <v>0</v>
      </c>
      <c r="AL1886">
        <f t="shared" si="773"/>
        <v>0</v>
      </c>
      <c r="AM1886">
        <f t="shared" si="774"/>
        <v>0</v>
      </c>
      <c r="AN1886">
        <f t="shared" si="775"/>
        <v>0</v>
      </c>
      <c r="AO1886">
        <f t="shared" si="776"/>
        <v>0</v>
      </c>
      <c r="AQ1886">
        <f t="shared" si="777"/>
        <v>0</v>
      </c>
      <c r="AR1886">
        <f t="shared" si="778"/>
        <v>0</v>
      </c>
      <c r="AS1886">
        <f t="shared" si="779"/>
        <v>0</v>
      </c>
      <c r="AT1886">
        <f t="shared" si="780"/>
        <v>0</v>
      </c>
      <c r="AV1886">
        <f t="shared" si="781"/>
        <v>0</v>
      </c>
      <c r="AW1886">
        <f t="shared" si="782"/>
        <v>0</v>
      </c>
      <c r="AX1886">
        <f t="shared" si="783"/>
        <v>0</v>
      </c>
      <c r="AY1886">
        <f t="shared" si="784"/>
        <v>0</v>
      </c>
      <c r="BA1886">
        <f t="shared" si="785"/>
        <v>0</v>
      </c>
      <c r="BB1886">
        <f t="shared" si="786"/>
        <v>0</v>
      </c>
      <c r="BC1886">
        <f t="shared" si="787"/>
        <v>0</v>
      </c>
      <c r="BD1886">
        <f t="shared" si="788"/>
        <v>0</v>
      </c>
      <c r="BF1886">
        <f t="shared" si="789"/>
        <v>0</v>
      </c>
      <c r="BG1886">
        <f t="shared" si="790"/>
        <v>0</v>
      </c>
      <c r="BH1886">
        <f t="shared" si="791"/>
        <v>0</v>
      </c>
      <c r="BI1886">
        <f t="shared" si="792"/>
        <v>0</v>
      </c>
    </row>
    <row r="1887" spans="1:61" ht="15" customHeight="1">
      <c r="A1887" s="166"/>
      <c r="B1887" s="7"/>
      <c r="C1887" s="64" t="s">
        <v>128</v>
      </c>
      <c r="D1887" s="322" t="str">
        <f t="shared" si="768"/>
        <v/>
      </c>
      <c r="E1887" s="323"/>
      <c r="F1887" s="323"/>
      <c r="G1887" s="323"/>
      <c r="H1887" s="323"/>
      <c r="I1887" s="323"/>
      <c r="J1887" s="323"/>
      <c r="K1887" s="323"/>
      <c r="L1887" s="324"/>
      <c r="M1887" s="234"/>
      <c r="N1887" s="234"/>
      <c r="O1887" s="234"/>
      <c r="P1887" s="234"/>
      <c r="Q1887" s="234"/>
      <c r="R1887" s="234"/>
      <c r="S1887" s="234"/>
      <c r="T1887" s="234"/>
      <c r="U1887" s="234"/>
      <c r="V1887" s="234"/>
      <c r="W1887" s="234"/>
      <c r="X1887" s="234"/>
      <c r="Y1887" s="234"/>
      <c r="Z1887" s="234"/>
      <c r="AA1887" s="234"/>
      <c r="AB1887" s="234"/>
      <c r="AC1887" s="234"/>
      <c r="AD1887" s="234"/>
      <c r="AG1887">
        <f t="shared" si="769"/>
        <v>0</v>
      </c>
      <c r="AH1887">
        <f t="shared" si="770"/>
        <v>0</v>
      </c>
      <c r="AI1887">
        <f t="shared" si="771"/>
        <v>0</v>
      </c>
      <c r="AJ1887">
        <f t="shared" si="772"/>
        <v>0</v>
      </c>
      <c r="AL1887">
        <f t="shared" si="773"/>
        <v>0</v>
      </c>
      <c r="AM1887">
        <f t="shared" si="774"/>
        <v>0</v>
      </c>
      <c r="AN1887">
        <f t="shared" si="775"/>
        <v>0</v>
      </c>
      <c r="AO1887">
        <f t="shared" si="776"/>
        <v>0</v>
      </c>
      <c r="AQ1887">
        <f t="shared" si="777"/>
        <v>0</v>
      </c>
      <c r="AR1887">
        <f t="shared" si="778"/>
        <v>0</v>
      </c>
      <c r="AS1887">
        <f t="shared" si="779"/>
        <v>0</v>
      </c>
      <c r="AT1887">
        <f t="shared" si="780"/>
        <v>0</v>
      </c>
      <c r="AV1887">
        <f t="shared" si="781"/>
        <v>0</v>
      </c>
      <c r="AW1887">
        <f t="shared" si="782"/>
        <v>0</v>
      </c>
      <c r="AX1887">
        <f t="shared" si="783"/>
        <v>0</v>
      </c>
      <c r="AY1887">
        <f t="shared" si="784"/>
        <v>0</v>
      </c>
      <c r="BA1887">
        <f t="shared" si="785"/>
        <v>0</v>
      </c>
      <c r="BB1887">
        <f t="shared" si="786"/>
        <v>0</v>
      </c>
      <c r="BC1887">
        <f t="shared" si="787"/>
        <v>0</v>
      </c>
      <c r="BD1887">
        <f t="shared" si="788"/>
        <v>0</v>
      </c>
      <c r="BF1887">
        <f t="shared" si="789"/>
        <v>0</v>
      </c>
      <c r="BG1887">
        <f t="shared" si="790"/>
        <v>0</v>
      </c>
      <c r="BH1887">
        <f t="shared" si="791"/>
        <v>0</v>
      </c>
      <c r="BI1887">
        <f t="shared" si="792"/>
        <v>0</v>
      </c>
    </row>
    <row r="1888" spans="1:61" ht="15" customHeight="1">
      <c r="A1888" s="166"/>
      <c r="B1888" s="7"/>
      <c r="C1888" s="64" t="s">
        <v>129</v>
      </c>
      <c r="D1888" s="322" t="str">
        <f t="shared" si="768"/>
        <v/>
      </c>
      <c r="E1888" s="323"/>
      <c r="F1888" s="323"/>
      <c r="G1888" s="323"/>
      <c r="H1888" s="323"/>
      <c r="I1888" s="323"/>
      <c r="J1888" s="323"/>
      <c r="K1888" s="323"/>
      <c r="L1888" s="324"/>
      <c r="M1888" s="234"/>
      <c r="N1888" s="234"/>
      <c r="O1888" s="234"/>
      <c r="P1888" s="234"/>
      <c r="Q1888" s="234"/>
      <c r="R1888" s="234"/>
      <c r="S1888" s="234"/>
      <c r="T1888" s="234"/>
      <c r="U1888" s="234"/>
      <c r="V1888" s="234"/>
      <c r="W1888" s="234"/>
      <c r="X1888" s="234"/>
      <c r="Y1888" s="234"/>
      <c r="Z1888" s="234"/>
      <c r="AA1888" s="234"/>
      <c r="AB1888" s="234"/>
      <c r="AC1888" s="234"/>
      <c r="AD1888" s="234"/>
      <c r="AG1888">
        <f t="shared" si="769"/>
        <v>0</v>
      </c>
      <c r="AH1888">
        <f t="shared" si="770"/>
        <v>0</v>
      </c>
      <c r="AI1888">
        <f t="shared" si="771"/>
        <v>0</v>
      </c>
      <c r="AJ1888">
        <f t="shared" si="772"/>
        <v>0</v>
      </c>
      <c r="AL1888">
        <f t="shared" si="773"/>
        <v>0</v>
      </c>
      <c r="AM1888">
        <f t="shared" si="774"/>
        <v>0</v>
      </c>
      <c r="AN1888">
        <f t="shared" si="775"/>
        <v>0</v>
      </c>
      <c r="AO1888">
        <f t="shared" si="776"/>
        <v>0</v>
      </c>
      <c r="AQ1888">
        <f t="shared" si="777"/>
        <v>0</v>
      </c>
      <c r="AR1888">
        <f t="shared" si="778"/>
        <v>0</v>
      </c>
      <c r="AS1888">
        <f t="shared" si="779"/>
        <v>0</v>
      </c>
      <c r="AT1888">
        <f t="shared" si="780"/>
        <v>0</v>
      </c>
      <c r="AV1888">
        <f t="shared" si="781"/>
        <v>0</v>
      </c>
      <c r="AW1888">
        <f t="shared" si="782"/>
        <v>0</v>
      </c>
      <c r="AX1888">
        <f t="shared" si="783"/>
        <v>0</v>
      </c>
      <c r="AY1888">
        <f t="shared" si="784"/>
        <v>0</v>
      </c>
      <c r="BA1888">
        <f t="shared" si="785"/>
        <v>0</v>
      </c>
      <c r="BB1888">
        <f t="shared" si="786"/>
        <v>0</v>
      </c>
      <c r="BC1888">
        <f t="shared" si="787"/>
        <v>0</v>
      </c>
      <c r="BD1888">
        <f t="shared" si="788"/>
        <v>0</v>
      </c>
      <c r="BF1888">
        <f t="shared" si="789"/>
        <v>0</v>
      </c>
      <c r="BG1888">
        <f t="shared" si="790"/>
        <v>0</v>
      </c>
      <c r="BH1888">
        <f t="shared" si="791"/>
        <v>0</v>
      </c>
      <c r="BI1888">
        <f t="shared" si="792"/>
        <v>0</v>
      </c>
    </row>
    <row r="1889" spans="1:61" ht="15" customHeight="1">
      <c r="A1889" s="166"/>
      <c r="B1889" s="7"/>
      <c r="C1889" s="64" t="s">
        <v>130</v>
      </c>
      <c r="D1889" s="322" t="str">
        <f t="shared" si="768"/>
        <v/>
      </c>
      <c r="E1889" s="323"/>
      <c r="F1889" s="323"/>
      <c r="G1889" s="323"/>
      <c r="H1889" s="323"/>
      <c r="I1889" s="323"/>
      <c r="J1889" s="323"/>
      <c r="K1889" s="323"/>
      <c r="L1889" s="324"/>
      <c r="M1889" s="234"/>
      <c r="N1889" s="234"/>
      <c r="O1889" s="234"/>
      <c r="P1889" s="234"/>
      <c r="Q1889" s="234"/>
      <c r="R1889" s="234"/>
      <c r="S1889" s="234"/>
      <c r="T1889" s="234"/>
      <c r="U1889" s="234"/>
      <c r="V1889" s="234"/>
      <c r="W1889" s="234"/>
      <c r="X1889" s="234"/>
      <c r="Y1889" s="234"/>
      <c r="Z1889" s="234"/>
      <c r="AA1889" s="234"/>
      <c r="AB1889" s="234"/>
      <c r="AC1889" s="234"/>
      <c r="AD1889" s="234"/>
      <c r="AG1889">
        <f t="shared" si="769"/>
        <v>0</v>
      </c>
      <c r="AH1889">
        <f t="shared" si="770"/>
        <v>0</v>
      </c>
      <c r="AI1889">
        <f t="shared" si="771"/>
        <v>0</v>
      </c>
      <c r="AJ1889">
        <f t="shared" si="772"/>
        <v>0</v>
      </c>
      <c r="AL1889">
        <f t="shared" si="773"/>
        <v>0</v>
      </c>
      <c r="AM1889">
        <f t="shared" si="774"/>
        <v>0</v>
      </c>
      <c r="AN1889">
        <f t="shared" si="775"/>
        <v>0</v>
      </c>
      <c r="AO1889">
        <f t="shared" si="776"/>
        <v>0</v>
      </c>
      <c r="AQ1889">
        <f t="shared" si="777"/>
        <v>0</v>
      </c>
      <c r="AR1889">
        <f t="shared" si="778"/>
        <v>0</v>
      </c>
      <c r="AS1889">
        <f t="shared" si="779"/>
        <v>0</v>
      </c>
      <c r="AT1889">
        <f t="shared" si="780"/>
        <v>0</v>
      </c>
      <c r="AV1889">
        <f t="shared" si="781"/>
        <v>0</v>
      </c>
      <c r="AW1889">
        <f t="shared" si="782"/>
        <v>0</v>
      </c>
      <c r="AX1889">
        <f t="shared" si="783"/>
        <v>0</v>
      </c>
      <c r="AY1889">
        <f t="shared" si="784"/>
        <v>0</v>
      </c>
      <c r="BA1889">
        <f t="shared" si="785"/>
        <v>0</v>
      </c>
      <c r="BB1889">
        <f t="shared" si="786"/>
        <v>0</v>
      </c>
      <c r="BC1889">
        <f t="shared" si="787"/>
        <v>0</v>
      </c>
      <c r="BD1889">
        <f t="shared" si="788"/>
        <v>0</v>
      </c>
      <c r="BF1889">
        <f t="shared" si="789"/>
        <v>0</v>
      </c>
      <c r="BG1889">
        <f t="shared" si="790"/>
        <v>0</v>
      </c>
      <c r="BH1889">
        <f t="shared" si="791"/>
        <v>0</v>
      </c>
      <c r="BI1889">
        <f t="shared" si="792"/>
        <v>0</v>
      </c>
    </row>
    <row r="1890" spans="1:61" ht="15" customHeight="1">
      <c r="A1890" s="166"/>
      <c r="B1890" s="7"/>
      <c r="C1890" s="64" t="s">
        <v>131</v>
      </c>
      <c r="D1890" s="322" t="str">
        <f t="shared" si="768"/>
        <v/>
      </c>
      <c r="E1890" s="323"/>
      <c r="F1890" s="323"/>
      <c r="G1890" s="323"/>
      <c r="H1890" s="323"/>
      <c r="I1890" s="323"/>
      <c r="J1890" s="323"/>
      <c r="K1890" s="323"/>
      <c r="L1890" s="324"/>
      <c r="M1890" s="234"/>
      <c r="N1890" s="234"/>
      <c r="O1890" s="234"/>
      <c r="P1890" s="234"/>
      <c r="Q1890" s="234"/>
      <c r="R1890" s="234"/>
      <c r="S1890" s="234"/>
      <c r="T1890" s="234"/>
      <c r="U1890" s="234"/>
      <c r="V1890" s="234"/>
      <c r="W1890" s="234"/>
      <c r="X1890" s="234"/>
      <c r="Y1890" s="234"/>
      <c r="Z1890" s="234"/>
      <c r="AA1890" s="234"/>
      <c r="AB1890" s="234"/>
      <c r="AC1890" s="234"/>
      <c r="AD1890" s="234"/>
      <c r="AG1890">
        <f t="shared" si="769"/>
        <v>0</v>
      </c>
      <c r="AH1890">
        <f t="shared" si="770"/>
        <v>0</v>
      </c>
      <c r="AI1890">
        <f t="shared" si="771"/>
        <v>0</v>
      </c>
      <c r="AJ1890">
        <f t="shared" si="772"/>
        <v>0</v>
      </c>
      <c r="AL1890">
        <f t="shared" si="773"/>
        <v>0</v>
      </c>
      <c r="AM1890">
        <f t="shared" si="774"/>
        <v>0</v>
      </c>
      <c r="AN1890">
        <f t="shared" si="775"/>
        <v>0</v>
      </c>
      <c r="AO1890">
        <f t="shared" si="776"/>
        <v>0</v>
      </c>
      <c r="AQ1890">
        <f t="shared" si="777"/>
        <v>0</v>
      </c>
      <c r="AR1890">
        <f t="shared" si="778"/>
        <v>0</v>
      </c>
      <c r="AS1890">
        <f t="shared" si="779"/>
        <v>0</v>
      </c>
      <c r="AT1890">
        <f t="shared" si="780"/>
        <v>0</v>
      </c>
      <c r="AV1890">
        <f t="shared" si="781"/>
        <v>0</v>
      </c>
      <c r="AW1890">
        <f t="shared" si="782"/>
        <v>0</v>
      </c>
      <c r="AX1890">
        <f t="shared" si="783"/>
        <v>0</v>
      </c>
      <c r="AY1890">
        <f t="shared" si="784"/>
        <v>0</v>
      </c>
      <c r="BA1890">
        <f t="shared" si="785"/>
        <v>0</v>
      </c>
      <c r="BB1890">
        <f t="shared" si="786"/>
        <v>0</v>
      </c>
      <c r="BC1890">
        <f t="shared" si="787"/>
        <v>0</v>
      </c>
      <c r="BD1890">
        <f t="shared" si="788"/>
        <v>0</v>
      </c>
      <c r="BF1890">
        <f t="shared" si="789"/>
        <v>0</v>
      </c>
      <c r="BG1890">
        <f t="shared" si="790"/>
        <v>0</v>
      </c>
      <c r="BH1890">
        <f t="shared" si="791"/>
        <v>0</v>
      </c>
      <c r="BI1890">
        <f t="shared" si="792"/>
        <v>0</v>
      </c>
    </row>
    <row r="1891" spans="1:61" ht="15" customHeight="1">
      <c r="A1891" s="166"/>
      <c r="B1891" s="7"/>
      <c r="C1891" s="64" t="s">
        <v>132</v>
      </c>
      <c r="D1891" s="322" t="str">
        <f t="shared" si="768"/>
        <v/>
      </c>
      <c r="E1891" s="323"/>
      <c r="F1891" s="323"/>
      <c r="G1891" s="323"/>
      <c r="H1891" s="323"/>
      <c r="I1891" s="323"/>
      <c r="J1891" s="323"/>
      <c r="K1891" s="323"/>
      <c r="L1891" s="324"/>
      <c r="M1891" s="234"/>
      <c r="N1891" s="234"/>
      <c r="O1891" s="234"/>
      <c r="P1891" s="234"/>
      <c r="Q1891" s="234"/>
      <c r="R1891" s="234"/>
      <c r="S1891" s="234"/>
      <c r="T1891" s="234"/>
      <c r="U1891" s="234"/>
      <c r="V1891" s="234"/>
      <c r="W1891" s="234"/>
      <c r="X1891" s="234"/>
      <c r="Y1891" s="234"/>
      <c r="Z1891" s="234"/>
      <c r="AA1891" s="234"/>
      <c r="AB1891" s="234"/>
      <c r="AC1891" s="234"/>
      <c r="AD1891" s="234"/>
      <c r="AG1891">
        <f t="shared" si="769"/>
        <v>0</v>
      </c>
      <c r="AH1891">
        <f t="shared" si="770"/>
        <v>0</v>
      </c>
      <c r="AI1891">
        <f t="shared" si="771"/>
        <v>0</v>
      </c>
      <c r="AJ1891">
        <f t="shared" si="772"/>
        <v>0</v>
      </c>
      <c r="AL1891">
        <f t="shared" si="773"/>
        <v>0</v>
      </c>
      <c r="AM1891">
        <f t="shared" si="774"/>
        <v>0</v>
      </c>
      <c r="AN1891">
        <f t="shared" si="775"/>
        <v>0</v>
      </c>
      <c r="AO1891">
        <f t="shared" si="776"/>
        <v>0</v>
      </c>
      <c r="AQ1891">
        <f t="shared" si="777"/>
        <v>0</v>
      </c>
      <c r="AR1891">
        <f t="shared" si="778"/>
        <v>0</v>
      </c>
      <c r="AS1891">
        <f t="shared" si="779"/>
        <v>0</v>
      </c>
      <c r="AT1891">
        <f t="shared" si="780"/>
        <v>0</v>
      </c>
      <c r="AV1891">
        <f t="shared" si="781"/>
        <v>0</v>
      </c>
      <c r="AW1891">
        <f t="shared" si="782"/>
        <v>0</v>
      </c>
      <c r="AX1891">
        <f t="shared" si="783"/>
        <v>0</v>
      </c>
      <c r="AY1891">
        <f t="shared" si="784"/>
        <v>0</v>
      </c>
      <c r="BA1891">
        <f t="shared" si="785"/>
        <v>0</v>
      </c>
      <c r="BB1891">
        <f t="shared" si="786"/>
        <v>0</v>
      </c>
      <c r="BC1891">
        <f t="shared" si="787"/>
        <v>0</v>
      </c>
      <c r="BD1891">
        <f t="shared" si="788"/>
        <v>0</v>
      </c>
      <c r="BF1891">
        <f t="shared" si="789"/>
        <v>0</v>
      </c>
      <c r="BG1891">
        <f t="shared" si="790"/>
        <v>0</v>
      </c>
      <c r="BH1891">
        <f t="shared" si="791"/>
        <v>0</v>
      </c>
      <c r="BI1891">
        <f t="shared" si="792"/>
        <v>0</v>
      </c>
    </row>
    <row r="1892" spans="1:61" ht="15" customHeight="1">
      <c r="A1892" s="166"/>
      <c r="B1892" s="7"/>
      <c r="C1892" s="64" t="s">
        <v>133</v>
      </c>
      <c r="D1892" s="322" t="str">
        <f t="shared" si="768"/>
        <v/>
      </c>
      <c r="E1892" s="323"/>
      <c r="F1892" s="323"/>
      <c r="G1892" s="323"/>
      <c r="H1892" s="323"/>
      <c r="I1892" s="323"/>
      <c r="J1892" s="323"/>
      <c r="K1892" s="323"/>
      <c r="L1892" s="324"/>
      <c r="M1892" s="234"/>
      <c r="N1892" s="234"/>
      <c r="O1892" s="234"/>
      <c r="P1892" s="234"/>
      <c r="Q1892" s="234"/>
      <c r="R1892" s="234"/>
      <c r="S1892" s="234"/>
      <c r="T1892" s="234"/>
      <c r="U1892" s="234"/>
      <c r="V1892" s="234"/>
      <c r="W1892" s="234"/>
      <c r="X1892" s="234"/>
      <c r="Y1892" s="234"/>
      <c r="Z1892" s="234"/>
      <c r="AA1892" s="234"/>
      <c r="AB1892" s="234"/>
      <c r="AC1892" s="234"/>
      <c r="AD1892" s="234"/>
      <c r="AG1892">
        <f t="shared" si="769"/>
        <v>0</v>
      </c>
      <c r="AH1892">
        <f t="shared" si="770"/>
        <v>0</v>
      </c>
      <c r="AI1892">
        <f t="shared" si="771"/>
        <v>0</v>
      </c>
      <c r="AJ1892">
        <f t="shared" si="772"/>
        <v>0</v>
      </c>
      <c r="AL1892">
        <f t="shared" si="773"/>
        <v>0</v>
      </c>
      <c r="AM1892">
        <f t="shared" si="774"/>
        <v>0</v>
      </c>
      <c r="AN1892">
        <f t="shared" si="775"/>
        <v>0</v>
      </c>
      <c r="AO1892">
        <f t="shared" si="776"/>
        <v>0</v>
      </c>
      <c r="AQ1892">
        <f t="shared" si="777"/>
        <v>0</v>
      </c>
      <c r="AR1892">
        <f t="shared" si="778"/>
        <v>0</v>
      </c>
      <c r="AS1892">
        <f t="shared" si="779"/>
        <v>0</v>
      </c>
      <c r="AT1892">
        <f t="shared" si="780"/>
        <v>0</v>
      </c>
      <c r="AV1892">
        <f t="shared" si="781"/>
        <v>0</v>
      </c>
      <c r="AW1892">
        <f t="shared" si="782"/>
        <v>0</v>
      </c>
      <c r="AX1892">
        <f t="shared" si="783"/>
        <v>0</v>
      </c>
      <c r="AY1892">
        <f t="shared" si="784"/>
        <v>0</v>
      </c>
      <c r="BA1892">
        <f t="shared" si="785"/>
        <v>0</v>
      </c>
      <c r="BB1892">
        <f t="shared" si="786"/>
        <v>0</v>
      </c>
      <c r="BC1892">
        <f t="shared" si="787"/>
        <v>0</v>
      </c>
      <c r="BD1892">
        <f t="shared" si="788"/>
        <v>0</v>
      </c>
      <c r="BF1892">
        <f t="shared" si="789"/>
        <v>0</v>
      </c>
      <c r="BG1892">
        <f t="shared" si="790"/>
        <v>0</v>
      </c>
      <c r="BH1892">
        <f t="shared" si="791"/>
        <v>0</v>
      </c>
      <c r="BI1892">
        <f t="shared" si="792"/>
        <v>0</v>
      </c>
    </row>
    <row r="1893" spans="1:61" ht="15" customHeight="1">
      <c r="A1893" s="166"/>
      <c r="B1893" s="7"/>
      <c r="C1893" s="64" t="s">
        <v>134</v>
      </c>
      <c r="D1893" s="322" t="str">
        <f t="shared" si="768"/>
        <v/>
      </c>
      <c r="E1893" s="323"/>
      <c r="F1893" s="323"/>
      <c r="G1893" s="323"/>
      <c r="H1893" s="323"/>
      <c r="I1893" s="323"/>
      <c r="J1893" s="323"/>
      <c r="K1893" s="323"/>
      <c r="L1893" s="324"/>
      <c r="M1893" s="234"/>
      <c r="N1893" s="234"/>
      <c r="O1893" s="234"/>
      <c r="P1893" s="234"/>
      <c r="Q1893" s="234"/>
      <c r="R1893" s="234"/>
      <c r="S1893" s="234"/>
      <c r="T1893" s="234"/>
      <c r="U1893" s="234"/>
      <c r="V1893" s="234"/>
      <c r="W1893" s="234"/>
      <c r="X1893" s="234"/>
      <c r="Y1893" s="234"/>
      <c r="Z1893" s="234"/>
      <c r="AA1893" s="234"/>
      <c r="AB1893" s="234"/>
      <c r="AC1893" s="234"/>
      <c r="AD1893" s="234"/>
      <c r="AG1893">
        <f t="shared" si="769"/>
        <v>0</v>
      </c>
      <c r="AH1893">
        <f t="shared" si="770"/>
        <v>0</v>
      </c>
      <c r="AI1893">
        <f t="shared" si="771"/>
        <v>0</v>
      </c>
      <c r="AJ1893">
        <f t="shared" si="772"/>
        <v>0</v>
      </c>
      <c r="AL1893">
        <f t="shared" si="773"/>
        <v>0</v>
      </c>
      <c r="AM1893">
        <f t="shared" si="774"/>
        <v>0</v>
      </c>
      <c r="AN1893">
        <f t="shared" si="775"/>
        <v>0</v>
      </c>
      <c r="AO1893">
        <f t="shared" si="776"/>
        <v>0</v>
      </c>
      <c r="AQ1893">
        <f t="shared" si="777"/>
        <v>0</v>
      </c>
      <c r="AR1893">
        <f t="shared" si="778"/>
        <v>0</v>
      </c>
      <c r="AS1893">
        <f t="shared" si="779"/>
        <v>0</v>
      </c>
      <c r="AT1893">
        <f t="shared" si="780"/>
        <v>0</v>
      </c>
      <c r="AV1893">
        <f t="shared" si="781"/>
        <v>0</v>
      </c>
      <c r="AW1893">
        <f t="shared" si="782"/>
        <v>0</v>
      </c>
      <c r="AX1893">
        <f t="shared" si="783"/>
        <v>0</v>
      </c>
      <c r="AY1893">
        <f t="shared" si="784"/>
        <v>0</v>
      </c>
      <c r="BA1893">
        <f t="shared" si="785"/>
        <v>0</v>
      </c>
      <c r="BB1893">
        <f t="shared" si="786"/>
        <v>0</v>
      </c>
      <c r="BC1893">
        <f t="shared" si="787"/>
        <v>0</v>
      </c>
      <c r="BD1893">
        <f t="shared" si="788"/>
        <v>0</v>
      </c>
      <c r="BF1893">
        <f t="shared" si="789"/>
        <v>0</v>
      </c>
      <c r="BG1893">
        <f t="shared" si="790"/>
        <v>0</v>
      </c>
      <c r="BH1893">
        <f t="shared" si="791"/>
        <v>0</v>
      </c>
      <c r="BI1893">
        <f t="shared" si="792"/>
        <v>0</v>
      </c>
    </row>
    <row r="1894" spans="1:61" ht="15" customHeight="1">
      <c r="A1894" s="166"/>
      <c r="B1894" s="7"/>
      <c r="C1894" s="64" t="s">
        <v>135</v>
      </c>
      <c r="D1894" s="322" t="str">
        <f t="shared" si="768"/>
        <v/>
      </c>
      <c r="E1894" s="323"/>
      <c r="F1894" s="323"/>
      <c r="G1894" s="323"/>
      <c r="H1894" s="323"/>
      <c r="I1894" s="323"/>
      <c r="J1894" s="323"/>
      <c r="K1894" s="323"/>
      <c r="L1894" s="324"/>
      <c r="M1894" s="234"/>
      <c r="N1894" s="234"/>
      <c r="O1894" s="234"/>
      <c r="P1894" s="234"/>
      <c r="Q1894" s="234"/>
      <c r="R1894" s="234"/>
      <c r="S1894" s="234"/>
      <c r="T1894" s="234"/>
      <c r="U1894" s="234"/>
      <c r="V1894" s="234"/>
      <c r="W1894" s="234"/>
      <c r="X1894" s="234"/>
      <c r="Y1894" s="234"/>
      <c r="Z1894" s="234"/>
      <c r="AA1894" s="234"/>
      <c r="AB1894" s="234"/>
      <c r="AC1894" s="234"/>
      <c r="AD1894" s="234"/>
      <c r="AG1894">
        <f t="shared" si="769"/>
        <v>0</v>
      </c>
      <c r="AH1894">
        <f t="shared" si="770"/>
        <v>0</v>
      </c>
      <c r="AI1894">
        <f t="shared" si="771"/>
        <v>0</v>
      </c>
      <c r="AJ1894">
        <f t="shared" si="772"/>
        <v>0</v>
      </c>
      <c r="AL1894">
        <f t="shared" si="773"/>
        <v>0</v>
      </c>
      <c r="AM1894">
        <f t="shared" si="774"/>
        <v>0</v>
      </c>
      <c r="AN1894">
        <f t="shared" si="775"/>
        <v>0</v>
      </c>
      <c r="AO1894">
        <f t="shared" si="776"/>
        <v>0</v>
      </c>
      <c r="AQ1894">
        <f t="shared" si="777"/>
        <v>0</v>
      </c>
      <c r="AR1894">
        <f t="shared" si="778"/>
        <v>0</v>
      </c>
      <c r="AS1894">
        <f t="shared" si="779"/>
        <v>0</v>
      </c>
      <c r="AT1894">
        <f t="shared" si="780"/>
        <v>0</v>
      </c>
      <c r="AV1894">
        <f t="shared" si="781"/>
        <v>0</v>
      </c>
      <c r="AW1894">
        <f t="shared" si="782"/>
        <v>0</v>
      </c>
      <c r="AX1894">
        <f t="shared" si="783"/>
        <v>0</v>
      </c>
      <c r="AY1894">
        <f t="shared" si="784"/>
        <v>0</v>
      </c>
      <c r="BA1894">
        <f t="shared" si="785"/>
        <v>0</v>
      </c>
      <c r="BB1894">
        <f t="shared" si="786"/>
        <v>0</v>
      </c>
      <c r="BC1894">
        <f t="shared" si="787"/>
        <v>0</v>
      </c>
      <c r="BD1894">
        <f t="shared" si="788"/>
        <v>0</v>
      </c>
      <c r="BF1894">
        <f t="shared" si="789"/>
        <v>0</v>
      </c>
      <c r="BG1894">
        <f t="shared" si="790"/>
        <v>0</v>
      </c>
      <c r="BH1894">
        <f t="shared" si="791"/>
        <v>0</v>
      </c>
      <c r="BI1894">
        <f t="shared" si="792"/>
        <v>0</v>
      </c>
    </row>
    <row r="1895" spans="1:61" ht="15" customHeight="1">
      <c r="A1895" s="166"/>
      <c r="B1895" s="7"/>
      <c r="C1895" s="64" t="s">
        <v>136</v>
      </c>
      <c r="D1895" s="322" t="str">
        <f t="shared" si="768"/>
        <v/>
      </c>
      <c r="E1895" s="323"/>
      <c r="F1895" s="323"/>
      <c r="G1895" s="323"/>
      <c r="H1895" s="323"/>
      <c r="I1895" s="323"/>
      <c r="J1895" s="323"/>
      <c r="K1895" s="323"/>
      <c r="L1895" s="324"/>
      <c r="M1895" s="234"/>
      <c r="N1895" s="234"/>
      <c r="O1895" s="234"/>
      <c r="P1895" s="234"/>
      <c r="Q1895" s="234"/>
      <c r="R1895" s="234"/>
      <c r="S1895" s="234"/>
      <c r="T1895" s="234"/>
      <c r="U1895" s="234"/>
      <c r="V1895" s="234"/>
      <c r="W1895" s="234"/>
      <c r="X1895" s="234"/>
      <c r="Y1895" s="234"/>
      <c r="Z1895" s="234"/>
      <c r="AA1895" s="234"/>
      <c r="AB1895" s="234"/>
      <c r="AC1895" s="234"/>
      <c r="AD1895" s="234"/>
      <c r="AG1895">
        <f t="shared" si="769"/>
        <v>0</v>
      </c>
      <c r="AH1895">
        <f t="shared" si="770"/>
        <v>0</v>
      </c>
      <c r="AI1895">
        <f t="shared" si="771"/>
        <v>0</v>
      </c>
      <c r="AJ1895">
        <f t="shared" si="772"/>
        <v>0</v>
      </c>
      <c r="AL1895">
        <f t="shared" si="773"/>
        <v>0</v>
      </c>
      <c r="AM1895">
        <f t="shared" si="774"/>
        <v>0</v>
      </c>
      <c r="AN1895">
        <f t="shared" si="775"/>
        <v>0</v>
      </c>
      <c r="AO1895">
        <f t="shared" si="776"/>
        <v>0</v>
      </c>
      <c r="AQ1895">
        <f t="shared" si="777"/>
        <v>0</v>
      </c>
      <c r="AR1895">
        <f t="shared" si="778"/>
        <v>0</v>
      </c>
      <c r="AS1895">
        <f t="shared" si="779"/>
        <v>0</v>
      </c>
      <c r="AT1895">
        <f t="shared" si="780"/>
        <v>0</v>
      </c>
      <c r="AV1895">
        <f t="shared" si="781"/>
        <v>0</v>
      </c>
      <c r="AW1895">
        <f t="shared" si="782"/>
        <v>0</v>
      </c>
      <c r="AX1895">
        <f t="shared" si="783"/>
        <v>0</v>
      </c>
      <c r="AY1895">
        <f t="shared" si="784"/>
        <v>0</v>
      </c>
      <c r="BA1895">
        <f t="shared" si="785"/>
        <v>0</v>
      </c>
      <c r="BB1895">
        <f t="shared" si="786"/>
        <v>0</v>
      </c>
      <c r="BC1895">
        <f t="shared" si="787"/>
        <v>0</v>
      </c>
      <c r="BD1895">
        <f t="shared" si="788"/>
        <v>0</v>
      </c>
      <c r="BF1895">
        <f t="shared" si="789"/>
        <v>0</v>
      </c>
      <c r="BG1895">
        <f t="shared" si="790"/>
        <v>0</v>
      </c>
      <c r="BH1895">
        <f t="shared" si="791"/>
        <v>0</v>
      </c>
      <c r="BI1895">
        <f t="shared" si="792"/>
        <v>0</v>
      </c>
    </row>
    <row r="1896" spans="1:61" ht="15" customHeight="1">
      <c r="A1896" s="166"/>
      <c r="B1896" s="7"/>
      <c r="C1896" s="64" t="s">
        <v>137</v>
      </c>
      <c r="D1896" s="322" t="str">
        <f t="shared" si="768"/>
        <v/>
      </c>
      <c r="E1896" s="323"/>
      <c r="F1896" s="323"/>
      <c r="G1896" s="323"/>
      <c r="H1896" s="323"/>
      <c r="I1896" s="323"/>
      <c r="J1896" s="323"/>
      <c r="K1896" s="323"/>
      <c r="L1896" s="324"/>
      <c r="M1896" s="234"/>
      <c r="N1896" s="234"/>
      <c r="O1896" s="234"/>
      <c r="P1896" s="234"/>
      <c r="Q1896" s="234"/>
      <c r="R1896" s="234"/>
      <c r="S1896" s="234"/>
      <c r="T1896" s="234"/>
      <c r="U1896" s="234"/>
      <c r="V1896" s="234"/>
      <c r="W1896" s="234"/>
      <c r="X1896" s="234"/>
      <c r="Y1896" s="234"/>
      <c r="Z1896" s="234"/>
      <c r="AA1896" s="234"/>
      <c r="AB1896" s="234"/>
      <c r="AC1896" s="234"/>
      <c r="AD1896" s="234"/>
      <c r="AG1896">
        <f t="shared" si="769"/>
        <v>0</v>
      </c>
      <c r="AH1896">
        <f t="shared" si="770"/>
        <v>0</v>
      </c>
      <c r="AI1896">
        <f t="shared" si="771"/>
        <v>0</v>
      </c>
      <c r="AJ1896">
        <f t="shared" si="772"/>
        <v>0</v>
      </c>
      <c r="AL1896">
        <f t="shared" si="773"/>
        <v>0</v>
      </c>
      <c r="AM1896">
        <f t="shared" si="774"/>
        <v>0</v>
      </c>
      <c r="AN1896">
        <f t="shared" si="775"/>
        <v>0</v>
      </c>
      <c r="AO1896">
        <f t="shared" si="776"/>
        <v>0</v>
      </c>
      <c r="AQ1896">
        <f t="shared" si="777"/>
        <v>0</v>
      </c>
      <c r="AR1896">
        <f t="shared" si="778"/>
        <v>0</v>
      </c>
      <c r="AS1896">
        <f t="shared" si="779"/>
        <v>0</v>
      </c>
      <c r="AT1896">
        <f t="shared" si="780"/>
        <v>0</v>
      </c>
      <c r="AV1896">
        <f t="shared" si="781"/>
        <v>0</v>
      </c>
      <c r="AW1896">
        <f t="shared" si="782"/>
        <v>0</v>
      </c>
      <c r="AX1896">
        <f t="shared" si="783"/>
        <v>0</v>
      </c>
      <c r="AY1896">
        <f t="shared" si="784"/>
        <v>0</v>
      </c>
      <c r="BA1896">
        <f t="shared" si="785"/>
        <v>0</v>
      </c>
      <c r="BB1896">
        <f t="shared" si="786"/>
        <v>0</v>
      </c>
      <c r="BC1896">
        <f t="shared" si="787"/>
        <v>0</v>
      </c>
      <c r="BD1896">
        <f t="shared" si="788"/>
        <v>0</v>
      </c>
      <c r="BF1896">
        <f t="shared" si="789"/>
        <v>0</v>
      </c>
      <c r="BG1896">
        <f t="shared" si="790"/>
        <v>0</v>
      </c>
      <c r="BH1896">
        <f t="shared" si="791"/>
        <v>0</v>
      </c>
      <c r="BI1896">
        <f t="shared" si="792"/>
        <v>0</v>
      </c>
    </row>
    <row r="1897" spans="1:61" ht="15" customHeight="1">
      <c r="A1897" s="166"/>
      <c r="B1897" s="7"/>
      <c r="C1897" s="64" t="s">
        <v>138</v>
      </c>
      <c r="D1897" s="322" t="str">
        <f t="shared" ref="D1897:D1951" si="793">IF(D499="","",D499)</f>
        <v/>
      </c>
      <c r="E1897" s="323"/>
      <c r="F1897" s="323"/>
      <c r="G1897" s="323"/>
      <c r="H1897" s="323"/>
      <c r="I1897" s="323"/>
      <c r="J1897" s="323"/>
      <c r="K1897" s="323"/>
      <c r="L1897" s="324"/>
      <c r="M1897" s="234"/>
      <c r="N1897" s="234"/>
      <c r="O1897" s="234"/>
      <c r="P1897" s="234"/>
      <c r="Q1897" s="234"/>
      <c r="R1897" s="234"/>
      <c r="S1897" s="234"/>
      <c r="T1897" s="234"/>
      <c r="U1897" s="234"/>
      <c r="V1897" s="234"/>
      <c r="W1897" s="234"/>
      <c r="X1897" s="234"/>
      <c r="Y1897" s="234"/>
      <c r="Z1897" s="234"/>
      <c r="AA1897" s="234"/>
      <c r="AB1897" s="234"/>
      <c r="AC1897" s="234"/>
      <c r="AD1897" s="234"/>
      <c r="AG1897">
        <f t="shared" ref="AG1897:AG1951" si="794">M1897</f>
        <v>0</v>
      </c>
      <c r="AH1897">
        <f t="shared" ref="AH1897:AH1951" si="795">COUNTIF(N1897:O1897,"NS")</f>
        <v>0</v>
      </c>
      <c r="AI1897">
        <f t="shared" ref="AI1897:AI1951" si="796">SUM(N1897:O1897)</f>
        <v>0</v>
      </c>
      <c r="AJ1897">
        <f t="shared" ref="AJ1897:AJ1951" si="797">IF($AG$1577=$AH$1577,0,IF(OR(AND(AG1897=0,AH1897&gt;0),AND(AG1897="ns",AI1897&gt;0),AND(AG1897="ns",AH1897=0,AI1897=0)),1,IF(OR(AND(AG1897&gt;0,AH1897=2),AND(AG1897="ns",AH1897=2),AND(AG1897="ns",AI1897=0,AH1897&gt;0),AG1897=AI1897,COUNTIF(M1897:O1897,"NA")=3),0,1)))</f>
        <v>0</v>
      </c>
      <c r="AL1897">
        <f t="shared" ref="AL1897:AL1951" si="798">P1897</f>
        <v>0</v>
      </c>
      <c r="AM1897">
        <f t="shared" ref="AM1897:AM1951" si="799">COUNTIF(Q1897:R1897,"NS")</f>
        <v>0</v>
      </c>
      <c r="AN1897">
        <f t="shared" ref="AN1897:AN1951" si="800">SUM(Q1897:R1897)</f>
        <v>0</v>
      </c>
      <c r="AO1897">
        <f t="shared" ref="AO1897:AO1951" si="801">IF($AG$1577=$AH$1577,0,IF(OR(AND(AL1897=0,AM1897&gt;0),AND(AL1897="ns",AN1897&gt;0),AND(AL1897="ns",AM1897=0,AN1897=0)),1,IF(OR(AND(AL1897&gt;0,AM1897=2),AND(AL1897="ns",AM1897=2),AND(AL1897="ns",AN1897=0,AM1897&gt;0),AL1897=AN1897,COUNTIF(P1897:R1897,"NA")=3),0,1)))</f>
        <v>0</v>
      </c>
      <c r="AQ1897">
        <f t="shared" ref="AQ1897:AQ1951" si="802">S1897</f>
        <v>0</v>
      </c>
      <c r="AR1897">
        <f t="shared" ref="AR1897:AR1951" si="803">COUNTIF(T1897:U1897,"NS")</f>
        <v>0</v>
      </c>
      <c r="AS1897">
        <f t="shared" ref="AS1897:AS1951" si="804">SUM(T1897:U1897)</f>
        <v>0</v>
      </c>
      <c r="AT1897">
        <f t="shared" ref="AT1897:AT1951" si="805">IF($AG$1577=$AH$1577,0,IF(OR(AND(AQ1897=0,AR1897&gt;0),AND(AQ1897="ns",AS1897&gt;0),AND(AQ1897="ns",AR1897=0,AS1897=0)),1,IF(OR(AND(AQ1897&gt;0,AR1897=2),AND(AQ1897="ns",AR1897=2),AND(AQ1897="ns",AS1897=0,AR1897&gt;0),AQ1897=AS1897,COUNTIF(S1897:U1897,"NA")=3),0,1)))</f>
        <v>0</v>
      </c>
      <c r="AV1897">
        <f t="shared" ref="AV1897:AV1951" si="806">V1897</f>
        <v>0</v>
      </c>
      <c r="AW1897">
        <f t="shared" ref="AW1897:AW1951" si="807">COUNTIF(W1897:X1897,"NS")</f>
        <v>0</v>
      </c>
      <c r="AX1897">
        <f t="shared" ref="AX1897:AX1951" si="808">SUM(W1897:X1897)</f>
        <v>0</v>
      </c>
      <c r="AY1897">
        <f t="shared" ref="AY1897:AY1951" si="809">IF($AG$1577=$AH$1577,0,IF(OR(AND(AV1897=0,AW1897&gt;0),AND(AV1897="ns",AX1897&gt;0),AND(AV1897="ns",AW1897=0,AX1897=0)),1,IF(OR(AND(AV1897&gt;0,AW1897=2),AND(AV1897="ns",AW1897=2),AND(AV1897="ns",AX1897=0,AW1897&gt;0),AV1897=AX1897,COUNTIF(V1897:X1897,"NA")=3),0,1)))</f>
        <v>0</v>
      </c>
      <c r="BA1897">
        <f t="shared" ref="BA1897:BA1951" si="810">Y1897</f>
        <v>0</v>
      </c>
      <c r="BB1897">
        <f t="shared" ref="BB1897:BB1951" si="811">COUNTIF(Z1897:AA1897,"NS")</f>
        <v>0</v>
      </c>
      <c r="BC1897">
        <f t="shared" ref="BC1897:BC1951" si="812">SUM(Z1897:AA1897)</f>
        <v>0</v>
      </c>
      <c r="BD1897">
        <f t="shared" ref="BD1897:BD1951" si="813">IF($AG$1577=$AH$1577,0,IF(OR(AND(BA1897=0,BB1897&gt;0),AND(BA1897="ns",BC1897&gt;0),AND(BA1897="ns",BB1897=0,BC1897=0)),1,IF(OR(AND(BA1897&gt;0,BB1897=2),AND(BA1897="ns",BB1897=2),AND(BA1897="ns",BC1897=0,BB1897&gt;0),BA1897=BC1897,COUNTIF(Y1897:AA1897,"NA")=3),0,1)))</f>
        <v>0</v>
      </c>
      <c r="BF1897">
        <f t="shared" ref="BF1897:BF1951" si="814">AB1897</f>
        <v>0</v>
      </c>
      <c r="BG1897">
        <f t="shared" ref="BG1897:BG1951" si="815">COUNTIF(AC1897:AD1897,"NS")</f>
        <v>0</v>
      </c>
      <c r="BH1897">
        <f t="shared" ref="BH1897:BH1951" si="816">SUM(AC1897:AD1897)</f>
        <v>0</v>
      </c>
      <c r="BI1897">
        <f t="shared" ref="BI1897:BI1951" si="817">IF($AG$1577=$AH$1577,0,IF(OR(AND(BF1897=0,BG1897&gt;0),AND(BF1897="ns",BH1897&gt;0),AND(BF1897="ns",BG1897=0,BH1897=0)),1,IF(OR(AND(BF1897&gt;0,BG1897=2),AND(BF1897="ns",BG1897=2),AND(BF1897="ns",BH1897=0,BG1897&gt;0),BF1897=BH1897,COUNTIF(AB1897:AD1897,"NA")=3),0,1)))</f>
        <v>0</v>
      </c>
    </row>
    <row r="1898" spans="1:61" ht="15" customHeight="1">
      <c r="A1898" s="166"/>
      <c r="B1898" s="7"/>
      <c r="C1898" s="64" t="s">
        <v>139</v>
      </c>
      <c r="D1898" s="322" t="str">
        <f t="shared" si="793"/>
        <v/>
      </c>
      <c r="E1898" s="323"/>
      <c r="F1898" s="323"/>
      <c r="G1898" s="323"/>
      <c r="H1898" s="323"/>
      <c r="I1898" s="323"/>
      <c r="J1898" s="323"/>
      <c r="K1898" s="323"/>
      <c r="L1898" s="324"/>
      <c r="M1898" s="234"/>
      <c r="N1898" s="234"/>
      <c r="O1898" s="234"/>
      <c r="P1898" s="234"/>
      <c r="Q1898" s="234"/>
      <c r="R1898" s="234"/>
      <c r="S1898" s="234"/>
      <c r="T1898" s="234"/>
      <c r="U1898" s="234"/>
      <c r="V1898" s="234"/>
      <c r="W1898" s="234"/>
      <c r="X1898" s="234"/>
      <c r="Y1898" s="234"/>
      <c r="Z1898" s="234"/>
      <c r="AA1898" s="234"/>
      <c r="AB1898" s="234"/>
      <c r="AC1898" s="234"/>
      <c r="AD1898" s="234"/>
      <c r="AG1898">
        <f t="shared" si="794"/>
        <v>0</v>
      </c>
      <c r="AH1898">
        <f t="shared" si="795"/>
        <v>0</v>
      </c>
      <c r="AI1898">
        <f t="shared" si="796"/>
        <v>0</v>
      </c>
      <c r="AJ1898">
        <f t="shared" si="797"/>
        <v>0</v>
      </c>
      <c r="AL1898">
        <f t="shared" si="798"/>
        <v>0</v>
      </c>
      <c r="AM1898">
        <f t="shared" si="799"/>
        <v>0</v>
      </c>
      <c r="AN1898">
        <f t="shared" si="800"/>
        <v>0</v>
      </c>
      <c r="AO1898">
        <f t="shared" si="801"/>
        <v>0</v>
      </c>
      <c r="AQ1898">
        <f t="shared" si="802"/>
        <v>0</v>
      </c>
      <c r="AR1898">
        <f t="shared" si="803"/>
        <v>0</v>
      </c>
      <c r="AS1898">
        <f t="shared" si="804"/>
        <v>0</v>
      </c>
      <c r="AT1898">
        <f t="shared" si="805"/>
        <v>0</v>
      </c>
      <c r="AV1898">
        <f t="shared" si="806"/>
        <v>0</v>
      </c>
      <c r="AW1898">
        <f t="shared" si="807"/>
        <v>0</v>
      </c>
      <c r="AX1898">
        <f t="shared" si="808"/>
        <v>0</v>
      </c>
      <c r="AY1898">
        <f t="shared" si="809"/>
        <v>0</v>
      </c>
      <c r="BA1898">
        <f t="shared" si="810"/>
        <v>0</v>
      </c>
      <c r="BB1898">
        <f t="shared" si="811"/>
        <v>0</v>
      </c>
      <c r="BC1898">
        <f t="shared" si="812"/>
        <v>0</v>
      </c>
      <c r="BD1898">
        <f t="shared" si="813"/>
        <v>0</v>
      </c>
      <c r="BF1898">
        <f t="shared" si="814"/>
        <v>0</v>
      </c>
      <c r="BG1898">
        <f t="shared" si="815"/>
        <v>0</v>
      </c>
      <c r="BH1898">
        <f t="shared" si="816"/>
        <v>0</v>
      </c>
      <c r="BI1898">
        <f t="shared" si="817"/>
        <v>0</v>
      </c>
    </row>
    <row r="1899" spans="1:61" ht="15" customHeight="1">
      <c r="A1899" s="166"/>
      <c r="B1899" s="7"/>
      <c r="C1899" s="64" t="s">
        <v>140</v>
      </c>
      <c r="D1899" s="322" t="str">
        <f t="shared" si="793"/>
        <v/>
      </c>
      <c r="E1899" s="323"/>
      <c r="F1899" s="323"/>
      <c r="G1899" s="323"/>
      <c r="H1899" s="323"/>
      <c r="I1899" s="323"/>
      <c r="J1899" s="323"/>
      <c r="K1899" s="323"/>
      <c r="L1899" s="324"/>
      <c r="M1899" s="234"/>
      <c r="N1899" s="234"/>
      <c r="O1899" s="234"/>
      <c r="P1899" s="234"/>
      <c r="Q1899" s="234"/>
      <c r="R1899" s="234"/>
      <c r="S1899" s="234"/>
      <c r="T1899" s="234"/>
      <c r="U1899" s="234"/>
      <c r="V1899" s="234"/>
      <c r="W1899" s="234"/>
      <c r="X1899" s="234"/>
      <c r="Y1899" s="234"/>
      <c r="Z1899" s="234"/>
      <c r="AA1899" s="234"/>
      <c r="AB1899" s="234"/>
      <c r="AC1899" s="234"/>
      <c r="AD1899" s="234"/>
      <c r="AG1899">
        <f t="shared" si="794"/>
        <v>0</v>
      </c>
      <c r="AH1899">
        <f t="shared" si="795"/>
        <v>0</v>
      </c>
      <c r="AI1899">
        <f t="shared" si="796"/>
        <v>0</v>
      </c>
      <c r="AJ1899">
        <f t="shared" si="797"/>
        <v>0</v>
      </c>
      <c r="AL1899">
        <f t="shared" si="798"/>
        <v>0</v>
      </c>
      <c r="AM1899">
        <f t="shared" si="799"/>
        <v>0</v>
      </c>
      <c r="AN1899">
        <f t="shared" si="800"/>
        <v>0</v>
      </c>
      <c r="AO1899">
        <f t="shared" si="801"/>
        <v>0</v>
      </c>
      <c r="AQ1899">
        <f t="shared" si="802"/>
        <v>0</v>
      </c>
      <c r="AR1899">
        <f t="shared" si="803"/>
        <v>0</v>
      </c>
      <c r="AS1899">
        <f t="shared" si="804"/>
        <v>0</v>
      </c>
      <c r="AT1899">
        <f t="shared" si="805"/>
        <v>0</v>
      </c>
      <c r="AV1899">
        <f t="shared" si="806"/>
        <v>0</v>
      </c>
      <c r="AW1899">
        <f t="shared" si="807"/>
        <v>0</v>
      </c>
      <c r="AX1899">
        <f t="shared" si="808"/>
        <v>0</v>
      </c>
      <c r="AY1899">
        <f t="shared" si="809"/>
        <v>0</v>
      </c>
      <c r="BA1899">
        <f t="shared" si="810"/>
        <v>0</v>
      </c>
      <c r="BB1899">
        <f t="shared" si="811"/>
        <v>0</v>
      </c>
      <c r="BC1899">
        <f t="shared" si="812"/>
        <v>0</v>
      </c>
      <c r="BD1899">
        <f t="shared" si="813"/>
        <v>0</v>
      </c>
      <c r="BF1899">
        <f t="shared" si="814"/>
        <v>0</v>
      </c>
      <c r="BG1899">
        <f t="shared" si="815"/>
        <v>0</v>
      </c>
      <c r="BH1899">
        <f t="shared" si="816"/>
        <v>0</v>
      </c>
      <c r="BI1899">
        <f t="shared" si="817"/>
        <v>0</v>
      </c>
    </row>
    <row r="1900" spans="1:61" ht="15" customHeight="1">
      <c r="A1900" s="166"/>
      <c r="B1900" s="7"/>
      <c r="C1900" s="64" t="s">
        <v>141</v>
      </c>
      <c r="D1900" s="322" t="str">
        <f t="shared" si="793"/>
        <v/>
      </c>
      <c r="E1900" s="323"/>
      <c r="F1900" s="323"/>
      <c r="G1900" s="323"/>
      <c r="H1900" s="323"/>
      <c r="I1900" s="323"/>
      <c r="J1900" s="323"/>
      <c r="K1900" s="323"/>
      <c r="L1900" s="324"/>
      <c r="M1900" s="234"/>
      <c r="N1900" s="234"/>
      <c r="O1900" s="234"/>
      <c r="P1900" s="234"/>
      <c r="Q1900" s="234"/>
      <c r="R1900" s="234"/>
      <c r="S1900" s="234"/>
      <c r="T1900" s="234"/>
      <c r="U1900" s="234"/>
      <c r="V1900" s="234"/>
      <c r="W1900" s="234"/>
      <c r="X1900" s="234"/>
      <c r="Y1900" s="234"/>
      <c r="Z1900" s="234"/>
      <c r="AA1900" s="234"/>
      <c r="AB1900" s="234"/>
      <c r="AC1900" s="234"/>
      <c r="AD1900" s="234"/>
      <c r="AG1900">
        <f t="shared" si="794"/>
        <v>0</v>
      </c>
      <c r="AH1900">
        <f t="shared" si="795"/>
        <v>0</v>
      </c>
      <c r="AI1900">
        <f t="shared" si="796"/>
        <v>0</v>
      </c>
      <c r="AJ1900">
        <f t="shared" si="797"/>
        <v>0</v>
      </c>
      <c r="AL1900">
        <f t="shared" si="798"/>
        <v>0</v>
      </c>
      <c r="AM1900">
        <f t="shared" si="799"/>
        <v>0</v>
      </c>
      <c r="AN1900">
        <f t="shared" si="800"/>
        <v>0</v>
      </c>
      <c r="AO1900">
        <f t="shared" si="801"/>
        <v>0</v>
      </c>
      <c r="AQ1900">
        <f t="shared" si="802"/>
        <v>0</v>
      </c>
      <c r="AR1900">
        <f t="shared" si="803"/>
        <v>0</v>
      </c>
      <c r="AS1900">
        <f t="shared" si="804"/>
        <v>0</v>
      </c>
      <c r="AT1900">
        <f t="shared" si="805"/>
        <v>0</v>
      </c>
      <c r="AV1900">
        <f t="shared" si="806"/>
        <v>0</v>
      </c>
      <c r="AW1900">
        <f t="shared" si="807"/>
        <v>0</v>
      </c>
      <c r="AX1900">
        <f t="shared" si="808"/>
        <v>0</v>
      </c>
      <c r="AY1900">
        <f t="shared" si="809"/>
        <v>0</v>
      </c>
      <c r="BA1900">
        <f t="shared" si="810"/>
        <v>0</v>
      </c>
      <c r="BB1900">
        <f t="shared" si="811"/>
        <v>0</v>
      </c>
      <c r="BC1900">
        <f t="shared" si="812"/>
        <v>0</v>
      </c>
      <c r="BD1900">
        <f t="shared" si="813"/>
        <v>0</v>
      </c>
      <c r="BF1900">
        <f t="shared" si="814"/>
        <v>0</v>
      </c>
      <c r="BG1900">
        <f t="shared" si="815"/>
        <v>0</v>
      </c>
      <c r="BH1900">
        <f t="shared" si="816"/>
        <v>0</v>
      </c>
      <c r="BI1900">
        <f t="shared" si="817"/>
        <v>0</v>
      </c>
    </row>
    <row r="1901" spans="1:61" ht="15" customHeight="1">
      <c r="A1901" s="166"/>
      <c r="B1901" s="7"/>
      <c r="C1901" s="64" t="s">
        <v>142</v>
      </c>
      <c r="D1901" s="322" t="str">
        <f t="shared" si="793"/>
        <v/>
      </c>
      <c r="E1901" s="323"/>
      <c r="F1901" s="323"/>
      <c r="G1901" s="323"/>
      <c r="H1901" s="323"/>
      <c r="I1901" s="323"/>
      <c r="J1901" s="323"/>
      <c r="K1901" s="323"/>
      <c r="L1901" s="324"/>
      <c r="M1901" s="234"/>
      <c r="N1901" s="234"/>
      <c r="O1901" s="234"/>
      <c r="P1901" s="234"/>
      <c r="Q1901" s="234"/>
      <c r="R1901" s="234"/>
      <c r="S1901" s="234"/>
      <c r="T1901" s="234"/>
      <c r="U1901" s="234"/>
      <c r="V1901" s="234"/>
      <c r="W1901" s="234"/>
      <c r="X1901" s="234"/>
      <c r="Y1901" s="234"/>
      <c r="Z1901" s="234"/>
      <c r="AA1901" s="234"/>
      <c r="AB1901" s="234"/>
      <c r="AC1901" s="234"/>
      <c r="AD1901" s="234"/>
      <c r="AG1901">
        <f t="shared" si="794"/>
        <v>0</v>
      </c>
      <c r="AH1901">
        <f t="shared" si="795"/>
        <v>0</v>
      </c>
      <c r="AI1901">
        <f t="shared" si="796"/>
        <v>0</v>
      </c>
      <c r="AJ1901">
        <f t="shared" si="797"/>
        <v>0</v>
      </c>
      <c r="AL1901">
        <f t="shared" si="798"/>
        <v>0</v>
      </c>
      <c r="AM1901">
        <f t="shared" si="799"/>
        <v>0</v>
      </c>
      <c r="AN1901">
        <f t="shared" si="800"/>
        <v>0</v>
      </c>
      <c r="AO1901">
        <f t="shared" si="801"/>
        <v>0</v>
      </c>
      <c r="AQ1901">
        <f t="shared" si="802"/>
        <v>0</v>
      </c>
      <c r="AR1901">
        <f t="shared" si="803"/>
        <v>0</v>
      </c>
      <c r="AS1901">
        <f t="shared" si="804"/>
        <v>0</v>
      </c>
      <c r="AT1901">
        <f t="shared" si="805"/>
        <v>0</v>
      </c>
      <c r="AV1901">
        <f t="shared" si="806"/>
        <v>0</v>
      </c>
      <c r="AW1901">
        <f t="shared" si="807"/>
        <v>0</v>
      </c>
      <c r="AX1901">
        <f t="shared" si="808"/>
        <v>0</v>
      </c>
      <c r="AY1901">
        <f t="shared" si="809"/>
        <v>0</v>
      </c>
      <c r="BA1901">
        <f t="shared" si="810"/>
        <v>0</v>
      </c>
      <c r="BB1901">
        <f t="shared" si="811"/>
        <v>0</v>
      </c>
      <c r="BC1901">
        <f t="shared" si="812"/>
        <v>0</v>
      </c>
      <c r="BD1901">
        <f t="shared" si="813"/>
        <v>0</v>
      </c>
      <c r="BF1901">
        <f t="shared" si="814"/>
        <v>0</v>
      </c>
      <c r="BG1901">
        <f t="shared" si="815"/>
        <v>0</v>
      </c>
      <c r="BH1901">
        <f t="shared" si="816"/>
        <v>0</v>
      </c>
      <c r="BI1901">
        <f t="shared" si="817"/>
        <v>0</v>
      </c>
    </row>
    <row r="1902" spans="1:61" ht="15" customHeight="1">
      <c r="A1902" s="166"/>
      <c r="B1902" s="7"/>
      <c r="C1902" s="64" t="s">
        <v>143</v>
      </c>
      <c r="D1902" s="322" t="str">
        <f t="shared" si="793"/>
        <v/>
      </c>
      <c r="E1902" s="323"/>
      <c r="F1902" s="323"/>
      <c r="G1902" s="323"/>
      <c r="H1902" s="323"/>
      <c r="I1902" s="323"/>
      <c r="J1902" s="323"/>
      <c r="K1902" s="323"/>
      <c r="L1902" s="324"/>
      <c r="M1902" s="234"/>
      <c r="N1902" s="234"/>
      <c r="O1902" s="234"/>
      <c r="P1902" s="234"/>
      <c r="Q1902" s="234"/>
      <c r="R1902" s="234"/>
      <c r="S1902" s="234"/>
      <c r="T1902" s="234"/>
      <c r="U1902" s="234"/>
      <c r="V1902" s="234"/>
      <c r="W1902" s="234"/>
      <c r="X1902" s="234"/>
      <c r="Y1902" s="234"/>
      <c r="Z1902" s="234"/>
      <c r="AA1902" s="234"/>
      <c r="AB1902" s="234"/>
      <c r="AC1902" s="234"/>
      <c r="AD1902" s="234"/>
      <c r="AG1902">
        <f t="shared" si="794"/>
        <v>0</v>
      </c>
      <c r="AH1902">
        <f t="shared" si="795"/>
        <v>0</v>
      </c>
      <c r="AI1902">
        <f t="shared" si="796"/>
        <v>0</v>
      </c>
      <c r="AJ1902">
        <f t="shared" si="797"/>
        <v>0</v>
      </c>
      <c r="AL1902">
        <f t="shared" si="798"/>
        <v>0</v>
      </c>
      <c r="AM1902">
        <f t="shared" si="799"/>
        <v>0</v>
      </c>
      <c r="AN1902">
        <f t="shared" si="800"/>
        <v>0</v>
      </c>
      <c r="AO1902">
        <f t="shared" si="801"/>
        <v>0</v>
      </c>
      <c r="AQ1902">
        <f t="shared" si="802"/>
        <v>0</v>
      </c>
      <c r="AR1902">
        <f t="shared" si="803"/>
        <v>0</v>
      </c>
      <c r="AS1902">
        <f t="shared" si="804"/>
        <v>0</v>
      </c>
      <c r="AT1902">
        <f t="shared" si="805"/>
        <v>0</v>
      </c>
      <c r="AV1902">
        <f t="shared" si="806"/>
        <v>0</v>
      </c>
      <c r="AW1902">
        <f t="shared" si="807"/>
        <v>0</v>
      </c>
      <c r="AX1902">
        <f t="shared" si="808"/>
        <v>0</v>
      </c>
      <c r="AY1902">
        <f t="shared" si="809"/>
        <v>0</v>
      </c>
      <c r="BA1902">
        <f t="shared" si="810"/>
        <v>0</v>
      </c>
      <c r="BB1902">
        <f t="shared" si="811"/>
        <v>0</v>
      </c>
      <c r="BC1902">
        <f t="shared" si="812"/>
        <v>0</v>
      </c>
      <c r="BD1902">
        <f t="shared" si="813"/>
        <v>0</v>
      </c>
      <c r="BF1902">
        <f t="shared" si="814"/>
        <v>0</v>
      </c>
      <c r="BG1902">
        <f t="shared" si="815"/>
        <v>0</v>
      </c>
      <c r="BH1902">
        <f t="shared" si="816"/>
        <v>0</v>
      </c>
      <c r="BI1902">
        <f t="shared" si="817"/>
        <v>0</v>
      </c>
    </row>
    <row r="1903" spans="1:61" ht="15" customHeight="1">
      <c r="A1903" s="166"/>
      <c r="B1903" s="7"/>
      <c r="C1903" s="64" t="s">
        <v>144</v>
      </c>
      <c r="D1903" s="322" t="str">
        <f t="shared" si="793"/>
        <v/>
      </c>
      <c r="E1903" s="323"/>
      <c r="F1903" s="323"/>
      <c r="G1903" s="323"/>
      <c r="H1903" s="323"/>
      <c r="I1903" s="323"/>
      <c r="J1903" s="323"/>
      <c r="K1903" s="323"/>
      <c r="L1903" s="324"/>
      <c r="M1903" s="234"/>
      <c r="N1903" s="234"/>
      <c r="O1903" s="234"/>
      <c r="P1903" s="234"/>
      <c r="Q1903" s="234"/>
      <c r="R1903" s="234"/>
      <c r="S1903" s="234"/>
      <c r="T1903" s="234"/>
      <c r="U1903" s="234"/>
      <c r="V1903" s="234"/>
      <c r="W1903" s="234"/>
      <c r="X1903" s="234"/>
      <c r="Y1903" s="234"/>
      <c r="Z1903" s="234"/>
      <c r="AA1903" s="234"/>
      <c r="AB1903" s="234"/>
      <c r="AC1903" s="234"/>
      <c r="AD1903" s="234"/>
      <c r="AG1903">
        <f t="shared" si="794"/>
        <v>0</v>
      </c>
      <c r="AH1903">
        <f t="shared" si="795"/>
        <v>0</v>
      </c>
      <c r="AI1903">
        <f t="shared" si="796"/>
        <v>0</v>
      </c>
      <c r="AJ1903">
        <f t="shared" si="797"/>
        <v>0</v>
      </c>
      <c r="AL1903">
        <f t="shared" si="798"/>
        <v>0</v>
      </c>
      <c r="AM1903">
        <f t="shared" si="799"/>
        <v>0</v>
      </c>
      <c r="AN1903">
        <f t="shared" si="800"/>
        <v>0</v>
      </c>
      <c r="AO1903">
        <f t="shared" si="801"/>
        <v>0</v>
      </c>
      <c r="AQ1903">
        <f t="shared" si="802"/>
        <v>0</v>
      </c>
      <c r="AR1903">
        <f t="shared" si="803"/>
        <v>0</v>
      </c>
      <c r="AS1903">
        <f t="shared" si="804"/>
        <v>0</v>
      </c>
      <c r="AT1903">
        <f t="shared" si="805"/>
        <v>0</v>
      </c>
      <c r="AV1903">
        <f t="shared" si="806"/>
        <v>0</v>
      </c>
      <c r="AW1903">
        <f t="shared" si="807"/>
        <v>0</v>
      </c>
      <c r="AX1903">
        <f t="shared" si="808"/>
        <v>0</v>
      </c>
      <c r="AY1903">
        <f t="shared" si="809"/>
        <v>0</v>
      </c>
      <c r="BA1903">
        <f t="shared" si="810"/>
        <v>0</v>
      </c>
      <c r="BB1903">
        <f t="shared" si="811"/>
        <v>0</v>
      </c>
      <c r="BC1903">
        <f t="shared" si="812"/>
        <v>0</v>
      </c>
      <c r="BD1903">
        <f t="shared" si="813"/>
        <v>0</v>
      </c>
      <c r="BF1903">
        <f t="shared" si="814"/>
        <v>0</v>
      </c>
      <c r="BG1903">
        <f t="shared" si="815"/>
        <v>0</v>
      </c>
      <c r="BH1903">
        <f t="shared" si="816"/>
        <v>0</v>
      </c>
      <c r="BI1903">
        <f t="shared" si="817"/>
        <v>0</v>
      </c>
    </row>
    <row r="1904" spans="1:61" ht="15" customHeight="1">
      <c r="A1904" s="166"/>
      <c r="B1904" s="7"/>
      <c r="C1904" s="64" t="s">
        <v>145</v>
      </c>
      <c r="D1904" s="322" t="str">
        <f t="shared" si="793"/>
        <v/>
      </c>
      <c r="E1904" s="323"/>
      <c r="F1904" s="323"/>
      <c r="G1904" s="323"/>
      <c r="H1904" s="323"/>
      <c r="I1904" s="323"/>
      <c r="J1904" s="323"/>
      <c r="K1904" s="323"/>
      <c r="L1904" s="324"/>
      <c r="M1904" s="234"/>
      <c r="N1904" s="234"/>
      <c r="O1904" s="234"/>
      <c r="P1904" s="234"/>
      <c r="Q1904" s="234"/>
      <c r="R1904" s="234"/>
      <c r="S1904" s="234"/>
      <c r="T1904" s="234"/>
      <c r="U1904" s="234"/>
      <c r="V1904" s="234"/>
      <c r="W1904" s="234"/>
      <c r="X1904" s="234"/>
      <c r="Y1904" s="234"/>
      <c r="Z1904" s="234"/>
      <c r="AA1904" s="234"/>
      <c r="AB1904" s="234"/>
      <c r="AC1904" s="234"/>
      <c r="AD1904" s="234"/>
      <c r="AG1904">
        <f t="shared" si="794"/>
        <v>0</v>
      </c>
      <c r="AH1904">
        <f t="shared" si="795"/>
        <v>0</v>
      </c>
      <c r="AI1904">
        <f t="shared" si="796"/>
        <v>0</v>
      </c>
      <c r="AJ1904">
        <f t="shared" si="797"/>
        <v>0</v>
      </c>
      <c r="AL1904">
        <f t="shared" si="798"/>
        <v>0</v>
      </c>
      <c r="AM1904">
        <f t="shared" si="799"/>
        <v>0</v>
      </c>
      <c r="AN1904">
        <f t="shared" si="800"/>
        <v>0</v>
      </c>
      <c r="AO1904">
        <f t="shared" si="801"/>
        <v>0</v>
      </c>
      <c r="AQ1904">
        <f t="shared" si="802"/>
        <v>0</v>
      </c>
      <c r="AR1904">
        <f t="shared" si="803"/>
        <v>0</v>
      </c>
      <c r="AS1904">
        <f t="shared" si="804"/>
        <v>0</v>
      </c>
      <c r="AT1904">
        <f t="shared" si="805"/>
        <v>0</v>
      </c>
      <c r="AV1904">
        <f t="shared" si="806"/>
        <v>0</v>
      </c>
      <c r="AW1904">
        <f t="shared" si="807"/>
        <v>0</v>
      </c>
      <c r="AX1904">
        <f t="shared" si="808"/>
        <v>0</v>
      </c>
      <c r="AY1904">
        <f t="shared" si="809"/>
        <v>0</v>
      </c>
      <c r="BA1904">
        <f t="shared" si="810"/>
        <v>0</v>
      </c>
      <c r="BB1904">
        <f t="shared" si="811"/>
        <v>0</v>
      </c>
      <c r="BC1904">
        <f t="shared" si="812"/>
        <v>0</v>
      </c>
      <c r="BD1904">
        <f t="shared" si="813"/>
        <v>0</v>
      </c>
      <c r="BF1904">
        <f t="shared" si="814"/>
        <v>0</v>
      </c>
      <c r="BG1904">
        <f t="shared" si="815"/>
        <v>0</v>
      </c>
      <c r="BH1904">
        <f t="shared" si="816"/>
        <v>0</v>
      </c>
      <c r="BI1904">
        <f t="shared" si="817"/>
        <v>0</v>
      </c>
    </row>
    <row r="1905" spans="1:61" ht="15" customHeight="1">
      <c r="A1905" s="166"/>
      <c r="B1905" s="7"/>
      <c r="C1905" s="64" t="s">
        <v>146</v>
      </c>
      <c r="D1905" s="322" t="str">
        <f t="shared" si="793"/>
        <v/>
      </c>
      <c r="E1905" s="323"/>
      <c r="F1905" s="323"/>
      <c r="G1905" s="323"/>
      <c r="H1905" s="323"/>
      <c r="I1905" s="323"/>
      <c r="J1905" s="323"/>
      <c r="K1905" s="323"/>
      <c r="L1905" s="324"/>
      <c r="M1905" s="234"/>
      <c r="N1905" s="234"/>
      <c r="O1905" s="234"/>
      <c r="P1905" s="234"/>
      <c r="Q1905" s="234"/>
      <c r="R1905" s="234"/>
      <c r="S1905" s="234"/>
      <c r="T1905" s="234"/>
      <c r="U1905" s="234"/>
      <c r="V1905" s="234"/>
      <c r="W1905" s="234"/>
      <c r="X1905" s="234"/>
      <c r="Y1905" s="234"/>
      <c r="Z1905" s="234"/>
      <c r="AA1905" s="234"/>
      <c r="AB1905" s="234"/>
      <c r="AC1905" s="234"/>
      <c r="AD1905" s="234"/>
      <c r="AG1905">
        <f t="shared" si="794"/>
        <v>0</v>
      </c>
      <c r="AH1905">
        <f t="shared" si="795"/>
        <v>0</v>
      </c>
      <c r="AI1905">
        <f t="shared" si="796"/>
        <v>0</v>
      </c>
      <c r="AJ1905">
        <f t="shared" si="797"/>
        <v>0</v>
      </c>
      <c r="AL1905">
        <f t="shared" si="798"/>
        <v>0</v>
      </c>
      <c r="AM1905">
        <f t="shared" si="799"/>
        <v>0</v>
      </c>
      <c r="AN1905">
        <f t="shared" si="800"/>
        <v>0</v>
      </c>
      <c r="AO1905">
        <f t="shared" si="801"/>
        <v>0</v>
      </c>
      <c r="AQ1905">
        <f t="shared" si="802"/>
        <v>0</v>
      </c>
      <c r="AR1905">
        <f t="shared" si="803"/>
        <v>0</v>
      </c>
      <c r="AS1905">
        <f t="shared" si="804"/>
        <v>0</v>
      </c>
      <c r="AT1905">
        <f t="shared" si="805"/>
        <v>0</v>
      </c>
      <c r="AV1905">
        <f t="shared" si="806"/>
        <v>0</v>
      </c>
      <c r="AW1905">
        <f t="shared" si="807"/>
        <v>0</v>
      </c>
      <c r="AX1905">
        <f t="shared" si="808"/>
        <v>0</v>
      </c>
      <c r="AY1905">
        <f t="shared" si="809"/>
        <v>0</v>
      </c>
      <c r="BA1905">
        <f t="shared" si="810"/>
        <v>0</v>
      </c>
      <c r="BB1905">
        <f t="shared" si="811"/>
        <v>0</v>
      </c>
      <c r="BC1905">
        <f t="shared" si="812"/>
        <v>0</v>
      </c>
      <c r="BD1905">
        <f t="shared" si="813"/>
        <v>0</v>
      </c>
      <c r="BF1905">
        <f t="shared" si="814"/>
        <v>0</v>
      </c>
      <c r="BG1905">
        <f t="shared" si="815"/>
        <v>0</v>
      </c>
      <c r="BH1905">
        <f t="shared" si="816"/>
        <v>0</v>
      </c>
      <c r="BI1905">
        <f t="shared" si="817"/>
        <v>0</v>
      </c>
    </row>
    <row r="1906" spans="1:61" ht="15" customHeight="1">
      <c r="A1906" s="166"/>
      <c r="B1906" s="7"/>
      <c r="C1906" s="64" t="s">
        <v>147</v>
      </c>
      <c r="D1906" s="322" t="str">
        <f t="shared" si="793"/>
        <v/>
      </c>
      <c r="E1906" s="323"/>
      <c r="F1906" s="323"/>
      <c r="G1906" s="323"/>
      <c r="H1906" s="323"/>
      <c r="I1906" s="323"/>
      <c r="J1906" s="323"/>
      <c r="K1906" s="323"/>
      <c r="L1906" s="324"/>
      <c r="M1906" s="234"/>
      <c r="N1906" s="234"/>
      <c r="O1906" s="234"/>
      <c r="P1906" s="234"/>
      <c r="Q1906" s="234"/>
      <c r="R1906" s="234"/>
      <c r="S1906" s="234"/>
      <c r="T1906" s="234"/>
      <c r="U1906" s="234"/>
      <c r="V1906" s="234"/>
      <c r="W1906" s="234"/>
      <c r="X1906" s="234"/>
      <c r="Y1906" s="234"/>
      <c r="Z1906" s="234"/>
      <c r="AA1906" s="234"/>
      <c r="AB1906" s="234"/>
      <c r="AC1906" s="234"/>
      <c r="AD1906" s="234"/>
      <c r="AG1906">
        <f t="shared" si="794"/>
        <v>0</v>
      </c>
      <c r="AH1906">
        <f t="shared" si="795"/>
        <v>0</v>
      </c>
      <c r="AI1906">
        <f t="shared" si="796"/>
        <v>0</v>
      </c>
      <c r="AJ1906">
        <f t="shared" si="797"/>
        <v>0</v>
      </c>
      <c r="AL1906">
        <f t="shared" si="798"/>
        <v>0</v>
      </c>
      <c r="AM1906">
        <f t="shared" si="799"/>
        <v>0</v>
      </c>
      <c r="AN1906">
        <f t="shared" si="800"/>
        <v>0</v>
      </c>
      <c r="AO1906">
        <f t="shared" si="801"/>
        <v>0</v>
      </c>
      <c r="AQ1906">
        <f t="shared" si="802"/>
        <v>0</v>
      </c>
      <c r="AR1906">
        <f t="shared" si="803"/>
        <v>0</v>
      </c>
      <c r="AS1906">
        <f t="shared" si="804"/>
        <v>0</v>
      </c>
      <c r="AT1906">
        <f t="shared" si="805"/>
        <v>0</v>
      </c>
      <c r="AV1906">
        <f t="shared" si="806"/>
        <v>0</v>
      </c>
      <c r="AW1906">
        <f t="shared" si="807"/>
        <v>0</v>
      </c>
      <c r="AX1906">
        <f t="shared" si="808"/>
        <v>0</v>
      </c>
      <c r="AY1906">
        <f t="shared" si="809"/>
        <v>0</v>
      </c>
      <c r="BA1906">
        <f t="shared" si="810"/>
        <v>0</v>
      </c>
      <c r="BB1906">
        <f t="shared" si="811"/>
        <v>0</v>
      </c>
      <c r="BC1906">
        <f t="shared" si="812"/>
        <v>0</v>
      </c>
      <c r="BD1906">
        <f t="shared" si="813"/>
        <v>0</v>
      </c>
      <c r="BF1906">
        <f t="shared" si="814"/>
        <v>0</v>
      </c>
      <c r="BG1906">
        <f t="shared" si="815"/>
        <v>0</v>
      </c>
      <c r="BH1906">
        <f t="shared" si="816"/>
        <v>0</v>
      </c>
      <c r="BI1906">
        <f t="shared" si="817"/>
        <v>0</v>
      </c>
    </row>
    <row r="1907" spans="1:61" ht="15" customHeight="1">
      <c r="A1907" s="166"/>
      <c r="B1907" s="7"/>
      <c r="C1907" s="64" t="s">
        <v>148</v>
      </c>
      <c r="D1907" s="322" t="str">
        <f t="shared" si="793"/>
        <v/>
      </c>
      <c r="E1907" s="323"/>
      <c r="F1907" s="323"/>
      <c r="G1907" s="323"/>
      <c r="H1907" s="323"/>
      <c r="I1907" s="323"/>
      <c r="J1907" s="323"/>
      <c r="K1907" s="323"/>
      <c r="L1907" s="324"/>
      <c r="M1907" s="234"/>
      <c r="N1907" s="234"/>
      <c r="O1907" s="234"/>
      <c r="P1907" s="234"/>
      <c r="Q1907" s="234"/>
      <c r="R1907" s="234"/>
      <c r="S1907" s="234"/>
      <c r="T1907" s="234"/>
      <c r="U1907" s="234"/>
      <c r="V1907" s="234"/>
      <c r="W1907" s="234"/>
      <c r="X1907" s="234"/>
      <c r="Y1907" s="234"/>
      <c r="Z1907" s="234"/>
      <c r="AA1907" s="234"/>
      <c r="AB1907" s="234"/>
      <c r="AC1907" s="234"/>
      <c r="AD1907" s="234"/>
      <c r="AG1907">
        <f t="shared" si="794"/>
        <v>0</v>
      </c>
      <c r="AH1907">
        <f t="shared" si="795"/>
        <v>0</v>
      </c>
      <c r="AI1907">
        <f t="shared" si="796"/>
        <v>0</v>
      </c>
      <c r="AJ1907">
        <f t="shared" si="797"/>
        <v>0</v>
      </c>
      <c r="AL1907">
        <f t="shared" si="798"/>
        <v>0</v>
      </c>
      <c r="AM1907">
        <f t="shared" si="799"/>
        <v>0</v>
      </c>
      <c r="AN1907">
        <f t="shared" si="800"/>
        <v>0</v>
      </c>
      <c r="AO1907">
        <f t="shared" si="801"/>
        <v>0</v>
      </c>
      <c r="AQ1907">
        <f t="shared" si="802"/>
        <v>0</v>
      </c>
      <c r="AR1907">
        <f t="shared" si="803"/>
        <v>0</v>
      </c>
      <c r="AS1907">
        <f t="shared" si="804"/>
        <v>0</v>
      </c>
      <c r="AT1907">
        <f t="shared" si="805"/>
        <v>0</v>
      </c>
      <c r="AV1907">
        <f t="shared" si="806"/>
        <v>0</v>
      </c>
      <c r="AW1907">
        <f t="shared" si="807"/>
        <v>0</v>
      </c>
      <c r="AX1907">
        <f t="shared" si="808"/>
        <v>0</v>
      </c>
      <c r="AY1907">
        <f t="shared" si="809"/>
        <v>0</v>
      </c>
      <c r="BA1907">
        <f t="shared" si="810"/>
        <v>0</v>
      </c>
      <c r="BB1907">
        <f t="shared" si="811"/>
        <v>0</v>
      </c>
      <c r="BC1907">
        <f t="shared" si="812"/>
        <v>0</v>
      </c>
      <c r="BD1907">
        <f t="shared" si="813"/>
        <v>0</v>
      </c>
      <c r="BF1907">
        <f t="shared" si="814"/>
        <v>0</v>
      </c>
      <c r="BG1907">
        <f t="shared" si="815"/>
        <v>0</v>
      </c>
      <c r="BH1907">
        <f t="shared" si="816"/>
        <v>0</v>
      </c>
      <c r="BI1907">
        <f t="shared" si="817"/>
        <v>0</v>
      </c>
    </row>
    <row r="1908" spans="1:61" ht="15" customHeight="1">
      <c r="A1908" s="166"/>
      <c r="B1908" s="7"/>
      <c r="C1908" s="64" t="s">
        <v>149</v>
      </c>
      <c r="D1908" s="322" t="str">
        <f t="shared" si="793"/>
        <v/>
      </c>
      <c r="E1908" s="323"/>
      <c r="F1908" s="323"/>
      <c r="G1908" s="323"/>
      <c r="H1908" s="323"/>
      <c r="I1908" s="323"/>
      <c r="J1908" s="323"/>
      <c r="K1908" s="323"/>
      <c r="L1908" s="324"/>
      <c r="M1908" s="234"/>
      <c r="N1908" s="234"/>
      <c r="O1908" s="234"/>
      <c r="P1908" s="234"/>
      <c r="Q1908" s="234"/>
      <c r="R1908" s="234"/>
      <c r="S1908" s="234"/>
      <c r="T1908" s="234"/>
      <c r="U1908" s="234"/>
      <c r="V1908" s="234"/>
      <c r="W1908" s="234"/>
      <c r="X1908" s="234"/>
      <c r="Y1908" s="234"/>
      <c r="Z1908" s="234"/>
      <c r="AA1908" s="234"/>
      <c r="AB1908" s="234"/>
      <c r="AC1908" s="234"/>
      <c r="AD1908" s="234"/>
      <c r="AG1908">
        <f t="shared" si="794"/>
        <v>0</v>
      </c>
      <c r="AH1908">
        <f t="shared" si="795"/>
        <v>0</v>
      </c>
      <c r="AI1908">
        <f t="shared" si="796"/>
        <v>0</v>
      </c>
      <c r="AJ1908">
        <f t="shared" si="797"/>
        <v>0</v>
      </c>
      <c r="AL1908">
        <f t="shared" si="798"/>
        <v>0</v>
      </c>
      <c r="AM1908">
        <f t="shared" si="799"/>
        <v>0</v>
      </c>
      <c r="AN1908">
        <f t="shared" si="800"/>
        <v>0</v>
      </c>
      <c r="AO1908">
        <f t="shared" si="801"/>
        <v>0</v>
      </c>
      <c r="AQ1908">
        <f t="shared" si="802"/>
        <v>0</v>
      </c>
      <c r="AR1908">
        <f t="shared" si="803"/>
        <v>0</v>
      </c>
      <c r="AS1908">
        <f t="shared" si="804"/>
        <v>0</v>
      </c>
      <c r="AT1908">
        <f t="shared" si="805"/>
        <v>0</v>
      </c>
      <c r="AV1908">
        <f t="shared" si="806"/>
        <v>0</v>
      </c>
      <c r="AW1908">
        <f t="shared" si="807"/>
        <v>0</v>
      </c>
      <c r="AX1908">
        <f t="shared" si="808"/>
        <v>0</v>
      </c>
      <c r="AY1908">
        <f t="shared" si="809"/>
        <v>0</v>
      </c>
      <c r="BA1908">
        <f t="shared" si="810"/>
        <v>0</v>
      </c>
      <c r="BB1908">
        <f t="shared" si="811"/>
        <v>0</v>
      </c>
      <c r="BC1908">
        <f t="shared" si="812"/>
        <v>0</v>
      </c>
      <c r="BD1908">
        <f t="shared" si="813"/>
        <v>0</v>
      </c>
      <c r="BF1908">
        <f t="shared" si="814"/>
        <v>0</v>
      </c>
      <c r="BG1908">
        <f t="shared" si="815"/>
        <v>0</v>
      </c>
      <c r="BH1908">
        <f t="shared" si="816"/>
        <v>0</v>
      </c>
      <c r="BI1908">
        <f t="shared" si="817"/>
        <v>0</v>
      </c>
    </row>
    <row r="1909" spans="1:61" ht="15" customHeight="1">
      <c r="A1909" s="166"/>
      <c r="B1909" s="7"/>
      <c r="C1909" s="64" t="s">
        <v>150</v>
      </c>
      <c r="D1909" s="322" t="str">
        <f t="shared" si="793"/>
        <v/>
      </c>
      <c r="E1909" s="323"/>
      <c r="F1909" s="323"/>
      <c r="G1909" s="323"/>
      <c r="H1909" s="323"/>
      <c r="I1909" s="323"/>
      <c r="J1909" s="323"/>
      <c r="K1909" s="323"/>
      <c r="L1909" s="324"/>
      <c r="M1909" s="234"/>
      <c r="N1909" s="234"/>
      <c r="O1909" s="234"/>
      <c r="P1909" s="234"/>
      <c r="Q1909" s="234"/>
      <c r="R1909" s="234"/>
      <c r="S1909" s="234"/>
      <c r="T1909" s="234"/>
      <c r="U1909" s="234"/>
      <c r="V1909" s="234"/>
      <c r="W1909" s="234"/>
      <c r="X1909" s="234"/>
      <c r="Y1909" s="234"/>
      <c r="Z1909" s="234"/>
      <c r="AA1909" s="234"/>
      <c r="AB1909" s="234"/>
      <c r="AC1909" s="234"/>
      <c r="AD1909" s="234"/>
      <c r="AG1909">
        <f t="shared" si="794"/>
        <v>0</v>
      </c>
      <c r="AH1909">
        <f t="shared" si="795"/>
        <v>0</v>
      </c>
      <c r="AI1909">
        <f t="shared" si="796"/>
        <v>0</v>
      </c>
      <c r="AJ1909">
        <f t="shared" si="797"/>
        <v>0</v>
      </c>
      <c r="AL1909">
        <f t="shared" si="798"/>
        <v>0</v>
      </c>
      <c r="AM1909">
        <f t="shared" si="799"/>
        <v>0</v>
      </c>
      <c r="AN1909">
        <f t="shared" si="800"/>
        <v>0</v>
      </c>
      <c r="AO1909">
        <f t="shared" si="801"/>
        <v>0</v>
      </c>
      <c r="AQ1909">
        <f t="shared" si="802"/>
        <v>0</v>
      </c>
      <c r="AR1909">
        <f t="shared" si="803"/>
        <v>0</v>
      </c>
      <c r="AS1909">
        <f t="shared" si="804"/>
        <v>0</v>
      </c>
      <c r="AT1909">
        <f t="shared" si="805"/>
        <v>0</v>
      </c>
      <c r="AV1909">
        <f t="shared" si="806"/>
        <v>0</v>
      </c>
      <c r="AW1909">
        <f t="shared" si="807"/>
        <v>0</v>
      </c>
      <c r="AX1909">
        <f t="shared" si="808"/>
        <v>0</v>
      </c>
      <c r="AY1909">
        <f t="shared" si="809"/>
        <v>0</v>
      </c>
      <c r="BA1909">
        <f t="shared" si="810"/>
        <v>0</v>
      </c>
      <c r="BB1909">
        <f t="shared" si="811"/>
        <v>0</v>
      </c>
      <c r="BC1909">
        <f t="shared" si="812"/>
        <v>0</v>
      </c>
      <c r="BD1909">
        <f t="shared" si="813"/>
        <v>0</v>
      </c>
      <c r="BF1909">
        <f t="shared" si="814"/>
        <v>0</v>
      </c>
      <c r="BG1909">
        <f t="shared" si="815"/>
        <v>0</v>
      </c>
      <c r="BH1909">
        <f t="shared" si="816"/>
        <v>0</v>
      </c>
      <c r="BI1909">
        <f t="shared" si="817"/>
        <v>0</v>
      </c>
    </row>
    <row r="1910" spans="1:61" ht="15" customHeight="1">
      <c r="A1910" s="166"/>
      <c r="B1910" s="7"/>
      <c r="C1910" s="64" t="s">
        <v>151</v>
      </c>
      <c r="D1910" s="322" t="str">
        <f t="shared" si="793"/>
        <v/>
      </c>
      <c r="E1910" s="323"/>
      <c r="F1910" s="323"/>
      <c r="G1910" s="323"/>
      <c r="H1910" s="323"/>
      <c r="I1910" s="323"/>
      <c r="J1910" s="323"/>
      <c r="K1910" s="323"/>
      <c r="L1910" s="324"/>
      <c r="M1910" s="234"/>
      <c r="N1910" s="234"/>
      <c r="O1910" s="234"/>
      <c r="P1910" s="234"/>
      <c r="Q1910" s="234"/>
      <c r="R1910" s="234"/>
      <c r="S1910" s="234"/>
      <c r="T1910" s="234"/>
      <c r="U1910" s="234"/>
      <c r="V1910" s="234"/>
      <c r="W1910" s="234"/>
      <c r="X1910" s="234"/>
      <c r="Y1910" s="234"/>
      <c r="Z1910" s="234"/>
      <c r="AA1910" s="234"/>
      <c r="AB1910" s="234"/>
      <c r="AC1910" s="234"/>
      <c r="AD1910" s="234"/>
      <c r="AG1910">
        <f t="shared" si="794"/>
        <v>0</v>
      </c>
      <c r="AH1910">
        <f t="shared" si="795"/>
        <v>0</v>
      </c>
      <c r="AI1910">
        <f t="shared" si="796"/>
        <v>0</v>
      </c>
      <c r="AJ1910">
        <f t="shared" si="797"/>
        <v>0</v>
      </c>
      <c r="AL1910">
        <f t="shared" si="798"/>
        <v>0</v>
      </c>
      <c r="AM1910">
        <f t="shared" si="799"/>
        <v>0</v>
      </c>
      <c r="AN1910">
        <f t="shared" si="800"/>
        <v>0</v>
      </c>
      <c r="AO1910">
        <f t="shared" si="801"/>
        <v>0</v>
      </c>
      <c r="AQ1910">
        <f t="shared" si="802"/>
        <v>0</v>
      </c>
      <c r="AR1910">
        <f t="shared" si="803"/>
        <v>0</v>
      </c>
      <c r="AS1910">
        <f t="shared" si="804"/>
        <v>0</v>
      </c>
      <c r="AT1910">
        <f t="shared" si="805"/>
        <v>0</v>
      </c>
      <c r="AV1910">
        <f t="shared" si="806"/>
        <v>0</v>
      </c>
      <c r="AW1910">
        <f t="shared" si="807"/>
        <v>0</v>
      </c>
      <c r="AX1910">
        <f t="shared" si="808"/>
        <v>0</v>
      </c>
      <c r="AY1910">
        <f t="shared" si="809"/>
        <v>0</v>
      </c>
      <c r="BA1910">
        <f t="shared" si="810"/>
        <v>0</v>
      </c>
      <c r="BB1910">
        <f t="shared" si="811"/>
        <v>0</v>
      </c>
      <c r="BC1910">
        <f t="shared" si="812"/>
        <v>0</v>
      </c>
      <c r="BD1910">
        <f t="shared" si="813"/>
        <v>0</v>
      </c>
      <c r="BF1910">
        <f t="shared" si="814"/>
        <v>0</v>
      </c>
      <c r="BG1910">
        <f t="shared" si="815"/>
        <v>0</v>
      </c>
      <c r="BH1910">
        <f t="shared" si="816"/>
        <v>0</v>
      </c>
      <c r="BI1910">
        <f t="shared" si="817"/>
        <v>0</v>
      </c>
    </row>
    <row r="1911" spans="1:61" ht="15" customHeight="1">
      <c r="A1911" s="166"/>
      <c r="B1911" s="7"/>
      <c r="C1911" s="64" t="s">
        <v>152</v>
      </c>
      <c r="D1911" s="322" t="str">
        <f t="shared" si="793"/>
        <v/>
      </c>
      <c r="E1911" s="323"/>
      <c r="F1911" s="323"/>
      <c r="G1911" s="323"/>
      <c r="H1911" s="323"/>
      <c r="I1911" s="323"/>
      <c r="J1911" s="323"/>
      <c r="K1911" s="323"/>
      <c r="L1911" s="324"/>
      <c r="M1911" s="234"/>
      <c r="N1911" s="234"/>
      <c r="O1911" s="234"/>
      <c r="P1911" s="234"/>
      <c r="Q1911" s="234"/>
      <c r="R1911" s="234"/>
      <c r="S1911" s="234"/>
      <c r="T1911" s="234"/>
      <c r="U1911" s="234"/>
      <c r="V1911" s="234"/>
      <c r="W1911" s="234"/>
      <c r="X1911" s="234"/>
      <c r="Y1911" s="234"/>
      <c r="Z1911" s="234"/>
      <c r="AA1911" s="234"/>
      <c r="AB1911" s="234"/>
      <c r="AC1911" s="234"/>
      <c r="AD1911" s="234"/>
      <c r="AG1911">
        <f t="shared" si="794"/>
        <v>0</v>
      </c>
      <c r="AH1911">
        <f t="shared" si="795"/>
        <v>0</v>
      </c>
      <c r="AI1911">
        <f t="shared" si="796"/>
        <v>0</v>
      </c>
      <c r="AJ1911">
        <f t="shared" si="797"/>
        <v>0</v>
      </c>
      <c r="AL1911">
        <f t="shared" si="798"/>
        <v>0</v>
      </c>
      <c r="AM1911">
        <f t="shared" si="799"/>
        <v>0</v>
      </c>
      <c r="AN1911">
        <f t="shared" si="800"/>
        <v>0</v>
      </c>
      <c r="AO1911">
        <f t="shared" si="801"/>
        <v>0</v>
      </c>
      <c r="AQ1911">
        <f t="shared" si="802"/>
        <v>0</v>
      </c>
      <c r="AR1911">
        <f t="shared" si="803"/>
        <v>0</v>
      </c>
      <c r="AS1911">
        <f t="shared" si="804"/>
        <v>0</v>
      </c>
      <c r="AT1911">
        <f t="shared" si="805"/>
        <v>0</v>
      </c>
      <c r="AV1911">
        <f t="shared" si="806"/>
        <v>0</v>
      </c>
      <c r="AW1911">
        <f t="shared" si="807"/>
        <v>0</v>
      </c>
      <c r="AX1911">
        <f t="shared" si="808"/>
        <v>0</v>
      </c>
      <c r="AY1911">
        <f t="shared" si="809"/>
        <v>0</v>
      </c>
      <c r="BA1911">
        <f t="shared" si="810"/>
        <v>0</v>
      </c>
      <c r="BB1911">
        <f t="shared" si="811"/>
        <v>0</v>
      </c>
      <c r="BC1911">
        <f t="shared" si="812"/>
        <v>0</v>
      </c>
      <c r="BD1911">
        <f t="shared" si="813"/>
        <v>0</v>
      </c>
      <c r="BF1911">
        <f t="shared" si="814"/>
        <v>0</v>
      </c>
      <c r="BG1911">
        <f t="shared" si="815"/>
        <v>0</v>
      </c>
      <c r="BH1911">
        <f t="shared" si="816"/>
        <v>0</v>
      </c>
      <c r="BI1911">
        <f t="shared" si="817"/>
        <v>0</v>
      </c>
    </row>
    <row r="1912" spans="1:61" ht="15" customHeight="1">
      <c r="A1912" s="166"/>
      <c r="B1912" s="7"/>
      <c r="C1912" s="64" t="s">
        <v>153</v>
      </c>
      <c r="D1912" s="322" t="str">
        <f t="shared" si="793"/>
        <v/>
      </c>
      <c r="E1912" s="323"/>
      <c r="F1912" s="323"/>
      <c r="G1912" s="323"/>
      <c r="H1912" s="323"/>
      <c r="I1912" s="323"/>
      <c r="J1912" s="323"/>
      <c r="K1912" s="323"/>
      <c r="L1912" s="324"/>
      <c r="M1912" s="234"/>
      <c r="N1912" s="234"/>
      <c r="O1912" s="234"/>
      <c r="P1912" s="234"/>
      <c r="Q1912" s="234"/>
      <c r="R1912" s="234"/>
      <c r="S1912" s="234"/>
      <c r="T1912" s="234"/>
      <c r="U1912" s="234"/>
      <c r="V1912" s="234"/>
      <c r="W1912" s="234"/>
      <c r="X1912" s="234"/>
      <c r="Y1912" s="234"/>
      <c r="Z1912" s="234"/>
      <c r="AA1912" s="234"/>
      <c r="AB1912" s="234"/>
      <c r="AC1912" s="234"/>
      <c r="AD1912" s="234"/>
      <c r="AG1912">
        <f t="shared" si="794"/>
        <v>0</v>
      </c>
      <c r="AH1912">
        <f t="shared" si="795"/>
        <v>0</v>
      </c>
      <c r="AI1912">
        <f t="shared" si="796"/>
        <v>0</v>
      </c>
      <c r="AJ1912">
        <f t="shared" si="797"/>
        <v>0</v>
      </c>
      <c r="AL1912">
        <f t="shared" si="798"/>
        <v>0</v>
      </c>
      <c r="AM1912">
        <f t="shared" si="799"/>
        <v>0</v>
      </c>
      <c r="AN1912">
        <f t="shared" si="800"/>
        <v>0</v>
      </c>
      <c r="AO1912">
        <f t="shared" si="801"/>
        <v>0</v>
      </c>
      <c r="AQ1912">
        <f t="shared" si="802"/>
        <v>0</v>
      </c>
      <c r="AR1912">
        <f t="shared" si="803"/>
        <v>0</v>
      </c>
      <c r="AS1912">
        <f t="shared" si="804"/>
        <v>0</v>
      </c>
      <c r="AT1912">
        <f t="shared" si="805"/>
        <v>0</v>
      </c>
      <c r="AV1912">
        <f t="shared" si="806"/>
        <v>0</v>
      </c>
      <c r="AW1912">
        <f t="shared" si="807"/>
        <v>0</v>
      </c>
      <c r="AX1912">
        <f t="shared" si="808"/>
        <v>0</v>
      </c>
      <c r="AY1912">
        <f t="shared" si="809"/>
        <v>0</v>
      </c>
      <c r="BA1912">
        <f t="shared" si="810"/>
        <v>0</v>
      </c>
      <c r="BB1912">
        <f t="shared" si="811"/>
        <v>0</v>
      </c>
      <c r="BC1912">
        <f t="shared" si="812"/>
        <v>0</v>
      </c>
      <c r="BD1912">
        <f t="shared" si="813"/>
        <v>0</v>
      </c>
      <c r="BF1912">
        <f t="shared" si="814"/>
        <v>0</v>
      </c>
      <c r="BG1912">
        <f t="shared" si="815"/>
        <v>0</v>
      </c>
      <c r="BH1912">
        <f t="shared" si="816"/>
        <v>0</v>
      </c>
      <c r="BI1912">
        <f t="shared" si="817"/>
        <v>0</v>
      </c>
    </row>
    <row r="1913" spans="1:61" ht="15" customHeight="1">
      <c r="A1913" s="166"/>
      <c r="B1913" s="7"/>
      <c r="C1913" s="64" t="s">
        <v>154</v>
      </c>
      <c r="D1913" s="322" t="str">
        <f t="shared" si="793"/>
        <v/>
      </c>
      <c r="E1913" s="323"/>
      <c r="F1913" s="323"/>
      <c r="G1913" s="323"/>
      <c r="H1913" s="323"/>
      <c r="I1913" s="323"/>
      <c r="J1913" s="323"/>
      <c r="K1913" s="323"/>
      <c r="L1913" s="324"/>
      <c r="M1913" s="234"/>
      <c r="N1913" s="234"/>
      <c r="O1913" s="234"/>
      <c r="P1913" s="234"/>
      <c r="Q1913" s="234"/>
      <c r="R1913" s="234"/>
      <c r="S1913" s="234"/>
      <c r="T1913" s="234"/>
      <c r="U1913" s="234"/>
      <c r="V1913" s="234"/>
      <c r="W1913" s="234"/>
      <c r="X1913" s="234"/>
      <c r="Y1913" s="234"/>
      <c r="Z1913" s="234"/>
      <c r="AA1913" s="234"/>
      <c r="AB1913" s="234"/>
      <c r="AC1913" s="234"/>
      <c r="AD1913" s="234"/>
      <c r="AG1913">
        <f t="shared" si="794"/>
        <v>0</v>
      </c>
      <c r="AH1913">
        <f t="shared" si="795"/>
        <v>0</v>
      </c>
      <c r="AI1913">
        <f t="shared" si="796"/>
        <v>0</v>
      </c>
      <c r="AJ1913">
        <f t="shared" si="797"/>
        <v>0</v>
      </c>
      <c r="AL1913">
        <f t="shared" si="798"/>
        <v>0</v>
      </c>
      <c r="AM1913">
        <f t="shared" si="799"/>
        <v>0</v>
      </c>
      <c r="AN1913">
        <f t="shared" si="800"/>
        <v>0</v>
      </c>
      <c r="AO1913">
        <f t="shared" si="801"/>
        <v>0</v>
      </c>
      <c r="AQ1913">
        <f t="shared" si="802"/>
        <v>0</v>
      </c>
      <c r="AR1913">
        <f t="shared" si="803"/>
        <v>0</v>
      </c>
      <c r="AS1913">
        <f t="shared" si="804"/>
        <v>0</v>
      </c>
      <c r="AT1913">
        <f t="shared" si="805"/>
        <v>0</v>
      </c>
      <c r="AV1913">
        <f t="shared" si="806"/>
        <v>0</v>
      </c>
      <c r="AW1913">
        <f t="shared" si="807"/>
        <v>0</v>
      </c>
      <c r="AX1913">
        <f t="shared" si="808"/>
        <v>0</v>
      </c>
      <c r="AY1913">
        <f t="shared" si="809"/>
        <v>0</v>
      </c>
      <c r="BA1913">
        <f t="shared" si="810"/>
        <v>0</v>
      </c>
      <c r="BB1913">
        <f t="shared" si="811"/>
        <v>0</v>
      </c>
      <c r="BC1913">
        <f t="shared" si="812"/>
        <v>0</v>
      </c>
      <c r="BD1913">
        <f t="shared" si="813"/>
        <v>0</v>
      </c>
      <c r="BF1913">
        <f t="shared" si="814"/>
        <v>0</v>
      </c>
      <c r="BG1913">
        <f t="shared" si="815"/>
        <v>0</v>
      </c>
      <c r="BH1913">
        <f t="shared" si="816"/>
        <v>0</v>
      </c>
      <c r="BI1913">
        <f t="shared" si="817"/>
        <v>0</v>
      </c>
    </row>
    <row r="1914" spans="1:61" ht="15" customHeight="1">
      <c r="A1914" s="166"/>
      <c r="B1914" s="7"/>
      <c r="C1914" s="64" t="s">
        <v>155</v>
      </c>
      <c r="D1914" s="322" t="str">
        <f t="shared" si="793"/>
        <v/>
      </c>
      <c r="E1914" s="323"/>
      <c r="F1914" s="323"/>
      <c r="G1914" s="323"/>
      <c r="H1914" s="323"/>
      <c r="I1914" s="323"/>
      <c r="J1914" s="323"/>
      <c r="K1914" s="323"/>
      <c r="L1914" s="324"/>
      <c r="M1914" s="234"/>
      <c r="N1914" s="234"/>
      <c r="O1914" s="234"/>
      <c r="P1914" s="234"/>
      <c r="Q1914" s="234"/>
      <c r="R1914" s="234"/>
      <c r="S1914" s="234"/>
      <c r="T1914" s="234"/>
      <c r="U1914" s="234"/>
      <c r="V1914" s="234"/>
      <c r="W1914" s="234"/>
      <c r="X1914" s="234"/>
      <c r="Y1914" s="234"/>
      <c r="Z1914" s="234"/>
      <c r="AA1914" s="234"/>
      <c r="AB1914" s="234"/>
      <c r="AC1914" s="234"/>
      <c r="AD1914" s="234"/>
      <c r="AG1914">
        <f t="shared" si="794"/>
        <v>0</v>
      </c>
      <c r="AH1914">
        <f t="shared" si="795"/>
        <v>0</v>
      </c>
      <c r="AI1914">
        <f t="shared" si="796"/>
        <v>0</v>
      </c>
      <c r="AJ1914">
        <f t="shared" si="797"/>
        <v>0</v>
      </c>
      <c r="AL1914">
        <f t="shared" si="798"/>
        <v>0</v>
      </c>
      <c r="AM1914">
        <f t="shared" si="799"/>
        <v>0</v>
      </c>
      <c r="AN1914">
        <f t="shared" si="800"/>
        <v>0</v>
      </c>
      <c r="AO1914">
        <f t="shared" si="801"/>
        <v>0</v>
      </c>
      <c r="AQ1914">
        <f t="shared" si="802"/>
        <v>0</v>
      </c>
      <c r="AR1914">
        <f t="shared" si="803"/>
        <v>0</v>
      </c>
      <c r="AS1914">
        <f t="shared" si="804"/>
        <v>0</v>
      </c>
      <c r="AT1914">
        <f t="shared" si="805"/>
        <v>0</v>
      </c>
      <c r="AV1914">
        <f t="shared" si="806"/>
        <v>0</v>
      </c>
      <c r="AW1914">
        <f t="shared" si="807"/>
        <v>0</v>
      </c>
      <c r="AX1914">
        <f t="shared" si="808"/>
        <v>0</v>
      </c>
      <c r="AY1914">
        <f t="shared" si="809"/>
        <v>0</v>
      </c>
      <c r="BA1914">
        <f t="shared" si="810"/>
        <v>0</v>
      </c>
      <c r="BB1914">
        <f t="shared" si="811"/>
        <v>0</v>
      </c>
      <c r="BC1914">
        <f t="shared" si="812"/>
        <v>0</v>
      </c>
      <c r="BD1914">
        <f t="shared" si="813"/>
        <v>0</v>
      </c>
      <c r="BF1914">
        <f t="shared" si="814"/>
        <v>0</v>
      </c>
      <c r="BG1914">
        <f t="shared" si="815"/>
        <v>0</v>
      </c>
      <c r="BH1914">
        <f t="shared" si="816"/>
        <v>0</v>
      </c>
      <c r="BI1914">
        <f t="shared" si="817"/>
        <v>0</v>
      </c>
    </row>
    <row r="1915" spans="1:61" ht="15" customHeight="1">
      <c r="A1915" s="166"/>
      <c r="B1915" s="7"/>
      <c r="C1915" s="64" t="s">
        <v>156</v>
      </c>
      <c r="D1915" s="322" t="str">
        <f t="shared" si="793"/>
        <v/>
      </c>
      <c r="E1915" s="323"/>
      <c r="F1915" s="323"/>
      <c r="G1915" s="323"/>
      <c r="H1915" s="323"/>
      <c r="I1915" s="323"/>
      <c r="J1915" s="323"/>
      <c r="K1915" s="323"/>
      <c r="L1915" s="324"/>
      <c r="M1915" s="234"/>
      <c r="N1915" s="234"/>
      <c r="O1915" s="234"/>
      <c r="P1915" s="234"/>
      <c r="Q1915" s="234"/>
      <c r="R1915" s="234"/>
      <c r="S1915" s="234"/>
      <c r="T1915" s="234"/>
      <c r="U1915" s="234"/>
      <c r="V1915" s="234"/>
      <c r="W1915" s="234"/>
      <c r="X1915" s="234"/>
      <c r="Y1915" s="234"/>
      <c r="Z1915" s="234"/>
      <c r="AA1915" s="234"/>
      <c r="AB1915" s="234"/>
      <c r="AC1915" s="234"/>
      <c r="AD1915" s="234"/>
      <c r="AG1915">
        <f t="shared" si="794"/>
        <v>0</v>
      </c>
      <c r="AH1915">
        <f t="shared" si="795"/>
        <v>0</v>
      </c>
      <c r="AI1915">
        <f t="shared" si="796"/>
        <v>0</v>
      </c>
      <c r="AJ1915">
        <f t="shared" si="797"/>
        <v>0</v>
      </c>
      <c r="AL1915">
        <f t="shared" si="798"/>
        <v>0</v>
      </c>
      <c r="AM1915">
        <f t="shared" si="799"/>
        <v>0</v>
      </c>
      <c r="AN1915">
        <f t="shared" si="800"/>
        <v>0</v>
      </c>
      <c r="AO1915">
        <f t="shared" si="801"/>
        <v>0</v>
      </c>
      <c r="AQ1915">
        <f t="shared" si="802"/>
        <v>0</v>
      </c>
      <c r="AR1915">
        <f t="shared" si="803"/>
        <v>0</v>
      </c>
      <c r="AS1915">
        <f t="shared" si="804"/>
        <v>0</v>
      </c>
      <c r="AT1915">
        <f t="shared" si="805"/>
        <v>0</v>
      </c>
      <c r="AV1915">
        <f t="shared" si="806"/>
        <v>0</v>
      </c>
      <c r="AW1915">
        <f t="shared" si="807"/>
        <v>0</v>
      </c>
      <c r="AX1915">
        <f t="shared" si="808"/>
        <v>0</v>
      </c>
      <c r="AY1915">
        <f t="shared" si="809"/>
        <v>0</v>
      </c>
      <c r="BA1915">
        <f t="shared" si="810"/>
        <v>0</v>
      </c>
      <c r="BB1915">
        <f t="shared" si="811"/>
        <v>0</v>
      </c>
      <c r="BC1915">
        <f t="shared" si="812"/>
        <v>0</v>
      </c>
      <c r="BD1915">
        <f t="shared" si="813"/>
        <v>0</v>
      </c>
      <c r="BF1915">
        <f t="shared" si="814"/>
        <v>0</v>
      </c>
      <c r="BG1915">
        <f t="shared" si="815"/>
        <v>0</v>
      </c>
      <c r="BH1915">
        <f t="shared" si="816"/>
        <v>0</v>
      </c>
      <c r="BI1915">
        <f t="shared" si="817"/>
        <v>0</v>
      </c>
    </row>
    <row r="1916" spans="1:61" ht="15" customHeight="1">
      <c r="A1916" s="166"/>
      <c r="B1916" s="7"/>
      <c r="C1916" s="64" t="s">
        <v>157</v>
      </c>
      <c r="D1916" s="322" t="str">
        <f t="shared" si="793"/>
        <v/>
      </c>
      <c r="E1916" s="323"/>
      <c r="F1916" s="323"/>
      <c r="G1916" s="323"/>
      <c r="H1916" s="323"/>
      <c r="I1916" s="323"/>
      <c r="J1916" s="323"/>
      <c r="K1916" s="323"/>
      <c r="L1916" s="324"/>
      <c r="M1916" s="234"/>
      <c r="N1916" s="234"/>
      <c r="O1916" s="234"/>
      <c r="P1916" s="234"/>
      <c r="Q1916" s="234"/>
      <c r="R1916" s="234"/>
      <c r="S1916" s="234"/>
      <c r="T1916" s="234"/>
      <c r="U1916" s="234"/>
      <c r="V1916" s="234"/>
      <c r="W1916" s="234"/>
      <c r="X1916" s="234"/>
      <c r="Y1916" s="234"/>
      <c r="Z1916" s="234"/>
      <c r="AA1916" s="234"/>
      <c r="AB1916" s="234"/>
      <c r="AC1916" s="234"/>
      <c r="AD1916" s="234"/>
      <c r="AG1916">
        <f t="shared" si="794"/>
        <v>0</v>
      </c>
      <c r="AH1916">
        <f t="shared" si="795"/>
        <v>0</v>
      </c>
      <c r="AI1916">
        <f t="shared" si="796"/>
        <v>0</v>
      </c>
      <c r="AJ1916">
        <f t="shared" si="797"/>
        <v>0</v>
      </c>
      <c r="AL1916">
        <f t="shared" si="798"/>
        <v>0</v>
      </c>
      <c r="AM1916">
        <f t="shared" si="799"/>
        <v>0</v>
      </c>
      <c r="AN1916">
        <f t="shared" si="800"/>
        <v>0</v>
      </c>
      <c r="AO1916">
        <f t="shared" si="801"/>
        <v>0</v>
      </c>
      <c r="AQ1916">
        <f t="shared" si="802"/>
        <v>0</v>
      </c>
      <c r="AR1916">
        <f t="shared" si="803"/>
        <v>0</v>
      </c>
      <c r="AS1916">
        <f t="shared" si="804"/>
        <v>0</v>
      </c>
      <c r="AT1916">
        <f t="shared" si="805"/>
        <v>0</v>
      </c>
      <c r="AV1916">
        <f t="shared" si="806"/>
        <v>0</v>
      </c>
      <c r="AW1916">
        <f t="shared" si="807"/>
        <v>0</v>
      </c>
      <c r="AX1916">
        <f t="shared" si="808"/>
        <v>0</v>
      </c>
      <c r="AY1916">
        <f t="shared" si="809"/>
        <v>0</v>
      </c>
      <c r="BA1916">
        <f t="shared" si="810"/>
        <v>0</v>
      </c>
      <c r="BB1916">
        <f t="shared" si="811"/>
        <v>0</v>
      </c>
      <c r="BC1916">
        <f t="shared" si="812"/>
        <v>0</v>
      </c>
      <c r="BD1916">
        <f t="shared" si="813"/>
        <v>0</v>
      </c>
      <c r="BF1916">
        <f t="shared" si="814"/>
        <v>0</v>
      </c>
      <c r="BG1916">
        <f t="shared" si="815"/>
        <v>0</v>
      </c>
      <c r="BH1916">
        <f t="shared" si="816"/>
        <v>0</v>
      </c>
      <c r="BI1916">
        <f t="shared" si="817"/>
        <v>0</v>
      </c>
    </row>
    <row r="1917" spans="1:61" ht="15" customHeight="1">
      <c r="A1917" s="166"/>
      <c r="B1917" s="7"/>
      <c r="C1917" s="64" t="s">
        <v>158</v>
      </c>
      <c r="D1917" s="322" t="str">
        <f t="shared" si="793"/>
        <v/>
      </c>
      <c r="E1917" s="323"/>
      <c r="F1917" s="323"/>
      <c r="G1917" s="323"/>
      <c r="H1917" s="323"/>
      <c r="I1917" s="323"/>
      <c r="J1917" s="323"/>
      <c r="K1917" s="323"/>
      <c r="L1917" s="324"/>
      <c r="M1917" s="234"/>
      <c r="N1917" s="234"/>
      <c r="O1917" s="234"/>
      <c r="P1917" s="234"/>
      <c r="Q1917" s="234"/>
      <c r="R1917" s="234"/>
      <c r="S1917" s="234"/>
      <c r="T1917" s="234"/>
      <c r="U1917" s="234"/>
      <c r="V1917" s="234"/>
      <c r="W1917" s="234"/>
      <c r="X1917" s="234"/>
      <c r="Y1917" s="234"/>
      <c r="Z1917" s="234"/>
      <c r="AA1917" s="234"/>
      <c r="AB1917" s="234"/>
      <c r="AC1917" s="234"/>
      <c r="AD1917" s="234"/>
      <c r="AG1917">
        <f t="shared" si="794"/>
        <v>0</v>
      </c>
      <c r="AH1917">
        <f t="shared" si="795"/>
        <v>0</v>
      </c>
      <c r="AI1917">
        <f t="shared" si="796"/>
        <v>0</v>
      </c>
      <c r="AJ1917">
        <f t="shared" si="797"/>
        <v>0</v>
      </c>
      <c r="AL1917">
        <f t="shared" si="798"/>
        <v>0</v>
      </c>
      <c r="AM1917">
        <f t="shared" si="799"/>
        <v>0</v>
      </c>
      <c r="AN1917">
        <f t="shared" si="800"/>
        <v>0</v>
      </c>
      <c r="AO1917">
        <f t="shared" si="801"/>
        <v>0</v>
      </c>
      <c r="AQ1917">
        <f t="shared" si="802"/>
        <v>0</v>
      </c>
      <c r="AR1917">
        <f t="shared" si="803"/>
        <v>0</v>
      </c>
      <c r="AS1917">
        <f t="shared" si="804"/>
        <v>0</v>
      </c>
      <c r="AT1917">
        <f t="shared" si="805"/>
        <v>0</v>
      </c>
      <c r="AV1917">
        <f t="shared" si="806"/>
        <v>0</v>
      </c>
      <c r="AW1917">
        <f t="shared" si="807"/>
        <v>0</v>
      </c>
      <c r="AX1917">
        <f t="shared" si="808"/>
        <v>0</v>
      </c>
      <c r="AY1917">
        <f t="shared" si="809"/>
        <v>0</v>
      </c>
      <c r="BA1917">
        <f t="shared" si="810"/>
        <v>0</v>
      </c>
      <c r="BB1917">
        <f t="shared" si="811"/>
        <v>0</v>
      </c>
      <c r="BC1917">
        <f t="shared" si="812"/>
        <v>0</v>
      </c>
      <c r="BD1917">
        <f t="shared" si="813"/>
        <v>0</v>
      </c>
      <c r="BF1917">
        <f t="shared" si="814"/>
        <v>0</v>
      </c>
      <c r="BG1917">
        <f t="shared" si="815"/>
        <v>0</v>
      </c>
      <c r="BH1917">
        <f t="shared" si="816"/>
        <v>0</v>
      </c>
      <c r="BI1917">
        <f t="shared" si="817"/>
        <v>0</v>
      </c>
    </row>
    <row r="1918" spans="1:61" ht="15" customHeight="1">
      <c r="A1918" s="166"/>
      <c r="B1918" s="7"/>
      <c r="C1918" s="64" t="s">
        <v>159</v>
      </c>
      <c r="D1918" s="322" t="str">
        <f t="shared" si="793"/>
        <v/>
      </c>
      <c r="E1918" s="323"/>
      <c r="F1918" s="323"/>
      <c r="G1918" s="323"/>
      <c r="H1918" s="323"/>
      <c r="I1918" s="323"/>
      <c r="J1918" s="323"/>
      <c r="K1918" s="323"/>
      <c r="L1918" s="324"/>
      <c r="M1918" s="234"/>
      <c r="N1918" s="234"/>
      <c r="O1918" s="234"/>
      <c r="P1918" s="234"/>
      <c r="Q1918" s="234"/>
      <c r="R1918" s="234"/>
      <c r="S1918" s="234"/>
      <c r="T1918" s="234"/>
      <c r="U1918" s="234"/>
      <c r="V1918" s="234"/>
      <c r="W1918" s="234"/>
      <c r="X1918" s="234"/>
      <c r="Y1918" s="234"/>
      <c r="Z1918" s="234"/>
      <c r="AA1918" s="234"/>
      <c r="AB1918" s="234"/>
      <c r="AC1918" s="234"/>
      <c r="AD1918" s="234"/>
      <c r="AG1918">
        <f t="shared" si="794"/>
        <v>0</v>
      </c>
      <c r="AH1918">
        <f t="shared" si="795"/>
        <v>0</v>
      </c>
      <c r="AI1918">
        <f t="shared" si="796"/>
        <v>0</v>
      </c>
      <c r="AJ1918">
        <f t="shared" si="797"/>
        <v>0</v>
      </c>
      <c r="AL1918">
        <f t="shared" si="798"/>
        <v>0</v>
      </c>
      <c r="AM1918">
        <f t="shared" si="799"/>
        <v>0</v>
      </c>
      <c r="AN1918">
        <f t="shared" si="800"/>
        <v>0</v>
      </c>
      <c r="AO1918">
        <f t="shared" si="801"/>
        <v>0</v>
      </c>
      <c r="AQ1918">
        <f t="shared" si="802"/>
        <v>0</v>
      </c>
      <c r="AR1918">
        <f t="shared" si="803"/>
        <v>0</v>
      </c>
      <c r="AS1918">
        <f t="shared" si="804"/>
        <v>0</v>
      </c>
      <c r="AT1918">
        <f t="shared" si="805"/>
        <v>0</v>
      </c>
      <c r="AV1918">
        <f t="shared" si="806"/>
        <v>0</v>
      </c>
      <c r="AW1918">
        <f t="shared" si="807"/>
        <v>0</v>
      </c>
      <c r="AX1918">
        <f t="shared" si="808"/>
        <v>0</v>
      </c>
      <c r="AY1918">
        <f t="shared" si="809"/>
        <v>0</v>
      </c>
      <c r="BA1918">
        <f t="shared" si="810"/>
        <v>0</v>
      </c>
      <c r="BB1918">
        <f t="shared" si="811"/>
        <v>0</v>
      </c>
      <c r="BC1918">
        <f t="shared" si="812"/>
        <v>0</v>
      </c>
      <c r="BD1918">
        <f t="shared" si="813"/>
        <v>0</v>
      </c>
      <c r="BF1918">
        <f t="shared" si="814"/>
        <v>0</v>
      </c>
      <c r="BG1918">
        <f t="shared" si="815"/>
        <v>0</v>
      </c>
      <c r="BH1918">
        <f t="shared" si="816"/>
        <v>0</v>
      </c>
      <c r="BI1918">
        <f t="shared" si="817"/>
        <v>0</v>
      </c>
    </row>
    <row r="1919" spans="1:61" ht="15" customHeight="1">
      <c r="A1919" s="166"/>
      <c r="B1919" s="7"/>
      <c r="C1919" s="64" t="s">
        <v>160</v>
      </c>
      <c r="D1919" s="322" t="str">
        <f t="shared" si="793"/>
        <v/>
      </c>
      <c r="E1919" s="323"/>
      <c r="F1919" s="323"/>
      <c r="G1919" s="323"/>
      <c r="H1919" s="323"/>
      <c r="I1919" s="323"/>
      <c r="J1919" s="323"/>
      <c r="K1919" s="323"/>
      <c r="L1919" s="324"/>
      <c r="M1919" s="234"/>
      <c r="N1919" s="234"/>
      <c r="O1919" s="234"/>
      <c r="P1919" s="234"/>
      <c r="Q1919" s="234"/>
      <c r="R1919" s="234"/>
      <c r="S1919" s="234"/>
      <c r="T1919" s="234"/>
      <c r="U1919" s="234"/>
      <c r="V1919" s="234"/>
      <c r="W1919" s="234"/>
      <c r="X1919" s="234"/>
      <c r="Y1919" s="234"/>
      <c r="Z1919" s="234"/>
      <c r="AA1919" s="234"/>
      <c r="AB1919" s="234"/>
      <c r="AC1919" s="234"/>
      <c r="AD1919" s="234"/>
      <c r="AG1919">
        <f t="shared" si="794"/>
        <v>0</v>
      </c>
      <c r="AH1919">
        <f t="shared" si="795"/>
        <v>0</v>
      </c>
      <c r="AI1919">
        <f t="shared" si="796"/>
        <v>0</v>
      </c>
      <c r="AJ1919">
        <f t="shared" si="797"/>
        <v>0</v>
      </c>
      <c r="AL1919">
        <f t="shared" si="798"/>
        <v>0</v>
      </c>
      <c r="AM1919">
        <f t="shared" si="799"/>
        <v>0</v>
      </c>
      <c r="AN1919">
        <f t="shared" si="800"/>
        <v>0</v>
      </c>
      <c r="AO1919">
        <f t="shared" si="801"/>
        <v>0</v>
      </c>
      <c r="AQ1919">
        <f t="shared" si="802"/>
        <v>0</v>
      </c>
      <c r="AR1919">
        <f t="shared" si="803"/>
        <v>0</v>
      </c>
      <c r="AS1919">
        <f t="shared" si="804"/>
        <v>0</v>
      </c>
      <c r="AT1919">
        <f t="shared" si="805"/>
        <v>0</v>
      </c>
      <c r="AV1919">
        <f t="shared" si="806"/>
        <v>0</v>
      </c>
      <c r="AW1919">
        <f t="shared" si="807"/>
        <v>0</v>
      </c>
      <c r="AX1919">
        <f t="shared" si="808"/>
        <v>0</v>
      </c>
      <c r="AY1919">
        <f t="shared" si="809"/>
        <v>0</v>
      </c>
      <c r="BA1919">
        <f t="shared" si="810"/>
        <v>0</v>
      </c>
      <c r="BB1919">
        <f t="shared" si="811"/>
        <v>0</v>
      </c>
      <c r="BC1919">
        <f t="shared" si="812"/>
        <v>0</v>
      </c>
      <c r="BD1919">
        <f t="shared" si="813"/>
        <v>0</v>
      </c>
      <c r="BF1919">
        <f t="shared" si="814"/>
        <v>0</v>
      </c>
      <c r="BG1919">
        <f t="shared" si="815"/>
        <v>0</v>
      </c>
      <c r="BH1919">
        <f t="shared" si="816"/>
        <v>0</v>
      </c>
      <c r="BI1919">
        <f t="shared" si="817"/>
        <v>0</v>
      </c>
    </row>
    <row r="1920" spans="1:61" ht="15" customHeight="1">
      <c r="A1920" s="166"/>
      <c r="B1920" s="7"/>
      <c r="C1920" s="64" t="s">
        <v>161</v>
      </c>
      <c r="D1920" s="322" t="str">
        <f t="shared" si="793"/>
        <v/>
      </c>
      <c r="E1920" s="323"/>
      <c r="F1920" s="323"/>
      <c r="G1920" s="323"/>
      <c r="H1920" s="323"/>
      <c r="I1920" s="323"/>
      <c r="J1920" s="323"/>
      <c r="K1920" s="323"/>
      <c r="L1920" s="324"/>
      <c r="M1920" s="234"/>
      <c r="N1920" s="234"/>
      <c r="O1920" s="234"/>
      <c r="P1920" s="234"/>
      <c r="Q1920" s="234"/>
      <c r="R1920" s="234"/>
      <c r="S1920" s="234"/>
      <c r="T1920" s="234"/>
      <c r="U1920" s="234"/>
      <c r="V1920" s="234"/>
      <c r="W1920" s="234"/>
      <c r="X1920" s="234"/>
      <c r="Y1920" s="234"/>
      <c r="Z1920" s="234"/>
      <c r="AA1920" s="234"/>
      <c r="AB1920" s="234"/>
      <c r="AC1920" s="234"/>
      <c r="AD1920" s="234"/>
      <c r="AG1920">
        <f t="shared" si="794"/>
        <v>0</v>
      </c>
      <c r="AH1920">
        <f t="shared" si="795"/>
        <v>0</v>
      </c>
      <c r="AI1920">
        <f t="shared" si="796"/>
        <v>0</v>
      </c>
      <c r="AJ1920">
        <f t="shared" si="797"/>
        <v>0</v>
      </c>
      <c r="AL1920">
        <f t="shared" si="798"/>
        <v>0</v>
      </c>
      <c r="AM1920">
        <f t="shared" si="799"/>
        <v>0</v>
      </c>
      <c r="AN1920">
        <f t="shared" si="800"/>
        <v>0</v>
      </c>
      <c r="AO1920">
        <f t="shared" si="801"/>
        <v>0</v>
      </c>
      <c r="AQ1920">
        <f t="shared" si="802"/>
        <v>0</v>
      </c>
      <c r="AR1920">
        <f t="shared" si="803"/>
        <v>0</v>
      </c>
      <c r="AS1920">
        <f t="shared" si="804"/>
        <v>0</v>
      </c>
      <c r="AT1920">
        <f t="shared" si="805"/>
        <v>0</v>
      </c>
      <c r="AV1920">
        <f t="shared" si="806"/>
        <v>0</v>
      </c>
      <c r="AW1920">
        <f t="shared" si="807"/>
        <v>0</v>
      </c>
      <c r="AX1920">
        <f t="shared" si="808"/>
        <v>0</v>
      </c>
      <c r="AY1920">
        <f t="shared" si="809"/>
        <v>0</v>
      </c>
      <c r="BA1920">
        <f t="shared" si="810"/>
        <v>0</v>
      </c>
      <c r="BB1920">
        <f t="shared" si="811"/>
        <v>0</v>
      </c>
      <c r="BC1920">
        <f t="shared" si="812"/>
        <v>0</v>
      </c>
      <c r="BD1920">
        <f t="shared" si="813"/>
        <v>0</v>
      </c>
      <c r="BF1920">
        <f t="shared" si="814"/>
        <v>0</v>
      </c>
      <c r="BG1920">
        <f t="shared" si="815"/>
        <v>0</v>
      </c>
      <c r="BH1920">
        <f t="shared" si="816"/>
        <v>0</v>
      </c>
      <c r="BI1920">
        <f t="shared" si="817"/>
        <v>0</v>
      </c>
    </row>
    <row r="1921" spans="1:61" ht="15" customHeight="1">
      <c r="A1921" s="166"/>
      <c r="B1921" s="7"/>
      <c r="C1921" s="64" t="s">
        <v>162</v>
      </c>
      <c r="D1921" s="322" t="str">
        <f t="shared" si="793"/>
        <v/>
      </c>
      <c r="E1921" s="323"/>
      <c r="F1921" s="323"/>
      <c r="G1921" s="323"/>
      <c r="H1921" s="323"/>
      <c r="I1921" s="323"/>
      <c r="J1921" s="323"/>
      <c r="K1921" s="323"/>
      <c r="L1921" s="324"/>
      <c r="M1921" s="234"/>
      <c r="N1921" s="234"/>
      <c r="O1921" s="234"/>
      <c r="P1921" s="234"/>
      <c r="Q1921" s="234"/>
      <c r="R1921" s="234"/>
      <c r="S1921" s="234"/>
      <c r="T1921" s="234"/>
      <c r="U1921" s="234"/>
      <c r="V1921" s="234"/>
      <c r="W1921" s="234"/>
      <c r="X1921" s="234"/>
      <c r="Y1921" s="234"/>
      <c r="Z1921" s="234"/>
      <c r="AA1921" s="234"/>
      <c r="AB1921" s="234"/>
      <c r="AC1921" s="234"/>
      <c r="AD1921" s="234"/>
      <c r="AG1921">
        <f t="shared" si="794"/>
        <v>0</v>
      </c>
      <c r="AH1921">
        <f t="shared" si="795"/>
        <v>0</v>
      </c>
      <c r="AI1921">
        <f t="shared" si="796"/>
        <v>0</v>
      </c>
      <c r="AJ1921">
        <f t="shared" si="797"/>
        <v>0</v>
      </c>
      <c r="AL1921">
        <f t="shared" si="798"/>
        <v>0</v>
      </c>
      <c r="AM1921">
        <f t="shared" si="799"/>
        <v>0</v>
      </c>
      <c r="AN1921">
        <f t="shared" si="800"/>
        <v>0</v>
      </c>
      <c r="AO1921">
        <f t="shared" si="801"/>
        <v>0</v>
      </c>
      <c r="AQ1921">
        <f t="shared" si="802"/>
        <v>0</v>
      </c>
      <c r="AR1921">
        <f t="shared" si="803"/>
        <v>0</v>
      </c>
      <c r="AS1921">
        <f t="shared" si="804"/>
        <v>0</v>
      </c>
      <c r="AT1921">
        <f t="shared" si="805"/>
        <v>0</v>
      </c>
      <c r="AV1921">
        <f t="shared" si="806"/>
        <v>0</v>
      </c>
      <c r="AW1921">
        <f t="shared" si="807"/>
        <v>0</v>
      </c>
      <c r="AX1921">
        <f t="shared" si="808"/>
        <v>0</v>
      </c>
      <c r="AY1921">
        <f t="shared" si="809"/>
        <v>0</v>
      </c>
      <c r="BA1921">
        <f t="shared" si="810"/>
        <v>0</v>
      </c>
      <c r="BB1921">
        <f t="shared" si="811"/>
        <v>0</v>
      </c>
      <c r="BC1921">
        <f t="shared" si="812"/>
        <v>0</v>
      </c>
      <c r="BD1921">
        <f t="shared" si="813"/>
        <v>0</v>
      </c>
      <c r="BF1921">
        <f t="shared" si="814"/>
        <v>0</v>
      </c>
      <c r="BG1921">
        <f t="shared" si="815"/>
        <v>0</v>
      </c>
      <c r="BH1921">
        <f t="shared" si="816"/>
        <v>0</v>
      </c>
      <c r="BI1921">
        <f t="shared" si="817"/>
        <v>0</v>
      </c>
    </row>
    <row r="1922" spans="1:61" ht="15" customHeight="1">
      <c r="A1922" s="166"/>
      <c r="B1922" s="7"/>
      <c r="C1922" s="64" t="s">
        <v>163</v>
      </c>
      <c r="D1922" s="322" t="str">
        <f t="shared" si="793"/>
        <v/>
      </c>
      <c r="E1922" s="323"/>
      <c r="F1922" s="323"/>
      <c r="G1922" s="323"/>
      <c r="H1922" s="323"/>
      <c r="I1922" s="323"/>
      <c r="J1922" s="323"/>
      <c r="K1922" s="323"/>
      <c r="L1922" s="324"/>
      <c r="M1922" s="234"/>
      <c r="N1922" s="234"/>
      <c r="O1922" s="234"/>
      <c r="P1922" s="234"/>
      <c r="Q1922" s="234"/>
      <c r="R1922" s="234"/>
      <c r="S1922" s="234"/>
      <c r="T1922" s="234"/>
      <c r="U1922" s="234"/>
      <c r="V1922" s="234"/>
      <c r="W1922" s="234"/>
      <c r="X1922" s="234"/>
      <c r="Y1922" s="234"/>
      <c r="Z1922" s="234"/>
      <c r="AA1922" s="234"/>
      <c r="AB1922" s="234"/>
      <c r="AC1922" s="234"/>
      <c r="AD1922" s="234"/>
      <c r="AG1922">
        <f t="shared" si="794"/>
        <v>0</v>
      </c>
      <c r="AH1922">
        <f t="shared" si="795"/>
        <v>0</v>
      </c>
      <c r="AI1922">
        <f t="shared" si="796"/>
        <v>0</v>
      </c>
      <c r="AJ1922">
        <f t="shared" si="797"/>
        <v>0</v>
      </c>
      <c r="AL1922">
        <f t="shared" si="798"/>
        <v>0</v>
      </c>
      <c r="AM1922">
        <f t="shared" si="799"/>
        <v>0</v>
      </c>
      <c r="AN1922">
        <f t="shared" si="800"/>
        <v>0</v>
      </c>
      <c r="AO1922">
        <f t="shared" si="801"/>
        <v>0</v>
      </c>
      <c r="AQ1922">
        <f t="shared" si="802"/>
        <v>0</v>
      </c>
      <c r="AR1922">
        <f t="shared" si="803"/>
        <v>0</v>
      </c>
      <c r="AS1922">
        <f t="shared" si="804"/>
        <v>0</v>
      </c>
      <c r="AT1922">
        <f t="shared" si="805"/>
        <v>0</v>
      </c>
      <c r="AV1922">
        <f t="shared" si="806"/>
        <v>0</v>
      </c>
      <c r="AW1922">
        <f t="shared" si="807"/>
        <v>0</v>
      </c>
      <c r="AX1922">
        <f t="shared" si="808"/>
        <v>0</v>
      </c>
      <c r="AY1922">
        <f t="shared" si="809"/>
        <v>0</v>
      </c>
      <c r="BA1922">
        <f t="shared" si="810"/>
        <v>0</v>
      </c>
      <c r="BB1922">
        <f t="shared" si="811"/>
        <v>0</v>
      </c>
      <c r="BC1922">
        <f t="shared" si="812"/>
        <v>0</v>
      </c>
      <c r="BD1922">
        <f t="shared" si="813"/>
        <v>0</v>
      </c>
      <c r="BF1922">
        <f t="shared" si="814"/>
        <v>0</v>
      </c>
      <c r="BG1922">
        <f t="shared" si="815"/>
        <v>0</v>
      </c>
      <c r="BH1922">
        <f t="shared" si="816"/>
        <v>0</v>
      </c>
      <c r="BI1922">
        <f t="shared" si="817"/>
        <v>0</v>
      </c>
    </row>
    <row r="1923" spans="1:61" ht="15" customHeight="1">
      <c r="A1923" s="166"/>
      <c r="B1923" s="7"/>
      <c r="C1923" s="64" t="s">
        <v>164</v>
      </c>
      <c r="D1923" s="322" t="str">
        <f t="shared" si="793"/>
        <v/>
      </c>
      <c r="E1923" s="323"/>
      <c r="F1923" s="323"/>
      <c r="G1923" s="323"/>
      <c r="H1923" s="323"/>
      <c r="I1923" s="323"/>
      <c r="J1923" s="323"/>
      <c r="K1923" s="323"/>
      <c r="L1923" s="324"/>
      <c r="M1923" s="234"/>
      <c r="N1923" s="234"/>
      <c r="O1923" s="234"/>
      <c r="P1923" s="234"/>
      <c r="Q1923" s="234"/>
      <c r="R1923" s="234"/>
      <c r="S1923" s="234"/>
      <c r="T1923" s="234"/>
      <c r="U1923" s="234"/>
      <c r="V1923" s="234"/>
      <c r="W1923" s="234"/>
      <c r="X1923" s="234"/>
      <c r="Y1923" s="234"/>
      <c r="Z1923" s="234"/>
      <c r="AA1923" s="234"/>
      <c r="AB1923" s="234"/>
      <c r="AC1923" s="234"/>
      <c r="AD1923" s="234"/>
      <c r="AG1923">
        <f t="shared" si="794"/>
        <v>0</v>
      </c>
      <c r="AH1923">
        <f t="shared" si="795"/>
        <v>0</v>
      </c>
      <c r="AI1923">
        <f t="shared" si="796"/>
        <v>0</v>
      </c>
      <c r="AJ1923">
        <f t="shared" si="797"/>
        <v>0</v>
      </c>
      <c r="AL1923">
        <f t="shared" si="798"/>
        <v>0</v>
      </c>
      <c r="AM1923">
        <f t="shared" si="799"/>
        <v>0</v>
      </c>
      <c r="AN1923">
        <f t="shared" si="800"/>
        <v>0</v>
      </c>
      <c r="AO1923">
        <f t="shared" si="801"/>
        <v>0</v>
      </c>
      <c r="AQ1923">
        <f t="shared" si="802"/>
        <v>0</v>
      </c>
      <c r="AR1923">
        <f t="shared" si="803"/>
        <v>0</v>
      </c>
      <c r="AS1923">
        <f t="shared" si="804"/>
        <v>0</v>
      </c>
      <c r="AT1923">
        <f t="shared" si="805"/>
        <v>0</v>
      </c>
      <c r="AV1923">
        <f t="shared" si="806"/>
        <v>0</v>
      </c>
      <c r="AW1923">
        <f t="shared" si="807"/>
        <v>0</v>
      </c>
      <c r="AX1923">
        <f t="shared" si="808"/>
        <v>0</v>
      </c>
      <c r="AY1923">
        <f t="shared" si="809"/>
        <v>0</v>
      </c>
      <c r="BA1923">
        <f t="shared" si="810"/>
        <v>0</v>
      </c>
      <c r="BB1923">
        <f t="shared" si="811"/>
        <v>0</v>
      </c>
      <c r="BC1923">
        <f t="shared" si="812"/>
        <v>0</v>
      </c>
      <c r="BD1923">
        <f t="shared" si="813"/>
        <v>0</v>
      </c>
      <c r="BF1923">
        <f t="shared" si="814"/>
        <v>0</v>
      </c>
      <c r="BG1923">
        <f t="shared" si="815"/>
        <v>0</v>
      </c>
      <c r="BH1923">
        <f t="shared" si="816"/>
        <v>0</v>
      </c>
      <c r="BI1923">
        <f t="shared" si="817"/>
        <v>0</v>
      </c>
    </row>
    <row r="1924" spans="1:61" ht="15" customHeight="1">
      <c r="A1924" s="166"/>
      <c r="B1924" s="7"/>
      <c r="C1924" s="64" t="s">
        <v>165</v>
      </c>
      <c r="D1924" s="322" t="str">
        <f t="shared" si="793"/>
        <v/>
      </c>
      <c r="E1924" s="323"/>
      <c r="F1924" s="323"/>
      <c r="G1924" s="323"/>
      <c r="H1924" s="323"/>
      <c r="I1924" s="323"/>
      <c r="J1924" s="323"/>
      <c r="K1924" s="323"/>
      <c r="L1924" s="324"/>
      <c r="M1924" s="234"/>
      <c r="N1924" s="234"/>
      <c r="O1924" s="234"/>
      <c r="P1924" s="234"/>
      <c r="Q1924" s="234"/>
      <c r="R1924" s="234"/>
      <c r="S1924" s="234"/>
      <c r="T1924" s="234"/>
      <c r="U1924" s="234"/>
      <c r="V1924" s="234"/>
      <c r="W1924" s="234"/>
      <c r="X1924" s="234"/>
      <c r="Y1924" s="234"/>
      <c r="Z1924" s="234"/>
      <c r="AA1924" s="234"/>
      <c r="AB1924" s="234"/>
      <c r="AC1924" s="234"/>
      <c r="AD1924" s="234"/>
      <c r="AG1924">
        <f t="shared" si="794"/>
        <v>0</v>
      </c>
      <c r="AH1924">
        <f t="shared" si="795"/>
        <v>0</v>
      </c>
      <c r="AI1924">
        <f t="shared" si="796"/>
        <v>0</v>
      </c>
      <c r="AJ1924">
        <f t="shared" si="797"/>
        <v>0</v>
      </c>
      <c r="AL1924">
        <f t="shared" si="798"/>
        <v>0</v>
      </c>
      <c r="AM1924">
        <f t="shared" si="799"/>
        <v>0</v>
      </c>
      <c r="AN1924">
        <f t="shared" si="800"/>
        <v>0</v>
      </c>
      <c r="AO1924">
        <f t="shared" si="801"/>
        <v>0</v>
      </c>
      <c r="AQ1924">
        <f t="shared" si="802"/>
        <v>0</v>
      </c>
      <c r="AR1924">
        <f t="shared" si="803"/>
        <v>0</v>
      </c>
      <c r="AS1924">
        <f t="shared" si="804"/>
        <v>0</v>
      </c>
      <c r="AT1924">
        <f t="shared" si="805"/>
        <v>0</v>
      </c>
      <c r="AV1924">
        <f t="shared" si="806"/>
        <v>0</v>
      </c>
      <c r="AW1924">
        <f t="shared" si="807"/>
        <v>0</v>
      </c>
      <c r="AX1924">
        <f t="shared" si="808"/>
        <v>0</v>
      </c>
      <c r="AY1924">
        <f t="shared" si="809"/>
        <v>0</v>
      </c>
      <c r="BA1924">
        <f t="shared" si="810"/>
        <v>0</v>
      </c>
      <c r="BB1924">
        <f t="shared" si="811"/>
        <v>0</v>
      </c>
      <c r="BC1924">
        <f t="shared" si="812"/>
        <v>0</v>
      </c>
      <c r="BD1924">
        <f t="shared" si="813"/>
        <v>0</v>
      </c>
      <c r="BF1924">
        <f t="shared" si="814"/>
        <v>0</v>
      </c>
      <c r="BG1924">
        <f t="shared" si="815"/>
        <v>0</v>
      </c>
      <c r="BH1924">
        <f t="shared" si="816"/>
        <v>0</v>
      </c>
      <c r="BI1924">
        <f t="shared" si="817"/>
        <v>0</v>
      </c>
    </row>
    <row r="1925" spans="1:61" ht="15" customHeight="1">
      <c r="A1925" s="166"/>
      <c r="B1925" s="7"/>
      <c r="C1925" s="64" t="s">
        <v>166</v>
      </c>
      <c r="D1925" s="322" t="str">
        <f t="shared" si="793"/>
        <v/>
      </c>
      <c r="E1925" s="323"/>
      <c r="F1925" s="323"/>
      <c r="G1925" s="323"/>
      <c r="H1925" s="323"/>
      <c r="I1925" s="323"/>
      <c r="J1925" s="323"/>
      <c r="K1925" s="323"/>
      <c r="L1925" s="324"/>
      <c r="M1925" s="234"/>
      <c r="N1925" s="234"/>
      <c r="O1925" s="234"/>
      <c r="P1925" s="234"/>
      <c r="Q1925" s="234"/>
      <c r="R1925" s="234"/>
      <c r="S1925" s="234"/>
      <c r="T1925" s="234"/>
      <c r="U1925" s="234"/>
      <c r="V1925" s="234"/>
      <c r="W1925" s="234"/>
      <c r="X1925" s="234"/>
      <c r="Y1925" s="234"/>
      <c r="Z1925" s="234"/>
      <c r="AA1925" s="234"/>
      <c r="AB1925" s="234"/>
      <c r="AC1925" s="234"/>
      <c r="AD1925" s="234"/>
      <c r="AG1925">
        <f t="shared" si="794"/>
        <v>0</v>
      </c>
      <c r="AH1925">
        <f t="shared" si="795"/>
        <v>0</v>
      </c>
      <c r="AI1925">
        <f t="shared" si="796"/>
        <v>0</v>
      </c>
      <c r="AJ1925">
        <f t="shared" si="797"/>
        <v>0</v>
      </c>
      <c r="AL1925">
        <f t="shared" si="798"/>
        <v>0</v>
      </c>
      <c r="AM1925">
        <f t="shared" si="799"/>
        <v>0</v>
      </c>
      <c r="AN1925">
        <f t="shared" si="800"/>
        <v>0</v>
      </c>
      <c r="AO1925">
        <f t="shared" si="801"/>
        <v>0</v>
      </c>
      <c r="AQ1925">
        <f t="shared" si="802"/>
        <v>0</v>
      </c>
      <c r="AR1925">
        <f t="shared" si="803"/>
        <v>0</v>
      </c>
      <c r="AS1925">
        <f t="shared" si="804"/>
        <v>0</v>
      </c>
      <c r="AT1925">
        <f t="shared" si="805"/>
        <v>0</v>
      </c>
      <c r="AV1925">
        <f t="shared" si="806"/>
        <v>0</v>
      </c>
      <c r="AW1925">
        <f t="shared" si="807"/>
        <v>0</v>
      </c>
      <c r="AX1925">
        <f t="shared" si="808"/>
        <v>0</v>
      </c>
      <c r="AY1925">
        <f t="shared" si="809"/>
        <v>0</v>
      </c>
      <c r="BA1925">
        <f t="shared" si="810"/>
        <v>0</v>
      </c>
      <c r="BB1925">
        <f t="shared" si="811"/>
        <v>0</v>
      </c>
      <c r="BC1925">
        <f t="shared" si="812"/>
        <v>0</v>
      </c>
      <c r="BD1925">
        <f t="shared" si="813"/>
        <v>0</v>
      </c>
      <c r="BF1925">
        <f t="shared" si="814"/>
        <v>0</v>
      </c>
      <c r="BG1925">
        <f t="shared" si="815"/>
        <v>0</v>
      </c>
      <c r="BH1925">
        <f t="shared" si="816"/>
        <v>0</v>
      </c>
      <c r="BI1925">
        <f t="shared" si="817"/>
        <v>0</v>
      </c>
    </row>
    <row r="1926" spans="1:61" ht="15" customHeight="1">
      <c r="A1926" s="166"/>
      <c r="B1926" s="7"/>
      <c r="C1926" s="64" t="s">
        <v>167</v>
      </c>
      <c r="D1926" s="322" t="str">
        <f t="shared" si="793"/>
        <v/>
      </c>
      <c r="E1926" s="323"/>
      <c r="F1926" s="323"/>
      <c r="G1926" s="323"/>
      <c r="H1926" s="323"/>
      <c r="I1926" s="323"/>
      <c r="J1926" s="323"/>
      <c r="K1926" s="323"/>
      <c r="L1926" s="324"/>
      <c r="M1926" s="234"/>
      <c r="N1926" s="234"/>
      <c r="O1926" s="234"/>
      <c r="P1926" s="234"/>
      <c r="Q1926" s="234"/>
      <c r="R1926" s="234"/>
      <c r="S1926" s="234"/>
      <c r="T1926" s="234"/>
      <c r="U1926" s="234"/>
      <c r="V1926" s="234"/>
      <c r="W1926" s="234"/>
      <c r="X1926" s="234"/>
      <c r="Y1926" s="234"/>
      <c r="Z1926" s="234"/>
      <c r="AA1926" s="234"/>
      <c r="AB1926" s="234"/>
      <c r="AC1926" s="234"/>
      <c r="AD1926" s="234"/>
      <c r="AG1926">
        <f t="shared" si="794"/>
        <v>0</v>
      </c>
      <c r="AH1926">
        <f t="shared" si="795"/>
        <v>0</v>
      </c>
      <c r="AI1926">
        <f t="shared" si="796"/>
        <v>0</v>
      </c>
      <c r="AJ1926">
        <f t="shared" si="797"/>
        <v>0</v>
      </c>
      <c r="AL1926">
        <f t="shared" si="798"/>
        <v>0</v>
      </c>
      <c r="AM1926">
        <f t="shared" si="799"/>
        <v>0</v>
      </c>
      <c r="AN1926">
        <f t="shared" si="800"/>
        <v>0</v>
      </c>
      <c r="AO1926">
        <f t="shared" si="801"/>
        <v>0</v>
      </c>
      <c r="AQ1926">
        <f t="shared" si="802"/>
        <v>0</v>
      </c>
      <c r="AR1926">
        <f t="shared" si="803"/>
        <v>0</v>
      </c>
      <c r="AS1926">
        <f t="shared" si="804"/>
        <v>0</v>
      </c>
      <c r="AT1926">
        <f t="shared" si="805"/>
        <v>0</v>
      </c>
      <c r="AV1926">
        <f t="shared" si="806"/>
        <v>0</v>
      </c>
      <c r="AW1926">
        <f t="shared" si="807"/>
        <v>0</v>
      </c>
      <c r="AX1926">
        <f t="shared" si="808"/>
        <v>0</v>
      </c>
      <c r="AY1926">
        <f t="shared" si="809"/>
        <v>0</v>
      </c>
      <c r="BA1926">
        <f t="shared" si="810"/>
        <v>0</v>
      </c>
      <c r="BB1926">
        <f t="shared" si="811"/>
        <v>0</v>
      </c>
      <c r="BC1926">
        <f t="shared" si="812"/>
        <v>0</v>
      </c>
      <c r="BD1926">
        <f t="shared" si="813"/>
        <v>0</v>
      </c>
      <c r="BF1926">
        <f t="shared" si="814"/>
        <v>0</v>
      </c>
      <c r="BG1926">
        <f t="shared" si="815"/>
        <v>0</v>
      </c>
      <c r="BH1926">
        <f t="shared" si="816"/>
        <v>0</v>
      </c>
      <c r="BI1926">
        <f t="shared" si="817"/>
        <v>0</v>
      </c>
    </row>
    <row r="1927" spans="1:61" ht="15" customHeight="1">
      <c r="A1927" s="166"/>
      <c r="B1927" s="7"/>
      <c r="C1927" s="64" t="s">
        <v>168</v>
      </c>
      <c r="D1927" s="322" t="str">
        <f t="shared" si="793"/>
        <v/>
      </c>
      <c r="E1927" s="323"/>
      <c r="F1927" s="323"/>
      <c r="G1927" s="323"/>
      <c r="H1927" s="323"/>
      <c r="I1927" s="323"/>
      <c r="J1927" s="323"/>
      <c r="K1927" s="323"/>
      <c r="L1927" s="324"/>
      <c r="M1927" s="234"/>
      <c r="N1927" s="234"/>
      <c r="O1927" s="234"/>
      <c r="P1927" s="234"/>
      <c r="Q1927" s="234"/>
      <c r="R1927" s="234"/>
      <c r="S1927" s="234"/>
      <c r="T1927" s="234"/>
      <c r="U1927" s="234"/>
      <c r="V1927" s="234"/>
      <c r="W1927" s="234"/>
      <c r="X1927" s="234"/>
      <c r="Y1927" s="234"/>
      <c r="Z1927" s="234"/>
      <c r="AA1927" s="234"/>
      <c r="AB1927" s="234"/>
      <c r="AC1927" s="234"/>
      <c r="AD1927" s="234"/>
      <c r="AG1927">
        <f t="shared" si="794"/>
        <v>0</v>
      </c>
      <c r="AH1927">
        <f t="shared" si="795"/>
        <v>0</v>
      </c>
      <c r="AI1927">
        <f t="shared" si="796"/>
        <v>0</v>
      </c>
      <c r="AJ1927">
        <f t="shared" si="797"/>
        <v>0</v>
      </c>
      <c r="AL1927">
        <f t="shared" si="798"/>
        <v>0</v>
      </c>
      <c r="AM1927">
        <f t="shared" si="799"/>
        <v>0</v>
      </c>
      <c r="AN1927">
        <f t="shared" si="800"/>
        <v>0</v>
      </c>
      <c r="AO1927">
        <f t="shared" si="801"/>
        <v>0</v>
      </c>
      <c r="AQ1927">
        <f t="shared" si="802"/>
        <v>0</v>
      </c>
      <c r="AR1927">
        <f t="shared" si="803"/>
        <v>0</v>
      </c>
      <c r="AS1927">
        <f t="shared" si="804"/>
        <v>0</v>
      </c>
      <c r="AT1927">
        <f t="shared" si="805"/>
        <v>0</v>
      </c>
      <c r="AV1927">
        <f t="shared" si="806"/>
        <v>0</v>
      </c>
      <c r="AW1927">
        <f t="shared" si="807"/>
        <v>0</v>
      </c>
      <c r="AX1927">
        <f t="shared" si="808"/>
        <v>0</v>
      </c>
      <c r="AY1927">
        <f t="shared" si="809"/>
        <v>0</v>
      </c>
      <c r="BA1927">
        <f t="shared" si="810"/>
        <v>0</v>
      </c>
      <c r="BB1927">
        <f t="shared" si="811"/>
        <v>0</v>
      </c>
      <c r="BC1927">
        <f t="shared" si="812"/>
        <v>0</v>
      </c>
      <c r="BD1927">
        <f t="shared" si="813"/>
        <v>0</v>
      </c>
      <c r="BF1927">
        <f t="shared" si="814"/>
        <v>0</v>
      </c>
      <c r="BG1927">
        <f t="shared" si="815"/>
        <v>0</v>
      </c>
      <c r="BH1927">
        <f t="shared" si="816"/>
        <v>0</v>
      </c>
      <c r="BI1927">
        <f t="shared" si="817"/>
        <v>0</v>
      </c>
    </row>
    <row r="1928" spans="1:61" ht="15" customHeight="1">
      <c r="A1928" s="166"/>
      <c r="B1928" s="7"/>
      <c r="C1928" s="64" t="s">
        <v>169</v>
      </c>
      <c r="D1928" s="322" t="str">
        <f t="shared" si="793"/>
        <v/>
      </c>
      <c r="E1928" s="323"/>
      <c r="F1928" s="323"/>
      <c r="G1928" s="323"/>
      <c r="H1928" s="323"/>
      <c r="I1928" s="323"/>
      <c r="J1928" s="323"/>
      <c r="K1928" s="323"/>
      <c r="L1928" s="324"/>
      <c r="M1928" s="234"/>
      <c r="N1928" s="234"/>
      <c r="O1928" s="234"/>
      <c r="P1928" s="234"/>
      <c r="Q1928" s="234"/>
      <c r="R1928" s="234"/>
      <c r="S1928" s="234"/>
      <c r="T1928" s="234"/>
      <c r="U1928" s="234"/>
      <c r="V1928" s="234"/>
      <c r="W1928" s="234"/>
      <c r="X1928" s="234"/>
      <c r="Y1928" s="234"/>
      <c r="Z1928" s="234"/>
      <c r="AA1928" s="234"/>
      <c r="AB1928" s="234"/>
      <c r="AC1928" s="234"/>
      <c r="AD1928" s="234"/>
      <c r="AG1928">
        <f t="shared" si="794"/>
        <v>0</v>
      </c>
      <c r="AH1928">
        <f t="shared" si="795"/>
        <v>0</v>
      </c>
      <c r="AI1928">
        <f t="shared" si="796"/>
        <v>0</v>
      </c>
      <c r="AJ1928">
        <f t="shared" si="797"/>
        <v>0</v>
      </c>
      <c r="AL1928">
        <f t="shared" si="798"/>
        <v>0</v>
      </c>
      <c r="AM1928">
        <f t="shared" si="799"/>
        <v>0</v>
      </c>
      <c r="AN1928">
        <f t="shared" si="800"/>
        <v>0</v>
      </c>
      <c r="AO1928">
        <f t="shared" si="801"/>
        <v>0</v>
      </c>
      <c r="AQ1928">
        <f t="shared" si="802"/>
        <v>0</v>
      </c>
      <c r="AR1928">
        <f t="shared" si="803"/>
        <v>0</v>
      </c>
      <c r="AS1928">
        <f t="shared" si="804"/>
        <v>0</v>
      </c>
      <c r="AT1928">
        <f t="shared" si="805"/>
        <v>0</v>
      </c>
      <c r="AV1928">
        <f t="shared" si="806"/>
        <v>0</v>
      </c>
      <c r="AW1928">
        <f t="shared" si="807"/>
        <v>0</v>
      </c>
      <c r="AX1928">
        <f t="shared" si="808"/>
        <v>0</v>
      </c>
      <c r="AY1928">
        <f t="shared" si="809"/>
        <v>0</v>
      </c>
      <c r="BA1928">
        <f t="shared" si="810"/>
        <v>0</v>
      </c>
      <c r="BB1928">
        <f t="shared" si="811"/>
        <v>0</v>
      </c>
      <c r="BC1928">
        <f t="shared" si="812"/>
        <v>0</v>
      </c>
      <c r="BD1928">
        <f t="shared" si="813"/>
        <v>0</v>
      </c>
      <c r="BF1928">
        <f t="shared" si="814"/>
        <v>0</v>
      </c>
      <c r="BG1928">
        <f t="shared" si="815"/>
        <v>0</v>
      </c>
      <c r="BH1928">
        <f t="shared" si="816"/>
        <v>0</v>
      </c>
      <c r="BI1928">
        <f t="shared" si="817"/>
        <v>0</v>
      </c>
    </row>
    <row r="1929" spans="1:61" ht="15" customHeight="1">
      <c r="A1929" s="166"/>
      <c r="B1929" s="7"/>
      <c r="C1929" s="64" t="s">
        <v>170</v>
      </c>
      <c r="D1929" s="322" t="str">
        <f t="shared" si="793"/>
        <v/>
      </c>
      <c r="E1929" s="323"/>
      <c r="F1929" s="323"/>
      <c r="G1929" s="323"/>
      <c r="H1929" s="323"/>
      <c r="I1929" s="323"/>
      <c r="J1929" s="323"/>
      <c r="K1929" s="323"/>
      <c r="L1929" s="324"/>
      <c r="M1929" s="234"/>
      <c r="N1929" s="234"/>
      <c r="O1929" s="234"/>
      <c r="P1929" s="234"/>
      <c r="Q1929" s="234"/>
      <c r="R1929" s="234"/>
      <c r="S1929" s="234"/>
      <c r="T1929" s="234"/>
      <c r="U1929" s="234"/>
      <c r="V1929" s="234"/>
      <c r="W1929" s="234"/>
      <c r="X1929" s="234"/>
      <c r="Y1929" s="234"/>
      <c r="Z1929" s="234"/>
      <c r="AA1929" s="234"/>
      <c r="AB1929" s="234"/>
      <c r="AC1929" s="234"/>
      <c r="AD1929" s="234"/>
      <c r="AG1929">
        <f t="shared" si="794"/>
        <v>0</v>
      </c>
      <c r="AH1929">
        <f t="shared" si="795"/>
        <v>0</v>
      </c>
      <c r="AI1929">
        <f t="shared" si="796"/>
        <v>0</v>
      </c>
      <c r="AJ1929">
        <f t="shared" si="797"/>
        <v>0</v>
      </c>
      <c r="AL1929">
        <f t="shared" si="798"/>
        <v>0</v>
      </c>
      <c r="AM1929">
        <f t="shared" si="799"/>
        <v>0</v>
      </c>
      <c r="AN1929">
        <f t="shared" si="800"/>
        <v>0</v>
      </c>
      <c r="AO1929">
        <f t="shared" si="801"/>
        <v>0</v>
      </c>
      <c r="AQ1929">
        <f t="shared" si="802"/>
        <v>0</v>
      </c>
      <c r="AR1929">
        <f t="shared" si="803"/>
        <v>0</v>
      </c>
      <c r="AS1929">
        <f t="shared" si="804"/>
        <v>0</v>
      </c>
      <c r="AT1929">
        <f t="shared" si="805"/>
        <v>0</v>
      </c>
      <c r="AV1929">
        <f t="shared" si="806"/>
        <v>0</v>
      </c>
      <c r="AW1929">
        <f t="shared" si="807"/>
        <v>0</v>
      </c>
      <c r="AX1929">
        <f t="shared" si="808"/>
        <v>0</v>
      </c>
      <c r="AY1929">
        <f t="shared" si="809"/>
        <v>0</v>
      </c>
      <c r="BA1929">
        <f t="shared" si="810"/>
        <v>0</v>
      </c>
      <c r="BB1929">
        <f t="shared" si="811"/>
        <v>0</v>
      </c>
      <c r="BC1929">
        <f t="shared" si="812"/>
        <v>0</v>
      </c>
      <c r="BD1929">
        <f t="shared" si="813"/>
        <v>0</v>
      </c>
      <c r="BF1929">
        <f t="shared" si="814"/>
        <v>0</v>
      </c>
      <c r="BG1929">
        <f t="shared" si="815"/>
        <v>0</v>
      </c>
      <c r="BH1929">
        <f t="shared" si="816"/>
        <v>0</v>
      </c>
      <c r="BI1929">
        <f t="shared" si="817"/>
        <v>0</v>
      </c>
    </row>
    <row r="1930" spans="1:61" ht="15" customHeight="1">
      <c r="A1930" s="166"/>
      <c r="B1930" s="7"/>
      <c r="C1930" s="64" t="s">
        <v>171</v>
      </c>
      <c r="D1930" s="322" t="str">
        <f t="shared" si="793"/>
        <v/>
      </c>
      <c r="E1930" s="323"/>
      <c r="F1930" s="323"/>
      <c r="G1930" s="323"/>
      <c r="H1930" s="323"/>
      <c r="I1930" s="323"/>
      <c r="J1930" s="323"/>
      <c r="K1930" s="323"/>
      <c r="L1930" s="324"/>
      <c r="M1930" s="234"/>
      <c r="N1930" s="234"/>
      <c r="O1930" s="234"/>
      <c r="P1930" s="234"/>
      <c r="Q1930" s="234"/>
      <c r="R1930" s="234"/>
      <c r="S1930" s="234"/>
      <c r="T1930" s="234"/>
      <c r="U1930" s="234"/>
      <c r="V1930" s="234"/>
      <c r="W1930" s="234"/>
      <c r="X1930" s="234"/>
      <c r="Y1930" s="234"/>
      <c r="Z1930" s="234"/>
      <c r="AA1930" s="234"/>
      <c r="AB1930" s="234"/>
      <c r="AC1930" s="234"/>
      <c r="AD1930" s="234"/>
      <c r="AG1930">
        <f t="shared" si="794"/>
        <v>0</v>
      </c>
      <c r="AH1930">
        <f t="shared" si="795"/>
        <v>0</v>
      </c>
      <c r="AI1930">
        <f t="shared" si="796"/>
        <v>0</v>
      </c>
      <c r="AJ1930">
        <f t="shared" si="797"/>
        <v>0</v>
      </c>
      <c r="AL1930">
        <f t="shared" si="798"/>
        <v>0</v>
      </c>
      <c r="AM1930">
        <f t="shared" si="799"/>
        <v>0</v>
      </c>
      <c r="AN1930">
        <f t="shared" si="800"/>
        <v>0</v>
      </c>
      <c r="AO1930">
        <f t="shared" si="801"/>
        <v>0</v>
      </c>
      <c r="AQ1930">
        <f t="shared" si="802"/>
        <v>0</v>
      </c>
      <c r="AR1930">
        <f t="shared" si="803"/>
        <v>0</v>
      </c>
      <c r="AS1930">
        <f t="shared" si="804"/>
        <v>0</v>
      </c>
      <c r="AT1930">
        <f t="shared" si="805"/>
        <v>0</v>
      </c>
      <c r="AV1930">
        <f t="shared" si="806"/>
        <v>0</v>
      </c>
      <c r="AW1930">
        <f t="shared" si="807"/>
        <v>0</v>
      </c>
      <c r="AX1930">
        <f t="shared" si="808"/>
        <v>0</v>
      </c>
      <c r="AY1930">
        <f t="shared" si="809"/>
        <v>0</v>
      </c>
      <c r="BA1930">
        <f t="shared" si="810"/>
        <v>0</v>
      </c>
      <c r="BB1930">
        <f t="shared" si="811"/>
        <v>0</v>
      </c>
      <c r="BC1930">
        <f t="shared" si="812"/>
        <v>0</v>
      </c>
      <c r="BD1930">
        <f t="shared" si="813"/>
        <v>0</v>
      </c>
      <c r="BF1930">
        <f t="shared" si="814"/>
        <v>0</v>
      </c>
      <c r="BG1930">
        <f t="shared" si="815"/>
        <v>0</v>
      </c>
      <c r="BH1930">
        <f t="shared" si="816"/>
        <v>0</v>
      </c>
      <c r="BI1930">
        <f t="shared" si="817"/>
        <v>0</v>
      </c>
    </row>
    <row r="1931" spans="1:61" ht="15" customHeight="1">
      <c r="A1931" s="166"/>
      <c r="B1931" s="7"/>
      <c r="C1931" s="131" t="s">
        <v>172</v>
      </c>
      <c r="D1931" s="322" t="str">
        <f t="shared" si="793"/>
        <v/>
      </c>
      <c r="E1931" s="323"/>
      <c r="F1931" s="323"/>
      <c r="G1931" s="323"/>
      <c r="H1931" s="323"/>
      <c r="I1931" s="323"/>
      <c r="J1931" s="323"/>
      <c r="K1931" s="323"/>
      <c r="L1931" s="324"/>
      <c r="M1931" s="234"/>
      <c r="N1931" s="234"/>
      <c r="O1931" s="234"/>
      <c r="P1931" s="234"/>
      <c r="Q1931" s="234"/>
      <c r="R1931" s="234"/>
      <c r="S1931" s="234"/>
      <c r="T1931" s="234"/>
      <c r="U1931" s="234"/>
      <c r="V1931" s="234"/>
      <c r="W1931" s="234"/>
      <c r="X1931" s="234"/>
      <c r="Y1931" s="234"/>
      <c r="Z1931" s="234"/>
      <c r="AA1931" s="234"/>
      <c r="AB1931" s="234"/>
      <c r="AC1931" s="234"/>
      <c r="AD1931" s="234"/>
      <c r="AG1931">
        <f t="shared" si="794"/>
        <v>0</v>
      </c>
      <c r="AH1931">
        <f t="shared" si="795"/>
        <v>0</v>
      </c>
      <c r="AI1931">
        <f t="shared" si="796"/>
        <v>0</v>
      </c>
      <c r="AJ1931">
        <f t="shared" si="797"/>
        <v>0</v>
      </c>
      <c r="AL1931">
        <f t="shared" si="798"/>
        <v>0</v>
      </c>
      <c r="AM1931">
        <f t="shared" si="799"/>
        <v>0</v>
      </c>
      <c r="AN1931">
        <f t="shared" si="800"/>
        <v>0</v>
      </c>
      <c r="AO1931">
        <f t="shared" si="801"/>
        <v>0</v>
      </c>
      <c r="AQ1931">
        <f t="shared" si="802"/>
        <v>0</v>
      </c>
      <c r="AR1931">
        <f t="shared" si="803"/>
        <v>0</v>
      </c>
      <c r="AS1931">
        <f t="shared" si="804"/>
        <v>0</v>
      </c>
      <c r="AT1931">
        <f t="shared" si="805"/>
        <v>0</v>
      </c>
      <c r="AV1931">
        <f t="shared" si="806"/>
        <v>0</v>
      </c>
      <c r="AW1931">
        <f t="shared" si="807"/>
        <v>0</v>
      </c>
      <c r="AX1931">
        <f t="shared" si="808"/>
        <v>0</v>
      </c>
      <c r="AY1931">
        <f t="shared" si="809"/>
        <v>0</v>
      </c>
      <c r="BA1931">
        <f t="shared" si="810"/>
        <v>0</v>
      </c>
      <c r="BB1931">
        <f t="shared" si="811"/>
        <v>0</v>
      </c>
      <c r="BC1931">
        <f t="shared" si="812"/>
        <v>0</v>
      </c>
      <c r="BD1931">
        <f t="shared" si="813"/>
        <v>0</v>
      </c>
      <c r="BF1931">
        <f t="shared" si="814"/>
        <v>0</v>
      </c>
      <c r="BG1931">
        <f t="shared" si="815"/>
        <v>0</v>
      </c>
      <c r="BH1931">
        <f t="shared" si="816"/>
        <v>0</v>
      </c>
      <c r="BI1931">
        <f t="shared" si="817"/>
        <v>0</v>
      </c>
    </row>
    <row r="1932" spans="1:61" ht="15" customHeight="1">
      <c r="A1932" s="166"/>
      <c r="B1932" s="7"/>
      <c r="C1932" s="143" t="s">
        <v>173</v>
      </c>
      <c r="D1932" s="322" t="str">
        <f t="shared" si="793"/>
        <v/>
      </c>
      <c r="E1932" s="323"/>
      <c r="F1932" s="323"/>
      <c r="G1932" s="323"/>
      <c r="H1932" s="323"/>
      <c r="I1932" s="323"/>
      <c r="J1932" s="323"/>
      <c r="K1932" s="323"/>
      <c r="L1932" s="324"/>
      <c r="M1932" s="237"/>
      <c r="N1932" s="237"/>
      <c r="O1932" s="237"/>
      <c r="P1932" s="237"/>
      <c r="Q1932" s="237"/>
      <c r="R1932" s="237"/>
      <c r="S1932" s="237"/>
      <c r="T1932" s="237"/>
      <c r="U1932" s="237"/>
      <c r="V1932" s="237"/>
      <c r="W1932" s="237"/>
      <c r="X1932" s="237"/>
      <c r="Y1932" s="237"/>
      <c r="Z1932" s="237"/>
      <c r="AA1932" s="237"/>
      <c r="AB1932" s="237"/>
      <c r="AC1932" s="237"/>
      <c r="AD1932" s="237"/>
      <c r="AG1932">
        <f t="shared" si="794"/>
        <v>0</v>
      </c>
      <c r="AH1932">
        <f t="shared" si="795"/>
        <v>0</v>
      </c>
      <c r="AI1932">
        <f t="shared" si="796"/>
        <v>0</v>
      </c>
      <c r="AJ1932">
        <f t="shared" si="797"/>
        <v>0</v>
      </c>
      <c r="AL1932">
        <f t="shared" si="798"/>
        <v>0</v>
      </c>
      <c r="AM1932">
        <f t="shared" si="799"/>
        <v>0</v>
      </c>
      <c r="AN1932">
        <f t="shared" si="800"/>
        <v>0</v>
      </c>
      <c r="AO1932">
        <f t="shared" si="801"/>
        <v>0</v>
      </c>
      <c r="AQ1932">
        <f t="shared" si="802"/>
        <v>0</v>
      </c>
      <c r="AR1932">
        <f t="shared" si="803"/>
        <v>0</v>
      </c>
      <c r="AS1932">
        <f t="shared" si="804"/>
        <v>0</v>
      </c>
      <c r="AT1932">
        <f t="shared" si="805"/>
        <v>0</v>
      </c>
      <c r="AV1932">
        <f t="shared" si="806"/>
        <v>0</v>
      </c>
      <c r="AW1932">
        <f t="shared" si="807"/>
        <v>0</v>
      </c>
      <c r="AX1932">
        <f t="shared" si="808"/>
        <v>0</v>
      </c>
      <c r="AY1932">
        <f t="shared" si="809"/>
        <v>0</v>
      </c>
      <c r="BA1932">
        <f t="shared" si="810"/>
        <v>0</v>
      </c>
      <c r="BB1932">
        <f t="shared" si="811"/>
        <v>0</v>
      </c>
      <c r="BC1932">
        <f t="shared" si="812"/>
        <v>0</v>
      </c>
      <c r="BD1932">
        <f t="shared" si="813"/>
        <v>0</v>
      </c>
      <c r="BF1932">
        <f t="shared" si="814"/>
        <v>0</v>
      </c>
      <c r="BG1932">
        <f t="shared" si="815"/>
        <v>0</v>
      </c>
      <c r="BH1932">
        <f t="shared" si="816"/>
        <v>0</v>
      </c>
      <c r="BI1932">
        <f t="shared" si="817"/>
        <v>0</v>
      </c>
    </row>
    <row r="1933" spans="1:61" ht="15" customHeight="1">
      <c r="A1933" s="166"/>
      <c r="B1933" s="7"/>
      <c r="C1933" s="143" t="s">
        <v>174</v>
      </c>
      <c r="D1933" s="322" t="str">
        <f t="shared" si="793"/>
        <v/>
      </c>
      <c r="E1933" s="323"/>
      <c r="F1933" s="323"/>
      <c r="G1933" s="323"/>
      <c r="H1933" s="323"/>
      <c r="I1933" s="323"/>
      <c r="J1933" s="323"/>
      <c r="K1933" s="323"/>
      <c r="L1933" s="324"/>
      <c r="M1933" s="237"/>
      <c r="N1933" s="237"/>
      <c r="O1933" s="237"/>
      <c r="P1933" s="237"/>
      <c r="Q1933" s="237"/>
      <c r="R1933" s="237"/>
      <c r="S1933" s="237"/>
      <c r="T1933" s="237"/>
      <c r="U1933" s="237"/>
      <c r="V1933" s="237"/>
      <c r="W1933" s="237"/>
      <c r="X1933" s="237"/>
      <c r="Y1933" s="237"/>
      <c r="Z1933" s="237"/>
      <c r="AA1933" s="237"/>
      <c r="AB1933" s="237"/>
      <c r="AC1933" s="237"/>
      <c r="AD1933" s="237"/>
      <c r="AG1933">
        <f t="shared" si="794"/>
        <v>0</v>
      </c>
      <c r="AH1933">
        <f t="shared" si="795"/>
        <v>0</v>
      </c>
      <c r="AI1933">
        <f t="shared" si="796"/>
        <v>0</v>
      </c>
      <c r="AJ1933">
        <f t="shared" si="797"/>
        <v>0</v>
      </c>
      <c r="AL1933">
        <f t="shared" si="798"/>
        <v>0</v>
      </c>
      <c r="AM1933">
        <f t="shared" si="799"/>
        <v>0</v>
      </c>
      <c r="AN1933">
        <f t="shared" si="800"/>
        <v>0</v>
      </c>
      <c r="AO1933">
        <f t="shared" si="801"/>
        <v>0</v>
      </c>
      <c r="AQ1933">
        <f t="shared" si="802"/>
        <v>0</v>
      </c>
      <c r="AR1933">
        <f t="shared" si="803"/>
        <v>0</v>
      </c>
      <c r="AS1933">
        <f t="shared" si="804"/>
        <v>0</v>
      </c>
      <c r="AT1933">
        <f t="shared" si="805"/>
        <v>0</v>
      </c>
      <c r="AV1933">
        <f t="shared" si="806"/>
        <v>0</v>
      </c>
      <c r="AW1933">
        <f t="shared" si="807"/>
        <v>0</v>
      </c>
      <c r="AX1933">
        <f t="shared" si="808"/>
        <v>0</v>
      </c>
      <c r="AY1933">
        <f t="shared" si="809"/>
        <v>0</v>
      </c>
      <c r="BA1933">
        <f t="shared" si="810"/>
        <v>0</v>
      </c>
      <c r="BB1933">
        <f t="shared" si="811"/>
        <v>0</v>
      </c>
      <c r="BC1933">
        <f t="shared" si="812"/>
        <v>0</v>
      </c>
      <c r="BD1933">
        <f t="shared" si="813"/>
        <v>0</v>
      </c>
      <c r="BF1933">
        <f t="shared" si="814"/>
        <v>0</v>
      </c>
      <c r="BG1933">
        <f t="shared" si="815"/>
        <v>0</v>
      </c>
      <c r="BH1933">
        <f t="shared" si="816"/>
        <v>0</v>
      </c>
      <c r="BI1933">
        <f t="shared" si="817"/>
        <v>0</v>
      </c>
    </row>
    <row r="1934" spans="1:61" ht="15" customHeight="1">
      <c r="A1934" s="166"/>
      <c r="B1934" s="7"/>
      <c r="C1934" s="143" t="s">
        <v>175</v>
      </c>
      <c r="D1934" s="322" t="str">
        <f t="shared" si="793"/>
        <v/>
      </c>
      <c r="E1934" s="323"/>
      <c r="F1934" s="323"/>
      <c r="G1934" s="323"/>
      <c r="H1934" s="323"/>
      <c r="I1934" s="323"/>
      <c r="J1934" s="323"/>
      <c r="K1934" s="323"/>
      <c r="L1934" s="324"/>
      <c r="M1934" s="237"/>
      <c r="N1934" s="237"/>
      <c r="O1934" s="237"/>
      <c r="P1934" s="237"/>
      <c r="Q1934" s="237"/>
      <c r="R1934" s="237"/>
      <c r="S1934" s="237"/>
      <c r="T1934" s="237"/>
      <c r="U1934" s="237"/>
      <c r="V1934" s="237"/>
      <c r="W1934" s="237"/>
      <c r="X1934" s="237"/>
      <c r="Y1934" s="237"/>
      <c r="Z1934" s="237"/>
      <c r="AA1934" s="237"/>
      <c r="AB1934" s="237"/>
      <c r="AC1934" s="237"/>
      <c r="AD1934" s="237"/>
      <c r="AG1934">
        <f t="shared" si="794"/>
        <v>0</v>
      </c>
      <c r="AH1934">
        <f t="shared" si="795"/>
        <v>0</v>
      </c>
      <c r="AI1934">
        <f t="shared" si="796"/>
        <v>0</v>
      </c>
      <c r="AJ1934">
        <f t="shared" si="797"/>
        <v>0</v>
      </c>
      <c r="AL1934">
        <f t="shared" si="798"/>
        <v>0</v>
      </c>
      <c r="AM1934">
        <f t="shared" si="799"/>
        <v>0</v>
      </c>
      <c r="AN1934">
        <f t="shared" si="800"/>
        <v>0</v>
      </c>
      <c r="AO1934">
        <f t="shared" si="801"/>
        <v>0</v>
      </c>
      <c r="AQ1934">
        <f t="shared" si="802"/>
        <v>0</v>
      </c>
      <c r="AR1934">
        <f t="shared" si="803"/>
        <v>0</v>
      </c>
      <c r="AS1934">
        <f t="shared" si="804"/>
        <v>0</v>
      </c>
      <c r="AT1934">
        <f t="shared" si="805"/>
        <v>0</v>
      </c>
      <c r="AV1934">
        <f t="shared" si="806"/>
        <v>0</v>
      </c>
      <c r="AW1934">
        <f t="shared" si="807"/>
        <v>0</v>
      </c>
      <c r="AX1934">
        <f t="shared" si="808"/>
        <v>0</v>
      </c>
      <c r="AY1934">
        <f t="shared" si="809"/>
        <v>0</v>
      </c>
      <c r="BA1934">
        <f t="shared" si="810"/>
        <v>0</v>
      </c>
      <c r="BB1934">
        <f t="shared" si="811"/>
        <v>0</v>
      </c>
      <c r="BC1934">
        <f t="shared" si="812"/>
        <v>0</v>
      </c>
      <c r="BD1934">
        <f t="shared" si="813"/>
        <v>0</v>
      </c>
      <c r="BF1934">
        <f t="shared" si="814"/>
        <v>0</v>
      </c>
      <c r="BG1934">
        <f t="shared" si="815"/>
        <v>0</v>
      </c>
      <c r="BH1934">
        <f t="shared" si="816"/>
        <v>0</v>
      </c>
      <c r="BI1934">
        <f t="shared" si="817"/>
        <v>0</v>
      </c>
    </row>
    <row r="1935" spans="1:61" ht="15" customHeight="1">
      <c r="A1935" s="166"/>
      <c r="B1935" s="7"/>
      <c r="C1935" s="143" t="s">
        <v>176</v>
      </c>
      <c r="D1935" s="322" t="str">
        <f t="shared" si="793"/>
        <v/>
      </c>
      <c r="E1935" s="323"/>
      <c r="F1935" s="323"/>
      <c r="G1935" s="323"/>
      <c r="H1935" s="323"/>
      <c r="I1935" s="323"/>
      <c r="J1935" s="323"/>
      <c r="K1935" s="323"/>
      <c r="L1935" s="324"/>
      <c r="M1935" s="237"/>
      <c r="N1935" s="237"/>
      <c r="O1935" s="237"/>
      <c r="P1935" s="237"/>
      <c r="Q1935" s="237"/>
      <c r="R1935" s="237"/>
      <c r="S1935" s="237"/>
      <c r="T1935" s="237"/>
      <c r="U1935" s="237"/>
      <c r="V1935" s="237"/>
      <c r="W1935" s="237"/>
      <c r="X1935" s="237"/>
      <c r="Y1935" s="237"/>
      <c r="Z1935" s="237"/>
      <c r="AA1935" s="237"/>
      <c r="AB1935" s="237"/>
      <c r="AC1935" s="237"/>
      <c r="AD1935" s="237"/>
      <c r="AG1935">
        <f t="shared" si="794"/>
        <v>0</v>
      </c>
      <c r="AH1935">
        <f t="shared" si="795"/>
        <v>0</v>
      </c>
      <c r="AI1935">
        <f t="shared" si="796"/>
        <v>0</v>
      </c>
      <c r="AJ1935">
        <f t="shared" si="797"/>
        <v>0</v>
      </c>
      <c r="AL1935">
        <f t="shared" si="798"/>
        <v>0</v>
      </c>
      <c r="AM1935">
        <f t="shared" si="799"/>
        <v>0</v>
      </c>
      <c r="AN1935">
        <f t="shared" si="800"/>
        <v>0</v>
      </c>
      <c r="AO1935">
        <f t="shared" si="801"/>
        <v>0</v>
      </c>
      <c r="AQ1935">
        <f t="shared" si="802"/>
        <v>0</v>
      </c>
      <c r="AR1935">
        <f t="shared" si="803"/>
        <v>0</v>
      </c>
      <c r="AS1935">
        <f t="shared" si="804"/>
        <v>0</v>
      </c>
      <c r="AT1935">
        <f t="shared" si="805"/>
        <v>0</v>
      </c>
      <c r="AV1935">
        <f t="shared" si="806"/>
        <v>0</v>
      </c>
      <c r="AW1935">
        <f t="shared" si="807"/>
        <v>0</v>
      </c>
      <c r="AX1935">
        <f t="shared" si="808"/>
        <v>0</v>
      </c>
      <c r="AY1935">
        <f t="shared" si="809"/>
        <v>0</v>
      </c>
      <c r="BA1935">
        <f t="shared" si="810"/>
        <v>0</v>
      </c>
      <c r="BB1935">
        <f t="shared" si="811"/>
        <v>0</v>
      </c>
      <c r="BC1935">
        <f t="shared" si="812"/>
        <v>0</v>
      </c>
      <c r="BD1935">
        <f t="shared" si="813"/>
        <v>0</v>
      </c>
      <c r="BF1935">
        <f t="shared" si="814"/>
        <v>0</v>
      </c>
      <c r="BG1935">
        <f t="shared" si="815"/>
        <v>0</v>
      </c>
      <c r="BH1935">
        <f t="shared" si="816"/>
        <v>0</v>
      </c>
      <c r="BI1935">
        <f t="shared" si="817"/>
        <v>0</v>
      </c>
    </row>
    <row r="1936" spans="1:61" ht="15" customHeight="1">
      <c r="A1936" s="166"/>
      <c r="B1936" s="7"/>
      <c r="C1936" s="143" t="s">
        <v>177</v>
      </c>
      <c r="D1936" s="322" t="str">
        <f t="shared" si="793"/>
        <v/>
      </c>
      <c r="E1936" s="323"/>
      <c r="F1936" s="323"/>
      <c r="G1936" s="323"/>
      <c r="H1936" s="323"/>
      <c r="I1936" s="323"/>
      <c r="J1936" s="323"/>
      <c r="K1936" s="323"/>
      <c r="L1936" s="324"/>
      <c r="M1936" s="237"/>
      <c r="N1936" s="237"/>
      <c r="O1936" s="237"/>
      <c r="P1936" s="237"/>
      <c r="Q1936" s="237"/>
      <c r="R1936" s="237"/>
      <c r="S1936" s="237"/>
      <c r="T1936" s="237"/>
      <c r="U1936" s="237"/>
      <c r="V1936" s="237"/>
      <c r="W1936" s="237"/>
      <c r="X1936" s="237"/>
      <c r="Y1936" s="237"/>
      <c r="Z1936" s="237"/>
      <c r="AA1936" s="237"/>
      <c r="AB1936" s="237"/>
      <c r="AC1936" s="237"/>
      <c r="AD1936" s="237"/>
      <c r="AG1936">
        <f t="shared" si="794"/>
        <v>0</v>
      </c>
      <c r="AH1936">
        <f t="shared" si="795"/>
        <v>0</v>
      </c>
      <c r="AI1936">
        <f t="shared" si="796"/>
        <v>0</v>
      </c>
      <c r="AJ1936">
        <f t="shared" si="797"/>
        <v>0</v>
      </c>
      <c r="AL1936">
        <f t="shared" si="798"/>
        <v>0</v>
      </c>
      <c r="AM1936">
        <f t="shared" si="799"/>
        <v>0</v>
      </c>
      <c r="AN1936">
        <f t="shared" si="800"/>
        <v>0</v>
      </c>
      <c r="AO1936">
        <f t="shared" si="801"/>
        <v>0</v>
      </c>
      <c r="AQ1936">
        <f t="shared" si="802"/>
        <v>0</v>
      </c>
      <c r="AR1936">
        <f t="shared" si="803"/>
        <v>0</v>
      </c>
      <c r="AS1936">
        <f t="shared" si="804"/>
        <v>0</v>
      </c>
      <c r="AT1936">
        <f t="shared" si="805"/>
        <v>0</v>
      </c>
      <c r="AV1936">
        <f t="shared" si="806"/>
        <v>0</v>
      </c>
      <c r="AW1936">
        <f t="shared" si="807"/>
        <v>0</v>
      </c>
      <c r="AX1936">
        <f t="shared" si="808"/>
        <v>0</v>
      </c>
      <c r="AY1936">
        <f t="shared" si="809"/>
        <v>0</v>
      </c>
      <c r="BA1936">
        <f t="shared" si="810"/>
        <v>0</v>
      </c>
      <c r="BB1936">
        <f t="shared" si="811"/>
        <v>0</v>
      </c>
      <c r="BC1936">
        <f t="shared" si="812"/>
        <v>0</v>
      </c>
      <c r="BD1936">
        <f t="shared" si="813"/>
        <v>0</v>
      </c>
      <c r="BF1936">
        <f t="shared" si="814"/>
        <v>0</v>
      </c>
      <c r="BG1936">
        <f t="shared" si="815"/>
        <v>0</v>
      </c>
      <c r="BH1936">
        <f t="shared" si="816"/>
        <v>0</v>
      </c>
      <c r="BI1936">
        <f t="shared" si="817"/>
        <v>0</v>
      </c>
    </row>
    <row r="1937" spans="1:61" ht="15" customHeight="1">
      <c r="A1937" s="166"/>
      <c r="B1937" s="7"/>
      <c r="C1937" s="143" t="s">
        <v>178</v>
      </c>
      <c r="D1937" s="322" t="str">
        <f t="shared" si="793"/>
        <v/>
      </c>
      <c r="E1937" s="323"/>
      <c r="F1937" s="323"/>
      <c r="G1937" s="323"/>
      <c r="H1937" s="323"/>
      <c r="I1937" s="323"/>
      <c r="J1937" s="323"/>
      <c r="K1937" s="323"/>
      <c r="L1937" s="324"/>
      <c r="M1937" s="237"/>
      <c r="N1937" s="237"/>
      <c r="O1937" s="237"/>
      <c r="P1937" s="237"/>
      <c r="Q1937" s="237"/>
      <c r="R1937" s="237"/>
      <c r="S1937" s="237"/>
      <c r="T1937" s="237"/>
      <c r="U1937" s="237"/>
      <c r="V1937" s="237"/>
      <c r="W1937" s="237"/>
      <c r="X1937" s="237"/>
      <c r="Y1937" s="237"/>
      <c r="Z1937" s="237"/>
      <c r="AA1937" s="237"/>
      <c r="AB1937" s="237"/>
      <c r="AC1937" s="237"/>
      <c r="AD1937" s="237"/>
      <c r="AG1937">
        <f t="shared" si="794"/>
        <v>0</v>
      </c>
      <c r="AH1937">
        <f t="shared" si="795"/>
        <v>0</v>
      </c>
      <c r="AI1937">
        <f t="shared" si="796"/>
        <v>0</v>
      </c>
      <c r="AJ1937">
        <f t="shared" si="797"/>
        <v>0</v>
      </c>
      <c r="AL1937">
        <f t="shared" si="798"/>
        <v>0</v>
      </c>
      <c r="AM1937">
        <f t="shared" si="799"/>
        <v>0</v>
      </c>
      <c r="AN1937">
        <f t="shared" si="800"/>
        <v>0</v>
      </c>
      <c r="AO1937">
        <f t="shared" si="801"/>
        <v>0</v>
      </c>
      <c r="AQ1937">
        <f t="shared" si="802"/>
        <v>0</v>
      </c>
      <c r="AR1937">
        <f t="shared" si="803"/>
        <v>0</v>
      </c>
      <c r="AS1937">
        <f t="shared" si="804"/>
        <v>0</v>
      </c>
      <c r="AT1937">
        <f t="shared" si="805"/>
        <v>0</v>
      </c>
      <c r="AV1937">
        <f t="shared" si="806"/>
        <v>0</v>
      </c>
      <c r="AW1937">
        <f t="shared" si="807"/>
        <v>0</v>
      </c>
      <c r="AX1937">
        <f t="shared" si="808"/>
        <v>0</v>
      </c>
      <c r="AY1937">
        <f t="shared" si="809"/>
        <v>0</v>
      </c>
      <c r="BA1937">
        <f t="shared" si="810"/>
        <v>0</v>
      </c>
      <c r="BB1937">
        <f t="shared" si="811"/>
        <v>0</v>
      </c>
      <c r="BC1937">
        <f t="shared" si="812"/>
        <v>0</v>
      </c>
      <c r="BD1937">
        <f t="shared" si="813"/>
        <v>0</v>
      </c>
      <c r="BF1937">
        <f t="shared" si="814"/>
        <v>0</v>
      </c>
      <c r="BG1937">
        <f t="shared" si="815"/>
        <v>0</v>
      </c>
      <c r="BH1937">
        <f t="shared" si="816"/>
        <v>0</v>
      </c>
      <c r="BI1937">
        <f t="shared" si="817"/>
        <v>0</v>
      </c>
    </row>
    <row r="1938" spans="1:61" ht="15" customHeight="1">
      <c r="A1938" s="166"/>
      <c r="B1938" s="7"/>
      <c r="C1938" s="143" t="s">
        <v>179</v>
      </c>
      <c r="D1938" s="322" t="str">
        <f t="shared" si="793"/>
        <v/>
      </c>
      <c r="E1938" s="323"/>
      <c r="F1938" s="323"/>
      <c r="G1938" s="323"/>
      <c r="H1938" s="323"/>
      <c r="I1938" s="323"/>
      <c r="J1938" s="323"/>
      <c r="K1938" s="323"/>
      <c r="L1938" s="324"/>
      <c r="M1938" s="237"/>
      <c r="N1938" s="237"/>
      <c r="O1938" s="237"/>
      <c r="P1938" s="237"/>
      <c r="Q1938" s="237"/>
      <c r="R1938" s="237"/>
      <c r="S1938" s="237"/>
      <c r="T1938" s="237"/>
      <c r="U1938" s="237"/>
      <c r="V1938" s="237"/>
      <c r="W1938" s="237"/>
      <c r="X1938" s="237"/>
      <c r="Y1938" s="237"/>
      <c r="Z1938" s="237"/>
      <c r="AA1938" s="237"/>
      <c r="AB1938" s="237"/>
      <c r="AC1938" s="237"/>
      <c r="AD1938" s="237"/>
      <c r="AG1938">
        <f t="shared" si="794"/>
        <v>0</v>
      </c>
      <c r="AH1938">
        <f t="shared" si="795"/>
        <v>0</v>
      </c>
      <c r="AI1938">
        <f t="shared" si="796"/>
        <v>0</v>
      </c>
      <c r="AJ1938">
        <f t="shared" si="797"/>
        <v>0</v>
      </c>
      <c r="AL1938">
        <f t="shared" si="798"/>
        <v>0</v>
      </c>
      <c r="AM1938">
        <f t="shared" si="799"/>
        <v>0</v>
      </c>
      <c r="AN1938">
        <f t="shared" si="800"/>
        <v>0</v>
      </c>
      <c r="AO1938">
        <f t="shared" si="801"/>
        <v>0</v>
      </c>
      <c r="AQ1938">
        <f t="shared" si="802"/>
        <v>0</v>
      </c>
      <c r="AR1938">
        <f t="shared" si="803"/>
        <v>0</v>
      </c>
      <c r="AS1938">
        <f t="shared" si="804"/>
        <v>0</v>
      </c>
      <c r="AT1938">
        <f t="shared" si="805"/>
        <v>0</v>
      </c>
      <c r="AV1938">
        <f t="shared" si="806"/>
        <v>0</v>
      </c>
      <c r="AW1938">
        <f t="shared" si="807"/>
        <v>0</v>
      </c>
      <c r="AX1938">
        <f t="shared" si="808"/>
        <v>0</v>
      </c>
      <c r="AY1938">
        <f t="shared" si="809"/>
        <v>0</v>
      </c>
      <c r="BA1938">
        <f t="shared" si="810"/>
        <v>0</v>
      </c>
      <c r="BB1938">
        <f t="shared" si="811"/>
        <v>0</v>
      </c>
      <c r="BC1938">
        <f t="shared" si="812"/>
        <v>0</v>
      </c>
      <c r="BD1938">
        <f t="shared" si="813"/>
        <v>0</v>
      </c>
      <c r="BF1938">
        <f t="shared" si="814"/>
        <v>0</v>
      </c>
      <c r="BG1938">
        <f t="shared" si="815"/>
        <v>0</v>
      </c>
      <c r="BH1938">
        <f t="shared" si="816"/>
        <v>0</v>
      </c>
      <c r="BI1938">
        <f t="shared" si="817"/>
        <v>0</v>
      </c>
    </row>
    <row r="1939" spans="1:61" ht="15" customHeight="1">
      <c r="A1939" s="166"/>
      <c r="B1939" s="7"/>
      <c r="C1939" s="143" t="s">
        <v>180</v>
      </c>
      <c r="D1939" s="322" t="str">
        <f t="shared" si="793"/>
        <v/>
      </c>
      <c r="E1939" s="323"/>
      <c r="F1939" s="323"/>
      <c r="G1939" s="323"/>
      <c r="H1939" s="323"/>
      <c r="I1939" s="323"/>
      <c r="J1939" s="323"/>
      <c r="K1939" s="323"/>
      <c r="L1939" s="324"/>
      <c r="M1939" s="237"/>
      <c r="N1939" s="237"/>
      <c r="O1939" s="237"/>
      <c r="P1939" s="237"/>
      <c r="Q1939" s="237"/>
      <c r="R1939" s="237"/>
      <c r="S1939" s="237"/>
      <c r="T1939" s="237"/>
      <c r="U1939" s="237"/>
      <c r="V1939" s="237"/>
      <c r="W1939" s="237"/>
      <c r="X1939" s="237"/>
      <c r="Y1939" s="237"/>
      <c r="Z1939" s="237"/>
      <c r="AA1939" s="237"/>
      <c r="AB1939" s="237"/>
      <c r="AC1939" s="237"/>
      <c r="AD1939" s="237"/>
      <c r="AG1939">
        <f t="shared" si="794"/>
        <v>0</v>
      </c>
      <c r="AH1939">
        <f t="shared" si="795"/>
        <v>0</v>
      </c>
      <c r="AI1939">
        <f t="shared" si="796"/>
        <v>0</v>
      </c>
      <c r="AJ1939">
        <f t="shared" si="797"/>
        <v>0</v>
      </c>
      <c r="AL1939">
        <f t="shared" si="798"/>
        <v>0</v>
      </c>
      <c r="AM1939">
        <f t="shared" si="799"/>
        <v>0</v>
      </c>
      <c r="AN1939">
        <f t="shared" si="800"/>
        <v>0</v>
      </c>
      <c r="AO1939">
        <f t="shared" si="801"/>
        <v>0</v>
      </c>
      <c r="AQ1939">
        <f t="shared" si="802"/>
        <v>0</v>
      </c>
      <c r="AR1939">
        <f t="shared" si="803"/>
        <v>0</v>
      </c>
      <c r="AS1939">
        <f t="shared" si="804"/>
        <v>0</v>
      </c>
      <c r="AT1939">
        <f t="shared" si="805"/>
        <v>0</v>
      </c>
      <c r="AV1939">
        <f t="shared" si="806"/>
        <v>0</v>
      </c>
      <c r="AW1939">
        <f t="shared" si="807"/>
        <v>0</v>
      </c>
      <c r="AX1939">
        <f t="shared" si="808"/>
        <v>0</v>
      </c>
      <c r="AY1939">
        <f t="shared" si="809"/>
        <v>0</v>
      </c>
      <c r="BA1939">
        <f t="shared" si="810"/>
        <v>0</v>
      </c>
      <c r="BB1939">
        <f t="shared" si="811"/>
        <v>0</v>
      </c>
      <c r="BC1939">
        <f t="shared" si="812"/>
        <v>0</v>
      </c>
      <c r="BD1939">
        <f t="shared" si="813"/>
        <v>0</v>
      </c>
      <c r="BF1939">
        <f t="shared" si="814"/>
        <v>0</v>
      </c>
      <c r="BG1939">
        <f t="shared" si="815"/>
        <v>0</v>
      </c>
      <c r="BH1939">
        <f t="shared" si="816"/>
        <v>0</v>
      </c>
      <c r="BI1939">
        <f t="shared" si="817"/>
        <v>0</v>
      </c>
    </row>
    <row r="1940" spans="1:61" ht="15" customHeight="1">
      <c r="A1940" s="166"/>
      <c r="B1940" s="7"/>
      <c r="C1940" s="143" t="s">
        <v>181</v>
      </c>
      <c r="D1940" s="322" t="str">
        <f t="shared" si="793"/>
        <v/>
      </c>
      <c r="E1940" s="323"/>
      <c r="F1940" s="323"/>
      <c r="G1940" s="323"/>
      <c r="H1940" s="323"/>
      <c r="I1940" s="323"/>
      <c r="J1940" s="323"/>
      <c r="K1940" s="323"/>
      <c r="L1940" s="324"/>
      <c r="M1940" s="237"/>
      <c r="N1940" s="237"/>
      <c r="O1940" s="237"/>
      <c r="P1940" s="237"/>
      <c r="Q1940" s="237"/>
      <c r="R1940" s="237"/>
      <c r="S1940" s="237"/>
      <c r="T1940" s="237"/>
      <c r="U1940" s="237"/>
      <c r="V1940" s="237"/>
      <c r="W1940" s="237"/>
      <c r="X1940" s="237"/>
      <c r="Y1940" s="237"/>
      <c r="Z1940" s="237"/>
      <c r="AA1940" s="237"/>
      <c r="AB1940" s="237"/>
      <c r="AC1940" s="237"/>
      <c r="AD1940" s="237"/>
      <c r="AG1940">
        <f t="shared" si="794"/>
        <v>0</v>
      </c>
      <c r="AH1940">
        <f t="shared" si="795"/>
        <v>0</v>
      </c>
      <c r="AI1940">
        <f t="shared" si="796"/>
        <v>0</v>
      </c>
      <c r="AJ1940">
        <f t="shared" si="797"/>
        <v>0</v>
      </c>
      <c r="AL1940">
        <f t="shared" si="798"/>
        <v>0</v>
      </c>
      <c r="AM1940">
        <f t="shared" si="799"/>
        <v>0</v>
      </c>
      <c r="AN1940">
        <f t="shared" si="800"/>
        <v>0</v>
      </c>
      <c r="AO1940">
        <f t="shared" si="801"/>
        <v>0</v>
      </c>
      <c r="AQ1940">
        <f t="shared" si="802"/>
        <v>0</v>
      </c>
      <c r="AR1940">
        <f t="shared" si="803"/>
        <v>0</v>
      </c>
      <c r="AS1940">
        <f t="shared" si="804"/>
        <v>0</v>
      </c>
      <c r="AT1940">
        <f t="shared" si="805"/>
        <v>0</v>
      </c>
      <c r="AV1940">
        <f t="shared" si="806"/>
        <v>0</v>
      </c>
      <c r="AW1940">
        <f t="shared" si="807"/>
        <v>0</v>
      </c>
      <c r="AX1940">
        <f t="shared" si="808"/>
        <v>0</v>
      </c>
      <c r="AY1940">
        <f t="shared" si="809"/>
        <v>0</v>
      </c>
      <c r="BA1940">
        <f t="shared" si="810"/>
        <v>0</v>
      </c>
      <c r="BB1940">
        <f t="shared" si="811"/>
        <v>0</v>
      </c>
      <c r="BC1940">
        <f t="shared" si="812"/>
        <v>0</v>
      </c>
      <c r="BD1940">
        <f t="shared" si="813"/>
        <v>0</v>
      </c>
      <c r="BF1940">
        <f t="shared" si="814"/>
        <v>0</v>
      </c>
      <c r="BG1940">
        <f t="shared" si="815"/>
        <v>0</v>
      </c>
      <c r="BH1940">
        <f t="shared" si="816"/>
        <v>0</v>
      </c>
      <c r="BI1940">
        <f t="shared" si="817"/>
        <v>0</v>
      </c>
    </row>
    <row r="1941" spans="1:61" ht="15" customHeight="1">
      <c r="A1941" s="166"/>
      <c r="B1941" s="7"/>
      <c r="C1941" s="143" t="s">
        <v>182</v>
      </c>
      <c r="D1941" s="322" t="str">
        <f t="shared" si="793"/>
        <v/>
      </c>
      <c r="E1941" s="323"/>
      <c r="F1941" s="323"/>
      <c r="G1941" s="323"/>
      <c r="H1941" s="323"/>
      <c r="I1941" s="323"/>
      <c r="J1941" s="323"/>
      <c r="K1941" s="323"/>
      <c r="L1941" s="324"/>
      <c r="M1941" s="237"/>
      <c r="N1941" s="237"/>
      <c r="O1941" s="237"/>
      <c r="P1941" s="237"/>
      <c r="Q1941" s="237"/>
      <c r="R1941" s="237"/>
      <c r="S1941" s="237"/>
      <c r="T1941" s="237"/>
      <c r="U1941" s="237"/>
      <c r="V1941" s="237"/>
      <c r="W1941" s="237"/>
      <c r="X1941" s="237"/>
      <c r="Y1941" s="237"/>
      <c r="Z1941" s="237"/>
      <c r="AA1941" s="237"/>
      <c r="AB1941" s="237"/>
      <c r="AC1941" s="237"/>
      <c r="AD1941" s="237"/>
      <c r="AG1941">
        <f t="shared" si="794"/>
        <v>0</v>
      </c>
      <c r="AH1941">
        <f t="shared" si="795"/>
        <v>0</v>
      </c>
      <c r="AI1941">
        <f t="shared" si="796"/>
        <v>0</v>
      </c>
      <c r="AJ1941">
        <f t="shared" si="797"/>
        <v>0</v>
      </c>
      <c r="AL1941">
        <f t="shared" si="798"/>
        <v>0</v>
      </c>
      <c r="AM1941">
        <f t="shared" si="799"/>
        <v>0</v>
      </c>
      <c r="AN1941">
        <f t="shared" si="800"/>
        <v>0</v>
      </c>
      <c r="AO1941">
        <f t="shared" si="801"/>
        <v>0</v>
      </c>
      <c r="AQ1941">
        <f t="shared" si="802"/>
        <v>0</v>
      </c>
      <c r="AR1941">
        <f t="shared" si="803"/>
        <v>0</v>
      </c>
      <c r="AS1941">
        <f t="shared" si="804"/>
        <v>0</v>
      </c>
      <c r="AT1941">
        <f t="shared" si="805"/>
        <v>0</v>
      </c>
      <c r="AV1941">
        <f t="shared" si="806"/>
        <v>0</v>
      </c>
      <c r="AW1941">
        <f t="shared" si="807"/>
        <v>0</v>
      </c>
      <c r="AX1941">
        <f t="shared" si="808"/>
        <v>0</v>
      </c>
      <c r="AY1941">
        <f t="shared" si="809"/>
        <v>0</v>
      </c>
      <c r="BA1941">
        <f t="shared" si="810"/>
        <v>0</v>
      </c>
      <c r="BB1941">
        <f t="shared" si="811"/>
        <v>0</v>
      </c>
      <c r="BC1941">
        <f t="shared" si="812"/>
        <v>0</v>
      </c>
      <c r="BD1941">
        <f t="shared" si="813"/>
        <v>0</v>
      </c>
      <c r="BF1941">
        <f t="shared" si="814"/>
        <v>0</v>
      </c>
      <c r="BG1941">
        <f t="shared" si="815"/>
        <v>0</v>
      </c>
      <c r="BH1941">
        <f t="shared" si="816"/>
        <v>0</v>
      </c>
      <c r="BI1941">
        <f t="shared" si="817"/>
        <v>0</v>
      </c>
    </row>
    <row r="1942" spans="1:61" ht="15" customHeight="1">
      <c r="A1942" s="166"/>
      <c r="B1942" s="7"/>
      <c r="C1942" s="143" t="s">
        <v>183</v>
      </c>
      <c r="D1942" s="322" t="str">
        <f t="shared" si="793"/>
        <v/>
      </c>
      <c r="E1942" s="323"/>
      <c r="F1942" s="323"/>
      <c r="G1942" s="323"/>
      <c r="H1942" s="323"/>
      <c r="I1942" s="323"/>
      <c r="J1942" s="323"/>
      <c r="K1942" s="323"/>
      <c r="L1942" s="324"/>
      <c r="M1942" s="237"/>
      <c r="N1942" s="237"/>
      <c r="O1942" s="237"/>
      <c r="P1942" s="237"/>
      <c r="Q1942" s="237"/>
      <c r="R1942" s="237"/>
      <c r="S1942" s="237"/>
      <c r="T1942" s="237"/>
      <c r="U1942" s="237"/>
      <c r="V1942" s="237"/>
      <c r="W1942" s="237"/>
      <c r="X1942" s="237"/>
      <c r="Y1942" s="237"/>
      <c r="Z1942" s="237"/>
      <c r="AA1942" s="237"/>
      <c r="AB1942" s="237"/>
      <c r="AC1942" s="237"/>
      <c r="AD1942" s="237"/>
      <c r="AG1942">
        <f t="shared" si="794"/>
        <v>0</v>
      </c>
      <c r="AH1942">
        <f t="shared" si="795"/>
        <v>0</v>
      </c>
      <c r="AI1942">
        <f t="shared" si="796"/>
        <v>0</v>
      </c>
      <c r="AJ1942">
        <f t="shared" si="797"/>
        <v>0</v>
      </c>
      <c r="AL1942">
        <f t="shared" si="798"/>
        <v>0</v>
      </c>
      <c r="AM1942">
        <f t="shared" si="799"/>
        <v>0</v>
      </c>
      <c r="AN1942">
        <f t="shared" si="800"/>
        <v>0</v>
      </c>
      <c r="AO1942">
        <f t="shared" si="801"/>
        <v>0</v>
      </c>
      <c r="AQ1942">
        <f t="shared" si="802"/>
        <v>0</v>
      </c>
      <c r="AR1942">
        <f t="shared" si="803"/>
        <v>0</v>
      </c>
      <c r="AS1942">
        <f t="shared" si="804"/>
        <v>0</v>
      </c>
      <c r="AT1942">
        <f t="shared" si="805"/>
        <v>0</v>
      </c>
      <c r="AV1942">
        <f t="shared" si="806"/>
        <v>0</v>
      </c>
      <c r="AW1942">
        <f t="shared" si="807"/>
        <v>0</v>
      </c>
      <c r="AX1942">
        <f t="shared" si="808"/>
        <v>0</v>
      </c>
      <c r="AY1942">
        <f t="shared" si="809"/>
        <v>0</v>
      </c>
      <c r="BA1942">
        <f t="shared" si="810"/>
        <v>0</v>
      </c>
      <c r="BB1942">
        <f t="shared" si="811"/>
        <v>0</v>
      </c>
      <c r="BC1942">
        <f t="shared" si="812"/>
        <v>0</v>
      </c>
      <c r="BD1942">
        <f t="shared" si="813"/>
        <v>0</v>
      </c>
      <c r="BF1942">
        <f t="shared" si="814"/>
        <v>0</v>
      </c>
      <c r="BG1942">
        <f t="shared" si="815"/>
        <v>0</v>
      </c>
      <c r="BH1942">
        <f t="shared" si="816"/>
        <v>0</v>
      </c>
      <c r="BI1942">
        <f t="shared" si="817"/>
        <v>0</v>
      </c>
    </row>
    <row r="1943" spans="1:61" ht="15" customHeight="1">
      <c r="A1943" s="166"/>
      <c r="B1943" s="7"/>
      <c r="C1943" s="143" t="s">
        <v>184</v>
      </c>
      <c r="D1943" s="322" t="str">
        <f t="shared" si="793"/>
        <v/>
      </c>
      <c r="E1943" s="323"/>
      <c r="F1943" s="323"/>
      <c r="G1943" s="323"/>
      <c r="H1943" s="323"/>
      <c r="I1943" s="323"/>
      <c r="J1943" s="323"/>
      <c r="K1943" s="323"/>
      <c r="L1943" s="324"/>
      <c r="M1943" s="237"/>
      <c r="N1943" s="237"/>
      <c r="O1943" s="237"/>
      <c r="P1943" s="237"/>
      <c r="Q1943" s="237"/>
      <c r="R1943" s="237"/>
      <c r="S1943" s="237"/>
      <c r="T1943" s="237"/>
      <c r="U1943" s="237"/>
      <c r="V1943" s="237"/>
      <c r="W1943" s="237"/>
      <c r="X1943" s="237"/>
      <c r="Y1943" s="237"/>
      <c r="Z1943" s="237"/>
      <c r="AA1943" s="237"/>
      <c r="AB1943" s="237"/>
      <c r="AC1943" s="237"/>
      <c r="AD1943" s="237"/>
      <c r="AG1943">
        <f t="shared" si="794"/>
        <v>0</v>
      </c>
      <c r="AH1943">
        <f t="shared" si="795"/>
        <v>0</v>
      </c>
      <c r="AI1943">
        <f t="shared" si="796"/>
        <v>0</v>
      </c>
      <c r="AJ1943">
        <f t="shared" si="797"/>
        <v>0</v>
      </c>
      <c r="AL1943">
        <f t="shared" si="798"/>
        <v>0</v>
      </c>
      <c r="AM1943">
        <f t="shared" si="799"/>
        <v>0</v>
      </c>
      <c r="AN1943">
        <f t="shared" si="800"/>
        <v>0</v>
      </c>
      <c r="AO1943">
        <f t="shared" si="801"/>
        <v>0</v>
      </c>
      <c r="AQ1943">
        <f t="shared" si="802"/>
        <v>0</v>
      </c>
      <c r="AR1943">
        <f t="shared" si="803"/>
        <v>0</v>
      </c>
      <c r="AS1943">
        <f t="shared" si="804"/>
        <v>0</v>
      </c>
      <c r="AT1943">
        <f t="shared" si="805"/>
        <v>0</v>
      </c>
      <c r="AV1943">
        <f t="shared" si="806"/>
        <v>0</v>
      </c>
      <c r="AW1943">
        <f t="shared" si="807"/>
        <v>0</v>
      </c>
      <c r="AX1943">
        <f t="shared" si="808"/>
        <v>0</v>
      </c>
      <c r="AY1943">
        <f t="shared" si="809"/>
        <v>0</v>
      </c>
      <c r="BA1943">
        <f t="shared" si="810"/>
        <v>0</v>
      </c>
      <c r="BB1943">
        <f t="shared" si="811"/>
        <v>0</v>
      </c>
      <c r="BC1943">
        <f t="shared" si="812"/>
        <v>0</v>
      </c>
      <c r="BD1943">
        <f t="shared" si="813"/>
        <v>0</v>
      </c>
      <c r="BF1943">
        <f t="shared" si="814"/>
        <v>0</v>
      </c>
      <c r="BG1943">
        <f t="shared" si="815"/>
        <v>0</v>
      </c>
      <c r="BH1943">
        <f t="shared" si="816"/>
        <v>0</v>
      </c>
      <c r="BI1943">
        <f t="shared" si="817"/>
        <v>0</v>
      </c>
    </row>
    <row r="1944" spans="1:61" ht="15" customHeight="1">
      <c r="A1944" s="166"/>
      <c r="B1944" s="7"/>
      <c r="C1944" s="143" t="s">
        <v>185</v>
      </c>
      <c r="D1944" s="322" t="str">
        <f t="shared" si="793"/>
        <v/>
      </c>
      <c r="E1944" s="323"/>
      <c r="F1944" s="323"/>
      <c r="G1944" s="323"/>
      <c r="H1944" s="323"/>
      <c r="I1944" s="323"/>
      <c r="J1944" s="323"/>
      <c r="K1944" s="323"/>
      <c r="L1944" s="324"/>
      <c r="M1944" s="237"/>
      <c r="N1944" s="237"/>
      <c r="O1944" s="237"/>
      <c r="P1944" s="237"/>
      <c r="Q1944" s="237"/>
      <c r="R1944" s="237"/>
      <c r="S1944" s="237"/>
      <c r="T1944" s="237"/>
      <c r="U1944" s="237"/>
      <c r="V1944" s="237"/>
      <c r="W1944" s="237"/>
      <c r="X1944" s="237"/>
      <c r="Y1944" s="237"/>
      <c r="Z1944" s="237"/>
      <c r="AA1944" s="237"/>
      <c r="AB1944" s="237"/>
      <c r="AC1944" s="237"/>
      <c r="AD1944" s="237"/>
      <c r="AG1944">
        <f t="shared" si="794"/>
        <v>0</v>
      </c>
      <c r="AH1944">
        <f t="shared" si="795"/>
        <v>0</v>
      </c>
      <c r="AI1944">
        <f t="shared" si="796"/>
        <v>0</v>
      </c>
      <c r="AJ1944">
        <f t="shared" si="797"/>
        <v>0</v>
      </c>
      <c r="AL1944">
        <f t="shared" si="798"/>
        <v>0</v>
      </c>
      <c r="AM1944">
        <f t="shared" si="799"/>
        <v>0</v>
      </c>
      <c r="AN1944">
        <f t="shared" si="800"/>
        <v>0</v>
      </c>
      <c r="AO1944">
        <f t="shared" si="801"/>
        <v>0</v>
      </c>
      <c r="AQ1944">
        <f t="shared" si="802"/>
        <v>0</v>
      </c>
      <c r="AR1944">
        <f t="shared" si="803"/>
        <v>0</v>
      </c>
      <c r="AS1944">
        <f t="shared" si="804"/>
        <v>0</v>
      </c>
      <c r="AT1944">
        <f t="shared" si="805"/>
        <v>0</v>
      </c>
      <c r="AV1944">
        <f t="shared" si="806"/>
        <v>0</v>
      </c>
      <c r="AW1944">
        <f t="shared" si="807"/>
        <v>0</v>
      </c>
      <c r="AX1944">
        <f t="shared" si="808"/>
        <v>0</v>
      </c>
      <c r="AY1944">
        <f t="shared" si="809"/>
        <v>0</v>
      </c>
      <c r="BA1944">
        <f t="shared" si="810"/>
        <v>0</v>
      </c>
      <c r="BB1944">
        <f t="shared" si="811"/>
        <v>0</v>
      </c>
      <c r="BC1944">
        <f t="shared" si="812"/>
        <v>0</v>
      </c>
      <c r="BD1944">
        <f t="shared" si="813"/>
        <v>0</v>
      </c>
      <c r="BF1944">
        <f t="shared" si="814"/>
        <v>0</v>
      </c>
      <c r="BG1944">
        <f t="shared" si="815"/>
        <v>0</v>
      </c>
      <c r="BH1944">
        <f t="shared" si="816"/>
        <v>0</v>
      </c>
      <c r="BI1944">
        <f t="shared" si="817"/>
        <v>0</v>
      </c>
    </row>
    <row r="1945" spans="1:61" ht="15" customHeight="1">
      <c r="A1945" s="166"/>
      <c r="B1945" s="7"/>
      <c r="C1945" s="143" t="s">
        <v>186</v>
      </c>
      <c r="D1945" s="322" t="str">
        <f t="shared" si="793"/>
        <v/>
      </c>
      <c r="E1945" s="323"/>
      <c r="F1945" s="323"/>
      <c r="G1945" s="323"/>
      <c r="H1945" s="323"/>
      <c r="I1945" s="323"/>
      <c r="J1945" s="323"/>
      <c r="K1945" s="323"/>
      <c r="L1945" s="324"/>
      <c r="M1945" s="237"/>
      <c r="N1945" s="237"/>
      <c r="O1945" s="237"/>
      <c r="P1945" s="237"/>
      <c r="Q1945" s="237"/>
      <c r="R1945" s="237"/>
      <c r="S1945" s="237"/>
      <c r="T1945" s="237"/>
      <c r="U1945" s="237"/>
      <c r="V1945" s="237"/>
      <c r="W1945" s="237"/>
      <c r="X1945" s="237"/>
      <c r="Y1945" s="237"/>
      <c r="Z1945" s="237"/>
      <c r="AA1945" s="237"/>
      <c r="AB1945" s="237"/>
      <c r="AC1945" s="237"/>
      <c r="AD1945" s="237"/>
      <c r="AG1945">
        <f t="shared" si="794"/>
        <v>0</v>
      </c>
      <c r="AH1945">
        <f t="shared" si="795"/>
        <v>0</v>
      </c>
      <c r="AI1945">
        <f t="shared" si="796"/>
        <v>0</v>
      </c>
      <c r="AJ1945">
        <f t="shared" si="797"/>
        <v>0</v>
      </c>
      <c r="AL1945">
        <f t="shared" si="798"/>
        <v>0</v>
      </c>
      <c r="AM1945">
        <f t="shared" si="799"/>
        <v>0</v>
      </c>
      <c r="AN1945">
        <f t="shared" si="800"/>
        <v>0</v>
      </c>
      <c r="AO1945">
        <f t="shared" si="801"/>
        <v>0</v>
      </c>
      <c r="AQ1945">
        <f t="shared" si="802"/>
        <v>0</v>
      </c>
      <c r="AR1945">
        <f t="shared" si="803"/>
        <v>0</v>
      </c>
      <c r="AS1945">
        <f t="shared" si="804"/>
        <v>0</v>
      </c>
      <c r="AT1945">
        <f t="shared" si="805"/>
        <v>0</v>
      </c>
      <c r="AV1945">
        <f t="shared" si="806"/>
        <v>0</v>
      </c>
      <c r="AW1945">
        <f t="shared" si="807"/>
        <v>0</v>
      </c>
      <c r="AX1945">
        <f t="shared" si="808"/>
        <v>0</v>
      </c>
      <c r="AY1945">
        <f t="shared" si="809"/>
        <v>0</v>
      </c>
      <c r="BA1945">
        <f t="shared" si="810"/>
        <v>0</v>
      </c>
      <c r="BB1945">
        <f t="shared" si="811"/>
        <v>0</v>
      </c>
      <c r="BC1945">
        <f t="shared" si="812"/>
        <v>0</v>
      </c>
      <c r="BD1945">
        <f t="shared" si="813"/>
        <v>0</v>
      </c>
      <c r="BF1945">
        <f t="shared" si="814"/>
        <v>0</v>
      </c>
      <c r="BG1945">
        <f t="shared" si="815"/>
        <v>0</v>
      </c>
      <c r="BH1945">
        <f t="shared" si="816"/>
        <v>0</v>
      </c>
      <c r="BI1945">
        <f t="shared" si="817"/>
        <v>0</v>
      </c>
    </row>
    <row r="1946" spans="1:61" ht="15" customHeight="1">
      <c r="A1946" s="166"/>
      <c r="B1946" s="7"/>
      <c r="C1946" s="143" t="s">
        <v>187</v>
      </c>
      <c r="D1946" s="322" t="str">
        <f t="shared" si="793"/>
        <v/>
      </c>
      <c r="E1946" s="323"/>
      <c r="F1946" s="323"/>
      <c r="G1946" s="323"/>
      <c r="H1946" s="323"/>
      <c r="I1946" s="323"/>
      <c r="J1946" s="323"/>
      <c r="K1946" s="323"/>
      <c r="L1946" s="324"/>
      <c r="M1946" s="237"/>
      <c r="N1946" s="237"/>
      <c r="O1946" s="237"/>
      <c r="P1946" s="237"/>
      <c r="Q1946" s="237"/>
      <c r="R1946" s="237"/>
      <c r="S1946" s="237"/>
      <c r="T1946" s="237"/>
      <c r="U1946" s="237"/>
      <c r="V1946" s="237"/>
      <c r="W1946" s="237"/>
      <c r="X1946" s="237"/>
      <c r="Y1946" s="237"/>
      <c r="Z1946" s="237"/>
      <c r="AA1946" s="237"/>
      <c r="AB1946" s="237"/>
      <c r="AC1946" s="237"/>
      <c r="AD1946" s="237"/>
      <c r="AG1946">
        <f t="shared" si="794"/>
        <v>0</v>
      </c>
      <c r="AH1946">
        <f t="shared" si="795"/>
        <v>0</v>
      </c>
      <c r="AI1946">
        <f t="shared" si="796"/>
        <v>0</v>
      </c>
      <c r="AJ1946">
        <f t="shared" si="797"/>
        <v>0</v>
      </c>
      <c r="AL1946">
        <f t="shared" si="798"/>
        <v>0</v>
      </c>
      <c r="AM1946">
        <f t="shared" si="799"/>
        <v>0</v>
      </c>
      <c r="AN1946">
        <f t="shared" si="800"/>
        <v>0</v>
      </c>
      <c r="AO1946">
        <f t="shared" si="801"/>
        <v>0</v>
      </c>
      <c r="AQ1946">
        <f t="shared" si="802"/>
        <v>0</v>
      </c>
      <c r="AR1946">
        <f t="shared" si="803"/>
        <v>0</v>
      </c>
      <c r="AS1946">
        <f t="shared" si="804"/>
        <v>0</v>
      </c>
      <c r="AT1946">
        <f t="shared" si="805"/>
        <v>0</v>
      </c>
      <c r="AV1946">
        <f t="shared" si="806"/>
        <v>0</v>
      </c>
      <c r="AW1946">
        <f t="shared" si="807"/>
        <v>0</v>
      </c>
      <c r="AX1946">
        <f t="shared" si="808"/>
        <v>0</v>
      </c>
      <c r="AY1946">
        <f t="shared" si="809"/>
        <v>0</v>
      </c>
      <c r="BA1946">
        <f t="shared" si="810"/>
        <v>0</v>
      </c>
      <c r="BB1946">
        <f t="shared" si="811"/>
        <v>0</v>
      </c>
      <c r="BC1946">
        <f t="shared" si="812"/>
        <v>0</v>
      </c>
      <c r="BD1946">
        <f t="shared" si="813"/>
        <v>0</v>
      </c>
      <c r="BF1946">
        <f t="shared" si="814"/>
        <v>0</v>
      </c>
      <c r="BG1946">
        <f t="shared" si="815"/>
        <v>0</v>
      </c>
      <c r="BH1946">
        <f t="shared" si="816"/>
        <v>0</v>
      </c>
      <c r="BI1946">
        <f t="shared" si="817"/>
        <v>0</v>
      </c>
    </row>
    <row r="1947" spans="1:61" ht="15" customHeight="1">
      <c r="A1947" s="166"/>
      <c r="B1947" s="7"/>
      <c r="C1947" s="143" t="s">
        <v>188</v>
      </c>
      <c r="D1947" s="322" t="str">
        <f t="shared" si="793"/>
        <v/>
      </c>
      <c r="E1947" s="323"/>
      <c r="F1947" s="323"/>
      <c r="G1947" s="323"/>
      <c r="H1947" s="323"/>
      <c r="I1947" s="323"/>
      <c r="J1947" s="323"/>
      <c r="K1947" s="323"/>
      <c r="L1947" s="324"/>
      <c r="M1947" s="237"/>
      <c r="N1947" s="237"/>
      <c r="O1947" s="237"/>
      <c r="P1947" s="237"/>
      <c r="Q1947" s="237"/>
      <c r="R1947" s="237"/>
      <c r="S1947" s="237"/>
      <c r="T1947" s="237"/>
      <c r="U1947" s="237"/>
      <c r="V1947" s="237"/>
      <c r="W1947" s="237"/>
      <c r="X1947" s="237"/>
      <c r="Y1947" s="237"/>
      <c r="Z1947" s="237"/>
      <c r="AA1947" s="237"/>
      <c r="AB1947" s="237"/>
      <c r="AC1947" s="237"/>
      <c r="AD1947" s="237"/>
      <c r="AG1947">
        <f t="shared" si="794"/>
        <v>0</v>
      </c>
      <c r="AH1947">
        <f t="shared" si="795"/>
        <v>0</v>
      </c>
      <c r="AI1947">
        <f t="shared" si="796"/>
        <v>0</v>
      </c>
      <c r="AJ1947">
        <f t="shared" si="797"/>
        <v>0</v>
      </c>
      <c r="AL1947">
        <f t="shared" si="798"/>
        <v>0</v>
      </c>
      <c r="AM1947">
        <f t="shared" si="799"/>
        <v>0</v>
      </c>
      <c r="AN1947">
        <f t="shared" si="800"/>
        <v>0</v>
      </c>
      <c r="AO1947">
        <f t="shared" si="801"/>
        <v>0</v>
      </c>
      <c r="AQ1947">
        <f t="shared" si="802"/>
        <v>0</v>
      </c>
      <c r="AR1947">
        <f t="shared" si="803"/>
        <v>0</v>
      </c>
      <c r="AS1947">
        <f t="shared" si="804"/>
        <v>0</v>
      </c>
      <c r="AT1947">
        <f t="shared" si="805"/>
        <v>0</v>
      </c>
      <c r="AV1947">
        <f t="shared" si="806"/>
        <v>0</v>
      </c>
      <c r="AW1947">
        <f t="shared" si="807"/>
        <v>0</v>
      </c>
      <c r="AX1947">
        <f t="shared" si="808"/>
        <v>0</v>
      </c>
      <c r="AY1947">
        <f t="shared" si="809"/>
        <v>0</v>
      </c>
      <c r="BA1947">
        <f t="shared" si="810"/>
        <v>0</v>
      </c>
      <c r="BB1947">
        <f t="shared" si="811"/>
        <v>0</v>
      </c>
      <c r="BC1947">
        <f t="shared" si="812"/>
        <v>0</v>
      </c>
      <c r="BD1947">
        <f t="shared" si="813"/>
        <v>0</v>
      </c>
      <c r="BF1947">
        <f t="shared" si="814"/>
        <v>0</v>
      </c>
      <c r="BG1947">
        <f t="shared" si="815"/>
        <v>0</v>
      </c>
      <c r="BH1947">
        <f t="shared" si="816"/>
        <v>0</v>
      </c>
      <c r="BI1947">
        <f t="shared" si="817"/>
        <v>0</v>
      </c>
    </row>
    <row r="1948" spans="1:61" ht="15" customHeight="1">
      <c r="A1948" s="166"/>
      <c r="B1948" s="7"/>
      <c r="C1948" s="143" t="s">
        <v>189</v>
      </c>
      <c r="D1948" s="322" t="str">
        <f t="shared" si="793"/>
        <v/>
      </c>
      <c r="E1948" s="323"/>
      <c r="F1948" s="323"/>
      <c r="G1948" s="323"/>
      <c r="H1948" s="323"/>
      <c r="I1948" s="323"/>
      <c r="J1948" s="323"/>
      <c r="K1948" s="323"/>
      <c r="L1948" s="324"/>
      <c r="M1948" s="237"/>
      <c r="N1948" s="237"/>
      <c r="O1948" s="237"/>
      <c r="P1948" s="237"/>
      <c r="Q1948" s="237"/>
      <c r="R1948" s="237"/>
      <c r="S1948" s="237"/>
      <c r="T1948" s="237"/>
      <c r="U1948" s="237"/>
      <c r="V1948" s="237"/>
      <c r="W1948" s="237"/>
      <c r="X1948" s="237"/>
      <c r="Y1948" s="237"/>
      <c r="Z1948" s="237"/>
      <c r="AA1948" s="237"/>
      <c r="AB1948" s="237"/>
      <c r="AC1948" s="237"/>
      <c r="AD1948" s="237"/>
      <c r="AG1948">
        <f t="shared" si="794"/>
        <v>0</v>
      </c>
      <c r="AH1948">
        <f t="shared" si="795"/>
        <v>0</v>
      </c>
      <c r="AI1948">
        <f t="shared" si="796"/>
        <v>0</v>
      </c>
      <c r="AJ1948">
        <f t="shared" si="797"/>
        <v>0</v>
      </c>
      <c r="AL1948">
        <f t="shared" si="798"/>
        <v>0</v>
      </c>
      <c r="AM1948">
        <f t="shared" si="799"/>
        <v>0</v>
      </c>
      <c r="AN1948">
        <f t="shared" si="800"/>
        <v>0</v>
      </c>
      <c r="AO1948">
        <f t="shared" si="801"/>
        <v>0</v>
      </c>
      <c r="AQ1948">
        <f t="shared" si="802"/>
        <v>0</v>
      </c>
      <c r="AR1948">
        <f t="shared" si="803"/>
        <v>0</v>
      </c>
      <c r="AS1948">
        <f t="shared" si="804"/>
        <v>0</v>
      </c>
      <c r="AT1948">
        <f t="shared" si="805"/>
        <v>0</v>
      </c>
      <c r="AV1948">
        <f t="shared" si="806"/>
        <v>0</v>
      </c>
      <c r="AW1948">
        <f t="shared" si="807"/>
        <v>0</v>
      </c>
      <c r="AX1948">
        <f t="shared" si="808"/>
        <v>0</v>
      </c>
      <c r="AY1948">
        <f t="shared" si="809"/>
        <v>0</v>
      </c>
      <c r="BA1948">
        <f t="shared" si="810"/>
        <v>0</v>
      </c>
      <c r="BB1948">
        <f t="shared" si="811"/>
        <v>0</v>
      </c>
      <c r="BC1948">
        <f t="shared" si="812"/>
        <v>0</v>
      </c>
      <c r="BD1948">
        <f t="shared" si="813"/>
        <v>0</v>
      </c>
      <c r="BF1948">
        <f t="shared" si="814"/>
        <v>0</v>
      </c>
      <c r="BG1948">
        <f t="shared" si="815"/>
        <v>0</v>
      </c>
      <c r="BH1948">
        <f t="shared" si="816"/>
        <v>0</v>
      </c>
      <c r="BI1948">
        <f t="shared" si="817"/>
        <v>0</v>
      </c>
    </row>
    <row r="1949" spans="1:61" ht="15" customHeight="1">
      <c r="A1949" s="166"/>
      <c r="B1949" s="7"/>
      <c r="C1949" s="143" t="s">
        <v>190</v>
      </c>
      <c r="D1949" s="322" t="str">
        <f t="shared" si="793"/>
        <v/>
      </c>
      <c r="E1949" s="323"/>
      <c r="F1949" s="323"/>
      <c r="G1949" s="323"/>
      <c r="H1949" s="323"/>
      <c r="I1949" s="323"/>
      <c r="J1949" s="323"/>
      <c r="K1949" s="323"/>
      <c r="L1949" s="324"/>
      <c r="M1949" s="237"/>
      <c r="N1949" s="237"/>
      <c r="O1949" s="237"/>
      <c r="P1949" s="237"/>
      <c r="Q1949" s="237"/>
      <c r="R1949" s="237"/>
      <c r="S1949" s="237"/>
      <c r="T1949" s="237"/>
      <c r="U1949" s="237"/>
      <c r="V1949" s="237"/>
      <c r="W1949" s="237"/>
      <c r="X1949" s="237"/>
      <c r="Y1949" s="237"/>
      <c r="Z1949" s="237"/>
      <c r="AA1949" s="237"/>
      <c r="AB1949" s="237"/>
      <c r="AC1949" s="237"/>
      <c r="AD1949" s="237"/>
      <c r="AG1949">
        <f t="shared" si="794"/>
        <v>0</v>
      </c>
      <c r="AH1949">
        <f t="shared" si="795"/>
        <v>0</v>
      </c>
      <c r="AI1949">
        <f t="shared" si="796"/>
        <v>0</v>
      </c>
      <c r="AJ1949">
        <f t="shared" si="797"/>
        <v>0</v>
      </c>
      <c r="AL1949">
        <f t="shared" si="798"/>
        <v>0</v>
      </c>
      <c r="AM1949">
        <f t="shared" si="799"/>
        <v>0</v>
      </c>
      <c r="AN1949">
        <f t="shared" si="800"/>
        <v>0</v>
      </c>
      <c r="AO1949">
        <f t="shared" si="801"/>
        <v>0</v>
      </c>
      <c r="AQ1949">
        <f t="shared" si="802"/>
        <v>0</v>
      </c>
      <c r="AR1949">
        <f t="shared" si="803"/>
        <v>0</v>
      </c>
      <c r="AS1949">
        <f t="shared" si="804"/>
        <v>0</v>
      </c>
      <c r="AT1949">
        <f t="shared" si="805"/>
        <v>0</v>
      </c>
      <c r="AV1949">
        <f t="shared" si="806"/>
        <v>0</v>
      </c>
      <c r="AW1949">
        <f t="shared" si="807"/>
        <v>0</v>
      </c>
      <c r="AX1949">
        <f t="shared" si="808"/>
        <v>0</v>
      </c>
      <c r="AY1949">
        <f t="shared" si="809"/>
        <v>0</v>
      </c>
      <c r="BA1949">
        <f t="shared" si="810"/>
        <v>0</v>
      </c>
      <c r="BB1949">
        <f t="shared" si="811"/>
        <v>0</v>
      </c>
      <c r="BC1949">
        <f t="shared" si="812"/>
        <v>0</v>
      </c>
      <c r="BD1949">
        <f t="shared" si="813"/>
        <v>0</v>
      </c>
      <c r="BF1949">
        <f t="shared" si="814"/>
        <v>0</v>
      </c>
      <c r="BG1949">
        <f t="shared" si="815"/>
        <v>0</v>
      </c>
      <c r="BH1949">
        <f t="shared" si="816"/>
        <v>0</v>
      </c>
      <c r="BI1949">
        <f t="shared" si="817"/>
        <v>0</v>
      </c>
    </row>
    <row r="1950" spans="1:61" ht="15" customHeight="1">
      <c r="A1950" s="166"/>
      <c r="B1950" s="7"/>
      <c r="C1950" s="143" t="s">
        <v>191</v>
      </c>
      <c r="D1950" s="322" t="str">
        <f t="shared" si="793"/>
        <v/>
      </c>
      <c r="E1950" s="323"/>
      <c r="F1950" s="323"/>
      <c r="G1950" s="323"/>
      <c r="H1950" s="323"/>
      <c r="I1950" s="323"/>
      <c r="J1950" s="323"/>
      <c r="K1950" s="323"/>
      <c r="L1950" s="324"/>
      <c r="M1950" s="237"/>
      <c r="N1950" s="237"/>
      <c r="O1950" s="237"/>
      <c r="P1950" s="237"/>
      <c r="Q1950" s="237"/>
      <c r="R1950" s="237"/>
      <c r="S1950" s="237"/>
      <c r="T1950" s="237"/>
      <c r="U1950" s="237"/>
      <c r="V1950" s="237"/>
      <c r="W1950" s="237"/>
      <c r="X1950" s="237"/>
      <c r="Y1950" s="237"/>
      <c r="Z1950" s="237"/>
      <c r="AA1950" s="237"/>
      <c r="AB1950" s="237"/>
      <c r="AC1950" s="237"/>
      <c r="AD1950" s="237"/>
      <c r="AG1950">
        <f t="shared" si="794"/>
        <v>0</v>
      </c>
      <c r="AH1950">
        <f t="shared" si="795"/>
        <v>0</v>
      </c>
      <c r="AI1950">
        <f t="shared" si="796"/>
        <v>0</v>
      </c>
      <c r="AJ1950">
        <f t="shared" si="797"/>
        <v>0</v>
      </c>
      <c r="AL1950">
        <f t="shared" si="798"/>
        <v>0</v>
      </c>
      <c r="AM1950">
        <f t="shared" si="799"/>
        <v>0</v>
      </c>
      <c r="AN1950">
        <f t="shared" si="800"/>
        <v>0</v>
      </c>
      <c r="AO1950">
        <f t="shared" si="801"/>
        <v>0</v>
      </c>
      <c r="AQ1950">
        <f t="shared" si="802"/>
        <v>0</v>
      </c>
      <c r="AR1950">
        <f t="shared" si="803"/>
        <v>0</v>
      </c>
      <c r="AS1950">
        <f t="shared" si="804"/>
        <v>0</v>
      </c>
      <c r="AT1950">
        <f t="shared" si="805"/>
        <v>0</v>
      </c>
      <c r="AV1950">
        <f t="shared" si="806"/>
        <v>0</v>
      </c>
      <c r="AW1950">
        <f t="shared" si="807"/>
        <v>0</v>
      </c>
      <c r="AX1950">
        <f t="shared" si="808"/>
        <v>0</v>
      </c>
      <c r="AY1950">
        <f t="shared" si="809"/>
        <v>0</v>
      </c>
      <c r="BA1950">
        <f t="shared" si="810"/>
        <v>0</v>
      </c>
      <c r="BB1950">
        <f t="shared" si="811"/>
        <v>0</v>
      </c>
      <c r="BC1950">
        <f t="shared" si="812"/>
        <v>0</v>
      </c>
      <c r="BD1950">
        <f t="shared" si="813"/>
        <v>0</v>
      </c>
      <c r="BF1950">
        <f t="shared" si="814"/>
        <v>0</v>
      </c>
      <c r="BG1950">
        <f t="shared" si="815"/>
        <v>0</v>
      </c>
      <c r="BH1950">
        <f t="shared" si="816"/>
        <v>0</v>
      </c>
      <c r="BI1950">
        <f t="shared" si="817"/>
        <v>0</v>
      </c>
    </row>
    <row r="1951" spans="1:61" ht="15" customHeight="1">
      <c r="A1951" s="166"/>
      <c r="B1951" s="7"/>
      <c r="C1951" s="143" t="s">
        <v>192</v>
      </c>
      <c r="D1951" s="322" t="str">
        <f t="shared" si="793"/>
        <v/>
      </c>
      <c r="E1951" s="323"/>
      <c r="F1951" s="323"/>
      <c r="G1951" s="323"/>
      <c r="H1951" s="323"/>
      <c r="I1951" s="323"/>
      <c r="J1951" s="323"/>
      <c r="K1951" s="323"/>
      <c r="L1951" s="324"/>
      <c r="M1951" s="237"/>
      <c r="N1951" s="237"/>
      <c r="O1951" s="237"/>
      <c r="P1951" s="237"/>
      <c r="Q1951" s="237"/>
      <c r="R1951" s="237"/>
      <c r="S1951" s="237"/>
      <c r="T1951" s="237"/>
      <c r="U1951" s="237"/>
      <c r="V1951" s="237"/>
      <c r="W1951" s="237"/>
      <c r="X1951" s="237"/>
      <c r="Y1951" s="237"/>
      <c r="Z1951" s="237"/>
      <c r="AA1951" s="237"/>
      <c r="AB1951" s="237"/>
      <c r="AC1951" s="237"/>
      <c r="AD1951" s="237"/>
      <c r="AG1951">
        <f t="shared" si="794"/>
        <v>0</v>
      </c>
      <c r="AH1951">
        <f t="shared" si="795"/>
        <v>0</v>
      </c>
      <c r="AI1951">
        <f t="shared" si="796"/>
        <v>0</v>
      </c>
      <c r="AJ1951">
        <f t="shared" si="797"/>
        <v>0</v>
      </c>
      <c r="AL1951">
        <f t="shared" si="798"/>
        <v>0</v>
      </c>
      <c r="AM1951">
        <f t="shared" si="799"/>
        <v>0</v>
      </c>
      <c r="AN1951">
        <f t="shared" si="800"/>
        <v>0</v>
      </c>
      <c r="AO1951">
        <f t="shared" si="801"/>
        <v>0</v>
      </c>
      <c r="AQ1951">
        <f t="shared" si="802"/>
        <v>0</v>
      </c>
      <c r="AR1951">
        <f t="shared" si="803"/>
        <v>0</v>
      </c>
      <c r="AS1951">
        <f t="shared" si="804"/>
        <v>0</v>
      </c>
      <c r="AT1951">
        <f t="shared" si="805"/>
        <v>0</v>
      </c>
      <c r="AV1951">
        <f t="shared" si="806"/>
        <v>0</v>
      </c>
      <c r="AW1951">
        <f t="shared" si="807"/>
        <v>0</v>
      </c>
      <c r="AX1951">
        <f t="shared" si="808"/>
        <v>0</v>
      </c>
      <c r="AY1951">
        <f t="shared" si="809"/>
        <v>0</v>
      </c>
      <c r="BA1951">
        <f t="shared" si="810"/>
        <v>0</v>
      </c>
      <c r="BB1951">
        <f t="shared" si="811"/>
        <v>0</v>
      </c>
      <c r="BC1951">
        <f t="shared" si="812"/>
        <v>0</v>
      </c>
      <c r="BD1951">
        <f t="shared" si="813"/>
        <v>0</v>
      </c>
      <c r="BF1951">
        <f t="shared" si="814"/>
        <v>0</v>
      </c>
      <c r="BG1951">
        <f t="shared" si="815"/>
        <v>0</v>
      </c>
      <c r="BH1951">
        <f t="shared" si="816"/>
        <v>0</v>
      </c>
      <c r="BI1951">
        <f t="shared" si="817"/>
        <v>0</v>
      </c>
    </row>
    <row r="1952" spans="1:61" ht="15" customHeight="1">
      <c r="A1952" s="166"/>
      <c r="B1952" s="7"/>
      <c r="C1952" s="7"/>
      <c r="D1952" s="7"/>
      <c r="E1952" s="7"/>
      <c r="F1952" s="145"/>
      <c r="G1952" s="172"/>
      <c r="H1952" s="172"/>
      <c r="I1952" s="172"/>
      <c r="J1952" s="172"/>
      <c r="K1952" s="172"/>
      <c r="L1952" s="193"/>
      <c r="M1952" s="171">
        <f>IF(AND(SUM(M1832:M1951)=0,COUNTIF(M1832:M1951,"NS")&gt;0),"NS",
IF(AND(SUM(M1832:M1951)=0,COUNTIF(M1832:M1951,0)&gt;0),0,
IF(AND(SUM(M1832:M1951)=0,COUNTIF(M1832:M1951,"NA")&gt;0),"NA",
SUM(M1832:M1951))))</f>
        <v>0</v>
      </c>
      <c r="N1952" s="171">
        <f>IF(AND(SUM(N1832:N1951)=0,COUNTIF(N1832:N1951,"NS")&gt;0),"NS",
IF(AND(SUM(N1832:N1951)=0,COUNTIF(N1832:N1951,0)&gt;0),0,
IF(AND(SUM(N1832:N1951)=0,COUNTIF(N1832:N1951,"NA")&gt;0),"NA",
SUM(N1832:N1951))))</f>
        <v>0</v>
      </c>
      <c r="O1952" s="171">
        <f>IF(AND(SUM(O1832:O1951)=0,COUNTIF(O1832:O1951,"NS")&gt;0),"NS",
IF(AND(SUM(O1832:O1951)=0,COUNTIF(O1832:O1951,0)&gt;0),0,
IF(AND(SUM(O1832:O1951)=0,COUNTIF(O1832:O1951,"NA")&gt;0),"NA",
SUM(O1832:O1951))))</f>
        <v>0</v>
      </c>
      <c r="P1952" s="171">
        <f t="shared" ref="P1952:AD1952" si="818">IF(AND(SUM(P1832:P1951)=0,COUNTIF(P1832:P1951,"NS")&gt;0),"NS",
IF(AND(SUM(P1832:P1951)=0,COUNTIF(P1832:P1951,0)&gt;0),0,
IF(AND(SUM(P1832:P1951)=0,COUNTIF(P1832:P1951,"NA")&gt;0),"NA",
SUM(P1832:P1951))))</f>
        <v>0</v>
      </c>
      <c r="Q1952" s="171">
        <f t="shared" si="818"/>
        <v>0</v>
      </c>
      <c r="R1952" s="171">
        <f t="shared" si="818"/>
        <v>0</v>
      </c>
      <c r="S1952" s="171">
        <f t="shared" si="818"/>
        <v>0</v>
      </c>
      <c r="T1952" s="171">
        <f t="shared" si="818"/>
        <v>0</v>
      </c>
      <c r="U1952" s="171">
        <f t="shared" si="818"/>
        <v>0</v>
      </c>
      <c r="V1952" s="171">
        <f t="shared" si="818"/>
        <v>0</v>
      </c>
      <c r="W1952" s="171">
        <f t="shared" si="818"/>
        <v>0</v>
      </c>
      <c r="X1952" s="171">
        <f t="shared" si="818"/>
        <v>0</v>
      </c>
      <c r="Y1952" s="171">
        <f t="shared" si="818"/>
        <v>0</v>
      </c>
      <c r="Z1952" s="171">
        <f t="shared" si="818"/>
        <v>0</v>
      </c>
      <c r="AA1952" s="171">
        <f t="shared" si="818"/>
        <v>0</v>
      </c>
      <c r="AB1952" s="171">
        <f t="shared" si="818"/>
        <v>0</v>
      </c>
      <c r="AC1952" s="171">
        <f t="shared" si="818"/>
        <v>0</v>
      </c>
      <c r="AD1952" s="171">
        <f t="shared" si="818"/>
        <v>0</v>
      </c>
      <c r="AJ1952" s="96">
        <f>SUM(AJ1832:AJ1951)</f>
        <v>0</v>
      </c>
      <c r="AO1952" s="96">
        <f>SUM(AO1832:AO1951)</f>
        <v>0</v>
      </c>
      <c r="AT1952" s="96">
        <f>SUM(AT1832:AT1951)</f>
        <v>0</v>
      </c>
      <c r="AY1952" s="96">
        <f>SUM(AY1832:AY1951)</f>
        <v>0</v>
      </c>
      <c r="BD1952" s="96">
        <f>SUM(BD1832:BD1951)</f>
        <v>0</v>
      </c>
      <c r="BI1952" s="96">
        <f>SUM(BI1832:BI1951)</f>
        <v>0</v>
      </c>
    </row>
    <row r="1953" spans="1:62" ht="15" customHeight="1">
      <c r="A1953" s="166"/>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BI1953" s="96">
        <f>AJ1952+AO1952+AT1952+AY1952+BD1952+BI1952</f>
        <v>0</v>
      </c>
      <c r="BJ1953" s="96">
        <f>BI1953+BI1827+BX1701</f>
        <v>0</v>
      </c>
    </row>
    <row r="1954" spans="1:62" ht="45" customHeight="1">
      <c r="A1954" s="166"/>
      <c r="B1954" s="7"/>
      <c r="C1954" s="440" t="s">
        <v>621</v>
      </c>
      <c r="D1954" s="440"/>
      <c r="E1954" s="440"/>
      <c r="F1954" s="440"/>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79"/>
      <c r="AG1954" t="str">
        <f>IF(AG1577=AH1577,"NO",IF(OR(AB1952="NS",AB1952="NA",COUNTA(AB1832:AB1951)=0,SUM(AB1832:AB1951)=0),"NO",AB1952))</f>
        <v>NO</v>
      </c>
    </row>
    <row r="1955" spans="1:62" ht="15" customHeight="1">
      <c r="A1955" s="166"/>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row>
    <row r="1956" spans="1:62" ht="24" customHeight="1">
      <c r="A1956" s="166"/>
      <c r="B1956" s="7"/>
      <c r="C1956" s="340" t="s">
        <v>194</v>
      </c>
      <c r="D1956" s="340"/>
      <c r="E1956" s="340"/>
      <c r="F1956" s="340"/>
      <c r="G1956" s="340"/>
      <c r="H1956" s="340"/>
      <c r="I1956" s="340"/>
      <c r="J1956" s="340"/>
      <c r="K1956" s="340"/>
      <c r="L1956" s="340"/>
      <c r="M1956" s="340"/>
      <c r="N1956" s="340"/>
      <c r="O1956" s="340"/>
      <c r="P1956" s="340"/>
      <c r="Q1956" s="340"/>
      <c r="R1956" s="340"/>
      <c r="S1956" s="340"/>
      <c r="T1956" s="340"/>
      <c r="U1956" s="340"/>
      <c r="V1956" s="340"/>
      <c r="W1956" s="340"/>
      <c r="X1956" s="340"/>
      <c r="Y1956" s="340"/>
      <c r="Z1956" s="340"/>
      <c r="AA1956" s="340"/>
      <c r="AB1956" s="340"/>
      <c r="AC1956" s="340"/>
      <c r="AD1956" s="340"/>
    </row>
    <row r="1957" spans="1:62" ht="60" customHeight="1">
      <c r="A1957" s="166"/>
      <c r="B1957" s="7"/>
      <c r="C1957" s="367"/>
      <c r="D1957" s="368"/>
      <c r="E1957" s="368"/>
      <c r="F1957" s="368"/>
      <c r="G1957" s="368"/>
      <c r="H1957" s="368"/>
      <c r="I1957" s="368"/>
      <c r="J1957" s="368"/>
      <c r="K1957" s="368"/>
      <c r="L1957" s="368"/>
      <c r="M1957" s="368"/>
      <c r="N1957" s="368"/>
      <c r="O1957" s="368"/>
      <c r="P1957" s="368"/>
      <c r="Q1957" s="368"/>
      <c r="R1957" s="368"/>
      <c r="S1957" s="368"/>
      <c r="T1957" s="368"/>
      <c r="U1957" s="368"/>
      <c r="V1957" s="368"/>
      <c r="W1957" s="368"/>
      <c r="X1957" s="368"/>
      <c r="Y1957" s="368"/>
      <c r="Z1957" s="368"/>
      <c r="AA1957" s="368"/>
      <c r="AB1957" s="368"/>
      <c r="AC1957" s="368"/>
      <c r="AD1957" s="369"/>
    </row>
    <row r="1958" spans="1:62" ht="15" customHeight="1">
      <c r="A1958" s="166"/>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row>
    <row r="1959" spans="1:62" ht="15" customHeight="1">
      <c r="A1959" s="166"/>
      <c r="B1959" s="283" t="str">
        <f>IF(BJ1953=0,"","Error: verificar sumas por fila.")</f>
        <v/>
      </c>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283"/>
    </row>
    <row r="1960" spans="1:62" ht="15" customHeight="1">
      <c r="A1960" s="166"/>
      <c r="B1960" s="283" t="str">
        <f>IF(CJ1702=0,"",IF(CG1701&gt;0,"Error: verificar la consistencia con la Pregunta 17, Total debe ser mayor o igual al Total de la P17.","Alerta: verificar la consistencia con la Pregunta 17, Subtotal debe ser menor igual al Total de la P17 (Tercera Instrucción)."))</f>
        <v/>
      </c>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283"/>
    </row>
    <row r="1961" spans="1:62" ht="15" customHeight="1">
      <c r="A1961" s="166"/>
      <c r="B1961" s="283" t="str">
        <f>IF(CB1700=0,"",IF(CB1698&gt;0,"Error: debe especificar la opción Otro tipo de falta administrativa grave (especifique)."," Error: no debe presentar información en el recuadro (especifique)."))</f>
        <v/>
      </c>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283"/>
    </row>
    <row r="1962" spans="1:62" ht="15" customHeight="1">
      <c r="A1962" s="166"/>
      <c r="B1962" s="315" t="str">
        <f>IF(CA1700=0,"","Error: debe completar toda la información requerida.")</f>
        <v/>
      </c>
      <c r="C1962" s="315"/>
      <c r="D1962" s="315"/>
      <c r="E1962" s="315"/>
      <c r="F1962" s="315"/>
      <c r="G1962" s="315"/>
      <c r="H1962" s="315"/>
      <c r="I1962" s="315"/>
      <c r="J1962" s="315"/>
      <c r="K1962" s="315"/>
      <c r="L1962" s="315"/>
      <c r="M1962" s="315"/>
      <c r="N1962" s="315"/>
      <c r="O1962" s="315"/>
      <c r="P1962" s="315"/>
      <c r="Q1962" s="315"/>
      <c r="R1962" s="315"/>
      <c r="S1962" s="315"/>
      <c r="T1962" s="315"/>
      <c r="U1962" s="315"/>
      <c r="V1962" s="315"/>
      <c r="W1962" s="315"/>
      <c r="X1962" s="315"/>
      <c r="Y1962" s="315"/>
      <c r="Z1962" s="315"/>
      <c r="AA1962" s="315"/>
      <c r="AB1962" s="315"/>
      <c r="AC1962" s="315"/>
      <c r="AD1962" s="315"/>
    </row>
    <row r="1963" spans="1:62" ht="15" customHeight="1">
      <c r="A1963" s="166"/>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row>
    <row r="1964" spans="1:62" ht="24" customHeight="1">
      <c r="A1964" s="158" t="s">
        <v>823</v>
      </c>
      <c r="B1964" s="370" t="s">
        <v>824</v>
      </c>
      <c r="C1964" s="370"/>
      <c r="D1964" s="370"/>
      <c r="E1964" s="370"/>
      <c r="F1964" s="370"/>
      <c r="G1964" s="370"/>
      <c r="H1964" s="370"/>
      <c r="I1964" s="370"/>
      <c r="J1964" s="370"/>
      <c r="K1964" s="370"/>
      <c r="L1964" s="370"/>
      <c r="M1964" s="370"/>
      <c r="N1964" s="370"/>
      <c r="O1964" s="370"/>
      <c r="P1964" s="370"/>
      <c r="Q1964" s="370"/>
      <c r="R1964" s="370"/>
      <c r="S1964" s="370"/>
      <c r="T1964" s="370"/>
      <c r="U1964" s="370"/>
      <c r="V1964" s="370"/>
      <c r="W1964" s="370"/>
      <c r="X1964" s="370"/>
      <c r="Y1964" s="370"/>
      <c r="Z1964" s="370"/>
      <c r="AA1964" s="370"/>
      <c r="AB1964" s="370"/>
      <c r="AC1964" s="370"/>
      <c r="AD1964" s="370"/>
    </row>
    <row r="1965" spans="1:62" ht="36" customHeight="1">
      <c r="A1965" s="158"/>
      <c r="B1965" s="160"/>
      <c r="C1965" s="341" t="s">
        <v>825</v>
      </c>
      <c r="D1965" s="341"/>
      <c r="E1965" s="341"/>
      <c r="F1965" s="341"/>
      <c r="G1965" s="341"/>
      <c r="H1965" s="341"/>
      <c r="I1965" s="341"/>
      <c r="J1965" s="341"/>
      <c r="K1965" s="341"/>
      <c r="L1965" s="341"/>
      <c r="M1965" s="341"/>
      <c r="N1965" s="341"/>
      <c r="O1965" s="341"/>
      <c r="P1965" s="341"/>
      <c r="Q1965" s="341"/>
      <c r="R1965" s="341"/>
      <c r="S1965" s="341"/>
      <c r="T1965" s="341"/>
      <c r="U1965" s="341"/>
      <c r="V1965" s="341"/>
      <c r="W1965" s="341"/>
      <c r="X1965" s="341"/>
      <c r="Y1965" s="341"/>
      <c r="Z1965" s="341"/>
      <c r="AA1965" s="341"/>
      <c r="AB1965" s="341"/>
      <c r="AC1965" s="341"/>
      <c r="AD1965" s="341"/>
    </row>
    <row r="1966" spans="1:62" ht="36" customHeight="1">
      <c r="A1966" s="158"/>
      <c r="B1966" s="160"/>
      <c r="C1966" s="285" t="s">
        <v>918</v>
      </c>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285"/>
    </row>
    <row r="1967" spans="1:62" ht="36" customHeight="1">
      <c r="A1967" s="158"/>
      <c r="B1967" s="160"/>
      <c r="C1967" s="341" t="s">
        <v>622</v>
      </c>
      <c r="D1967" s="341"/>
      <c r="E1967" s="341"/>
      <c r="F1967" s="341"/>
      <c r="G1967" s="341"/>
      <c r="H1967" s="341"/>
      <c r="I1967" s="341"/>
      <c r="J1967" s="341"/>
      <c r="K1967" s="341"/>
      <c r="L1967" s="341"/>
      <c r="M1967" s="341"/>
      <c r="N1967" s="341"/>
      <c r="O1967" s="341"/>
      <c r="P1967" s="341"/>
      <c r="Q1967" s="341"/>
      <c r="R1967" s="341"/>
      <c r="S1967" s="341"/>
      <c r="T1967" s="341"/>
      <c r="U1967" s="341"/>
      <c r="V1967" s="341"/>
      <c r="W1967" s="341"/>
      <c r="X1967" s="341"/>
      <c r="Y1967" s="341"/>
      <c r="Z1967" s="341"/>
      <c r="AA1967" s="341"/>
      <c r="AB1967" s="341"/>
      <c r="AC1967" s="341"/>
      <c r="AD1967" s="341"/>
    </row>
    <row r="1968" spans="1:62" ht="15" customHeight="1">
      <c r="A1968" s="166"/>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G1968">
        <f>IF(AND(AG1258=AH1258,AG1442=AH1442),1,0)</f>
        <v>1</v>
      </c>
      <c r="AH1968" s="96" t="s">
        <v>1598</v>
      </c>
    </row>
    <row r="1969" spans="1:55" ht="15" customHeight="1">
      <c r="A1969" s="166"/>
      <c r="B1969" s="7"/>
      <c r="C1969" s="5" t="s">
        <v>610</v>
      </c>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row>
    <row r="1970" spans="1:55" ht="15" customHeight="1">
      <c r="A1970" s="166"/>
      <c r="B1970" s="7"/>
      <c r="C1970" s="204"/>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G1970" t="s">
        <v>1507</v>
      </c>
      <c r="AH1970" t="s">
        <v>1508</v>
      </c>
      <c r="AI1970" t="s">
        <v>1509</v>
      </c>
    </row>
    <row r="1971" spans="1:55" ht="24" customHeight="1">
      <c r="A1971" s="166"/>
      <c r="B1971" s="7"/>
      <c r="C1971" s="355" t="s">
        <v>623</v>
      </c>
      <c r="D1971" s="356"/>
      <c r="E1971" s="356"/>
      <c r="F1971" s="356"/>
      <c r="G1971" s="356"/>
      <c r="H1971" s="356"/>
      <c r="I1971" s="356"/>
      <c r="J1971" s="356"/>
      <c r="K1971" s="356"/>
      <c r="L1971" s="356"/>
      <c r="M1971" s="356"/>
      <c r="N1971" s="357"/>
      <c r="O1971" s="259" t="s">
        <v>624</v>
      </c>
      <c r="P1971" s="259"/>
      <c r="Q1971" s="259"/>
      <c r="R1971" s="259"/>
      <c r="S1971" s="259"/>
      <c r="T1971" s="259"/>
      <c r="U1971" s="259"/>
      <c r="V1971" s="259"/>
      <c r="W1971" s="259"/>
      <c r="X1971" s="259"/>
      <c r="Y1971" s="259"/>
      <c r="Z1971" s="259"/>
      <c r="AA1971" s="259"/>
      <c r="AB1971" s="259"/>
      <c r="AC1971" s="259"/>
      <c r="AD1971" s="259"/>
      <c r="AG1971">
        <f>COUNTBLANK(Q1973:AD1977)</f>
        <v>70</v>
      </c>
      <c r="AH1971">
        <v>70</v>
      </c>
      <c r="AI1971">
        <v>35</v>
      </c>
      <c r="AN1971" t="s">
        <v>1575</v>
      </c>
      <c r="AQ1971" t="s">
        <v>1539</v>
      </c>
      <c r="AX1971" t="s">
        <v>1599</v>
      </c>
    </row>
    <row r="1972" spans="1:55" ht="108" customHeight="1">
      <c r="A1972" s="166"/>
      <c r="B1972" s="7"/>
      <c r="C1972" s="358"/>
      <c r="D1972" s="359"/>
      <c r="E1972" s="359"/>
      <c r="F1972" s="359"/>
      <c r="G1972" s="359"/>
      <c r="H1972" s="359"/>
      <c r="I1972" s="359"/>
      <c r="J1972" s="359"/>
      <c r="K1972" s="359"/>
      <c r="L1972" s="359"/>
      <c r="M1972" s="359"/>
      <c r="N1972" s="360"/>
      <c r="O1972" s="259" t="s">
        <v>105</v>
      </c>
      <c r="P1972" s="259"/>
      <c r="Q1972" s="409" t="s">
        <v>235</v>
      </c>
      <c r="R1972" s="409"/>
      <c r="S1972" s="409" t="s">
        <v>236</v>
      </c>
      <c r="T1972" s="409"/>
      <c r="U1972" s="409" t="s">
        <v>237</v>
      </c>
      <c r="V1972" s="409"/>
      <c r="W1972" s="409" t="s">
        <v>247</v>
      </c>
      <c r="X1972" s="409"/>
      <c r="Y1972" s="409" t="s">
        <v>245</v>
      </c>
      <c r="Z1972" s="409"/>
      <c r="AA1972" s="409" t="s">
        <v>597</v>
      </c>
      <c r="AB1972" s="409"/>
      <c r="AC1972" s="409" t="s">
        <v>246</v>
      </c>
      <c r="AD1972" s="409"/>
      <c r="AG1972" t="s">
        <v>105</v>
      </c>
      <c r="AH1972" t="s">
        <v>1527</v>
      </c>
      <c r="AI1972" t="s">
        <v>1521</v>
      </c>
      <c r="AJ1972" t="s">
        <v>1528</v>
      </c>
      <c r="AL1972" t="s">
        <v>1510</v>
      </c>
      <c r="AN1972" t="s">
        <v>105</v>
      </c>
      <c r="AQ1972" t="s">
        <v>105</v>
      </c>
      <c r="AR1972" t="s">
        <v>1527</v>
      </c>
      <c r="AS1972" t="s">
        <v>1521</v>
      </c>
      <c r="AT1972" t="s">
        <v>1528</v>
      </c>
      <c r="AV1972" t="s">
        <v>1600</v>
      </c>
      <c r="AX1972" t="s">
        <v>105</v>
      </c>
      <c r="AY1972" t="s">
        <v>1527</v>
      </c>
      <c r="AZ1972" t="s">
        <v>1521</v>
      </c>
      <c r="BA1972" t="s">
        <v>1528</v>
      </c>
      <c r="BC1972" t="s">
        <v>1658</v>
      </c>
    </row>
    <row r="1973" spans="1:55" ht="15" customHeight="1">
      <c r="A1973" s="166"/>
      <c r="B1973" s="7"/>
      <c r="C1973" s="49" t="s">
        <v>68</v>
      </c>
      <c r="D1973" s="322" t="s">
        <v>248</v>
      </c>
      <c r="E1973" s="323"/>
      <c r="F1973" s="323"/>
      <c r="G1973" s="323"/>
      <c r="H1973" s="323"/>
      <c r="I1973" s="323"/>
      <c r="J1973" s="323"/>
      <c r="K1973" s="323"/>
      <c r="L1973" s="323"/>
      <c r="M1973" s="323"/>
      <c r="N1973" s="324"/>
      <c r="O1973" s="260" t="str">
        <f>IF(AV1973="NO","",AV1973)</f>
        <v/>
      </c>
      <c r="P1973" s="262"/>
      <c r="Q1973" s="364"/>
      <c r="R1973" s="365"/>
      <c r="S1973" s="364"/>
      <c r="T1973" s="365"/>
      <c r="U1973" s="364"/>
      <c r="V1973" s="365"/>
      <c r="W1973" s="364"/>
      <c r="X1973" s="365"/>
      <c r="Y1973" s="364"/>
      <c r="Z1973" s="365"/>
      <c r="AA1973" s="364"/>
      <c r="AB1973" s="365"/>
      <c r="AC1973" s="364"/>
      <c r="AD1973" s="365"/>
      <c r="AG1973">
        <f>IF(O1973="",0,O1973)</f>
        <v>0</v>
      </c>
      <c r="AH1973">
        <f>COUNTIF(Q1973:AD1973,"NS")</f>
        <v>0</v>
      </c>
      <c r="AI1973">
        <f>SUM(Q1973:AD1973)</f>
        <v>0</v>
      </c>
      <c r="AJ1973">
        <f>IF($AG$1971=$AH$1971,0,IF(OR(AND(AG1973=0,AH1973&gt;0),AND(AG1973="NS",AI1973&gt;0),AND(AG1973="NS",AI1973=0,AH1973=0)),1,IF(OR(AND(AH1973&gt;=2,AI1973&lt;AG1973),AND(AG1973="NS",AI1973=0,AH1973&gt;0),AG1973=AI1973, COUNTIF(O1973:AD1973,"NA")=8),0,1)))</f>
        <v>0</v>
      </c>
      <c r="AL1973">
        <f>IF(COUNTBLANK(Q1973:AD1973)=14,0,IF(COUNTA(Q1973:AD1973)&lt;&gt;COUNTA($Q$1972:$AD$1972),1,0))</f>
        <v>0</v>
      </c>
      <c r="AN1973">
        <f>$G$1381</f>
        <v>0</v>
      </c>
      <c r="AQ1973">
        <f>$J$1381</f>
        <v>0</v>
      </c>
      <c r="AR1973">
        <f>COUNTIF(Q1973:R1977,"NS")+COUNTIF(Q1989:R2005,"NS")</f>
        <v>0</v>
      </c>
      <c r="AS1973">
        <f>SUM(Q1978,Q2006)</f>
        <v>0</v>
      </c>
      <c r="AT1973">
        <f>IF($AG$1971=$AH$1971,0,IF(OR(AND(AQ1973=0,AR1973&gt;0),AND(AQ1973="NS",AS1973&gt;0),AND(AQ1973="NS",AS1973=0,AR1973=0)),1,IF(OR(AND(AR1973&gt;=2,AS1973&lt;AQ1973),AND(AQ1973="NS",AS1973=0,AR1973&gt;0),AQ1973&lt;=AS1973),0,1)))</f>
        <v>0</v>
      </c>
      <c r="AV1973" t="str">
        <f>IF(COUNTA(P1445:P1564)&gt;0,P1565,"NO")</f>
        <v>NO</v>
      </c>
      <c r="AX1973">
        <f>$J$1381</f>
        <v>0</v>
      </c>
      <c r="AY1973">
        <f>COUNTIF(Q1973:R1977,"NS")</f>
        <v>0</v>
      </c>
      <c r="AZ1973">
        <f>SUM(Q1978)</f>
        <v>0</v>
      </c>
      <c r="BA1973">
        <f>IF($AG$1971=$AH$1971,0,IF(OR(AND(AX1973=0,AY1973&gt;0),AND(AX1973="NS",AZ1973&gt;0),AND(AX1973="NS",AZ1973=0,AY1973=0)),1,IF(OR(AND(AY1973&gt;=2,AZ1973&lt;AX1973),AND(AX1973="NS",AZ1973=0,AY1973&gt;0),AX1973&gt;=AZ1973),0,1)))</f>
        <v>0</v>
      </c>
      <c r="BC1973">
        <f>IF(OR(V1242="NA",V1242="NS"),0,V1242)+IF(OR(AB1242="NA",AB1242="NS"),0,AB1242)</f>
        <v>0</v>
      </c>
    </row>
    <row r="1974" spans="1:55" ht="24" customHeight="1">
      <c r="A1974" s="166"/>
      <c r="B1974" s="7"/>
      <c r="C1974" s="49" t="s">
        <v>69</v>
      </c>
      <c r="D1974" s="322" t="s">
        <v>249</v>
      </c>
      <c r="E1974" s="323"/>
      <c r="F1974" s="323"/>
      <c r="G1974" s="323"/>
      <c r="H1974" s="323"/>
      <c r="I1974" s="323"/>
      <c r="J1974" s="323"/>
      <c r="K1974" s="323"/>
      <c r="L1974" s="323"/>
      <c r="M1974" s="323"/>
      <c r="N1974" s="324"/>
      <c r="O1974" s="260" t="str">
        <f>IF(AV1974="NO","",AV1974)</f>
        <v/>
      </c>
      <c r="P1974" s="262"/>
      <c r="Q1974" s="364"/>
      <c r="R1974" s="365"/>
      <c r="S1974" s="364"/>
      <c r="T1974" s="365"/>
      <c r="U1974" s="364"/>
      <c r="V1974" s="365"/>
      <c r="W1974" s="364"/>
      <c r="X1974" s="365"/>
      <c r="Y1974" s="364"/>
      <c r="Z1974" s="365"/>
      <c r="AA1974" s="364"/>
      <c r="AB1974" s="365"/>
      <c r="AC1974" s="364"/>
      <c r="AD1974" s="365"/>
      <c r="AG1974">
        <f t="shared" ref="AG1974:AG1977" si="819">IF(O1974="",0,O1974)</f>
        <v>0</v>
      </c>
      <c r="AH1974">
        <f t="shared" ref="AH1974:AH1977" si="820">COUNTIF(Q1974:AD1974,"NS")</f>
        <v>0</v>
      </c>
      <c r="AI1974">
        <f t="shared" ref="AI1974:AI1977" si="821">SUM(Q1974:AD1974)</f>
        <v>0</v>
      </c>
      <c r="AJ1974">
        <f t="shared" ref="AJ1974:AJ1977" si="822">IF($AG$1971=$AH$1971,0,IF(OR(AND(AG1974=0,AH1974&gt;0),AND(AG1974="NS",AI1974&gt;0),AND(AG1974="NS",AI1974=0,AH1974=0)),1,IF(OR(AND(AH1974&gt;=2,AI1974&lt;AG1974),AND(AG1974="NS",AI1974=0,AH1974&gt;0),AG1974=AI1974, COUNTIF(O1974:AD1974,"NA")=8),0,1)))</f>
        <v>0</v>
      </c>
      <c r="AL1974">
        <f t="shared" ref="AL1974:AL1977" si="823">IF(COUNTBLANK(Q1974:AD1974)=14,0,IF(COUNTA(Q1974:AD1974)&lt;&gt;COUNTA($Q$1972:$AD$1972),1,0))</f>
        <v>0</v>
      </c>
      <c r="AN1974">
        <f>$J$1381</f>
        <v>0</v>
      </c>
      <c r="AQ1974">
        <f>$M$1381</f>
        <v>0</v>
      </c>
      <c r="AR1974">
        <f>COUNTIF(S1973:T1977,"NS")+COUNTIF(S1989:T2005,"NS")</f>
        <v>0</v>
      </c>
      <c r="AS1974">
        <f>SUM(S1978,S2006)</f>
        <v>0</v>
      </c>
      <c r="AT1974">
        <f t="shared" ref="AT1974:AT1979" si="824">IF($AG$1971=$AH$1971,0,IF(OR(AND(AQ1974=0,AR1974&gt;0),AND(AQ1974="NS",AS1974&gt;0),AND(AQ1974="NS",AS1974=0,AR1974=0)),1,IF(OR(AND(AR1974&gt;=2,AS1974&lt;AQ1974),AND(AQ1974="NS",AS1974=0,AR1974&gt;0),AQ1974&lt;=AS1974),0,1)))</f>
        <v>0</v>
      </c>
      <c r="AV1974" t="str">
        <f>IF(COUNTA(S1445:S1564)&gt;0,S1565,"NO")</f>
        <v>NO</v>
      </c>
      <c r="AX1974">
        <f>$M$1381</f>
        <v>0</v>
      </c>
      <c r="AY1974">
        <f>COUNTIF(S1973:T1977,"NS")</f>
        <v>0</v>
      </c>
      <c r="AZ1974">
        <f>SUM(S1978)</f>
        <v>0</v>
      </c>
      <c r="BA1974">
        <f t="shared" ref="BA1974:BA1979" si="825">IF($AG$1971=$AH$1971,0,IF(OR(AND(AX1974=0,AY1974&gt;0),AND(AX1974="NS",AZ1974&gt;0),AND(AX1974="NS",AZ1974=0,AY1974=0)),1,IF(OR(AND(AY1974&gt;=2,AZ1974&lt;AX1974),AND(AX1974="NS",AZ1974=0,AY1974&gt;0),AX1974&gt;=AZ1974),0,1)))</f>
        <v>0</v>
      </c>
    </row>
    <row r="1975" spans="1:55" ht="15">
      <c r="A1975" s="166"/>
      <c r="B1975" s="7"/>
      <c r="C1975" s="49" t="s">
        <v>70</v>
      </c>
      <c r="D1975" s="322" t="s">
        <v>250</v>
      </c>
      <c r="E1975" s="323"/>
      <c r="F1975" s="323"/>
      <c r="G1975" s="323"/>
      <c r="H1975" s="323"/>
      <c r="I1975" s="323"/>
      <c r="J1975" s="323"/>
      <c r="K1975" s="323"/>
      <c r="L1975" s="323"/>
      <c r="M1975" s="323"/>
      <c r="N1975" s="324"/>
      <c r="O1975" s="260" t="str">
        <f>IF(AV1975="NO","",AV1975)</f>
        <v/>
      </c>
      <c r="P1975" s="262"/>
      <c r="Q1975" s="364"/>
      <c r="R1975" s="365"/>
      <c r="S1975" s="364"/>
      <c r="T1975" s="365"/>
      <c r="U1975" s="364"/>
      <c r="V1975" s="365"/>
      <c r="W1975" s="364"/>
      <c r="X1975" s="365"/>
      <c r="Y1975" s="364"/>
      <c r="Z1975" s="365"/>
      <c r="AA1975" s="364"/>
      <c r="AB1975" s="365"/>
      <c r="AC1975" s="364"/>
      <c r="AD1975" s="365"/>
      <c r="AG1975">
        <f t="shared" si="819"/>
        <v>0</v>
      </c>
      <c r="AH1975">
        <f t="shared" si="820"/>
        <v>0</v>
      </c>
      <c r="AI1975">
        <f t="shared" si="821"/>
        <v>0</v>
      </c>
      <c r="AJ1975">
        <f t="shared" si="822"/>
        <v>0</v>
      </c>
      <c r="AL1975">
        <f t="shared" si="823"/>
        <v>0</v>
      </c>
      <c r="AN1975">
        <f>$M$1381</f>
        <v>0</v>
      </c>
      <c r="AQ1975">
        <f>$P$1381</f>
        <v>0</v>
      </c>
      <c r="AR1975">
        <f>COUNTIF(U1973:V1977,"NS")+COUNTIF(U1989:V2005,"NS")</f>
        <v>0</v>
      </c>
      <c r="AS1975">
        <f>SUM(U1978,U2006)</f>
        <v>0</v>
      </c>
      <c r="AT1975">
        <f t="shared" si="824"/>
        <v>0</v>
      </c>
      <c r="AV1975" t="str">
        <f>IF(COUNTA(V1445:V1564)&gt;0,V1565,"NO")</f>
        <v>NO</v>
      </c>
      <c r="AX1975">
        <f>$P$1381</f>
        <v>0</v>
      </c>
      <c r="AY1975">
        <f>COUNTIF(U1973:V1977,"NS")</f>
        <v>0</v>
      </c>
      <c r="AZ1975">
        <f>SUM(U1978)</f>
        <v>0</v>
      </c>
      <c r="BA1975">
        <f t="shared" si="825"/>
        <v>0</v>
      </c>
    </row>
    <row r="1976" spans="1:55" ht="24" customHeight="1">
      <c r="A1976" s="166"/>
      <c r="B1976" s="7"/>
      <c r="C1976" s="49" t="s">
        <v>251</v>
      </c>
      <c r="D1976" s="322" t="s">
        <v>252</v>
      </c>
      <c r="E1976" s="323"/>
      <c r="F1976" s="323"/>
      <c r="G1976" s="323"/>
      <c r="H1976" s="323"/>
      <c r="I1976" s="323"/>
      <c r="J1976" s="323"/>
      <c r="K1976" s="323"/>
      <c r="L1976" s="323"/>
      <c r="M1976" s="323"/>
      <c r="N1976" s="324"/>
      <c r="O1976" s="260" t="str">
        <f>IF(AV1976="NO","",AV1976)</f>
        <v/>
      </c>
      <c r="P1976" s="262"/>
      <c r="Q1976" s="364"/>
      <c r="R1976" s="365"/>
      <c r="S1976" s="364"/>
      <c r="T1976" s="365"/>
      <c r="U1976" s="364"/>
      <c r="V1976" s="365"/>
      <c r="W1976" s="364"/>
      <c r="X1976" s="365"/>
      <c r="Y1976" s="364"/>
      <c r="Z1976" s="365"/>
      <c r="AA1976" s="364"/>
      <c r="AB1976" s="365"/>
      <c r="AC1976" s="364"/>
      <c r="AD1976" s="365"/>
      <c r="AG1976">
        <f t="shared" si="819"/>
        <v>0</v>
      </c>
      <c r="AH1976">
        <f t="shared" si="820"/>
        <v>0</v>
      </c>
      <c r="AI1976">
        <f t="shared" si="821"/>
        <v>0</v>
      </c>
      <c r="AJ1976">
        <f t="shared" si="822"/>
        <v>0</v>
      </c>
      <c r="AL1976">
        <f t="shared" si="823"/>
        <v>0</v>
      </c>
      <c r="AN1976">
        <f>$P$1381</f>
        <v>0</v>
      </c>
      <c r="AQ1976">
        <f>$S$1381</f>
        <v>0</v>
      </c>
      <c r="AR1976">
        <f>COUNTIF(W1973:X1977,"NS")+COUNTIF(W1989:X2005,"NS")</f>
        <v>0</v>
      </c>
      <c r="AS1976">
        <f>SUM(W1978,W2006)</f>
        <v>0</v>
      </c>
      <c r="AT1976">
        <f t="shared" si="824"/>
        <v>0</v>
      </c>
      <c r="AV1976" t="str">
        <f>IF(COUNTA(Y1445:Y1564)&gt;0,Y1565,"NO")</f>
        <v>NO</v>
      </c>
      <c r="AX1976">
        <f>$S$1381</f>
        <v>0</v>
      </c>
      <c r="AY1976">
        <f>COUNTIF(W1973:X1977,"NS")</f>
        <v>0</v>
      </c>
      <c r="AZ1976">
        <f>SUM(W1978)</f>
        <v>0</v>
      </c>
      <c r="BA1976">
        <f>IF($AG$1971=$AH$1971,0,IF(OR(AND(AX1976=0,AY1976&gt;0),AND(AX1976="NS",AZ1976&gt;0),AND(AX1976="NS",AZ1976=0,AY1976=0)),1,IF(OR(AND(AY1976&gt;=2,AZ1976&lt;AX1976),AND(AX1976="NS",AZ1976=0,AY1976&gt;0),AX1976&gt;=AZ1976),0,1)))</f>
        <v>0</v>
      </c>
    </row>
    <row r="1977" spans="1:55" ht="15">
      <c r="A1977" s="166"/>
      <c r="B1977" s="7"/>
      <c r="C1977" s="49" t="s">
        <v>72</v>
      </c>
      <c r="D1977" s="428" t="s">
        <v>625</v>
      </c>
      <c r="E1977" s="428"/>
      <c r="F1977" s="428"/>
      <c r="G1977" s="428"/>
      <c r="H1977" s="428"/>
      <c r="I1977" s="428"/>
      <c r="J1977" s="428"/>
      <c r="K1977" s="428"/>
      <c r="L1977" s="428"/>
      <c r="M1977" s="428"/>
      <c r="N1977" s="428"/>
      <c r="O1977" s="260" t="str">
        <f>IF(AV1977="NO","",AV1977)</f>
        <v/>
      </c>
      <c r="P1977" s="262"/>
      <c r="Q1977" s="364"/>
      <c r="R1977" s="365"/>
      <c r="S1977" s="364"/>
      <c r="T1977" s="365"/>
      <c r="U1977" s="364"/>
      <c r="V1977" s="365"/>
      <c r="W1977" s="364"/>
      <c r="X1977" s="365"/>
      <c r="Y1977" s="364"/>
      <c r="Z1977" s="365"/>
      <c r="AA1977" s="364"/>
      <c r="AB1977" s="365"/>
      <c r="AC1977" s="364"/>
      <c r="AD1977" s="365"/>
      <c r="AG1977">
        <f t="shared" si="819"/>
        <v>0</v>
      </c>
      <c r="AH1977">
        <f t="shared" si="820"/>
        <v>0</v>
      </c>
      <c r="AI1977">
        <f t="shared" si="821"/>
        <v>0</v>
      </c>
      <c r="AJ1977">
        <f t="shared" si="822"/>
        <v>0</v>
      </c>
      <c r="AL1977">
        <f t="shared" si="823"/>
        <v>0</v>
      </c>
      <c r="AN1977">
        <f>$S$1381</f>
        <v>0</v>
      </c>
      <c r="AQ1977">
        <f>$V$1381</f>
        <v>0</v>
      </c>
      <c r="AR1977">
        <f>COUNTIF(Y1973:Z1977,"NS")+COUNTIF(Y1989:Z2005,"NS")</f>
        <v>0</v>
      </c>
      <c r="AS1977">
        <f>SUM(Y1978,Y2006)</f>
        <v>0</v>
      </c>
      <c r="AT1977">
        <f t="shared" si="824"/>
        <v>0</v>
      </c>
      <c r="AV1977" t="str">
        <f>IF(COUNTA(AB1445:AB1564)&gt;0,AB1565,"NO")</f>
        <v>NO</v>
      </c>
      <c r="AX1977">
        <f>$V$1381</f>
        <v>0</v>
      </c>
      <c r="AY1977">
        <f>COUNTIF(Y1973:Z1977,"NS")</f>
        <v>0</v>
      </c>
      <c r="AZ1977">
        <f>SUM(Y1978)</f>
        <v>0</v>
      </c>
      <c r="BA1977">
        <f t="shared" si="825"/>
        <v>0</v>
      </c>
    </row>
    <row r="1978" spans="1:55" ht="15">
      <c r="A1978" s="166"/>
      <c r="B1978" s="7"/>
      <c r="C1978" s="76"/>
      <c r="D1978" s="76"/>
      <c r="E1978" s="76"/>
      <c r="F1978" s="76"/>
      <c r="G1978" s="76"/>
      <c r="H1978"/>
      <c r="I1978" s="12"/>
      <c r="J1978" s="12"/>
      <c r="K1978" s="12"/>
      <c r="L1978" s="145"/>
      <c r="M1978" s="12"/>
      <c r="N1978" s="145" t="s">
        <v>193</v>
      </c>
      <c r="O1978" s="260">
        <f>IF(AND(SUM(O1973:P1977)=0,COUNTIF(O1973:P1977,"NS")&gt;0),"NS",
IF(AND(SUM(O1973:P1977)=0,COUNTIF(O1973:P1977,0)&gt;0),0,
IF(AND(SUM(O1973:P1977)=0,COUNTIF(O1973:P1977,"NA")&gt;0),"NA",
SUM(O1973:P1977))))</f>
        <v>0</v>
      </c>
      <c r="P1978" s="262"/>
      <c r="Q1978" s="260">
        <f t="shared" ref="Q1978" si="826">IF(AND(SUM(Q1973:R1977)=0,COUNTIF(Q1973:R1977,"NS")&gt;0),"NS",
IF(AND(SUM(Q1973:R1977)=0,COUNTIF(Q1973:R1977,0)&gt;0),0,
IF(AND(SUM(Q1973:R1977)=0,COUNTIF(Q1973:R1977,"NA")&gt;0),"NA",
SUM(Q1973:R1977))))</f>
        <v>0</v>
      </c>
      <c r="R1978" s="262"/>
      <c r="S1978" s="260">
        <f t="shared" ref="S1978" si="827">IF(AND(SUM(S1973:T1977)=0,COUNTIF(S1973:T1977,"NS")&gt;0),"NS",
IF(AND(SUM(S1973:T1977)=0,COUNTIF(S1973:T1977,0)&gt;0),0,
IF(AND(SUM(S1973:T1977)=0,COUNTIF(S1973:T1977,"NA")&gt;0),"NA",
SUM(S1973:T1977))))</f>
        <v>0</v>
      </c>
      <c r="T1978" s="262"/>
      <c r="U1978" s="260">
        <f t="shared" ref="U1978" si="828">IF(AND(SUM(U1973:V1977)=0,COUNTIF(U1973:V1977,"NS")&gt;0),"NS",
IF(AND(SUM(U1973:V1977)=0,COUNTIF(U1973:V1977,0)&gt;0),0,
IF(AND(SUM(U1973:V1977)=0,COUNTIF(U1973:V1977,"NA")&gt;0),"NA",
SUM(U1973:V1977))))</f>
        <v>0</v>
      </c>
      <c r="V1978" s="262"/>
      <c r="W1978" s="260">
        <f t="shared" ref="W1978" si="829">IF(AND(SUM(W1973:X1977)=0,COUNTIF(W1973:X1977,"NS")&gt;0),"NS",
IF(AND(SUM(W1973:X1977)=0,COUNTIF(W1973:X1977,0)&gt;0),0,
IF(AND(SUM(W1973:X1977)=0,COUNTIF(W1973:X1977,"NA")&gt;0),"NA",
SUM(W1973:X1977))))</f>
        <v>0</v>
      </c>
      <c r="X1978" s="262"/>
      <c r="Y1978" s="260">
        <f t="shared" ref="Y1978" si="830">IF(AND(SUM(Y1973:Z1977)=0,COUNTIF(Y1973:Z1977,"NS")&gt;0),"NS",
IF(AND(SUM(Y1973:Z1977)=0,COUNTIF(Y1973:Z1977,0)&gt;0),0,
IF(AND(SUM(Y1973:Z1977)=0,COUNTIF(Y1973:Z1977,"NA")&gt;0),"NA",
SUM(Y1973:Z1977))))</f>
        <v>0</v>
      </c>
      <c r="Z1978" s="262"/>
      <c r="AA1978" s="260">
        <f t="shared" ref="AA1978" si="831">IF(AND(SUM(AA1973:AB1977)=0,COUNTIF(AA1973:AB1977,"NS")&gt;0),"NS",
IF(AND(SUM(AA1973:AB1977)=0,COUNTIF(AA1973:AB1977,0)&gt;0),0,
IF(AND(SUM(AA1973:AB1977)=0,COUNTIF(AA1973:AB1977,"NA")&gt;0),"NA",
SUM(AA1973:AB1977))))</f>
        <v>0</v>
      </c>
      <c r="AB1978" s="262"/>
      <c r="AC1978" s="260">
        <f t="shared" ref="AC1978" si="832">IF(AND(SUM(AC1973:AD1977)=0,COUNTIF(AC1973:AD1977,"NS")&gt;0),"NS",
IF(AND(SUM(AC1973:AD1977)=0,COUNTIF(AC1973:AD1977,0)&gt;0),0,
IF(AND(SUM(AC1973:AD1977)=0,COUNTIF(AC1973:AD1977,"NA")&gt;0),"NA",
SUM(AC1973:AD1977))))</f>
        <v>0</v>
      </c>
      <c r="AD1978" s="262"/>
      <c r="AJ1978" s="96">
        <f>SUM(AJ1973:AJ1977)</f>
        <v>0</v>
      </c>
      <c r="AL1978" s="96">
        <f>SUM(AL1973:AL1977)</f>
        <v>0</v>
      </c>
      <c r="AN1978">
        <f>$V$1381</f>
        <v>0</v>
      </c>
      <c r="AQ1978">
        <f>$Y$1381</f>
        <v>0</v>
      </c>
      <c r="AR1978">
        <f>COUNTIF(AA1973:AB1977,"NS")+COUNTIF(AA1989:AB2005,"NS")</f>
        <v>0</v>
      </c>
      <c r="AS1978">
        <f>SUM(AA1978,AA2006)</f>
        <v>0</v>
      </c>
      <c r="AT1978">
        <f t="shared" si="824"/>
        <v>0</v>
      </c>
      <c r="AX1978">
        <f>$Y$1381</f>
        <v>0</v>
      </c>
      <c r="AY1978">
        <f>COUNTIF(AA1973:AB1977,"NS")</f>
        <v>0</v>
      </c>
      <c r="AZ1978">
        <f>SUM(AA1978)</f>
        <v>0</v>
      </c>
      <c r="BA1978">
        <f t="shared" si="825"/>
        <v>0</v>
      </c>
    </row>
    <row r="1979" spans="1:55" ht="15" customHeight="1">
      <c r="A1979" s="166"/>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N1979">
        <f>$Y$1381</f>
        <v>0</v>
      </c>
      <c r="AQ1979">
        <f>$AB$1381</f>
        <v>0</v>
      </c>
      <c r="AR1979">
        <f>COUNTIF(AC1973:AD1977,"NS")+COUNTIF(AC1989:AD2005,"NS")</f>
        <v>0</v>
      </c>
      <c r="AS1979">
        <f>IF((COUNTIF(AC1978,"NA")+COUNTIF(AC2006,"NA"))=2,"NA",SUM(AC1978,AC2006))</f>
        <v>0</v>
      </c>
      <c r="AT1979">
        <f t="shared" si="824"/>
        <v>0</v>
      </c>
      <c r="AX1979">
        <f>$AB$1381</f>
        <v>0</v>
      </c>
      <c r="AY1979">
        <f>COUNTIF(AC1973:AD1977,"NS")</f>
        <v>0</v>
      </c>
      <c r="AZ1979">
        <f>SUM(AC1978)</f>
        <v>0</v>
      </c>
      <c r="BA1979">
        <f t="shared" si="825"/>
        <v>0</v>
      </c>
    </row>
    <row r="1980" spans="1:55" ht="15" customHeight="1">
      <c r="A1980" s="166"/>
      <c r="B1980" s="283" t="str">
        <f>IF(AJ1978=0,"","Error: verificar sumas por fila.")</f>
        <v/>
      </c>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283"/>
      <c r="AN1980">
        <f>$AB$1381</f>
        <v>0</v>
      </c>
      <c r="AT1980" s="96">
        <f>SUM(AT1973:AT1979)</f>
        <v>0</v>
      </c>
      <c r="BA1980" s="96">
        <f>SUM(BA1973:BA1979)</f>
        <v>0</v>
      </c>
    </row>
    <row r="1981" spans="1:55" ht="15" customHeight="1">
      <c r="A1981" s="166"/>
      <c r="B1981" s="283" t="str">
        <f>IF(AT1980=0,"","Error: verificar la consistencia con la pregunta 5.18, la suma de ambas tablas debe ser mayor o igual al total de la pregunta 5.18.")</f>
        <v/>
      </c>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283"/>
    </row>
    <row r="1982" spans="1:55" ht="15" customHeight="1">
      <c r="A1982" s="166"/>
      <c r="B1982" s="371" t="str">
        <f>IF(BA1980=0,"","Alerta: verificar la consistencia con la pregunta 5.18 (Segunda Instrucción).")</f>
        <v/>
      </c>
      <c r="C1982" s="371"/>
      <c r="D1982" s="371"/>
      <c r="E1982" s="371"/>
      <c r="F1982" s="371"/>
      <c r="G1982" s="371"/>
      <c r="H1982" s="371"/>
      <c r="I1982" s="371"/>
      <c r="J1982" s="371"/>
      <c r="K1982" s="371"/>
      <c r="L1982" s="371"/>
      <c r="M1982" s="371"/>
      <c r="N1982" s="371"/>
      <c r="O1982" s="371"/>
      <c r="P1982" s="371"/>
      <c r="Q1982" s="371"/>
      <c r="R1982" s="371"/>
      <c r="S1982" s="371"/>
      <c r="T1982" s="371"/>
      <c r="U1982" s="371"/>
      <c r="V1982" s="371"/>
      <c r="W1982" s="371"/>
      <c r="X1982" s="371"/>
      <c r="Y1982" s="371"/>
      <c r="Z1982" s="371"/>
      <c r="AA1982" s="371"/>
      <c r="AB1982" s="371"/>
      <c r="AC1982" s="371"/>
      <c r="AD1982" s="371"/>
    </row>
    <row r="1983" spans="1:55" ht="15" customHeight="1">
      <c r="A1983" s="166"/>
      <c r="B1983" s="315" t="str">
        <f>IF(AL1978=0,"","Error: debe completar toda la información requerida.")</f>
        <v/>
      </c>
      <c r="C1983" s="315"/>
      <c r="D1983" s="315"/>
      <c r="E1983" s="315"/>
      <c r="F1983" s="315"/>
      <c r="G1983" s="315"/>
      <c r="H1983" s="315"/>
      <c r="I1983" s="315"/>
      <c r="J1983" s="315"/>
      <c r="K1983" s="315"/>
      <c r="L1983" s="315"/>
      <c r="M1983" s="315"/>
      <c r="N1983" s="315"/>
      <c r="O1983" s="315"/>
      <c r="P1983" s="315"/>
      <c r="Q1983" s="315"/>
      <c r="R1983" s="315"/>
      <c r="S1983" s="315"/>
      <c r="T1983" s="315"/>
      <c r="U1983" s="315"/>
      <c r="V1983" s="315"/>
      <c r="W1983" s="315"/>
      <c r="X1983" s="315"/>
      <c r="Y1983" s="315"/>
      <c r="Z1983" s="315"/>
      <c r="AA1983" s="315"/>
      <c r="AB1983" s="315"/>
      <c r="AC1983" s="315"/>
      <c r="AD1983" s="315"/>
    </row>
    <row r="1984" spans="1:55" ht="15" customHeight="1">
      <c r="A1984" s="166"/>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row>
    <row r="1985" spans="1:51" ht="15" customHeight="1">
      <c r="A1985" s="166"/>
      <c r="B1985" s="7"/>
      <c r="C1985" s="5" t="s">
        <v>614</v>
      </c>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row>
    <row r="1986" spans="1:51" ht="15" customHeight="1">
      <c r="A1986" s="166"/>
      <c r="B1986" s="7"/>
      <c r="C1986" s="204"/>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G1986" t="s">
        <v>1507</v>
      </c>
      <c r="AH1986" t="s">
        <v>1508</v>
      </c>
      <c r="AI1986" t="s">
        <v>1509</v>
      </c>
    </row>
    <row r="1987" spans="1:51" ht="24" customHeight="1">
      <c r="A1987" s="166"/>
      <c r="B1987" s="7"/>
      <c r="C1987" s="355" t="s">
        <v>626</v>
      </c>
      <c r="D1987" s="356"/>
      <c r="E1987" s="356"/>
      <c r="F1987" s="356"/>
      <c r="G1987" s="356"/>
      <c r="H1987" s="356"/>
      <c r="I1987" s="356"/>
      <c r="J1987" s="356"/>
      <c r="K1987" s="356"/>
      <c r="L1987" s="356"/>
      <c r="M1987" s="356"/>
      <c r="N1987" s="357"/>
      <c r="O1987" s="259" t="s">
        <v>624</v>
      </c>
      <c r="P1987" s="259"/>
      <c r="Q1987" s="259"/>
      <c r="R1987" s="259"/>
      <c r="S1987" s="259"/>
      <c r="T1987" s="259"/>
      <c r="U1987" s="259"/>
      <c r="V1987" s="259"/>
      <c r="W1987" s="259"/>
      <c r="X1987" s="259"/>
      <c r="Y1987" s="259"/>
      <c r="Z1987" s="259"/>
      <c r="AA1987" s="259"/>
      <c r="AB1987" s="259"/>
      <c r="AC1987" s="259"/>
      <c r="AD1987" s="259"/>
      <c r="AG1987">
        <f>COUNTBLANK(Q1989:AD2005)</f>
        <v>238</v>
      </c>
      <c r="AH1987">
        <v>238</v>
      </c>
      <c r="AI1987">
        <v>136</v>
      </c>
      <c r="AN1987" t="s">
        <v>1575</v>
      </c>
      <c r="AT1987" t="s">
        <v>1599</v>
      </c>
    </row>
    <row r="1988" spans="1:51" ht="108" customHeight="1">
      <c r="A1988" s="166"/>
      <c r="B1988" s="7"/>
      <c r="C1988" s="358"/>
      <c r="D1988" s="359"/>
      <c r="E1988" s="359"/>
      <c r="F1988" s="359"/>
      <c r="G1988" s="359"/>
      <c r="H1988" s="359"/>
      <c r="I1988" s="359"/>
      <c r="J1988" s="359"/>
      <c r="K1988" s="359"/>
      <c r="L1988" s="359"/>
      <c r="M1988" s="359"/>
      <c r="N1988" s="360"/>
      <c r="O1988" s="259" t="s">
        <v>105</v>
      </c>
      <c r="P1988" s="259"/>
      <c r="Q1988" s="409" t="s">
        <v>235</v>
      </c>
      <c r="R1988" s="409"/>
      <c r="S1988" s="409" t="s">
        <v>236</v>
      </c>
      <c r="T1988" s="409"/>
      <c r="U1988" s="409" t="s">
        <v>237</v>
      </c>
      <c r="V1988" s="409"/>
      <c r="W1988" s="409" t="s">
        <v>247</v>
      </c>
      <c r="X1988" s="409"/>
      <c r="Y1988" s="409" t="s">
        <v>245</v>
      </c>
      <c r="Z1988" s="409"/>
      <c r="AA1988" s="409" t="s">
        <v>597</v>
      </c>
      <c r="AB1988" s="409"/>
      <c r="AC1988" s="409" t="s">
        <v>246</v>
      </c>
      <c r="AD1988" s="409"/>
      <c r="AG1988" t="s">
        <v>105</v>
      </c>
      <c r="AH1988" t="s">
        <v>1527</v>
      </c>
      <c r="AI1988" t="s">
        <v>1521</v>
      </c>
      <c r="AJ1988" t="s">
        <v>1528</v>
      </c>
      <c r="AL1988" t="s">
        <v>1510</v>
      </c>
      <c r="AN1988" t="s">
        <v>105</v>
      </c>
      <c r="AR1988" t="s">
        <v>1600</v>
      </c>
      <c r="AT1988" t="s">
        <v>105</v>
      </c>
      <c r="AU1988" t="s">
        <v>1527</v>
      </c>
      <c r="AV1988" t="s">
        <v>1521</v>
      </c>
      <c r="AW1988" t="s">
        <v>1528</v>
      </c>
      <c r="AY1988" t="s">
        <v>1659</v>
      </c>
    </row>
    <row r="1989" spans="1:51" ht="15" customHeight="1">
      <c r="A1989" s="166"/>
      <c r="B1989" s="7"/>
      <c r="C1989" s="119" t="s">
        <v>68</v>
      </c>
      <c r="D1989" s="322" t="s">
        <v>253</v>
      </c>
      <c r="E1989" s="323"/>
      <c r="F1989" s="323"/>
      <c r="G1989" s="323"/>
      <c r="H1989" s="323"/>
      <c r="I1989" s="323"/>
      <c r="J1989" s="323"/>
      <c r="K1989" s="323"/>
      <c r="L1989" s="323"/>
      <c r="M1989" s="323"/>
      <c r="N1989" s="324"/>
      <c r="O1989" s="260" t="str">
        <f>IF(AR1989="NO","",AR1989)</f>
        <v/>
      </c>
      <c r="P1989" s="262"/>
      <c r="Q1989" s="364"/>
      <c r="R1989" s="365"/>
      <c r="S1989" s="364"/>
      <c r="T1989" s="365"/>
      <c r="U1989" s="364"/>
      <c r="V1989" s="365"/>
      <c r="W1989" s="364"/>
      <c r="X1989" s="365"/>
      <c r="Y1989" s="364"/>
      <c r="Z1989" s="365"/>
      <c r="AA1989" s="364"/>
      <c r="AB1989" s="365"/>
      <c r="AC1989" s="364"/>
      <c r="AD1989" s="365"/>
      <c r="AG1989">
        <f>IF(O1989="",0,O1989)</f>
        <v>0</v>
      </c>
      <c r="AH1989">
        <f>COUNTIF(Q1989:AD1989,"NS")</f>
        <v>0</v>
      </c>
      <c r="AI1989">
        <f>SUM(Q1989:AD1989)</f>
        <v>0</v>
      </c>
      <c r="AJ1989">
        <f>IF($AG$1987=$AH$1987,0,IF(OR(AND(AG1989=0,AH1989&gt;0),AND(AG1989="NS",AI1989&gt;0),AND(AG1989="NS",AI1989=0,AH1989=0)),1,IF(OR(AND(AH1989&gt;=2,AI1989&lt;AG1989),AND(AG1989="NS",AI1989=0,AH1989&gt;0),AG1989=AI1989,COUNTIF(O1989:AD1989,"NA")=8),0,1)))</f>
        <v>0</v>
      </c>
      <c r="AL1989">
        <f>IF(COUNTBLANK(Q1989:AD1989)=14,0,IF(COUNTA(Q1989:AD1989)&lt;&gt;COUNTA($Q$1988:$AD$1988),1,0))</f>
        <v>0</v>
      </c>
      <c r="AN1989">
        <f>$G$1381</f>
        <v>0</v>
      </c>
      <c r="AR1989" t="str">
        <f>IF(COUNTA(P1580:P1699)&gt;0,P1700,"NO")</f>
        <v>NO</v>
      </c>
      <c r="AT1989">
        <f>$J$1381</f>
        <v>0</v>
      </c>
      <c r="AU1989">
        <f>COUNTIF(Q1989:R2005,"NS")</f>
        <v>0</v>
      </c>
      <c r="AV1989">
        <f>SUM(Q2006)</f>
        <v>0</v>
      </c>
      <c r="AW1989">
        <f>IF($AG$1987=$AH$1987,0,IF(OR(AND(AT1989=0,AU1989&gt;0),AND(AT1989="NS",AV1989&gt;0),AND(AT1989="NS",AV1989=0,AU1989=0)),1,IF(OR(AND(AU1989&gt;=2,AV1989&lt;AT1989),AND(AT1989="NS",AV1989=0,AU1989&gt;0),AT1989&gt;=AV1989),0,1)))</f>
        <v>0</v>
      </c>
      <c r="AY1989">
        <f>IF(OR(Y1242="NA",Y1242="NS"),0,Y1242)+IF(OR(AB1242="NA",AB1242="NS"),0,AB1242)</f>
        <v>0</v>
      </c>
    </row>
    <row r="1990" spans="1:51" ht="15">
      <c r="A1990" s="166"/>
      <c r="B1990" s="7"/>
      <c r="C1990" s="120" t="s">
        <v>69</v>
      </c>
      <c r="D1990" s="322" t="s">
        <v>254</v>
      </c>
      <c r="E1990" s="323"/>
      <c r="F1990" s="323"/>
      <c r="G1990" s="323"/>
      <c r="H1990" s="323"/>
      <c r="I1990" s="323"/>
      <c r="J1990" s="323"/>
      <c r="K1990" s="323"/>
      <c r="L1990" s="323"/>
      <c r="M1990" s="323"/>
      <c r="N1990" s="324"/>
      <c r="O1990" s="260" t="str">
        <f t="shared" ref="O1990:O2005" si="833">IF(AR1990="NO","",AR1990)</f>
        <v/>
      </c>
      <c r="P1990" s="262"/>
      <c r="Q1990" s="364"/>
      <c r="R1990" s="365"/>
      <c r="S1990" s="364"/>
      <c r="T1990" s="365"/>
      <c r="U1990" s="364"/>
      <c r="V1990" s="365"/>
      <c r="W1990" s="364"/>
      <c r="X1990" s="365"/>
      <c r="Y1990" s="364"/>
      <c r="Z1990" s="365"/>
      <c r="AA1990" s="364"/>
      <c r="AB1990" s="365"/>
      <c r="AC1990" s="364"/>
      <c r="AD1990" s="365"/>
      <c r="AG1990">
        <f t="shared" ref="AG1990:AG2005" si="834">IF(O1990="",0,O1990)</f>
        <v>0</v>
      </c>
      <c r="AH1990">
        <f t="shared" ref="AH1990:AH2005" si="835">COUNTIF(Q1990:AD1990,"NS")</f>
        <v>0</v>
      </c>
      <c r="AI1990">
        <f t="shared" ref="AI1990:AI2005" si="836">SUM(Q1990:AD1990)</f>
        <v>0</v>
      </c>
      <c r="AJ1990">
        <f t="shared" ref="AJ1990:AJ2005" si="837">IF($AG$1987=$AH$1987,0,IF(OR(AND(AG1990=0,AH1990&gt;0),AND(AG1990="NS",AI1990&gt;0),AND(AG1990="NS",AI1990=0,AH1990=0)),1,IF(OR(AND(AH1990&gt;=2,AI1990&lt;AG1990),AND(AG1990="NS",AI1990=0,AH1990&gt;0),AG1990=AI1990,COUNTIF(O1990:AD1990,"NA")=8),0,1)))</f>
        <v>0</v>
      </c>
      <c r="AL1990">
        <f t="shared" ref="AL1990:AL2005" si="838">IF(COUNTBLANK(Q1990:AD1990)=14,0,IF(COUNTA(Q1990:AD1990)&lt;&gt;COUNTA($Q$1988:$AD$1988),1,0))</f>
        <v>0</v>
      </c>
      <c r="AN1990">
        <f>$J$1381</f>
        <v>0</v>
      </c>
      <c r="AR1990" t="str">
        <f>IF(COUNTA(S1580:S1699)&gt;0,S1700,"NO")</f>
        <v>NO</v>
      </c>
      <c r="AT1990">
        <f>$M$1381</f>
        <v>0</v>
      </c>
      <c r="AU1990">
        <f>COUNTIF(S1989:T2005,"NS")</f>
        <v>0</v>
      </c>
      <c r="AV1990">
        <f>SUM(S2006)</f>
        <v>0</v>
      </c>
      <c r="AW1990">
        <f t="shared" ref="AW1990:AW1995" si="839">IF($AG$1987=$AH$1987,0,IF(OR(AND(AT1990=0,AU1990&gt;0),AND(AT1990="NS",AV1990&gt;0),AND(AT1990="NS",AV1990=0,AU1990=0)),1,IF(OR(AND(AU1990&gt;=2,AV1990&lt;AT1990),AND(AT1990="NS",AV1990=0,AU1990&gt;0),AT1990&gt;=AV1990),0,1)))</f>
        <v>0</v>
      </c>
    </row>
    <row r="1991" spans="1:51" ht="15">
      <c r="A1991" s="166"/>
      <c r="B1991" s="7"/>
      <c r="C1991" s="120" t="s">
        <v>70</v>
      </c>
      <c r="D1991" s="322" t="s">
        <v>255</v>
      </c>
      <c r="E1991" s="323"/>
      <c r="F1991" s="323"/>
      <c r="G1991" s="323"/>
      <c r="H1991" s="323"/>
      <c r="I1991" s="323"/>
      <c r="J1991" s="323"/>
      <c r="K1991" s="323"/>
      <c r="L1991" s="323"/>
      <c r="M1991" s="323"/>
      <c r="N1991" s="324"/>
      <c r="O1991" s="260" t="str">
        <f t="shared" si="833"/>
        <v/>
      </c>
      <c r="P1991" s="262"/>
      <c r="Q1991" s="364"/>
      <c r="R1991" s="365"/>
      <c r="S1991" s="364"/>
      <c r="T1991" s="365"/>
      <c r="U1991" s="364"/>
      <c r="V1991" s="365"/>
      <c r="W1991" s="364"/>
      <c r="X1991" s="365"/>
      <c r="Y1991" s="364"/>
      <c r="Z1991" s="365"/>
      <c r="AA1991" s="364"/>
      <c r="AB1991" s="365"/>
      <c r="AC1991" s="364"/>
      <c r="AD1991" s="365"/>
      <c r="AG1991">
        <f t="shared" si="834"/>
        <v>0</v>
      </c>
      <c r="AH1991">
        <f t="shared" si="835"/>
        <v>0</v>
      </c>
      <c r="AI1991">
        <f t="shared" si="836"/>
        <v>0</v>
      </c>
      <c r="AJ1991">
        <f t="shared" si="837"/>
        <v>0</v>
      </c>
      <c r="AL1991">
        <f t="shared" si="838"/>
        <v>0</v>
      </c>
      <c r="AN1991">
        <f>$M$1381</f>
        <v>0</v>
      </c>
      <c r="AR1991" t="str">
        <f>IF(COUNTA(V1580:V1699)&gt;0,V1700,"NO")</f>
        <v>NO</v>
      </c>
      <c r="AT1991">
        <f>$P$1381</f>
        <v>0</v>
      </c>
      <c r="AU1991">
        <f>COUNTIF(U1989:V2005,"NS")</f>
        <v>0</v>
      </c>
      <c r="AV1991">
        <f>SUM(U2006)</f>
        <v>0</v>
      </c>
      <c r="AW1991">
        <f t="shared" si="839"/>
        <v>0</v>
      </c>
    </row>
    <row r="1992" spans="1:51" ht="15">
      <c r="A1992" s="166"/>
      <c r="B1992" s="7"/>
      <c r="C1992" s="120" t="s">
        <v>71</v>
      </c>
      <c r="D1992" s="322" t="s">
        <v>256</v>
      </c>
      <c r="E1992" s="323"/>
      <c r="F1992" s="323"/>
      <c r="G1992" s="323"/>
      <c r="H1992" s="323"/>
      <c r="I1992" s="323"/>
      <c r="J1992" s="323"/>
      <c r="K1992" s="323"/>
      <c r="L1992" s="323"/>
      <c r="M1992" s="323"/>
      <c r="N1992" s="324"/>
      <c r="O1992" s="260" t="str">
        <f t="shared" si="833"/>
        <v/>
      </c>
      <c r="P1992" s="262"/>
      <c r="Q1992" s="364"/>
      <c r="R1992" s="365"/>
      <c r="S1992" s="364"/>
      <c r="T1992" s="365"/>
      <c r="U1992" s="364"/>
      <c r="V1992" s="365"/>
      <c r="W1992" s="364"/>
      <c r="X1992" s="365"/>
      <c r="Y1992" s="364"/>
      <c r="Z1992" s="365"/>
      <c r="AA1992" s="364"/>
      <c r="AB1992" s="365"/>
      <c r="AC1992" s="364"/>
      <c r="AD1992" s="365"/>
      <c r="AG1992">
        <f t="shared" si="834"/>
        <v>0</v>
      </c>
      <c r="AH1992">
        <f t="shared" si="835"/>
        <v>0</v>
      </c>
      <c r="AI1992">
        <f t="shared" si="836"/>
        <v>0</v>
      </c>
      <c r="AJ1992">
        <f t="shared" si="837"/>
        <v>0</v>
      </c>
      <c r="AL1992">
        <f t="shared" si="838"/>
        <v>0</v>
      </c>
      <c r="AN1992">
        <f>$P$1381</f>
        <v>0</v>
      </c>
      <c r="AR1992" t="str">
        <f>IF(COUNTA(Y1580:Y1699)&gt;0,Y1700,"NO")</f>
        <v>NO</v>
      </c>
      <c r="AT1992">
        <f>$S$1381</f>
        <v>0</v>
      </c>
      <c r="AU1992">
        <f>COUNTIF(W1989:X2005,"NS")</f>
        <v>0</v>
      </c>
      <c r="AV1992">
        <f>SUM(W2006)</f>
        <v>0</v>
      </c>
      <c r="AW1992">
        <f t="shared" si="839"/>
        <v>0</v>
      </c>
    </row>
    <row r="1993" spans="1:51" ht="15">
      <c r="A1993" s="166"/>
      <c r="B1993" s="7"/>
      <c r="C1993" s="120" t="s">
        <v>72</v>
      </c>
      <c r="D1993" s="322" t="s">
        <v>257</v>
      </c>
      <c r="E1993" s="323"/>
      <c r="F1993" s="323"/>
      <c r="G1993" s="323"/>
      <c r="H1993" s="323"/>
      <c r="I1993" s="323"/>
      <c r="J1993" s="323"/>
      <c r="K1993" s="323"/>
      <c r="L1993" s="323"/>
      <c r="M1993" s="323"/>
      <c r="N1993" s="324"/>
      <c r="O1993" s="260" t="str">
        <f t="shared" si="833"/>
        <v/>
      </c>
      <c r="P1993" s="262"/>
      <c r="Q1993" s="364"/>
      <c r="R1993" s="365"/>
      <c r="S1993" s="364"/>
      <c r="T1993" s="365"/>
      <c r="U1993" s="364"/>
      <c r="V1993" s="365"/>
      <c r="W1993" s="364"/>
      <c r="X1993" s="365"/>
      <c r="Y1993" s="364"/>
      <c r="Z1993" s="365"/>
      <c r="AA1993" s="364"/>
      <c r="AB1993" s="365"/>
      <c r="AC1993" s="364"/>
      <c r="AD1993" s="365"/>
      <c r="AG1993">
        <f t="shared" si="834"/>
        <v>0</v>
      </c>
      <c r="AH1993">
        <f t="shared" si="835"/>
        <v>0</v>
      </c>
      <c r="AI1993">
        <f t="shared" si="836"/>
        <v>0</v>
      </c>
      <c r="AJ1993">
        <f t="shared" si="837"/>
        <v>0</v>
      </c>
      <c r="AL1993">
        <f t="shared" si="838"/>
        <v>0</v>
      </c>
      <c r="AN1993">
        <f>$S$1381</f>
        <v>0</v>
      </c>
      <c r="AR1993" t="str">
        <f>IF(COUNTA(AB1580:AB1699)&gt;0,AB1700,"NO")</f>
        <v>NO</v>
      </c>
      <c r="AT1993">
        <f>$V$1381</f>
        <v>0</v>
      </c>
      <c r="AU1993">
        <f>COUNTIF(Y1989:Z2005,"NS")</f>
        <v>0</v>
      </c>
      <c r="AV1993">
        <f>SUM(Y2006)</f>
        <v>0</v>
      </c>
      <c r="AW1993">
        <f t="shared" si="839"/>
        <v>0</v>
      </c>
    </row>
    <row r="1994" spans="1:51" ht="15">
      <c r="A1994" s="166"/>
      <c r="B1994" s="7"/>
      <c r="C1994" s="120" t="s">
        <v>73</v>
      </c>
      <c r="D1994" s="322" t="s">
        <v>258</v>
      </c>
      <c r="E1994" s="323"/>
      <c r="F1994" s="323"/>
      <c r="G1994" s="323"/>
      <c r="H1994" s="323"/>
      <c r="I1994" s="323"/>
      <c r="J1994" s="323"/>
      <c r="K1994" s="323"/>
      <c r="L1994" s="323"/>
      <c r="M1994" s="323"/>
      <c r="N1994" s="324"/>
      <c r="O1994" s="260" t="str">
        <f t="shared" si="833"/>
        <v/>
      </c>
      <c r="P1994" s="262"/>
      <c r="Q1994" s="364"/>
      <c r="R1994" s="365"/>
      <c r="S1994" s="364"/>
      <c r="T1994" s="365"/>
      <c r="U1994" s="364"/>
      <c r="V1994" s="365"/>
      <c r="W1994" s="364"/>
      <c r="X1994" s="365"/>
      <c r="Y1994" s="364"/>
      <c r="Z1994" s="365"/>
      <c r="AA1994" s="364"/>
      <c r="AB1994" s="365"/>
      <c r="AC1994" s="364"/>
      <c r="AD1994" s="365"/>
      <c r="AG1994">
        <f t="shared" si="834"/>
        <v>0</v>
      </c>
      <c r="AH1994">
        <f t="shared" si="835"/>
        <v>0</v>
      </c>
      <c r="AI1994">
        <f t="shared" si="836"/>
        <v>0</v>
      </c>
      <c r="AJ1994">
        <f t="shared" si="837"/>
        <v>0</v>
      </c>
      <c r="AL1994">
        <f t="shared" si="838"/>
        <v>0</v>
      </c>
      <c r="AN1994">
        <f>$V$1381</f>
        <v>0</v>
      </c>
      <c r="AR1994" t="str">
        <f>IF(COUNTA(M1706:M1825)&gt;0,M1826,"NO")</f>
        <v>NO</v>
      </c>
      <c r="AT1994">
        <f>$Y$1381</f>
        <v>0</v>
      </c>
      <c r="AU1994">
        <f>COUNTIF(AA1989:AB2005,"NS")</f>
        <v>0</v>
      </c>
      <c r="AV1994">
        <f>SUM(AA2006)</f>
        <v>0</v>
      </c>
      <c r="AW1994">
        <f t="shared" si="839"/>
        <v>0</v>
      </c>
    </row>
    <row r="1995" spans="1:51" ht="15">
      <c r="A1995" s="166"/>
      <c r="B1995" s="7"/>
      <c r="C1995" s="120" t="s">
        <v>74</v>
      </c>
      <c r="D1995" s="322" t="s">
        <v>259</v>
      </c>
      <c r="E1995" s="323"/>
      <c r="F1995" s="323"/>
      <c r="G1995" s="323"/>
      <c r="H1995" s="323"/>
      <c r="I1995" s="323"/>
      <c r="J1995" s="323"/>
      <c r="K1995" s="323"/>
      <c r="L1995" s="323"/>
      <c r="M1995" s="323"/>
      <c r="N1995" s="324"/>
      <c r="O1995" s="260" t="str">
        <f t="shared" si="833"/>
        <v/>
      </c>
      <c r="P1995" s="262"/>
      <c r="Q1995" s="364"/>
      <c r="R1995" s="365"/>
      <c r="S1995" s="364"/>
      <c r="T1995" s="365"/>
      <c r="U1995" s="364"/>
      <c r="V1995" s="365"/>
      <c r="W1995" s="364"/>
      <c r="X1995" s="365"/>
      <c r="Y1995" s="364"/>
      <c r="Z1995" s="365"/>
      <c r="AA1995" s="364"/>
      <c r="AB1995" s="365"/>
      <c r="AC1995" s="364"/>
      <c r="AD1995" s="365"/>
      <c r="AG1995">
        <f t="shared" si="834"/>
        <v>0</v>
      </c>
      <c r="AH1995">
        <f t="shared" si="835"/>
        <v>0</v>
      </c>
      <c r="AI1995">
        <f t="shared" si="836"/>
        <v>0</v>
      </c>
      <c r="AJ1995">
        <f t="shared" si="837"/>
        <v>0</v>
      </c>
      <c r="AL1995">
        <f t="shared" si="838"/>
        <v>0</v>
      </c>
      <c r="AN1995">
        <f>$Y$1381</f>
        <v>0</v>
      </c>
      <c r="AR1995" t="str">
        <f>IF(COUNTA(P1706:P1825)&gt;0,P1826,"NO")</f>
        <v>NO</v>
      </c>
      <c r="AT1995">
        <f>$AB$1381</f>
        <v>0</v>
      </c>
      <c r="AU1995">
        <f>COUNTIF(AC1989:AD2005,"NS")</f>
        <v>0</v>
      </c>
      <c r="AV1995">
        <f>SUM(AC2006)</f>
        <v>0</v>
      </c>
      <c r="AW1995">
        <f t="shared" si="839"/>
        <v>0</v>
      </c>
    </row>
    <row r="1996" spans="1:51" ht="24" customHeight="1">
      <c r="A1996" s="166"/>
      <c r="B1996" s="7"/>
      <c r="C1996" s="120" t="s">
        <v>75</v>
      </c>
      <c r="D1996" s="322" t="s">
        <v>260</v>
      </c>
      <c r="E1996" s="323"/>
      <c r="F1996" s="323"/>
      <c r="G1996" s="323"/>
      <c r="H1996" s="323"/>
      <c r="I1996" s="323"/>
      <c r="J1996" s="323"/>
      <c r="K1996" s="323"/>
      <c r="L1996" s="323"/>
      <c r="M1996" s="323"/>
      <c r="N1996" s="324"/>
      <c r="O1996" s="260" t="str">
        <f t="shared" si="833"/>
        <v/>
      </c>
      <c r="P1996" s="262"/>
      <c r="Q1996" s="364"/>
      <c r="R1996" s="365"/>
      <c r="S1996" s="364"/>
      <c r="T1996" s="365"/>
      <c r="U1996" s="364"/>
      <c r="V1996" s="365"/>
      <c r="W1996" s="364"/>
      <c r="X1996" s="365"/>
      <c r="Y1996" s="364"/>
      <c r="Z1996" s="365"/>
      <c r="AA1996" s="364"/>
      <c r="AB1996" s="365"/>
      <c r="AC1996" s="364"/>
      <c r="AD1996" s="365"/>
      <c r="AG1996">
        <f t="shared" si="834"/>
        <v>0</v>
      </c>
      <c r="AH1996">
        <f t="shared" si="835"/>
        <v>0</v>
      </c>
      <c r="AI1996">
        <f t="shared" si="836"/>
        <v>0</v>
      </c>
      <c r="AJ1996">
        <f t="shared" si="837"/>
        <v>0</v>
      </c>
      <c r="AL1996">
        <f t="shared" si="838"/>
        <v>0</v>
      </c>
      <c r="AN1996">
        <f>$AB$1381</f>
        <v>0</v>
      </c>
      <c r="AR1996" t="str">
        <f>IF(COUNTA(S1706:S1825)&gt;0,S1826,"NO")</f>
        <v>NO</v>
      </c>
      <c r="AW1996" s="96">
        <f>SUM(AW1989:AW1995)</f>
        <v>0</v>
      </c>
    </row>
    <row r="1997" spans="1:51" ht="15">
      <c r="A1997" s="166"/>
      <c r="B1997" s="7"/>
      <c r="C1997" s="120" t="s">
        <v>76</v>
      </c>
      <c r="D1997" s="322" t="s">
        <v>261</v>
      </c>
      <c r="E1997" s="323"/>
      <c r="F1997" s="323"/>
      <c r="G1997" s="323"/>
      <c r="H1997" s="323"/>
      <c r="I1997" s="323"/>
      <c r="J1997" s="323"/>
      <c r="K1997" s="323"/>
      <c r="L1997" s="323"/>
      <c r="M1997" s="323"/>
      <c r="N1997" s="324"/>
      <c r="O1997" s="260" t="str">
        <f t="shared" si="833"/>
        <v/>
      </c>
      <c r="P1997" s="262"/>
      <c r="Q1997" s="364"/>
      <c r="R1997" s="365"/>
      <c r="S1997" s="364"/>
      <c r="T1997" s="365"/>
      <c r="U1997" s="364"/>
      <c r="V1997" s="365"/>
      <c r="W1997" s="364"/>
      <c r="X1997" s="365"/>
      <c r="Y1997" s="364"/>
      <c r="Z1997" s="365"/>
      <c r="AA1997" s="364"/>
      <c r="AB1997" s="365"/>
      <c r="AC1997" s="364"/>
      <c r="AD1997" s="365"/>
      <c r="AG1997">
        <f t="shared" si="834"/>
        <v>0</v>
      </c>
      <c r="AH1997">
        <f t="shared" si="835"/>
        <v>0</v>
      </c>
      <c r="AI1997">
        <f t="shared" si="836"/>
        <v>0</v>
      </c>
      <c r="AJ1997">
        <f t="shared" si="837"/>
        <v>0</v>
      </c>
      <c r="AL1997">
        <f t="shared" si="838"/>
        <v>0</v>
      </c>
      <c r="AR1997" t="str">
        <f>IF(COUNTA(V1706:V1825)&gt;0,V1826,"NO")</f>
        <v>NO</v>
      </c>
    </row>
    <row r="1998" spans="1:51" ht="15">
      <c r="A1998" s="166"/>
      <c r="B1998" s="7"/>
      <c r="C1998" s="120" t="s">
        <v>77</v>
      </c>
      <c r="D1998" s="322" t="s">
        <v>262</v>
      </c>
      <c r="E1998" s="323"/>
      <c r="F1998" s="323"/>
      <c r="G1998" s="323"/>
      <c r="H1998" s="323"/>
      <c r="I1998" s="323"/>
      <c r="J1998" s="323"/>
      <c r="K1998" s="323"/>
      <c r="L1998" s="323"/>
      <c r="M1998" s="323"/>
      <c r="N1998" s="324"/>
      <c r="O1998" s="260" t="str">
        <f t="shared" si="833"/>
        <v/>
      </c>
      <c r="P1998" s="262"/>
      <c r="Q1998" s="364"/>
      <c r="R1998" s="365"/>
      <c r="S1998" s="364"/>
      <c r="T1998" s="365"/>
      <c r="U1998" s="364"/>
      <c r="V1998" s="365"/>
      <c r="W1998" s="364"/>
      <c r="X1998" s="365"/>
      <c r="Y1998" s="364"/>
      <c r="Z1998" s="365"/>
      <c r="AA1998" s="364"/>
      <c r="AB1998" s="365"/>
      <c r="AC1998" s="364"/>
      <c r="AD1998" s="365"/>
      <c r="AG1998">
        <f t="shared" si="834"/>
        <v>0</v>
      </c>
      <c r="AH1998">
        <f t="shared" si="835"/>
        <v>0</v>
      </c>
      <c r="AI1998">
        <f t="shared" si="836"/>
        <v>0</v>
      </c>
      <c r="AJ1998">
        <f t="shared" si="837"/>
        <v>0</v>
      </c>
      <c r="AL1998">
        <f t="shared" si="838"/>
        <v>0</v>
      </c>
      <c r="AR1998" t="str">
        <f>IF(COUNTA(Y1706:Y1825)&gt;0,Y1826,"NO")</f>
        <v>NO</v>
      </c>
    </row>
    <row r="1999" spans="1:51" ht="15">
      <c r="A1999" s="166"/>
      <c r="B1999" s="7"/>
      <c r="C1999" s="120" t="s">
        <v>78</v>
      </c>
      <c r="D1999" s="322" t="s">
        <v>263</v>
      </c>
      <c r="E1999" s="323"/>
      <c r="F1999" s="323"/>
      <c r="G1999" s="323"/>
      <c r="H1999" s="323"/>
      <c r="I1999" s="323"/>
      <c r="J1999" s="323"/>
      <c r="K1999" s="323"/>
      <c r="L1999" s="323"/>
      <c r="M1999" s="323"/>
      <c r="N1999" s="324"/>
      <c r="O1999" s="260" t="str">
        <f t="shared" si="833"/>
        <v/>
      </c>
      <c r="P1999" s="262"/>
      <c r="Q1999" s="364"/>
      <c r="R1999" s="365"/>
      <c r="S1999" s="364"/>
      <c r="T1999" s="365"/>
      <c r="U1999" s="364"/>
      <c r="V1999" s="365"/>
      <c r="W1999" s="364"/>
      <c r="X1999" s="365"/>
      <c r="Y1999" s="364"/>
      <c r="Z1999" s="365"/>
      <c r="AA1999" s="364"/>
      <c r="AB1999" s="365"/>
      <c r="AC1999" s="364"/>
      <c r="AD1999" s="365"/>
      <c r="AG1999">
        <f t="shared" si="834"/>
        <v>0</v>
      </c>
      <c r="AH1999">
        <f t="shared" si="835"/>
        <v>0</v>
      </c>
      <c r="AI1999">
        <f t="shared" si="836"/>
        <v>0</v>
      </c>
      <c r="AJ1999">
        <f t="shared" si="837"/>
        <v>0</v>
      </c>
      <c r="AL1999">
        <f t="shared" si="838"/>
        <v>0</v>
      </c>
      <c r="AR1999" t="str">
        <f>IF(COUNTA(AB1706:AB1825)&gt;0,AB1826,"NO")</f>
        <v>NO</v>
      </c>
    </row>
    <row r="2000" spans="1:51" ht="15">
      <c r="A2000" s="166"/>
      <c r="B2000" s="7"/>
      <c r="C2000" s="120" t="s">
        <v>79</v>
      </c>
      <c r="D2000" s="322" t="s">
        <v>264</v>
      </c>
      <c r="E2000" s="323"/>
      <c r="F2000" s="323"/>
      <c r="G2000" s="323"/>
      <c r="H2000" s="323"/>
      <c r="I2000" s="323"/>
      <c r="J2000" s="323"/>
      <c r="K2000" s="323"/>
      <c r="L2000" s="323"/>
      <c r="M2000" s="323"/>
      <c r="N2000" s="324"/>
      <c r="O2000" s="260" t="str">
        <f t="shared" si="833"/>
        <v/>
      </c>
      <c r="P2000" s="262"/>
      <c r="Q2000" s="364"/>
      <c r="R2000" s="365"/>
      <c r="S2000" s="364"/>
      <c r="T2000" s="365"/>
      <c r="U2000" s="364"/>
      <c r="V2000" s="365"/>
      <c r="W2000" s="364"/>
      <c r="X2000" s="365"/>
      <c r="Y2000" s="364"/>
      <c r="Z2000" s="365"/>
      <c r="AA2000" s="364"/>
      <c r="AB2000" s="365"/>
      <c r="AC2000" s="364"/>
      <c r="AD2000" s="365"/>
      <c r="AG2000">
        <f t="shared" si="834"/>
        <v>0</v>
      </c>
      <c r="AH2000">
        <f t="shared" si="835"/>
        <v>0</v>
      </c>
      <c r="AI2000">
        <f t="shared" si="836"/>
        <v>0</v>
      </c>
      <c r="AJ2000">
        <f t="shared" si="837"/>
        <v>0</v>
      </c>
      <c r="AL2000">
        <f t="shared" si="838"/>
        <v>0</v>
      </c>
      <c r="AR2000" t="str">
        <f>IF(COUNTA(M1832:M1951)&gt;0,M1952,"NO")</f>
        <v>NO</v>
      </c>
    </row>
    <row r="2001" spans="1:44" ht="15">
      <c r="A2001" s="166"/>
      <c r="B2001" s="7"/>
      <c r="C2001" s="120" t="s">
        <v>80</v>
      </c>
      <c r="D2001" s="322" t="s">
        <v>265</v>
      </c>
      <c r="E2001" s="323"/>
      <c r="F2001" s="323"/>
      <c r="G2001" s="323"/>
      <c r="H2001" s="323"/>
      <c r="I2001" s="323"/>
      <c r="J2001" s="323"/>
      <c r="K2001" s="323"/>
      <c r="L2001" s="323"/>
      <c r="M2001" s="323"/>
      <c r="N2001" s="324"/>
      <c r="O2001" s="260" t="str">
        <f t="shared" si="833"/>
        <v/>
      </c>
      <c r="P2001" s="262"/>
      <c r="Q2001" s="364"/>
      <c r="R2001" s="365"/>
      <c r="S2001" s="364"/>
      <c r="T2001" s="365"/>
      <c r="U2001" s="364"/>
      <c r="V2001" s="365"/>
      <c r="W2001" s="364"/>
      <c r="X2001" s="365"/>
      <c r="Y2001" s="364"/>
      <c r="Z2001" s="365"/>
      <c r="AA2001" s="364"/>
      <c r="AB2001" s="365"/>
      <c r="AC2001" s="364"/>
      <c r="AD2001" s="365"/>
      <c r="AG2001">
        <f t="shared" si="834"/>
        <v>0</v>
      </c>
      <c r="AH2001">
        <f t="shared" si="835"/>
        <v>0</v>
      </c>
      <c r="AI2001">
        <f t="shared" si="836"/>
        <v>0</v>
      </c>
      <c r="AJ2001">
        <f t="shared" si="837"/>
        <v>0</v>
      </c>
      <c r="AL2001">
        <f t="shared" si="838"/>
        <v>0</v>
      </c>
      <c r="AR2001" t="str">
        <f>IF(COUNTA(P1832:P1951)&gt;0,P1952,"NO")</f>
        <v>NO</v>
      </c>
    </row>
    <row r="2002" spans="1:44" ht="15">
      <c r="A2002" s="166"/>
      <c r="B2002" s="7"/>
      <c r="C2002" s="120" t="s">
        <v>81</v>
      </c>
      <c r="D2002" s="322" t="s">
        <v>266</v>
      </c>
      <c r="E2002" s="323"/>
      <c r="F2002" s="323"/>
      <c r="G2002" s="323"/>
      <c r="H2002" s="323"/>
      <c r="I2002" s="323"/>
      <c r="J2002" s="323"/>
      <c r="K2002" s="323"/>
      <c r="L2002" s="323"/>
      <c r="M2002" s="323"/>
      <c r="N2002" s="324"/>
      <c r="O2002" s="260" t="str">
        <f t="shared" si="833"/>
        <v/>
      </c>
      <c r="P2002" s="262"/>
      <c r="Q2002" s="364"/>
      <c r="R2002" s="365"/>
      <c r="S2002" s="364"/>
      <c r="T2002" s="365"/>
      <c r="U2002" s="364"/>
      <c r="V2002" s="365"/>
      <c r="W2002" s="364"/>
      <c r="X2002" s="365"/>
      <c r="Y2002" s="364"/>
      <c r="Z2002" s="365"/>
      <c r="AA2002" s="364"/>
      <c r="AB2002" s="365"/>
      <c r="AC2002" s="364"/>
      <c r="AD2002" s="365"/>
      <c r="AG2002">
        <f t="shared" si="834"/>
        <v>0</v>
      </c>
      <c r="AH2002">
        <f t="shared" si="835"/>
        <v>0</v>
      </c>
      <c r="AI2002">
        <f t="shared" si="836"/>
        <v>0</v>
      </c>
      <c r="AJ2002">
        <f t="shared" si="837"/>
        <v>0</v>
      </c>
      <c r="AL2002">
        <f t="shared" si="838"/>
        <v>0</v>
      </c>
      <c r="AR2002" t="str">
        <f>IF(COUNTA(S1832:S1951)&gt;0,S1952,"NO")</f>
        <v>NO</v>
      </c>
    </row>
    <row r="2003" spans="1:44" ht="36" customHeight="1">
      <c r="A2003" s="166"/>
      <c r="B2003" s="7"/>
      <c r="C2003" s="120" t="s">
        <v>82</v>
      </c>
      <c r="D2003" s="322" t="s">
        <v>267</v>
      </c>
      <c r="E2003" s="323"/>
      <c r="F2003" s="323"/>
      <c r="G2003" s="323"/>
      <c r="H2003" s="323"/>
      <c r="I2003" s="323"/>
      <c r="J2003" s="323"/>
      <c r="K2003" s="323"/>
      <c r="L2003" s="323"/>
      <c r="M2003" s="323"/>
      <c r="N2003" s="324"/>
      <c r="O2003" s="260" t="str">
        <f t="shared" si="833"/>
        <v/>
      </c>
      <c r="P2003" s="262"/>
      <c r="Q2003" s="364"/>
      <c r="R2003" s="365"/>
      <c r="S2003" s="364"/>
      <c r="T2003" s="365"/>
      <c r="U2003" s="364"/>
      <c r="V2003" s="365"/>
      <c r="W2003" s="364"/>
      <c r="X2003" s="365"/>
      <c r="Y2003" s="364"/>
      <c r="Z2003" s="365"/>
      <c r="AA2003" s="364"/>
      <c r="AB2003" s="365"/>
      <c r="AC2003" s="364"/>
      <c r="AD2003" s="365"/>
      <c r="AG2003">
        <f t="shared" si="834"/>
        <v>0</v>
      </c>
      <c r="AH2003">
        <f t="shared" si="835"/>
        <v>0</v>
      </c>
      <c r="AI2003">
        <f t="shared" si="836"/>
        <v>0</v>
      </c>
      <c r="AJ2003">
        <f t="shared" si="837"/>
        <v>0</v>
      </c>
      <c r="AL2003">
        <f t="shared" si="838"/>
        <v>0</v>
      </c>
      <c r="AR2003" t="str">
        <f>IF(COUNTA(V1832:V1951)&gt;0,V1952,"NO")</f>
        <v>NO</v>
      </c>
    </row>
    <row r="2004" spans="1:44" ht="24" customHeight="1">
      <c r="A2004" s="166"/>
      <c r="B2004" s="7"/>
      <c r="C2004" s="120" t="s">
        <v>83</v>
      </c>
      <c r="D2004" s="322" t="s">
        <v>619</v>
      </c>
      <c r="E2004" s="323"/>
      <c r="F2004" s="323"/>
      <c r="G2004" s="323"/>
      <c r="H2004" s="323"/>
      <c r="I2004" s="323"/>
      <c r="J2004" s="323"/>
      <c r="K2004" s="323"/>
      <c r="L2004" s="323"/>
      <c r="M2004" s="323"/>
      <c r="N2004" s="324"/>
      <c r="O2004" s="260" t="str">
        <f t="shared" si="833"/>
        <v/>
      </c>
      <c r="P2004" s="262"/>
      <c r="Q2004" s="364"/>
      <c r="R2004" s="365"/>
      <c r="S2004" s="364"/>
      <c r="T2004" s="365"/>
      <c r="U2004" s="364"/>
      <c r="V2004" s="365"/>
      <c r="W2004" s="364"/>
      <c r="X2004" s="365"/>
      <c r="Y2004" s="364"/>
      <c r="Z2004" s="365"/>
      <c r="AA2004" s="364"/>
      <c r="AB2004" s="365"/>
      <c r="AC2004" s="364"/>
      <c r="AD2004" s="365"/>
      <c r="AG2004">
        <f t="shared" si="834"/>
        <v>0</v>
      </c>
      <c r="AH2004">
        <f t="shared" si="835"/>
        <v>0</v>
      </c>
      <c r="AI2004">
        <f t="shared" si="836"/>
        <v>0</v>
      </c>
      <c r="AJ2004">
        <f t="shared" si="837"/>
        <v>0</v>
      </c>
      <c r="AL2004">
        <f t="shared" si="838"/>
        <v>0</v>
      </c>
      <c r="AR2004" t="str">
        <f>IF(COUNTA(Y1832:Y1951)&gt;0,Y1952,"NO")</f>
        <v>NO</v>
      </c>
    </row>
    <row r="2005" spans="1:44" ht="15">
      <c r="A2005" s="166"/>
      <c r="B2005" s="7"/>
      <c r="C2005" s="120" t="s">
        <v>84</v>
      </c>
      <c r="D2005" s="428" t="s">
        <v>627</v>
      </c>
      <c r="E2005" s="428"/>
      <c r="F2005" s="428"/>
      <c r="G2005" s="428"/>
      <c r="H2005" s="428"/>
      <c r="I2005" s="428"/>
      <c r="J2005" s="428"/>
      <c r="K2005" s="428"/>
      <c r="L2005" s="428"/>
      <c r="M2005" s="428"/>
      <c r="N2005" s="428"/>
      <c r="O2005" s="260" t="str">
        <f t="shared" si="833"/>
        <v/>
      </c>
      <c r="P2005" s="262"/>
      <c r="Q2005" s="364"/>
      <c r="R2005" s="365"/>
      <c r="S2005" s="364"/>
      <c r="T2005" s="365"/>
      <c r="U2005" s="364"/>
      <c r="V2005" s="365"/>
      <c r="W2005" s="364"/>
      <c r="X2005" s="365"/>
      <c r="Y2005" s="364"/>
      <c r="Z2005" s="365"/>
      <c r="AA2005" s="364"/>
      <c r="AB2005" s="365"/>
      <c r="AC2005" s="364"/>
      <c r="AD2005" s="365"/>
      <c r="AG2005">
        <f t="shared" si="834"/>
        <v>0</v>
      </c>
      <c r="AH2005">
        <f t="shared" si="835"/>
        <v>0</v>
      </c>
      <c r="AI2005">
        <f t="shared" si="836"/>
        <v>0</v>
      </c>
      <c r="AJ2005">
        <f t="shared" si="837"/>
        <v>0</v>
      </c>
      <c r="AL2005">
        <f t="shared" si="838"/>
        <v>0</v>
      </c>
      <c r="AR2005" t="str">
        <f>IF(COUNTA(AB1832:AB1951)&gt;0,AB1952,"NO")</f>
        <v>NO</v>
      </c>
    </row>
    <row r="2006" spans="1:44" ht="15">
      <c r="A2006" s="166"/>
      <c r="B2006" s="7"/>
      <c r="C2006" s="7"/>
      <c r="D2006" s="7"/>
      <c r="E2006" s="7"/>
      <c r="F2006" s="7"/>
      <c r="G2006" s="7"/>
      <c r="H2006" s="7"/>
      <c r="I2006" s="7"/>
      <c r="J2006" s="7"/>
      <c r="K2006" s="7"/>
      <c r="L2006" s="145"/>
      <c r="M2006" s="12"/>
      <c r="N2006" s="145" t="s">
        <v>193</v>
      </c>
      <c r="O2006" s="260">
        <f>IF(AND(SUM(O1989:P2005)=0,COUNTIF(O1989:P2005,"NS")&gt;0),"NS",
IF(AND(SUM(O1989:P2005)=0,COUNTIF(O1989:P2005,0)&gt;0),0,
IF(AND(SUM(O1989:P2005)=0,COUNTIF(O1989:P2005,"NA")&gt;0),"NA",
SUM(O1989:P2005))))</f>
        <v>0</v>
      </c>
      <c r="P2006" s="262"/>
      <c r="Q2006" s="260">
        <f t="shared" ref="Q2006" si="840">IF(AND(SUM(Q1989:R2005)=0,COUNTIF(Q1989:R2005,"NS")&gt;0),"NS",
IF(AND(SUM(Q1989:R2005)=0,COUNTIF(Q1989:R2005,0)&gt;0),0,
IF(AND(SUM(Q1989:R2005)=0,COUNTIF(Q1989:R2005,"NA")&gt;0),"NA",
SUM(Q1989:R2005))))</f>
        <v>0</v>
      </c>
      <c r="R2006" s="262"/>
      <c r="S2006" s="260">
        <f t="shared" ref="S2006" si="841">IF(AND(SUM(S1989:T2005)=0,COUNTIF(S1989:T2005,"NS")&gt;0),"NS",
IF(AND(SUM(S1989:T2005)=0,COUNTIF(S1989:T2005,0)&gt;0),0,
IF(AND(SUM(S1989:T2005)=0,COUNTIF(S1989:T2005,"NA")&gt;0),"NA",
SUM(S1989:T2005))))</f>
        <v>0</v>
      </c>
      <c r="T2006" s="262"/>
      <c r="U2006" s="260">
        <f t="shared" ref="U2006" si="842">IF(AND(SUM(U1989:V2005)=0,COUNTIF(U1989:V2005,"NS")&gt;0),"NS",
IF(AND(SUM(U1989:V2005)=0,COUNTIF(U1989:V2005,0)&gt;0),0,
IF(AND(SUM(U1989:V2005)=0,COUNTIF(U1989:V2005,"NA")&gt;0),"NA",
SUM(U1989:V2005))))</f>
        <v>0</v>
      </c>
      <c r="V2006" s="262"/>
      <c r="W2006" s="260">
        <f t="shared" ref="W2006" si="843">IF(AND(SUM(W1989:X2005)=0,COUNTIF(W1989:X2005,"NS")&gt;0),"NS",
IF(AND(SUM(W1989:X2005)=0,COUNTIF(W1989:X2005,0)&gt;0),0,
IF(AND(SUM(W1989:X2005)=0,COUNTIF(W1989:X2005,"NA")&gt;0),"NA",
SUM(W1989:X2005))))</f>
        <v>0</v>
      </c>
      <c r="X2006" s="262"/>
      <c r="Y2006" s="260">
        <f t="shared" ref="Y2006" si="844">IF(AND(SUM(Y1989:Z2005)=0,COUNTIF(Y1989:Z2005,"NS")&gt;0),"NS",
IF(AND(SUM(Y1989:Z2005)=0,COUNTIF(Y1989:Z2005,0)&gt;0),0,
IF(AND(SUM(Y1989:Z2005)=0,COUNTIF(Y1989:Z2005,"NA")&gt;0),"NA",
SUM(Y1989:Z2005))))</f>
        <v>0</v>
      </c>
      <c r="Z2006" s="262"/>
      <c r="AA2006" s="260">
        <f t="shared" ref="AA2006" si="845">IF(AND(SUM(AA1989:AB2005)=0,COUNTIF(AA1989:AB2005,"NS")&gt;0),"NS",
IF(AND(SUM(AA1989:AB2005)=0,COUNTIF(AA1989:AB2005,0)&gt;0),0,
IF(AND(SUM(AA1989:AB2005)=0,COUNTIF(AA1989:AB2005,"NA")&gt;0),"NA",
SUM(AA1989:AB2005))))</f>
        <v>0</v>
      </c>
      <c r="AB2006" s="262"/>
      <c r="AC2006" s="260">
        <f t="shared" ref="AC2006" si="846">IF(AND(SUM(AC1989:AD2005)=0,COUNTIF(AC1989:AD2005,"NS")&gt;0),"NS",
IF(AND(SUM(AC1989:AD2005)=0,COUNTIF(AC1989:AD2005,0)&gt;0),0,
IF(AND(SUM(AC1989:AD2005)=0,COUNTIF(AC1989:AD2005,"NA")&gt;0),"NA",
SUM(AC1989:AD2005))))</f>
        <v>0</v>
      </c>
      <c r="AD2006" s="262"/>
      <c r="AJ2006" s="96">
        <f>SUM(AJ1989:AJ2005)</f>
        <v>0</v>
      </c>
      <c r="AL2006" s="96">
        <f>SUM(AL1989:AL2005)</f>
        <v>0</v>
      </c>
    </row>
    <row r="2007" spans="1:44" ht="15" customHeight="1">
      <c r="A2007" s="166"/>
      <c r="B2007" s="7"/>
      <c r="C2007" s="7"/>
      <c r="D2007" s="7"/>
      <c r="E2007" s="7"/>
      <c r="F2007" s="7"/>
      <c r="G2007" s="7"/>
      <c r="H2007" s="7"/>
      <c r="I2007" s="7"/>
      <c r="J2007" s="7"/>
      <c r="K2007" s="7"/>
      <c r="L2007" s="7"/>
      <c r="M2007" s="205"/>
      <c r="N2007" s="205"/>
      <c r="O2007" s="7"/>
      <c r="P2007" s="7"/>
      <c r="Q2007" s="7"/>
      <c r="R2007" s="7"/>
      <c r="S2007" s="7"/>
      <c r="T2007" s="7"/>
      <c r="U2007" s="7"/>
      <c r="V2007" s="7"/>
      <c r="W2007" s="7"/>
      <c r="X2007" s="7"/>
      <c r="Y2007" s="7"/>
      <c r="Z2007" s="7"/>
      <c r="AA2007" s="7"/>
      <c r="AB2007" s="7"/>
      <c r="AC2007" s="7"/>
      <c r="AD2007" s="7"/>
    </row>
    <row r="2008" spans="1:44" ht="24" customHeight="1">
      <c r="A2008" s="166"/>
      <c r="B2008" s="7"/>
      <c r="C2008" s="340" t="s">
        <v>194</v>
      </c>
      <c r="D2008" s="340"/>
      <c r="E2008" s="340"/>
      <c r="F2008" s="340"/>
      <c r="G2008" s="340"/>
      <c r="H2008" s="340"/>
      <c r="I2008" s="340"/>
      <c r="J2008" s="340"/>
      <c r="K2008" s="340"/>
      <c r="L2008" s="340"/>
      <c r="M2008" s="340"/>
      <c r="N2008" s="340"/>
      <c r="O2008" s="340"/>
      <c r="P2008" s="340"/>
      <c r="Q2008" s="340"/>
      <c r="R2008" s="340"/>
      <c r="S2008" s="340"/>
      <c r="T2008" s="340"/>
      <c r="U2008" s="340"/>
      <c r="V2008" s="340"/>
      <c r="W2008" s="340"/>
      <c r="X2008" s="340"/>
      <c r="Y2008" s="340"/>
      <c r="Z2008" s="340"/>
      <c r="AA2008" s="340"/>
      <c r="AB2008" s="340"/>
      <c r="AC2008" s="340"/>
      <c r="AD2008" s="340"/>
    </row>
    <row r="2009" spans="1:44" ht="60" customHeight="1">
      <c r="A2009" s="166"/>
      <c r="B2009" s="7"/>
      <c r="C2009" s="367"/>
      <c r="D2009" s="368"/>
      <c r="E2009" s="368"/>
      <c r="F2009" s="368"/>
      <c r="G2009" s="368"/>
      <c r="H2009" s="368"/>
      <c r="I2009" s="368"/>
      <c r="J2009" s="368"/>
      <c r="K2009" s="368"/>
      <c r="L2009" s="368"/>
      <c r="M2009" s="368"/>
      <c r="N2009" s="368"/>
      <c r="O2009" s="368"/>
      <c r="P2009" s="368"/>
      <c r="Q2009" s="368"/>
      <c r="R2009" s="368"/>
      <c r="S2009" s="368"/>
      <c r="T2009" s="368"/>
      <c r="U2009" s="368"/>
      <c r="V2009" s="368"/>
      <c r="W2009" s="368"/>
      <c r="X2009" s="368"/>
      <c r="Y2009" s="368"/>
      <c r="Z2009" s="368"/>
      <c r="AA2009" s="368"/>
      <c r="AB2009" s="368"/>
      <c r="AC2009" s="368"/>
      <c r="AD2009" s="369"/>
    </row>
    <row r="2010" spans="1:44" ht="15" customHeight="1">
      <c r="A2010" s="166"/>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row>
    <row r="2011" spans="1:44" ht="15" customHeight="1">
      <c r="A2011" s="166"/>
      <c r="B2011" s="283" t="str">
        <f>IF(AJ2006=0,"","Error: verificar sumas por fila.")</f>
        <v/>
      </c>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283"/>
    </row>
    <row r="2012" spans="1:44" ht="15" customHeight="1">
      <c r="A2012" s="166"/>
      <c r="B2012" s="283" t="str">
        <f>IF(AW1996=0,"","Alerta: verificar la consistencia con la pregunta 5.18 (Segunda Instrucción).")</f>
        <v/>
      </c>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83"/>
    </row>
    <row r="2013" spans="1:44" ht="15" customHeight="1">
      <c r="A2013" s="166"/>
      <c r="B2013" s="315" t="str">
        <f>IF(AL2006=0,"","Error: debe completar toda la información requerida.")</f>
        <v/>
      </c>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315"/>
    </row>
    <row r="2014" spans="1:44" ht="15" customHeight="1">
      <c r="A2014" s="166"/>
      <c r="B2014" s="205"/>
      <c r="C2014" s="205"/>
      <c r="D2014" s="205"/>
      <c r="E2014" s="205"/>
      <c r="F2014" s="205"/>
      <c r="G2014" s="205"/>
      <c r="H2014" s="205"/>
      <c r="I2014" s="205"/>
      <c r="J2014" s="205"/>
      <c r="K2014" s="205"/>
      <c r="L2014" s="205"/>
      <c r="M2014" s="205"/>
      <c r="N2014" s="205"/>
      <c r="O2014" s="205"/>
      <c r="P2014" s="205"/>
      <c r="Q2014" s="205"/>
      <c r="R2014" s="205"/>
      <c r="S2014" s="205"/>
      <c r="T2014" s="205"/>
      <c r="U2014" s="205"/>
      <c r="V2014" s="205"/>
      <c r="W2014" s="205"/>
      <c r="X2014" s="205"/>
      <c r="Y2014" s="205"/>
      <c r="Z2014" s="205"/>
      <c r="AA2014" s="205"/>
      <c r="AB2014" s="205"/>
      <c r="AC2014" s="205"/>
      <c r="AD2014" s="205"/>
    </row>
    <row r="2015" spans="1:44" ht="15" customHeight="1" thickBot="1">
      <c r="A2015" s="166"/>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row>
    <row r="2016" spans="1:44" ht="15" customHeight="1" thickBot="1">
      <c r="A2016" s="157" t="s">
        <v>355</v>
      </c>
      <c r="B2016" s="351" t="s">
        <v>826</v>
      </c>
      <c r="C2016" s="352"/>
      <c r="D2016" s="352"/>
      <c r="E2016" s="352"/>
      <c r="F2016" s="352"/>
      <c r="G2016" s="352"/>
      <c r="H2016" s="352"/>
      <c r="I2016" s="352"/>
      <c r="J2016" s="352"/>
      <c r="K2016" s="352"/>
      <c r="L2016" s="352"/>
      <c r="M2016" s="352"/>
      <c r="N2016" s="352"/>
      <c r="O2016" s="352"/>
      <c r="P2016" s="352"/>
      <c r="Q2016" s="352"/>
      <c r="R2016" s="352"/>
      <c r="S2016" s="352"/>
      <c r="T2016" s="352"/>
      <c r="U2016" s="352"/>
      <c r="V2016" s="352"/>
      <c r="W2016" s="352"/>
      <c r="X2016" s="352"/>
      <c r="Y2016" s="352"/>
      <c r="Z2016" s="352"/>
      <c r="AA2016" s="352"/>
      <c r="AB2016" s="352"/>
      <c r="AC2016" s="352"/>
      <c r="AD2016" s="353"/>
    </row>
    <row r="2017" spans="1:84" ht="15" customHeight="1">
      <c r="A2017" s="139"/>
      <c r="B2017" s="413" t="s">
        <v>920</v>
      </c>
      <c r="C2017" s="414"/>
      <c r="D2017" s="414"/>
      <c r="E2017" s="414"/>
      <c r="F2017" s="414"/>
      <c r="G2017" s="414"/>
      <c r="H2017" s="414"/>
      <c r="I2017" s="414"/>
      <c r="J2017" s="414"/>
      <c r="K2017" s="414"/>
      <c r="L2017" s="414"/>
      <c r="M2017" s="414"/>
      <c r="N2017" s="414"/>
      <c r="O2017" s="414"/>
      <c r="P2017" s="414"/>
      <c r="Q2017" s="414"/>
      <c r="R2017" s="414"/>
      <c r="S2017" s="414"/>
      <c r="T2017" s="414"/>
      <c r="U2017" s="414"/>
      <c r="V2017" s="414"/>
      <c r="W2017" s="414"/>
      <c r="X2017" s="414"/>
      <c r="Y2017" s="414"/>
      <c r="Z2017" s="414"/>
      <c r="AA2017" s="414"/>
      <c r="AB2017" s="414"/>
      <c r="AC2017" s="414"/>
      <c r="AD2017" s="415"/>
    </row>
    <row r="2018" spans="1:84" ht="36" customHeight="1">
      <c r="A2018" s="139"/>
      <c r="B2018" s="186"/>
      <c r="C2018" s="340" t="s">
        <v>639</v>
      </c>
      <c r="D2018" s="340"/>
      <c r="E2018" s="340"/>
      <c r="F2018" s="340"/>
      <c r="G2018" s="340"/>
      <c r="H2018" s="340"/>
      <c r="I2018" s="340"/>
      <c r="J2018" s="340"/>
      <c r="K2018" s="340"/>
      <c r="L2018" s="340"/>
      <c r="M2018" s="340"/>
      <c r="N2018" s="340"/>
      <c r="O2018" s="340"/>
      <c r="P2018" s="340"/>
      <c r="Q2018" s="340"/>
      <c r="R2018" s="340"/>
      <c r="S2018" s="340"/>
      <c r="T2018" s="340"/>
      <c r="U2018" s="340"/>
      <c r="V2018" s="340"/>
      <c r="W2018" s="340"/>
      <c r="X2018" s="340"/>
      <c r="Y2018" s="340"/>
      <c r="Z2018" s="340"/>
      <c r="AA2018" s="340"/>
      <c r="AB2018" s="340"/>
      <c r="AC2018" s="340"/>
      <c r="AD2018" s="419"/>
    </row>
    <row r="2019" spans="1:84" ht="15" customHeight="1">
      <c r="A2019" s="166"/>
      <c r="B2019" s="442" t="s">
        <v>562</v>
      </c>
      <c r="C2019" s="347"/>
      <c r="D2019" s="347"/>
      <c r="E2019" s="347"/>
      <c r="F2019" s="347"/>
      <c r="G2019" s="347"/>
      <c r="H2019" s="347"/>
      <c r="I2019" s="347"/>
      <c r="J2019" s="347"/>
      <c r="K2019" s="347"/>
      <c r="L2019" s="347"/>
      <c r="M2019" s="347"/>
      <c r="N2019" s="347"/>
      <c r="O2019" s="347"/>
      <c r="P2019" s="347"/>
      <c r="Q2019" s="347"/>
      <c r="R2019" s="347"/>
      <c r="S2019" s="347"/>
      <c r="T2019" s="347"/>
      <c r="U2019" s="347"/>
      <c r="V2019" s="347"/>
      <c r="W2019" s="347"/>
      <c r="X2019" s="347"/>
      <c r="Y2019" s="347"/>
      <c r="Z2019" s="347"/>
      <c r="AA2019" s="347"/>
      <c r="AB2019" s="347"/>
      <c r="AC2019" s="347"/>
      <c r="AD2019" s="443"/>
    </row>
    <row r="2020" spans="1:84" ht="15" customHeight="1">
      <c r="A2020" s="166"/>
      <c r="B2020" s="185"/>
      <c r="C2020" s="349" t="s">
        <v>200</v>
      </c>
      <c r="D2020" s="349"/>
      <c r="E2020" s="349"/>
      <c r="F2020" s="349"/>
      <c r="G2020" s="349"/>
      <c r="H2020" s="349"/>
      <c r="I2020" s="349"/>
      <c r="J2020" s="349"/>
      <c r="K2020" s="349"/>
      <c r="L2020" s="349"/>
      <c r="M2020" s="349"/>
      <c r="N2020" s="349"/>
      <c r="O2020" s="349"/>
      <c r="P2020" s="349"/>
      <c r="Q2020" s="349"/>
      <c r="R2020" s="349"/>
      <c r="S2020" s="349"/>
      <c r="T2020" s="349"/>
      <c r="U2020" s="349"/>
      <c r="V2020" s="349"/>
      <c r="W2020" s="349"/>
      <c r="X2020" s="349"/>
      <c r="Y2020" s="349"/>
      <c r="Z2020" s="349"/>
      <c r="AA2020" s="349"/>
      <c r="AB2020" s="349"/>
      <c r="AC2020" s="349"/>
      <c r="AD2020" s="395"/>
    </row>
    <row r="2021" spans="1:84" ht="15" customHeight="1">
      <c r="A2021" s="166"/>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row>
    <row r="2022" spans="1:84" ht="48" customHeight="1">
      <c r="A2022" s="53" t="s">
        <v>827</v>
      </c>
      <c r="B2022" s="370" t="s">
        <v>701</v>
      </c>
      <c r="C2022" s="370"/>
      <c r="D2022" s="370"/>
      <c r="E2022" s="370"/>
      <c r="F2022" s="370"/>
      <c r="G2022" s="370"/>
      <c r="H2022" s="370"/>
      <c r="I2022" s="370"/>
      <c r="J2022" s="370"/>
      <c r="K2022" s="370"/>
      <c r="L2022" s="370"/>
      <c r="M2022" s="370"/>
      <c r="N2022" s="370"/>
      <c r="O2022" s="370"/>
      <c r="P2022" s="370"/>
      <c r="Q2022" s="370"/>
      <c r="R2022" s="370"/>
      <c r="S2022" s="370"/>
      <c r="T2022" s="370"/>
      <c r="U2022" s="370"/>
      <c r="V2022" s="370"/>
      <c r="W2022" s="370"/>
      <c r="X2022" s="370"/>
      <c r="Y2022" s="370"/>
      <c r="Z2022" s="370"/>
      <c r="AA2022" s="370"/>
      <c r="AB2022" s="370"/>
      <c r="AC2022" s="370"/>
      <c r="AD2022" s="370"/>
    </row>
    <row r="2023" spans="1:84" ht="36" customHeight="1">
      <c r="A2023" s="166"/>
      <c r="B2023" s="7"/>
      <c r="C2023" s="341" t="s">
        <v>640</v>
      </c>
      <c r="D2023" s="341"/>
      <c r="E2023" s="341"/>
      <c r="F2023" s="341"/>
      <c r="G2023" s="341"/>
      <c r="H2023" s="341"/>
      <c r="I2023" s="341"/>
      <c r="J2023" s="341"/>
      <c r="K2023" s="341"/>
      <c r="L2023" s="341"/>
      <c r="M2023" s="341"/>
      <c r="N2023" s="341"/>
      <c r="O2023" s="341"/>
      <c r="P2023" s="341"/>
      <c r="Q2023" s="341"/>
      <c r="R2023" s="341"/>
      <c r="S2023" s="341"/>
      <c r="T2023" s="341"/>
      <c r="U2023" s="341"/>
      <c r="V2023" s="341"/>
      <c r="W2023" s="341"/>
      <c r="X2023" s="341"/>
      <c r="Y2023" s="341"/>
      <c r="Z2023" s="341"/>
      <c r="AA2023" s="341"/>
      <c r="AB2023" s="341"/>
      <c r="AC2023" s="341"/>
      <c r="AD2023" s="341"/>
    </row>
    <row r="2024" spans="1:84" ht="36" customHeight="1">
      <c r="A2024" s="166"/>
      <c r="B2024" s="7"/>
      <c r="C2024" s="285" t="s">
        <v>919</v>
      </c>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85"/>
    </row>
    <row r="2025" spans="1:84" ht="36" customHeight="1">
      <c r="A2025" s="166"/>
      <c r="B2025" s="7"/>
      <c r="C2025" s="340" t="s">
        <v>641</v>
      </c>
      <c r="D2025" s="341"/>
      <c r="E2025" s="341"/>
      <c r="F2025" s="341"/>
      <c r="G2025" s="341"/>
      <c r="H2025" s="341"/>
      <c r="I2025" s="341"/>
      <c r="J2025" s="341"/>
      <c r="K2025" s="341"/>
      <c r="L2025" s="341"/>
      <c r="M2025" s="341"/>
      <c r="N2025" s="341"/>
      <c r="O2025" s="341"/>
      <c r="P2025" s="341"/>
      <c r="Q2025" s="341"/>
      <c r="R2025" s="341"/>
      <c r="S2025" s="341"/>
      <c r="T2025" s="341"/>
      <c r="U2025" s="341"/>
      <c r="V2025" s="341"/>
      <c r="W2025" s="341"/>
      <c r="X2025" s="341"/>
      <c r="Y2025" s="341"/>
      <c r="Z2025" s="341"/>
      <c r="AA2025" s="341"/>
      <c r="AB2025" s="341"/>
      <c r="AC2025" s="341"/>
      <c r="AD2025" s="341"/>
    </row>
    <row r="2026" spans="1:84" ht="36" customHeight="1">
      <c r="A2026" s="166"/>
      <c r="B2026" s="7"/>
      <c r="C2026" s="340" t="s">
        <v>642</v>
      </c>
      <c r="D2026" s="340"/>
      <c r="E2026" s="340"/>
      <c r="F2026" s="340"/>
      <c r="G2026" s="340"/>
      <c r="H2026" s="340"/>
      <c r="I2026" s="340"/>
      <c r="J2026" s="340"/>
      <c r="K2026" s="340"/>
      <c r="L2026" s="340"/>
      <c r="M2026" s="340"/>
      <c r="N2026" s="340"/>
      <c r="O2026" s="340"/>
      <c r="P2026" s="340"/>
      <c r="Q2026" s="340"/>
      <c r="R2026" s="340"/>
      <c r="S2026" s="340"/>
      <c r="T2026" s="340"/>
      <c r="U2026" s="340"/>
      <c r="V2026" s="340"/>
      <c r="W2026" s="340"/>
      <c r="X2026" s="340"/>
      <c r="Y2026" s="340"/>
      <c r="Z2026" s="340"/>
      <c r="AA2026" s="340"/>
      <c r="AB2026" s="340"/>
      <c r="AC2026" s="340"/>
      <c r="AD2026" s="340"/>
    </row>
    <row r="2027" spans="1:84" ht="24" customHeight="1">
      <c r="A2027" s="166"/>
      <c r="B2027" s="7"/>
      <c r="C2027" s="285" t="s">
        <v>643</v>
      </c>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85"/>
    </row>
    <row r="2028" spans="1:84" ht="15" customHeight="1">
      <c r="A2028" s="166"/>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row>
    <row r="2029" spans="1:84" ht="15" customHeight="1">
      <c r="A2029" s="166"/>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441" t="s">
        <v>212</v>
      </c>
      <c r="AB2029" s="441"/>
      <c r="AC2029" s="441"/>
      <c r="AD2029" s="441"/>
    </row>
    <row r="2030" spans="1:84" ht="15" customHeight="1">
      <c r="A2030" s="166"/>
      <c r="B2030" s="7"/>
      <c r="C2030" s="259" t="s">
        <v>104</v>
      </c>
      <c r="D2030" s="259"/>
      <c r="E2030" s="259"/>
      <c r="F2030" s="259"/>
      <c r="G2030" s="325" t="s">
        <v>644</v>
      </c>
      <c r="H2030" s="325"/>
      <c r="I2030" s="325"/>
      <c r="J2030" s="325"/>
      <c r="K2030" s="326" t="s">
        <v>645</v>
      </c>
      <c r="L2030" s="326"/>
      <c r="M2030" s="326"/>
      <c r="N2030" s="326"/>
      <c r="O2030" s="326"/>
      <c r="P2030" s="326"/>
      <c r="Q2030" s="326"/>
      <c r="R2030" s="326"/>
      <c r="S2030" s="326"/>
      <c r="T2030" s="326"/>
      <c r="U2030" s="326"/>
      <c r="V2030" s="326"/>
      <c r="W2030" s="326"/>
      <c r="X2030" s="326"/>
      <c r="Y2030" s="326"/>
      <c r="Z2030" s="326"/>
      <c r="AA2030" s="326"/>
      <c r="AB2030" s="326"/>
      <c r="AC2030" s="326"/>
      <c r="AD2030" s="326"/>
      <c r="AG2030" t="s">
        <v>1507</v>
      </c>
      <c r="AH2030" t="s">
        <v>1508</v>
      </c>
      <c r="AI2030" t="s">
        <v>1509</v>
      </c>
    </row>
    <row r="2031" spans="1:84" ht="15" customHeight="1">
      <c r="A2031" s="166"/>
      <c r="B2031" s="7"/>
      <c r="C2031" s="259"/>
      <c r="D2031" s="259"/>
      <c r="E2031" s="259"/>
      <c r="F2031" s="259"/>
      <c r="G2031" s="325"/>
      <c r="H2031" s="325"/>
      <c r="I2031" s="325"/>
      <c r="J2031" s="325"/>
      <c r="K2031" s="327" t="s">
        <v>105</v>
      </c>
      <c r="L2031" s="330" t="s">
        <v>106</v>
      </c>
      <c r="M2031" s="330" t="s">
        <v>107</v>
      </c>
      <c r="N2031" s="330" t="s">
        <v>369</v>
      </c>
      <c r="O2031" s="333" t="s">
        <v>268</v>
      </c>
      <c r="P2031" s="334"/>
      <c r="Q2031" s="334"/>
      <c r="R2031" s="334"/>
      <c r="S2031" s="334"/>
      <c r="T2031" s="334"/>
      <c r="U2031" s="334"/>
      <c r="V2031" s="334"/>
      <c r="W2031" s="334"/>
      <c r="X2031" s="334"/>
      <c r="Y2031" s="334"/>
      <c r="Z2031" s="334"/>
      <c r="AA2031" s="334"/>
      <c r="AB2031" s="334"/>
      <c r="AC2031" s="334"/>
      <c r="AD2031" s="335"/>
      <c r="AG2031">
        <f>COUNTBLANK(K2034:AD2153)+COUNTBLANK(K2161:AD2280)</f>
        <v>4800</v>
      </c>
      <c r="AH2031">
        <v>4800</v>
      </c>
      <c r="AI2031">
        <v>0</v>
      </c>
    </row>
    <row r="2032" spans="1:84" ht="48" customHeight="1">
      <c r="A2032" s="166"/>
      <c r="B2032" s="7"/>
      <c r="C2032" s="259"/>
      <c r="D2032" s="259"/>
      <c r="E2032" s="259"/>
      <c r="F2032" s="259"/>
      <c r="G2032" s="325"/>
      <c r="H2032" s="325"/>
      <c r="I2032" s="325"/>
      <c r="J2032" s="325"/>
      <c r="K2032" s="328"/>
      <c r="L2032" s="331"/>
      <c r="M2032" s="331"/>
      <c r="N2032" s="331"/>
      <c r="O2032" s="333" t="s">
        <v>269</v>
      </c>
      <c r="P2032" s="334"/>
      <c r="Q2032" s="334"/>
      <c r="R2032" s="335"/>
      <c r="S2032" s="333" t="s">
        <v>255</v>
      </c>
      <c r="T2032" s="334"/>
      <c r="U2032" s="334"/>
      <c r="V2032" s="335"/>
      <c r="W2032" s="333" t="s">
        <v>270</v>
      </c>
      <c r="X2032" s="334"/>
      <c r="Y2032" s="334"/>
      <c r="Z2032" s="335"/>
      <c r="AA2032" s="333" t="s">
        <v>271</v>
      </c>
      <c r="AB2032" s="334"/>
      <c r="AC2032" s="334"/>
      <c r="AD2032" s="335"/>
      <c r="AG2032" t="s">
        <v>105</v>
      </c>
      <c r="AL2032" t="s">
        <v>1535</v>
      </c>
      <c r="AO2032">
        <f>COUNTIF(K2034,"NA")+COUNTIF(O2034,"NA")+COUNTIF(S2034,"NA")+COUNTIF(W2034,"NA")+COUNTIF(AA2034,"NA")+COUNTIF(K2141,"NA")+COUNTIF(O2141,"NA")+COUNTIF(S2141,"NA")+COUNTIF(W2141,"NA")+COUNTIF(AA2141,"NA")</f>
        <v>0</v>
      </c>
      <c r="AQ2032" t="s">
        <v>106</v>
      </c>
      <c r="AT2032">
        <f>COUNTIF(L2034,"NA")+COUNTIF(P2034,"NA")+COUNTIF(T2034,"NA")+COUNTIF(X2034,"NA")+COUNTIF(AB2034,"NA")+COUNTIF(L2141,"NA")+COUNTIF(P2141,"NA")+COUNTIF(T2141,"NA")+COUNTIF(X2141,"NA")+COUNTIF(AB2141,"NA")</f>
        <v>0</v>
      </c>
      <c r="AV2032" t="s">
        <v>107</v>
      </c>
      <c r="AY2032">
        <f>COUNTIF(M2034,"NA")+COUNTIF(Q2034,"NA")+COUNTIF(U2034,"NA")+COUNTIF(Y2034,"NA")+COUNTIF(AC2034,"NA")+COUNTIF(M2141,"NA")+COUNTIF(Q2141,"NA")+COUNTIF(U2141,"NA")+COUNTIF(Y2141,"NA")+COUNTIF(AC2141,"NA")</f>
        <v>0</v>
      </c>
      <c r="BA2032" t="s">
        <v>369</v>
      </c>
      <c r="BF2032" t="s">
        <v>269</v>
      </c>
      <c r="BK2032" t="s">
        <v>255</v>
      </c>
      <c r="BP2032" t="s">
        <v>1601</v>
      </c>
      <c r="BU2032" t="s">
        <v>1602</v>
      </c>
      <c r="CB2032" s="162" t="s">
        <v>1529</v>
      </c>
      <c r="CF2032" s="206" t="s">
        <v>1603</v>
      </c>
    </row>
    <row r="2033" spans="1:87" ht="72" customHeight="1">
      <c r="A2033" s="166"/>
      <c r="B2033" s="7"/>
      <c r="C2033" s="259"/>
      <c r="D2033" s="259"/>
      <c r="E2033" s="259"/>
      <c r="F2033" s="259"/>
      <c r="G2033" s="325"/>
      <c r="H2033" s="325"/>
      <c r="I2033" s="325"/>
      <c r="J2033" s="325"/>
      <c r="K2033" s="329"/>
      <c r="L2033" s="332"/>
      <c r="M2033" s="332"/>
      <c r="N2033" s="332"/>
      <c r="O2033" s="117" t="s">
        <v>591</v>
      </c>
      <c r="P2033" s="104" t="s">
        <v>106</v>
      </c>
      <c r="Q2033" s="104" t="s">
        <v>107</v>
      </c>
      <c r="R2033" s="104" t="s">
        <v>369</v>
      </c>
      <c r="S2033" s="117" t="s">
        <v>591</v>
      </c>
      <c r="T2033" s="104" t="s">
        <v>106</v>
      </c>
      <c r="U2033" s="104" t="s">
        <v>107</v>
      </c>
      <c r="V2033" s="104" t="s">
        <v>369</v>
      </c>
      <c r="W2033" s="117" t="s">
        <v>591</v>
      </c>
      <c r="X2033" s="104" t="s">
        <v>106</v>
      </c>
      <c r="Y2033" s="104" t="s">
        <v>107</v>
      </c>
      <c r="Z2033" s="104" t="s">
        <v>369</v>
      </c>
      <c r="AA2033" s="117" t="s">
        <v>591</v>
      </c>
      <c r="AB2033" s="104" t="s">
        <v>106</v>
      </c>
      <c r="AC2033" s="104" t="s">
        <v>107</v>
      </c>
      <c r="AD2033" s="104" t="s">
        <v>369</v>
      </c>
      <c r="AG2033" t="s">
        <v>105</v>
      </c>
      <c r="AH2033" t="s">
        <v>1527</v>
      </c>
      <c r="AI2033" t="s">
        <v>1521</v>
      </c>
      <c r="AJ2033" t="s">
        <v>1528</v>
      </c>
      <c r="AL2033" t="s">
        <v>105</v>
      </c>
      <c r="AM2033" t="s">
        <v>1527</v>
      </c>
      <c r="AN2033" t="s">
        <v>1521</v>
      </c>
      <c r="AO2033" t="s">
        <v>1528</v>
      </c>
      <c r="AQ2033" t="s">
        <v>105</v>
      </c>
      <c r="AR2033" t="s">
        <v>1527</v>
      </c>
      <c r="AS2033" t="s">
        <v>1521</v>
      </c>
      <c r="AT2033" t="s">
        <v>1528</v>
      </c>
      <c r="AV2033" t="s">
        <v>105</v>
      </c>
      <c r="AW2033" t="s">
        <v>1527</v>
      </c>
      <c r="AX2033" t="s">
        <v>1521</v>
      </c>
      <c r="AY2033" t="s">
        <v>1528</v>
      </c>
      <c r="BA2033" t="s">
        <v>105</v>
      </c>
      <c r="BB2033" t="s">
        <v>1527</v>
      </c>
      <c r="BC2033" t="s">
        <v>1521</v>
      </c>
      <c r="BD2033" t="s">
        <v>1528</v>
      </c>
      <c r="BF2033" t="s">
        <v>105</v>
      </c>
      <c r="BG2033" t="s">
        <v>1527</v>
      </c>
      <c r="BH2033" t="s">
        <v>1521</v>
      </c>
      <c r="BI2033" t="s">
        <v>1528</v>
      </c>
      <c r="BK2033" t="s">
        <v>105</v>
      </c>
      <c r="BL2033" t="s">
        <v>1527</v>
      </c>
      <c r="BM2033" t="s">
        <v>1521</v>
      </c>
      <c r="BN2033" t="s">
        <v>1528</v>
      </c>
      <c r="BP2033" t="s">
        <v>105</v>
      </c>
      <c r="BQ2033" t="s">
        <v>1527</v>
      </c>
      <c r="BR2033" t="s">
        <v>1521</v>
      </c>
      <c r="BS2033" t="s">
        <v>1528</v>
      </c>
      <c r="BU2033" t="s">
        <v>105</v>
      </c>
      <c r="BV2033" t="s">
        <v>1527</v>
      </c>
      <c r="BW2033" t="s">
        <v>1521</v>
      </c>
      <c r="BX2033" t="s">
        <v>1528</v>
      </c>
      <c r="BZ2033" s="162" t="s">
        <v>1510</v>
      </c>
      <c r="CA2033" s="162" t="s">
        <v>1511</v>
      </c>
      <c r="CB2033" s="162" t="s">
        <v>105</v>
      </c>
      <c r="CC2033" s="162" t="s">
        <v>106</v>
      </c>
      <c r="CD2033" s="162" t="s">
        <v>107</v>
      </c>
      <c r="CE2033" s="162" t="s">
        <v>369</v>
      </c>
      <c r="CF2033" s="206" t="s">
        <v>105</v>
      </c>
      <c r="CG2033" s="162" t="s">
        <v>106</v>
      </c>
      <c r="CH2033" s="162" t="s">
        <v>107</v>
      </c>
      <c r="CI2033" s="162" t="s">
        <v>369</v>
      </c>
    </row>
    <row r="2034" spans="1:87" ht="15" customHeight="1">
      <c r="A2034" s="166"/>
      <c r="B2034" s="7"/>
      <c r="C2034" s="119" t="s">
        <v>68</v>
      </c>
      <c r="D2034" s="321" t="str">
        <f>IF(D434="","",D434)</f>
        <v/>
      </c>
      <c r="E2034" s="321"/>
      <c r="F2034" s="321"/>
      <c r="G2034" s="320"/>
      <c r="H2034" s="320"/>
      <c r="I2034" s="320"/>
      <c r="J2034" s="320"/>
      <c r="K2034" s="234"/>
      <c r="L2034" s="234"/>
      <c r="M2034" s="234"/>
      <c r="N2034" s="234"/>
      <c r="O2034" s="234"/>
      <c r="P2034" s="234"/>
      <c r="Q2034" s="234"/>
      <c r="R2034" s="234"/>
      <c r="S2034" s="234"/>
      <c r="T2034" s="234"/>
      <c r="U2034" s="234"/>
      <c r="V2034" s="234"/>
      <c r="W2034" s="234"/>
      <c r="X2034" s="234"/>
      <c r="Y2034" s="234"/>
      <c r="Z2034" s="234"/>
      <c r="AA2034" s="234"/>
      <c r="AB2034" s="234"/>
      <c r="AC2034" s="234"/>
      <c r="AD2034" s="234"/>
      <c r="AG2034">
        <f>K2034</f>
        <v>0</v>
      </c>
      <c r="AH2034">
        <f>COUNTIF(L2034:N2034,"NS")</f>
        <v>0</v>
      </c>
      <c r="AI2034">
        <f>SUM(L2034:N2034)</f>
        <v>0</v>
      </c>
      <c r="AJ2034">
        <f>IF($AG$2031=$AH$2031,0,IF(OR(AND(AG2034=0,AH2034&gt;0),AND(AG2034="NS",AI2034&gt;0),AND(AG2034="NS",AI2034=0,AH2034=0)),1,IF(OR(AND(AG2034="NS",AI2034=0,AH2034&gt;0),AG2034=AI2034,COUNTIF(K2034:N2034,"NA")=4),0,1)))</f>
        <v>0</v>
      </c>
      <c r="AL2034">
        <f>K2034</f>
        <v>0</v>
      </c>
      <c r="AM2034">
        <f>+COUNTIF(W2034,"NS")+COUNTIF(AA2034,"NS")+COUNTIF(O2034,"NS")+COUNTIF(S2034,"NS")+COUNTIF(K2161,"NS")+COUNTIF(O2161,"NS")+COUNTIF(S2161,"NS")+COUNTIF(W2161,"NS")+COUNTIF(AA2161,"NS")</f>
        <v>0</v>
      </c>
      <c r="AN2034">
        <f>SUM(S2034,W2034,AA2034,O2034,K2161,O2161,S2161,W2161,AA2161)</f>
        <v>0</v>
      </c>
      <c r="AO2034">
        <f>IF($AG$2031=$AH$2031,0,IF(OR(AND(AL2034=0,AM2034&gt;0),AND(AL2034="NS",AN2034&gt;0),AND(AL2034="NS",AN2034=0,AM2034=0)),1,IF(OR(AND(AM2034&gt;=2,AN2034&lt;AL2034),AND(AL2034="NS",AN2034=0,AM2034&gt;0),AL2034=AN2034,(COUNTIF(K2034,"NA")+COUNTIF(O2034,"NA")+COUNTIF(S2034,"NA")+COUNTIF(W2034,"NA")+COUNTIF(AA2034,"NA")+COUNTIF(K2161,"NA")+COUNTIF(O2161,"NA")+COUNTIF(S2161,"NA")+COUNTIF(W2161,"NA")+COUNTIF(AA2161,"NA"))=10),0,1)))</f>
        <v>0</v>
      </c>
      <c r="AQ2034">
        <f>L2034</f>
        <v>0</v>
      </c>
      <c r="AR2034">
        <f>COUNTIF(T2034,"NS")+COUNTIF(X2034,"NS")+COUNTIF(AB2034,"NS")+COUNTIF(P2034,"NS")+COUNTIF(L2161,"NS")+COUNTIF(P2161,"NS")+COUNTIF(T2161,"NS")+COUNTIF(X2161,"NS")+COUNTIF(AB2161,"NS")</f>
        <v>0</v>
      </c>
      <c r="AS2034">
        <f>SUM(T2034,X2034,P2034,AB2034,L2161,P2161,T2161,X2161,AB2161)</f>
        <v>0</v>
      </c>
      <c r="AT2034">
        <f>IF($AG$2031=$AH$2031,0,IF(OR(AND(AQ2034=0,AR2034&gt;0),AND(AQ2034="NS",AS2034&gt;0),AND(AQ2034="NS",AS2034=0,AR2034=0)),1,IF(OR(AND(AR2034&gt;=2,AS2034&lt;AQ2034),AND(AQ2034="NS",AS2034=0,AR2034&gt;0),AQ2034=AS2034,(COUNTIF(L2034,"NA")+COUNTIF(P2034,"NA")+COUNTIF(T2034,"NA")+COUNTIF(X2034,"NA")+COUNTIF(AB2034,"NA")+COUNTIF(L2161,"NA")+COUNTIF(P2161,"NA")+COUNTIF(T2161,"NA")+COUNTIF(X2161,"NA")+COUNTIF(AB2161,"NA"))=10),0,1)))</f>
        <v>0</v>
      </c>
      <c r="AV2034">
        <f>M2034</f>
        <v>0</v>
      </c>
      <c r="AW2034">
        <f>COUNTIF(U2034,"NS")+COUNTIF(Y2034,"NS")+COUNTIF(Q2034,"NS")+COUNTIF(AC2034,"NS")+COUNTIF(M2161,"NS")+COUNTIF(Q2161,"NS")+COUNTIF(U2161,"NS")+COUNTIF(Y2161,"NS")+COUNTIF(AC2161,"NS")</f>
        <v>0</v>
      </c>
      <c r="AX2034">
        <f>SUM(U2034,Y2034,Q2034,AC2034,M2161,Q2161,U2161,Y2161,AC2161)</f>
        <v>0</v>
      </c>
      <c r="AY2034">
        <f>IF($AG$2031=$AH$2031,0,IF(OR(AND(AV2034=0,AW2034&gt;0),AND(AV2034="NS",AX2034&gt;0),AND(AV2034="NS",AX2034=0,AW2034=0)),1,IF(OR(AND(AW2034&gt;=2,AX2034&lt;AV2034),AND(AV2034="NS",AX2034=0,AW2034&gt;0),AV2034=AX2034,(COUNTIF(M2034,"NA")+COUNTIF(Q2034,"NA")+COUNTIF(U2034,"NA")+COUNTIF(Y2034,"NA")+COUNTIF(AC2034,"NA")+COUNTIF(M2161,"NA")+COUNTIF(Q2161,"NA")+COUNTIF(U2161,"NA")+COUNTIF(Y2161,"NA")+COUNTIF(AC2161,"NA"))=10),0,1)))</f>
        <v>0</v>
      </c>
      <c r="BA2034">
        <f>N2034</f>
        <v>0</v>
      </c>
      <c r="BB2034">
        <f>COUNTIF(V2034,"NS")+COUNTIF(Z2034,"NS")+COUNTIF(R2034,"NS")+COUNTIF(AD2034,"NS")+COUNTIF(R2161,"NS")+COUNTIF(V2161,"NS")+COUNTIF(Z2161,"NS")+COUNTIF(AD2161,"NS")+COUNTIF(N2161,"NS")</f>
        <v>0</v>
      </c>
      <c r="BC2034">
        <f>SUM(Z2034,AD2034,V2034,R2034,R2161,V2161,Z2161,AD2161,N2161)</f>
        <v>0</v>
      </c>
      <c r="BD2034">
        <f>IF($AG$2031=$AH$2031,0,IF(OR(AND(BA2034=0,BB2034&gt;0),AND(BA2034="NS",BC2034&gt;0),AND(BA2034="NS",BC2034=0,BB2034=0)),1,IF(OR(AND(BB2034&gt;=2,BC2034&lt;BA2034),AND(BA2034="NS",BC2034=0,BB2034&gt;0),BA2034=BC2034,(COUNTIF(N2034,"NA")+COUNTIF(R2034,"NA")+COUNTIF(V2034,"NA")+COUNTIF(Z2034,"NA")+COUNTIF(AD2034,"NA")+COUNTIF(N2161,"NA")+COUNTIF(R2161,"NA")+COUNTIF(V2161,"NA")+COUNTIF(Z2161,"NA")+COUNTIF(AD2161,"NA"))=10),0,1)))</f>
        <v>0</v>
      </c>
      <c r="BF2034">
        <f>O2034</f>
        <v>0</v>
      </c>
      <c r="BG2034">
        <f>COUNTIF(P2034:R2034,"NS")</f>
        <v>0</v>
      </c>
      <c r="BH2034">
        <f>SUM(P2034:R2034)</f>
        <v>0</v>
      </c>
      <c r="BI2034">
        <f>IF($AG$2031=$AH$2031,0,IF(OR(AND(BF2034=0,BG2034&gt;0),AND(BF2034="NS",BH2034&gt;0),AND(BF2034="NS",BH2034=0,BG2034=0)),1,IF(OR(AND(BF2034="NS",BH2034=0,BG2034&gt;0),BF2034=BH2034,COUNTIF(O2034:R2034,"NA")=4),0,1)))</f>
        <v>0</v>
      </c>
      <c r="BK2034">
        <f>S2034</f>
        <v>0</v>
      </c>
      <c r="BL2034">
        <f>COUNTIF(T2034:V2034,"NS")</f>
        <v>0</v>
      </c>
      <c r="BM2034">
        <f>SUM(T2034:V2034)</f>
        <v>0</v>
      </c>
      <c r="BN2034">
        <f>IF($AG$2031=$AH$2031,0,IF(OR(AND(BK2034=0,BL2034&gt;0),AND(BK2034="NS",BM2034&gt;0),AND(BK2034="NS",BM2034=0,BL2034=0)),1,IF(OR(AND(BK2034="NS",BM2034=0,BL2034&gt;0),BK2034=BM2034,COUNTIF(S2034:V2034,"NA")=4),0,1)))</f>
        <v>0</v>
      </c>
      <c r="BP2034">
        <f>W2034</f>
        <v>0</v>
      </c>
      <c r="BQ2034">
        <f>COUNTIF(X2034:Z2034,"NS")</f>
        <v>0</v>
      </c>
      <c r="BR2034">
        <f>SUM(X2034:Z2034)</f>
        <v>0</v>
      </c>
      <c r="BS2034">
        <f>IF($AG$2031=$AH$2031,0,IF(OR(AND(BP2034=0,BQ2034&gt;0),AND(BP2034="NS",BR2034&gt;0),AND(BP2034="NS",BR2034=0,BQ2034=0)),1,IF(OR(AND(BP2034="NS",BR2034=0,BQ2034&gt;0),BP2034=BR2034,COUNTIF(W2034:Z2034,"NA")=4),0,1)))</f>
        <v>0</v>
      </c>
      <c r="BU2034">
        <f>AA2034</f>
        <v>0</v>
      </c>
      <c r="BV2034">
        <f>COUNTIF(AB2034:AD2034,"NS")</f>
        <v>0</v>
      </c>
      <c r="BW2034">
        <f>SUM(AB2034:AD2034)</f>
        <v>0</v>
      </c>
      <c r="BX2034">
        <f>IF($AG$2031=$AH$2031,0,IF(OR(AND(BU2034=0,BV2034&gt;0),AND(BU2034="NS",BW2034&gt;0),AND(BU2034="NS",BW2034=0,BV2034=0)),1,IF(OR(AND(BU2034="NS",BW2034=0,BV2034&gt;0),BU2034=BW2034,COUNTIF(AA2034:AD2034,"NA")=4),0,1)))</f>
        <v>0</v>
      </c>
      <c r="BZ2034">
        <f>IF(COUNTBLANK(K2034:AD2034)=20,0,IF(COUNTA(K2034:AD2034)&lt;&gt;COUNTA($K$2031:$N$2033,$O$2033:$AD$2033),1,0))+IF(COUNTBLANK(K2034:AD2034)=20,0,IF(COUNTA(K2161:AD2161)&lt;&gt;COUNTA($K$2160:$AD$2160),1,0))</f>
        <v>0</v>
      </c>
      <c r="CA2034">
        <f>IF(OR(AND(G2034=1,COUNTA(K2034:AD2034,K2161:AD2161)&lt;&gt;COUNTA($K$2031:$N$2033,$O$2033:$AD$2033,$K$2160:$AD$2160)),AND(G2034&gt;1,COUNTA(K2034:AD2034,K2161:AD2161)&lt;&gt;0)),1,0)</f>
        <v>0</v>
      </c>
      <c r="CB2034">
        <f>IF(K2034&lt;=SUM(O2034,S2034,W2034,AA2034,K2161,O2161,S2161,W2161,AA2161),0,1)</f>
        <v>0</v>
      </c>
      <c r="CC2034">
        <f>IF(OR(L2034="NS",L2034&lt;=SUM(P2034,T2034,X2034,AB2034,L2161,P2161,T2161,X2161,AB2161)),0,1)</f>
        <v>0</v>
      </c>
      <c r="CD2034">
        <f>IF(OR(M2034="NS",M2034&lt;=SUM(Q2034,U2034,Y2034,AC2034,M2161,Q2161,U2161,Y2161,AC2161)),0,1)</f>
        <v>0</v>
      </c>
      <c r="CE2034">
        <f>IF(OR(N2034="NS",N2034&lt;=SUM(R2034,V2034,Z2034,AD2034,N2161,R2161,V2161,Z2161,AD2161)),0,1)</f>
        <v>0</v>
      </c>
      <c r="CF2034">
        <f>IF(OR(O2034="na",O2034="ns"),0,IF(O2034&lt;=K2034,0,1))+IF(OR(S2034="na",S2034="ns"),0,IF(S2034&lt;=K2034,0,1))+IF(OR(W2034="na",W2034="ns"),0,IF(W2034&lt;=K2034,0,1))+IF(OR(AA2034="na",AA2034="ns"),0,IF(AA2034&lt;=K2034,0,1))+IF(OR(K2161="na",K2161="ns"),0,IF(K2161&lt;=K2034,0,1))+IF(OR(O2161="na",O2161="ns"),0,IF(O2161&lt;=K2034,0,1))+IF(OR(S2161="na",S2161="ns"),0,IF(S2161&lt;=K2034,0,1))+IF(OR(W2161="na",W2161="ns"),0,IF(W2161&lt;=K2034,0,1))+IF(OR(AA2161="na",AA2161="ns"),0,IF(AA2161&lt;=K2034,0,1))</f>
        <v>0</v>
      </c>
      <c r="CG2034">
        <f>IF(OR(P2034="na",P2034="ns"),0,IF(P2034&lt;=L2034,0,1))+IF(OR(T2034="na",T2034="ns"),0,IF(T2034&lt;=L2034,0,1))+IF(OR(X2034="na",X2034="ns"),0,IF(X2034&lt;=L2034,0,1))+IF(OR(AB2034="na",AB2034="ns"),0,IF(AB2034&lt;=L2034,0,1))+IF(OR(L2161="na",L2161="ns"),0,IF(L2161&lt;=L2034,0,1))+IF(OR(P2161="na",P2161="ns"),0,IF(P2161&lt;=L2034,0,1))+IF(OR(T2161="na",T2161="ns"),0,IF(T2161&lt;=L2034,0,1))+IF(OR(X2161="na",X2161="ns"),0,IF(X2161&lt;=L2034,0,1))+IF(OR(AB2161="na",AB2161="ns"),0,IF(AB2161&lt;=L2034,0,1))</f>
        <v>0</v>
      </c>
      <c r="CH2034">
        <f>IF(OR(Q2034="na",Q2034="ns"),0,IF(Q2034&lt;=M2034,0,1))+IF(OR(U2034="na",U2034="ns"),0,IF(U2034&lt;=M2034,0,1))+IF(OR(Y2034="na",Y2034="ns"),0,IF(Y2034&lt;=M2034,0,1))+IF(OR(AC2034="na",AC2034="ns"),0,IF(AC2034&lt;=M2034,0,1))+IF(OR(M2161="na",M2161="ns"),0,IF(M2161&lt;=M2034,0,1))+IF(OR(Q2161="na",Q2161="ns"),0,IF(Q2161&lt;=M2034,0,1))+IF(OR(U2161="na",U2161="ns"),0,IF(U2161&lt;=M2034,0,1))+IF(OR(Y2161="na",Y2161="ns"),0,IF(Y2161&lt;=M2034,0,1))+IF(OR(AC2161="na",AC2161="ns"),0,IF(AC2161&lt;=M2034,0,1))</f>
        <v>0</v>
      </c>
      <c r="CI2034">
        <f>IF(OR(R2034="na",R2034="ns"),0,IF(R2034&lt;=N2034,0,1))+IF(OR(V2034="na",V2034="ns"),0,IF(V2034&lt;=N2034,0,1))+IF(OR(Z2034="na",Z2034="ns"),0,IF(Z2034&lt;=N2034,0,1))+IF(OR(AD2034="na",AD2034="ns"),0,IF(AD2034&lt;=N2034,0,1))+IF(OR(N2161="na",N2161="ns"),0,IF(N2161&lt;=N2034,0,1))+IF(OR(R2161="na",R2161="ns"),0,IF(R2161&lt;=N2034,0,1))+IF(OR(V2161="na",V2161="ns"),0,IF(V2161&lt;=N2034,0,1))+IF(OR(Z2161="na",Z2161="ns"),0,IF(Z2161&lt;=N2034,0,1))+IF(OR(AD2161="na",AD2161="ns"),0,IF(AD2161&lt;=N2034,0,1))</f>
        <v>0</v>
      </c>
    </row>
    <row r="2035" spans="1:87" ht="15" customHeight="1">
      <c r="A2035" s="166"/>
      <c r="B2035" s="7"/>
      <c r="C2035" s="207" t="s">
        <v>69</v>
      </c>
      <c r="D2035" s="321" t="str">
        <f t="shared" ref="D2035:D2098" si="847">IF(D435="","",D435)</f>
        <v/>
      </c>
      <c r="E2035" s="321"/>
      <c r="F2035" s="321"/>
      <c r="G2035" s="320"/>
      <c r="H2035" s="320"/>
      <c r="I2035" s="320"/>
      <c r="J2035" s="320"/>
      <c r="K2035" s="234"/>
      <c r="L2035" s="234"/>
      <c r="M2035" s="234"/>
      <c r="N2035" s="234"/>
      <c r="O2035" s="234"/>
      <c r="P2035" s="234"/>
      <c r="Q2035" s="234"/>
      <c r="R2035" s="234"/>
      <c r="S2035" s="234"/>
      <c r="T2035" s="234"/>
      <c r="U2035" s="234"/>
      <c r="V2035" s="234"/>
      <c r="W2035" s="234"/>
      <c r="X2035" s="234"/>
      <c r="Y2035" s="234"/>
      <c r="Z2035" s="234"/>
      <c r="AA2035" s="234"/>
      <c r="AB2035" s="234"/>
      <c r="AC2035" s="234"/>
      <c r="AD2035" s="234"/>
      <c r="AG2035">
        <f t="shared" ref="AG2035:AG2098" si="848">K2035</f>
        <v>0</v>
      </c>
      <c r="AH2035">
        <f t="shared" ref="AH2035:AH2098" si="849">COUNTIF(L2035:N2035,"NS")</f>
        <v>0</v>
      </c>
      <c r="AI2035">
        <f t="shared" ref="AI2035:AI2098" si="850">SUM(L2035:N2035)</f>
        <v>0</v>
      </c>
      <c r="AJ2035">
        <f t="shared" ref="AJ2035:AJ2098" si="851">IF($AG$2031=$AH$2031,0,IF(OR(AND(AG2035=0,AH2035&gt;0),AND(AG2035="NS",AI2035&gt;0),AND(AG2035="NS",AI2035=0,AH2035=0)),1,IF(OR(AND(AG2035="NS",AI2035=0,AH2035&gt;0),AG2035=AI2035,COUNTIF(K2035:N2035,"NA")=4),0,1)))</f>
        <v>0</v>
      </c>
      <c r="AL2035">
        <f t="shared" ref="AL2035:AL2098" si="852">K2035</f>
        <v>0</v>
      </c>
      <c r="AM2035">
        <f t="shared" ref="AM2035:AM2098" si="853">+COUNTIF(W2035,"NS")+COUNTIF(AA2035,"NS")+COUNTIF(O2035,"NS")+COUNTIF(S2035,"NS")+COUNTIF(K2162,"NS")+COUNTIF(O2162,"NS")+COUNTIF(S2162,"NS")+COUNTIF(W2162,"NS")+COUNTIF(AA2162,"NS")</f>
        <v>0</v>
      </c>
      <c r="AN2035">
        <f t="shared" ref="AN2035:AN2098" si="854">SUM(S2035,W2035,AA2035,O2035,K2162,O2162,S2162,W2162,AA2162)</f>
        <v>0</v>
      </c>
      <c r="AO2035">
        <f t="shared" ref="AO2035:AO2098" si="855">IF($AG$2031=$AH$2031,0,IF(OR(AND(AL2035=0,AM2035&gt;0),AND(AL2035="NS",AN2035&gt;0),AND(AL2035="NS",AN2035=0,AM2035=0)),1,IF(OR(AND(AM2035&gt;=2,AN2035&lt;AL2035),AND(AL2035="NS",AN2035=0,AM2035&gt;0),AL2035=AN2035,(COUNTIF(K2035,"NA")+COUNTIF(O2035,"NA")+COUNTIF(S2035,"NA")+COUNTIF(W2035,"NA")+COUNTIF(AA2035,"NA")+COUNTIF(K2162,"NA")+COUNTIF(O2162,"NA")+COUNTIF(S2162,"NA")+COUNTIF(W2162,"NA")+COUNTIF(AA2162,"NA"))=10),0,1)))</f>
        <v>0</v>
      </c>
      <c r="AQ2035">
        <f t="shared" ref="AQ2035:AQ2098" si="856">L2035</f>
        <v>0</v>
      </c>
      <c r="AR2035">
        <f t="shared" ref="AR2035:AR2098" si="857">COUNTIF(T2035,"NS")+COUNTIF(X2035,"NS")+COUNTIF(AB2035,"NS")+COUNTIF(P2035,"NS")+COUNTIF(L2162,"NS")+COUNTIF(P2162,"NS")+COUNTIF(T2162,"NS")+COUNTIF(X2162,"NS")+COUNTIF(AB2162,"NS")</f>
        <v>0</v>
      </c>
      <c r="AS2035">
        <f t="shared" ref="AS2035:AS2098" si="858">SUM(T2035,X2035,P2035,AB2035,L2162,P2162,T2162,X2162,AB2162)</f>
        <v>0</v>
      </c>
      <c r="AT2035">
        <f t="shared" ref="AT2035:AT2098" si="859">IF($AG$2031=$AH$2031,0,IF(OR(AND(AQ2035=0,AR2035&gt;0),AND(AQ2035="NS",AS2035&gt;0),AND(AQ2035="NS",AS2035=0,AR2035=0)),1,IF(OR(AND(AR2035&gt;=2,AS2035&lt;AQ2035),AND(AQ2035="NS",AS2035=0,AR2035&gt;0),AQ2035=AS2035,(COUNTIF(L2035,"NA")+COUNTIF(P2035,"NA")+COUNTIF(T2035,"NA")+COUNTIF(X2035,"NA")+COUNTIF(AB2035,"NA")+COUNTIF(L2162,"NA")+COUNTIF(P2162,"NA")+COUNTIF(T2162,"NA")+COUNTIF(X2162,"NA")+COUNTIF(AB2162,"NA"))=10),0,1)))</f>
        <v>0</v>
      </c>
      <c r="AV2035">
        <f t="shared" ref="AV2035:AV2098" si="860">M2035</f>
        <v>0</v>
      </c>
      <c r="AW2035">
        <f t="shared" ref="AW2035:AW2098" si="861">COUNTIF(U2035,"NS")+COUNTIF(Y2035,"NS")+COUNTIF(Q2035,"NS")+COUNTIF(AC2035,"NS")+COUNTIF(M2162,"NS")+COUNTIF(Q2162,"NS")+COUNTIF(U2162,"NS")+COUNTIF(Y2162,"NS")+COUNTIF(AC2162,"NS")</f>
        <v>0</v>
      </c>
      <c r="AX2035">
        <f t="shared" ref="AX2035:AX2098" si="862">SUM(U2035,Y2035,Q2035,AC2035,M2162,Q2162,U2162,Y2162,AC2162)</f>
        <v>0</v>
      </c>
      <c r="AY2035">
        <f t="shared" ref="AY2035:AY2098" si="863">IF($AG$2031=$AH$2031,0,IF(OR(AND(AV2035=0,AW2035&gt;0),AND(AV2035="NS",AX2035&gt;0),AND(AV2035="NS",AX2035=0,AW2035=0)),1,IF(OR(AND(AW2035&gt;=2,AX2035&lt;AV2035),AND(AV2035="NS",AX2035=0,AW2035&gt;0),AV2035=AX2035,(COUNTIF(M2035,"NA")+COUNTIF(Q2035,"NA")+COUNTIF(U2035,"NA")+COUNTIF(Y2035,"NA")+COUNTIF(AC2035,"NA")+COUNTIF(M2162,"NA")+COUNTIF(Q2162,"NA")+COUNTIF(U2162,"NA")+COUNTIF(Y2162,"NA")+COUNTIF(AC2162,"NA"))=10),0,1)))</f>
        <v>0</v>
      </c>
      <c r="BA2035">
        <f t="shared" ref="BA2035:BA2098" si="864">N2035</f>
        <v>0</v>
      </c>
      <c r="BB2035">
        <f t="shared" ref="BB2035:BB2098" si="865">COUNTIF(V2035,"NS")+COUNTIF(Z2035,"NS")+COUNTIF(R2035,"NS")+COUNTIF(AD2035,"NS")+COUNTIF(R2162,"NS")+COUNTIF(V2162,"NS")+COUNTIF(Z2162,"NS")+COUNTIF(AD2162,"NS")+COUNTIF(N2162,"NS")</f>
        <v>0</v>
      </c>
      <c r="BC2035">
        <f t="shared" ref="BC2035:BC2098" si="866">SUM(Z2035,AD2035,V2035,R2035,R2162,V2162,Z2162,AD2162,N2162)</f>
        <v>0</v>
      </c>
      <c r="BD2035">
        <f t="shared" ref="BD2035:BD2098" si="867">IF($AG$2031=$AH$2031,0,IF(OR(AND(BA2035=0,BB2035&gt;0),AND(BA2035="NS",BC2035&gt;0),AND(BA2035="NS",BC2035=0,BB2035=0)),1,IF(OR(AND(BB2035&gt;=2,BC2035&lt;BA2035),AND(BA2035="NS",BC2035=0,BB2035&gt;0),BA2035=BC2035,(COUNTIF(N2035,"NA")+COUNTIF(R2035,"NA")+COUNTIF(V2035,"NA")+COUNTIF(Z2035,"NA")+COUNTIF(AD2035,"NA")+COUNTIF(N2162,"NA")+COUNTIF(R2162,"NA")+COUNTIF(V2162,"NA")+COUNTIF(Z2162,"NA")+COUNTIF(AD2162,"NA"))=10),0,1)))</f>
        <v>0</v>
      </c>
      <c r="BF2035">
        <f t="shared" ref="BF2035:BF2098" si="868">O2035</f>
        <v>0</v>
      </c>
      <c r="BG2035">
        <f t="shared" ref="BG2035:BG2098" si="869">COUNTIF(P2035:R2035,"NS")</f>
        <v>0</v>
      </c>
      <c r="BH2035">
        <f t="shared" ref="BH2035:BH2098" si="870">SUM(P2035:R2035)</f>
        <v>0</v>
      </c>
      <c r="BI2035">
        <f t="shared" ref="BI2035:BI2098" si="871">IF($AG$2031=$AH$2031,0,IF(OR(AND(BF2035=0,BG2035&gt;0),AND(BF2035="NS",BH2035&gt;0),AND(BF2035="NS",BH2035=0,BG2035=0)),1,IF(OR(AND(BF2035="NS",BH2035=0,BG2035&gt;0),BF2035=BH2035,COUNTIF(O2035:R2035,"NA")=4),0,1)))</f>
        <v>0</v>
      </c>
      <c r="BK2035">
        <f t="shared" ref="BK2035:BK2098" si="872">S2035</f>
        <v>0</v>
      </c>
      <c r="BL2035">
        <f t="shared" ref="BL2035:BL2098" si="873">COUNTIF(T2035:V2035,"NS")</f>
        <v>0</v>
      </c>
      <c r="BM2035">
        <f t="shared" ref="BM2035:BM2098" si="874">SUM(T2035:V2035)</f>
        <v>0</v>
      </c>
      <c r="BN2035">
        <f t="shared" ref="BN2035:BN2098" si="875">IF($AG$2031=$AH$2031,0,IF(OR(AND(BK2035=0,BL2035&gt;0),AND(BK2035="NS",BM2035&gt;0),AND(BK2035="NS",BM2035=0,BL2035=0)),1,IF(OR(AND(BK2035="NS",BM2035=0,BL2035&gt;0),BK2035=BM2035,COUNTIF(S2035:V2035,"NA")=4),0,1)))</f>
        <v>0</v>
      </c>
      <c r="BP2035">
        <f t="shared" ref="BP2035:BP2098" si="876">W2035</f>
        <v>0</v>
      </c>
      <c r="BQ2035">
        <f t="shared" ref="BQ2035:BQ2098" si="877">COUNTIF(X2035:Z2035,"NS")</f>
        <v>0</v>
      </c>
      <c r="BR2035">
        <f t="shared" ref="BR2035:BR2098" si="878">SUM(X2035:Z2035)</f>
        <v>0</v>
      </c>
      <c r="BS2035">
        <f t="shared" ref="BS2035:BS2098" si="879">IF($AG$2031=$AH$2031,0,IF(OR(AND(BP2035=0,BQ2035&gt;0),AND(BP2035="NS",BR2035&gt;0),AND(BP2035="NS",BR2035=0,BQ2035=0)),1,IF(OR(AND(BP2035="NS",BR2035=0,BQ2035&gt;0),BP2035=BR2035,COUNTIF(W2035:Z2035,"NA")=4),0,1)))</f>
        <v>0</v>
      </c>
      <c r="BU2035">
        <f t="shared" ref="BU2035:BU2098" si="880">AA2035</f>
        <v>0</v>
      </c>
      <c r="BV2035">
        <f t="shared" ref="BV2035:BV2098" si="881">COUNTIF(AB2035:AD2035,"NS")</f>
        <v>0</v>
      </c>
      <c r="BW2035">
        <f t="shared" ref="BW2035:BW2098" si="882">SUM(AB2035:AD2035)</f>
        <v>0</v>
      </c>
      <c r="BX2035">
        <f t="shared" ref="BX2035:BX2098" si="883">IF($AG$2031=$AH$2031,0,IF(OR(AND(BU2035=0,BV2035&gt;0),AND(BU2035="NS",BW2035&gt;0),AND(BU2035="NS",BW2035=0,BV2035=0)),1,IF(OR(AND(BU2035="NS",BW2035=0,BV2035&gt;0),BU2035=BW2035,COUNTIF(AA2035:AD2035,"NA")=4),0,1)))</f>
        <v>0</v>
      </c>
      <c r="BZ2035">
        <f t="shared" ref="BZ2035:BZ2098" si="884">IF(COUNTBLANK(K2035:AD2035)=20,0,IF(COUNTA(K2035:AD2035)&lt;&gt;COUNTA($K$2031:$N$2033,$O$2033:$AD$2033),1,0))+IF(COUNTBLANK(K2035:AD2035)=20,0,IF(COUNTA(K2162:AD2162)&lt;&gt;COUNTA($K$2160:$AD$2160),1,0))</f>
        <v>0</v>
      </c>
      <c r="CA2035">
        <f t="shared" ref="CA2035:CA2098" si="885">IF(OR(AND(G2035=1,COUNTA(K2035:AD2035,K2162:AD2162)&lt;&gt;COUNTA($K$2031:$N$2033,$O$2033:$AD$2033,$K$2160:$AD$2160)),AND(G2035&gt;1,COUNTA(K2035:AD2035,K2162:AD2162)&lt;&gt;0)),1,0)</f>
        <v>0</v>
      </c>
      <c r="CB2035">
        <f t="shared" ref="CB2035:CB2098" si="886">IF(K2035&lt;=SUM(O2035,S2035,W2035,AA2035,K2162,O2162,S2162,W2162,AA2162),0,1)</f>
        <v>0</v>
      </c>
      <c r="CC2035">
        <f t="shared" ref="CC2035:CE2035" si="887">IF(OR(L2035="NS",L2035&lt;=SUM(P2035,T2035,X2035,AB2035,L2162,P2162,T2162,X2162,AB2162)),0,1)</f>
        <v>0</v>
      </c>
      <c r="CD2035">
        <f t="shared" si="887"/>
        <v>0</v>
      </c>
      <c r="CE2035">
        <f t="shared" si="887"/>
        <v>0</v>
      </c>
      <c r="CF2035">
        <f t="shared" ref="CF2035:CI2035" si="888">IF(OR(O2035="na",O2035="ns"),0,IF(O2035&lt;=K2035,0,1))+IF(OR(S2035="na",S2035="ns"),0,IF(S2035&lt;=K2035,0,1))+IF(OR(W2035="na",W2035="ns"),0,IF(W2035&lt;=K2035,0,1))+IF(OR(AA2035="na",AA2035="ns"),0,IF(AA2035&lt;=K2035,0,1))+IF(OR(K2162="na",K2162="ns"),0,IF(K2162&lt;=K2035,0,1))+IF(OR(O2162="na",O2162="ns"),0,IF(O2162&lt;=K2035,0,1))+IF(OR(S2162="na",S2162="ns"),0,IF(S2162&lt;=K2035,0,1))+IF(OR(W2162="na",W2162="ns"),0,IF(W2162&lt;=K2035,0,1))+IF(OR(AA2162="na",AA2162="ns"),0,IF(AA2162&lt;=K2035,0,1))</f>
        <v>0</v>
      </c>
      <c r="CG2035">
        <f t="shared" si="888"/>
        <v>0</v>
      </c>
      <c r="CH2035">
        <f t="shared" si="888"/>
        <v>0</v>
      </c>
      <c r="CI2035">
        <f t="shared" si="888"/>
        <v>0</v>
      </c>
    </row>
    <row r="2036" spans="1:87" ht="15" customHeight="1">
      <c r="A2036" s="166"/>
      <c r="B2036" s="7"/>
      <c r="C2036" s="207" t="s">
        <v>70</v>
      </c>
      <c r="D2036" s="321" t="str">
        <f t="shared" si="847"/>
        <v/>
      </c>
      <c r="E2036" s="321"/>
      <c r="F2036" s="321"/>
      <c r="G2036" s="320"/>
      <c r="H2036" s="320"/>
      <c r="I2036" s="320"/>
      <c r="J2036" s="320"/>
      <c r="K2036" s="234"/>
      <c r="L2036" s="234"/>
      <c r="M2036" s="234"/>
      <c r="N2036" s="234"/>
      <c r="O2036" s="234"/>
      <c r="P2036" s="234"/>
      <c r="Q2036" s="234"/>
      <c r="R2036" s="234"/>
      <c r="S2036" s="234"/>
      <c r="T2036" s="234"/>
      <c r="U2036" s="234"/>
      <c r="V2036" s="234"/>
      <c r="W2036" s="234"/>
      <c r="X2036" s="234"/>
      <c r="Y2036" s="234"/>
      <c r="Z2036" s="234"/>
      <c r="AA2036" s="234"/>
      <c r="AB2036" s="234"/>
      <c r="AC2036" s="234"/>
      <c r="AD2036" s="234"/>
      <c r="AG2036">
        <f t="shared" si="848"/>
        <v>0</v>
      </c>
      <c r="AH2036">
        <f t="shared" si="849"/>
        <v>0</v>
      </c>
      <c r="AI2036">
        <f t="shared" si="850"/>
        <v>0</v>
      </c>
      <c r="AJ2036">
        <f t="shared" si="851"/>
        <v>0</v>
      </c>
      <c r="AL2036">
        <f t="shared" si="852"/>
        <v>0</v>
      </c>
      <c r="AM2036">
        <f t="shared" si="853"/>
        <v>0</v>
      </c>
      <c r="AN2036">
        <f t="shared" si="854"/>
        <v>0</v>
      </c>
      <c r="AO2036">
        <f t="shared" si="855"/>
        <v>0</v>
      </c>
      <c r="AQ2036">
        <f t="shared" si="856"/>
        <v>0</v>
      </c>
      <c r="AR2036">
        <f t="shared" si="857"/>
        <v>0</v>
      </c>
      <c r="AS2036">
        <f t="shared" si="858"/>
        <v>0</v>
      </c>
      <c r="AT2036">
        <f t="shared" si="859"/>
        <v>0</v>
      </c>
      <c r="AV2036">
        <f t="shared" si="860"/>
        <v>0</v>
      </c>
      <c r="AW2036">
        <f t="shared" si="861"/>
        <v>0</v>
      </c>
      <c r="AX2036">
        <f t="shared" si="862"/>
        <v>0</v>
      </c>
      <c r="AY2036">
        <f t="shared" si="863"/>
        <v>0</v>
      </c>
      <c r="BA2036">
        <f t="shared" si="864"/>
        <v>0</v>
      </c>
      <c r="BB2036">
        <f t="shared" si="865"/>
        <v>0</v>
      </c>
      <c r="BC2036">
        <f t="shared" si="866"/>
        <v>0</v>
      </c>
      <c r="BD2036">
        <f t="shared" si="867"/>
        <v>0</v>
      </c>
      <c r="BF2036">
        <f t="shared" si="868"/>
        <v>0</v>
      </c>
      <c r="BG2036">
        <f t="shared" si="869"/>
        <v>0</v>
      </c>
      <c r="BH2036">
        <f t="shared" si="870"/>
        <v>0</v>
      </c>
      <c r="BI2036">
        <f t="shared" si="871"/>
        <v>0</v>
      </c>
      <c r="BK2036">
        <f t="shared" si="872"/>
        <v>0</v>
      </c>
      <c r="BL2036">
        <f t="shared" si="873"/>
        <v>0</v>
      </c>
      <c r="BM2036">
        <f t="shared" si="874"/>
        <v>0</v>
      </c>
      <c r="BN2036">
        <f t="shared" si="875"/>
        <v>0</v>
      </c>
      <c r="BP2036">
        <f t="shared" si="876"/>
        <v>0</v>
      </c>
      <c r="BQ2036">
        <f t="shared" si="877"/>
        <v>0</v>
      </c>
      <c r="BR2036">
        <f t="shared" si="878"/>
        <v>0</v>
      </c>
      <c r="BS2036">
        <f t="shared" si="879"/>
        <v>0</v>
      </c>
      <c r="BU2036">
        <f t="shared" si="880"/>
        <v>0</v>
      </c>
      <c r="BV2036">
        <f t="shared" si="881"/>
        <v>0</v>
      </c>
      <c r="BW2036">
        <f t="shared" si="882"/>
        <v>0</v>
      </c>
      <c r="BX2036">
        <f t="shared" si="883"/>
        <v>0</v>
      </c>
      <c r="BZ2036">
        <f t="shared" si="884"/>
        <v>0</v>
      </c>
      <c r="CA2036">
        <f t="shared" si="885"/>
        <v>0</v>
      </c>
      <c r="CB2036">
        <f t="shared" si="886"/>
        <v>0</v>
      </c>
      <c r="CC2036">
        <f t="shared" ref="CC2036:CE2036" si="889">IF(OR(L2036="NS",L2036&lt;=SUM(P2036,T2036,X2036,AB2036,L2163,P2163,T2163,X2163,AB2163)),0,1)</f>
        <v>0</v>
      </c>
      <c r="CD2036">
        <f t="shared" si="889"/>
        <v>0</v>
      </c>
      <c r="CE2036">
        <f t="shared" si="889"/>
        <v>0</v>
      </c>
      <c r="CF2036">
        <f t="shared" ref="CF2036:CI2036" si="890">IF(OR(O2036="na",O2036="ns"),0,IF(O2036&lt;=K2036,0,1))+IF(OR(S2036="na",S2036="ns"),0,IF(S2036&lt;=K2036,0,1))+IF(OR(W2036="na",W2036="ns"),0,IF(W2036&lt;=K2036,0,1))+IF(OR(AA2036="na",AA2036="ns"),0,IF(AA2036&lt;=K2036,0,1))+IF(OR(K2163="na",K2163="ns"),0,IF(K2163&lt;=K2036,0,1))+IF(OR(O2163="na",O2163="ns"),0,IF(O2163&lt;=K2036,0,1))+IF(OR(S2163="na",S2163="ns"),0,IF(S2163&lt;=K2036,0,1))+IF(OR(W2163="na",W2163="ns"),0,IF(W2163&lt;=K2036,0,1))+IF(OR(AA2163="na",AA2163="ns"),0,IF(AA2163&lt;=K2036,0,1))</f>
        <v>0</v>
      </c>
      <c r="CG2036">
        <f t="shared" si="890"/>
        <v>0</v>
      </c>
      <c r="CH2036">
        <f t="shared" si="890"/>
        <v>0</v>
      </c>
      <c r="CI2036">
        <f t="shared" si="890"/>
        <v>0</v>
      </c>
    </row>
    <row r="2037" spans="1:87" ht="15" customHeight="1">
      <c r="A2037" s="166"/>
      <c r="B2037" s="7"/>
      <c r="C2037" s="207" t="s">
        <v>71</v>
      </c>
      <c r="D2037" s="321" t="str">
        <f t="shared" si="847"/>
        <v/>
      </c>
      <c r="E2037" s="321"/>
      <c r="F2037" s="321"/>
      <c r="G2037" s="320"/>
      <c r="H2037" s="320"/>
      <c r="I2037" s="320"/>
      <c r="J2037" s="320"/>
      <c r="K2037" s="234"/>
      <c r="L2037" s="234"/>
      <c r="M2037" s="234"/>
      <c r="N2037" s="234"/>
      <c r="O2037" s="234"/>
      <c r="P2037" s="234"/>
      <c r="Q2037" s="234"/>
      <c r="R2037" s="234"/>
      <c r="S2037" s="234"/>
      <c r="T2037" s="234"/>
      <c r="U2037" s="234"/>
      <c r="V2037" s="234"/>
      <c r="W2037" s="234"/>
      <c r="X2037" s="234"/>
      <c r="Y2037" s="234"/>
      <c r="Z2037" s="234"/>
      <c r="AA2037" s="234"/>
      <c r="AB2037" s="234"/>
      <c r="AC2037" s="234"/>
      <c r="AD2037" s="234"/>
      <c r="AG2037">
        <f t="shared" si="848"/>
        <v>0</v>
      </c>
      <c r="AH2037">
        <f t="shared" si="849"/>
        <v>0</v>
      </c>
      <c r="AI2037">
        <f t="shared" si="850"/>
        <v>0</v>
      </c>
      <c r="AJ2037">
        <f t="shared" si="851"/>
        <v>0</v>
      </c>
      <c r="AL2037">
        <f t="shared" si="852"/>
        <v>0</v>
      </c>
      <c r="AM2037">
        <f t="shared" si="853"/>
        <v>0</v>
      </c>
      <c r="AN2037">
        <f t="shared" si="854"/>
        <v>0</v>
      </c>
      <c r="AO2037">
        <f t="shared" si="855"/>
        <v>0</v>
      </c>
      <c r="AQ2037">
        <f t="shared" si="856"/>
        <v>0</v>
      </c>
      <c r="AR2037">
        <f t="shared" si="857"/>
        <v>0</v>
      </c>
      <c r="AS2037">
        <f t="shared" si="858"/>
        <v>0</v>
      </c>
      <c r="AT2037">
        <f t="shared" si="859"/>
        <v>0</v>
      </c>
      <c r="AV2037">
        <f t="shared" si="860"/>
        <v>0</v>
      </c>
      <c r="AW2037">
        <f t="shared" si="861"/>
        <v>0</v>
      </c>
      <c r="AX2037">
        <f t="shared" si="862"/>
        <v>0</v>
      </c>
      <c r="AY2037">
        <f t="shared" si="863"/>
        <v>0</v>
      </c>
      <c r="BA2037">
        <f t="shared" si="864"/>
        <v>0</v>
      </c>
      <c r="BB2037">
        <f t="shared" si="865"/>
        <v>0</v>
      </c>
      <c r="BC2037">
        <f t="shared" si="866"/>
        <v>0</v>
      </c>
      <c r="BD2037">
        <f t="shared" si="867"/>
        <v>0</v>
      </c>
      <c r="BF2037">
        <f t="shared" si="868"/>
        <v>0</v>
      </c>
      <c r="BG2037">
        <f t="shared" si="869"/>
        <v>0</v>
      </c>
      <c r="BH2037">
        <f t="shared" si="870"/>
        <v>0</v>
      </c>
      <c r="BI2037">
        <f t="shared" si="871"/>
        <v>0</v>
      </c>
      <c r="BK2037">
        <f t="shared" si="872"/>
        <v>0</v>
      </c>
      <c r="BL2037">
        <f t="shared" si="873"/>
        <v>0</v>
      </c>
      <c r="BM2037">
        <f t="shared" si="874"/>
        <v>0</v>
      </c>
      <c r="BN2037">
        <f t="shared" si="875"/>
        <v>0</v>
      </c>
      <c r="BP2037">
        <f t="shared" si="876"/>
        <v>0</v>
      </c>
      <c r="BQ2037">
        <f t="shared" si="877"/>
        <v>0</v>
      </c>
      <c r="BR2037">
        <f t="shared" si="878"/>
        <v>0</v>
      </c>
      <c r="BS2037">
        <f t="shared" si="879"/>
        <v>0</v>
      </c>
      <c r="BU2037">
        <f t="shared" si="880"/>
        <v>0</v>
      </c>
      <c r="BV2037">
        <f t="shared" si="881"/>
        <v>0</v>
      </c>
      <c r="BW2037">
        <f t="shared" si="882"/>
        <v>0</v>
      </c>
      <c r="BX2037">
        <f t="shared" si="883"/>
        <v>0</v>
      </c>
      <c r="BZ2037">
        <f t="shared" si="884"/>
        <v>0</v>
      </c>
      <c r="CA2037">
        <f t="shared" si="885"/>
        <v>0</v>
      </c>
      <c r="CB2037">
        <f t="shared" si="886"/>
        <v>0</v>
      </c>
      <c r="CC2037">
        <f t="shared" ref="CC2037:CE2037" si="891">IF(OR(L2037="NS",L2037&lt;=SUM(P2037,T2037,X2037,AB2037,L2164,P2164,T2164,X2164,AB2164)),0,1)</f>
        <v>0</v>
      </c>
      <c r="CD2037">
        <f t="shared" si="891"/>
        <v>0</v>
      </c>
      <c r="CE2037">
        <f t="shared" si="891"/>
        <v>0</v>
      </c>
      <c r="CF2037">
        <f t="shared" ref="CF2037:CI2037" si="892">IF(OR(O2037="na",O2037="ns"),0,IF(O2037&lt;=K2037,0,1))+IF(OR(S2037="na",S2037="ns"),0,IF(S2037&lt;=K2037,0,1))+IF(OR(W2037="na",W2037="ns"),0,IF(W2037&lt;=K2037,0,1))+IF(OR(AA2037="na",AA2037="ns"),0,IF(AA2037&lt;=K2037,0,1))+IF(OR(K2164="na",K2164="ns"),0,IF(K2164&lt;=K2037,0,1))+IF(OR(O2164="na",O2164="ns"),0,IF(O2164&lt;=K2037,0,1))+IF(OR(S2164="na",S2164="ns"),0,IF(S2164&lt;=K2037,0,1))+IF(OR(W2164="na",W2164="ns"),0,IF(W2164&lt;=K2037,0,1))+IF(OR(AA2164="na",AA2164="ns"),0,IF(AA2164&lt;=K2037,0,1))</f>
        <v>0</v>
      </c>
      <c r="CG2037">
        <f t="shared" si="892"/>
        <v>0</v>
      </c>
      <c r="CH2037">
        <f t="shared" si="892"/>
        <v>0</v>
      </c>
      <c r="CI2037">
        <f t="shared" si="892"/>
        <v>0</v>
      </c>
    </row>
    <row r="2038" spans="1:87" ht="15" customHeight="1">
      <c r="A2038" s="166"/>
      <c r="B2038" s="7"/>
      <c r="C2038" s="207" t="s">
        <v>72</v>
      </c>
      <c r="D2038" s="321" t="str">
        <f t="shared" si="847"/>
        <v/>
      </c>
      <c r="E2038" s="321"/>
      <c r="F2038" s="321"/>
      <c r="G2038" s="320"/>
      <c r="H2038" s="320"/>
      <c r="I2038" s="320"/>
      <c r="J2038" s="320"/>
      <c r="K2038" s="234"/>
      <c r="L2038" s="234"/>
      <c r="M2038" s="234"/>
      <c r="N2038" s="234"/>
      <c r="O2038" s="234"/>
      <c r="P2038" s="234"/>
      <c r="Q2038" s="234"/>
      <c r="R2038" s="234"/>
      <c r="S2038" s="234"/>
      <c r="T2038" s="234"/>
      <c r="U2038" s="234"/>
      <c r="V2038" s="234"/>
      <c r="W2038" s="234"/>
      <c r="X2038" s="234"/>
      <c r="Y2038" s="234"/>
      <c r="Z2038" s="234"/>
      <c r="AA2038" s="234"/>
      <c r="AB2038" s="234"/>
      <c r="AC2038" s="234"/>
      <c r="AD2038" s="234"/>
      <c r="AG2038">
        <f t="shared" si="848"/>
        <v>0</v>
      </c>
      <c r="AH2038">
        <f t="shared" si="849"/>
        <v>0</v>
      </c>
      <c r="AI2038">
        <f t="shared" si="850"/>
        <v>0</v>
      </c>
      <c r="AJ2038">
        <f t="shared" si="851"/>
        <v>0</v>
      </c>
      <c r="AL2038">
        <f t="shared" si="852"/>
        <v>0</v>
      </c>
      <c r="AM2038">
        <f t="shared" si="853"/>
        <v>0</v>
      </c>
      <c r="AN2038">
        <f t="shared" si="854"/>
        <v>0</v>
      </c>
      <c r="AO2038">
        <f t="shared" si="855"/>
        <v>0</v>
      </c>
      <c r="AQ2038">
        <f t="shared" si="856"/>
        <v>0</v>
      </c>
      <c r="AR2038">
        <f t="shared" si="857"/>
        <v>0</v>
      </c>
      <c r="AS2038">
        <f t="shared" si="858"/>
        <v>0</v>
      </c>
      <c r="AT2038">
        <f t="shared" si="859"/>
        <v>0</v>
      </c>
      <c r="AV2038">
        <f t="shared" si="860"/>
        <v>0</v>
      </c>
      <c r="AW2038">
        <f t="shared" si="861"/>
        <v>0</v>
      </c>
      <c r="AX2038">
        <f t="shared" si="862"/>
        <v>0</v>
      </c>
      <c r="AY2038">
        <f t="shared" si="863"/>
        <v>0</v>
      </c>
      <c r="BA2038">
        <f t="shared" si="864"/>
        <v>0</v>
      </c>
      <c r="BB2038">
        <f t="shared" si="865"/>
        <v>0</v>
      </c>
      <c r="BC2038">
        <f t="shared" si="866"/>
        <v>0</v>
      </c>
      <c r="BD2038">
        <f t="shared" si="867"/>
        <v>0</v>
      </c>
      <c r="BF2038">
        <f t="shared" si="868"/>
        <v>0</v>
      </c>
      <c r="BG2038">
        <f t="shared" si="869"/>
        <v>0</v>
      </c>
      <c r="BH2038">
        <f t="shared" si="870"/>
        <v>0</v>
      </c>
      <c r="BI2038">
        <f t="shared" si="871"/>
        <v>0</v>
      </c>
      <c r="BK2038">
        <f t="shared" si="872"/>
        <v>0</v>
      </c>
      <c r="BL2038">
        <f t="shared" si="873"/>
        <v>0</v>
      </c>
      <c r="BM2038">
        <f t="shared" si="874"/>
        <v>0</v>
      </c>
      <c r="BN2038">
        <f t="shared" si="875"/>
        <v>0</v>
      </c>
      <c r="BP2038">
        <f t="shared" si="876"/>
        <v>0</v>
      </c>
      <c r="BQ2038">
        <f t="shared" si="877"/>
        <v>0</v>
      </c>
      <c r="BR2038">
        <f t="shared" si="878"/>
        <v>0</v>
      </c>
      <c r="BS2038">
        <f t="shared" si="879"/>
        <v>0</v>
      </c>
      <c r="BU2038">
        <f t="shared" si="880"/>
        <v>0</v>
      </c>
      <c r="BV2038">
        <f t="shared" si="881"/>
        <v>0</v>
      </c>
      <c r="BW2038">
        <f t="shared" si="882"/>
        <v>0</v>
      </c>
      <c r="BX2038">
        <f t="shared" si="883"/>
        <v>0</v>
      </c>
      <c r="BZ2038">
        <f t="shared" si="884"/>
        <v>0</v>
      </c>
      <c r="CA2038">
        <f t="shared" si="885"/>
        <v>0</v>
      </c>
      <c r="CB2038">
        <f t="shared" si="886"/>
        <v>0</v>
      </c>
      <c r="CC2038">
        <f t="shared" ref="CC2038:CE2038" si="893">IF(OR(L2038="NS",L2038&lt;=SUM(P2038,T2038,X2038,AB2038,L2165,P2165,T2165,X2165,AB2165)),0,1)</f>
        <v>0</v>
      </c>
      <c r="CD2038">
        <f t="shared" si="893"/>
        <v>0</v>
      </c>
      <c r="CE2038">
        <f t="shared" si="893"/>
        <v>0</v>
      </c>
      <c r="CF2038">
        <f t="shared" ref="CF2038:CI2038" si="894">IF(OR(O2038="na",O2038="ns"),0,IF(O2038&lt;=K2038,0,1))+IF(OR(S2038="na",S2038="ns"),0,IF(S2038&lt;=K2038,0,1))+IF(OR(W2038="na",W2038="ns"),0,IF(W2038&lt;=K2038,0,1))+IF(OR(AA2038="na",AA2038="ns"),0,IF(AA2038&lt;=K2038,0,1))+IF(OR(K2165="na",K2165="ns"),0,IF(K2165&lt;=K2038,0,1))+IF(OR(O2165="na",O2165="ns"),0,IF(O2165&lt;=K2038,0,1))+IF(OR(S2165="na",S2165="ns"),0,IF(S2165&lt;=K2038,0,1))+IF(OR(W2165="na",W2165="ns"),0,IF(W2165&lt;=K2038,0,1))+IF(OR(AA2165="na",AA2165="ns"),0,IF(AA2165&lt;=K2038,0,1))</f>
        <v>0</v>
      </c>
      <c r="CG2038">
        <f t="shared" si="894"/>
        <v>0</v>
      </c>
      <c r="CH2038">
        <f t="shared" si="894"/>
        <v>0</v>
      </c>
      <c r="CI2038">
        <f t="shared" si="894"/>
        <v>0</v>
      </c>
    </row>
    <row r="2039" spans="1:87" ht="15" customHeight="1">
      <c r="A2039" s="166"/>
      <c r="B2039" s="7"/>
      <c r="C2039" s="207" t="s">
        <v>73</v>
      </c>
      <c r="D2039" s="321" t="str">
        <f t="shared" si="847"/>
        <v/>
      </c>
      <c r="E2039" s="321"/>
      <c r="F2039" s="321"/>
      <c r="G2039" s="320"/>
      <c r="H2039" s="320"/>
      <c r="I2039" s="320"/>
      <c r="J2039" s="320"/>
      <c r="K2039" s="234"/>
      <c r="L2039" s="234"/>
      <c r="M2039" s="234"/>
      <c r="N2039" s="234"/>
      <c r="O2039" s="234"/>
      <c r="P2039" s="234"/>
      <c r="Q2039" s="234"/>
      <c r="R2039" s="234"/>
      <c r="S2039" s="234"/>
      <c r="T2039" s="234"/>
      <c r="U2039" s="234"/>
      <c r="V2039" s="234"/>
      <c r="W2039" s="234"/>
      <c r="X2039" s="234"/>
      <c r="Y2039" s="234"/>
      <c r="Z2039" s="234"/>
      <c r="AA2039" s="234"/>
      <c r="AB2039" s="234"/>
      <c r="AC2039" s="234"/>
      <c r="AD2039" s="234"/>
      <c r="AG2039">
        <f t="shared" si="848"/>
        <v>0</v>
      </c>
      <c r="AH2039">
        <f t="shared" si="849"/>
        <v>0</v>
      </c>
      <c r="AI2039">
        <f t="shared" si="850"/>
        <v>0</v>
      </c>
      <c r="AJ2039">
        <f t="shared" si="851"/>
        <v>0</v>
      </c>
      <c r="AL2039">
        <f t="shared" si="852"/>
        <v>0</v>
      </c>
      <c r="AM2039">
        <f t="shared" si="853"/>
        <v>0</v>
      </c>
      <c r="AN2039">
        <f t="shared" si="854"/>
        <v>0</v>
      </c>
      <c r="AO2039">
        <f t="shared" si="855"/>
        <v>0</v>
      </c>
      <c r="AQ2039">
        <f t="shared" si="856"/>
        <v>0</v>
      </c>
      <c r="AR2039">
        <f t="shared" si="857"/>
        <v>0</v>
      </c>
      <c r="AS2039">
        <f t="shared" si="858"/>
        <v>0</v>
      </c>
      <c r="AT2039">
        <f t="shared" si="859"/>
        <v>0</v>
      </c>
      <c r="AV2039">
        <f t="shared" si="860"/>
        <v>0</v>
      </c>
      <c r="AW2039">
        <f t="shared" si="861"/>
        <v>0</v>
      </c>
      <c r="AX2039">
        <f t="shared" si="862"/>
        <v>0</v>
      </c>
      <c r="AY2039">
        <f t="shared" si="863"/>
        <v>0</v>
      </c>
      <c r="BA2039">
        <f t="shared" si="864"/>
        <v>0</v>
      </c>
      <c r="BB2039">
        <f t="shared" si="865"/>
        <v>0</v>
      </c>
      <c r="BC2039">
        <f t="shared" si="866"/>
        <v>0</v>
      </c>
      <c r="BD2039">
        <f t="shared" si="867"/>
        <v>0</v>
      </c>
      <c r="BF2039">
        <f t="shared" si="868"/>
        <v>0</v>
      </c>
      <c r="BG2039">
        <f t="shared" si="869"/>
        <v>0</v>
      </c>
      <c r="BH2039">
        <f t="shared" si="870"/>
        <v>0</v>
      </c>
      <c r="BI2039">
        <f t="shared" si="871"/>
        <v>0</v>
      </c>
      <c r="BK2039">
        <f t="shared" si="872"/>
        <v>0</v>
      </c>
      <c r="BL2039">
        <f t="shared" si="873"/>
        <v>0</v>
      </c>
      <c r="BM2039">
        <f t="shared" si="874"/>
        <v>0</v>
      </c>
      <c r="BN2039">
        <f t="shared" si="875"/>
        <v>0</v>
      </c>
      <c r="BP2039">
        <f t="shared" si="876"/>
        <v>0</v>
      </c>
      <c r="BQ2039">
        <f t="shared" si="877"/>
        <v>0</v>
      </c>
      <c r="BR2039">
        <f t="shared" si="878"/>
        <v>0</v>
      </c>
      <c r="BS2039">
        <f t="shared" si="879"/>
        <v>0</v>
      </c>
      <c r="BU2039">
        <f t="shared" si="880"/>
        <v>0</v>
      </c>
      <c r="BV2039">
        <f t="shared" si="881"/>
        <v>0</v>
      </c>
      <c r="BW2039">
        <f t="shared" si="882"/>
        <v>0</v>
      </c>
      <c r="BX2039">
        <f t="shared" si="883"/>
        <v>0</v>
      </c>
      <c r="BZ2039">
        <f t="shared" si="884"/>
        <v>0</v>
      </c>
      <c r="CA2039">
        <f t="shared" si="885"/>
        <v>0</v>
      </c>
      <c r="CB2039">
        <f t="shared" si="886"/>
        <v>0</v>
      </c>
      <c r="CC2039">
        <f t="shared" ref="CC2039:CE2039" si="895">IF(OR(L2039="NS",L2039&lt;=SUM(P2039,T2039,X2039,AB2039,L2166,P2166,T2166,X2166,AB2166)),0,1)</f>
        <v>0</v>
      </c>
      <c r="CD2039">
        <f t="shared" si="895"/>
        <v>0</v>
      </c>
      <c r="CE2039">
        <f t="shared" si="895"/>
        <v>0</v>
      </c>
      <c r="CF2039">
        <f t="shared" ref="CF2039:CI2039" si="896">IF(OR(O2039="na",O2039="ns"),0,IF(O2039&lt;=K2039,0,1))+IF(OR(S2039="na",S2039="ns"),0,IF(S2039&lt;=K2039,0,1))+IF(OR(W2039="na",W2039="ns"),0,IF(W2039&lt;=K2039,0,1))+IF(OR(AA2039="na",AA2039="ns"),0,IF(AA2039&lt;=K2039,0,1))+IF(OR(K2166="na",K2166="ns"),0,IF(K2166&lt;=K2039,0,1))+IF(OR(O2166="na",O2166="ns"),0,IF(O2166&lt;=K2039,0,1))+IF(OR(S2166="na",S2166="ns"),0,IF(S2166&lt;=K2039,0,1))+IF(OR(W2166="na",W2166="ns"),0,IF(W2166&lt;=K2039,0,1))+IF(OR(AA2166="na",AA2166="ns"),0,IF(AA2166&lt;=K2039,0,1))</f>
        <v>0</v>
      </c>
      <c r="CG2039">
        <f t="shared" si="896"/>
        <v>0</v>
      </c>
      <c r="CH2039">
        <f t="shared" si="896"/>
        <v>0</v>
      </c>
      <c r="CI2039">
        <f t="shared" si="896"/>
        <v>0</v>
      </c>
    </row>
    <row r="2040" spans="1:87" ht="15" customHeight="1">
      <c r="A2040" s="166"/>
      <c r="B2040" s="7"/>
      <c r="C2040" s="207" t="s">
        <v>74</v>
      </c>
      <c r="D2040" s="321" t="str">
        <f t="shared" si="847"/>
        <v/>
      </c>
      <c r="E2040" s="321"/>
      <c r="F2040" s="321"/>
      <c r="G2040" s="320"/>
      <c r="H2040" s="320"/>
      <c r="I2040" s="320"/>
      <c r="J2040" s="320"/>
      <c r="K2040" s="234"/>
      <c r="L2040" s="234"/>
      <c r="M2040" s="234"/>
      <c r="N2040" s="234"/>
      <c r="O2040" s="234"/>
      <c r="P2040" s="234"/>
      <c r="Q2040" s="234"/>
      <c r="R2040" s="234"/>
      <c r="S2040" s="234"/>
      <c r="T2040" s="234"/>
      <c r="U2040" s="234"/>
      <c r="V2040" s="234"/>
      <c r="W2040" s="234"/>
      <c r="X2040" s="234"/>
      <c r="Y2040" s="234"/>
      <c r="Z2040" s="234"/>
      <c r="AA2040" s="234"/>
      <c r="AB2040" s="234"/>
      <c r="AC2040" s="234"/>
      <c r="AD2040" s="234"/>
      <c r="AG2040">
        <f t="shared" si="848"/>
        <v>0</v>
      </c>
      <c r="AH2040">
        <f t="shared" si="849"/>
        <v>0</v>
      </c>
      <c r="AI2040">
        <f t="shared" si="850"/>
        <v>0</v>
      </c>
      <c r="AJ2040">
        <f t="shared" si="851"/>
        <v>0</v>
      </c>
      <c r="AL2040">
        <f t="shared" si="852"/>
        <v>0</v>
      </c>
      <c r="AM2040">
        <f t="shared" si="853"/>
        <v>0</v>
      </c>
      <c r="AN2040">
        <f t="shared" si="854"/>
        <v>0</v>
      </c>
      <c r="AO2040">
        <f t="shared" si="855"/>
        <v>0</v>
      </c>
      <c r="AQ2040">
        <f t="shared" si="856"/>
        <v>0</v>
      </c>
      <c r="AR2040">
        <f t="shared" si="857"/>
        <v>0</v>
      </c>
      <c r="AS2040">
        <f t="shared" si="858"/>
        <v>0</v>
      </c>
      <c r="AT2040">
        <f t="shared" si="859"/>
        <v>0</v>
      </c>
      <c r="AV2040">
        <f t="shared" si="860"/>
        <v>0</v>
      </c>
      <c r="AW2040">
        <f t="shared" si="861"/>
        <v>0</v>
      </c>
      <c r="AX2040">
        <f t="shared" si="862"/>
        <v>0</v>
      </c>
      <c r="AY2040">
        <f t="shared" si="863"/>
        <v>0</v>
      </c>
      <c r="BA2040">
        <f t="shared" si="864"/>
        <v>0</v>
      </c>
      <c r="BB2040">
        <f t="shared" si="865"/>
        <v>0</v>
      </c>
      <c r="BC2040">
        <f t="shared" si="866"/>
        <v>0</v>
      </c>
      <c r="BD2040">
        <f t="shared" si="867"/>
        <v>0</v>
      </c>
      <c r="BF2040">
        <f t="shared" si="868"/>
        <v>0</v>
      </c>
      <c r="BG2040">
        <f t="shared" si="869"/>
        <v>0</v>
      </c>
      <c r="BH2040">
        <f t="shared" si="870"/>
        <v>0</v>
      </c>
      <c r="BI2040">
        <f t="shared" si="871"/>
        <v>0</v>
      </c>
      <c r="BK2040">
        <f t="shared" si="872"/>
        <v>0</v>
      </c>
      <c r="BL2040">
        <f t="shared" si="873"/>
        <v>0</v>
      </c>
      <c r="BM2040">
        <f t="shared" si="874"/>
        <v>0</v>
      </c>
      <c r="BN2040">
        <f t="shared" si="875"/>
        <v>0</v>
      </c>
      <c r="BP2040">
        <f t="shared" si="876"/>
        <v>0</v>
      </c>
      <c r="BQ2040">
        <f t="shared" si="877"/>
        <v>0</v>
      </c>
      <c r="BR2040">
        <f t="shared" si="878"/>
        <v>0</v>
      </c>
      <c r="BS2040">
        <f t="shared" si="879"/>
        <v>0</v>
      </c>
      <c r="BU2040">
        <f t="shared" si="880"/>
        <v>0</v>
      </c>
      <c r="BV2040">
        <f t="shared" si="881"/>
        <v>0</v>
      </c>
      <c r="BW2040">
        <f t="shared" si="882"/>
        <v>0</v>
      </c>
      <c r="BX2040">
        <f t="shared" si="883"/>
        <v>0</v>
      </c>
      <c r="BZ2040">
        <f t="shared" si="884"/>
        <v>0</v>
      </c>
      <c r="CA2040">
        <f t="shared" si="885"/>
        <v>0</v>
      </c>
      <c r="CB2040">
        <f t="shared" si="886"/>
        <v>0</v>
      </c>
      <c r="CC2040">
        <f t="shared" ref="CC2040:CE2040" si="897">IF(OR(L2040="NS",L2040&lt;=SUM(P2040,T2040,X2040,AB2040,L2167,P2167,T2167,X2167,AB2167)),0,1)</f>
        <v>0</v>
      </c>
      <c r="CD2040">
        <f t="shared" si="897"/>
        <v>0</v>
      </c>
      <c r="CE2040">
        <f t="shared" si="897"/>
        <v>0</v>
      </c>
      <c r="CF2040">
        <f t="shared" ref="CF2040:CI2040" si="898">IF(OR(O2040="na",O2040="ns"),0,IF(O2040&lt;=K2040,0,1))+IF(OR(S2040="na",S2040="ns"),0,IF(S2040&lt;=K2040,0,1))+IF(OR(W2040="na",W2040="ns"),0,IF(W2040&lt;=K2040,0,1))+IF(OR(AA2040="na",AA2040="ns"),0,IF(AA2040&lt;=K2040,0,1))+IF(OR(K2167="na",K2167="ns"),0,IF(K2167&lt;=K2040,0,1))+IF(OR(O2167="na",O2167="ns"),0,IF(O2167&lt;=K2040,0,1))+IF(OR(S2167="na",S2167="ns"),0,IF(S2167&lt;=K2040,0,1))+IF(OR(W2167="na",W2167="ns"),0,IF(W2167&lt;=K2040,0,1))+IF(OR(AA2167="na",AA2167="ns"),0,IF(AA2167&lt;=K2040,0,1))</f>
        <v>0</v>
      </c>
      <c r="CG2040">
        <f t="shared" si="898"/>
        <v>0</v>
      </c>
      <c r="CH2040">
        <f t="shared" si="898"/>
        <v>0</v>
      </c>
      <c r="CI2040">
        <f t="shared" si="898"/>
        <v>0</v>
      </c>
    </row>
    <row r="2041" spans="1:87" ht="15" customHeight="1">
      <c r="A2041" s="166"/>
      <c r="B2041" s="7"/>
      <c r="C2041" s="207" t="s">
        <v>75</v>
      </c>
      <c r="D2041" s="321" t="str">
        <f t="shared" si="847"/>
        <v/>
      </c>
      <c r="E2041" s="321"/>
      <c r="F2041" s="321"/>
      <c r="G2041" s="320"/>
      <c r="H2041" s="320"/>
      <c r="I2041" s="320"/>
      <c r="J2041" s="320"/>
      <c r="K2041" s="234"/>
      <c r="L2041" s="234"/>
      <c r="M2041" s="234"/>
      <c r="N2041" s="234"/>
      <c r="O2041" s="234"/>
      <c r="P2041" s="234"/>
      <c r="Q2041" s="234"/>
      <c r="R2041" s="234"/>
      <c r="S2041" s="234"/>
      <c r="T2041" s="234"/>
      <c r="U2041" s="234"/>
      <c r="V2041" s="234"/>
      <c r="W2041" s="234"/>
      <c r="X2041" s="234"/>
      <c r="Y2041" s="234"/>
      <c r="Z2041" s="234"/>
      <c r="AA2041" s="234"/>
      <c r="AB2041" s="234"/>
      <c r="AC2041" s="234"/>
      <c r="AD2041" s="234"/>
      <c r="AG2041">
        <f t="shared" si="848"/>
        <v>0</v>
      </c>
      <c r="AH2041">
        <f t="shared" si="849"/>
        <v>0</v>
      </c>
      <c r="AI2041">
        <f t="shared" si="850"/>
        <v>0</v>
      </c>
      <c r="AJ2041">
        <f t="shared" si="851"/>
        <v>0</v>
      </c>
      <c r="AL2041">
        <f t="shared" si="852"/>
        <v>0</v>
      </c>
      <c r="AM2041">
        <f t="shared" si="853"/>
        <v>0</v>
      </c>
      <c r="AN2041">
        <f t="shared" si="854"/>
        <v>0</v>
      </c>
      <c r="AO2041">
        <f t="shared" si="855"/>
        <v>0</v>
      </c>
      <c r="AQ2041">
        <f t="shared" si="856"/>
        <v>0</v>
      </c>
      <c r="AR2041">
        <f t="shared" si="857"/>
        <v>0</v>
      </c>
      <c r="AS2041">
        <f t="shared" si="858"/>
        <v>0</v>
      </c>
      <c r="AT2041">
        <f t="shared" si="859"/>
        <v>0</v>
      </c>
      <c r="AV2041">
        <f t="shared" si="860"/>
        <v>0</v>
      </c>
      <c r="AW2041">
        <f t="shared" si="861"/>
        <v>0</v>
      </c>
      <c r="AX2041">
        <f t="shared" si="862"/>
        <v>0</v>
      </c>
      <c r="AY2041">
        <f t="shared" si="863"/>
        <v>0</v>
      </c>
      <c r="BA2041">
        <f t="shared" si="864"/>
        <v>0</v>
      </c>
      <c r="BB2041">
        <f t="shared" si="865"/>
        <v>0</v>
      </c>
      <c r="BC2041">
        <f t="shared" si="866"/>
        <v>0</v>
      </c>
      <c r="BD2041">
        <f t="shared" si="867"/>
        <v>0</v>
      </c>
      <c r="BF2041">
        <f t="shared" si="868"/>
        <v>0</v>
      </c>
      <c r="BG2041">
        <f t="shared" si="869"/>
        <v>0</v>
      </c>
      <c r="BH2041">
        <f t="shared" si="870"/>
        <v>0</v>
      </c>
      <c r="BI2041">
        <f t="shared" si="871"/>
        <v>0</v>
      </c>
      <c r="BK2041">
        <f t="shared" si="872"/>
        <v>0</v>
      </c>
      <c r="BL2041">
        <f t="shared" si="873"/>
        <v>0</v>
      </c>
      <c r="BM2041">
        <f t="shared" si="874"/>
        <v>0</v>
      </c>
      <c r="BN2041">
        <f t="shared" si="875"/>
        <v>0</v>
      </c>
      <c r="BP2041">
        <f t="shared" si="876"/>
        <v>0</v>
      </c>
      <c r="BQ2041">
        <f t="shared" si="877"/>
        <v>0</v>
      </c>
      <c r="BR2041">
        <f t="shared" si="878"/>
        <v>0</v>
      </c>
      <c r="BS2041">
        <f t="shared" si="879"/>
        <v>0</v>
      </c>
      <c r="BU2041">
        <f t="shared" si="880"/>
        <v>0</v>
      </c>
      <c r="BV2041">
        <f t="shared" si="881"/>
        <v>0</v>
      </c>
      <c r="BW2041">
        <f t="shared" si="882"/>
        <v>0</v>
      </c>
      <c r="BX2041">
        <f t="shared" si="883"/>
        <v>0</v>
      </c>
      <c r="BZ2041">
        <f t="shared" si="884"/>
        <v>0</v>
      </c>
      <c r="CA2041">
        <f t="shared" si="885"/>
        <v>0</v>
      </c>
      <c r="CB2041">
        <f t="shared" si="886"/>
        <v>0</v>
      </c>
      <c r="CC2041">
        <f t="shared" ref="CC2041:CE2041" si="899">IF(OR(L2041="NS",L2041&lt;=SUM(P2041,T2041,X2041,AB2041,L2168,P2168,T2168,X2168,AB2168)),0,1)</f>
        <v>0</v>
      </c>
      <c r="CD2041">
        <f t="shared" si="899"/>
        <v>0</v>
      </c>
      <c r="CE2041">
        <f t="shared" si="899"/>
        <v>0</v>
      </c>
      <c r="CF2041">
        <f t="shared" ref="CF2041:CI2041" si="900">IF(OR(O2041="na",O2041="ns"),0,IF(O2041&lt;=K2041,0,1))+IF(OR(S2041="na",S2041="ns"),0,IF(S2041&lt;=K2041,0,1))+IF(OR(W2041="na",W2041="ns"),0,IF(W2041&lt;=K2041,0,1))+IF(OR(AA2041="na",AA2041="ns"),0,IF(AA2041&lt;=K2041,0,1))+IF(OR(K2168="na",K2168="ns"),0,IF(K2168&lt;=K2041,0,1))+IF(OR(O2168="na",O2168="ns"),0,IF(O2168&lt;=K2041,0,1))+IF(OR(S2168="na",S2168="ns"),0,IF(S2168&lt;=K2041,0,1))+IF(OR(W2168="na",W2168="ns"),0,IF(W2168&lt;=K2041,0,1))+IF(OR(AA2168="na",AA2168="ns"),0,IF(AA2168&lt;=K2041,0,1))</f>
        <v>0</v>
      </c>
      <c r="CG2041">
        <f t="shared" si="900"/>
        <v>0</v>
      </c>
      <c r="CH2041">
        <f t="shared" si="900"/>
        <v>0</v>
      </c>
      <c r="CI2041">
        <f t="shared" si="900"/>
        <v>0</v>
      </c>
    </row>
    <row r="2042" spans="1:87" ht="15" customHeight="1">
      <c r="A2042" s="166"/>
      <c r="B2042" s="7"/>
      <c r="C2042" s="207" t="s">
        <v>76</v>
      </c>
      <c r="D2042" s="321" t="str">
        <f t="shared" si="847"/>
        <v/>
      </c>
      <c r="E2042" s="321"/>
      <c r="F2042" s="321"/>
      <c r="G2042" s="320"/>
      <c r="H2042" s="320"/>
      <c r="I2042" s="320"/>
      <c r="J2042" s="320"/>
      <c r="K2042" s="234"/>
      <c r="L2042" s="234"/>
      <c r="M2042" s="234"/>
      <c r="N2042" s="234"/>
      <c r="O2042" s="234"/>
      <c r="P2042" s="234"/>
      <c r="Q2042" s="234"/>
      <c r="R2042" s="234"/>
      <c r="S2042" s="234"/>
      <c r="T2042" s="234"/>
      <c r="U2042" s="234"/>
      <c r="V2042" s="234"/>
      <c r="W2042" s="234"/>
      <c r="X2042" s="234"/>
      <c r="Y2042" s="234"/>
      <c r="Z2042" s="234"/>
      <c r="AA2042" s="234"/>
      <c r="AB2042" s="234"/>
      <c r="AC2042" s="234"/>
      <c r="AD2042" s="234"/>
      <c r="AG2042">
        <f t="shared" si="848"/>
        <v>0</v>
      </c>
      <c r="AH2042">
        <f t="shared" si="849"/>
        <v>0</v>
      </c>
      <c r="AI2042">
        <f t="shared" si="850"/>
        <v>0</v>
      </c>
      <c r="AJ2042">
        <f t="shared" si="851"/>
        <v>0</v>
      </c>
      <c r="AL2042">
        <f t="shared" si="852"/>
        <v>0</v>
      </c>
      <c r="AM2042">
        <f t="shared" si="853"/>
        <v>0</v>
      </c>
      <c r="AN2042">
        <f t="shared" si="854"/>
        <v>0</v>
      </c>
      <c r="AO2042">
        <f t="shared" si="855"/>
        <v>0</v>
      </c>
      <c r="AQ2042">
        <f t="shared" si="856"/>
        <v>0</v>
      </c>
      <c r="AR2042">
        <f t="shared" si="857"/>
        <v>0</v>
      </c>
      <c r="AS2042">
        <f t="shared" si="858"/>
        <v>0</v>
      </c>
      <c r="AT2042">
        <f t="shared" si="859"/>
        <v>0</v>
      </c>
      <c r="AV2042">
        <f t="shared" si="860"/>
        <v>0</v>
      </c>
      <c r="AW2042">
        <f t="shared" si="861"/>
        <v>0</v>
      </c>
      <c r="AX2042">
        <f t="shared" si="862"/>
        <v>0</v>
      </c>
      <c r="AY2042">
        <f t="shared" si="863"/>
        <v>0</v>
      </c>
      <c r="BA2042">
        <f t="shared" si="864"/>
        <v>0</v>
      </c>
      <c r="BB2042">
        <f t="shared" si="865"/>
        <v>0</v>
      </c>
      <c r="BC2042">
        <f t="shared" si="866"/>
        <v>0</v>
      </c>
      <c r="BD2042">
        <f t="shared" si="867"/>
        <v>0</v>
      </c>
      <c r="BF2042">
        <f t="shared" si="868"/>
        <v>0</v>
      </c>
      <c r="BG2042">
        <f t="shared" si="869"/>
        <v>0</v>
      </c>
      <c r="BH2042">
        <f t="shared" si="870"/>
        <v>0</v>
      </c>
      <c r="BI2042">
        <f t="shared" si="871"/>
        <v>0</v>
      </c>
      <c r="BK2042">
        <f t="shared" si="872"/>
        <v>0</v>
      </c>
      <c r="BL2042">
        <f t="shared" si="873"/>
        <v>0</v>
      </c>
      <c r="BM2042">
        <f t="shared" si="874"/>
        <v>0</v>
      </c>
      <c r="BN2042">
        <f t="shared" si="875"/>
        <v>0</v>
      </c>
      <c r="BP2042">
        <f t="shared" si="876"/>
        <v>0</v>
      </c>
      <c r="BQ2042">
        <f t="shared" si="877"/>
        <v>0</v>
      </c>
      <c r="BR2042">
        <f t="shared" si="878"/>
        <v>0</v>
      </c>
      <c r="BS2042">
        <f t="shared" si="879"/>
        <v>0</v>
      </c>
      <c r="BU2042">
        <f t="shared" si="880"/>
        <v>0</v>
      </c>
      <c r="BV2042">
        <f t="shared" si="881"/>
        <v>0</v>
      </c>
      <c r="BW2042">
        <f t="shared" si="882"/>
        <v>0</v>
      </c>
      <c r="BX2042">
        <f t="shared" si="883"/>
        <v>0</v>
      </c>
      <c r="BZ2042">
        <f t="shared" si="884"/>
        <v>0</v>
      </c>
      <c r="CA2042">
        <f t="shared" si="885"/>
        <v>0</v>
      </c>
      <c r="CB2042">
        <f t="shared" si="886"/>
        <v>0</v>
      </c>
      <c r="CC2042">
        <f t="shared" ref="CC2042:CE2042" si="901">IF(OR(L2042="NS",L2042&lt;=SUM(P2042,T2042,X2042,AB2042,L2169,P2169,T2169,X2169,AB2169)),0,1)</f>
        <v>0</v>
      </c>
      <c r="CD2042">
        <f t="shared" si="901"/>
        <v>0</v>
      </c>
      <c r="CE2042">
        <f t="shared" si="901"/>
        <v>0</v>
      </c>
      <c r="CF2042">
        <f t="shared" ref="CF2042:CI2042" si="902">IF(OR(O2042="na",O2042="ns"),0,IF(O2042&lt;=K2042,0,1))+IF(OR(S2042="na",S2042="ns"),0,IF(S2042&lt;=K2042,0,1))+IF(OR(W2042="na",W2042="ns"),0,IF(W2042&lt;=K2042,0,1))+IF(OR(AA2042="na",AA2042="ns"),0,IF(AA2042&lt;=K2042,0,1))+IF(OR(K2169="na",K2169="ns"),0,IF(K2169&lt;=K2042,0,1))+IF(OR(O2169="na",O2169="ns"),0,IF(O2169&lt;=K2042,0,1))+IF(OR(S2169="na",S2169="ns"),0,IF(S2169&lt;=K2042,0,1))+IF(OR(W2169="na",W2169="ns"),0,IF(W2169&lt;=K2042,0,1))+IF(OR(AA2169="na",AA2169="ns"),0,IF(AA2169&lt;=K2042,0,1))</f>
        <v>0</v>
      </c>
      <c r="CG2042">
        <f t="shared" si="902"/>
        <v>0</v>
      </c>
      <c r="CH2042">
        <f t="shared" si="902"/>
        <v>0</v>
      </c>
      <c r="CI2042">
        <f t="shared" si="902"/>
        <v>0</v>
      </c>
    </row>
    <row r="2043" spans="1:87" ht="15" customHeight="1">
      <c r="A2043" s="166"/>
      <c r="B2043" s="7"/>
      <c r="C2043" s="207" t="s">
        <v>77</v>
      </c>
      <c r="D2043" s="321" t="str">
        <f t="shared" si="847"/>
        <v/>
      </c>
      <c r="E2043" s="321"/>
      <c r="F2043" s="321"/>
      <c r="G2043" s="320"/>
      <c r="H2043" s="320"/>
      <c r="I2043" s="320"/>
      <c r="J2043" s="320"/>
      <c r="K2043" s="234"/>
      <c r="L2043" s="234"/>
      <c r="M2043" s="234"/>
      <c r="N2043" s="234"/>
      <c r="O2043" s="234"/>
      <c r="P2043" s="234"/>
      <c r="Q2043" s="234"/>
      <c r="R2043" s="234"/>
      <c r="S2043" s="234"/>
      <c r="T2043" s="234"/>
      <c r="U2043" s="234"/>
      <c r="V2043" s="234"/>
      <c r="W2043" s="234"/>
      <c r="X2043" s="234"/>
      <c r="Y2043" s="234"/>
      <c r="Z2043" s="234"/>
      <c r="AA2043" s="234"/>
      <c r="AB2043" s="234"/>
      <c r="AC2043" s="234"/>
      <c r="AD2043" s="234"/>
      <c r="AG2043">
        <f t="shared" si="848"/>
        <v>0</v>
      </c>
      <c r="AH2043">
        <f t="shared" si="849"/>
        <v>0</v>
      </c>
      <c r="AI2043">
        <f t="shared" si="850"/>
        <v>0</v>
      </c>
      <c r="AJ2043">
        <f t="shared" si="851"/>
        <v>0</v>
      </c>
      <c r="AL2043">
        <f t="shared" si="852"/>
        <v>0</v>
      </c>
      <c r="AM2043">
        <f t="shared" si="853"/>
        <v>0</v>
      </c>
      <c r="AN2043">
        <f t="shared" si="854"/>
        <v>0</v>
      </c>
      <c r="AO2043">
        <f t="shared" si="855"/>
        <v>0</v>
      </c>
      <c r="AQ2043">
        <f t="shared" si="856"/>
        <v>0</v>
      </c>
      <c r="AR2043">
        <f t="shared" si="857"/>
        <v>0</v>
      </c>
      <c r="AS2043">
        <f t="shared" si="858"/>
        <v>0</v>
      </c>
      <c r="AT2043">
        <f t="shared" si="859"/>
        <v>0</v>
      </c>
      <c r="AV2043">
        <f t="shared" si="860"/>
        <v>0</v>
      </c>
      <c r="AW2043">
        <f t="shared" si="861"/>
        <v>0</v>
      </c>
      <c r="AX2043">
        <f t="shared" si="862"/>
        <v>0</v>
      </c>
      <c r="AY2043">
        <f t="shared" si="863"/>
        <v>0</v>
      </c>
      <c r="BA2043">
        <f t="shared" si="864"/>
        <v>0</v>
      </c>
      <c r="BB2043">
        <f t="shared" si="865"/>
        <v>0</v>
      </c>
      <c r="BC2043">
        <f t="shared" si="866"/>
        <v>0</v>
      </c>
      <c r="BD2043">
        <f t="shared" si="867"/>
        <v>0</v>
      </c>
      <c r="BF2043">
        <f t="shared" si="868"/>
        <v>0</v>
      </c>
      <c r="BG2043">
        <f t="shared" si="869"/>
        <v>0</v>
      </c>
      <c r="BH2043">
        <f t="shared" si="870"/>
        <v>0</v>
      </c>
      <c r="BI2043">
        <f t="shared" si="871"/>
        <v>0</v>
      </c>
      <c r="BK2043">
        <f t="shared" si="872"/>
        <v>0</v>
      </c>
      <c r="BL2043">
        <f t="shared" si="873"/>
        <v>0</v>
      </c>
      <c r="BM2043">
        <f t="shared" si="874"/>
        <v>0</v>
      </c>
      <c r="BN2043">
        <f t="shared" si="875"/>
        <v>0</v>
      </c>
      <c r="BP2043">
        <f t="shared" si="876"/>
        <v>0</v>
      </c>
      <c r="BQ2043">
        <f t="shared" si="877"/>
        <v>0</v>
      </c>
      <c r="BR2043">
        <f t="shared" si="878"/>
        <v>0</v>
      </c>
      <c r="BS2043">
        <f t="shared" si="879"/>
        <v>0</v>
      </c>
      <c r="BU2043">
        <f t="shared" si="880"/>
        <v>0</v>
      </c>
      <c r="BV2043">
        <f t="shared" si="881"/>
        <v>0</v>
      </c>
      <c r="BW2043">
        <f t="shared" si="882"/>
        <v>0</v>
      </c>
      <c r="BX2043">
        <f t="shared" si="883"/>
        <v>0</v>
      </c>
      <c r="BZ2043">
        <f t="shared" si="884"/>
        <v>0</v>
      </c>
      <c r="CA2043">
        <f t="shared" si="885"/>
        <v>0</v>
      </c>
      <c r="CB2043">
        <f t="shared" si="886"/>
        <v>0</v>
      </c>
      <c r="CC2043">
        <f t="shared" ref="CC2043:CE2043" si="903">IF(OR(L2043="NS",L2043&lt;=SUM(P2043,T2043,X2043,AB2043,L2170,P2170,T2170,X2170,AB2170)),0,1)</f>
        <v>0</v>
      </c>
      <c r="CD2043">
        <f t="shared" si="903"/>
        <v>0</v>
      </c>
      <c r="CE2043">
        <f t="shared" si="903"/>
        <v>0</v>
      </c>
      <c r="CF2043">
        <f t="shared" ref="CF2043:CI2043" si="904">IF(OR(O2043="na",O2043="ns"),0,IF(O2043&lt;=K2043,0,1))+IF(OR(S2043="na",S2043="ns"),0,IF(S2043&lt;=K2043,0,1))+IF(OR(W2043="na",W2043="ns"),0,IF(W2043&lt;=K2043,0,1))+IF(OR(AA2043="na",AA2043="ns"),0,IF(AA2043&lt;=K2043,0,1))+IF(OR(K2170="na",K2170="ns"),0,IF(K2170&lt;=K2043,0,1))+IF(OR(O2170="na",O2170="ns"),0,IF(O2170&lt;=K2043,0,1))+IF(OR(S2170="na",S2170="ns"),0,IF(S2170&lt;=K2043,0,1))+IF(OR(W2170="na",W2170="ns"),0,IF(W2170&lt;=K2043,0,1))+IF(OR(AA2170="na",AA2170="ns"),0,IF(AA2170&lt;=K2043,0,1))</f>
        <v>0</v>
      </c>
      <c r="CG2043">
        <f t="shared" si="904"/>
        <v>0</v>
      </c>
      <c r="CH2043">
        <f t="shared" si="904"/>
        <v>0</v>
      </c>
      <c r="CI2043">
        <f t="shared" si="904"/>
        <v>0</v>
      </c>
    </row>
    <row r="2044" spans="1:87" ht="15" customHeight="1">
      <c r="A2044" s="166"/>
      <c r="B2044" s="7"/>
      <c r="C2044" s="207" t="s">
        <v>78</v>
      </c>
      <c r="D2044" s="321" t="str">
        <f t="shared" si="847"/>
        <v/>
      </c>
      <c r="E2044" s="321"/>
      <c r="F2044" s="321"/>
      <c r="G2044" s="320"/>
      <c r="H2044" s="320"/>
      <c r="I2044" s="320"/>
      <c r="J2044" s="320"/>
      <c r="K2044" s="234"/>
      <c r="L2044" s="234"/>
      <c r="M2044" s="234"/>
      <c r="N2044" s="234"/>
      <c r="O2044" s="234"/>
      <c r="P2044" s="234"/>
      <c r="Q2044" s="234"/>
      <c r="R2044" s="234"/>
      <c r="S2044" s="234"/>
      <c r="T2044" s="234"/>
      <c r="U2044" s="234"/>
      <c r="V2044" s="234"/>
      <c r="W2044" s="234"/>
      <c r="X2044" s="234"/>
      <c r="Y2044" s="234"/>
      <c r="Z2044" s="234"/>
      <c r="AA2044" s="234"/>
      <c r="AB2044" s="234"/>
      <c r="AC2044" s="234"/>
      <c r="AD2044" s="234"/>
      <c r="AG2044">
        <f t="shared" si="848"/>
        <v>0</v>
      </c>
      <c r="AH2044">
        <f t="shared" si="849"/>
        <v>0</v>
      </c>
      <c r="AI2044">
        <f t="shared" si="850"/>
        <v>0</v>
      </c>
      <c r="AJ2044">
        <f t="shared" si="851"/>
        <v>0</v>
      </c>
      <c r="AL2044">
        <f t="shared" si="852"/>
        <v>0</v>
      </c>
      <c r="AM2044">
        <f t="shared" si="853"/>
        <v>0</v>
      </c>
      <c r="AN2044">
        <f t="shared" si="854"/>
        <v>0</v>
      </c>
      <c r="AO2044">
        <f t="shared" si="855"/>
        <v>0</v>
      </c>
      <c r="AQ2044">
        <f t="shared" si="856"/>
        <v>0</v>
      </c>
      <c r="AR2044">
        <f t="shared" si="857"/>
        <v>0</v>
      </c>
      <c r="AS2044">
        <f t="shared" si="858"/>
        <v>0</v>
      </c>
      <c r="AT2044">
        <f t="shared" si="859"/>
        <v>0</v>
      </c>
      <c r="AV2044">
        <f t="shared" si="860"/>
        <v>0</v>
      </c>
      <c r="AW2044">
        <f t="shared" si="861"/>
        <v>0</v>
      </c>
      <c r="AX2044">
        <f t="shared" si="862"/>
        <v>0</v>
      </c>
      <c r="AY2044">
        <f t="shared" si="863"/>
        <v>0</v>
      </c>
      <c r="BA2044">
        <f t="shared" si="864"/>
        <v>0</v>
      </c>
      <c r="BB2044">
        <f t="shared" si="865"/>
        <v>0</v>
      </c>
      <c r="BC2044">
        <f t="shared" si="866"/>
        <v>0</v>
      </c>
      <c r="BD2044">
        <f t="shared" si="867"/>
        <v>0</v>
      </c>
      <c r="BF2044">
        <f t="shared" si="868"/>
        <v>0</v>
      </c>
      <c r="BG2044">
        <f t="shared" si="869"/>
        <v>0</v>
      </c>
      <c r="BH2044">
        <f t="shared" si="870"/>
        <v>0</v>
      </c>
      <c r="BI2044">
        <f t="shared" si="871"/>
        <v>0</v>
      </c>
      <c r="BK2044">
        <f t="shared" si="872"/>
        <v>0</v>
      </c>
      <c r="BL2044">
        <f t="shared" si="873"/>
        <v>0</v>
      </c>
      <c r="BM2044">
        <f t="shared" si="874"/>
        <v>0</v>
      </c>
      <c r="BN2044">
        <f t="shared" si="875"/>
        <v>0</v>
      </c>
      <c r="BP2044">
        <f t="shared" si="876"/>
        <v>0</v>
      </c>
      <c r="BQ2044">
        <f t="shared" si="877"/>
        <v>0</v>
      </c>
      <c r="BR2044">
        <f t="shared" si="878"/>
        <v>0</v>
      </c>
      <c r="BS2044">
        <f t="shared" si="879"/>
        <v>0</v>
      </c>
      <c r="BU2044">
        <f t="shared" si="880"/>
        <v>0</v>
      </c>
      <c r="BV2044">
        <f t="shared" si="881"/>
        <v>0</v>
      </c>
      <c r="BW2044">
        <f t="shared" si="882"/>
        <v>0</v>
      </c>
      <c r="BX2044">
        <f t="shared" si="883"/>
        <v>0</v>
      </c>
      <c r="BZ2044">
        <f t="shared" si="884"/>
        <v>0</v>
      </c>
      <c r="CA2044">
        <f t="shared" si="885"/>
        <v>0</v>
      </c>
      <c r="CB2044">
        <f t="shared" si="886"/>
        <v>0</v>
      </c>
      <c r="CC2044">
        <f t="shared" ref="CC2044:CE2044" si="905">IF(OR(L2044="NS",L2044&lt;=SUM(P2044,T2044,X2044,AB2044,L2171,P2171,T2171,X2171,AB2171)),0,1)</f>
        <v>0</v>
      </c>
      <c r="CD2044">
        <f t="shared" si="905"/>
        <v>0</v>
      </c>
      <c r="CE2044">
        <f t="shared" si="905"/>
        <v>0</v>
      </c>
      <c r="CF2044">
        <f t="shared" ref="CF2044:CI2044" si="906">IF(OR(O2044="na",O2044="ns"),0,IF(O2044&lt;=K2044,0,1))+IF(OR(S2044="na",S2044="ns"),0,IF(S2044&lt;=K2044,0,1))+IF(OR(W2044="na",W2044="ns"),0,IF(W2044&lt;=K2044,0,1))+IF(OR(AA2044="na",AA2044="ns"),0,IF(AA2044&lt;=K2044,0,1))+IF(OR(K2171="na",K2171="ns"),0,IF(K2171&lt;=K2044,0,1))+IF(OR(O2171="na",O2171="ns"),0,IF(O2171&lt;=K2044,0,1))+IF(OR(S2171="na",S2171="ns"),0,IF(S2171&lt;=K2044,0,1))+IF(OR(W2171="na",W2171="ns"),0,IF(W2171&lt;=K2044,0,1))+IF(OR(AA2171="na",AA2171="ns"),0,IF(AA2171&lt;=K2044,0,1))</f>
        <v>0</v>
      </c>
      <c r="CG2044">
        <f t="shared" si="906"/>
        <v>0</v>
      </c>
      <c r="CH2044">
        <f t="shared" si="906"/>
        <v>0</v>
      </c>
      <c r="CI2044">
        <f t="shared" si="906"/>
        <v>0</v>
      </c>
    </row>
    <row r="2045" spans="1:87" ht="15" customHeight="1">
      <c r="A2045" s="166"/>
      <c r="B2045" s="7"/>
      <c r="C2045" s="207" t="s">
        <v>79</v>
      </c>
      <c r="D2045" s="321" t="str">
        <f t="shared" si="847"/>
        <v/>
      </c>
      <c r="E2045" s="321"/>
      <c r="F2045" s="321"/>
      <c r="G2045" s="320"/>
      <c r="H2045" s="320"/>
      <c r="I2045" s="320"/>
      <c r="J2045" s="320"/>
      <c r="K2045" s="234"/>
      <c r="L2045" s="234"/>
      <c r="M2045" s="234"/>
      <c r="N2045" s="234"/>
      <c r="O2045" s="234"/>
      <c r="P2045" s="234"/>
      <c r="Q2045" s="234"/>
      <c r="R2045" s="234"/>
      <c r="S2045" s="234"/>
      <c r="T2045" s="234"/>
      <c r="U2045" s="234"/>
      <c r="V2045" s="234"/>
      <c r="W2045" s="234"/>
      <c r="X2045" s="234"/>
      <c r="Y2045" s="234"/>
      <c r="Z2045" s="234"/>
      <c r="AA2045" s="234"/>
      <c r="AB2045" s="234"/>
      <c r="AC2045" s="234"/>
      <c r="AD2045" s="234"/>
      <c r="AG2045">
        <f t="shared" si="848"/>
        <v>0</v>
      </c>
      <c r="AH2045">
        <f t="shared" si="849"/>
        <v>0</v>
      </c>
      <c r="AI2045">
        <f t="shared" si="850"/>
        <v>0</v>
      </c>
      <c r="AJ2045">
        <f t="shared" si="851"/>
        <v>0</v>
      </c>
      <c r="AL2045">
        <f t="shared" si="852"/>
        <v>0</v>
      </c>
      <c r="AM2045">
        <f t="shared" si="853"/>
        <v>0</v>
      </c>
      <c r="AN2045">
        <f t="shared" si="854"/>
        <v>0</v>
      </c>
      <c r="AO2045">
        <f t="shared" si="855"/>
        <v>0</v>
      </c>
      <c r="AQ2045">
        <f t="shared" si="856"/>
        <v>0</v>
      </c>
      <c r="AR2045">
        <f t="shared" si="857"/>
        <v>0</v>
      </c>
      <c r="AS2045">
        <f t="shared" si="858"/>
        <v>0</v>
      </c>
      <c r="AT2045">
        <f t="shared" si="859"/>
        <v>0</v>
      </c>
      <c r="AV2045">
        <f t="shared" si="860"/>
        <v>0</v>
      </c>
      <c r="AW2045">
        <f t="shared" si="861"/>
        <v>0</v>
      </c>
      <c r="AX2045">
        <f t="shared" si="862"/>
        <v>0</v>
      </c>
      <c r="AY2045">
        <f t="shared" si="863"/>
        <v>0</v>
      </c>
      <c r="BA2045">
        <f t="shared" si="864"/>
        <v>0</v>
      </c>
      <c r="BB2045">
        <f t="shared" si="865"/>
        <v>0</v>
      </c>
      <c r="BC2045">
        <f t="shared" si="866"/>
        <v>0</v>
      </c>
      <c r="BD2045">
        <f t="shared" si="867"/>
        <v>0</v>
      </c>
      <c r="BF2045">
        <f t="shared" si="868"/>
        <v>0</v>
      </c>
      <c r="BG2045">
        <f t="shared" si="869"/>
        <v>0</v>
      </c>
      <c r="BH2045">
        <f t="shared" si="870"/>
        <v>0</v>
      </c>
      <c r="BI2045">
        <f t="shared" si="871"/>
        <v>0</v>
      </c>
      <c r="BK2045">
        <f t="shared" si="872"/>
        <v>0</v>
      </c>
      <c r="BL2045">
        <f t="shared" si="873"/>
        <v>0</v>
      </c>
      <c r="BM2045">
        <f t="shared" si="874"/>
        <v>0</v>
      </c>
      <c r="BN2045">
        <f t="shared" si="875"/>
        <v>0</v>
      </c>
      <c r="BP2045">
        <f t="shared" si="876"/>
        <v>0</v>
      </c>
      <c r="BQ2045">
        <f t="shared" si="877"/>
        <v>0</v>
      </c>
      <c r="BR2045">
        <f t="shared" si="878"/>
        <v>0</v>
      </c>
      <c r="BS2045">
        <f t="shared" si="879"/>
        <v>0</v>
      </c>
      <c r="BU2045">
        <f t="shared" si="880"/>
        <v>0</v>
      </c>
      <c r="BV2045">
        <f t="shared" si="881"/>
        <v>0</v>
      </c>
      <c r="BW2045">
        <f t="shared" si="882"/>
        <v>0</v>
      </c>
      <c r="BX2045">
        <f t="shared" si="883"/>
        <v>0</v>
      </c>
      <c r="BZ2045">
        <f t="shared" si="884"/>
        <v>0</v>
      </c>
      <c r="CA2045">
        <f t="shared" si="885"/>
        <v>0</v>
      </c>
      <c r="CB2045">
        <f t="shared" si="886"/>
        <v>0</v>
      </c>
      <c r="CC2045">
        <f t="shared" ref="CC2045:CE2045" si="907">IF(OR(L2045="NS",L2045&lt;=SUM(P2045,T2045,X2045,AB2045,L2172,P2172,T2172,X2172,AB2172)),0,1)</f>
        <v>0</v>
      </c>
      <c r="CD2045">
        <f t="shared" si="907"/>
        <v>0</v>
      </c>
      <c r="CE2045">
        <f t="shared" si="907"/>
        <v>0</v>
      </c>
      <c r="CF2045">
        <f t="shared" ref="CF2045:CI2045" si="908">IF(OR(O2045="na",O2045="ns"),0,IF(O2045&lt;=K2045,0,1))+IF(OR(S2045="na",S2045="ns"),0,IF(S2045&lt;=K2045,0,1))+IF(OR(W2045="na",W2045="ns"),0,IF(W2045&lt;=K2045,0,1))+IF(OR(AA2045="na",AA2045="ns"),0,IF(AA2045&lt;=K2045,0,1))+IF(OR(K2172="na",K2172="ns"),0,IF(K2172&lt;=K2045,0,1))+IF(OR(O2172="na",O2172="ns"),0,IF(O2172&lt;=K2045,0,1))+IF(OR(S2172="na",S2172="ns"),0,IF(S2172&lt;=K2045,0,1))+IF(OR(W2172="na",W2172="ns"),0,IF(W2172&lt;=K2045,0,1))+IF(OR(AA2172="na",AA2172="ns"),0,IF(AA2172&lt;=K2045,0,1))</f>
        <v>0</v>
      </c>
      <c r="CG2045">
        <f t="shared" si="908"/>
        <v>0</v>
      </c>
      <c r="CH2045">
        <f t="shared" si="908"/>
        <v>0</v>
      </c>
      <c r="CI2045">
        <f t="shared" si="908"/>
        <v>0</v>
      </c>
    </row>
    <row r="2046" spans="1:87" ht="15" customHeight="1">
      <c r="A2046" s="166"/>
      <c r="B2046" s="7"/>
      <c r="C2046" s="207" t="s">
        <v>80</v>
      </c>
      <c r="D2046" s="321" t="str">
        <f t="shared" si="847"/>
        <v/>
      </c>
      <c r="E2046" s="321"/>
      <c r="F2046" s="321"/>
      <c r="G2046" s="320"/>
      <c r="H2046" s="320"/>
      <c r="I2046" s="320"/>
      <c r="J2046" s="320"/>
      <c r="K2046" s="234"/>
      <c r="L2046" s="234"/>
      <c r="M2046" s="234"/>
      <c r="N2046" s="234"/>
      <c r="O2046" s="234"/>
      <c r="P2046" s="234"/>
      <c r="Q2046" s="234"/>
      <c r="R2046" s="234"/>
      <c r="S2046" s="234"/>
      <c r="T2046" s="234"/>
      <c r="U2046" s="234"/>
      <c r="V2046" s="234"/>
      <c r="W2046" s="234"/>
      <c r="X2046" s="234"/>
      <c r="Y2046" s="234"/>
      <c r="Z2046" s="234"/>
      <c r="AA2046" s="234"/>
      <c r="AB2046" s="234"/>
      <c r="AC2046" s="234"/>
      <c r="AD2046" s="234"/>
      <c r="AG2046">
        <f t="shared" si="848"/>
        <v>0</v>
      </c>
      <c r="AH2046">
        <f t="shared" si="849"/>
        <v>0</v>
      </c>
      <c r="AI2046">
        <f t="shared" si="850"/>
        <v>0</v>
      </c>
      <c r="AJ2046">
        <f t="shared" si="851"/>
        <v>0</v>
      </c>
      <c r="AL2046">
        <f t="shared" si="852"/>
        <v>0</v>
      </c>
      <c r="AM2046">
        <f t="shared" si="853"/>
        <v>0</v>
      </c>
      <c r="AN2046">
        <f t="shared" si="854"/>
        <v>0</v>
      </c>
      <c r="AO2046">
        <f t="shared" si="855"/>
        <v>0</v>
      </c>
      <c r="AQ2046">
        <f t="shared" si="856"/>
        <v>0</v>
      </c>
      <c r="AR2046">
        <f t="shared" si="857"/>
        <v>0</v>
      </c>
      <c r="AS2046">
        <f t="shared" si="858"/>
        <v>0</v>
      </c>
      <c r="AT2046">
        <f t="shared" si="859"/>
        <v>0</v>
      </c>
      <c r="AV2046">
        <f t="shared" si="860"/>
        <v>0</v>
      </c>
      <c r="AW2046">
        <f t="shared" si="861"/>
        <v>0</v>
      </c>
      <c r="AX2046">
        <f t="shared" si="862"/>
        <v>0</v>
      </c>
      <c r="AY2046">
        <f t="shared" si="863"/>
        <v>0</v>
      </c>
      <c r="BA2046">
        <f t="shared" si="864"/>
        <v>0</v>
      </c>
      <c r="BB2046">
        <f t="shared" si="865"/>
        <v>0</v>
      </c>
      <c r="BC2046">
        <f t="shared" si="866"/>
        <v>0</v>
      </c>
      <c r="BD2046">
        <f t="shared" si="867"/>
        <v>0</v>
      </c>
      <c r="BF2046">
        <f t="shared" si="868"/>
        <v>0</v>
      </c>
      <c r="BG2046">
        <f t="shared" si="869"/>
        <v>0</v>
      </c>
      <c r="BH2046">
        <f t="shared" si="870"/>
        <v>0</v>
      </c>
      <c r="BI2046">
        <f t="shared" si="871"/>
        <v>0</v>
      </c>
      <c r="BK2046">
        <f t="shared" si="872"/>
        <v>0</v>
      </c>
      <c r="BL2046">
        <f t="shared" si="873"/>
        <v>0</v>
      </c>
      <c r="BM2046">
        <f t="shared" si="874"/>
        <v>0</v>
      </c>
      <c r="BN2046">
        <f t="shared" si="875"/>
        <v>0</v>
      </c>
      <c r="BP2046">
        <f t="shared" si="876"/>
        <v>0</v>
      </c>
      <c r="BQ2046">
        <f t="shared" si="877"/>
        <v>0</v>
      </c>
      <c r="BR2046">
        <f t="shared" si="878"/>
        <v>0</v>
      </c>
      <c r="BS2046">
        <f t="shared" si="879"/>
        <v>0</v>
      </c>
      <c r="BU2046">
        <f t="shared" si="880"/>
        <v>0</v>
      </c>
      <c r="BV2046">
        <f t="shared" si="881"/>
        <v>0</v>
      </c>
      <c r="BW2046">
        <f t="shared" si="882"/>
        <v>0</v>
      </c>
      <c r="BX2046">
        <f t="shared" si="883"/>
        <v>0</v>
      </c>
      <c r="BZ2046">
        <f t="shared" si="884"/>
        <v>0</v>
      </c>
      <c r="CA2046">
        <f t="shared" si="885"/>
        <v>0</v>
      </c>
      <c r="CB2046">
        <f t="shared" si="886"/>
        <v>0</v>
      </c>
      <c r="CC2046">
        <f t="shared" ref="CC2046:CE2046" si="909">IF(OR(L2046="NS",L2046&lt;=SUM(P2046,T2046,X2046,AB2046,L2173,P2173,T2173,X2173,AB2173)),0,1)</f>
        <v>0</v>
      </c>
      <c r="CD2046">
        <f t="shared" si="909"/>
        <v>0</v>
      </c>
      <c r="CE2046">
        <f t="shared" si="909"/>
        <v>0</v>
      </c>
      <c r="CF2046">
        <f t="shared" ref="CF2046:CI2046" si="910">IF(OR(O2046="na",O2046="ns"),0,IF(O2046&lt;=K2046,0,1))+IF(OR(S2046="na",S2046="ns"),0,IF(S2046&lt;=K2046,0,1))+IF(OR(W2046="na",W2046="ns"),0,IF(W2046&lt;=K2046,0,1))+IF(OR(AA2046="na",AA2046="ns"),0,IF(AA2046&lt;=K2046,0,1))+IF(OR(K2173="na",K2173="ns"),0,IF(K2173&lt;=K2046,0,1))+IF(OR(O2173="na",O2173="ns"),0,IF(O2173&lt;=K2046,0,1))+IF(OR(S2173="na",S2173="ns"),0,IF(S2173&lt;=K2046,0,1))+IF(OR(W2173="na",W2173="ns"),0,IF(W2173&lt;=K2046,0,1))+IF(OR(AA2173="na",AA2173="ns"),0,IF(AA2173&lt;=K2046,0,1))</f>
        <v>0</v>
      </c>
      <c r="CG2046">
        <f t="shared" si="910"/>
        <v>0</v>
      </c>
      <c r="CH2046">
        <f t="shared" si="910"/>
        <v>0</v>
      </c>
      <c r="CI2046">
        <f t="shared" si="910"/>
        <v>0</v>
      </c>
    </row>
    <row r="2047" spans="1:87" ht="15" customHeight="1">
      <c r="A2047" s="166"/>
      <c r="B2047" s="7"/>
      <c r="C2047" s="207" t="s">
        <v>81</v>
      </c>
      <c r="D2047" s="321" t="str">
        <f t="shared" si="847"/>
        <v/>
      </c>
      <c r="E2047" s="321"/>
      <c r="F2047" s="321"/>
      <c r="G2047" s="320"/>
      <c r="H2047" s="320"/>
      <c r="I2047" s="320"/>
      <c r="J2047" s="320"/>
      <c r="K2047" s="234"/>
      <c r="L2047" s="234"/>
      <c r="M2047" s="234"/>
      <c r="N2047" s="234"/>
      <c r="O2047" s="234"/>
      <c r="P2047" s="234"/>
      <c r="Q2047" s="234"/>
      <c r="R2047" s="234"/>
      <c r="S2047" s="234"/>
      <c r="T2047" s="234"/>
      <c r="U2047" s="234"/>
      <c r="V2047" s="234"/>
      <c r="W2047" s="234"/>
      <c r="X2047" s="234"/>
      <c r="Y2047" s="234"/>
      <c r="Z2047" s="234"/>
      <c r="AA2047" s="234"/>
      <c r="AB2047" s="234"/>
      <c r="AC2047" s="234"/>
      <c r="AD2047" s="234"/>
      <c r="AG2047">
        <f t="shared" si="848"/>
        <v>0</v>
      </c>
      <c r="AH2047">
        <f t="shared" si="849"/>
        <v>0</v>
      </c>
      <c r="AI2047">
        <f t="shared" si="850"/>
        <v>0</v>
      </c>
      <c r="AJ2047">
        <f t="shared" si="851"/>
        <v>0</v>
      </c>
      <c r="AL2047">
        <f t="shared" si="852"/>
        <v>0</v>
      </c>
      <c r="AM2047">
        <f t="shared" si="853"/>
        <v>0</v>
      </c>
      <c r="AN2047">
        <f t="shared" si="854"/>
        <v>0</v>
      </c>
      <c r="AO2047">
        <f t="shared" si="855"/>
        <v>0</v>
      </c>
      <c r="AQ2047">
        <f t="shared" si="856"/>
        <v>0</v>
      </c>
      <c r="AR2047">
        <f t="shared" si="857"/>
        <v>0</v>
      </c>
      <c r="AS2047">
        <f t="shared" si="858"/>
        <v>0</v>
      </c>
      <c r="AT2047">
        <f t="shared" si="859"/>
        <v>0</v>
      </c>
      <c r="AV2047">
        <f t="shared" si="860"/>
        <v>0</v>
      </c>
      <c r="AW2047">
        <f t="shared" si="861"/>
        <v>0</v>
      </c>
      <c r="AX2047">
        <f t="shared" si="862"/>
        <v>0</v>
      </c>
      <c r="AY2047">
        <f t="shared" si="863"/>
        <v>0</v>
      </c>
      <c r="BA2047">
        <f t="shared" si="864"/>
        <v>0</v>
      </c>
      <c r="BB2047">
        <f t="shared" si="865"/>
        <v>0</v>
      </c>
      <c r="BC2047">
        <f t="shared" si="866"/>
        <v>0</v>
      </c>
      <c r="BD2047">
        <f t="shared" si="867"/>
        <v>0</v>
      </c>
      <c r="BF2047">
        <f t="shared" si="868"/>
        <v>0</v>
      </c>
      <c r="BG2047">
        <f t="shared" si="869"/>
        <v>0</v>
      </c>
      <c r="BH2047">
        <f t="shared" si="870"/>
        <v>0</v>
      </c>
      <c r="BI2047">
        <f t="shared" si="871"/>
        <v>0</v>
      </c>
      <c r="BK2047">
        <f t="shared" si="872"/>
        <v>0</v>
      </c>
      <c r="BL2047">
        <f t="shared" si="873"/>
        <v>0</v>
      </c>
      <c r="BM2047">
        <f t="shared" si="874"/>
        <v>0</v>
      </c>
      <c r="BN2047">
        <f t="shared" si="875"/>
        <v>0</v>
      </c>
      <c r="BP2047">
        <f t="shared" si="876"/>
        <v>0</v>
      </c>
      <c r="BQ2047">
        <f t="shared" si="877"/>
        <v>0</v>
      </c>
      <c r="BR2047">
        <f t="shared" si="878"/>
        <v>0</v>
      </c>
      <c r="BS2047">
        <f t="shared" si="879"/>
        <v>0</v>
      </c>
      <c r="BU2047">
        <f t="shared" si="880"/>
        <v>0</v>
      </c>
      <c r="BV2047">
        <f t="shared" si="881"/>
        <v>0</v>
      </c>
      <c r="BW2047">
        <f t="shared" si="882"/>
        <v>0</v>
      </c>
      <c r="BX2047">
        <f t="shared" si="883"/>
        <v>0</v>
      </c>
      <c r="BZ2047">
        <f t="shared" si="884"/>
        <v>0</v>
      </c>
      <c r="CA2047">
        <f t="shared" si="885"/>
        <v>0</v>
      </c>
      <c r="CB2047">
        <f t="shared" si="886"/>
        <v>0</v>
      </c>
      <c r="CC2047">
        <f t="shared" ref="CC2047:CE2047" si="911">IF(OR(L2047="NS",L2047&lt;=SUM(P2047,T2047,X2047,AB2047,L2174,P2174,T2174,X2174,AB2174)),0,1)</f>
        <v>0</v>
      </c>
      <c r="CD2047">
        <f t="shared" si="911"/>
        <v>0</v>
      </c>
      <c r="CE2047">
        <f t="shared" si="911"/>
        <v>0</v>
      </c>
      <c r="CF2047">
        <f t="shared" ref="CF2047:CI2047" si="912">IF(OR(O2047="na",O2047="ns"),0,IF(O2047&lt;=K2047,0,1))+IF(OR(S2047="na",S2047="ns"),0,IF(S2047&lt;=K2047,0,1))+IF(OR(W2047="na",W2047="ns"),0,IF(W2047&lt;=K2047,0,1))+IF(OR(AA2047="na",AA2047="ns"),0,IF(AA2047&lt;=K2047,0,1))+IF(OR(K2174="na",K2174="ns"),0,IF(K2174&lt;=K2047,0,1))+IF(OR(O2174="na",O2174="ns"),0,IF(O2174&lt;=K2047,0,1))+IF(OR(S2174="na",S2174="ns"),0,IF(S2174&lt;=K2047,0,1))+IF(OR(W2174="na",W2174="ns"),0,IF(W2174&lt;=K2047,0,1))+IF(OR(AA2174="na",AA2174="ns"),0,IF(AA2174&lt;=K2047,0,1))</f>
        <v>0</v>
      </c>
      <c r="CG2047">
        <f t="shared" si="912"/>
        <v>0</v>
      </c>
      <c r="CH2047">
        <f t="shared" si="912"/>
        <v>0</v>
      </c>
      <c r="CI2047">
        <f t="shared" si="912"/>
        <v>0</v>
      </c>
    </row>
    <row r="2048" spans="1:87" ht="15" customHeight="1">
      <c r="A2048" s="166"/>
      <c r="B2048" s="7"/>
      <c r="C2048" s="207" t="s">
        <v>82</v>
      </c>
      <c r="D2048" s="321" t="str">
        <f t="shared" si="847"/>
        <v/>
      </c>
      <c r="E2048" s="321"/>
      <c r="F2048" s="321"/>
      <c r="G2048" s="320"/>
      <c r="H2048" s="320"/>
      <c r="I2048" s="320"/>
      <c r="J2048" s="320"/>
      <c r="K2048" s="234"/>
      <c r="L2048" s="234"/>
      <c r="M2048" s="234"/>
      <c r="N2048" s="234"/>
      <c r="O2048" s="234"/>
      <c r="P2048" s="234"/>
      <c r="Q2048" s="234"/>
      <c r="R2048" s="234"/>
      <c r="S2048" s="234"/>
      <c r="T2048" s="234"/>
      <c r="U2048" s="234"/>
      <c r="V2048" s="234"/>
      <c r="W2048" s="234"/>
      <c r="X2048" s="234"/>
      <c r="Y2048" s="234"/>
      <c r="Z2048" s="234"/>
      <c r="AA2048" s="234"/>
      <c r="AB2048" s="234"/>
      <c r="AC2048" s="234"/>
      <c r="AD2048" s="234"/>
      <c r="AG2048">
        <f t="shared" si="848"/>
        <v>0</v>
      </c>
      <c r="AH2048">
        <f t="shared" si="849"/>
        <v>0</v>
      </c>
      <c r="AI2048">
        <f t="shared" si="850"/>
        <v>0</v>
      </c>
      <c r="AJ2048">
        <f t="shared" si="851"/>
        <v>0</v>
      </c>
      <c r="AL2048">
        <f t="shared" si="852"/>
        <v>0</v>
      </c>
      <c r="AM2048">
        <f t="shared" si="853"/>
        <v>0</v>
      </c>
      <c r="AN2048">
        <f t="shared" si="854"/>
        <v>0</v>
      </c>
      <c r="AO2048">
        <f t="shared" si="855"/>
        <v>0</v>
      </c>
      <c r="AQ2048">
        <f t="shared" si="856"/>
        <v>0</v>
      </c>
      <c r="AR2048">
        <f t="shared" si="857"/>
        <v>0</v>
      </c>
      <c r="AS2048">
        <f t="shared" si="858"/>
        <v>0</v>
      </c>
      <c r="AT2048">
        <f t="shared" si="859"/>
        <v>0</v>
      </c>
      <c r="AV2048">
        <f t="shared" si="860"/>
        <v>0</v>
      </c>
      <c r="AW2048">
        <f t="shared" si="861"/>
        <v>0</v>
      </c>
      <c r="AX2048">
        <f t="shared" si="862"/>
        <v>0</v>
      </c>
      <c r="AY2048">
        <f t="shared" si="863"/>
        <v>0</v>
      </c>
      <c r="BA2048">
        <f t="shared" si="864"/>
        <v>0</v>
      </c>
      <c r="BB2048">
        <f t="shared" si="865"/>
        <v>0</v>
      </c>
      <c r="BC2048">
        <f t="shared" si="866"/>
        <v>0</v>
      </c>
      <c r="BD2048">
        <f t="shared" si="867"/>
        <v>0</v>
      </c>
      <c r="BF2048">
        <f t="shared" si="868"/>
        <v>0</v>
      </c>
      <c r="BG2048">
        <f t="shared" si="869"/>
        <v>0</v>
      </c>
      <c r="BH2048">
        <f t="shared" si="870"/>
        <v>0</v>
      </c>
      <c r="BI2048">
        <f t="shared" si="871"/>
        <v>0</v>
      </c>
      <c r="BK2048">
        <f t="shared" si="872"/>
        <v>0</v>
      </c>
      <c r="BL2048">
        <f t="shared" si="873"/>
        <v>0</v>
      </c>
      <c r="BM2048">
        <f t="shared" si="874"/>
        <v>0</v>
      </c>
      <c r="BN2048">
        <f t="shared" si="875"/>
        <v>0</v>
      </c>
      <c r="BP2048">
        <f t="shared" si="876"/>
        <v>0</v>
      </c>
      <c r="BQ2048">
        <f t="shared" si="877"/>
        <v>0</v>
      </c>
      <c r="BR2048">
        <f t="shared" si="878"/>
        <v>0</v>
      </c>
      <c r="BS2048">
        <f t="shared" si="879"/>
        <v>0</v>
      </c>
      <c r="BU2048">
        <f t="shared" si="880"/>
        <v>0</v>
      </c>
      <c r="BV2048">
        <f t="shared" si="881"/>
        <v>0</v>
      </c>
      <c r="BW2048">
        <f t="shared" si="882"/>
        <v>0</v>
      </c>
      <c r="BX2048">
        <f t="shared" si="883"/>
        <v>0</v>
      </c>
      <c r="BZ2048">
        <f t="shared" si="884"/>
        <v>0</v>
      </c>
      <c r="CA2048">
        <f t="shared" si="885"/>
        <v>0</v>
      </c>
      <c r="CB2048">
        <f t="shared" si="886"/>
        <v>0</v>
      </c>
      <c r="CC2048">
        <f t="shared" ref="CC2048:CE2048" si="913">IF(OR(L2048="NS",L2048&lt;=SUM(P2048,T2048,X2048,AB2048,L2175,P2175,T2175,X2175,AB2175)),0,1)</f>
        <v>0</v>
      </c>
      <c r="CD2048">
        <f t="shared" si="913"/>
        <v>0</v>
      </c>
      <c r="CE2048">
        <f t="shared" si="913"/>
        <v>0</v>
      </c>
      <c r="CF2048">
        <f t="shared" ref="CF2048:CI2048" si="914">IF(OR(O2048="na",O2048="ns"),0,IF(O2048&lt;=K2048,0,1))+IF(OR(S2048="na",S2048="ns"),0,IF(S2048&lt;=K2048,0,1))+IF(OR(W2048="na",W2048="ns"),0,IF(W2048&lt;=K2048,0,1))+IF(OR(AA2048="na",AA2048="ns"),0,IF(AA2048&lt;=K2048,0,1))+IF(OR(K2175="na",K2175="ns"),0,IF(K2175&lt;=K2048,0,1))+IF(OR(O2175="na",O2175="ns"),0,IF(O2175&lt;=K2048,0,1))+IF(OR(S2175="na",S2175="ns"),0,IF(S2175&lt;=K2048,0,1))+IF(OR(W2175="na",W2175="ns"),0,IF(W2175&lt;=K2048,0,1))+IF(OR(AA2175="na",AA2175="ns"),0,IF(AA2175&lt;=K2048,0,1))</f>
        <v>0</v>
      </c>
      <c r="CG2048">
        <f t="shared" si="914"/>
        <v>0</v>
      </c>
      <c r="CH2048">
        <f t="shared" si="914"/>
        <v>0</v>
      </c>
      <c r="CI2048">
        <f t="shared" si="914"/>
        <v>0</v>
      </c>
    </row>
    <row r="2049" spans="1:87" ht="15" customHeight="1">
      <c r="A2049" s="166"/>
      <c r="B2049" s="7"/>
      <c r="C2049" s="207" t="s">
        <v>83</v>
      </c>
      <c r="D2049" s="321" t="str">
        <f t="shared" si="847"/>
        <v/>
      </c>
      <c r="E2049" s="321"/>
      <c r="F2049" s="321"/>
      <c r="G2049" s="320"/>
      <c r="H2049" s="320"/>
      <c r="I2049" s="320"/>
      <c r="J2049" s="320"/>
      <c r="K2049" s="234"/>
      <c r="L2049" s="234"/>
      <c r="M2049" s="234"/>
      <c r="N2049" s="234"/>
      <c r="O2049" s="234"/>
      <c r="P2049" s="234"/>
      <c r="Q2049" s="234"/>
      <c r="R2049" s="234"/>
      <c r="S2049" s="234"/>
      <c r="T2049" s="234"/>
      <c r="U2049" s="234"/>
      <c r="V2049" s="234"/>
      <c r="W2049" s="234"/>
      <c r="X2049" s="234"/>
      <c r="Y2049" s="234"/>
      <c r="Z2049" s="234"/>
      <c r="AA2049" s="234"/>
      <c r="AB2049" s="234"/>
      <c r="AC2049" s="234"/>
      <c r="AD2049" s="234"/>
      <c r="AG2049">
        <f t="shared" si="848"/>
        <v>0</v>
      </c>
      <c r="AH2049">
        <f t="shared" si="849"/>
        <v>0</v>
      </c>
      <c r="AI2049">
        <f t="shared" si="850"/>
        <v>0</v>
      </c>
      <c r="AJ2049">
        <f t="shared" si="851"/>
        <v>0</v>
      </c>
      <c r="AL2049">
        <f t="shared" si="852"/>
        <v>0</v>
      </c>
      <c r="AM2049">
        <f t="shared" si="853"/>
        <v>0</v>
      </c>
      <c r="AN2049">
        <f t="shared" si="854"/>
        <v>0</v>
      </c>
      <c r="AO2049">
        <f t="shared" si="855"/>
        <v>0</v>
      </c>
      <c r="AQ2049">
        <f t="shared" si="856"/>
        <v>0</v>
      </c>
      <c r="AR2049">
        <f t="shared" si="857"/>
        <v>0</v>
      </c>
      <c r="AS2049">
        <f t="shared" si="858"/>
        <v>0</v>
      </c>
      <c r="AT2049">
        <f t="shared" si="859"/>
        <v>0</v>
      </c>
      <c r="AV2049">
        <f t="shared" si="860"/>
        <v>0</v>
      </c>
      <c r="AW2049">
        <f t="shared" si="861"/>
        <v>0</v>
      </c>
      <c r="AX2049">
        <f t="shared" si="862"/>
        <v>0</v>
      </c>
      <c r="AY2049">
        <f t="shared" si="863"/>
        <v>0</v>
      </c>
      <c r="BA2049">
        <f t="shared" si="864"/>
        <v>0</v>
      </c>
      <c r="BB2049">
        <f t="shared" si="865"/>
        <v>0</v>
      </c>
      <c r="BC2049">
        <f t="shared" si="866"/>
        <v>0</v>
      </c>
      <c r="BD2049">
        <f t="shared" si="867"/>
        <v>0</v>
      </c>
      <c r="BF2049">
        <f t="shared" si="868"/>
        <v>0</v>
      </c>
      <c r="BG2049">
        <f t="shared" si="869"/>
        <v>0</v>
      </c>
      <c r="BH2049">
        <f t="shared" si="870"/>
        <v>0</v>
      </c>
      <c r="BI2049">
        <f t="shared" si="871"/>
        <v>0</v>
      </c>
      <c r="BK2049">
        <f t="shared" si="872"/>
        <v>0</v>
      </c>
      <c r="BL2049">
        <f t="shared" si="873"/>
        <v>0</v>
      </c>
      <c r="BM2049">
        <f t="shared" si="874"/>
        <v>0</v>
      </c>
      <c r="BN2049">
        <f t="shared" si="875"/>
        <v>0</v>
      </c>
      <c r="BP2049">
        <f t="shared" si="876"/>
        <v>0</v>
      </c>
      <c r="BQ2049">
        <f t="shared" si="877"/>
        <v>0</v>
      </c>
      <c r="BR2049">
        <f t="shared" si="878"/>
        <v>0</v>
      </c>
      <c r="BS2049">
        <f t="shared" si="879"/>
        <v>0</v>
      </c>
      <c r="BU2049">
        <f t="shared" si="880"/>
        <v>0</v>
      </c>
      <c r="BV2049">
        <f t="shared" si="881"/>
        <v>0</v>
      </c>
      <c r="BW2049">
        <f t="shared" si="882"/>
        <v>0</v>
      </c>
      <c r="BX2049">
        <f t="shared" si="883"/>
        <v>0</v>
      </c>
      <c r="BZ2049">
        <f t="shared" si="884"/>
        <v>0</v>
      </c>
      <c r="CA2049">
        <f t="shared" si="885"/>
        <v>0</v>
      </c>
      <c r="CB2049">
        <f t="shared" si="886"/>
        <v>0</v>
      </c>
      <c r="CC2049">
        <f t="shared" ref="CC2049:CE2049" si="915">IF(OR(L2049="NS",L2049&lt;=SUM(P2049,T2049,X2049,AB2049,L2176,P2176,T2176,X2176,AB2176)),0,1)</f>
        <v>0</v>
      </c>
      <c r="CD2049">
        <f t="shared" si="915"/>
        <v>0</v>
      </c>
      <c r="CE2049">
        <f t="shared" si="915"/>
        <v>0</v>
      </c>
      <c r="CF2049">
        <f t="shared" ref="CF2049:CI2049" si="916">IF(OR(O2049="na",O2049="ns"),0,IF(O2049&lt;=K2049,0,1))+IF(OR(S2049="na",S2049="ns"),0,IF(S2049&lt;=K2049,0,1))+IF(OR(W2049="na",W2049="ns"),0,IF(W2049&lt;=K2049,0,1))+IF(OR(AA2049="na",AA2049="ns"),0,IF(AA2049&lt;=K2049,0,1))+IF(OR(K2176="na",K2176="ns"),0,IF(K2176&lt;=K2049,0,1))+IF(OR(O2176="na",O2176="ns"),0,IF(O2176&lt;=K2049,0,1))+IF(OR(S2176="na",S2176="ns"),0,IF(S2176&lt;=K2049,0,1))+IF(OR(W2176="na",W2176="ns"),0,IF(W2176&lt;=K2049,0,1))+IF(OR(AA2176="na",AA2176="ns"),0,IF(AA2176&lt;=K2049,0,1))</f>
        <v>0</v>
      </c>
      <c r="CG2049">
        <f t="shared" si="916"/>
        <v>0</v>
      </c>
      <c r="CH2049">
        <f t="shared" si="916"/>
        <v>0</v>
      </c>
      <c r="CI2049">
        <f t="shared" si="916"/>
        <v>0</v>
      </c>
    </row>
    <row r="2050" spans="1:87" ht="15" customHeight="1">
      <c r="A2050" s="166"/>
      <c r="B2050" s="7"/>
      <c r="C2050" s="207" t="s">
        <v>84</v>
      </c>
      <c r="D2050" s="321" t="str">
        <f t="shared" si="847"/>
        <v/>
      </c>
      <c r="E2050" s="321"/>
      <c r="F2050" s="321"/>
      <c r="G2050" s="320"/>
      <c r="H2050" s="320"/>
      <c r="I2050" s="320"/>
      <c r="J2050" s="320"/>
      <c r="K2050" s="234"/>
      <c r="L2050" s="234"/>
      <c r="M2050" s="234"/>
      <c r="N2050" s="234"/>
      <c r="O2050" s="234"/>
      <c r="P2050" s="234"/>
      <c r="Q2050" s="234"/>
      <c r="R2050" s="234"/>
      <c r="S2050" s="234"/>
      <c r="T2050" s="234"/>
      <c r="U2050" s="234"/>
      <c r="V2050" s="234"/>
      <c r="W2050" s="234"/>
      <c r="X2050" s="234"/>
      <c r="Y2050" s="234"/>
      <c r="Z2050" s="234"/>
      <c r="AA2050" s="234"/>
      <c r="AB2050" s="234"/>
      <c r="AC2050" s="234"/>
      <c r="AD2050" s="234"/>
      <c r="AG2050">
        <f t="shared" si="848"/>
        <v>0</v>
      </c>
      <c r="AH2050">
        <f t="shared" si="849"/>
        <v>0</v>
      </c>
      <c r="AI2050">
        <f t="shared" si="850"/>
        <v>0</v>
      </c>
      <c r="AJ2050">
        <f t="shared" si="851"/>
        <v>0</v>
      </c>
      <c r="AL2050">
        <f t="shared" si="852"/>
        <v>0</v>
      </c>
      <c r="AM2050">
        <f t="shared" si="853"/>
        <v>0</v>
      </c>
      <c r="AN2050">
        <f t="shared" si="854"/>
        <v>0</v>
      </c>
      <c r="AO2050">
        <f t="shared" si="855"/>
        <v>0</v>
      </c>
      <c r="AQ2050">
        <f t="shared" si="856"/>
        <v>0</v>
      </c>
      <c r="AR2050">
        <f t="shared" si="857"/>
        <v>0</v>
      </c>
      <c r="AS2050">
        <f t="shared" si="858"/>
        <v>0</v>
      </c>
      <c r="AT2050">
        <f t="shared" si="859"/>
        <v>0</v>
      </c>
      <c r="AV2050">
        <f t="shared" si="860"/>
        <v>0</v>
      </c>
      <c r="AW2050">
        <f t="shared" si="861"/>
        <v>0</v>
      </c>
      <c r="AX2050">
        <f t="shared" si="862"/>
        <v>0</v>
      </c>
      <c r="AY2050">
        <f t="shared" si="863"/>
        <v>0</v>
      </c>
      <c r="BA2050">
        <f t="shared" si="864"/>
        <v>0</v>
      </c>
      <c r="BB2050">
        <f t="shared" si="865"/>
        <v>0</v>
      </c>
      <c r="BC2050">
        <f t="shared" si="866"/>
        <v>0</v>
      </c>
      <c r="BD2050">
        <f t="shared" si="867"/>
        <v>0</v>
      </c>
      <c r="BF2050">
        <f t="shared" si="868"/>
        <v>0</v>
      </c>
      <c r="BG2050">
        <f t="shared" si="869"/>
        <v>0</v>
      </c>
      <c r="BH2050">
        <f t="shared" si="870"/>
        <v>0</v>
      </c>
      <c r="BI2050">
        <f t="shared" si="871"/>
        <v>0</v>
      </c>
      <c r="BK2050">
        <f t="shared" si="872"/>
        <v>0</v>
      </c>
      <c r="BL2050">
        <f t="shared" si="873"/>
        <v>0</v>
      </c>
      <c r="BM2050">
        <f t="shared" si="874"/>
        <v>0</v>
      </c>
      <c r="BN2050">
        <f t="shared" si="875"/>
        <v>0</v>
      </c>
      <c r="BP2050">
        <f t="shared" si="876"/>
        <v>0</v>
      </c>
      <c r="BQ2050">
        <f t="shared" si="877"/>
        <v>0</v>
      </c>
      <c r="BR2050">
        <f t="shared" si="878"/>
        <v>0</v>
      </c>
      <c r="BS2050">
        <f t="shared" si="879"/>
        <v>0</v>
      </c>
      <c r="BU2050">
        <f t="shared" si="880"/>
        <v>0</v>
      </c>
      <c r="BV2050">
        <f t="shared" si="881"/>
        <v>0</v>
      </c>
      <c r="BW2050">
        <f t="shared" si="882"/>
        <v>0</v>
      </c>
      <c r="BX2050">
        <f t="shared" si="883"/>
        <v>0</v>
      </c>
      <c r="BZ2050">
        <f t="shared" si="884"/>
        <v>0</v>
      </c>
      <c r="CA2050">
        <f t="shared" si="885"/>
        <v>0</v>
      </c>
      <c r="CB2050">
        <f t="shared" si="886"/>
        <v>0</v>
      </c>
      <c r="CC2050">
        <f t="shared" ref="CC2050:CE2050" si="917">IF(OR(L2050="NS",L2050&lt;=SUM(P2050,T2050,X2050,AB2050,L2177,P2177,T2177,X2177,AB2177)),0,1)</f>
        <v>0</v>
      </c>
      <c r="CD2050">
        <f t="shared" si="917"/>
        <v>0</v>
      </c>
      <c r="CE2050">
        <f t="shared" si="917"/>
        <v>0</v>
      </c>
      <c r="CF2050">
        <f t="shared" ref="CF2050:CI2050" si="918">IF(OR(O2050="na",O2050="ns"),0,IF(O2050&lt;=K2050,0,1))+IF(OR(S2050="na",S2050="ns"),0,IF(S2050&lt;=K2050,0,1))+IF(OR(W2050="na",W2050="ns"),0,IF(W2050&lt;=K2050,0,1))+IF(OR(AA2050="na",AA2050="ns"),0,IF(AA2050&lt;=K2050,0,1))+IF(OR(K2177="na",K2177="ns"),0,IF(K2177&lt;=K2050,0,1))+IF(OR(O2177="na",O2177="ns"),0,IF(O2177&lt;=K2050,0,1))+IF(OR(S2177="na",S2177="ns"),0,IF(S2177&lt;=K2050,0,1))+IF(OR(W2177="na",W2177="ns"),0,IF(W2177&lt;=K2050,0,1))+IF(OR(AA2177="na",AA2177="ns"),0,IF(AA2177&lt;=K2050,0,1))</f>
        <v>0</v>
      </c>
      <c r="CG2050">
        <f t="shared" si="918"/>
        <v>0</v>
      </c>
      <c r="CH2050">
        <f t="shared" si="918"/>
        <v>0</v>
      </c>
      <c r="CI2050">
        <f t="shared" si="918"/>
        <v>0</v>
      </c>
    </row>
    <row r="2051" spans="1:87" ht="15" customHeight="1">
      <c r="A2051" s="166"/>
      <c r="B2051" s="7"/>
      <c r="C2051" s="207" t="s">
        <v>85</v>
      </c>
      <c r="D2051" s="321" t="str">
        <f t="shared" si="847"/>
        <v/>
      </c>
      <c r="E2051" s="321"/>
      <c r="F2051" s="321"/>
      <c r="G2051" s="320"/>
      <c r="H2051" s="320"/>
      <c r="I2051" s="320"/>
      <c r="J2051" s="320"/>
      <c r="K2051" s="234"/>
      <c r="L2051" s="234"/>
      <c r="M2051" s="234"/>
      <c r="N2051" s="234"/>
      <c r="O2051" s="234"/>
      <c r="P2051" s="234"/>
      <c r="Q2051" s="234"/>
      <c r="R2051" s="234"/>
      <c r="S2051" s="234"/>
      <c r="T2051" s="234"/>
      <c r="U2051" s="234"/>
      <c r="V2051" s="234"/>
      <c r="W2051" s="234"/>
      <c r="X2051" s="234"/>
      <c r="Y2051" s="234"/>
      <c r="Z2051" s="234"/>
      <c r="AA2051" s="234"/>
      <c r="AB2051" s="234"/>
      <c r="AC2051" s="234"/>
      <c r="AD2051" s="234"/>
      <c r="AG2051">
        <f t="shared" si="848"/>
        <v>0</v>
      </c>
      <c r="AH2051">
        <f t="shared" si="849"/>
        <v>0</v>
      </c>
      <c r="AI2051">
        <f t="shared" si="850"/>
        <v>0</v>
      </c>
      <c r="AJ2051">
        <f t="shared" si="851"/>
        <v>0</v>
      </c>
      <c r="AL2051">
        <f t="shared" si="852"/>
        <v>0</v>
      </c>
      <c r="AM2051">
        <f t="shared" si="853"/>
        <v>0</v>
      </c>
      <c r="AN2051">
        <f t="shared" si="854"/>
        <v>0</v>
      </c>
      <c r="AO2051">
        <f t="shared" si="855"/>
        <v>0</v>
      </c>
      <c r="AQ2051">
        <f t="shared" si="856"/>
        <v>0</v>
      </c>
      <c r="AR2051">
        <f t="shared" si="857"/>
        <v>0</v>
      </c>
      <c r="AS2051">
        <f t="shared" si="858"/>
        <v>0</v>
      </c>
      <c r="AT2051">
        <f t="shared" si="859"/>
        <v>0</v>
      </c>
      <c r="AV2051">
        <f t="shared" si="860"/>
        <v>0</v>
      </c>
      <c r="AW2051">
        <f t="shared" si="861"/>
        <v>0</v>
      </c>
      <c r="AX2051">
        <f t="shared" si="862"/>
        <v>0</v>
      </c>
      <c r="AY2051">
        <f t="shared" si="863"/>
        <v>0</v>
      </c>
      <c r="BA2051">
        <f t="shared" si="864"/>
        <v>0</v>
      </c>
      <c r="BB2051">
        <f t="shared" si="865"/>
        <v>0</v>
      </c>
      <c r="BC2051">
        <f t="shared" si="866"/>
        <v>0</v>
      </c>
      <c r="BD2051">
        <f t="shared" si="867"/>
        <v>0</v>
      </c>
      <c r="BF2051">
        <f t="shared" si="868"/>
        <v>0</v>
      </c>
      <c r="BG2051">
        <f t="shared" si="869"/>
        <v>0</v>
      </c>
      <c r="BH2051">
        <f t="shared" si="870"/>
        <v>0</v>
      </c>
      <c r="BI2051">
        <f t="shared" si="871"/>
        <v>0</v>
      </c>
      <c r="BK2051">
        <f t="shared" si="872"/>
        <v>0</v>
      </c>
      <c r="BL2051">
        <f t="shared" si="873"/>
        <v>0</v>
      </c>
      <c r="BM2051">
        <f t="shared" si="874"/>
        <v>0</v>
      </c>
      <c r="BN2051">
        <f t="shared" si="875"/>
        <v>0</v>
      </c>
      <c r="BP2051">
        <f t="shared" si="876"/>
        <v>0</v>
      </c>
      <c r="BQ2051">
        <f t="shared" si="877"/>
        <v>0</v>
      </c>
      <c r="BR2051">
        <f t="shared" si="878"/>
        <v>0</v>
      </c>
      <c r="BS2051">
        <f t="shared" si="879"/>
        <v>0</v>
      </c>
      <c r="BU2051">
        <f t="shared" si="880"/>
        <v>0</v>
      </c>
      <c r="BV2051">
        <f t="shared" si="881"/>
        <v>0</v>
      </c>
      <c r="BW2051">
        <f t="shared" si="882"/>
        <v>0</v>
      </c>
      <c r="BX2051">
        <f t="shared" si="883"/>
        <v>0</v>
      </c>
      <c r="BZ2051">
        <f t="shared" si="884"/>
        <v>0</v>
      </c>
      <c r="CA2051">
        <f t="shared" si="885"/>
        <v>0</v>
      </c>
      <c r="CB2051">
        <f t="shared" si="886"/>
        <v>0</v>
      </c>
      <c r="CC2051">
        <f t="shared" ref="CC2051:CE2051" si="919">IF(OR(L2051="NS",L2051&lt;=SUM(P2051,T2051,X2051,AB2051,L2178,P2178,T2178,X2178,AB2178)),0,1)</f>
        <v>0</v>
      </c>
      <c r="CD2051">
        <f t="shared" si="919"/>
        <v>0</v>
      </c>
      <c r="CE2051">
        <f t="shared" si="919"/>
        <v>0</v>
      </c>
      <c r="CF2051">
        <f t="shared" ref="CF2051:CI2051" si="920">IF(OR(O2051="na",O2051="ns"),0,IF(O2051&lt;=K2051,0,1))+IF(OR(S2051="na",S2051="ns"),0,IF(S2051&lt;=K2051,0,1))+IF(OR(W2051="na",W2051="ns"),0,IF(W2051&lt;=K2051,0,1))+IF(OR(AA2051="na",AA2051="ns"),0,IF(AA2051&lt;=K2051,0,1))+IF(OR(K2178="na",K2178="ns"),0,IF(K2178&lt;=K2051,0,1))+IF(OR(O2178="na",O2178="ns"),0,IF(O2178&lt;=K2051,0,1))+IF(OR(S2178="na",S2178="ns"),0,IF(S2178&lt;=K2051,0,1))+IF(OR(W2178="na",W2178="ns"),0,IF(W2178&lt;=K2051,0,1))+IF(OR(AA2178="na",AA2178="ns"),0,IF(AA2178&lt;=K2051,0,1))</f>
        <v>0</v>
      </c>
      <c r="CG2051">
        <f t="shared" si="920"/>
        <v>0</v>
      </c>
      <c r="CH2051">
        <f t="shared" si="920"/>
        <v>0</v>
      </c>
      <c r="CI2051">
        <f t="shared" si="920"/>
        <v>0</v>
      </c>
    </row>
    <row r="2052" spans="1:87" ht="15" customHeight="1">
      <c r="A2052" s="166"/>
      <c r="B2052" s="7"/>
      <c r="C2052" s="207" t="s">
        <v>86</v>
      </c>
      <c r="D2052" s="321" t="str">
        <f t="shared" si="847"/>
        <v/>
      </c>
      <c r="E2052" s="321"/>
      <c r="F2052" s="321"/>
      <c r="G2052" s="320"/>
      <c r="H2052" s="320"/>
      <c r="I2052" s="320"/>
      <c r="J2052" s="320"/>
      <c r="K2052" s="234"/>
      <c r="L2052" s="234"/>
      <c r="M2052" s="234"/>
      <c r="N2052" s="234"/>
      <c r="O2052" s="234"/>
      <c r="P2052" s="234"/>
      <c r="Q2052" s="234"/>
      <c r="R2052" s="234"/>
      <c r="S2052" s="234"/>
      <c r="T2052" s="234"/>
      <c r="U2052" s="234"/>
      <c r="V2052" s="234"/>
      <c r="W2052" s="234"/>
      <c r="X2052" s="234"/>
      <c r="Y2052" s="234"/>
      <c r="Z2052" s="234"/>
      <c r="AA2052" s="234"/>
      <c r="AB2052" s="234"/>
      <c r="AC2052" s="234"/>
      <c r="AD2052" s="234"/>
      <c r="AG2052">
        <f t="shared" si="848"/>
        <v>0</v>
      </c>
      <c r="AH2052">
        <f t="shared" si="849"/>
        <v>0</v>
      </c>
      <c r="AI2052">
        <f t="shared" si="850"/>
        <v>0</v>
      </c>
      <c r="AJ2052">
        <f t="shared" si="851"/>
        <v>0</v>
      </c>
      <c r="AL2052">
        <f t="shared" si="852"/>
        <v>0</v>
      </c>
      <c r="AM2052">
        <f t="shared" si="853"/>
        <v>0</v>
      </c>
      <c r="AN2052">
        <f t="shared" si="854"/>
        <v>0</v>
      </c>
      <c r="AO2052">
        <f t="shared" si="855"/>
        <v>0</v>
      </c>
      <c r="AQ2052">
        <f t="shared" si="856"/>
        <v>0</v>
      </c>
      <c r="AR2052">
        <f t="shared" si="857"/>
        <v>0</v>
      </c>
      <c r="AS2052">
        <f t="shared" si="858"/>
        <v>0</v>
      </c>
      <c r="AT2052">
        <f t="shared" si="859"/>
        <v>0</v>
      </c>
      <c r="AV2052">
        <f t="shared" si="860"/>
        <v>0</v>
      </c>
      <c r="AW2052">
        <f t="shared" si="861"/>
        <v>0</v>
      </c>
      <c r="AX2052">
        <f t="shared" si="862"/>
        <v>0</v>
      </c>
      <c r="AY2052">
        <f t="shared" si="863"/>
        <v>0</v>
      </c>
      <c r="BA2052">
        <f t="shared" si="864"/>
        <v>0</v>
      </c>
      <c r="BB2052">
        <f t="shared" si="865"/>
        <v>0</v>
      </c>
      <c r="BC2052">
        <f t="shared" si="866"/>
        <v>0</v>
      </c>
      <c r="BD2052">
        <f t="shared" si="867"/>
        <v>0</v>
      </c>
      <c r="BF2052">
        <f t="shared" si="868"/>
        <v>0</v>
      </c>
      <c r="BG2052">
        <f t="shared" si="869"/>
        <v>0</v>
      </c>
      <c r="BH2052">
        <f t="shared" si="870"/>
        <v>0</v>
      </c>
      <c r="BI2052">
        <f t="shared" si="871"/>
        <v>0</v>
      </c>
      <c r="BK2052">
        <f t="shared" si="872"/>
        <v>0</v>
      </c>
      <c r="BL2052">
        <f t="shared" si="873"/>
        <v>0</v>
      </c>
      <c r="BM2052">
        <f t="shared" si="874"/>
        <v>0</v>
      </c>
      <c r="BN2052">
        <f t="shared" si="875"/>
        <v>0</v>
      </c>
      <c r="BP2052">
        <f t="shared" si="876"/>
        <v>0</v>
      </c>
      <c r="BQ2052">
        <f t="shared" si="877"/>
        <v>0</v>
      </c>
      <c r="BR2052">
        <f t="shared" si="878"/>
        <v>0</v>
      </c>
      <c r="BS2052">
        <f t="shared" si="879"/>
        <v>0</v>
      </c>
      <c r="BU2052">
        <f t="shared" si="880"/>
        <v>0</v>
      </c>
      <c r="BV2052">
        <f t="shared" si="881"/>
        <v>0</v>
      </c>
      <c r="BW2052">
        <f t="shared" si="882"/>
        <v>0</v>
      </c>
      <c r="BX2052">
        <f t="shared" si="883"/>
        <v>0</v>
      </c>
      <c r="BZ2052">
        <f t="shared" si="884"/>
        <v>0</v>
      </c>
      <c r="CA2052">
        <f t="shared" si="885"/>
        <v>0</v>
      </c>
      <c r="CB2052">
        <f t="shared" si="886"/>
        <v>0</v>
      </c>
      <c r="CC2052">
        <f t="shared" ref="CC2052:CE2052" si="921">IF(OR(L2052="NS",L2052&lt;=SUM(P2052,T2052,X2052,AB2052,L2179,P2179,T2179,X2179,AB2179)),0,1)</f>
        <v>0</v>
      </c>
      <c r="CD2052">
        <f t="shared" si="921"/>
        <v>0</v>
      </c>
      <c r="CE2052">
        <f t="shared" si="921"/>
        <v>0</v>
      </c>
      <c r="CF2052">
        <f t="shared" ref="CF2052:CI2052" si="922">IF(OR(O2052="na",O2052="ns"),0,IF(O2052&lt;=K2052,0,1))+IF(OR(S2052="na",S2052="ns"),0,IF(S2052&lt;=K2052,0,1))+IF(OR(W2052="na",W2052="ns"),0,IF(W2052&lt;=K2052,0,1))+IF(OR(AA2052="na",AA2052="ns"),0,IF(AA2052&lt;=K2052,0,1))+IF(OR(K2179="na",K2179="ns"),0,IF(K2179&lt;=K2052,0,1))+IF(OR(O2179="na",O2179="ns"),0,IF(O2179&lt;=K2052,0,1))+IF(OR(S2179="na",S2179="ns"),0,IF(S2179&lt;=K2052,0,1))+IF(OR(W2179="na",W2179="ns"),0,IF(W2179&lt;=K2052,0,1))+IF(OR(AA2179="na",AA2179="ns"),0,IF(AA2179&lt;=K2052,0,1))</f>
        <v>0</v>
      </c>
      <c r="CG2052">
        <f t="shared" si="922"/>
        <v>0</v>
      </c>
      <c r="CH2052">
        <f t="shared" si="922"/>
        <v>0</v>
      </c>
      <c r="CI2052">
        <f t="shared" si="922"/>
        <v>0</v>
      </c>
    </row>
    <row r="2053" spans="1:87" ht="15" customHeight="1">
      <c r="A2053" s="166"/>
      <c r="B2053" s="7"/>
      <c r="C2053" s="207" t="s">
        <v>87</v>
      </c>
      <c r="D2053" s="321" t="str">
        <f t="shared" si="847"/>
        <v/>
      </c>
      <c r="E2053" s="321"/>
      <c r="F2053" s="321"/>
      <c r="G2053" s="320"/>
      <c r="H2053" s="320"/>
      <c r="I2053" s="320"/>
      <c r="J2053" s="320"/>
      <c r="K2053" s="234"/>
      <c r="L2053" s="234"/>
      <c r="M2053" s="234"/>
      <c r="N2053" s="234"/>
      <c r="O2053" s="234"/>
      <c r="P2053" s="234"/>
      <c r="Q2053" s="234"/>
      <c r="R2053" s="234"/>
      <c r="S2053" s="234"/>
      <c r="T2053" s="234"/>
      <c r="U2053" s="234"/>
      <c r="V2053" s="234"/>
      <c r="W2053" s="234"/>
      <c r="X2053" s="234"/>
      <c r="Y2053" s="234"/>
      <c r="Z2053" s="234"/>
      <c r="AA2053" s="234"/>
      <c r="AB2053" s="234"/>
      <c r="AC2053" s="234"/>
      <c r="AD2053" s="234"/>
      <c r="AG2053">
        <f t="shared" si="848"/>
        <v>0</v>
      </c>
      <c r="AH2053">
        <f t="shared" si="849"/>
        <v>0</v>
      </c>
      <c r="AI2053">
        <f t="shared" si="850"/>
        <v>0</v>
      </c>
      <c r="AJ2053">
        <f t="shared" si="851"/>
        <v>0</v>
      </c>
      <c r="AL2053">
        <f t="shared" si="852"/>
        <v>0</v>
      </c>
      <c r="AM2053">
        <f t="shared" si="853"/>
        <v>0</v>
      </c>
      <c r="AN2053">
        <f t="shared" si="854"/>
        <v>0</v>
      </c>
      <c r="AO2053">
        <f t="shared" si="855"/>
        <v>0</v>
      </c>
      <c r="AQ2053">
        <f t="shared" si="856"/>
        <v>0</v>
      </c>
      <c r="AR2053">
        <f t="shared" si="857"/>
        <v>0</v>
      </c>
      <c r="AS2053">
        <f t="shared" si="858"/>
        <v>0</v>
      </c>
      <c r="AT2053">
        <f t="shared" si="859"/>
        <v>0</v>
      </c>
      <c r="AV2053">
        <f t="shared" si="860"/>
        <v>0</v>
      </c>
      <c r="AW2053">
        <f t="shared" si="861"/>
        <v>0</v>
      </c>
      <c r="AX2053">
        <f t="shared" si="862"/>
        <v>0</v>
      </c>
      <c r="AY2053">
        <f t="shared" si="863"/>
        <v>0</v>
      </c>
      <c r="BA2053">
        <f t="shared" si="864"/>
        <v>0</v>
      </c>
      <c r="BB2053">
        <f t="shared" si="865"/>
        <v>0</v>
      </c>
      <c r="BC2053">
        <f t="shared" si="866"/>
        <v>0</v>
      </c>
      <c r="BD2053">
        <f t="shared" si="867"/>
        <v>0</v>
      </c>
      <c r="BF2053">
        <f t="shared" si="868"/>
        <v>0</v>
      </c>
      <c r="BG2053">
        <f t="shared" si="869"/>
        <v>0</v>
      </c>
      <c r="BH2053">
        <f t="shared" si="870"/>
        <v>0</v>
      </c>
      <c r="BI2053">
        <f t="shared" si="871"/>
        <v>0</v>
      </c>
      <c r="BK2053">
        <f t="shared" si="872"/>
        <v>0</v>
      </c>
      <c r="BL2053">
        <f t="shared" si="873"/>
        <v>0</v>
      </c>
      <c r="BM2053">
        <f t="shared" si="874"/>
        <v>0</v>
      </c>
      <c r="BN2053">
        <f t="shared" si="875"/>
        <v>0</v>
      </c>
      <c r="BP2053">
        <f t="shared" si="876"/>
        <v>0</v>
      </c>
      <c r="BQ2053">
        <f t="shared" si="877"/>
        <v>0</v>
      </c>
      <c r="BR2053">
        <f t="shared" si="878"/>
        <v>0</v>
      </c>
      <c r="BS2053">
        <f t="shared" si="879"/>
        <v>0</v>
      </c>
      <c r="BU2053">
        <f t="shared" si="880"/>
        <v>0</v>
      </c>
      <c r="BV2053">
        <f t="shared" si="881"/>
        <v>0</v>
      </c>
      <c r="BW2053">
        <f t="shared" si="882"/>
        <v>0</v>
      </c>
      <c r="BX2053">
        <f t="shared" si="883"/>
        <v>0</v>
      </c>
      <c r="BZ2053">
        <f t="shared" si="884"/>
        <v>0</v>
      </c>
      <c r="CA2053">
        <f t="shared" si="885"/>
        <v>0</v>
      </c>
      <c r="CB2053">
        <f t="shared" si="886"/>
        <v>0</v>
      </c>
      <c r="CC2053">
        <f t="shared" ref="CC2053:CE2053" si="923">IF(OR(L2053="NS",L2053&lt;=SUM(P2053,T2053,X2053,AB2053,L2180,P2180,T2180,X2180,AB2180)),0,1)</f>
        <v>0</v>
      </c>
      <c r="CD2053">
        <f t="shared" si="923"/>
        <v>0</v>
      </c>
      <c r="CE2053">
        <f t="shared" si="923"/>
        <v>0</v>
      </c>
      <c r="CF2053">
        <f t="shared" ref="CF2053:CI2053" si="924">IF(OR(O2053="na",O2053="ns"),0,IF(O2053&lt;=K2053,0,1))+IF(OR(S2053="na",S2053="ns"),0,IF(S2053&lt;=K2053,0,1))+IF(OR(W2053="na",W2053="ns"),0,IF(W2053&lt;=K2053,0,1))+IF(OR(AA2053="na",AA2053="ns"),0,IF(AA2053&lt;=K2053,0,1))+IF(OR(K2180="na",K2180="ns"),0,IF(K2180&lt;=K2053,0,1))+IF(OR(O2180="na",O2180="ns"),0,IF(O2180&lt;=K2053,0,1))+IF(OR(S2180="na",S2180="ns"),0,IF(S2180&lt;=K2053,0,1))+IF(OR(W2180="na",W2180="ns"),0,IF(W2180&lt;=K2053,0,1))+IF(OR(AA2180="na",AA2180="ns"),0,IF(AA2180&lt;=K2053,0,1))</f>
        <v>0</v>
      </c>
      <c r="CG2053">
        <f t="shared" si="924"/>
        <v>0</v>
      </c>
      <c r="CH2053">
        <f t="shared" si="924"/>
        <v>0</v>
      </c>
      <c r="CI2053">
        <f t="shared" si="924"/>
        <v>0</v>
      </c>
    </row>
    <row r="2054" spans="1:87" ht="15" customHeight="1">
      <c r="A2054" s="166"/>
      <c r="B2054" s="7"/>
      <c r="C2054" s="207" t="s">
        <v>88</v>
      </c>
      <c r="D2054" s="321" t="str">
        <f t="shared" si="847"/>
        <v/>
      </c>
      <c r="E2054" s="321"/>
      <c r="F2054" s="321"/>
      <c r="G2054" s="320"/>
      <c r="H2054" s="320"/>
      <c r="I2054" s="320"/>
      <c r="J2054" s="320"/>
      <c r="K2054" s="234"/>
      <c r="L2054" s="234"/>
      <c r="M2054" s="234"/>
      <c r="N2054" s="234"/>
      <c r="O2054" s="234"/>
      <c r="P2054" s="234"/>
      <c r="Q2054" s="234"/>
      <c r="R2054" s="234"/>
      <c r="S2054" s="234"/>
      <c r="T2054" s="234"/>
      <c r="U2054" s="234"/>
      <c r="V2054" s="234"/>
      <c r="W2054" s="234"/>
      <c r="X2054" s="234"/>
      <c r="Y2054" s="234"/>
      <c r="Z2054" s="234"/>
      <c r="AA2054" s="234"/>
      <c r="AB2054" s="234"/>
      <c r="AC2054" s="234"/>
      <c r="AD2054" s="234"/>
      <c r="AG2054">
        <f t="shared" si="848"/>
        <v>0</v>
      </c>
      <c r="AH2054">
        <f t="shared" si="849"/>
        <v>0</v>
      </c>
      <c r="AI2054">
        <f t="shared" si="850"/>
        <v>0</v>
      </c>
      <c r="AJ2054">
        <f t="shared" si="851"/>
        <v>0</v>
      </c>
      <c r="AL2054">
        <f t="shared" si="852"/>
        <v>0</v>
      </c>
      <c r="AM2054">
        <f t="shared" si="853"/>
        <v>0</v>
      </c>
      <c r="AN2054">
        <f t="shared" si="854"/>
        <v>0</v>
      </c>
      <c r="AO2054">
        <f t="shared" si="855"/>
        <v>0</v>
      </c>
      <c r="AQ2054">
        <f t="shared" si="856"/>
        <v>0</v>
      </c>
      <c r="AR2054">
        <f t="shared" si="857"/>
        <v>0</v>
      </c>
      <c r="AS2054">
        <f t="shared" si="858"/>
        <v>0</v>
      </c>
      <c r="AT2054">
        <f t="shared" si="859"/>
        <v>0</v>
      </c>
      <c r="AV2054">
        <f t="shared" si="860"/>
        <v>0</v>
      </c>
      <c r="AW2054">
        <f t="shared" si="861"/>
        <v>0</v>
      </c>
      <c r="AX2054">
        <f t="shared" si="862"/>
        <v>0</v>
      </c>
      <c r="AY2054">
        <f t="shared" si="863"/>
        <v>0</v>
      </c>
      <c r="BA2054">
        <f t="shared" si="864"/>
        <v>0</v>
      </c>
      <c r="BB2054">
        <f t="shared" si="865"/>
        <v>0</v>
      </c>
      <c r="BC2054">
        <f t="shared" si="866"/>
        <v>0</v>
      </c>
      <c r="BD2054">
        <f t="shared" si="867"/>
        <v>0</v>
      </c>
      <c r="BF2054">
        <f t="shared" si="868"/>
        <v>0</v>
      </c>
      <c r="BG2054">
        <f t="shared" si="869"/>
        <v>0</v>
      </c>
      <c r="BH2054">
        <f t="shared" si="870"/>
        <v>0</v>
      </c>
      <c r="BI2054">
        <f t="shared" si="871"/>
        <v>0</v>
      </c>
      <c r="BK2054">
        <f t="shared" si="872"/>
        <v>0</v>
      </c>
      <c r="BL2054">
        <f t="shared" si="873"/>
        <v>0</v>
      </c>
      <c r="BM2054">
        <f t="shared" si="874"/>
        <v>0</v>
      </c>
      <c r="BN2054">
        <f t="shared" si="875"/>
        <v>0</v>
      </c>
      <c r="BP2054">
        <f t="shared" si="876"/>
        <v>0</v>
      </c>
      <c r="BQ2054">
        <f t="shared" si="877"/>
        <v>0</v>
      </c>
      <c r="BR2054">
        <f t="shared" si="878"/>
        <v>0</v>
      </c>
      <c r="BS2054">
        <f t="shared" si="879"/>
        <v>0</v>
      </c>
      <c r="BU2054">
        <f t="shared" si="880"/>
        <v>0</v>
      </c>
      <c r="BV2054">
        <f t="shared" si="881"/>
        <v>0</v>
      </c>
      <c r="BW2054">
        <f t="shared" si="882"/>
        <v>0</v>
      </c>
      <c r="BX2054">
        <f t="shared" si="883"/>
        <v>0</v>
      </c>
      <c r="BZ2054">
        <f t="shared" si="884"/>
        <v>0</v>
      </c>
      <c r="CA2054">
        <f t="shared" si="885"/>
        <v>0</v>
      </c>
      <c r="CB2054">
        <f t="shared" si="886"/>
        <v>0</v>
      </c>
      <c r="CC2054">
        <f t="shared" ref="CC2054:CE2054" si="925">IF(OR(L2054="NS",L2054&lt;=SUM(P2054,T2054,X2054,AB2054,L2181,P2181,T2181,X2181,AB2181)),0,1)</f>
        <v>0</v>
      </c>
      <c r="CD2054">
        <f t="shared" si="925"/>
        <v>0</v>
      </c>
      <c r="CE2054">
        <f t="shared" si="925"/>
        <v>0</v>
      </c>
      <c r="CF2054">
        <f t="shared" ref="CF2054:CI2054" si="926">IF(OR(O2054="na",O2054="ns"),0,IF(O2054&lt;=K2054,0,1))+IF(OR(S2054="na",S2054="ns"),0,IF(S2054&lt;=K2054,0,1))+IF(OR(W2054="na",W2054="ns"),0,IF(W2054&lt;=K2054,0,1))+IF(OR(AA2054="na",AA2054="ns"),0,IF(AA2054&lt;=K2054,0,1))+IF(OR(K2181="na",K2181="ns"),0,IF(K2181&lt;=K2054,0,1))+IF(OR(O2181="na",O2181="ns"),0,IF(O2181&lt;=K2054,0,1))+IF(OR(S2181="na",S2181="ns"),0,IF(S2181&lt;=K2054,0,1))+IF(OR(W2181="na",W2181="ns"),0,IF(W2181&lt;=K2054,0,1))+IF(OR(AA2181="na",AA2181="ns"),0,IF(AA2181&lt;=K2054,0,1))</f>
        <v>0</v>
      </c>
      <c r="CG2054">
        <f t="shared" si="926"/>
        <v>0</v>
      </c>
      <c r="CH2054">
        <f t="shared" si="926"/>
        <v>0</v>
      </c>
      <c r="CI2054">
        <f t="shared" si="926"/>
        <v>0</v>
      </c>
    </row>
    <row r="2055" spans="1:87" ht="15" customHeight="1">
      <c r="A2055" s="166"/>
      <c r="B2055" s="7"/>
      <c r="C2055" s="207" t="s">
        <v>89</v>
      </c>
      <c r="D2055" s="321" t="str">
        <f t="shared" si="847"/>
        <v/>
      </c>
      <c r="E2055" s="321"/>
      <c r="F2055" s="321"/>
      <c r="G2055" s="320"/>
      <c r="H2055" s="320"/>
      <c r="I2055" s="320"/>
      <c r="J2055" s="320"/>
      <c r="K2055" s="234"/>
      <c r="L2055" s="234"/>
      <c r="M2055" s="234"/>
      <c r="N2055" s="234"/>
      <c r="O2055" s="234"/>
      <c r="P2055" s="234"/>
      <c r="Q2055" s="234"/>
      <c r="R2055" s="234"/>
      <c r="S2055" s="234"/>
      <c r="T2055" s="234"/>
      <c r="U2055" s="234"/>
      <c r="V2055" s="234"/>
      <c r="W2055" s="234"/>
      <c r="X2055" s="234"/>
      <c r="Y2055" s="234"/>
      <c r="Z2055" s="234"/>
      <c r="AA2055" s="234"/>
      <c r="AB2055" s="234"/>
      <c r="AC2055" s="234"/>
      <c r="AD2055" s="234"/>
      <c r="AG2055">
        <f t="shared" si="848"/>
        <v>0</v>
      </c>
      <c r="AH2055">
        <f t="shared" si="849"/>
        <v>0</v>
      </c>
      <c r="AI2055">
        <f t="shared" si="850"/>
        <v>0</v>
      </c>
      <c r="AJ2055">
        <f t="shared" si="851"/>
        <v>0</v>
      </c>
      <c r="AL2055">
        <f t="shared" si="852"/>
        <v>0</v>
      </c>
      <c r="AM2055">
        <f t="shared" si="853"/>
        <v>0</v>
      </c>
      <c r="AN2055">
        <f t="shared" si="854"/>
        <v>0</v>
      </c>
      <c r="AO2055">
        <f t="shared" si="855"/>
        <v>0</v>
      </c>
      <c r="AQ2055">
        <f t="shared" si="856"/>
        <v>0</v>
      </c>
      <c r="AR2055">
        <f t="shared" si="857"/>
        <v>0</v>
      </c>
      <c r="AS2055">
        <f t="shared" si="858"/>
        <v>0</v>
      </c>
      <c r="AT2055">
        <f t="shared" si="859"/>
        <v>0</v>
      </c>
      <c r="AV2055">
        <f t="shared" si="860"/>
        <v>0</v>
      </c>
      <c r="AW2055">
        <f t="shared" si="861"/>
        <v>0</v>
      </c>
      <c r="AX2055">
        <f t="shared" si="862"/>
        <v>0</v>
      </c>
      <c r="AY2055">
        <f t="shared" si="863"/>
        <v>0</v>
      </c>
      <c r="BA2055">
        <f t="shared" si="864"/>
        <v>0</v>
      </c>
      <c r="BB2055">
        <f t="shared" si="865"/>
        <v>0</v>
      </c>
      <c r="BC2055">
        <f t="shared" si="866"/>
        <v>0</v>
      </c>
      <c r="BD2055">
        <f t="shared" si="867"/>
        <v>0</v>
      </c>
      <c r="BF2055">
        <f t="shared" si="868"/>
        <v>0</v>
      </c>
      <c r="BG2055">
        <f t="shared" si="869"/>
        <v>0</v>
      </c>
      <c r="BH2055">
        <f t="shared" si="870"/>
        <v>0</v>
      </c>
      <c r="BI2055">
        <f t="shared" si="871"/>
        <v>0</v>
      </c>
      <c r="BK2055">
        <f t="shared" si="872"/>
        <v>0</v>
      </c>
      <c r="BL2055">
        <f t="shared" si="873"/>
        <v>0</v>
      </c>
      <c r="BM2055">
        <f t="shared" si="874"/>
        <v>0</v>
      </c>
      <c r="BN2055">
        <f t="shared" si="875"/>
        <v>0</v>
      </c>
      <c r="BP2055">
        <f t="shared" si="876"/>
        <v>0</v>
      </c>
      <c r="BQ2055">
        <f t="shared" si="877"/>
        <v>0</v>
      </c>
      <c r="BR2055">
        <f t="shared" si="878"/>
        <v>0</v>
      </c>
      <c r="BS2055">
        <f t="shared" si="879"/>
        <v>0</v>
      </c>
      <c r="BU2055">
        <f t="shared" si="880"/>
        <v>0</v>
      </c>
      <c r="BV2055">
        <f t="shared" si="881"/>
        <v>0</v>
      </c>
      <c r="BW2055">
        <f t="shared" si="882"/>
        <v>0</v>
      </c>
      <c r="BX2055">
        <f t="shared" si="883"/>
        <v>0</v>
      </c>
      <c r="BZ2055">
        <f t="shared" si="884"/>
        <v>0</v>
      </c>
      <c r="CA2055">
        <f t="shared" si="885"/>
        <v>0</v>
      </c>
      <c r="CB2055">
        <f t="shared" si="886"/>
        <v>0</v>
      </c>
      <c r="CC2055">
        <f t="shared" ref="CC2055:CE2055" si="927">IF(OR(L2055="NS",L2055&lt;=SUM(P2055,T2055,X2055,AB2055,L2182,P2182,T2182,X2182,AB2182)),0,1)</f>
        <v>0</v>
      </c>
      <c r="CD2055">
        <f t="shared" si="927"/>
        <v>0</v>
      </c>
      <c r="CE2055">
        <f t="shared" si="927"/>
        <v>0</v>
      </c>
      <c r="CF2055">
        <f t="shared" ref="CF2055:CI2055" si="928">IF(OR(O2055="na",O2055="ns"),0,IF(O2055&lt;=K2055,0,1))+IF(OR(S2055="na",S2055="ns"),0,IF(S2055&lt;=K2055,0,1))+IF(OR(W2055="na",W2055="ns"),0,IF(W2055&lt;=K2055,0,1))+IF(OR(AA2055="na",AA2055="ns"),0,IF(AA2055&lt;=K2055,0,1))+IF(OR(K2182="na",K2182="ns"),0,IF(K2182&lt;=K2055,0,1))+IF(OR(O2182="na",O2182="ns"),0,IF(O2182&lt;=K2055,0,1))+IF(OR(S2182="na",S2182="ns"),0,IF(S2182&lt;=K2055,0,1))+IF(OR(W2182="na",W2182="ns"),0,IF(W2182&lt;=K2055,0,1))+IF(OR(AA2182="na",AA2182="ns"),0,IF(AA2182&lt;=K2055,0,1))</f>
        <v>0</v>
      </c>
      <c r="CG2055">
        <f t="shared" si="928"/>
        <v>0</v>
      </c>
      <c r="CH2055">
        <f t="shared" si="928"/>
        <v>0</v>
      </c>
      <c r="CI2055">
        <f t="shared" si="928"/>
        <v>0</v>
      </c>
    </row>
    <row r="2056" spans="1:87" ht="15" customHeight="1">
      <c r="A2056" s="166"/>
      <c r="B2056" s="7"/>
      <c r="C2056" s="207" t="s">
        <v>90</v>
      </c>
      <c r="D2056" s="321" t="str">
        <f t="shared" si="847"/>
        <v/>
      </c>
      <c r="E2056" s="321"/>
      <c r="F2056" s="321"/>
      <c r="G2056" s="320"/>
      <c r="H2056" s="320"/>
      <c r="I2056" s="320"/>
      <c r="J2056" s="320"/>
      <c r="K2056" s="234"/>
      <c r="L2056" s="234"/>
      <c r="M2056" s="234"/>
      <c r="N2056" s="234"/>
      <c r="O2056" s="234"/>
      <c r="P2056" s="234"/>
      <c r="Q2056" s="234"/>
      <c r="R2056" s="234"/>
      <c r="S2056" s="234"/>
      <c r="T2056" s="234"/>
      <c r="U2056" s="234"/>
      <c r="V2056" s="234"/>
      <c r="W2056" s="234"/>
      <c r="X2056" s="234"/>
      <c r="Y2056" s="234"/>
      <c r="Z2056" s="234"/>
      <c r="AA2056" s="234"/>
      <c r="AB2056" s="234"/>
      <c r="AC2056" s="234"/>
      <c r="AD2056" s="234"/>
      <c r="AG2056">
        <f t="shared" si="848"/>
        <v>0</v>
      </c>
      <c r="AH2056">
        <f t="shared" si="849"/>
        <v>0</v>
      </c>
      <c r="AI2056">
        <f t="shared" si="850"/>
        <v>0</v>
      </c>
      <c r="AJ2056">
        <f t="shared" si="851"/>
        <v>0</v>
      </c>
      <c r="AL2056">
        <f t="shared" si="852"/>
        <v>0</v>
      </c>
      <c r="AM2056">
        <f t="shared" si="853"/>
        <v>0</v>
      </c>
      <c r="AN2056">
        <f t="shared" si="854"/>
        <v>0</v>
      </c>
      <c r="AO2056">
        <f t="shared" si="855"/>
        <v>0</v>
      </c>
      <c r="AQ2056">
        <f t="shared" si="856"/>
        <v>0</v>
      </c>
      <c r="AR2056">
        <f t="shared" si="857"/>
        <v>0</v>
      </c>
      <c r="AS2056">
        <f t="shared" si="858"/>
        <v>0</v>
      </c>
      <c r="AT2056">
        <f t="shared" si="859"/>
        <v>0</v>
      </c>
      <c r="AV2056">
        <f t="shared" si="860"/>
        <v>0</v>
      </c>
      <c r="AW2056">
        <f t="shared" si="861"/>
        <v>0</v>
      </c>
      <c r="AX2056">
        <f t="shared" si="862"/>
        <v>0</v>
      </c>
      <c r="AY2056">
        <f t="shared" si="863"/>
        <v>0</v>
      </c>
      <c r="BA2056">
        <f t="shared" si="864"/>
        <v>0</v>
      </c>
      <c r="BB2056">
        <f t="shared" si="865"/>
        <v>0</v>
      </c>
      <c r="BC2056">
        <f t="shared" si="866"/>
        <v>0</v>
      </c>
      <c r="BD2056">
        <f t="shared" si="867"/>
        <v>0</v>
      </c>
      <c r="BF2056">
        <f t="shared" si="868"/>
        <v>0</v>
      </c>
      <c r="BG2056">
        <f t="shared" si="869"/>
        <v>0</v>
      </c>
      <c r="BH2056">
        <f t="shared" si="870"/>
        <v>0</v>
      </c>
      <c r="BI2056">
        <f t="shared" si="871"/>
        <v>0</v>
      </c>
      <c r="BK2056">
        <f t="shared" si="872"/>
        <v>0</v>
      </c>
      <c r="BL2056">
        <f t="shared" si="873"/>
        <v>0</v>
      </c>
      <c r="BM2056">
        <f t="shared" si="874"/>
        <v>0</v>
      </c>
      <c r="BN2056">
        <f t="shared" si="875"/>
        <v>0</v>
      </c>
      <c r="BP2056">
        <f t="shared" si="876"/>
        <v>0</v>
      </c>
      <c r="BQ2056">
        <f t="shared" si="877"/>
        <v>0</v>
      </c>
      <c r="BR2056">
        <f t="shared" si="878"/>
        <v>0</v>
      </c>
      <c r="BS2056">
        <f t="shared" si="879"/>
        <v>0</v>
      </c>
      <c r="BU2056">
        <f t="shared" si="880"/>
        <v>0</v>
      </c>
      <c r="BV2056">
        <f t="shared" si="881"/>
        <v>0</v>
      </c>
      <c r="BW2056">
        <f t="shared" si="882"/>
        <v>0</v>
      </c>
      <c r="BX2056">
        <f t="shared" si="883"/>
        <v>0</v>
      </c>
      <c r="BZ2056">
        <f t="shared" si="884"/>
        <v>0</v>
      </c>
      <c r="CA2056">
        <f t="shared" si="885"/>
        <v>0</v>
      </c>
      <c r="CB2056">
        <f t="shared" si="886"/>
        <v>0</v>
      </c>
      <c r="CC2056">
        <f t="shared" ref="CC2056:CE2056" si="929">IF(OR(L2056="NS",L2056&lt;=SUM(P2056,T2056,X2056,AB2056,L2183,P2183,T2183,X2183,AB2183)),0,1)</f>
        <v>0</v>
      </c>
      <c r="CD2056">
        <f t="shared" si="929"/>
        <v>0</v>
      </c>
      <c r="CE2056">
        <f t="shared" si="929"/>
        <v>0</v>
      </c>
      <c r="CF2056">
        <f t="shared" ref="CF2056:CI2056" si="930">IF(OR(O2056="na",O2056="ns"),0,IF(O2056&lt;=K2056,0,1))+IF(OR(S2056="na",S2056="ns"),0,IF(S2056&lt;=K2056,0,1))+IF(OR(W2056="na",W2056="ns"),0,IF(W2056&lt;=K2056,0,1))+IF(OR(AA2056="na",AA2056="ns"),0,IF(AA2056&lt;=K2056,0,1))+IF(OR(K2183="na",K2183="ns"),0,IF(K2183&lt;=K2056,0,1))+IF(OR(O2183="na",O2183="ns"),0,IF(O2183&lt;=K2056,0,1))+IF(OR(S2183="na",S2183="ns"),0,IF(S2183&lt;=K2056,0,1))+IF(OR(W2183="na",W2183="ns"),0,IF(W2183&lt;=K2056,0,1))+IF(OR(AA2183="na",AA2183="ns"),0,IF(AA2183&lt;=K2056,0,1))</f>
        <v>0</v>
      </c>
      <c r="CG2056">
        <f t="shared" si="930"/>
        <v>0</v>
      </c>
      <c r="CH2056">
        <f t="shared" si="930"/>
        <v>0</v>
      </c>
      <c r="CI2056">
        <f t="shared" si="930"/>
        <v>0</v>
      </c>
    </row>
    <row r="2057" spans="1:87" ht="15" customHeight="1">
      <c r="A2057" s="166"/>
      <c r="B2057" s="7"/>
      <c r="C2057" s="207" t="s">
        <v>91</v>
      </c>
      <c r="D2057" s="321" t="str">
        <f t="shared" si="847"/>
        <v/>
      </c>
      <c r="E2057" s="321"/>
      <c r="F2057" s="321"/>
      <c r="G2057" s="320"/>
      <c r="H2057" s="320"/>
      <c r="I2057" s="320"/>
      <c r="J2057" s="320"/>
      <c r="K2057" s="234"/>
      <c r="L2057" s="234"/>
      <c r="M2057" s="234"/>
      <c r="N2057" s="234"/>
      <c r="O2057" s="234"/>
      <c r="P2057" s="234"/>
      <c r="Q2057" s="234"/>
      <c r="R2057" s="234"/>
      <c r="S2057" s="234"/>
      <c r="T2057" s="234"/>
      <c r="U2057" s="234"/>
      <c r="V2057" s="234"/>
      <c r="W2057" s="234"/>
      <c r="X2057" s="234"/>
      <c r="Y2057" s="234"/>
      <c r="Z2057" s="234"/>
      <c r="AA2057" s="234"/>
      <c r="AB2057" s="234"/>
      <c r="AC2057" s="234"/>
      <c r="AD2057" s="234"/>
      <c r="AG2057">
        <f t="shared" si="848"/>
        <v>0</v>
      </c>
      <c r="AH2057">
        <f t="shared" si="849"/>
        <v>0</v>
      </c>
      <c r="AI2057">
        <f t="shared" si="850"/>
        <v>0</v>
      </c>
      <c r="AJ2057">
        <f t="shared" si="851"/>
        <v>0</v>
      </c>
      <c r="AL2057">
        <f t="shared" si="852"/>
        <v>0</v>
      </c>
      <c r="AM2057">
        <f t="shared" si="853"/>
        <v>0</v>
      </c>
      <c r="AN2057">
        <f t="shared" si="854"/>
        <v>0</v>
      </c>
      <c r="AO2057">
        <f t="shared" si="855"/>
        <v>0</v>
      </c>
      <c r="AQ2057">
        <f t="shared" si="856"/>
        <v>0</v>
      </c>
      <c r="AR2057">
        <f t="shared" si="857"/>
        <v>0</v>
      </c>
      <c r="AS2057">
        <f t="shared" si="858"/>
        <v>0</v>
      </c>
      <c r="AT2057">
        <f t="shared" si="859"/>
        <v>0</v>
      </c>
      <c r="AV2057">
        <f t="shared" si="860"/>
        <v>0</v>
      </c>
      <c r="AW2057">
        <f t="shared" si="861"/>
        <v>0</v>
      </c>
      <c r="AX2057">
        <f t="shared" si="862"/>
        <v>0</v>
      </c>
      <c r="AY2057">
        <f t="shared" si="863"/>
        <v>0</v>
      </c>
      <c r="BA2057">
        <f t="shared" si="864"/>
        <v>0</v>
      </c>
      <c r="BB2057">
        <f t="shared" si="865"/>
        <v>0</v>
      </c>
      <c r="BC2057">
        <f t="shared" si="866"/>
        <v>0</v>
      </c>
      <c r="BD2057">
        <f t="shared" si="867"/>
        <v>0</v>
      </c>
      <c r="BF2057">
        <f t="shared" si="868"/>
        <v>0</v>
      </c>
      <c r="BG2057">
        <f t="shared" si="869"/>
        <v>0</v>
      </c>
      <c r="BH2057">
        <f t="shared" si="870"/>
        <v>0</v>
      </c>
      <c r="BI2057">
        <f t="shared" si="871"/>
        <v>0</v>
      </c>
      <c r="BK2057">
        <f t="shared" si="872"/>
        <v>0</v>
      </c>
      <c r="BL2057">
        <f t="shared" si="873"/>
        <v>0</v>
      </c>
      <c r="BM2057">
        <f t="shared" si="874"/>
        <v>0</v>
      </c>
      <c r="BN2057">
        <f t="shared" si="875"/>
        <v>0</v>
      </c>
      <c r="BP2057">
        <f t="shared" si="876"/>
        <v>0</v>
      </c>
      <c r="BQ2057">
        <f t="shared" si="877"/>
        <v>0</v>
      </c>
      <c r="BR2057">
        <f t="shared" si="878"/>
        <v>0</v>
      </c>
      <c r="BS2057">
        <f t="shared" si="879"/>
        <v>0</v>
      </c>
      <c r="BU2057">
        <f t="shared" si="880"/>
        <v>0</v>
      </c>
      <c r="BV2057">
        <f t="shared" si="881"/>
        <v>0</v>
      </c>
      <c r="BW2057">
        <f t="shared" si="882"/>
        <v>0</v>
      </c>
      <c r="BX2057">
        <f t="shared" si="883"/>
        <v>0</v>
      </c>
      <c r="BZ2057">
        <f t="shared" si="884"/>
        <v>0</v>
      </c>
      <c r="CA2057">
        <f t="shared" si="885"/>
        <v>0</v>
      </c>
      <c r="CB2057">
        <f t="shared" si="886"/>
        <v>0</v>
      </c>
      <c r="CC2057">
        <f t="shared" ref="CC2057:CE2057" si="931">IF(OR(L2057="NS",L2057&lt;=SUM(P2057,T2057,X2057,AB2057,L2184,P2184,T2184,X2184,AB2184)),0,1)</f>
        <v>0</v>
      </c>
      <c r="CD2057">
        <f t="shared" si="931"/>
        <v>0</v>
      </c>
      <c r="CE2057">
        <f t="shared" si="931"/>
        <v>0</v>
      </c>
      <c r="CF2057">
        <f t="shared" ref="CF2057:CI2057" si="932">IF(OR(O2057="na",O2057="ns"),0,IF(O2057&lt;=K2057,0,1))+IF(OR(S2057="na",S2057="ns"),0,IF(S2057&lt;=K2057,0,1))+IF(OR(W2057="na",W2057="ns"),0,IF(W2057&lt;=K2057,0,1))+IF(OR(AA2057="na",AA2057="ns"),0,IF(AA2057&lt;=K2057,0,1))+IF(OR(K2184="na",K2184="ns"),0,IF(K2184&lt;=K2057,0,1))+IF(OR(O2184="na",O2184="ns"),0,IF(O2184&lt;=K2057,0,1))+IF(OR(S2184="na",S2184="ns"),0,IF(S2184&lt;=K2057,0,1))+IF(OR(W2184="na",W2184="ns"),0,IF(W2184&lt;=K2057,0,1))+IF(OR(AA2184="na",AA2184="ns"),0,IF(AA2184&lt;=K2057,0,1))</f>
        <v>0</v>
      </c>
      <c r="CG2057">
        <f t="shared" si="932"/>
        <v>0</v>
      </c>
      <c r="CH2057">
        <f t="shared" si="932"/>
        <v>0</v>
      </c>
      <c r="CI2057">
        <f t="shared" si="932"/>
        <v>0</v>
      </c>
    </row>
    <row r="2058" spans="1:87" ht="15" customHeight="1">
      <c r="A2058" s="166"/>
      <c r="B2058" s="7"/>
      <c r="C2058" s="207" t="s">
        <v>92</v>
      </c>
      <c r="D2058" s="321" t="str">
        <f t="shared" si="847"/>
        <v/>
      </c>
      <c r="E2058" s="321"/>
      <c r="F2058" s="321"/>
      <c r="G2058" s="320"/>
      <c r="H2058" s="320"/>
      <c r="I2058" s="320"/>
      <c r="J2058" s="320"/>
      <c r="K2058" s="234"/>
      <c r="L2058" s="234"/>
      <c r="M2058" s="234"/>
      <c r="N2058" s="234"/>
      <c r="O2058" s="234"/>
      <c r="P2058" s="234"/>
      <c r="Q2058" s="234"/>
      <c r="R2058" s="234"/>
      <c r="S2058" s="234"/>
      <c r="T2058" s="234"/>
      <c r="U2058" s="234"/>
      <c r="V2058" s="234"/>
      <c r="W2058" s="234"/>
      <c r="X2058" s="234"/>
      <c r="Y2058" s="234"/>
      <c r="Z2058" s="234"/>
      <c r="AA2058" s="234"/>
      <c r="AB2058" s="234"/>
      <c r="AC2058" s="234"/>
      <c r="AD2058" s="234"/>
      <c r="AG2058">
        <f t="shared" si="848"/>
        <v>0</v>
      </c>
      <c r="AH2058">
        <f t="shared" si="849"/>
        <v>0</v>
      </c>
      <c r="AI2058">
        <f t="shared" si="850"/>
        <v>0</v>
      </c>
      <c r="AJ2058">
        <f t="shared" si="851"/>
        <v>0</v>
      </c>
      <c r="AL2058">
        <f t="shared" si="852"/>
        <v>0</v>
      </c>
      <c r="AM2058">
        <f t="shared" si="853"/>
        <v>0</v>
      </c>
      <c r="AN2058">
        <f t="shared" si="854"/>
        <v>0</v>
      </c>
      <c r="AO2058">
        <f t="shared" si="855"/>
        <v>0</v>
      </c>
      <c r="AQ2058">
        <f t="shared" si="856"/>
        <v>0</v>
      </c>
      <c r="AR2058">
        <f t="shared" si="857"/>
        <v>0</v>
      </c>
      <c r="AS2058">
        <f t="shared" si="858"/>
        <v>0</v>
      </c>
      <c r="AT2058">
        <f t="shared" si="859"/>
        <v>0</v>
      </c>
      <c r="AV2058">
        <f t="shared" si="860"/>
        <v>0</v>
      </c>
      <c r="AW2058">
        <f t="shared" si="861"/>
        <v>0</v>
      </c>
      <c r="AX2058">
        <f t="shared" si="862"/>
        <v>0</v>
      </c>
      <c r="AY2058">
        <f t="shared" si="863"/>
        <v>0</v>
      </c>
      <c r="BA2058">
        <f t="shared" si="864"/>
        <v>0</v>
      </c>
      <c r="BB2058">
        <f t="shared" si="865"/>
        <v>0</v>
      </c>
      <c r="BC2058">
        <f t="shared" si="866"/>
        <v>0</v>
      </c>
      <c r="BD2058">
        <f t="shared" si="867"/>
        <v>0</v>
      </c>
      <c r="BF2058">
        <f t="shared" si="868"/>
        <v>0</v>
      </c>
      <c r="BG2058">
        <f t="shared" si="869"/>
        <v>0</v>
      </c>
      <c r="BH2058">
        <f t="shared" si="870"/>
        <v>0</v>
      </c>
      <c r="BI2058">
        <f t="shared" si="871"/>
        <v>0</v>
      </c>
      <c r="BK2058">
        <f t="shared" si="872"/>
        <v>0</v>
      </c>
      <c r="BL2058">
        <f t="shared" si="873"/>
        <v>0</v>
      </c>
      <c r="BM2058">
        <f t="shared" si="874"/>
        <v>0</v>
      </c>
      <c r="BN2058">
        <f t="shared" si="875"/>
        <v>0</v>
      </c>
      <c r="BP2058">
        <f t="shared" si="876"/>
        <v>0</v>
      </c>
      <c r="BQ2058">
        <f t="shared" si="877"/>
        <v>0</v>
      </c>
      <c r="BR2058">
        <f t="shared" si="878"/>
        <v>0</v>
      </c>
      <c r="BS2058">
        <f t="shared" si="879"/>
        <v>0</v>
      </c>
      <c r="BU2058">
        <f t="shared" si="880"/>
        <v>0</v>
      </c>
      <c r="BV2058">
        <f t="shared" si="881"/>
        <v>0</v>
      </c>
      <c r="BW2058">
        <f t="shared" si="882"/>
        <v>0</v>
      </c>
      <c r="BX2058">
        <f t="shared" si="883"/>
        <v>0</v>
      </c>
      <c r="BZ2058">
        <f t="shared" si="884"/>
        <v>0</v>
      </c>
      <c r="CA2058">
        <f t="shared" si="885"/>
        <v>0</v>
      </c>
      <c r="CB2058">
        <f t="shared" si="886"/>
        <v>0</v>
      </c>
      <c r="CC2058">
        <f t="shared" ref="CC2058:CE2058" si="933">IF(OR(L2058="NS",L2058&lt;=SUM(P2058,T2058,X2058,AB2058,L2185,P2185,T2185,X2185,AB2185)),0,1)</f>
        <v>0</v>
      </c>
      <c r="CD2058">
        <f t="shared" si="933"/>
        <v>0</v>
      </c>
      <c r="CE2058">
        <f t="shared" si="933"/>
        <v>0</v>
      </c>
      <c r="CF2058">
        <f t="shared" ref="CF2058:CI2058" si="934">IF(OR(O2058="na",O2058="ns"),0,IF(O2058&lt;=K2058,0,1))+IF(OR(S2058="na",S2058="ns"),0,IF(S2058&lt;=K2058,0,1))+IF(OR(W2058="na",W2058="ns"),0,IF(W2058&lt;=K2058,0,1))+IF(OR(AA2058="na",AA2058="ns"),0,IF(AA2058&lt;=K2058,0,1))+IF(OR(K2185="na",K2185="ns"),0,IF(K2185&lt;=K2058,0,1))+IF(OR(O2185="na",O2185="ns"),0,IF(O2185&lt;=K2058,0,1))+IF(OR(S2185="na",S2185="ns"),0,IF(S2185&lt;=K2058,0,1))+IF(OR(W2185="na",W2185="ns"),0,IF(W2185&lt;=K2058,0,1))+IF(OR(AA2185="na",AA2185="ns"),0,IF(AA2185&lt;=K2058,0,1))</f>
        <v>0</v>
      </c>
      <c r="CG2058">
        <f t="shared" si="934"/>
        <v>0</v>
      </c>
      <c r="CH2058">
        <f t="shared" si="934"/>
        <v>0</v>
      </c>
      <c r="CI2058">
        <f t="shared" si="934"/>
        <v>0</v>
      </c>
    </row>
    <row r="2059" spans="1:87" ht="15" customHeight="1">
      <c r="A2059" s="166"/>
      <c r="B2059" s="7"/>
      <c r="C2059" s="207" t="s">
        <v>93</v>
      </c>
      <c r="D2059" s="321" t="str">
        <f t="shared" si="847"/>
        <v/>
      </c>
      <c r="E2059" s="321"/>
      <c r="F2059" s="321"/>
      <c r="G2059" s="320"/>
      <c r="H2059" s="320"/>
      <c r="I2059" s="320"/>
      <c r="J2059" s="320"/>
      <c r="K2059" s="234"/>
      <c r="L2059" s="234"/>
      <c r="M2059" s="234"/>
      <c r="N2059" s="234"/>
      <c r="O2059" s="234"/>
      <c r="P2059" s="234"/>
      <c r="Q2059" s="234"/>
      <c r="R2059" s="234"/>
      <c r="S2059" s="234"/>
      <c r="T2059" s="234"/>
      <c r="U2059" s="234"/>
      <c r="V2059" s="234"/>
      <c r="W2059" s="234"/>
      <c r="X2059" s="234"/>
      <c r="Y2059" s="234"/>
      <c r="Z2059" s="234"/>
      <c r="AA2059" s="234"/>
      <c r="AB2059" s="234"/>
      <c r="AC2059" s="234"/>
      <c r="AD2059" s="234"/>
      <c r="AG2059">
        <f t="shared" si="848"/>
        <v>0</v>
      </c>
      <c r="AH2059">
        <f t="shared" si="849"/>
        <v>0</v>
      </c>
      <c r="AI2059">
        <f t="shared" si="850"/>
        <v>0</v>
      </c>
      <c r="AJ2059">
        <f t="shared" si="851"/>
        <v>0</v>
      </c>
      <c r="AL2059">
        <f t="shared" si="852"/>
        <v>0</v>
      </c>
      <c r="AM2059">
        <f t="shared" si="853"/>
        <v>0</v>
      </c>
      <c r="AN2059">
        <f t="shared" si="854"/>
        <v>0</v>
      </c>
      <c r="AO2059">
        <f t="shared" si="855"/>
        <v>0</v>
      </c>
      <c r="AQ2059">
        <f t="shared" si="856"/>
        <v>0</v>
      </c>
      <c r="AR2059">
        <f t="shared" si="857"/>
        <v>0</v>
      </c>
      <c r="AS2059">
        <f t="shared" si="858"/>
        <v>0</v>
      </c>
      <c r="AT2059">
        <f t="shared" si="859"/>
        <v>0</v>
      </c>
      <c r="AV2059">
        <f t="shared" si="860"/>
        <v>0</v>
      </c>
      <c r="AW2059">
        <f t="shared" si="861"/>
        <v>0</v>
      </c>
      <c r="AX2059">
        <f t="shared" si="862"/>
        <v>0</v>
      </c>
      <c r="AY2059">
        <f t="shared" si="863"/>
        <v>0</v>
      </c>
      <c r="BA2059">
        <f t="shared" si="864"/>
        <v>0</v>
      </c>
      <c r="BB2059">
        <f t="shared" si="865"/>
        <v>0</v>
      </c>
      <c r="BC2059">
        <f t="shared" si="866"/>
        <v>0</v>
      </c>
      <c r="BD2059">
        <f t="shared" si="867"/>
        <v>0</v>
      </c>
      <c r="BF2059">
        <f t="shared" si="868"/>
        <v>0</v>
      </c>
      <c r="BG2059">
        <f t="shared" si="869"/>
        <v>0</v>
      </c>
      <c r="BH2059">
        <f t="shared" si="870"/>
        <v>0</v>
      </c>
      <c r="BI2059">
        <f t="shared" si="871"/>
        <v>0</v>
      </c>
      <c r="BK2059">
        <f t="shared" si="872"/>
        <v>0</v>
      </c>
      <c r="BL2059">
        <f t="shared" si="873"/>
        <v>0</v>
      </c>
      <c r="BM2059">
        <f t="shared" si="874"/>
        <v>0</v>
      </c>
      <c r="BN2059">
        <f t="shared" si="875"/>
        <v>0</v>
      </c>
      <c r="BP2059">
        <f t="shared" si="876"/>
        <v>0</v>
      </c>
      <c r="BQ2059">
        <f t="shared" si="877"/>
        <v>0</v>
      </c>
      <c r="BR2059">
        <f t="shared" si="878"/>
        <v>0</v>
      </c>
      <c r="BS2059">
        <f t="shared" si="879"/>
        <v>0</v>
      </c>
      <c r="BU2059">
        <f t="shared" si="880"/>
        <v>0</v>
      </c>
      <c r="BV2059">
        <f t="shared" si="881"/>
        <v>0</v>
      </c>
      <c r="BW2059">
        <f t="shared" si="882"/>
        <v>0</v>
      </c>
      <c r="BX2059">
        <f t="shared" si="883"/>
        <v>0</v>
      </c>
      <c r="BZ2059">
        <f t="shared" si="884"/>
        <v>0</v>
      </c>
      <c r="CA2059">
        <f t="shared" si="885"/>
        <v>0</v>
      </c>
      <c r="CB2059">
        <f t="shared" si="886"/>
        <v>0</v>
      </c>
      <c r="CC2059">
        <f t="shared" ref="CC2059:CE2059" si="935">IF(OR(L2059="NS",L2059&lt;=SUM(P2059,T2059,X2059,AB2059,L2186,P2186,T2186,X2186,AB2186)),0,1)</f>
        <v>0</v>
      </c>
      <c r="CD2059">
        <f t="shared" si="935"/>
        <v>0</v>
      </c>
      <c r="CE2059">
        <f t="shared" si="935"/>
        <v>0</v>
      </c>
      <c r="CF2059">
        <f t="shared" ref="CF2059:CI2059" si="936">IF(OR(O2059="na",O2059="ns"),0,IF(O2059&lt;=K2059,0,1))+IF(OR(S2059="na",S2059="ns"),0,IF(S2059&lt;=K2059,0,1))+IF(OR(W2059="na",W2059="ns"),0,IF(W2059&lt;=K2059,0,1))+IF(OR(AA2059="na",AA2059="ns"),0,IF(AA2059&lt;=K2059,0,1))+IF(OR(K2186="na",K2186="ns"),0,IF(K2186&lt;=K2059,0,1))+IF(OR(O2186="na",O2186="ns"),0,IF(O2186&lt;=K2059,0,1))+IF(OR(S2186="na",S2186="ns"),0,IF(S2186&lt;=K2059,0,1))+IF(OR(W2186="na",W2186="ns"),0,IF(W2186&lt;=K2059,0,1))+IF(OR(AA2186="na",AA2186="ns"),0,IF(AA2186&lt;=K2059,0,1))</f>
        <v>0</v>
      </c>
      <c r="CG2059">
        <f t="shared" si="936"/>
        <v>0</v>
      </c>
      <c r="CH2059">
        <f t="shared" si="936"/>
        <v>0</v>
      </c>
      <c r="CI2059">
        <f t="shared" si="936"/>
        <v>0</v>
      </c>
    </row>
    <row r="2060" spans="1:87" ht="15" customHeight="1">
      <c r="A2060" s="166"/>
      <c r="B2060" s="7"/>
      <c r="C2060" s="207" t="s">
        <v>94</v>
      </c>
      <c r="D2060" s="321" t="str">
        <f t="shared" si="847"/>
        <v/>
      </c>
      <c r="E2060" s="321"/>
      <c r="F2060" s="321"/>
      <c r="G2060" s="320"/>
      <c r="H2060" s="320"/>
      <c r="I2060" s="320"/>
      <c r="J2060" s="320"/>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G2060">
        <f t="shared" si="848"/>
        <v>0</v>
      </c>
      <c r="AH2060">
        <f t="shared" si="849"/>
        <v>0</v>
      </c>
      <c r="AI2060">
        <f t="shared" si="850"/>
        <v>0</v>
      </c>
      <c r="AJ2060">
        <f t="shared" si="851"/>
        <v>0</v>
      </c>
      <c r="AL2060">
        <f t="shared" si="852"/>
        <v>0</v>
      </c>
      <c r="AM2060">
        <f t="shared" si="853"/>
        <v>0</v>
      </c>
      <c r="AN2060">
        <f t="shared" si="854"/>
        <v>0</v>
      </c>
      <c r="AO2060">
        <f t="shared" si="855"/>
        <v>0</v>
      </c>
      <c r="AQ2060">
        <f t="shared" si="856"/>
        <v>0</v>
      </c>
      <c r="AR2060">
        <f t="shared" si="857"/>
        <v>0</v>
      </c>
      <c r="AS2060">
        <f t="shared" si="858"/>
        <v>0</v>
      </c>
      <c r="AT2060">
        <f t="shared" si="859"/>
        <v>0</v>
      </c>
      <c r="AV2060">
        <f t="shared" si="860"/>
        <v>0</v>
      </c>
      <c r="AW2060">
        <f t="shared" si="861"/>
        <v>0</v>
      </c>
      <c r="AX2060">
        <f t="shared" si="862"/>
        <v>0</v>
      </c>
      <c r="AY2060">
        <f t="shared" si="863"/>
        <v>0</v>
      </c>
      <c r="BA2060">
        <f t="shared" si="864"/>
        <v>0</v>
      </c>
      <c r="BB2060">
        <f t="shared" si="865"/>
        <v>0</v>
      </c>
      <c r="BC2060">
        <f t="shared" si="866"/>
        <v>0</v>
      </c>
      <c r="BD2060">
        <f t="shared" si="867"/>
        <v>0</v>
      </c>
      <c r="BF2060">
        <f t="shared" si="868"/>
        <v>0</v>
      </c>
      <c r="BG2060">
        <f t="shared" si="869"/>
        <v>0</v>
      </c>
      <c r="BH2060">
        <f t="shared" si="870"/>
        <v>0</v>
      </c>
      <c r="BI2060">
        <f t="shared" si="871"/>
        <v>0</v>
      </c>
      <c r="BK2060">
        <f t="shared" si="872"/>
        <v>0</v>
      </c>
      <c r="BL2060">
        <f t="shared" si="873"/>
        <v>0</v>
      </c>
      <c r="BM2060">
        <f t="shared" si="874"/>
        <v>0</v>
      </c>
      <c r="BN2060">
        <f t="shared" si="875"/>
        <v>0</v>
      </c>
      <c r="BP2060">
        <f t="shared" si="876"/>
        <v>0</v>
      </c>
      <c r="BQ2060">
        <f t="shared" si="877"/>
        <v>0</v>
      </c>
      <c r="BR2060">
        <f t="shared" si="878"/>
        <v>0</v>
      </c>
      <c r="BS2060">
        <f t="shared" si="879"/>
        <v>0</v>
      </c>
      <c r="BU2060">
        <f t="shared" si="880"/>
        <v>0</v>
      </c>
      <c r="BV2060">
        <f t="shared" si="881"/>
        <v>0</v>
      </c>
      <c r="BW2060">
        <f t="shared" si="882"/>
        <v>0</v>
      </c>
      <c r="BX2060">
        <f t="shared" si="883"/>
        <v>0</v>
      </c>
      <c r="BZ2060">
        <f t="shared" si="884"/>
        <v>0</v>
      </c>
      <c r="CA2060">
        <f t="shared" si="885"/>
        <v>0</v>
      </c>
      <c r="CB2060">
        <f t="shared" si="886"/>
        <v>0</v>
      </c>
      <c r="CC2060">
        <f t="shared" ref="CC2060:CE2060" si="937">IF(OR(L2060="NS",L2060&lt;=SUM(P2060,T2060,X2060,AB2060,L2187,P2187,T2187,X2187,AB2187)),0,1)</f>
        <v>0</v>
      </c>
      <c r="CD2060">
        <f t="shared" si="937"/>
        <v>0</v>
      </c>
      <c r="CE2060">
        <f t="shared" si="937"/>
        <v>0</v>
      </c>
      <c r="CF2060">
        <f t="shared" ref="CF2060:CI2060" si="938">IF(OR(O2060="na",O2060="ns"),0,IF(O2060&lt;=K2060,0,1))+IF(OR(S2060="na",S2060="ns"),0,IF(S2060&lt;=K2060,0,1))+IF(OR(W2060="na",W2060="ns"),0,IF(W2060&lt;=K2060,0,1))+IF(OR(AA2060="na",AA2060="ns"),0,IF(AA2060&lt;=K2060,0,1))+IF(OR(K2187="na",K2187="ns"),0,IF(K2187&lt;=K2060,0,1))+IF(OR(O2187="na",O2187="ns"),0,IF(O2187&lt;=K2060,0,1))+IF(OR(S2187="na",S2187="ns"),0,IF(S2187&lt;=K2060,0,1))+IF(OR(W2187="na",W2187="ns"),0,IF(W2187&lt;=K2060,0,1))+IF(OR(AA2187="na",AA2187="ns"),0,IF(AA2187&lt;=K2060,0,1))</f>
        <v>0</v>
      </c>
      <c r="CG2060">
        <f t="shared" si="938"/>
        <v>0</v>
      </c>
      <c r="CH2060">
        <f t="shared" si="938"/>
        <v>0</v>
      </c>
      <c r="CI2060">
        <f t="shared" si="938"/>
        <v>0</v>
      </c>
    </row>
    <row r="2061" spans="1:87" ht="15" customHeight="1">
      <c r="A2061" s="166"/>
      <c r="B2061" s="7"/>
      <c r="C2061" s="207" t="s">
        <v>95</v>
      </c>
      <c r="D2061" s="321" t="str">
        <f t="shared" si="847"/>
        <v/>
      </c>
      <c r="E2061" s="321"/>
      <c r="F2061" s="321"/>
      <c r="G2061" s="320"/>
      <c r="H2061" s="320"/>
      <c r="I2061" s="320"/>
      <c r="J2061" s="320"/>
      <c r="K2061" s="234"/>
      <c r="L2061" s="234"/>
      <c r="M2061" s="234"/>
      <c r="N2061" s="234"/>
      <c r="O2061" s="234"/>
      <c r="P2061" s="234"/>
      <c r="Q2061" s="234"/>
      <c r="R2061" s="234"/>
      <c r="S2061" s="234"/>
      <c r="T2061" s="234"/>
      <c r="U2061" s="234"/>
      <c r="V2061" s="234"/>
      <c r="W2061" s="234"/>
      <c r="X2061" s="234"/>
      <c r="Y2061" s="234"/>
      <c r="Z2061" s="234"/>
      <c r="AA2061" s="234"/>
      <c r="AB2061" s="234"/>
      <c r="AC2061" s="234"/>
      <c r="AD2061" s="234"/>
      <c r="AG2061">
        <f t="shared" si="848"/>
        <v>0</v>
      </c>
      <c r="AH2061">
        <f t="shared" si="849"/>
        <v>0</v>
      </c>
      <c r="AI2061">
        <f t="shared" si="850"/>
        <v>0</v>
      </c>
      <c r="AJ2061">
        <f t="shared" si="851"/>
        <v>0</v>
      </c>
      <c r="AL2061">
        <f t="shared" si="852"/>
        <v>0</v>
      </c>
      <c r="AM2061">
        <f t="shared" si="853"/>
        <v>0</v>
      </c>
      <c r="AN2061">
        <f t="shared" si="854"/>
        <v>0</v>
      </c>
      <c r="AO2061">
        <f t="shared" si="855"/>
        <v>0</v>
      </c>
      <c r="AQ2061">
        <f t="shared" si="856"/>
        <v>0</v>
      </c>
      <c r="AR2061">
        <f t="shared" si="857"/>
        <v>0</v>
      </c>
      <c r="AS2061">
        <f t="shared" si="858"/>
        <v>0</v>
      </c>
      <c r="AT2061">
        <f t="shared" si="859"/>
        <v>0</v>
      </c>
      <c r="AV2061">
        <f t="shared" si="860"/>
        <v>0</v>
      </c>
      <c r="AW2061">
        <f t="shared" si="861"/>
        <v>0</v>
      </c>
      <c r="AX2061">
        <f t="shared" si="862"/>
        <v>0</v>
      </c>
      <c r="AY2061">
        <f t="shared" si="863"/>
        <v>0</v>
      </c>
      <c r="BA2061">
        <f t="shared" si="864"/>
        <v>0</v>
      </c>
      <c r="BB2061">
        <f t="shared" si="865"/>
        <v>0</v>
      </c>
      <c r="BC2061">
        <f t="shared" si="866"/>
        <v>0</v>
      </c>
      <c r="BD2061">
        <f t="shared" si="867"/>
        <v>0</v>
      </c>
      <c r="BF2061">
        <f t="shared" si="868"/>
        <v>0</v>
      </c>
      <c r="BG2061">
        <f t="shared" si="869"/>
        <v>0</v>
      </c>
      <c r="BH2061">
        <f t="shared" si="870"/>
        <v>0</v>
      </c>
      <c r="BI2061">
        <f t="shared" si="871"/>
        <v>0</v>
      </c>
      <c r="BK2061">
        <f t="shared" si="872"/>
        <v>0</v>
      </c>
      <c r="BL2061">
        <f t="shared" si="873"/>
        <v>0</v>
      </c>
      <c r="BM2061">
        <f t="shared" si="874"/>
        <v>0</v>
      </c>
      <c r="BN2061">
        <f t="shared" si="875"/>
        <v>0</v>
      </c>
      <c r="BP2061">
        <f t="shared" si="876"/>
        <v>0</v>
      </c>
      <c r="BQ2061">
        <f t="shared" si="877"/>
        <v>0</v>
      </c>
      <c r="BR2061">
        <f t="shared" si="878"/>
        <v>0</v>
      </c>
      <c r="BS2061">
        <f t="shared" si="879"/>
        <v>0</v>
      </c>
      <c r="BU2061">
        <f t="shared" si="880"/>
        <v>0</v>
      </c>
      <c r="BV2061">
        <f t="shared" si="881"/>
        <v>0</v>
      </c>
      <c r="BW2061">
        <f t="shared" si="882"/>
        <v>0</v>
      </c>
      <c r="BX2061">
        <f t="shared" si="883"/>
        <v>0</v>
      </c>
      <c r="BZ2061">
        <f t="shared" si="884"/>
        <v>0</v>
      </c>
      <c r="CA2061">
        <f t="shared" si="885"/>
        <v>0</v>
      </c>
      <c r="CB2061">
        <f t="shared" si="886"/>
        <v>0</v>
      </c>
      <c r="CC2061">
        <f t="shared" ref="CC2061:CE2061" si="939">IF(OR(L2061="NS",L2061&lt;=SUM(P2061,T2061,X2061,AB2061,L2188,P2188,T2188,X2188,AB2188)),0,1)</f>
        <v>0</v>
      </c>
      <c r="CD2061">
        <f t="shared" si="939"/>
        <v>0</v>
      </c>
      <c r="CE2061">
        <f t="shared" si="939"/>
        <v>0</v>
      </c>
      <c r="CF2061">
        <f t="shared" ref="CF2061:CI2061" si="940">IF(OR(O2061="na",O2061="ns"),0,IF(O2061&lt;=K2061,0,1))+IF(OR(S2061="na",S2061="ns"),0,IF(S2061&lt;=K2061,0,1))+IF(OR(W2061="na",W2061="ns"),0,IF(W2061&lt;=K2061,0,1))+IF(OR(AA2061="na",AA2061="ns"),0,IF(AA2061&lt;=K2061,0,1))+IF(OR(K2188="na",K2188="ns"),0,IF(K2188&lt;=K2061,0,1))+IF(OR(O2188="na",O2188="ns"),0,IF(O2188&lt;=K2061,0,1))+IF(OR(S2188="na",S2188="ns"),0,IF(S2188&lt;=K2061,0,1))+IF(OR(W2188="na",W2188="ns"),0,IF(W2188&lt;=K2061,0,1))+IF(OR(AA2188="na",AA2188="ns"),0,IF(AA2188&lt;=K2061,0,1))</f>
        <v>0</v>
      </c>
      <c r="CG2061">
        <f t="shared" si="940"/>
        <v>0</v>
      </c>
      <c r="CH2061">
        <f t="shared" si="940"/>
        <v>0</v>
      </c>
      <c r="CI2061">
        <f t="shared" si="940"/>
        <v>0</v>
      </c>
    </row>
    <row r="2062" spans="1:87" ht="15" customHeight="1">
      <c r="A2062" s="166"/>
      <c r="B2062" s="7"/>
      <c r="C2062" s="207" t="s">
        <v>96</v>
      </c>
      <c r="D2062" s="321" t="str">
        <f t="shared" si="847"/>
        <v/>
      </c>
      <c r="E2062" s="321"/>
      <c r="F2062" s="321"/>
      <c r="G2062" s="320"/>
      <c r="H2062" s="320"/>
      <c r="I2062" s="320"/>
      <c r="J2062" s="320"/>
      <c r="K2062" s="234"/>
      <c r="L2062" s="234"/>
      <c r="M2062" s="234"/>
      <c r="N2062" s="234"/>
      <c r="O2062" s="234"/>
      <c r="P2062" s="234"/>
      <c r="Q2062" s="234"/>
      <c r="R2062" s="234"/>
      <c r="S2062" s="234"/>
      <c r="T2062" s="234"/>
      <c r="U2062" s="234"/>
      <c r="V2062" s="234"/>
      <c r="W2062" s="234"/>
      <c r="X2062" s="234"/>
      <c r="Y2062" s="234"/>
      <c r="Z2062" s="234"/>
      <c r="AA2062" s="234"/>
      <c r="AB2062" s="234"/>
      <c r="AC2062" s="234"/>
      <c r="AD2062" s="234"/>
      <c r="AG2062">
        <f t="shared" si="848"/>
        <v>0</v>
      </c>
      <c r="AH2062">
        <f t="shared" si="849"/>
        <v>0</v>
      </c>
      <c r="AI2062">
        <f t="shared" si="850"/>
        <v>0</v>
      </c>
      <c r="AJ2062">
        <f t="shared" si="851"/>
        <v>0</v>
      </c>
      <c r="AL2062">
        <f t="shared" si="852"/>
        <v>0</v>
      </c>
      <c r="AM2062">
        <f t="shared" si="853"/>
        <v>0</v>
      </c>
      <c r="AN2062">
        <f t="shared" si="854"/>
        <v>0</v>
      </c>
      <c r="AO2062">
        <f t="shared" si="855"/>
        <v>0</v>
      </c>
      <c r="AQ2062">
        <f t="shared" si="856"/>
        <v>0</v>
      </c>
      <c r="AR2062">
        <f t="shared" si="857"/>
        <v>0</v>
      </c>
      <c r="AS2062">
        <f t="shared" si="858"/>
        <v>0</v>
      </c>
      <c r="AT2062">
        <f t="shared" si="859"/>
        <v>0</v>
      </c>
      <c r="AV2062">
        <f t="shared" si="860"/>
        <v>0</v>
      </c>
      <c r="AW2062">
        <f t="shared" si="861"/>
        <v>0</v>
      </c>
      <c r="AX2062">
        <f t="shared" si="862"/>
        <v>0</v>
      </c>
      <c r="AY2062">
        <f t="shared" si="863"/>
        <v>0</v>
      </c>
      <c r="BA2062">
        <f t="shared" si="864"/>
        <v>0</v>
      </c>
      <c r="BB2062">
        <f t="shared" si="865"/>
        <v>0</v>
      </c>
      <c r="BC2062">
        <f t="shared" si="866"/>
        <v>0</v>
      </c>
      <c r="BD2062">
        <f t="shared" si="867"/>
        <v>0</v>
      </c>
      <c r="BF2062">
        <f t="shared" si="868"/>
        <v>0</v>
      </c>
      <c r="BG2062">
        <f t="shared" si="869"/>
        <v>0</v>
      </c>
      <c r="BH2062">
        <f t="shared" si="870"/>
        <v>0</v>
      </c>
      <c r="BI2062">
        <f t="shared" si="871"/>
        <v>0</v>
      </c>
      <c r="BK2062">
        <f t="shared" si="872"/>
        <v>0</v>
      </c>
      <c r="BL2062">
        <f t="shared" si="873"/>
        <v>0</v>
      </c>
      <c r="BM2062">
        <f t="shared" si="874"/>
        <v>0</v>
      </c>
      <c r="BN2062">
        <f t="shared" si="875"/>
        <v>0</v>
      </c>
      <c r="BP2062">
        <f t="shared" si="876"/>
        <v>0</v>
      </c>
      <c r="BQ2062">
        <f t="shared" si="877"/>
        <v>0</v>
      </c>
      <c r="BR2062">
        <f t="shared" si="878"/>
        <v>0</v>
      </c>
      <c r="BS2062">
        <f t="shared" si="879"/>
        <v>0</v>
      </c>
      <c r="BU2062">
        <f t="shared" si="880"/>
        <v>0</v>
      </c>
      <c r="BV2062">
        <f t="shared" si="881"/>
        <v>0</v>
      </c>
      <c r="BW2062">
        <f t="shared" si="882"/>
        <v>0</v>
      </c>
      <c r="BX2062">
        <f t="shared" si="883"/>
        <v>0</v>
      </c>
      <c r="BZ2062">
        <f t="shared" si="884"/>
        <v>0</v>
      </c>
      <c r="CA2062">
        <f t="shared" si="885"/>
        <v>0</v>
      </c>
      <c r="CB2062">
        <f t="shared" si="886"/>
        <v>0</v>
      </c>
      <c r="CC2062">
        <f t="shared" ref="CC2062:CE2062" si="941">IF(OR(L2062="NS",L2062&lt;=SUM(P2062,T2062,X2062,AB2062,L2189,P2189,T2189,X2189,AB2189)),0,1)</f>
        <v>0</v>
      </c>
      <c r="CD2062">
        <f t="shared" si="941"/>
        <v>0</v>
      </c>
      <c r="CE2062">
        <f t="shared" si="941"/>
        <v>0</v>
      </c>
      <c r="CF2062">
        <f t="shared" ref="CF2062:CI2062" si="942">IF(OR(O2062="na",O2062="ns"),0,IF(O2062&lt;=K2062,0,1))+IF(OR(S2062="na",S2062="ns"),0,IF(S2062&lt;=K2062,0,1))+IF(OR(W2062="na",W2062="ns"),0,IF(W2062&lt;=K2062,0,1))+IF(OR(AA2062="na",AA2062="ns"),0,IF(AA2062&lt;=K2062,0,1))+IF(OR(K2189="na",K2189="ns"),0,IF(K2189&lt;=K2062,0,1))+IF(OR(O2189="na",O2189="ns"),0,IF(O2189&lt;=K2062,0,1))+IF(OR(S2189="na",S2189="ns"),0,IF(S2189&lt;=K2062,0,1))+IF(OR(W2189="na",W2189="ns"),0,IF(W2189&lt;=K2062,0,1))+IF(OR(AA2189="na",AA2189="ns"),0,IF(AA2189&lt;=K2062,0,1))</f>
        <v>0</v>
      </c>
      <c r="CG2062">
        <f t="shared" si="942"/>
        <v>0</v>
      </c>
      <c r="CH2062">
        <f t="shared" si="942"/>
        <v>0</v>
      </c>
      <c r="CI2062">
        <f t="shared" si="942"/>
        <v>0</v>
      </c>
    </row>
    <row r="2063" spans="1:87" ht="15" customHeight="1">
      <c r="A2063" s="166"/>
      <c r="B2063" s="7"/>
      <c r="C2063" s="207" t="s">
        <v>97</v>
      </c>
      <c r="D2063" s="321" t="str">
        <f t="shared" si="847"/>
        <v/>
      </c>
      <c r="E2063" s="321"/>
      <c r="F2063" s="321"/>
      <c r="G2063" s="320"/>
      <c r="H2063" s="320"/>
      <c r="I2063" s="320"/>
      <c r="J2063" s="320"/>
      <c r="K2063" s="234"/>
      <c r="L2063" s="234"/>
      <c r="M2063" s="234"/>
      <c r="N2063" s="234"/>
      <c r="O2063" s="234"/>
      <c r="P2063" s="234"/>
      <c r="Q2063" s="234"/>
      <c r="R2063" s="234"/>
      <c r="S2063" s="234"/>
      <c r="T2063" s="234"/>
      <c r="U2063" s="234"/>
      <c r="V2063" s="234"/>
      <c r="W2063" s="234"/>
      <c r="X2063" s="234"/>
      <c r="Y2063" s="234"/>
      <c r="Z2063" s="234"/>
      <c r="AA2063" s="234"/>
      <c r="AB2063" s="234"/>
      <c r="AC2063" s="234"/>
      <c r="AD2063" s="234"/>
      <c r="AG2063">
        <f t="shared" si="848"/>
        <v>0</v>
      </c>
      <c r="AH2063">
        <f t="shared" si="849"/>
        <v>0</v>
      </c>
      <c r="AI2063">
        <f t="shared" si="850"/>
        <v>0</v>
      </c>
      <c r="AJ2063">
        <f t="shared" si="851"/>
        <v>0</v>
      </c>
      <c r="AL2063">
        <f t="shared" si="852"/>
        <v>0</v>
      </c>
      <c r="AM2063">
        <f t="shared" si="853"/>
        <v>0</v>
      </c>
      <c r="AN2063">
        <f t="shared" si="854"/>
        <v>0</v>
      </c>
      <c r="AO2063">
        <f t="shared" si="855"/>
        <v>0</v>
      </c>
      <c r="AQ2063">
        <f t="shared" si="856"/>
        <v>0</v>
      </c>
      <c r="AR2063">
        <f t="shared" si="857"/>
        <v>0</v>
      </c>
      <c r="AS2063">
        <f t="shared" si="858"/>
        <v>0</v>
      </c>
      <c r="AT2063">
        <f t="shared" si="859"/>
        <v>0</v>
      </c>
      <c r="AV2063">
        <f t="shared" si="860"/>
        <v>0</v>
      </c>
      <c r="AW2063">
        <f t="shared" si="861"/>
        <v>0</v>
      </c>
      <c r="AX2063">
        <f t="shared" si="862"/>
        <v>0</v>
      </c>
      <c r="AY2063">
        <f t="shared" si="863"/>
        <v>0</v>
      </c>
      <c r="BA2063">
        <f t="shared" si="864"/>
        <v>0</v>
      </c>
      <c r="BB2063">
        <f t="shared" si="865"/>
        <v>0</v>
      </c>
      <c r="BC2063">
        <f t="shared" si="866"/>
        <v>0</v>
      </c>
      <c r="BD2063">
        <f t="shared" si="867"/>
        <v>0</v>
      </c>
      <c r="BF2063">
        <f t="shared" si="868"/>
        <v>0</v>
      </c>
      <c r="BG2063">
        <f t="shared" si="869"/>
        <v>0</v>
      </c>
      <c r="BH2063">
        <f t="shared" si="870"/>
        <v>0</v>
      </c>
      <c r="BI2063">
        <f t="shared" si="871"/>
        <v>0</v>
      </c>
      <c r="BK2063">
        <f t="shared" si="872"/>
        <v>0</v>
      </c>
      <c r="BL2063">
        <f t="shared" si="873"/>
        <v>0</v>
      </c>
      <c r="BM2063">
        <f t="shared" si="874"/>
        <v>0</v>
      </c>
      <c r="BN2063">
        <f t="shared" si="875"/>
        <v>0</v>
      </c>
      <c r="BP2063">
        <f t="shared" si="876"/>
        <v>0</v>
      </c>
      <c r="BQ2063">
        <f t="shared" si="877"/>
        <v>0</v>
      </c>
      <c r="BR2063">
        <f t="shared" si="878"/>
        <v>0</v>
      </c>
      <c r="BS2063">
        <f t="shared" si="879"/>
        <v>0</v>
      </c>
      <c r="BU2063">
        <f t="shared" si="880"/>
        <v>0</v>
      </c>
      <c r="BV2063">
        <f t="shared" si="881"/>
        <v>0</v>
      </c>
      <c r="BW2063">
        <f t="shared" si="882"/>
        <v>0</v>
      </c>
      <c r="BX2063">
        <f t="shared" si="883"/>
        <v>0</v>
      </c>
      <c r="BZ2063">
        <f t="shared" si="884"/>
        <v>0</v>
      </c>
      <c r="CA2063">
        <f t="shared" si="885"/>
        <v>0</v>
      </c>
      <c r="CB2063">
        <f t="shared" si="886"/>
        <v>0</v>
      </c>
      <c r="CC2063">
        <f t="shared" ref="CC2063:CE2063" si="943">IF(OR(L2063="NS",L2063&lt;=SUM(P2063,T2063,X2063,AB2063,L2190,P2190,T2190,X2190,AB2190)),0,1)</f>
        <v>0</v>
      </c>
      <c r="CD2063">
        <f t="shared" si="943"/>
        <v>0</v>
      </c>
      <c r="CE2063">
        <f t="shared" si="943"/>
        <v>0</v>
      </c>
      <c r="CF2063">
        <f t="shared" ref="CF2063:CI2063" si="944">IF(OR(O2063="na",O2063="ns"),0,IF(O2063&lt;=K2063,0,1))+IF(OR(S2063="na",S2063="ns"),0,IF(S2063&lt;=K2063,0,1))+IF(OR(W2063="na",W2063="ns"),0,IF(W2063&lt;=K2063,0,1))+IF(OR(AA2063="na",AA2063="ns"),0,IF(AA2063&lt;=K2063,0,1))+IF(OR(K2190="na",K2190="ns"),0,IF(K2190&lt;=K2063,0,1))+IF(OR(O2190="na",O2190="ns"),0,IF(O2190&lt;=K2063,0,1))+IF(OR(S2190="na",S2190="ns"),0,IF(S2190&lt;=K2063,0,1))+IF(OR(W2190="na",W2190="ns"),0,IF(W2190&lt;=K2063,0,1))+IF(OR(AA2190="na",AA2190="ns"),0,IF(AA2190&lt;=K2063,0,1))</f>
        <v>0</v>
      </c>
      <c r="CG2063">
        <f t="shared" si="944"/>
        <v>0</v>
      </c>
      <c r="CH2063">
        <f t="shared" si="944"/>
        <v>0</v>
      </c>
      <c r="CI2063">
        <f t="shared" si="944"/>
        <v>0</v>
      </c>
    </row>
    <row r="2064" spans="1:87" ht="15" customHeight="1">
      <c r="A2064" s="166"/>
      <c r="B2064" s="7"/>
      <c r="C2064" s="207" t="s">
        <v>98</v>
      </c>
      <c r="D2064" s="321" t="str">
        <f t="shared" si="847"/>
        <v/>
      </c>
      <c r="E2064" s="321"/>
      <c r="F2064" s="321"/>
      <c r="G2064" s="320"/>
      <c r="H2064" s="320"/>
      <c r="I2064" s="320"/>
      <c r="J2064" s="320"/>
      <c r="K2064" s="234"/>
      <c r="L2064" s="234"/>
      <c r="M2064" s="234"/>
      <c r="N2064" s="234"/>
      <c r="O2064" s="234"/>
      <c r="P2064" s="234"/>
      <c r="Q2064" s="234"/>
      <c r="R2064" s="234"/>
      <c r="S2064" s="234"/>
      <c r="T2064" s="234"/>
      <c r="U2064" s="234"/>
      <c r="V2064" s="234"/>
      <c r="W2064" s="234"/>
      <c r="X2064" s="234"/>
      <c r="Y2064" s="234"/>
      <c r="Z2064" s="234"/>
      <c r="AA2064" s="234"/>
      <c r="AB2064" s="234"/>
      <c r="AC2064" s="234"/>
      <c r="AD2064" s="234"/>
      <c r="AG2064">
        <f t="shared" si="848"/>
        <v>0</v>
      </c>
      <c r="AH2064">
        <f t="shared" si="849"/>
        <v>0</v>
      </c>
      <c r="AI2064">
        <f t="shared" si="850"/>
        <v>0</v>
      </c>
      <c r="AJ2064">
        <f t="shared" si="851"/>
        <v>0</v>
      </c>
      <c r="AL2064">
        <f t="shared" si="852"/>
        <v>0</v>
      </c>
      <c r="AM2064">
        <f t="shared" si="853"/>
        <v>0</v>
      </c>
      <c r="AN2064">
        <f t="shared" si="854"/>
        <v>0</v>
      </c>
      <c r="AO2064">
        <f t="shared" si="855"/>
        <v>0</v>
      </c>
      <c r="AQ2064">
        <f t="shared" si="856"/>
        <v>0</v>
      </c>
      <c r="AR2064">
        <f t="shared" si="857"/>
        <v>0</v>
      </c>
      <c r="AS2064">
        <f t="shared" si="858"/>
        <v>0</v>
      </c>
      <c r="AT2064">
        <f t="shared" si="859"/>
        <v>0</v>
      </c>
      <c r="AV2064">
        <f t="shared" si="860"/>
        <v>0</v>
      </c>
      <c r="AW2064">
        <f t="shared" si="861"/>
        <v>0</v>
      </c>
      <c r="AX2064">
        <f t="shared" si="862"/>
        <v>0</v>
      </c>
      <c r="AY2064">
        <f t="shared" si="863"/>
        <v>0</v>
      </c>
      <c r="BA2064">
        <f t="shared" si="864"/>
        <v>0</v>
      </c>
      <c r="BB2064">
        <f t="shared" si="865"/>
        <v>0</v>
      </c>
      <c r="BC2064">
        <f t="shared" si="866"/>
        <v>0</v>
      </c>
      <c r="BD2064">
        <f t="shared" si="867"/>
        <v>0</v>
      </c>
      <c r="BF2064">
        <f t="shared" si="868"/>
        <v>0</v>
      </c>
      <c r="BG2064">
        <f t="shared" si="869"/>
        <v>0</v>
      </c>
      <c r="BH2064">
        <f t="shared" si="870"/>
        <v>0</v>
      </c>
      <c r="BI2064">
        <f t="shared" si="871"/>
        <v>0</v>
      </c>
      <c r="BK2064">
        <f t="shared" si="872"/>
        <v>0</v>
      </c>
      <c r="BL2064">
        <f t="shared" si="873"/>
        <v>0</v>
      </c>
      <c r="BM2064">
        <f t="shared" si="874"/>
        <v>0</v>
      </c>
      <c r="BN2064">
        <f t="shared" si="875"/>
        <v>0</v>
      </c>
      <c r="BP2064">
        <f t="shared" si="876"/>
        <v>0</v>
      </c>
      <c r="BQ2064">
        <f t="shared" si="877"/>
        <v>0</v>
      </c>
      <c r="BR2064">
        <f t="shared" si="878"/>
        <v>0</v>
      </c>
      <c r="BS2064">
        <f t="shared" si="879"/>
        <v>0</v>
      </c>
      <c r="BU2064">
        <f t="shared" si="880"/>
        <v>0</v>
      </c>
      <c r="BV2064">
        <f t="shared" si="881"/>
        <v>0</v>
      </c>
      <c r="BW2064">
        <f t="shared" si="882"/>
        <v>0</v>
      </c>
      <c r="BX2064">
        <f t="shared" si="883"/>
        <v>0</v>
      </c>
      <c r="BZ2064">
        <f t="shared" si="884"/>
        <v>0</v>
      </c>
      <c r="CA2064">
        <f t="shared" si="885"/>
        <v>0</v>
      </c>
      <c r="CB2064">
        <f t="shared" si="886"/>
        <v>0</v>
      </c>
      <c r="CC2064">
        <f t="shared" ref="CC2064:CE2064" si="945">IF(OR(L2064="NS",L2064&lt;=SUM(P2064,T2064,X2064,AB2064,L2191,P2191,T2191,X2191,AB2191)),0,1)</f>
        <v>0</v>
      </c>
      <c r="CD2064">
        <f t="shared" si="945"/>
        <v>0</v>
      </c>
      <c r="CE2064">
        <f t="shared" si="945"/>
        <v>0</v>
      </c>
      <c r="CF2064">
        <f t="shared" ref="CF2064:CI2064" si="946">IF(OR(O2064="na",O2064="ns"),0,IF(O2064&lt;=K2064,0,1))+IF(OR(S2064="na",S2064="ns"),0,IF(S2064&lt;=K2064,0,1))+IF(OR(W2064="na",W2064="ns"),0,IF(W2064&lt;=K2064,0,1))+IF(OR(AA2064="na",AA2064="ns"),0,IF(AA2064&lt;=K2064,0,1))+IF(OR(K2191="na",K2191="ns"),0,IF(K2191&lt;=K2064,0,1))+IF(OR(O2191="na",O2191="ns"),0,IF(O2191&lt;=K2064,0,1))+IF(OR(S2191="na",S2191="ns"),0,IF(S2191&lt;=K2064,0,1))+IF(OR(W2191="na",W2191="ns"),0,IF(W2191&lt;=K2064,0,1))+IF(OR(AA2191="na",AA2191="ns"),0,IF(AA2191&lt;=K2064,0,1))</f>
        <v>0</v>
      </c>
      <c r="CG2064">
        <f t="shared" si="946"/>
        <v>0</v>
      </c>
      <c r="CH2064">
        <f t="shared" si="946"/>
        <v>0</v>
      </c>
      <c r="CI2064">
        <f t="shared" si="946"/>
        <v>0</v>
      </c>
    </row>
    <row r="2065" spans="1:87" ht="15" customHeight="1">
      <c r="A2065" s="166"/>
      <c r="B2065" s="7"/>
      <c r="C2065" s="207" t="s">
        <v>99</v>
      </c>
      <c r="D2065" s="321" t="str">
        <f t="shared" si="847"/>
        <v/>
      </c>
      <c r="E2065" s="321"/>
      <c r="F2065" s="321"/>
      <c r="G2065" s="320"/>
      <c r="H2065" s="320"/>
      <c r="I2065" s="320"/>
      <c r="J2065" s="320"/>
      <c r="K2065" s="234"/>
      <c r="L2065" s="234"/>
      <c r="M2065" s="234"/>
      <c r="N2065" s="234"/>
      <c r="O2065" s="234"/>
      <c r="P2065" s="234"/>
      <c r="Q2065" s="234"/>
      <c r="R2065" s="234"/>
      <c r="S2065" s="234"/>
      <c r="T2065" s="234"/>
      <c r="U2065" s="234"/>
      <c r="V2065" s="234"/>
      <c r="W2065" s="234"/>
      <c r="X2065" s="234"/>
      <c r="Y2065" s="234"/>
      <c r="Z2065" s="234"/>
      <c r="AA2065" s="234"/>
      <c r="AB2065" s="234"/>
      <c r="AC2065" s="234"/>
      <c r="AD2065" s="234"/>
      <c r="AG2065">
        <f t="shared" si="848"/>
        <v>0</v>
      </c>
      <c r="AH2065">
        <f t="shared" si="849"/>
        <v>0</v>
      </c>
      <c r="AI2065">
        <f t="shared" si="850"/>
        <v>0</v>
      </c>
      <c r="AJ2065">
        <f t="shared" si="851"/>
        <v>0</v>
      </c>
      <c r="AL2065">
        <f t="shared" si="852"/>
        <v>0</v>
      </c>
      <c r="AM2065">
        <f t="shared" si="853"/>
        <v>0</v>
      </c>
      <c r="AN2065">
        <f t="shared" si="854"/>
        <v>0</v>
      </c>
      <c r="AO2065">
        <f t="shared" si="855"/>
        <v>0</v>
      </c>
      <c r="AQ2065">
        <f t="shared" si="856"/>
        <v>0</v>
      </c>
      <c r="AR2065">
        <f t="shared" si="857"/>
        <v>0</v>
      </c>
      <c r="AS2065">
        <f t="shared" si="858"/>
        <v>0</v>
      </c>
      <c r="AT2065">
        <f t="shared" si="859"/>
        <v>0</v>
      </c>
      <c r="AV2065">
        <f t="shared" si="860"/>
        <v>0</v>
      </c>
      <c r="AW2065">
        <f t="shared" si="861"/>
        <v>0</v>
      </c>
      <c r="AX2065">
        <f t="shared" si="862"/>
        <v>0</v>
      </c>
      <c r="AY2065">
        <f t="shared" si="863"/>
        <v>0</v>
      </c>
      <c r="BA2065">
        <f t="shared" si="864"/>
        <v>0</v>
      </c>
      <c r="BB2065">
        <f t="shared" si="865"/>
        <v>0</v>
      </c>
      <c r="BC2065">
        <f t="shared" si="866"/>
        <v>0</v>
      </c>
      <c r="BD2065">
        <f t="shared" si="867"/>
        <v>0</v>
      </c>
      <c r="BF2065">
        <f t="shared" si="868"/>
        <v>0</v>
      </c>
      <c r="BG2065">
        <f t="shared" si="869"/>
        <v>0</v>
      </c>
      <c r="BH2065">
        <f t="shared" si="870"/>
        <v>0</v>
      </c>
      <c r="BI2065">
        <f t="shared" si="871"/>
        <v>0</v>
      </c>
      <c r="BK2065">
        <f t="shared" si="872"/>
        <v>0</v>
      </c>
      <c r="BL2065">
        <f t="shared" si="873"/>
        <v>0</v>
      </c>
      <c r="BM2065">
        <f t="shared" si="874"/>
        <v>0</v>
      </c>
      <c r="BN2065">
        <f t="shared" si="875"/>
        <v>0</v>
      </c>
      <c r="BP2065">
        <f t="shared" si="876"/>
        <v>0</v>
      </c>
      <c r="BQ2065">
        <f t="shared" si="877"/>
        <v>0</v>
      </c>
      <c r="BR2065">
        <f t="shared" si="878"/>
        <v>0</v>
      </c>
      <c r="BS2065">
        <f t="shared" si="879"/>
        <v>0</v>
      </c>
      <c r="BU2065">
        <f t="shared" si="880"/>
        <v>0</v>
      </c>
      <c r="BV2065">
        <f t="shared" si="881"/>
        <v>0</v>
      </c>
      <c r="BW2065">
        <f t="shared" si="882"/>
        <v>0</v>
      </c>
      <c r="BX2065">
        <f t="shared" si="883"/>
        <v>0</v>
      </c>
      <c r="BZ2065">
        <f t="shared" si="884"/>
        <v>0</v>
      </c>
      <c r="CA2065">
        <f t="shared" si="885"/>
        <v>0</v>
      </c>
      <c r="CB2065">
        <f t="shared" si="886"/>
        <v>0</v>
      </c>
      <c r="CC2065">
        <f t="shared" ref="CC2065:CE2065" si="947">IF(OR(L2065="NS",L2065&lt;=SUM(P2065,T2065,X2065,AB2065,L2192,P2192,T2192,X2192,AB2192)),0,1)</f>
        <v>0</v>
      </c>
      <c r="CD2065">
        <f t="shared" si="947"/>
        <v>0</v>
      </c>
      <c r="CE2065">
        <f t="shared" si="947"/>
        <v>0</v>
      </c>
      <c r="CF2065">
        <f t="shared" ref="CF2065:CI2065" si="948">IF(OR(O2065="na",O2065="ns"),0,IF(O2065&lt;=K2065,0,1))+IF(OR(S2065="na",S2065="ns"),0,IF(S2065&lt;=K2065,0,1))+IF(OR(W2065="na",W2065="ns"),0,IF(W2065&lt;=K2065,0,1))+IF(OR(AA2065="na",AA2065="ns"),0,IF(AA2065&lt;=K2065,0,1))+IF(OR(K2192="na",K2192="ns"),0,IF(K2192&lt;=K2065,0,1))+IF(OR(O2192="na",O2192="ns"),0,IF(O2192&lt;=K2065,0,1))+IF(OR(S2192="na",S2192="ns"),0,IF(S2192&lt;=K2065,0,1))+IF(OR(W2192="na",W2192="ns"),0,IF(W2192&lt;=K2065,0,1))+IF(OR(AA2192="na",AA2192="ns"),0,IF(AA2192&lt;=K2065,0,1))</f>
        <v>0</v>
      </c>
      <c r="CG2065">
        <f t="shared" si="948"/>
        <v>0</v>
      </c>
      <c r="CH2065">
        <f t="shared" si="948"/>
        <v>0</v>
      </c>
      <c r="CI2065">
        <f t="shared" si="948"/>
        <v>0</v>
      </c>
    </row>
    <row r="2066" spans="1:87" ht="15" customHeight="1">
      <c r="A2066" s="166"/>
      <c r="B2066" s="7"/>
      <c r="C2066" s="207" t="s">
        <v>100</v>
      </c>
      <c r="D2066" s="321" t="str">
        <f t="shared" si="847"/>
        <v/>
      </c>
      <c r="E2066" s="321"/>
      <c r="F2066" s="321"/>
      <c r="G2066" s="320"/>
      <c r="H2066" s="320"/>
      <c r="I2066" s="320"/>
      <c r="J2066" s="320"/>
      <c r="K2066" s="234"/>
      <c r="L2066" s="234"/>
      <c r="M2066" s="234"/>
      <c r="N2066" s="234"/>
      <c r="O2066" s="234"/>
      <c r="P2066" s="234"/>
      <c r="Q2066" s="234"/>
      <c r="R2066" s="234"/>
      <c r="S2066" s="234"/>
      <c r="T2066" s="234"/>
      <c r="U2066" s="234"/>
      <c r="V2066" s="234"/>
      <c r="W2066" s="234"/>
      <c r="X2066" s="234"/>
      <c r="Y2066" s="234"/>
      <c r="Z2066" s="234"/>
      <c r="AA2066" s="234"/>
      <c r="AB2066" s="234"/>
      <c r="AC2066" s="234"/>
      <c r="AD2066" s="234"/>
      <c r="AG2066">
        <f t="shared" si="848"/>
        <v>0</v>
      </c>
      <c r="AH2066">
        <f t="shared" si="849"/>
        <v>0</v>
      </c>
      <c r="AI2066">
        <f t="shared" si="850"/>
        <v>0</v>
      </c>
      <c r="AJ2066">
        <f t="shared" si="851"/>
        <v>0</v>
      </c>
      <c r="AL2066">
        <f t="shared" si="852"/>
        <v>0</v>
      </c>
      <c r="AM2066">
        <f t="shared" si="853"/>
        <v>0</v>
      </c>
      <c r="AN2066">
        <f t="shared" si="854"/>
        <v>0</v>
      </c>
      <c r="AO2066">
        <f t="shared" si="855"/>
        <v>0</v>
      </c>
      <c r="AQ2066">
        <f t="shared" si="856"/>
        <v>0</v>
      </c>
      <c r="AR2066">
        <f t="shared" si="857"/>
        <v>0</v>
      </c>
      <c r="AS2066">
        <f t="shared" si="858"/>
        <v>0</v>
      </c>
      <c r="AT2066">
        <f t="shared" si="859"/>
        <v>0</v>
      </c>
      <c r="AV2066">
        <f t="shared" si="860"/>
        <v>0</v>
      </c>
      <c r="AW2066">
        <f t="shared" si="861"/>
        <v>0</v>
      </c>
      <c r="AX2066">
        <f t="shared" si="862"/>
        <v>0</v>
      </c>
      <c r="AY2066">
        <f t="shared" si="863"/>
        <v>0</v>
      </c>
      <c r="BA2066">
        <f t="shared" si="864"/>
        <v>0</v>
      </c>
      <c r="BB2066">
        <f t="shared" si="865"/>
        <v>0</v>
      </c>
      <c r="BC2066">
        <f t="shared" si="866"/>
        <v>0</v>
      </c>
      <c r="BD2066">
        <f t="shared" si="867"/>
        <v>0</v>
      </c>
      <c r="BF2066">
        <f t="shared" si="868"/>
        <v>0</v>
      </c>
      <c r="BG2066">
        <f t="shared" si="869"/>
        <v>0</v>
      </c>
      <c r="BH2066">
        <f t="shared" si="870"/>
        <v>0</v>
      </c>
      <c r="BI2066">
        <f t="shared" si="871"/>
        <v>0</v>
      </c>
      <c r="BK2066">
        <f t="shared" si="872"/>
        <v>0</v>
      </c>
      <c r="BL2066">
        <f t="shared" si="873"/>
        <v>0</v>
      </c>
      <c r="BM2066">
        <f t="shared" si="874"/>
        <v>0</v>
      </c>
      <c r="BN2066">
        <f t="shared" si="875"/>
        <v>0</v>
      </c>
      <c r="BP2066">
        <f t="shared" si="876"/>
        <v>0</v>
      </c>
      <c r="BQ2066">
        <f t="shared" si="877"/>
        <v>0</v>
      </c>
      <c r="BR2066">
        <f t="shared" si="878"/>
        <v>0</v>
      </c>
      <c r="BS2066">
        <f t="shared" si="879"/>
        <v>0</v>
      </c>
      <c r="BU2066">
        <f t="shared" si="880"/>
        <v>0</v>
      </c>
      <c r="BV2066">
        <f t="shared" si="881"/>
        <v>0</v>
      </c>
      <c r="BW2066">
        <f t="shared" si="882"/>
        <v>0</v>
      </c>
      <c r="BX2066">
        <f t="shared" si="883"/>
        <v>0</v>
      </c>
      <c r="BZ2066">
        <f t="shared" si="884"/>
        <v>0</v>
      </c>
      <c r="CA2066">
        <f t="shared" si="885"/>
        <v>0</v>
      </c>
      <c r="CB2066">
        <f t="shared" si="886"/>
        <v>0</v>
      </c>
      <c r="CC2066">
        <f t="shared" ref="CC2066:CE2066" si="949">IF(OR(L2066="NS",L2066&lt;=SUM(P2066,T2066,X2066,AB2066,L2193,P2193,T2193,X2193,AB2193)),0,1)</f>
        <v>0</v>
      </c>
      <c r="CD2066">
        <f t="shared" si="949"/>
        <v>0</v>
      </c>
      <c r="CE2066">
        <f t="shared" si="949"/>
        <v>0</v>
      </c>
      <c r="CF2066">
        <f t="shared" ref="CF2066:CI2066" si="950">IF(OR(O2066="na",O2066="ns"),0,IF(O2066&lt;=K2066,0,1))+IF(OR(S2066="na",S2066="ns"),0,IF(S2066&lt;=K2066,0,1))+IF(OR(W2066="na",W2066="ns"),0,IF(W2066&lt;=K2066,0,1))+IF(OR(AA2066="na",AA2066="ns"),0,IF(AA2066&lt;=K2066,0,1))+IF(OR(K2193="na",K2193="ns"),0,IF(K2193&lt;=K2066,0,1))+IF(OR(O2193="na",O2193="ns"),0,IF(O2193&lt;=K2066,0,1))+IF(OR(S2193="na",S2193="ns"),0,IF(S2193&lt;=K2066,0,1))+IF(OR(W2193="na",W2193="ns"),0,IF(W2193&lt;=K2066,0,1))+IF(OR(AA2193="na",AA2193="ns"),0,IF(AA2193&lt;=K2066,0,1))</f>
        <v>0</v>
      </c>
      <c r="CG2066">
        <f t="shared" si="950"/>
        <v>0</v>
      </c>
      <c r="CH2066">
        <f t="shared" si="950"/>
        <v>0</v>
      </c>
      <c r="CI2066">
        <f t="shared" si="950"/>
        <v>0</v>
      </c>
    </row>
    <row r="2067" spans="1:87" ht="15" customHeight="1">
      <c r="A2067" s="166"/>
      <c r="B2067" s="7"/>
      <c r="C2067" s="207" t="s">
        <v>101</v>
      </c>
      <c r="D2067" s="321" t="str">
        <f t="shared" si="847"/>
        <v/>
      </c>
      <c r="E2067" s="321"/>
      <c r="F2067" s="321"/>
      <c r="G2067" s="320"/>
      <c r="H2067" s="320"/>
      <c r="I2067" s="320"/>
      <c r="J2067" s="320"/>
      <c r="K2067" s="234"/>
      <c r="L2067" s="234"/>
      <c r="M2067" s="234"/>
      <c r="N2067" s="234"/>
      <c r="O2067" s="234"/>
      <c r="P2067" s="234"/>
      <c r="Q2067" s="234"/>
      <c r="R2067" s="234"/>
      <c r="S2067" s="234"/>
      <c r="T2067" s="234"/>
      <c r="U2067" s="234"/>
      <c r="V2067" s="234"/>
      <c r="W2067" s="234"/>
      <c r="X2067" s="234"/>
      <c r="Y2067" s="234"/>
      <c r="Z2067" s="234"/>
      <c r="AA2067" s="234"/>
      <c r="AB2067" s="234"/>
      <c r="AC2067" s="234"/>
      <c r="AD2067" s="234"/>
      <c r="AG2067">
        <f t="shared" si="848"/>
        <v>0</v>
      </c>
      <c r="AH2067">
        <f t="shared" si="849"/>
        <v>0</v>
      </c>
      <c r="AI2067">
        <f t="shared" si="850"/>
        <v>0</v>
      </c>
      <c r="AJ2067">
        <f t="shared" si="851"/>
        <v>0</v>
      </c>
      <c r="AL2067">
        <f t="shared" si="852"/>
        <v>0</v>
      </c>
      <c r="AM2067">
        <f t="shared" si="853"/>
        <v>0</v>
      </c>
      <c r="AN2067">
        <f t="shared" si="854"/>
        <v>0</v>
      </c>
      <c r="AO2067">
        <f t="shared" si="855"/>
        <v>0</v>
      </c>
      <c r="AQ2067">
        <f t="shared" si="856"/>
        <v>0</v>
      </c>
      <c r="AR2067">
        <f t="shared" si="857"/>
        <v>0</v>
      </c>
      <c r="AS2067">
        <f t="shared" si="858"/>
        <v>0</v>
      </c>
      <c r="AT2067">
        <f t="shared" si="859"/>
        <v>0</v>
      </c>
      <c r="AV2067">
        <f t="shared" si="860"/>
        <v>0</v>
      </c>
      <c r="AW2067">
        <f t="shared" si="861"/>
        <v>0</v>
      </c>
      <c r="AX2067">
        <f t="shared" si="862"/>
        <v>0</v>
      </c>
      <c r="AY2067">
        <f t="shared" si="863"/>
        <v>0</v>
      </c>
      <c r="BA2067">
        <f t="shared" si="864"/>
        <v>0</v>
      </c>
      <c r="BB2067">
        <f t="shared" si="865"/>
        <v>0</v>
      </c>
      <c r="BC2067">
        <f t="shared" si="866"/>
        <v>0</v>
      </c>
      <c r="BD2067">
        <f t="shared" si="867"/>
        <v>0</v>
      </c>
      <c r="BF2067">
        <f t="shared" si="868"/>
        <v>0</v>
      </c>
      <c r="BG2067">
        <f t="shared" si="869"/>
        <v>0</v>
      </c>
      <c r="BH2067">
        <f t="shared" si="870"/>
        <v>0</v>
      </c>
      <c r="BI2067">
        <f t="shared" si="871"/>
        <v>0</v>
      </c>
      <c r="BK2067">
        <f t="shared" si="872"/>
        <v>0</v>
      </c>
      <c r="BL2067">
        <f t="shared" si="873"/>
        <v>0</v>
      </c>
      <c r="BM2067">
        <f t="shared" si="874"/>
        <v>0</v>
      </c>
      <c r="BN2067">
        <f t="shared" si="875"/>
        <v>0</v>
      </c>
      <c r="BP2067">
        <f t="shared" si="876"/>
        <v>0</v>
      </c>
      <c r="BQ2067">
        <f t="shared" si="877"/>
        <v>0</v>
      </c>
      <c r="BR2067">
        <f t="shared" si="878"/>
        <v>0</v>
      </c>
      <c r="BS2067">
        <f t="shared" si="879"/>
        <v>0</v>
      </c>
      <c r="BU2067">
        <f t="shared" si="880"/>
        <v>0</v>
      </c>
      <c r="BV2067">
        <f t="shared" si="881"/>
        <v>0</v>
      </c>
      <c r="BW2067">
        <f t="shared" si="882"/>
        <v>0</v>
      </c>
      <c r="BX2067">
        <f t="shared" si="883"/>
        <v>0</v>
      </c>
      <c r="BZ2067">
        <f t="shared" si="884"/>
        <v>0</v>
      </c>
      <c r="CA2067">
        <f t="shared" si="885"/>
        <v>0</v>
      </c>
      <c r="CB2067">
        <f t="shared" si="886"/>
        <v>0</v>
      </c>
      <c r="CC2067">
        <f t="shared" ref="CC2067:CE2067" si="951">IF(OR(L2067="NS",L2067&lt;=SUM(P2067,T2067,X2067,AB2067,L2194,P2194,T2194,X2194,AB2194)),0,1)</f>
        <v>0</v>
      </c>
      <c r="CD2067">
        <f t="shared" si="951"/>
        <v>0</v>
      </c>
      <c r="CE2067">
        <f t="shared" si="951"/>
        <v>0</v>
      </c>
      <c r="CF2067">
        <f t="shared" ref="CF2067:CI2067" si="952">IF(OR(O2067="na",O2067="ns"),0,IF(O2067&lt;=K2067,0,1))+IF(OR(S2067="na",S2067="ns"),0,IF(S2067&lt;=K2067,0,1))+IF(OR(W2067="na",W2067="ns"),0,IF(W2067&lt;=K2067,0,1))+IF(OR(AA2067="na",AA2067="ns"),0,IF(AA2067&lt;=K2067,0,1))+IF(OR(K2194="na",K2194="ns"),0,IF(K2194&lt;=K2067,0,1))+IF(OR(O2194="na",O2194="ns"),0,IF(O2194&lt;=K2067,0,1))+IF(OR(S2194="na",S2194="ns"),0,IF(S2194&lt;=K2067,0,1))+IF(OR(W2194="na",W2194="ns"),0,IF(W2194&lt;=K2067,0,1))+IF(OR(AA2194="na",AA2194="ns"),0,IF(AA2194&lt;=K2067,0,1))</f>
        <v>0</v>
      </c>
      <c r="CG2067">
        <f t="shared" si="952"/>
        <v>0</v>
      </c>
      <c r="CH2067">
        <f t="shared" si="952"/>
        <v>0</v>
      </c>
      <c r="CI2067">
        <f t="shared" si="952"/>
        <v>0</v>
      </c>
    </row>
    <row r="2068" spans="1:87" ht="15" customHeight="1">
      <c r="A2068" s="166"/>
      <c r="B2068" s="7"/>
      <c r="C2068" s="207" t="s">
        <v>102</v>
      </c>
      <c r="D2068" s="321" t="str">
        <f t="shared" si="847"/>
        <v/>
      </c>
      <c r="E2068" s="321"/>
      <c r="F2068" s="321"/>
      <c r="G2068" s="320"/>
      <c r="H2068" s="320"/>
      <c r="I2068" s="320"/>
      <c r="J2068" s="320"/>
      <c r="K2068" s="234"/>
      <c r="L2068" s="234"/>
      <c r="M2068" s="234"/>
      <c r="N2068" s="234"/>
      <c r="O2068" s="234"/>
      <c r="P2068" s="234"/>
      <c r="Q2068" s="234"/>
      <c r="R2068" s="234"/>
      <c r="S2068" s="234"/>
      <c r="T2068" s="234"/>
      <c r="U2068" s="234"/>
      <c r="V2068" s="234"/>
      <c r="W2068" s="234"/>
      <c r="X2068" s="234"/>
      <c r="Y2068" s="234"/>
      <c r="Z2068" s="234"/>
      <c r="AA2068" s="234"/>
      <c r="AB2068" s="234"/>
      <c r="AC2068" s="234"/>
      <c r="AD2068" s="234"/>
      <c r="AG2068">
        <f t="shared" si="848"/>
        <v>0</v>
      </c>
      <c r="AH2068">
        <f t="shared" si="849"/>
        <v>0</v>
      </c>
      <c r="AI2068">
        <f t="shared" si="850"/>
        <v>0</v>
      </c>
      <c r="AJ2068">
        <f t="shared" si="851"/>
        <v>0</v>
      </c>
      <c r="AL2068">
        <f t="shared" si="852"/>
        <v>0</v>
      </c>
      <c r="AM2068">
        <f t="shared" si="853"/>
        <v>0</v>
      </c>
      <c r="AN2068">
        <f t="shared" si="854"/>
        <v>0</v>
      </c>
      <c r="AO2068">
        <f t="shared" si="855"/>
        <v>0</v>
      </c>
      <c r="AQ2068">
        <f t="shared" si="856"/>
        <v>0</v>
      </c>
      <c r="AR2068">
        <f t="shared" si="857"/>
        <v>0</v>
      </c>
      <c r="AS2068">
        <f t="shared" si="858"/>
        <v>0</v>
      </c>
      <c r="AT2068">
        <f t="shared" si="859"/>
        <v>0</v>
      </c>
      <c r="AV2068">
        <f t="shared" si="860"/>
        <v>0</v>
      </c>
      <c r="AW2068">
        <f t="shared" si="861"/>
        <v>0</v>
      </c>
      <c r="AX2068">
        <f t="shared" si="862"/>
        <v>0</v>
      </c>
      <c r="AY2068">
        <f t="shared" si="863"/>
        <v>0</v>
      </c>
      <c r="BA2068">
        <f t="shared" si="864"/>
        <v>0</v>
      </c>
      <c r="BB2068">
        <f t="shared" si="865"/>
        <v>0</v>
      </c>
      <c r="BC2068">
        <f t="shared" si="866"/>
        <v>0</v>
      </c>
      <c r="BD2068">
        <f t="shared" si="867"/>
        <v>0</v>
      </c>
      <c r="BF2068">
        <f t="shared" si="868"/>
        <v>0</v>
      </c>
      <c r="BG2068">
        <f t="shared" si="869"/>
        <v>0</v>
      </c>
      <c r="BH2068">
        <f t="shared" si="870"/>
        <v>0</v>
      </c>
      <c r="BI2068">
        <f t="shared" si="871"/>
        <v>0</v>
      </c>
      <c r="BK2068">
        <f t="shared" si="872"/>
        <v>0</v>
      </c>
      <c r="BL2068">
        <f t="shared" si="873"/>
        <v>0</v>
      </c>
      <c r="BM2068">
        <f t="shared" si="874"/>
        <v>0</v>
      </c>
      <c r="BN2068">
        <f t="shared" si="875"/>
        <v>0</v>
      </c>
      <c r="BP2068">
        <f t="shared" si="876"/>
        <v>0</v>
      </c>
      <c r="BQ2068">
        <f t="shared" si="877"/>
        <v>0</v>
      </c>
      <c r="BR2068">
        <f t="shared" si="878"/>
        <v>0</v>
      </c>
      <c r="BS2068">
        <f t="shared" si="879"/>
        <v>0</v>
      </c>
      <c r="BU2068">
        <f t="shared" si="880"/>
        <v>0</v>
      </c>
      <c r="BV2068">
        <f t="shared" si="881"/>
        <v>0</v>
      </c>
      <c r="BW2068">
        <f t="shared" si="882"/>
        <v>0</v>
      </c>
      <c r="BX2068">
        <f t="shared" si="883"/>
        <v>0</v>
      </c>
      <c r="BZ2068">
        <f t="shared" si="884"/>
        <v>0</v>
      </c>
      <c r="CA2068">
        <f t="shared" si="885"/>
        <v>0</v>
      </c>
      <c r="CB2068">
        <f t="shared" si="886"/>
        <v>0</v>
      </c>
      <c r="CC2068">
        <f t="shared" ref="CC2068:CE2068" si="953">IF(OR(L2068="NS",L2068&lt;=SUM(P2068,T2068,X2068,AB2068,L2195,P2195,T2195,X2195,AB2195)),0,1)</f>
        <v>0</v>
      </c>
      <c r="CD2068">
        <f t="shared" si="953"/>
        <v>0</v>
      </c>
      <c r="CE2068">
        <f t="shared" si="953"/>
        <v>0</v>
      </c>
      <c r="CF2068">
        <f t="shared" ref="CF2068:CI2068" si="954">IF(OR(O2068="na",O2068="ns"),0,IF(O2068&lt;=K2068,0,1))+IF(OR(S2068="na",S2068="ns"),0,IF(S2068&lt;=K2068,0,1))+IF(OR(W2068="na",W2068="ns"),0,IF(W2068&lt;=K2068,0,1))+IF(OR(AA2068="na",AA2068="ns"),0,IF(AA2068&lt;=K2068,0,1))+IF(OR(K2195="na",K2195="ns"),0,IF(K2195&lt;=K2068,0,1))+IF(OR(O2195="na",O2195="ns"),0,IF(O2195&lt;=K2068,0,1))+IF(OR(S2195="na",S2195="ns"),0,IF(S2195&lt;=K2068,0,1))+IF(OR(W2195="na",W2195="ns"),0,IF(W2195&lt;=K2068,0,1))+IF(OR(AA2195="na",AA2195="ns"),0,IF(AA2195&lt;=K2068,0,1))</f>
        <v>0</v>
      </c>
      <c r="CG2068">
        <f t="shared" si="954"/>
        <v>0</v>
      </c>
      <c r="CH2068">
        <f t="shared" si="954"/>
        <v>0</v>
      </c>
      <c r="CI2068">
        <f t="shared" si="954"/>
        <v>0</v>
      </c>
    </row>
    <row r="2069" spans="1:87" ht="15" customHeight="1">
      <c r="A2069" s="166"/>
      <c r="B2069" s="7"/>
      <c r="C2069" s="207" t="s">
        <v>108</v>
      </c>
      <c r="D2069" s="321" t="str">
        <f t="shared" si="847"/>
        <v/>
      </c>
      <c r="E2069" s="321"/>
      <c r="F2069" s="321"/>
      <c r="G2069" s="320"/>
      <c r="H2069" s="320"/>
      <c r="I2069" s="320"/>
      <c r="J2069" s="320"/>
      <c r="K2069" s="234"/>
      <c r="L2069" s="234"/>
      <c r="M2069" s="234"/>
      <c r="N2069" s="234"/>
      <c r="O2069" s="234"/>
      <c r="P2069" s="234"/>
      <c r="Q2069" s="234"/>
      <c r="R2069" s="234"/>
      <c r="S2069" s="234"/>
      <c r="T2069" s="234"/>
      <c r="U2069" s="234"/>
      <c r="V2069" s="234"/>
      <c r="W2069" s="234"/>
      <c r="X2069" s="234"/>
      <c r="Y2069" s="234"/>
      <c r="Z2069" s="234"/>
      <c r="AA2069" s="234"/>
      <c r="AB2069" s="234"/>
      <c r="AC2069" s="234"/>
      <c r="AD2069" s="234"/>
      <c r="AG2069">
        <f t="shared" si="848"/>
        <v>0</v>
      </c>
      <c r="AH2069">
        <f t="shared" si="849"/>
        <v>0</v>
      </c>
      <c r="AI2069">
        <f t="shared" si="850"/>
        <v>0</v>
      </c>
      <c r="AJ2069">
        <f t="shared" si="851"/>
        <v>0</v>
      </c>
      <c r="AL2069">
        <f t="shared" si="852"/>
        <v>0</v>
      </c>
      <c r="AM2069">
        <f t="shared" si="853"/>
        <v>0</v>
      </c>
      <c r="AN2069">
        <f t="shared" si="854"/>
        <v>0</v>
      </c>
      <c r="AO2069">
        <f t="shared" si="855"/>
        <v>0</v>
      </c>
      <c r="AQ2069">
        <f t="shared" si="856"/>
        <v>0</v>
      </c>
      <c r="AR2069">
        <f t="shared" si="857"/>
        <v>0</v>
      </c>
      <c r="AS2069">
        <f t="shared" si="858"/>
        <v>0</v>
      </c>
      <c r="AT2069">
        <f t="shared" si="859"/>
        <v>0</v>
      </c>
      <c r="AV2069">
        <f t="shared" si="860"/>
        <v>0</v>
      </c>
      <c r="AW2069">
        <f t="shared" si="861"/>
        <v>0</v>
      </c>
      <c r="AX2069">
        <f t="shared" si="862"/>
        <v>0</v>
      </c>
      <c r="AY2069">
        <f t="shared" si="863"/>
        <v>0</v>
      </c>
      <c r="BA2069">
        <f t="shared" si="864"/>
        <v>0</v>
      </c>
      <c r="BB2069">
        <f t="shared" si="865"/>
        <v>0</v>
      </c>
      <c r="BC2069">
        <f t="shared" si="866"/>
        <v>0</v>
      </c>
      <c r="BD2069">
        <f t="shared" si="867"/>
        <v>0</v>
      </c>
      <c r="BF2069">
        <f t="shared" si="868"/>
        <v>0</v>
      </c>
      <c r="BG2069">
        <f t="shared" si="869"/>
        <v>0</v>
      </c>
      <c r="BH2069">
        <f t="shared" si="870"/>
        <v>0</v>
      </c>
      <c r="BI2069">
        <f t="shared" si="871"/>
        <v>0</v>
      </c>
      <c r="BK2069">
        <f t="shared" si="872"/>
        <v>0</v>
      </c>
      <c r="BL2069">
        <f t="shared" si="873"/>
        <v>0</v>
      </c>
      <c r="BM2069">
        <f t="shared" si="874"/>
        <v>0</v>
      </c>
      <c r="BN2069">
        <f t="shared" si="875"/>
        <v>0</v>
      </c>
      <c r="BP2069">
        <f t="shared" si="876"/>
        <v>0</v>
      </c>
      <c r="BQ2069">
        <f t="shared" si="877"/>
        <v>0</v>
      </c>
      <c r="BR2069">
        <f t="shared" si="878"/>
        <v>0</v>
      </c>
      <c r="BS2069">
        <f t="shared" si="879"/>
        <v>0</v>
      </c>
      <c r="BU2069">
        <f t="shared" si="880"/>
        <v>0</v>
      </c>
      <c r="BV2069">
        <f t="shared" si="881"/>
        <v>0</v>
      </c>
      <c r="BW2069">
        <f t="shared" si="882"/>
        <v>0</v>
      </c>
      <c r="BX2069">
        <f t="shared" si="883"/>
        <v>0</v>
      </c>
      <c r="BZ2069">
        <f t="shared" si="884"/>
        <v>0</v>
      </c>
      <c r="CA2069">
        <f t="shared" si="885"/>
        <v>0</v>
      </c>
      <c r="CB2069">
        <f t="shared" si="886"/>
        <v>0</v>
      </c>
      <c r="CC2069">
        <f t="shared" ref="CC2069:CE2069" si="955">IF(OR(L2069="NS",L2069&lt;=SUM(P2069,T2069,X2069,AB2069,L2196,P2196,T2196,X2196,AB2196)),0,1)</f>
        <v>0</v>
      </c>
      <c r="CD2069">
        <f t="shared" si="955"/>
        <v>0</v>
      </c>
      <c r="CE2069">
        <f t="shared" si="955"/>
        <v>0</v>
      </c>
      <c r="CF2069">
        <f t="shared" ref="CF2069:CI2069" si="956">IF(OR(O2069="na",O2069="ns"),0,IF(O2069&lt;=K2069,0,1))+IF(OR(S2069="na",S2069="ns"),0,IF(S2069&lt;=K2069,0,1))+IF(OR(W2069="na",W2069="ns"),0,IF(W2069&lt;=K2069,0,1))+IF(OR(AA2069="na",AA2069="ns"),0,IF(AA2069&lt;=K2069,0,1))+IF(OR(K2196="na",K2196="ns"),0,IF(K2196&lt;=K2069,0,1))+IF(OR(O2196="na",O2196="ns"),0,IF(O2196&lt;=K2069,0,1))+IF(OR(S2196="na",S2196="ns"),0,IF(S2196&lt;=K2069,0,1))+IF(OR(W2196="na",W2196="ns"),0,IF(W2196&lt;=K2069,0,1))+IF(OR(AA2196="na",AA2196="ns"),0,IF(AA2196&lt;=K2069,0,1))</f>
        <v>0</v>
      </c>
      <c r="CG2069">
        <f t="shared" si="956"/>
        <v>0</v>
      </c>
      <c r="CH2069">
        <f t="shared" si="956"/>
        <v>0</v>
      </c>
      <c r="CI2069">
        <f t="shared" si="956"/>
        <v>0</v>
      </c>
    </row>
    <row r="2070" spans="1:87" ht="15" customHeight="1">
      <c r="A2070" s="166"/>
      <c r="B2070" s="7"/>
      <c r="C2070" s="207" t="s">
        <v>109</v>
      </c>
      <c r="D2070" s="321" t="str">
        <f t="shared" si="847"/>
        <v/>
      </c>
      <c r="E2070" s="321"/>
      <c r="F2070" s="321"/>
      <c r="G2070" s="320"/>
      <c r="H2070" s="320"/>
      <c r="I2070" s="320"/>
      <c r="J2070" s="320"/>
      <c r="K2070" s="234"/>
      <c r="L2070" s="234"/>
      <c r="M2070" s="234"/>
      <c r="N2070" s="234"/>
      <c r="O2070" s="234"/>
      <c r="P2070" s="234"/>
      <c r="Q2070" s="234"/>
      <c r="R2070" s="234"/>
      <c r="S2070" s="234"/>
      <c r="T2070" s="234"/>
      <c r="U2070" s="234"/>
      <c r="V2070" s="234"/>
      <c r="W2070" s="234"/>
      <c r="X2070" s="234"/>
      <c r="Y2070" s="234"/>
      <c r="Z2070" s="234"/>
      <c r="AA2070" s="234"/>
      <c r="AB2070" s="234"/>
      <c r="AC2070" s="234"/>
      <c r="AD2070" s="234"/>
      <c r="AG2070">
        <f t="shared" si="848"/>
        <v>0</v>
      </c>
      <c r="AH2070">
        <f t="shared" si="849"/>
        <v>0</v>
      </c>
      <c r="AI2070">
        <f t="shared" si="850"/>
        <v>0</v>
      </c>
      <c r="AJ2070">
        <f t="shared" si="851"/>
        <v>0</v>
      </c>
      <c r="AL2070">
        <f t="shared" si="852"/>
        <v>0</v>
      </c>
      <c r="AM2070">
        <f t="shared" si="853"/>
        <v>0</v>
      </c>
      <c r="AN2070">
        <f t="shared" si="854"/>
        <v>0</v>
      </c>
      <c r="AO2070">
        <f t="shared" si="855"/>
        <v>0</v>
      </c>
      <c r="AQ2070">
        <f t="shared" si="856"/>
        <v>0</v>
      </c>
      <c r="AR2070">
        <f t="shared" si="857"/>
        <v>0</v>
      </c>
      <c r="AS2070">
        <f t="shared" si="858"/>
        <v>0</v>
      </c>
      <c r="AT2070">
        <f t="shared" si="859"/>
        <v>0</v>
      </c>
      <c r="AV2070">
        <f t="shared" si="860"/>
        <v>0</v>
      </c>
      <c r="AW2070">
        <f t="shared" si="861"/>
        <v>0</v>
      </c>
      <c r="AX2070">
        <f t="shared" si="862"/>
        <v>0</v>
      </c>
      <c r="AY2070">
        <f t="shared" si="863"/>
        <v>0</v>
      </c>
      <c r="BA2070">
        <f t="shared" si="864"/>
        <v>0</v>
      </c>
      <c r="BB2070">
        <f t="shared" si="865"/>
        <v>0</v>
      </c>
      <c r="BC2070">
        <f t="shared" si="866"/>
        <v>0</v>
      </c>
      <c r="BD2070">
        <f t="shared" si="867"/>
        <v>0</v>
      </c>
      <c r="BF2070">
        <f t="shared" si="868"/>
        <v>0</v>
      </c>
      <c r="BG2070">
        <f t="shared" si="869"/>
        <v>0</v>
      </c>
      <c r="BH2070">
        <f t="shared" si="870"/>
        <v>0</v>
      </c>
      <c r="BI2070">
        <f t="shared" si="871"/>
        <v>0</v>
      </c>
      <c r="BK2070">
        <f t="shared" si="872"/>
        <v>0</v>
      </c>
      <c r="BL2070">
        <f t="shared" si="873"/>
        <v>0</v>
      </c>
      <c r="BM2070">
        <f t="shared" si="874"/>
        <v>0</v>
      </c>
      <c r="BN2070">
        <f t="shared" si="875"/>
        <v>0</v>
      </c>
      <c r="BP2070">
        <f t="shared" si="876"/>
        <v>0</v>
      </c>
      <c r="BQ2070">
        <f t="shared" si="877"/>
        <v>0</v>
      </c>
      <c r="BR2070">
        <f t="shared" si="878"/>
        <v>0</v>
      </c>
      <c r="BS2070">
        <f t="shared" si="879"/>
        <v>0</v>
      </c>
      <c r="BU2070">
        <f t="shared" si="880"/>
        <v>0</v>
      </c>
      <c r="BV2070">
        <f t="shared" si="881"/>
        <v>0</v>
      </c>
      <c r="BW2070">
        <f t="shared" si="882"/>
        <v>0</v>
      </c>
      <c r="BX2070">
        <f t="shared" si="883"/>
        <v>0</v>
      </c>
      <c r="BZ2070">
        <f t="shared" si="884"/>
        <v>0</v>
      </c>
      <c r="CA2070">
        <f t="shared" si="885"/>
        <v>0</v>
      </c>
      <c r="CB2070">
        <f t="shared" si="886"/>
        <v>0</v>
      </c>
      <c r="CC2070">
        <f t="shared" ref="CC2070:CE2070" si="957">IF(OR(L2070="NS",L2070&lt;=SUM(P2070,T2070,X2070,AB2070,L2197,P2197,T2197,X2197,AB2197)),0,1)</f>
        <v>0</v>
      </c>
      <c r="CD2070">
        <f t="shared" si="957"/>
        <v>0</v>
      </c>
      <c r="CE2070">
        <f t="shared" si="957"/>
        <v>0</v>
      </c>
      <c r="CF2070">
        <f t="shared" ref="CF2070:CI2070" si="958">IF(OR(O2070="na",O2070="ns"),0,IF(O2070&lt;=K2070,0,1))+IF(OR(S2070="na",S2070="ns"),0,IF(S2070&lt;=K2070,0,1))+IF(OR(W2070="na",W2070="ns"),0,IF(W2070&lt;=K2070,0,1))+IF(OR(AA2070="na",AA2070="ns"),0,IF(AA2070&lt;=K2070,0,1))+IF(OR(K2197="na",K2197="ns"),0,IF(K2197&lt;=K2070,0,1))+IF(OR(O2197="na",O2197="ns"),0,IF(O2197&lt;=K2070,0,1))+IF(OR(S2197="na",S2197="ns"),0,IF(S2197&lt;=K2070,0,1))+IF(OR(W2197="na",W2197="ns"),0,IF(W2197&lt;=K2070,0,1))+IF(OR(AA2197="na",AA2197="ns"),0,IF(AA2197&lt;=K2070,0,1))</f>
        <v>0</v>
      </c>
      <c r="CG2070">
        <f t="shared" si="958"/>
        <v>0</v>
      </c>
      <c r="CH2070">
        <f t="shared" si="958"/>
        <v>0</v>
      </c>
      <c r="CI2070">
        <f t="shared" si="958"/>
        <v>0</v>
      </c>
    </row>
    <row r="2071" spans="1:87" ht="15" customHeight="1">
      <c r="A2071" s="166"/>
      <c r="B2071" s="7"/>
      <c r="C2071" s="207" t="s">
        <v>110</v>
      </c>
      <c r="D2071" s="321" t="str">
        <f t="shared" si="847"/>
        <v/>
      </c>
      <c r="E2071" s="321"/>
      <c r="F2071" s="321"/>
      <c r="G2071" s="320"/>
      <c r="H2071" s="320"/>
      <c r="I2071" s="320"/>
      <c r="J2071" s="320"/>
      <c r="K2071" s="234"/>
      <c r="L2071" s="234"/>
      <c r="M2071" s="234"/>
      <c r="N2071" s="234"/>
      <c r="O2071" s="234"/>
      <c r="P2071" s="234"/>
      <c r="Q2071" s="234"/>
      <c r="R2071" s="234"/>
      <c r="S2071" s="234"/>
      <c r="T2071" s="234"/>
      <c r="U2071" s="234"/>
      <c r="V2071" s="234"/>
      <c r="W2071" s="234"/>
      <c r="X2071" s="234"/>
      <c r="Y2071" s="234"/>
      <c r="Z2071" s="234"/>
      <c r="AA2071" s="234"/>
      <c r="AB2071" s="234"/>
      <c r="AC2071" s="234"/>
      <c r="AD2071" s="234"/>
      <c r="AG2071">
        <f t="shared" si="848"/>
        <v>0</v>
      </c>
      <c r="AH2071">
        <f t="shared" si="849"/>
        <v>0</v>
      </c>
      <c r="AI2071">
        <f t="shared" si="850"/>
        <v>0</v>
      </c>
      <c r="AJ2071">
        <f t="shared" si="851"/>
        <v>0</v>
      </c>
      <c r="AL2071">
        <f t="shared" si="852"/>
        <v>0</v>
      </c>
      <c r="AM2071">
        <f t="shared" si="853"/>
        <v>0</v>
      </c>
      <c r="AN2071">
        <f t="shared" si="854"/>
        <v>0</v>
      </c>
      <c r="AO2071">
        <f t="shared" si="855"/>
        <v>0</v>
      </c>
      <c r="AQ2071">
        <f t="shared" si="856"/>
        <v>0</v>
      </c>
      <c r="AR2071">
        <f t="shared" si="857"/>
        <v>0</v>
      </c>
      <c r="AS2071">
        <f t="shared" si="858"/>
        <v>0</v>
      </c>
      <c r="AT2071">
        <f t="shared" si="859"/>
        <v>0</v>
      </c>
      <c r="AV2071">
        <f t="shared" si="860"/>
        <v>0</v>
      </c>
      <c r="AW2071">
        <f t="shared" si="861"/>
        <v>0</v>
      </c>
      <c r="AX2071">
        <f t="shared" si="862"/>
        <v>0</v>
      </c>
      <c r="AY2071">
        <f t="shared" si="863"/>
        <v>0</v>
      </c>
      <c r="BA2071">
        <f t="shared" si="864"/>
        <v>0</v>
      </c>
      <c r="BB2071">
        <f t="shared" si="865"/>
        <v>0</v>
      </c>
      <c r="BC2071">
        <f t="shared" si="866"/>
        <v>0</v>
      </c>
      <c r="BD2071">
        <f t="shared" si="867"/>
        <v>0</v>
      </c>
      <c r="BF2071">
        <f t="shared" si="868"/>
        <v>0</v>
      </c>
      <c r="BG2071">
        <f t="shared" si="869"/>
        <v>0</v>
      </c>
      <c r="BH2071">
        <f t="shared" si="870"/>
        <v>0</v>
      </c>
      <c r="BI2071">
        <f t="shared" si="871"/>
        <v>0</v>
      </c>
      <c r="BK2071">
        <f t="shared" si="872"/>
        <v>0</v>
      </c>
      <c r="BL2071">
        <f t="shared" si="873"/>
        <v>0</v>
      </c>
      <c r="BM2071">
        <f t="shared" si="874"/>
        <v>0</v>
      </c>
      <c r="BN2071">
        <f t="shared" si="875"/>
        <v>0</v>
      </c>
      <c r="BP2071">
        <f t="shared" si="876"/>
        <v>0</v>
      </c>
      <c r="BQ2071">
        <f t="shared" si="877"/>
        <v>0</v>
      </c>
      <c r="BR2071">
        <f t="shared" si="878"/>
        <v>0</v>
      </c>
      <c r="BS2071">
        <f t="shared" si="879"/>
        <v>0</v>
      </c>
      <c r="BU2071">
        <f t="shared" si="880"/>
        <v>0</v>
      </c>
      <c r="BV2071">
        <f t="shared" si="881"/>
        <v>0</v>
      </c>
      <c r="BW2071">
        <f t="shared" si="882"/>
        <v>0</v>
      </c>
      <c r="BX2071">
        <f t="shared" si="883"/>
        <v>0</v>
      </c>
      <c r="BZ2071">
        <f t="shared" si="884"/>
        <v>0</v>
      </c>
      <c r="CA2071">
        <f t="shared" si="885"/>
        <v>0</v>
      </c>
      <c r="CB2071">
        <f t="shared" si="886"/>
        <v>0</v>
      </c>
      <c r="CC2071">
        <f t="shared" ref="CC2071:CE2071" si="959">IF(OR(L2071="NS",L2071&lt;=SUM(P2071,T2071,X2071,AB2071,L2198,P2198,T2198,X2198,AB2198)),0,1)</f>
        <v>0</v>
      </c>
      <c r="CD2071">
        <f t="shared" si="959"/>
        <v>0</v>
      </c>
      <c r="CE2071">
        <f t="shared" si="959"/>
        <v>0</v>
      </c>
      <c r="CF2071">
        <f t="shared" ref="CF2071:CI2071" si="960">IF(OR(O2071="na",O2071="ns"),0,IF(O2071&lt;=K2071,0,1))+IF(OR(S2071="na",S2071="ns"),0,IF(S2071&lt;=K2071,0,1))+IF(OR(W2071="na",W2071="ns"),0,IF(W2071&lt;=K2071,0,1))+IF(OR(AA2071="na",AA2071="ns"),0,IF(AA2071&lt;=K2071,0,1))+IF(OR(K2198="na",K2198="ns"),0,IF(K2198&lt;=K2071,0,1))+IF(OR(O2198="na",O2198="ns"),0,IF(O2198&lt;=K2071,0,1))+IF(OR(S2198="na",S2198="ns"),0,IF(S2198&lt;=K2071,0,1))+IF(OR(W2198="na",W2198="ns"),0,IF(W2198&lt;=K2071,0,1))+IF(OR(AA2198="na",AA2198="ns"),0,IF(AA2198&lt;=K2071,0,1))</f>
        <v>0</v>
      </c>
      <c r="CG2071">
        <f t="shared" si="960"/>
        <v>0</v>
      </c>
      <c r="CH2071">
        <f t="shared" si="960"/>
        <v>0</v>
      </c>
      <c r="CI2071">
        <f t="shared" si="960"/>
        <v>0</v>
      </c>
    </row>
    <row r="2072" spans="1:87" ht="15" customHeight="1">
      <c r="A2072" s="166"/>
      <c r="B2072" s="7"/>
      <c r="C2072" s="207" t="s">
        <v>111</v>
      </c>
      <c r="D2072" s="321" t="str">
        <f t="shared" si="847"/>
        <v/>
      </c>
      <c r="E2072" s="321"/>
      <c r="F2072" s="321"/>
      <c r="G2072" s="320"/>
      <c r="H2072" s="320"/>
      <c r="I2072" s="320"/>
      <c r="J2072" s="320"/>
      <c r="K2072" s="234"/>
      <c r="L2072" s="234"/>
      <c r="M2072" s="234"/>
      <c r="N2072" s="234"/>
      <c r="O2072" s="234"/>
      <c r="P2072" s="234"/>
      <c r="Q2072" s="234"/>
      <c r="R2072" s="234"/>
      <c r="S2072" s="234"/>
      <c r="T2072" s="234"/>
      <c r="U2072" s="234"/>
      <c r="V2072" s="234"/>
      <c r="W2072" s="234"/>
      <c r="X2072" s="234"/>
      <c r="Y2072" s="234"/>
      <c r="Z2072" s="234"/>
      <c r="AA2072" s="234"/>
      <c r="AB2072" s="234"/>
      <c r="AC2072" s="234"/>
      <c r="AD2072" s="234"/>
      <c r="AG2072">
        <f t="shared" si="848"/>
        <v>0</v>
      </c>
      <c r="AH2072">
        <f t="shared" si="849"/>
        <v>0</v>
      </c>
      <c r="AI2072">
        <f t="shared" si="850"/>
        <v>0</v>
      </c>
      <c r="AJ2072">
        <f t="shared" si="851"/>
        <v>0</v>
      </c>
      <c r="AL2072">
        <f t="shared" si="852"/>
        <v>0</v>
      </c>
      <c r="AM2072">
        <f t="shared" si="853"/>
        <v>0</v>
      </c>
      <c r="AN2072">
        <f t="shared" si="854"/>
        <v>0</v>
      </c>
      <c r="AO2072">
        <f t="shared" si="855"/>
        <v>0</v>
      </c>
      <c r="AQ2072">
        <f t="shared" si="856"/>
        <v>0</v>
      </c>
      <c r="AR2072">
        <f t="shared" si="857"/>
        <v>0</v>
      </c>
      <c r="AS2072">
        <f t="shared" si="858"/>
        <v>0</v>
      </c>
      <c r="AT2072">
        <f t="shared" si="859"/>
        <v>0</v>
      </c>
      <c r="AV2072">
        <f t="shared" si="860"/>
        <v>0</v>
      </c>
      <c r="AW2072">
        <f t="shared" si="861"/>
        <v>0</v>
      </c>
      <c r="AX2072">
        <f t="shared" si="862"/>
        <v>0</v>
      </c>
      <c r="AY2072">
        <f t="shared" si="863"/>
        <v>0</v>
      </c>
      <c r="BA2072">
        <f t="shared" si="864"/>
        <v>0</v>
      </c>
      <c r="BB2072">
        <f t="shared" si="865"/>
        <v>0</v>
      </c>
      <c r="BC2072">
        <f t="shared" si="866"/>
        <v>0</v>
      </c>
      <c r="BD2072">
        <f t="shared" si="867"/>
        <v>0</v>
      </c>
      <c r="BF2072">
        <f t="shared" si="868"/>
        <v>0</v>
      </c>
      <c r="BG2072">
        <f t="shared" si="869"/>
        <v>0</v>
      </c>
      <c r="BH2072">
        <f t="shared" si="870"/>
        <v>0</v>
      </c>
      <c r="BI2072">
        <f t="shared" si="871"/>
        <v>0</v>
      </c>
      <c r="BK2072">
        <f t="shared" si="872"/>
        <v>0</v>
      </c>
      <c r="BL2072">
        <f t="shared" si="873"/>
        <v>0</v>
      </c>
      <c r="BM2072">
        <f t="shared" si="874"/>
        <v>0</v>
      </c>
      <c r="BN2072">
        <f t="shared" si="875"/>
        <v>0</v>
      </c>
      <c r="BP2072">
        <f t="shared" si="876"/>
        <v>0</v>
      </c>
      <c r="BQ2072">
        <f t="shared" si="877"/>
        <v>0</v>
      </c>
      <c r="BR2072">
        <f t="shared" si="878"/>
        <v>0</v>
      </c>
      <c r="BS2072">
        <f t="shared" si="879"/>
        <v>0</v>
      </c>
      <c r="BU2072">
        <f t="shared" si="880"/>
        <v>0</v>
      </c>
      <c r="BV2072">
        <f t="shared" si="881"/>
        <v>0</v>
      </c>
      <c r="BW2072">
        <f t="shared" si="882"/>
        <v>0</v>
      </c>
      <c r="BX2072">
        <f t="shared" si="883"/>
        <v>0</v>
      </c>
      <c r="BZ2072">
        <f t="shared" si="884"/>
        <v>0</v>
      </c>
      <c r="CA2072">
        <f t="shared" si="885"/>
        <v>0</v>
      </c>
      <c r="CB2072">
        <f t="shared" si="886"/>
        <v>0</v>
      </c>
      <c r="CC2072">
        <f t="shared" ref="CC2072:CE2072" si="961">IF(OR(L2072="NS",L2072&lt;=SUM(P2072,T2072,X2072,AB2072,L2199,P2199,T2199,X2199,AB2199)),0,1)</f>
        <v>0</v>
      </c>
      <c r="CD2072">
        <f t="shared" si="961"/>
        <v>0</v>
      </c>
      <c r="CE2072">
        <f t="shared" si="961"/>
        <v>0</v>
      </c>
      <c r="CF2072">
        <f t="shared" ref="CF2072:CI2072" si="962">IF(OR(O2072="na",O2072="ns"),0,IF(O2072&lt;=K2072,0,1))+IF(OR(S2072="na",S2072="ns"),0,IF(S2072&lt;=K2072,0,1))+IF(OR(W2072="na",W2072="ns"),0,IF(W2072&lt;=K2072,0,1))+IF(OR(AA2072="na",AA2072="ns"),0,IF(AA2072&lt;=K2072,0,1))+IF(OR(K2199="na",K2199="ns"),0,IF(K2199&lt;=K2072,0,1))+IF(OR(O2199="na",O2199="ns"),0,IF(O2199&lt;=K2072,0,1))+IF(OR(S2199="na",S2199="ns"),0,IF(S2199&lt;=K2072,0,1))+IF(OR(W2199="na",W2199="ns"),0,IF(W2199&lt;=K2072,0,1))+IF(OR(AA2199="na",AA2199="ns"),0,IF(AA2199&lt;=K2072,0,1))</f>
        <v>0</v>
      </c>
      <c r="CG2072">
        <f t="shared" si="962"/>
        <v>0</v>
      </c>
      <c r="CH2072">
        <f t="shared" si="962"/>
        <v>0</v>
      </c>
      <c r="CI2072">
        <f t="shared" si="962"/>
        <v>0</v>
      </c>
    </row>
    <row r="2073" spans="1:87" ht="15" customHeight="1">
      <c r="A2073" s="166"/>
      <c r="B2073" s="7"/>
      <c r="C2073" s="207" t="s">
        <v>112</v>
      </c>
      <c r="D2073" s="321" t="str">
        <f t="shared" si="847"/>
        <v/>
      </c>
      <c r="E2073" s="321"/>
      <c r="F2073" s="321"/>
      <c r="G2073" s="320"/>
      <c r="H2073" s="320"/>
      <c r="I2073" s="320"/>
      <c r="J2073" s="320"/>
      <c r="K2073" s="234"/>
      <c r="L2073" s="234"/>
      <c r="M2073" s="234"/>
      <c r="N2073" s="234"/>
      <c r="O2073" s="234"/>
      <c r="P2073" s="234"/>
      <c r="Q2073" s="234"/>
      <c r="R2073" s="234"/>
      <c r="S2073" s="234"/>
      <c r="T2073" s="234"/>
      <c r="U2073" s="234"/>
      <c r="V2073" s="234"/>
      <c r="W2073" s="234"/>
      <c r="X2073" s="234"/>
      <c r="Y2073" s="234"/>
      <c r="Z2073" s="234"/>
      <c r="AA2073" s="234"/>
      <c r="AB2073" s="234"/>
      <c r="AC2073" s="234"/>
      <c r="AD2073" s="234"/>
      <c r="AG2073">
        <f t="shared" si="848"/>
        <v>0</v>
      </c>
      <c r="AH2073">
        <f t="shared" si="849"/>
        <v>0</v>
      </c>
      <c r="AI2073">
        <f t="shared" si="850"/>
        <v>0</v>
      </c>
      <c r="AJ2073">
        <f t="shared" si="851"/>
        <v>0</v>
      </c>
      <c r="AL2073">
        <f t="shared" si="852"/>
        <v>0</v>
      </c>
      <c r="AM2073">
        <f t="shared" si="853"/>
        <v>0</v>
      </c>
      <c r="AN2073">
        <f t="shared" si="854"/>
        <v>0</v>
      </c>
      <c r="AO2073">
        <f t="shared" si="855"/>
        <v>0</v>
      </c>
      <c r="AQ2073">
        <f t="shared" si="856"/>
        <v>0</v>
      </c>
      <c r="AR2073">
        <f t="shared" si="857"/>
        <v>0</v>
      </c>
      <c r="AS2073">
        <f t="shared" si="858"/>
        <v>0</v>
      </c>
      <c r="AT2073">
        <f t="shared" si="859"/>
        <v>0</v>
      </c>
      <c r="AV2073">
        <f t="shared" si="860"/>
        <v>0</v>
      </c>
      <c r="AW2073">
        <f t="shared" si="861"/>
        <v>0</v>
      </c>
      <c r="AX2073">
        <f t="shared" si="862"/>
        <v>0</v>
      </c>
      <c r="AY2073">
        <f t="shared" si="863"/>
        <v>0</v>
      </c>
      <c r="BA2073">
        <f t="shared" si="864"/>
        <v>0</v>
      </c>
      <c r="BB2073">
        <f t="shared" si="865"/>
        <v>0</v>
      </c>
      <c r="BC2073">
        <f t="shared" si="866"/>
        <v>0</v>
      </c>
      <c r="BD2073">
        <f t="shared" si="867"/>
        <v>0</v>
      </c>
      <c r="BF2073">
        <f t="shared" si="868"/>
        <v>0</v>
      </c>
      <c r="BG2073">
        <f t="shared" si="869"/>
        <v>0</v>
      </c>
      <c r="BH2073">
        <f t="shared" si="870"/>
        <v>0</v>
      </c>
      <c r="BI2073">
        <f t="shared" si="871"/>
        <v>0</v>
      </c>
      <c r="BK2073">
        <f t="shared" si="872"/>
        <v>0</v>
      </c>
      <c r="BL2073">
        <f t="shared" si="873"/>
        <v>0</v>
      </c>
      <c r="BM2073">
        <f t="shared" si="874"/>
        <v>0</v>
      </c>
      <c r="BN2073">
        <f t="shared" si="875"/>
        <v>0</v>
      </c>
      <c r="BP2073">
        <f t="shared" si="876"/>
        <v>0</v>
      </c>
      <c r="BQ2073">
        <f t="shared" si="877"/>
        <v>0</v>
      </c>
      <c r="BR2073">
        <f t="shared" si="878"/>
        <v>0</v>
      </c>
      <c r="BS2073">
        <f t="shared" si="879"/>
        <v>0</v>
      </c>
      <c r="BU2073">
        <f t="shared" si="880"/>
        <v>0</v>
      </c>
      <c r="BV2073">
        <f t="shared" si="881"/>
        <v>0</v>
      </c>
      <c r="BW2073">
        <f t="shared" si="882"/>
        <v>0</v>
      </c>
      <c r="BX2073">
        <f t="shared" si="883"/>
        <v>0</v>
      </c>
      <c r="BZ2073">
        <f t="shared" si="884"/>
        <v>0</v>
      </c>
      <c r="CA2073">
        <f t="shared" si="885"/>
        <v>0</v>
      </c>
      <c r="CB2073">
        <f t="shared" si="886"/>
        <v>0</v>
      </c>
      <c r="CC2073">
        <f t="shared" ref="CC2073:CE2073" si="963">IF(OR(L2073="NS",L2073&lt;=SUM(P2073,T2073,X2073,AB2073,L2200,P2200,T2200,X2200,AB2200)),0,1)</f>
        <v>0</v>
      </c>
      <c r="CD2073">
        <f t="shared" si="963"/>
        <v>0</v>
      </c>
      <c r="CE2073">
        <f t="shared" si="963"/>
        <v>0</v>
      </c>
      <c r="CF2073">
        <f t="shared" ref="CF2073:CI2073" si="964">IF(OR(O2073="na",O2073="ns"),0,IF(O2073&lt;=K2073,0,1))+IF(OR(S2073="na",S2073="ns"),0,IF(S2073&lt;=K2073,0,1))+IF(OR(W2073="na",W2073="ns"),0,IF(W2073&lt;=K2073,0,1))+IF(OR(AA2073="na",AA2073="ns"),0,IF(AA2073&lt;=K2073,0,1))+IF(OR(K2200="na",K2200="ns"),0,IF(K2200&lt;=K2073,0,1))+IF(OR(O2200="na",O2200="ns"),0,IF(O2200&lt;=K2073,0,1))+IF(OR(S2200="na",S2200="ns"),0,IF(S2200&lt;=K2073,0,1))+IF(OR(W2200="na",W2200="ns"),0,IF(W2200&lt;=K2073,0,1))+IF(OR(AA2200="na",AA2200="ns"),0,IF(AA2200&lt;=K2073,0,1))</f>
        <v>0</v>
      </c>
      <c r="CG2073">
        <f t="shared" si="964"/>
        <v>0</v>
      </c>
      <c r="CH2073">
        <f t="shared" si="964"/>
        <v>0</v>
      </c>
      <c r="CI2073">
        <f t="shared" si="964"/>
        <v>0</v>
      </c>
    </row>
    <row r="2074" spans="1:87" ht="15" customHeight="1">
      <c r="A2074" s="166"/>
      <c r="B2074" s="7"/>
      <c r="C2074" s="207" t="s">
        <v>113</v>
      </c>
      <c r="D2074" s="321" t="str">
        <f t="shared" si="847"/>
        <v/>
      </c>
      <c r="E2074" s="321"/>
      <c r="F2074" s="321"/>
      <c r="G2074" s="320"/>
      <c r="H2074" s="320"/>
      <c r="I2074" s="320"/>
      <c r="J2074" s="320"/>
      <c r="K2074" s="234"/>
      <c r="L2074" s="234"/>
      <c r="M2074" s="234"/>
      <c r="N2074" s="234"/>
      <c r="O2074" s="234"/>
      <c r="P2074" s="234"/>
      <c r="Q2074" s="234"/>
      <c r="R2074" s="234"/>
      <c r="S2074" s="234"/>
      <c r="T2074" s="234"/>
      <c r="U2074" s="234"/>
      <c r="V2074" s="234"/>
      <c r="W2074" s="234"/>
      <c r="X2074" s="234"/>
      <c r="Y2074" s="234"/>
      <c r="Z2074" s="234"/>
      <c r="AA2074" s="234"/>
      <c r="AB2074" s="234"/>
      <c r="AC2074" s="234"/>
      <c r="AD2074" s="234"/>
      <c r="AG2074">
        <f t="shared" si="848"/>
        <v>0</v>
      </c>
      <c r="AH2074">
        <f t="shared" si="849"/>
        <v>0</v>
      </c>
      <c r="AI2074">
        <f t="shared" si="850"/>
        <v>0</v>
      </c>
      <c r="AJ2074">
        <f t="shared" si="851"/>
        <v>0</v>
      </c>
      <c r="AL2074">
        <f t="shared" si="852"/>
        <v>0</v>
      </c>
      <c r="AM2074">
        <f t="shared" si="853"/>
        <v>0</v>
      </c>
      <c r="AN2074">
        <f t="shared" si="854"/>
        <v>0</v>
      </c>
      <c r="AO2074">
        <f t="shared" si="855"/>
        <v>0</v>
      </c>
      <c r="AQ2074">
        <f t="shared" si="856"/>
        <v>0</v>
      </c>
      <c r="AR2074">
        <f t="shared" si="857"/>
        <v>0</v>
      </c>
      <c r="AS2074">
        <f t="shared" si="858"/>
        <v>0</v>
      </c>
      <c r="AT2074">
        <f t="shared" si="859"/>
        <v>0</v>
      </c>
      <c r="AV2074">
        <f t="shared" si="860"/>
        <v>0</v>
      </c>
      <c r="AW2074">
        <f t="shared" si="861"/>
        <v>0</v>
      </c>
      <c r="AX2074">
        <f t="shared" si="862"/>
        <v>0</v>
      </c>
      <c r="AY2074">
        <f t="shared" si="863"/>
        <v>0</v>
      </c>
      <c r="BA2074">
        <f t="shared" si="864"/>
        <v>0</v>
      </c>
      <c r="BB2074">
        <f t="shared" si="865"/>
        <v>0</v>
      </c>
      <c r="BC2074">
        <f t="shared" si="866"/>
        <v>0</v>
      </c>
      <c r="BD2074">
        <f t="shared" si="867"/>
        <v>0</v>
      </c>
      <c r="BF2074">
        <f t="shared" si="868"/>
        <v>0</v>
      </c>
      <c r="BG2074">
        <f t="shared" si="869"/>
        <v>0</v>
      </c>
      <c r="BH2074">
        <f t="shared" si="870"/>
        <v>0</v>
      </c>
      <c r="BI2074">
        <f t="shared" si="871"/>
        <v>0</v>
      </c>
      <c r="BK2074">
        <f t="shared" si="872"/>
        <v>0</v>
      </c>
      <c r="BL2074">
        <f t="shared" si="873"/>
        <v>0</v>
      </c>
      <c r="BM2074">
        <f t="shared" si="874"/>
        <v>0</v>
      </c>
      <c r="BN2074">
        <f t="shared" si="875"/>
        <v>0</v>
      </c>
      <c r="BP2074">
        <f t="shared" si="876"/>
        <v>0</v>
      </c>
      <c r="BQ2074">
        <f t="shared" si="877"/>
        <v>0</v>
      </c>
      <c r="BR2074">
        <f t="shared" si="878"/>
        <v>0</v>
      </c>
      <c r="BS2074">
        <f t="shared" si="879"/>
        <v>0</v>
      </c>
      <c r="BU2074">
        <f t="shared" si="880"/>
        <v>0</v>
      </c>
      <c r="BV2074">
        <f t="shared" si="881"/>
        <v>0</v>
      </c>
      <c r="BW2074">
        <f t="shared" si="882"/>
        <v>0</v>
      </c>
      <c r="BX2074">
        <f t="shared" si="883"/>
        <v>0</v>
      </c>
      <c r="BZ2074">
        <f t="shared" si="884"/>
        <v>0</v>
      </c>
      <c r="CA2074">
        <f t="shared" si="885"/>
        <v>0</v>
      </c>
      <c r="CB2074">
        <f t="shared" si="886"/>
        <v>0</v>
      </c>
      <c r="CC2074">
        <f t="shared" ref="CC2074:CE2074" si="965">IF(OR(L2074="NS",L2074&lt;=SUM(P2074,T2074,X2074,AB2074,L2201,P2201,T2201,X2201,AB2201)),0,1)</f>
        <v>0</v>
      </c>
      <c r="CD2074">
        <f t="shared" si="965"/>
        <v>0</v>
      </c>
      <c r="CE2074">
        <f t="shared" si="965"/>
        <v>0</v>
      </c>
      <c r="CF2074">
        <f t="shared" ref="CF2074:CI2074" si="966">IF(OR(O2074="na",O2074="ns"),0,IF(O2074&lt;=K2074,0,1))+IF(OR(S2074="na",S2074="ns"),0,IF(S2074&lt;=K2074,0,1))+IF(OR(W2074="na",W2074="ns"),0,IF(W2074&lt;=K2074,0,1))+IF(OR(AA2074="na",AA2074="ns"),0,IF(AA2074&lt;=K2074,0,1))+IF(OR(K2201="na",K2201="ns"),0,IF(K2201&lt;=K2074,0,1))+IF(OR(O2201="na",O2201="ns"),0,IF(O2201&lt;=K2074,0,1))+IF(OR(S2201="na",S2201="ns"),0,IF(S2201&lt;=K2074,0,1))+IF(OR(W2201="na",W2201="ns"),0,IF(W2201&lt;=K2074,0,1))+IF(OR(AA2201="na",AA2201="ns"),0,IF(AA2201&lt;=K2074,0,1))</f>
        <v>0</v>
      </c>
      <c r="CG2074">
        <f t="shared" si="966"/>
        <v>0</v>
      </c>
      <c r="CH2074">
        <f t="shared" si="966"/>
        <v>0</v>
      </c>
      <c r="CI2074">
        <f t="shared" si="966"/>
        <v>0</v>
      </c>
    </row>
    <row r="2075" spans="1:87" ht="15" customHeight="1">
      <c r="A2075" s="166"/>
      <c r="B2075" s="7"/>
      <c r="C2075" s="207" t="s">
        <v>114</v>
      </c>
      <c r="D2075" s="321" t="str">
        <f t="shared" si="847"/>
        <v/>
      </c>
      <c r="E2075" s="321"/>
      <c r="F2075" s="321"/>
      <c r="G2075" s="320"/>
      <c r="H2075" s="320"/>
      <c r="I2075" s="320"/>
      <c r="J2075" s="320"/>
      <c r="K2075" s="234"/>
      <c r="L2075" s="234"/>
      <c r="M2075" s="234"/>
      <c r="N2075" s="234"/>
      <c r="O2075" s="234"/>
      <c r="P2075" s="234"/>
      <c r="Q2075" s="234"/>
      <c r="R2075" s="234"/>
      <c r="S2075" s="234"/>
      <c r="T2075" s="234"/>
      <c r="U2075" s="234"/>
      <c r="V2075" s="234"/>
      <c r="W2075" s="234"/>
      <c r="X2075" s="234"/>
      <c r="Y2075" s="234"/>
      <c r="Z2075" s="234"/>
      <c r="AA2075" s="234"/>
      <c r="AB2075" s="234"/>
      <c r="AC2075" s="234"/>
      <c r="AD2075" s="234"/>
      <c r="AG2075">
        <f t="shared" si="848"/>
        <v>0</v>
      </c>
      <c r="AH2075">
        <f t="shared" si="849"/>
        <v>0</v>
      </c>
      <c r="AI2075">
        <f t="shared" si="850"/>
        <v>0</v>
      </c>
      <c r="AJ2075">
        <f t="shared" si="851"/>
        <v>0</v>
      </c>
      <c r="AL2075">
        <f t="shared" si="852"/>
        <v>0</v>
      </c>
      <c r="AM2075">
        <f t="shared" si="853"/>
        <v>0</v>
      </c>
      <c r="AN2075">
        <f t="shared" si="854"/>
        <v>0</v>
      </c>
      <c r="AO2075">
        <f t="shared" si="855"/>
        <v>0</v>
      </c>
      <c r="AQ2075">
        <f t="shared" si="856"/>
        <v>0</v>
      </c>
      <c r="AR2075">
        <f t="shared" si="857"/>
        <v>0</v>
      </c>
      <c r="AS2075">
        <f t="shared" si="858"/>
        <v>0</v>
      </c>
      <c r="AT2075">
        <f t="shared" si="859"/>
        <v>0</v>
      </c>
      <c r="AV2075">
        <f t="shared" si="860"/>
        <v>0</v>
      </c>
      <c r="AW2075">
        <f t="shared" si="861"/>
        <v>0</v>
      </c>
      <c r="AX2075">
        <f t="shared" si="862"/>
        <v>0</v>
      </c>
      <c r="AY2075">
        <f t="shared" si="863"/>
        <v>0</v>
      </c>
      <c r="BA2075">
        <f t="shared" si="864"/>
        <v>0</v>
      </c>
      <c r="BB2075">
        <f t="shared" si="865"/>
        <v>0</v>
      </c>
      <c r="BC2075">
        <f t="shared" si="866"/>
        <v>0</v>
      </c>
      <c r="BD2075">
        <f t="shared" si="867"/>
        <v>0</v>
      </c>
      <c r="BF2075">
        <f t="shared" si="868"/>
        <v>0</v>
      </c>
      <c r="BG2075">
        <f t="shared" si="869"/>
        <v>0</v>
      </c>
      <c r="BH2075">
        <f t="shared" si="870"/>
        <v>0</v>
      </c>
      <c r="BI2075">
        <f t="shared" si="871"/>
        <v>0</v>
      </c>
      <c r="BK2075">
        <f t="shared" si="872"/>
        <v>0</v>
      </c>
      <c r="BL2075">
        <f t="shared" si="873"/>
        <v>0</v>
      </c>
      <c r="BM2075">
        <f t="shared" si="874"/>
        <v>0</v>
      </c>
      <c r="BN2075">
        <f t="shared" si="875"/>
        <v>0</v>
      </c>
      <c r="BP2075">
        <f t="shared" si="876"/>
        <v>0</v>
      </c>
      <c r="BQ2075">
        <f t="shared" si="877"/>
        <v>0</v>
      </c>
      <c r="BR2075">
        <f t="shared" si="878"/>
        <v>0</v>
      </c>
      <c r="BS2075">
        <f t="shared" si="879"/>
        <v>0</v>
      </c>
      <c r="BU2075">
        <f t="shared" si="880"/>
        <v>0</v>
      </c>
      <c r="BV2075">
        <f t="shared" si="881"/>
        <v>0</v>
      </c>
      <c r="BW2075">
        <f t="shared" si="882"/>
        <v>0</v>
      </c>
      <c r="BX2075">
        <f t="shared" si="883"/>
        <v>0</v>
      </c>
      <c r="BZ2075">
        <f t="shared" si="884"/>
        <v>0</v>
      </c>
      <c r="CA2075">
        <f t="shared" si="885"/>
        <v>0</v>
      </c>
      <c r="CB2075">
        <f t="shared" si="886"/>
        <v>0</v>
      </c>
      <c r="CC2075">
        <f t="shared" ref="CC2075:CE2075" si="967">IF(OR(L2075="NS",L2075&lt;=SUM(P2075,T2075,X2075,AB2075,L2202,P2202,T2202,X2202,AB2202)),0,1)</f>
        <v>0</v>
      </c>
      <c r="CD2075">
        <f t="shared" si="967"/>
        <v>0</v>
      </c>
      <c r="CE2075">
        <f t="shared" si="967"/>
        <v>0</v>
      </c>
      <c r="CF2075">
        <f t="shared" ref="CF2075:CI2075" si="968">IF(OR(O2075="na",O2075="ns"),0,IF(O2075&lt;=K2075,0,1))+IF(OR(S2075="na",S2075="ns"),0,IF(S2075&lt;=K2075,0,1))+IF(OR(W2075="na",W2075="ns"),0,IF(W2075&lt;=K2075,0,1))+IF(OR(AA2075="na",AA2075="ns"),0,IF(AA2075&lt;=K2075,0,1))+IF(OR(K2202="na",K2202="ns"),0,IF(K2202&lt;=K2075,0,1))+IF(OR(O2202="na",O2202="ns"),0,IF(O2202&lt;=K2075,0,1))+IF(OR(S2202="na",S2202="ns"),0,IF(S2202&lt;=K2075,0,1))+IF(OR(W2202="na",W2202="ns"),0,IF(W2202&lt;=K2075,0,1))+IF(OR(AA2202="na",AA2202="ns"),0,IF(AA2202&lt;=K2075,0,1))</f>
        <v>0</v>
      </c>
      <c r="CG2075">
        <f t="shared" si="968"/>
        <v>0</v>
      </c>
      <c r="CH2075">
        <f t="shared" si="968"/>
        <v>0</v>
      </c>
      <c r="CI2075">
        <f t="shared" si="968"/>
        <v>0</v>
      </c>
    </row>
    <row r="2076" spans="1:87" ht="15" customHeight="1">
      <c r="A2076" s="166"/>
      <c r="B2076" s="7"/>
      <c r="C2076" s="207" t="s">
        <v>115</v>
      </c>
      <c r="D2076" s="321" t="str">
        <f t="shared" si="847"/>
        <v/>
      </c>
      <c r="E2076" s="321"/>
      <c r="F2076" s="321"/>
      <c r="G2076" s="320"/>
      <c r="H2076" s="320"/>
      <c r="I2076" s="320"/>
      <c r="J2076" s="320"/>
      <c r="K2076" s="234"/>
      <c r="L2076" s="234"/>
      <c r="M2076" s="234"/>
      <c r="N2076" s="234"/>
      <c r="O2076" s="234"/>
      <c r="P2076" s="234"/>
      <c r="Q2076" s="234"/>
      <c r="R2076" s="234"/>
      <c r="S2076" s="234"/>
      <c r="T2076" s="234"/>
      <c r="U2076" s="234"/>
      <c r="V2076" s="234"/>
      <c r="W2076" s="234"/>
      <c r="X2076" s="234"/>
      <c r="Y2076" s="234"/>
      <c r="Z2076" s="234"/>
      <c r="AA2076" s="234"/>
      <c r="AB2076" s="234"/>
      <c r="AC2076" s="234"/>
      <c r="AD2076" s="234"/>
      <c r="AG2076">
        <f t="shared" si="848"/>
        <v>0</v>
      </c>
      <c r="AH2076">
        <f t="shared" si="849"/>
        <v>0</v>
      </c>
      <c r="AI2076">
        <f t="shared" si="850"/>
        <v>0</v>
      </c>
      <c r="AJ2076">
        <f t="shared" si="851"/>
        <v>0</v>
      </c>
      <c r="AL2076">
        <f t="shared" si="852"/>
        <v>0</v>
      </c>
      <c r="AM2076">
        <f t="shared" si="853"/>
        <v>0</v>
      </c>
      <c r="AN2076">
        <f t="shared" si="854"/>
        <v>0</v>
      </c>
      <c r="AO2076">
        <f t="shared" si="855"/>
        <v>0</v>
      </c>
      <c r="AQ2076">
        <f t="shared" si="856"/>
        <v>0</v>
      </c>
      <c r="AR2076">
        <f t="shared" si="857"/>
        <v>0</v>
      </c>
      <c r="AS2076">
        <f t="shared" si="858"/>
        <v>0</v>
      </c>
      <c r="AT2076">
        <f t="shared" si="859"/>
        <v>0</v>
      </c>
      <c r="AV2076">
        <f t="shared" si="860"/>
        <v>0</v>
      </c>
      <c r="AW2076">
        <f t="shared" si="861"/>
        <v>0</v>
      </c>
      <c r="AX2076">
        <f t="shared" si="862"/>
        <v>0</v>
      </c>
      <c r="AY2076">
        <f t="shared" si="863"/>
        <v>0</v>
      </c>
      <c r="BA2076">
        <f t="shared" si="864"/>
        <v>0</v>
      </c>
      <c r="BB2076">
        <f t="shared" si="865"/>
        <v>0</v>
      </c>
      <c r="BC2076">
        <f t="shared" si="866"/>
        <v>0</v>
      </c>
      <c r="BD2076">
        <f t="shared" si="867"/>
        <v>0</v>
      </c>
      <c r="BF2076">
        <f t="shared" si="868"/>
        <v>0</v>
      </c>
      <c r="BG2076">
        <f t="shared" si="869"/>
        <v>0</v>
      </c>
      <c r="BH2076">
        <f t="shared" si="870"/>
        <v>0</v>
      </c>
      <c r="BI2076">
        <f t="shared" si="871"/>
        <v>0</v>
      </c>
      <c r="BK2076">
        <f t="shared" si="872"/>
        <v>0</v>
      </c>
      <c r="BL2076">
        <f t="shared" si="873"/>
        <v>0</v>
      </c>
      <c r="BM2076">
        <f t="shared" si="874"/>
        <v>0</v>
      </c>
      <c r="BN2076">
        <f t="shared" si="875"/>
        <v>0</v>
      </c>
      <c r="BP2076">
        <f t="shared" si="876"/>
        <v>0</v>
      </c>
      <c r="BQ2076">
        <f t="shared" si="877"/>
        <v>0</v>
      </c>
      <c r="BR2076">
        <f t="shared" si="878"/>
        <v>0</v>
      </c>
      <c r="BS2076">
        <f t="shared" si="879"/>
        <v>0</v>
      </c>
      <c r="BU2076">
        <f t="shared" si="880"/>
        <v>0</v>
      </c>
      <c r="BV2076">
        <f t="shared" si="881"/>
        <v>0</v>
      </c>
      <c r="BW2076">
        <f t="shared" si="882"/>
        <v>0</v>
      </c>
      <c r="BX2076">
        <f t="shared" si="883"/>
        <v>0</v>
      </c>
      <c r="BZ2076">
        <f t="shared" si="884"/>
        <v>0</v>
      </c>
      <c r="CA2076">
        <f t="shared" si="885"/>
        <v>0</v>
      </c>
      <c r="CB2076">
        <f t="shared" si="886"/>
        <v>0</v>
      </c>
      <c r="CC2076">
        <f t="shared" ref="CC2076:CE2076" si="969">IF(OR(L2076="NS",L2076&lt;=SUM(P2076,T2076,X2076,AB2076,L2203,P2203,T2203,X2203,AB2203)),0,1)</f>
        <v>0</v>
      </c>
      <c r="CD2076">
        <f t="shared" si="969"/>
        <v>0</v>
      </c>
      <c r="CE2076">
        <f t="shared" si="969"/>
        <v>0</v>
      </c>
      <c r="CF2076">
        <f t="shared" ref="CF2076:CI2076" si="970">IF(OR(O2076="na",O2076="ns"),0,IF(O2076&lt;=K2076,0,1))+IF(OR(S2076="na",S2076="ns"),0,IF(S2076&lt;=K2076,0,1))+IF(OR(W2076="na",W2076="ns"),0,IF(W2076&lt;=K2076,0,1))+IF(OR(AA2076="na",AA2076="ns"),0,IF(AA2076&lt;=K2076,0,1))+IF(OR(K2203="na",K2203="ns"),0,IF(K2203&lt;=K2076,0,1))+IF(OR(O2203="na",O2203="ns"),0,IF(O2203&lt;=K2076,0,1))+IF(OR(S2203="na",S2203="ns"),0,IF(S2203&lt;=K2076,0,1))+IF(OR(W2203="na",W2203="ns"),0,IF(W2203&lt;=K2076,0,1))+IF(OR(AA2203="na",AA2203="ns"),0,IF(AA2203&lt;=K2076,0,1))</f>
        <v>0</v>
      </c>
      <c r="CG2076">
        <f t="shared" si="970"/>
        <v>0</v>
      </c>
      <c r="CH2076">
        <f t="shared" si="970"/>
        <v>0</v>
      </c>
      <c r="CI2076">
        <f t="shared" si="970"/>
        <v>0</v>
      </c>
    </row>
    <row r="2077" spans="1:87" ht="15" customHeight="1">
      <c r="A2077" s="166"/>
      <c r="B2077" s="7"/>
      <c r="C2077" s="207" t="s">
        <v>116</v>
      </c>
      <c r="D2077" s="321" t="str">
        <f t="shared" si="847"/>
        <v/>
      </c>
      <c r="E2077" s="321"/>
      <c r="F2077" s="321"/>
      <c r="G2077" s="320"/>
      <c r="H2077" s="320"/>
      <c r="I2077" s="320"/>
      <c r="J2077" s="320"/>
      <c r="K2077" s="234"/>
      <c r="L2077" s="234"/>
      <c r="M2077" s="234"/>
      <c r="N2077" s="234"/>
      <c r="O2077" s="234"/>
      <c r="P2077" s="234"/>
      <c r="Q2077" s="234"/>
      <c r="R2077" s="234"/>
      <c r="S2077" s="234"/>
      <c r="T2077" s="234"/>
      <c r="U2077" s="234"/>
      <c r="V2077" s="234"/>
      <c r="W2077" s="234"/>
      <c r="X2077" s="234"/>
      <c r="Y2077" s="234"/>
      <c r="Z2077" s="234"/>
      <c r="AA2077" s="234"/>
      <c r="AB2077" s="234"/>
      <c r="AC2077" s="234"/>
      <c r="AD2077" s="234"/>
      <c r="AG2077">
        <f t="shared" si="848"/>
        <v>0</v>
      </c>
      <c r="AH2077">
        <f t="shared" si="849"/>
        <v>0</v>
      </c>
      <c r="AI2077">
        <f t="shared" si="850"/>
        <v>0</v>
      </c>
      <c r="AJ2077">
        <f t="shared" si="851"/>
        <v>0</v>
      </c>
      <c r="AL2077">
        <f t="shared" si="852"/>
        <v>0</v>
      </c>
      <c r="AM2077">
        <f t="shared" si="853"/>
        <v>0</v>
      </c>
      <c r="AN2077">
        <f t="shared" si="854"/>
        <v>0</v>
      </c>
      <c r="AO2077">
        <f t="shared" si="855"/>
        <v>0</v>
      </c>
      <c r="AQ2077">
        <f t="shared" si="856"/>
        <v>0</v>
      </c>
      <c r="AR2077">
        <f t="shared" si="857"/>
        <v>0</v>
      </c>
      <c r="AS2077">
        <f t="shared" si="858"/>
        <v>0</v>
      </c>
      <c r="AT2077">
        <f t="shared" si="859"/>
        <v>0</v>
      </c>
      <c r="AV2077">
        <f t="shared" si="860"/>
        <v>0</v>
      </c>
      <c r="AW2077">
        <f t="shared" si="861"/>
        <v>0</v>
      </c>
      <c r="AX2077">
        <f t="shared" si="862"/>
        <v>0</v>
      </c>
      <c r="AY2077">
        <f t="shared" si="863"/>
        <v>0</v>
      </c>
      <c r="BA2077">
        <f t="shared" si="864"/>
        <v>0</v>
      </c>
      <c r="BB2077">
        <f t="shared" si="865"/>
        <v>0</v>
      </c>
      <c r="BC2077">
        <f t="shared" si="866"/>
        <v>0</v>
      </c>
      <c r="BD2077">
        <f t="shared" si="867"/>
        <v>0</v>
      </c>
      <c r="BF2077">
        <f t="shared" si="868"/>
        <v>0</v>
      </c>
      <c r="BG2077">
        <f t="shared" si="869"/>
        <v>0</v>
      </c>
      <c r="BH2077">
        <f t="shared" si="870"/>
        <v>0</v>
      </c>
      <c r="BI2077">
        <f t="shared" si="871"/>
        <v>0</v>
      </c>
      <c r="BK2077">
        <f t="shared" si="872"/>
        <v>0</v>
      </c>
      <c r="BL2077">
        <f t="shared" si="873"/>
        <v>0</v>
      </c>
      <c r="BM2077">
        <f t="shared" si="874"/>
        <v>0</v>
      </c>
      <c r="BN2077">
        <f t="shared" si="875"/>
        <v>0</v>
      </c>
      <c r="BP2077">
        <f t="shared" si="876"/>
        <v>0</v>
      </c>
      <c r="BQ2077">
        <f t="shared" si="877"/>
        <v>0</v>
      </c>
      <c r="BR2077">
        <f t="shared" si="878"/>
        <v>0</v>
      </c>
      <c r="BS2077">
        <f t="shared" si="879"/>
        <v>0</v>
      </c>
      <c r="BU2077">
        <f t="shared" si="880"/>
        <v>0</v>
      </c>
      <c r="BV2077">
        <f t="shared" si="881"/>
        <v>0</v>
      </c>
      <c r="BW2077">
        <f t="shared" si="882"/>
        <v>0</v>
      </c>
      <c r="BX2077">
        <f t="shared" si="883"/>
        <v>0</v>
      </c>
      <c r="BZ2077">
        <f t="shared" si="884"/>
        <v>0</v>
      </c>
      <c r="CA2077">
        <f t="shared" si="885"/>
        <v>0</v>
      </c>
      <c r="CB2077">
        <f t="shared" si="886"/>
        <v>0</v>
      </c>
      <c r="CC2077">
        <f t="shared" ref="CC2077:CE2077" si="971">IF(OR(L2077="NS",L2077&lt;=SUM(P2077,T2077,X2077,AB2077,L2204,P2204,T2204,X2204,AB2204)),0,1)</f>
        <v>0</v>
      </c>
      <c r="CD2077">
        <f t="shared" si="971"/>
        <v>0</v>
      </c>
      <c r="CE2077">
        <f t="shared" si="971"/>
        <v>0</v>
      </c>
      <c r="CF2077">
        <f t="shared" ref="CF2077:CI2077" si="972">IF(OR(O2077="na",O2077="ns"),0,IF(O2077&lt;=K2077,0,1))+IF(OR(S2077="na",S2077="ns"),0,IF(S2077&lt;=K2077,0,1))+IF(OR(W2077="na",W2077="ns"),0,IF(W2077&lt;=K2077,0,1))+IF(OR(AA2077="na",AA2077="ns"),0,IF(AA2077&lt;=K2077,0,1))+IF(OR(K2204="na",K2204="ns"),0,IF(K2204&lt;=K2077,0,1))+IF(OR(O2204="na",O2204="ns"),0,IF(O2204&lt;=K2077,0,1))+IF(OR(S2204="na",S2204="ns"),0,IF(S2204&lt;=K2077,0,1))+IF(OR(W2204="na",W2204="ns"),0,IF(W2204&lt;=K2077,0,1))+IF(OR(AA2204="na",AA2204="ns"),0,IF(AA2204&lt;=K2077,0,1))</f>
        <v>0</v>
      </c>
      <c r="CG2077">
        <f t="shared" si="972"/>
        <v>0</v>
      </c>
      <c r="CH2077">
        <f t="shared" si="972"/>
        <v>0</v>
      </c>
      <c r="CI2077">
        <f t="shared" si="972"/>
        <v>0</v>
      </c>
    </row>
    <row r="2078" spans="1:87" ht="15" customHeight="1">
      <c r="A2078" s="166"/>
      <c r="B2078" s="7"/>
      <c r="C2078" s="207" t="s">
        <v>117</v>
      </c>
      <c r="D2078" s="321" t="str">
        <f t="shared" si="847"/>
        <v/>
      </c>
      <c r="E2078" s="321"/>
      <c r="F2078" s="321"/>
      <c r="G2078" s="320"/>
      <c r="H2078" s="320"/>
      <c r="I2078" s="320"/>
      <c r="J2078" s="320"/>
      <c r="K2078" s="234"/>
      <c r="L2078" s="234"/>
      <c r="M2078" s="234"/>
      <c r="N2078" s="234"/>
      <c r="O2078" s="234"/>
      <c r="P2078" s="234"/>
      <c r="Q2078" s="234"/>
      <c r="R2078" s="234"/>
      <c r="S2078" s="234"/>
      <c r="T2078" s="234"/>
      <c r="U2078" s="234"/>
      <c r="V2078" s="234"/>
      <c r="W2078" s="234"/>
      <c r="X2078" s="234"/>
      <c r="Y2078" s="234"/>
      <c r="Z2078" s="234"/>
      <c r="AA2078" s="234"/>
      <c r="AB2078" s="234"/>
      <c r="AC2078" s="234"/>
      <c r="AD2078" s="234"/>
      <c r="AG2078">
        <f t="shared" si="848"/>
        <v>0</v>
      </c>
      <c r="AH2078">
        <f t="shared" si="849"/>
        <v>0</v>
      </c>
      <c r="AI2078">
        <f t="shared" si="850"/>
        <v>0</v>
      </c>
      <c r="AJ2078">
        <f t="shared" si="851"/>
        <v>0</v>
      </c>
      <c r="AL2078">
        <f t="shared" si="852"/>
        <v>0</v>
      </c>
      <c r="AM2078">
        <f t="shared" si="853"/>
        <v>0</v>
      </c>
      <c r="AN2078">
        <f t="shared" si="854"/>
        <v>0</v>
      </c>
      <c r="AO2078">
        <f t="shared" si="855"/>
        <v>0</v>
      </c>
      <c r="AQ2078">
        <f t="shared" si="856"/>
        <v>0</v>
      </c>
      <c r="AR2078">
        <f t="shared" si="857"/>
        <v>0</v>
      </c>
      <c r="AS2078">
        <f t="shared" si="858"/>
        <v>0</v>
      </c>
      <c r="AT2078">
        <f t="shared" si="859"/>
        <v>0</v>
      </c>
      <c r="AV2078">
        <f t="shared" si="860"/>
        <v>0</v>
      </c>
      <c r="AW2078">
        <f t="shared" si="861"/>
        <v>0</v>
      </c>
      <c r="AX2078">
        <f t="shared" si="862"/>
        <v>0</v>
      </c>
      <c r="AY2078">
        <f t="shared" si="863"/>
        <v>0</v>
      </c>
      <c r="BA2078">
        <f t="shared" si="864"/>
        <v>0</v>
      </c>
      <c r="BB2078">
        <f t="shared" si="865"/>
        <v>0</v>
      </c>
      <c r="BC2078">
        <f t="shared" si="866"/>
        <v>0</v>
      </c>
      <c r="BD2078">
        <f t="shared" si="867"/>
        <v>0</v>
      </c>
      <c r="BF2078">
        <f t="shared" si="868"/>
        <v>0</v>
      </c>
      <c r="BG2078">
        <f t="shared" si="869"/>
        <v>0</v>
      </c>
      <c r="BH2078">
        <f t="shared" si="870"/>
        <v>0</v>
      </c>
      <c r="BI2078">
        <f t="shared" si="871"/>
        <v>0</v>
      </c>
      <c r="BK2078">
        <f t="shared" si="872"/>
        <v>0</v>
      </c>
      <c r="BL2078">
        <f t="shared" si="873"/>
        <v>0</v>
      </c>
      <c r="BM2078">
        <f t="shared" si="874"/>
        <v>0</v>
      </c>
      <c r="BN2078">
        <f t="shared" si="875"/>
        <v>0</v>
      </c>
      <c r="BP2078">
        <f t="shared" si="876"/>
        <v>0</v>
      </c>
      <c r="BQ2078">
        <f t="shared" si="877"/>
        <v>0</v>
      </c>
      <c r="BR2078">
        <f t="shared" si="878"/>
        <v>0</v>
      </c>
      <c r="BS2078">
        <f t="shared" si="879"/>
        <v>0</v>
      </c>
      <c r="BU2078">
        <f t="shared" si="880"/>
        <v>0</v>
      </c>
      <c r="BV2078">
        <f t="shared" si="881"/>
        <v>0</v>
      </c>
      <c r="BW2078">
        <f t="shared" si="882"/>
        <v>0</v>
      </c>
      <c r="BX2078">
        <f t="shared" si="883"/>
        <v>0</v>
      </c>
      <c r="BZ2078">
        <f t="shared" si="884"/>
        <v>0</v>
      </c>
      <c r="CA2078">
        <f t="shared" si="885"/>
        <v>0</v>
      </c>
      <c r="CB2078">
        <f t="shared" si="886"/>
        <v>0</v>
      </c>
      <c r="CC2078">
        <f t="shared" ref="CC2078:CE2078" si="973">IF(OR(L2078="NS",L2078&lt;=SUM(P2078,T2078,X2078,AB2078,L2205,P2205,T2205,X2205,AB2205)),0,1)</f>
        <v>0</v>
      </c>
      <c r="CD2078">
        <f t="shared" si="973"/>
        <v>0</v>
      </c>
      <c r="CE2078">
        <f t="shared" si="973"/>
        <v>0</v>
      </c>
      <c r="CF2078">
        <f t="shared" ref="CF2078:CI2078" si="974">IF(OR(O2078="na",O2078="ns"),0,IF(O2078&lt;=K2078,0,1))+IF(OR(S2078="na",S2078="ns"),0,IF(S2078&lt;=K2078,0,1))+IF(OR(W2078="na",W2078="ns"),0,IF(W2078&lt;=K2078,0,1))+IF(OR(AA2078="na",AA2078="ns"),0,IF(AA2078&lt;=K2078,0,1))+IF(OR(K2205="na",K2205="ns"),0,IF(K2205&lt;=K2078,0,1))+IF(OR(O2205="na",O2205="ns"),0,IF(O2205&lt;=K2078,0,1))+IF(OR(S2205="na",S2205="ns"),0,IF(S2205&lt;=K2078,0,1))+IF(OR(W2205="na",W2205="ns"),0,IF(W2205&lt;=K2078,0,1))+IF(OR(AA2205="na",AA2205="ns"),0,IF(AA2205&lt;=K2078,0,1))</f>
        <v>0</v>
      </c>
      <c r="CG2078">
        <f t="shared" si="974"/>
        <v>0</v>
      </c>
      <c r="CH2078">
        <f t="shared" si="974"/>
        <v>0</v>
      </c>
      <c r="CI2078">
        <f t="shared" si="974"/>
        <v>0</v>
      </c>
    </row>
    <row r="2079" spans="1:87" ht="15" customHeight="1">
      <c r="A2079" s="166"/>
      <c r="B2079" s="7"/>
      <c r="C2079" s="207" t="s">
        <v>118</v>
      </c>
      <c r="D2079" s="321" t="str">
        <f t="shared" si="847"/>
        <v/>
      </c>
      <c r="E2079" s="321"/>
      <c r="F2079" s="321"/>
      <c r="G2079" s="320"/>
      <c r="H2079" s="320"/>
      <c r="I2079" s="320"/>
      <c r="J2079" s="320"/>
      <c r="K2079" s="234"/>
      <c r="L2079" s="234"/>
      <c r="M2079" s="234"/>
      <c r="N2079" s="234"/>
      <c r="O2079" s="234"/>
      <c r="P2079" s="234"/>
      <c r="Q2079" s="234"/>
      <c r="R2079" s="234"/>
      <c r="S2079" s="234"/>
      <c r="T2079" s="234"/>
      <c r="U2079" s="234"/>
      <c r="V2079" s="234"/>
      <c r="W2079" s="234"/>
      <c r="X2079" s="234"/>
      <c r="Y2079" s="234"/>
      <c r="Z2079" s="234"/>
      <c r="AA2079" s="234"/>
      <c r="AB2079" s="234"/>
      <c r="AC2079" s="234"/>
      <c r="AD2079" s="234"/>
      <c r="AG2079">
        <f t="shared" si="848"/>
        <v>0</v>
      </c>
      <c r="AH2079">
        <f t="shared" si="849"/>
        <v>0</v>
      </c>
      <c r="AI2079">
        <f t="shared" si="850"/>
        <v>0</v>
      </c>
      <c r="AJ2079">
        <f t="shared" si="851"/>
        <v>0</v>
      </c>
      <c r="AL2079">
        <f t="shared" si="852"/>
        <v>0</v>
      </c>
      <c r="AM2079">
        <f t="shared" si="853"/>
        <v>0</v>
      </c>
      <c r="AN2079">
        <f t="shared" si="854"/>
        <v>0</v>
      </c>
      <c r="AO2079">
        <f t="shared" si="855"/>
        <v>0</v>
      </c>
      <c r="AQ2079">
        <f t="shared" si="856"/>
        <v>0</v>
      </c>
      <c r="AR2079">
        <f t="shared" si="857"/>
        <v>0</v>
      </c>
      <c r="AS2079">
        <f t="shared" si="858"/>
        <v>0</v>
      </c>
      <c r="AT2079">
        <f t="shared" si="859"/>
        <v>0</v>
      </c>
      <c r="AV2079">
        <f t="shared" si="860"/>
        <v>0</v>
      </c>
      <c r="AW2079">
        <f t="shared" si="861"/>
        <v>0</v>
      </c>
      <c r="AX2079">
        <f t="shared" si="862"/>
        <v>0</v>
      </c>
      <c r="AY2079">
        <f t="shared" si="863"/>
        <v>0</v>
      </c>
      <c r="BA2079">
        <f t="shared" si="864"/>
        <v>0</v>
      </c>
      <c r="BB2079">
        <f t="shared" si="865"/>
        <v>0</v>
      </c>
      <c r="BC2079">
        <f t="shared" si="866"/>
        <v>0</v>
      </c>
      <c r="BD2079">
        <f t="shared" si="867"/>
        <v>0</v>
      </c>
      <c r="BF2079">
        <f t="shared" si="868"/>
        <v>0</v>
      </c>
      <c r="BG2079">
        <f t="shared" si="869"/>
        <v>0</v>
      </c>
      <c r="BH2079">
        <f t="shared" si="870"/>
        <v>0</v>
      </c>
      <c r="BI2079">
        <f t="shared" si="871"/>
        <v>0</v>
      </c>
      <c r="BK2079">
        <f t="shared" si="872"/>
        <v>0</v>
      </c>
      <c r="BL2079">
        <f t="shared" si="873"/>
        <v>0</v>
      </c>
      <c r="BM2079">
        <f t="shared" si="874"/>
        <v>0</v>
      </c>
      <c r="BN2079">
        <f t="shared" si="875"/>
        <v>0</v>
      </c>
      <c r="BP2079">
        <f t="shared" si="876"/>
        <v>0</v>
      </c>
      <c r="BQ2079">
        <f t="shared" si="877"/>
        <v>0</v>
      </c>
      <c r="BR2079">
        <f t="shared" si="878"/>
        <v>0</v>
      </c>
      <c r="BS2079">
        <f t="shared" si="879"/>
        <v>0</v>
      </c>
      <c r="BU2079">
        <f t="shared" si="880"/>
        <v>0</v>
      </c>
      <c r="BV2079">
        <f t="shared" si="881"/>
        <v>0</v>
      </c>
      <c r="BW2079">
        <f t="shared" si="882"/>
        <v>0</v>
      </c>
      <c r="BX2079">
        <f t="shared" si="883"/>
        <v>0</v>
      </c>
      <c r="BZ2079">
        <f t="shared" si="884"/>
        <v>0</v>
      </c>
      <c r="CA2079">
        <f t="shared" si="885"/>
        <v>0</v>
      </c>
      <c r="CB2079">
        <f t="shared" si="886"/>
        <v>0</v>
      </c>
      <c r="CC2079">
        <f t="shared" ref="CC2079:CE2079" si="975">IF(OR(L2079="NS",L2079&lt;=SUM(P2079,T2079,X2079,AB2079,L2206,P2206,T2206,X2206,AB2206)),0,1)</f>
        <v>0</v>
      </c>
      <c r="CD2079">
        <f t="shared" si="975"/>
        <v>0</v>
      </c>
      <c r="CE2079">
        <f t="shared" si="975"/>
        <v>0</v>
      </c>
      <c r="CF2079">
        <f t="shared" ref="CF2079:CI2079" si="976">IF(OR(O2079="na",O2079="ns"),0,IF(O2079&lt;=K2079,0,1))+IF(OR(S2079="na",S2079="ns"),0,IF(S2079&lt;=K2079,0,1))+IF(OR(W2079="na",W2079="ns"),0,IF(W2079&lt;=K2079,0,1))+IF(OR(AA2079="na",AA2079="ns"),0,IF(AA2079&lt;=K2079,0,1))+IF(OR(K2206="na",K2206="ns"),0,IF(K2206&lt;=K2079,0,1))+IF(OR(O2206="na",O2206="ns"),0,IF(O2206&lt;=K2079,0,1))+IF(OR(S2206="na",S2206="ns"),0,IF(S2206&lt;=K2079,0,1))+IF(OR(W2206="na",W2206="ns"),0,IF(W2206&lt;=K2079,0,1))+IF(OR(AA2206="na",AA2206="ns"),0,IF(AA2206&lt;=K2079,0,1))</f>
        <v>0</v>
      </c>
      <c r="CG2079">
        <f t="shared" si="976"/>
        <v>0</v>
      </c>
      <c r="CH2079">
        <f t="shared" si="976"/>
        <v>0</v>
      </c>
      <c r="CI2079">
        <f t="shared" si="976"/>
        <v>0</v>
      </c>
    </row>
    <row r="2080" spans="1:87" ht="15" customHeight="1">
      <c r="A2080" s="166"/>
      <c r="B2080" s="7"/>
      <c r="C2080" s="207" t="s">
        <v>119</v>
      </c>
      <c r="D2080" s="321" t="str">
        <f t="shared" si="847"/>
        <v/>
      </c>
      <c r="E2080" s="321"/>
      <c r="F2080" s="321"/>
      <c r="G2080" s="320"/>
      <c r="H2080" s="320"/>
      <c r="I2080" s="320"/>
      <c r="J2080" s="320"/>
      <c r="K2080" s="234"/>
      <c r="L2080" s="234"/>
      <c r="M2080" s="234"/>
      <c r="N2080" s="234"/>
      <c r="O2080" s="234"/>
      <c r="P2080" s="234"/>
      <c r="Q2080" s="234"/>
      <c r="R2080" s="234"/>
      <c r="S2080" s="234"/>
      <c r="T2080" s="234"/>
      <c r="U2080" s="234"/>
      <c r="V2080" s="234"/>
      <c r="W2080" s="234"/>
      <c r="X2080" s="234"/>
      <c r="Y2080" s="234"/>
      <c r="Z2080" s="234"/>
      <c r="AA2080" s="234"/>
      <c r="AB2080" s="234"/>
      <c r="AC2080" s="234"/>
      <c r="AD2080" s="234"/>
      <c r="AG2080">
        <f t="shared" si="848"/>
        <v>0</v>
      </c>
      <c r="AH2080">
        <f t="shared" si="849"/>
        <v>0</v>
      </c>
      <c r="AI2080">
        <f t="shared" si="850"/>
        <v>0</v>
      </c>
      <c r="AJ2080">
        <f t="shared" si="851"/>
        <v>0</v>
      </c>
      <c r="AL2080">
        <f t="shared" si="852"/>
        <v>0</v>
      </c>
      <c r="AM2080">
        <f t="shared" si="853"/>
        <v>0</v>
      </c>
      <c r="AN2080">
        <f t="shared" si="854"/>
        <v>0</v>
      </c>
      <c r="AO2080">
        <f t="shared" si="855"/>
        <v>0</v>
      </c>
      <c r="AQ2080">
        <f t="shared" si="856"/>
        <v>0</v>
      </c>
      <c r="AR2080">
        <f t="shared" si="857"/>
        <v>0</v>
      </c>
      <c r="AS2080">
        <f t="shared" si="858"/>
        <v>0</v>
      </c>
      <c r="AT2080">
        <f t="shared" si="859"/>
        <v>0</v>
      </c>
      <c r="AV2080">
        <f t="shared" si="860"/>
        <v>0</v>
      </c>
      <c r="AW2080">
        <f t="shared" si="861"/>
        <v>0</v>
      </c>
      <c r="AX2080">
        <f t="shared" si="862"/>
        <v>0</v>
      </c>
      <c r="AY2080">
        <f t="shared" si="863"/>
        <v>0</v>
      </c>
      <c r="BA2080">
        <f t="shared" si="864"/>
        <v>0</v>
      </c>
      <c r="BB2080">
        <f t="shared" si="865"/>
        <v>0</v>
      </c>
      <c r="BC2080">
        <f t="shared" si="866"/>
        <v>0</v>
      </c>
      <c r="BD2080">
        <f t="shared" si="867"/>
        <v>0</v>
      </c>
      <c r="BF2080">
        <f t="shared" si="868"/>
        <v>0</v>
      </c>
      <c r="BG2080">
        <f t="shared" si="869"/>
        <v>0</v>
      </c>
      <c r="BH2080">
        <f t="shared" si="870"/>
        <v>0</v>
      </c>
      <c r="BI2080">
        <f t="shared" si="871"/>
        <v>0</v>
      </c>
      <c r="BK2080">
        <f t="shared" si="872"/>
        <v>0</v>
      </c>
      <c r="BL2080">
        <f t="shared" si="873"/>
        <v>0</v>
      </c>
      <c r="BM2080">
        <f t="shared" si="874"/>
        <v>0</v>
      </c>
      <c r="BN2080">
        <f t="shared" si="875"/>
        <v>0</v>
      </c>
      <c r="BP2080">
        <f t="shared" si="876"/>
        <v>0</v>
      </c>
      <c r="BQ2080">
        <f t="shared" si="877"/>
        <v>0</v>
      </c>
      <c r="BR2080">
        <f t="shared" si="878"/>
        <v>0</v>
      </c>
      <c r="BS2080">
        <f t="shared" si="879"/>
        <v>0</v>
      </c>
      <c r="BU2080">
        <f t="shared" si="880"/>
        <v>0</v>
      </c>
      <c r="BV2080">
        <f t="shared" si="881"/>
        <v>0</v>
      </c>
      <c r="BW2080">
        <f t="shared" si="882"/>
        <v>0</v>
      </c>
      <c r="BX2080">
        <f t="shared" si="883"/>
        <v>0</v>
      </c>
      <c r="BZ2080">
        <f t="shared" si="884"/>
        <v>0</v>
      </c>
      <c r="CA2080">
        <f t="shared" si="885"/>
        <v>0</v>
      </c>
      <c r="CB2080">
        <f t="shared" si="886"/>
        <v>0</v>
      </c>
      <c r="CC2080">
        <f t="shared" ref="CC2080:CE2080" si="977">IF(OR(L2080="NS",L2080&lt;=SUM(P2080,T2080,X2080,AB2080,L2207,P2207,T2207,X2207,AB2207)),0,1)</f>
        <v>0</v>
      </c>
      <c r="CD2080">
        <f t="shared" si="977"/>
        <v>0</v>
      </c>
      <c r="CE2080">
        <f t="shared" si="977"/>
        <v>0</v>
      </c>
      <c r="CF2080">
        <f t="shared" ref="CF2080:CI2080" si="978">IF(OR(O2080="na",O2080="ns"),0,IF(O2080&lt;=K2080,0,1))+IF(OR(S2080="na",S2080="ns"),0,IF(S2080&lt;=K2080,0,1))+IF(OR(W2080="na",W2080="ns"),0,IF(W2080&lt;=K2080,0,1))+IF(OR(AA2080="na",AA2080="ns"),0,IF(AA2080&lt;=K2080,0,1))+IF(OR(K2207="na",K2207="ns"),0,IF(K2207&lt;=K2080,0,1))+IF(OR(O2207="na",O2207="ns"),0,IF(O2207&lt;=K2080,0,1))+IF(OR(S2207="na",S2207="ns"),0,IF(S2207&lt;=K2080,0,1))+IF(OR(W2207="na",W2207="ns"),0,IF(W2207&lt;=K2080,0,1))+IF(OR(AA2207="na",AA2207="ns"),0,IF(AA2207&lt;=K2080,0,1))</f>
        <v>0</v>
      </c>
      <c r="CG2080">
        <f t="shared" si="978"/>
        <v>0</v>
      </c>
      <c r="CH2080">
        <f t="shared" si="978"/>
        <v>0</v>
      </c>
      <c r="CI2080">
        <f t="shared" si="978"/>
        <v>0</v>
      </c>
    </row>
    <row r="2081" spans="1:87" ht="15" customHeight="1">
      <c r="A2081" s="166"/>
      <c r="B2081" s="7"/>
      <c r="C2081" s="207" t="s">
        <v>120</v>
      </c>
      <c r="D2081" s="321" t="str">
        <f t="shared" si="847"/>
        <v/>
      </c>
      <c r="E2081" s="321"/>
      <c r="F2081" s="321"/>
      <c r="G2081" s="320"/>
      <c r="H2081" s="320"/>
      <c r="I2081" s="320"/>
      <c r="J2081" s="320"/>
      <c r="K2081" s="234"/>
      <c r="L2081" s="234"/>
      <c r="M2081" s="234"/>
      <c r="N2081" s="234"/>
      <c r="O2081" s="234"/>
      <c r="P2081" s="234"/>
      <c r="Q2081" s="234"/>
      <c r="R2081" s="234"/>
      <c r="S2081" s="234"/>
      <c r="T2081" s="234"/>
      <c r="U2081" s="234"/>
      <c r="V2081" s="234"/>
      <c r="W2081" s="234"/>
      <c r="X2081" s="234"/>
      <c r="Y2081" s="234"/>
      <c r="Z2081" s="234"/>
      <c r="AA2081" s="234"/>
      <c r="AB2081" s="234"/>
      <c r="AC2081" s="234"/>
      <c r="AD2081" s="234"/>
      <c r="AG2081">
        <f t="shared" si="848"/>
        <v>0</v>
      </c>
      <c r="AH2081">
        <f t="shared" si="849"/>
        <v>0</v>
      </c>
      <c r="AI2081">
        <f t="shared" si="850"/>
        <v>0</v>
      </c>
      <c r="AJ2081">
        <f t="shared" si="851"/>
        <v>0</v>
      </c>
      <c r="AL2081">
        <f t="shared" si="852"/>
        <v>0</v>
      </c>
      <c r="AM2081">
        <f t="shared" si="853"/>
        <v>0</v>
      </c>
      <c r="AN2081">
        <f t="shared" si="854"/>
        <v>0</v>
      </c>
      <c r="AO2081">
        <f t="shared" si="855"/>
        <v>0</v>
      </c>
      <c r="AQ2081">
        <f t="shared" si="856"/>
        <v>0</v>
      </c>
      <c r="AR2081">
        <f t="shared" si="857"/>
        <v>0</v>
      </c>
      <c r="AS2081">
        <f t="shared" si="858"/>
        <v>0</v>
      </c>
      <c r="AT2081">
        <f t="shared" si="859"/>
        <v>0</v>
      </c>
      <c r="AV2081">
        <f t="shared" si="860"/>
        <v>0</v>
      </c>
      <c r="AW2081">
        <f t="shared" si="861"/>
        <v>0</v>
      </c>
      <c r="AX2081">
        <f t="shared" si="862"/>
        <v>0</v>
      </c>
      <c r="AY2081">
        <f t="shared" si="863"/>
        <v>0</v>
      </c>
      <c r="BA2081">
        <f t="shared" si="864"/>
        <v>0</v>
      </c>
      <c r="BB2081">
        <f t="shared" si="865"/>
        <v>0</v>
      </c>
      <c r="BC2081">
        <f t="shared" si="866"/>
        <v>0</v>
      </c>
      <c r="BD2081">
        <f t="shared" si="867"/>
        <v>0</v>
      </c>
      <c r="BF2081">
        <f t="shared" si="868"/>
        <v>0</v>
      </c>
      <c r="BG2081">
        <f t="shared" si="869"/>
        <v>0</v>
      </c>
      <c r="BH2081">
        <f t="shared" si="870"/>
        <v>0</v>
      </c>
      <c r="BI2081">
        <f t="shared" si="871"/>
        <v>0</v>
      </c>
      <c r="BK2081">
        <f t="shared" si="872"/>
        <v>0</v>
      </c>
      <c r="BL2081">
        <f t="shared" si="873"/>
        <v>0</v>
      </c>
      <c r="BM2081">
        <f t="shared" si="874"/>
        <v>0</v>
      </c>
      <c r="BN2081">
        <f t="shared" si="875"/>
        <v>0</v>
      </c>
      <c r="BP2081">
        <f t="shared" si="876"/>
        <v>0</v>
      </c>
      <c r="BQ2081">
        <f t="shared" si="877"/>
        <v>0</v>
      </c>
      <c r="BR2081">
        <f t="shared" si="878"/>
        <v>0</v>
      </c>
      <c r="BS2081">
        <f t="shared" si="879"/>
        <v>0</v>
      </c>
      <c r="BU2081">
        <f t="shared" si="880"/>
        <v>0</v>
      </c>
      <c r="BV2081">
        <f t="shared" si="881"/>
        <v>0</v>
      </c>
      <c r="BW2081">
        <f t="shared" si="882"/>
        <v>0</v>
      </c>
      <c r="BX2081">
        <f t="shared" si="883"/>
        <v>0</v>
      </c>
      <c r="BZ2081">
        <f t="shared" si="884"/>
        <v>0</v>
      </c>
      <c r="CA2081">
        <f t="shared" si="885"/>
        <v>0</v>
      </c>
      <c r="CB2081">
        <f t="shared" si="886"/>
        <v>0</v>
      </c>
      <c r="CC2081">
        <f t="shared" ref="CC2081:CE2081" si="979">IF(OR(L2081="NS",L2081&lt;=SUM(P2081,T2081,X2081,AB2081,L2208,P2208,T2208,X2208,AB2208)),0,1)</f>
        <v>0</v>
      </c>
      <c r="CD2081">
        <f t="shared" si="979"/>
        <v>0</v>
      </c>
      <c r="CE2081">
        <f t="shared" si="979"/>
        <v>0</v>
      </c>
      <c r="CF2081">
        <f t="shared" ref="CF2081:CI2081" si="980">IF(OR(O2081="na",O2081="ns"),0,IF(O2081&lt;=K2081,0,1))+IF(OR(S2081="na",S2081="ns"),0,IF(S2081&lt;=K2081,0,1))+IF(OR(W2081="na",W2081="ns"),0,IF(W2081&lt;=K2081,0,1))+IF(OR(AA2081="na",AA2081="ns"),0,IF(AA2081&lt;=K2081,0,1))+IF(OR(K2208="na",K2208="ns"),0,IF(K2208&lt;=K2081,0,1))+IF(OR(O2208="na",O2208="ns"),0,IF(O2208&lt;=K2081,0,1))+IF(OR(S2208="na",S2208="ns"),0,IF(S2208&lt;=K2081,0,1))+IF(OR(W2208="na",W2208="ns"),0,IF(W2208&lt;=K2081,0,1))+IF(OR(AA2208="na",AA2208="ns"),0,IF(AA2208&lt;=K2081,0,1))</f>
        <v>0</v>
      </c>
      <c r="CG2081">
        <f t="shared" si="980"/>
        <v>0</v>
      </c>
      <c r="CH2081">
        <f t="shared" si="980"/>
        <v>0</v>
      </c>
      <c r="CI2081">
        <f t="shared" si="980"/>
        <v>0</v>
      </c>
    </row>
    <row r="2082" spans="1:87" ht="15" customHeight="1">
      <c r="A2082" s="166"/>
      <c r="B2082" s="7"/>
      <c r="C2082" s="207" t="s">
        <v>121</v>
      </c>
      <c r="D2082" s="321" t="str">
        <f t="shared" si="847"/>
        <v/>
      </c>
      <c r="E2082" s="321"/>
      <c r="F2082" s="321"/>
      <c r="G2082" s="320"/>
      <c r="H2082" s="320"/>
      <c r="I2082" s="320"/>
      <c r="J2082" s="320"/>
      <c r="K2082" s="234"/>
      <c r="L2082" s="234"/>
      <c r="M2082" s="234"/>
      <c r="N2082" s="234"/>
      <c r="O2082" s="234"/>
      <c r="P2082" s="234"/>
      <c r="Q2082" s="234"/>
      <c r="R2082" s="234"/>
      <c r="S2082" s="234"/>
      <c r="T2082" s="234"/>
      <c r="U2082" s="234"/>
      <c r="V2082" s="234"/>
      <c r="W2082" s="234"/>
      <c r="X2082" s="234"/>
      <c r="Y2082" s="234"/>
      <c r="Z2082" s="234"/>
      <c r="AA2082" s="234"/>
      <c r="AB2082" s="234"/>
      <c r="AC2082" s="234"/>
      <c r="AD2082" s="234"/>
      <c r="AG2082">
        <f t="shared" si="848"/>
        <v>0</v>
      </c>
      <c r="AH2082">
        <f t="shared" si="849"/>
        <v>0</v>
      </c>
      <c r="AI2082">
        <f t="shared" si="850"/>
        <v>0</v>
      </c>
      <c r="AJ2082">
        <f t="shared" si="851"/>
        <v>0</v>
      </c>
      <c r="AL2082">
        <f t="shared" si="852"/>
        <v>0</v>
      </c>
      <c r="AM2082">
        <f t="shared" si="853"/>
        <v>0</v>
      </c>
      <c r="AN2082">
        <f t="shared" si="854"/>
        <v>0</v>
      </c>
      <c r="AO2082">
        <f t="shared" si="855"/>
        <v>0</v>
      </c>
      <c r="AQ2082">
        <f t="shared" si="856"/>
        <v>0</v>
      </c>
      <c r="AR2082">
        <f t="shared" si="857"/>
        <v>0</v>
      </c>
      <c r="AS2082">
        <f t="shared" si="858"/>
        <v>0</v>
      </c>
      <c r="AT2082">
        <f t="shared" si="859"/>
        <v>0</v>
      </c>
      <c r="AV2082">
        <f t="shared" si="860"/>
        <v>0</v>
      </c>
      <c r="AW2082">
        <f t="shared" si="861"/>
        <v>0</v>
      </c>
      <c r="AX2082">
        <f t="shared" si="862"/>
        <v>0</v>
      </c>
      <c r="AY2082">
        <f t="shared" si="863"/>
        <v>0</v>
      </c>
      <c r="BA2082">
        <f t="shared" si="864"/>
        <v>0</v>
      </c>
      <c r="BB2082">
        <f t="shared" si="865"/>
        <v>0</v>
      </c>
      <c r="BC2082">
        <f t="shared" si="866"/>
        <v>0</v>
      </c>
      <c r="BD2082">
        <f t="shared" si="867"/>
        <v>0</v>
      </c>
      <c r="BF2082">
        <f t="shared" si="868"/>
        <v>0</v>
      </c>
      <c r="BG2082">
        <f t="shared" si="869"/>
        <v>0</v>
      </c>
      <c r="BH2082">
        <f t="shared" si="870"/>
        <v>0</v>
      </c>
      <c r="BI2082">
        <f t="shared" si="871"/>
        <v>0</v>
      </c>
      <c r="BK2082">
        <f t="shared" si="872"/>
        <v>0</v>
      </c>
      <c r="BL2082">
        <f t="shared" si="873"/>
        <v>0</v>
      </c>
      <c r="BM2082">
        <f t="shared" si="874"/>
        <v>0</v>
      </c>
      <c r="BN2082">
        <f t="shared" si="875"/>
        <v>0</v>
      </c>
      <c r="BP2082">
        <f t="shared" si="876"/>
        <v>0</v>
      </c>
      <c r="BQ2082">
        <f t="shared" si="877"/>
        <v>0</v>
      </c>
      <c r="BR2082">
        <f t="shared" si="878"/>
        <v>0</v>
      </c>
      <c r="BS2082">
        <f t="shared" si="879"/>
        <v>0</v>
      </c>
      <c r="BU2082">
        <f t="shared" si="880"/>
        <v>0</v>
      </c>
      <c r="BV2082">
        <f t="shared" si="881"/>
        <v>0</v>
      </c>
      <c r="BW2082">
        <f t="shared" si="882"/>
        <v>0</v>
      </c>
      <c r="BX2082">
        <f t="shared" si="883"/>
        <v>0</v>
      </c>
      <c r="BZ2082">
        <f t="shared" si="884"/>
        <v>0</v>
      </c>
      <c r="CA2082">
        <f t="shared" si="885"/>
        <v>0</v>
      </c>
      <c r="CB2082">
        <f t="shared" si="886"/>
        <v>0</v>
      </c>
      <c r="CC2082">
        <f t="shared" ref="CC2082:CE2082" si="981">IF(OR(L2082="NS",L2082&lt;=SUM(P2082,T2082,X2082,AB2082,L2209,P2209,T2209,X2209,AB2209)),0,1)</f>
        <v>0</v>
      </c>
      <c r="CD2082">
        <f t="shared" si="981"/>
        <v>0</v>
      </c>
      <c r="CE2082">
        <f t="shared" si="981"/>
        <v>0</v>
      </c>
      <c r="CF2082">
        <f t="shared" ref="CF2082:CI2082" si="982">IF(OR(O2082="na",O2082="ns"),0,IF(O2082&lt;=K2082,0,1))+IF(OR(S2082="na",S2082="ns"),0,IF(S2082&lt;=K2082,0,1))+IF(OR(W2082="na",W2082="ns"),0,IF(W2082&lt;=K2082,0,1))+IF(OR(AA2082="na",AA2082="ns"),0,IF(AA2082&lt;=K2082,0,1))+IF(OR(K2209="na",K2209="ns"),0,IF(K2209&lt;=K2082,0,1))+IF(OR(O2209="na",O2209="ns"),0,IF(O2209&lt;=K2082,0,1))+IF(OR(S2209="na",S2209="ns"),0,IF(S2209&lt;=K2082,0,1))+IF(OR(W2209="na",W2209="ns"),0,IF(W2209&lt;=K2082,0,1))+IF(OR(AA2209="na",AA2209="ns"),0,IF(AA2209&lt;=K2082,0,1))</f>
        <v>0</v>
      </c>
      <c r="CG2082">
        <f t="shared" si="982"/>
        <v>0</v>
      </c>
      <c r="CH2082">
        <f t="shared" si="982"/>
        <v>0</v>
      </c>
      <c r="CI2082">
        <f t="shared" si="982"/>
        <v>0</v>
      </c>
    </row>
    <row r="2083" spans="1:87" ht="15" customHeight="1">
      <c r="A2083" s="166"/>
      <c r="B2083" s="7"/>
      <c r="C2083" s="207" t="s">
        <v>122</v>
      </c>
      <c r="D2083" s="321" t="str">
        <f t="shared" si="847"/>
        <v/>
      </c>
      <c r="E2083" s="321"/>
      <c r="F2083" s="321"/>
      <c r="G2083" s="320"/>
      <c r="H2083" s="320"/>
      <c r="I2083" s="320"/>
      <c r="J2083" s="320"/>
      <c r="K2083" s="234"/>
      <c r="L2083" s="234"/>
      <c r="M2083" s="234"/>
      <c r="N2083" s="234"/>
      <c r="O2083" s="234"/>
      <c r="P2083" s="234"/>
      <c r="Q2083" s="234"/>
      <c r="R2083" s="234"/>
      <c r="S2083" s="234"/>
      <c r="T2083" s="234"/>
      <c r="U2083" s="234"/>
      <c r="V2083" s="234"/>
      <c r="W2083" s="234"/>
      <c r="X2083" s="234"/>
      <c r="Y2083" s="234"/>
      <c r="Z2083" s="234"/>
      <c r="AA2083" s="234"/>
      <c r="AB2083" s="234"/>
      <c r="AC2083" s="234"/>
      <c r="AD2083" s="234"/>
      <c r="AG2083">
        <f t="shared" si="848"/>
        <v>0</v>
      </c>
      <c r="AH2083">
        <f t="shared" si="849"/>
        <v>0</v>
      </c>
      <c r="AI2083">
        <f t="shared" si="850"/>
        <v>0</v>
      </c>
      <c r="AJ2083">
        <f t="shared" si="851"/>
        <v>0</v>
      </c>
      <c r="AL2083">
        <f t="shared" si="852"/>
        <v>0</v>
      </c>
      <c r="AM2083">
        <f t="shared" si="853"/>
        <v>0</v>
      </c>
      <c r="AN2083">
        <f t="shared" si="854"/>
        <v>0</v>
      </c>
      <c r="AO2083">
        <f t="shared" si="855"/>
        <v>0</v>
      </c>
      <c r="AQ2083">
        <f t="shared" si="856"/>
        <v>0</v>
      </c>
      <c r="AR2083">
        <f t="shared" si="857"/>
        <v>0</v>
      </c>
      <c r="AS2083">
        <f t="shared" si="858"/>
        <v>0</v>
      </c>
      <c r="AT2083">
        <f t="shared" si="859"/>
        <v>0</v>
      </c>
      <c r="AV2083">
        <f t="shared" si="860"/>
        <v>0</v>
      </c>
      <c r="AW2083">
        <f t="shared" si="861"/>
        <v>0</v>
      </c>
      <c r="AX2083">
        <f t="shared" si="862"/>
        <v>0</v>
      </c>
      <c r="AY2083">
        <f t="shared" si="863"/>
        <v>0</v>
      </c>
      <c r="BA2083">
        <f t="shared" si="864"/>
        <v>0</v>
      </c>
      <c r="BB2083">
        <f t="shared" si="865"/>
        <v>0</v>
      </c>
      <c r="BC2083">
        <f t="shared" si="866"/>
        <v>0</v>
      </c>
      <c r="BD2083">
        <f t="shared" si="867"/>
        <v>0</v>
      </c>
      <c r="BF2083">
        <f t="shared" si="868"/>
        <v>0</v>
      </c>
      <c r="BG2083">
        <f t="shared" si="869"/>
        <v>0</v>
      </c>
      <c r="BH2083">
        <f t="shared" si="870"/>
        <v>0</v>
      </c>
      <c r="BI2083">
        <f t="shared" si="871"/>
        <v>0</v>
      </c>
      <c r="BK2083">
        <f t="shared" si="872"/>
        <v>0</v>
      </c>
      <c r="BL2083">
        <f t="shared" si="873"/>
        <v>0</v>
      </c>
      <c r="BM2083">
        <f t="shared" si="874"/>
        <v>0</v>
      </c>
      <c r="BN2083">
        <f t="shared" si="875"/>
        <v>0</v>
      </c>
      <c r="BP2083">
        <f t="shared" si="876"/>
        <v>0</v>
      </c>
      <c r="BQ2083">
        <f t="shared" si="877"/>
        <v>0</v>
      </c>
      <c r="BR2083">
        <f t="shared" si="878"/>
        <v>0</v>
      </c>
      <c r="BS2083">
        <f t="shared" si="879"/>
        <v>0</v>
      </c>
      <c r="BU2083">
        <f t="shared" si="880"/>
        <v>0</v>
      </c>
      <c r="BV2083">
        <f t="shared" si="881"/>
        <v>0</v>
      </c>
      <c r="BW2083">
        <f t="shared" si="882"/>
        <v>0</v>
      </c>
      <c r="BX2083">
        <f t="shared" si="883"/>
        <v>0</v>
      </c>
      <c r="BZ2083">
        <f t="shared" si="884"/>
        <v>0</v>
      </c>
      <c r="CA2083">
        <f t="shared" si="885"/>
        <v>0</v>
      </c>
      <c r="CB2083">
        <f t="shared" si="886"/>
        <v>0</v>
      </c>
      <c r="CC2083">
        <f t="shared" ref="CC2083:CE2083" si="983">IF(OR(L2083="NS",L2083&lt;=SUM(P2083,T2083,X2083,AB2083,L2210,P2210,T2210,X2210,AB2210)),0,1)</f>
        <v>0</v>
      </c>
      <c r="CD2083">
        <f t="shared" si="983"/>
        <v>0</v>
      </c>
      <c r="CE2083">
        <f t="shared" si="983"/>
        <v>0</v>
      </c>
      <c r="CF2083">
        <f t="shared" ref="CF2083:CI2083" si="984">IF(OR(O2083="na",O2083="ns"),0,IF(O2083&lt;=K2083,0,1))+IF(OR(S2083="na",S2083="ns"),0,IF(S2083&lt;=K2083,0,1))+IF(OR(W2083="na",W2083="ns"),0,IF(W2083&lt;=K2083,0,1))+IF(OR(AA2083="na",AA2083="ns"),0,IF(AA2083&lt;=K2083,0,1))+IF(OR(K2210="na",K2210="ns"),0,IF(K2210&lt;=K2083,0,1))+IF(OR(O2210="na",O2210="ns"),0,IF(O2210&lt;=K2083,0,1))+IF(OR(S2210="na",S2210="ns"),0,IF(S2210&lt;=K2083,0,1))+IF(OR(W2210="na",W2210="ns"),0,IF(W2210&lt;=K2083,0,1))+IF(OR(AA2210="na",AA2210="ns"),0,IF(AA2210&lt;=K2083,0,1))</f>
        <v>0</v>
      </c>
      <c r="CG2083">
        <f t="shared" si="984"/>
        <v>0</v>
      </c>
      <c r="CH2083">
        <f t="shared" si="984"/>
        <v>0</v>
      </c>
      <c r="CI2083">
        <f t="shared" si="984"/>
        <v>0</v>
      </c>
    </row>
    <row r="2084" spans="1:87" ht="15" customHeight="1">
      <c r="A2084" s="166"/>
      <c r="B2084" s="7"/>
      <c r="C2084" s="207" t="s">
        <v>123</v>
      </c>
      <c r="D2084" s="321" t="str">
        <f t="shared" si="847"/>
        <v/>
      </c>
      <c r="E2084" s="321"/>
      <c r="F2084" s="321"/>
      <c r="G2084" s="320"/>
      <c r="H2084" s="320"/>
      <c r="I2084" s="320"/>
      <c r="J2084" s="320"/>
      <c r="K2084" s="234"/>
      <c r="L2084" s="234"/>
      <c r="M2084" s="234"/>
      <c r="N2084" s="234"/>
      <c r="O2084" s="234"/>
      <c r="P2084" s="234"/>
      <c r="Q2084" s="234"/>
      <c r="R2084" s="234"/>
      <c r="S2084" s="234"/>
      <c r="T2084" s="234"/>
      <c r="U2084" s="234"/>
      <c r="V2084" s="234"/>
      <c r="W2084" s="234"/>
      <c r="X2084" s="234"/>
      <c r="Y2084" s="234"/>
      <c r="Z2084" s="234"/>
      <c r="AA2084" s="234"/>
      <c r="AB2084" s="234"/>
      <c r="AC2084" s="234"/>
      <c r="AD2084" s="234"/>
      <c r="AG2084">
        <f t="shared" si="848"/>
        <v>0</v>
      </c>
      <c r="AH2084">
        <f t="shared" si="849"/>
        <v>0</v>
      </c>
      <c r="AI2084">
        <f t="shared" si="850"/>
        <v>0</v>
      </c>
      <c r="AJ2084">
        <f t="shared" si="851"/>
        <v>0</v>
      </c>
      <c r="AL2084">
        <f t="shared" si="852"/>
        <v>0</v>
      </c>
      <c r="AM2084">
        <f t="shared" si="853"/>
        <v>0</v>
      </c>
      <c r="AN2084">
        <f t="shared" si="854"/>
        <v>0</v>
      </c>
      <c r="AO2084">
        <f t="shared" si="855"/>
        <v>0</v>
      </c>
      <c r="AQ2084">
        <f t="shared" si="856"/>
        <v>0</v>
      </c>
      <c r="AR2084">
        <f t="shared" si="857"/>
        <v>0</v>
      </c>
      <c r="AS2084">
        <f t="shared" si="858"/>
        <v>0</v>
      </c>
      <c r="AT2084">
        <f t="shared" si="859"/>
        <v>0</v>
      </c>
      <c r="AV2084">
        <f t="shared" si="860"/>
        <v>0</v>
      </c>
      <c r="AW2084">
        <f t="shared" si="861"/>
        <v>0</v>
      </c>
      <c r="AX2084">
        <f t="shared" si="862"/>
        <v>0</v>
      </c>
      <c r="AY2084">
        <f t="shared" si="863"/>
        <v>0</v>
      </c>
      <c r="BA2084">
        <f t="shared" si="864"/>
        <v>0</v>
      </c>
      <c r="BB2084">
        <f t="shared" si="865"/>
        <v>0</v>
      </c>
      <c r="BC2084">
        <f t="shared" si="866"/>
        <v>0</v>
      </c>
      <c r="BD2084">
        <f t="shared" si="867"/>
        <v>0</v>
      </c>
      <c r="BF2084">
        <f t="shared" si="868"/>
        <v>0</v>
      </c>
      <c r="BG2084">
        <f t="shared" si="869"/>
        <v>0</v>
      </c>
      <c r="BH2084">
        <f t="shared" si="870"/>
        <v>0</v>
      </c>
      <c r="BI2084">
        <f t="shared" si="871"/>
        <v>0</v>
      </c>
      <c r="BK2084">
        <f t="shared" si="872"/>
        <v>0</v>
      </c>
      <c r="BL2084">
        <f t="shared" si="873"/>
        <v>0</v>
      </c>
      <c r="BM2084">
        <f t="shared" si="874"/>
        <v>0</v>
      </c>
      <c r="BN2084">
        <f t="shared" si="875"/>
        <v>0</v>
      </c>
      <c r="BP2084">
        <f t="shared" si="876"/>
        <v>0</v>
      </c>
      <c r="BQ2084">
        <f t="shared" si="877"/>
        <v>0</v>
      </c>
      <c r="BR2084">
        <f t="shared" si="878"/>
        <v>0</v>
      </c>
      <c r="BS2084">
        <f t="shared" si="879"/>
        <v>0</v>
      </c>
      <c r="BU2084">
        <f t="shared" si="880"/>
        <v>0</v>
      </c>
      <c r="BV2084">
        <f t="shared" si="881"/>
        <v>0</v>
      </c>
      <c r="BW2084">
        <f t="shared" si="882"/>
        <v>0</v>
      </c>
      <c r="BX2084">
        <f t="shared" si="883"/>
        <v>0</v>
      </c>
      <c r="BZ2084">
        <f t="shared" si="884"/>
        <v>0</v>
      </c>
      <c r="CA2084">
        <f t="shared" si="885"/>
        <v>0</v>
      </c>
      <c r="CB2084">
        <f t="shared" si="886"/>
        <v>0</v>
      </c>
      <c r="CC2084">
        <f t="shared" ref="CC2084:CE2084" si="985">IF(OR(L2084="NS",L2084&lt;=SUM(P2084,T2084,X2084,AB2084,L2211,P2211,T2211,X2211,AB2211)),0,1)</f>
        <v>0</v>
      </c>
      <c r="CD2084">
        <f t="shared" si="985"/>
        <v>0</v>
      </c>
      <c r="CE2084">
        <f t="shared" si="985"/>
        <v>0</v>
      </c>
      <c r="CF2084">
        <f t="shared" ref="CF2084:CI2084" si="986">IF(OR(O2084="na",O2084="ns"),0,IF(O2084&lt;=K2084,0,1))+IF(OR(S2084="na",S2084="ns"),0,IF(S2084&lt;=K2084,0,1))+IF(OR(W2084="na",W2084="ns"),0,IF(W2084&lt;=K2084,0,1))+IF(OR(AA2084="na",AA2084="ns"),0,IF(AA2084&lt;=K2084,0,1))+IF(OR(K2211="na",K2211="ns"),0,IF(K2211&lt;=K2084,0,1))+IF(OR(O2211="na",O2211="ns"),0,IF(O2211&lt;=K2084,0,1))+IF(OR(S2211="na",S2211="ns"),0,IF(S2211&lt;=K2084,0,1))+IF(OR(W2211="na",W2211="ns"),0,IF(W2211&lt;=K2084,0,1))+IF(OR(AA2211="na",AA2211="ns"),0,IF(AA2211&lt;=K2084,0,1))</f>
        <v>0</v>
      </c>
      <c r="CG2084">
        <f t="shared" si="986"/>
        <v>0</v>
      </c>
      <c r="CH2084">
        <f t="shared" si="986"/>
        <v>0</v>
      </c>
      <c r="CI2084">
        <f t="shared" si="986"/>
        <v>0</v>
      </c>
    </row>
    <row r="2085" spans="1:87" ht="15" customHeight="1">
      <c r="A2085" s="166"/>
      <c r="B2085" s="7"/>
      <c r="C2085" s="207" t="s">
        <v>124</v>
      </c>
      <c r="D2085" s="321" t="str">
        <f t="shared" si="847"/>
        <v/>
      </c>
      <c r="E2085" s="321"/>
      <c r="F2085" s="321"/>
      <c r="G2085" s="320"/>
      <c r="H2085" s="320"/>
      <c r="I2085" s="320"/>
      <c r="J2085" s="320"/>
      <c r="K2085" s="234"/>
      <c r="L2085" s="234"/>
      <c r="M2085" s="234"/>
      <c r="N2085" s="234"/>
      <c r="O2085" s="234"/>
      <c r="P2085" s="234"/>
      <c r="Q2085" s="234"/>
      <c r="R2085" s="234"/>
      <c r="S2085" s="234"/>
      <c r="T2085" s="234"/>
      <c r="U2085" s="234"/>
      <c r="V2085" s="234"/>
      <c r="W2085" s="234"/>
      <c r="X2085" s="234"/>
      <c r="Y2085" s="234"/>
      <c r="Z2085" s="234"/>
      <c r="AA2085" s="234"/>
      <c r="AB2085" s="234"/>
      <c r="AC2085" s="234"/>
      <c r="AD2085" s="234"/>
      <c r="AG2085">
        <f t="shared" si="848"/>
        <v>0</v>
      </c>
      <c r="AH2085">
        <f t="shared" si="849"/>
        <v>0</v>
      </c>
      <c r="AI2085">
        <f t="shared" si="850"/>
        <v>0</v>
      </c>
      <c r="AJ2085">
        <f t="shared" si="851"/>
        <v>0</v>
      </c>
      <c r="AL2085">
        <f t="shared" si="852"/>
        <v>0</v>
      </c>
      <c r="AM2085">
        <f t="shared" si="853"/>
        <v>0</v>
      </c>
      <c r="AN2085">
        <f t="shared" si="854"/>
        <v>0</v>
      </c>
      <c r="AO2085">
        <f t="shared" si="855"/>
        <v>0</v>
      </c>
      <c r="AQ2085">
        <f t="shared" si="856"/>
        <v>0</v>
      </c>
      <c r="AR2085">
        <f t="shared" si="857"/>
        <v>0</v>
      </c>
      <c r="AS2085">
        <f t="shared" si="858"/>
        <v>0</v>
      </c>
      <c r="AT2085">
        <f t="shared" si="859"/>
        <v>0</v>
      </c>
      <c r="AV2085">
        <f t="shared" si="860"/>
        <v>0</v>
      </c>
      <c r="AW2085">
        <f t="shared" si="861"/>
        <v>0</v>
      </c>
      <c r="AX2085">
        <f t="shared" si="862"/>
        <v>0</v>
      </c>
      <c r="AY2085">
        <f t="shared" si="863"/>
        <v>0</v>
      </c>
      <c r="BA2085">
        <f t="shared" si="864"/>
        <v>0</v>
      </c>
      <c r="BB2085">
        <f t="shared" si="865"/>
        <v>0</v>
      </c>
      <c r="BC2085">
        <f t="shared" si="866"/>
        <v>0</v>
      </c>
      <c r="BD2085">
        <f t="shared" si="867"/>
        <v>0</v>
      </c>
      <c r="BF2085">
        <f t="shared" si="868"/>
        <v>0</v>
      </c>
      <c r="BG2085">
        <f t="shared" si="869"/>
        <v>0</v>
      </c>
      <c r="BH2085">
        <f t="shared" si="870"/>
        <v>0</v>
      </c>
      <c r="BI2085">
        <f t="shared" si="871"/>
        <v>0</v>
      </c>
      <c r="BK2085">
        <f t="shared" si="872"/>
        <v>0</v>
      </c>
      <c r="BL2085">
        <f t="shared" si="873"/>
        <v>0</v>
      </c>
      <c r="BM2085">
        <f t="shared" si="874"/>
        <v>0</v>
      </c>
      <c r="BN2085">
        <f t="shared" si="875"/>
        <v>0</v>
      </c>
      <c r="BP2085">
        <f t="shared" si="876"/>
        <v>0</v>
      </c>
      <c r="BQ2085">
        <f t="shared" si="877"/>
        <v>0</v>
      </c>
      <c r="BR2085">
        <f t="shared" si="878"/>
        <v>0</v>
      </c>
      <c r="BS2085">
        <f t="shared" si="879"/>
        <v>0</v>
      </c>
      <c r="BU2085">
        <f t="shared" si="880"/>
        <v>0</v>
      </c>
      <c r="BV2085">
        <f t="shared" si="881"/>
        <v>0</v>
      </c>
      <c r="BW2085">
        <f t="shared" si="882"/>
        <v>0</v>
      </c>
      <c r="BX2085">
        <f t="shared" si="883"/>
        <v>0</v>
      </c>
      <c r="BZ2085">
        <f t="shared" si="884"/>
        <v>0</v>
      </c>
      <c r="CA2085">
        <f t="shared" si="885"/>
        <v>0</v>
      </c>
      <c r="CB2085">
        <f t="shared" si="886"/>
        <v>0</v>
      </c>
      <c r="CC2085">
        <f t="shared" ref="CC2085:CE2085" si="987">IF(OR(L2085="NS",L2085&lt;=SUM(P2085,T2085,X2085,AB2085,L2212,P2212,T2212,X2212,AB2212)),0,1)</f>
        <v>0</v>
      </c>
      <c r="CD2085">
        <f t="shared" si="987"/>
        <v>0</v>
      </c>
      <c r="CE2085">
        <f t="shared" si="987"/>
        <v>0</v>
      </c>
      <c r="CF2085">
        <f t="shared" ref="CF2085:CI2085" si="988">IF(OR(O2085="na",O2085="ns"),0,IF(O2085&lt;=K2085,0,1))+IF(OR(S2085="na",S2085="ns"),0,IF(S2085&lt;=K2085,0,1))+IF(OR(W2085="na",W2085="ns"),0,IF(W2085&lt;=K2085,0,1))+IF(OR(AA2085="na",AA2085="ns"),0,IF(AA2085&lt;=K2085,0,1))+IF(OR(K2212="na",K2212="ns"),0,IF(K2212&lt;=K2085,0,1))+IF(OR(O2212="na",O2212="ns"),0,IF(O2212&lt;=K2085,0,1))+IF(OR(S2212="na",S2212="ns"),0,IF(S2212&lt;=K2085,0,1))+IF(OR(W2212="na",W2212="ns"),0,IF(W2212&lt;=K2085,0,1))+IF(OR(AA2212="na",AA2212="ns"),0,IF(AA2212&lt;=K2085,0,1))</f>
        <v>0</v>
      </c>
      <c r="CG2085">
        <f t="shared" si="988"/>
        <v>0</v>
      </c>
      <c r="CH2085">
        <f t="shared" si="988"/>
        <v>0</v>
      </c>
      <c r="CI2085">
        <f t="shared" si="988"/>
        <v>0</v>
      </c>
    </row>
    <row r="2086" spans="1:87" ht="15" customHeight="1">
      <c r="A2086" s="166"/>
      <c r="B2086" s="7"/>
      <c r="C2086" s="207" t="s">
        <v>125</v>
      </c>
      <c r="D2086" s="321" t="str">
        <f t="shared" si="847"/>
        <v/>
      </c>
      <c r="E2086" s="321"/>
      <c r="F2086" s="321"/>
      <c r="G2086" s="320"/>
      <c r="H2086" s="320"/>
      <c r="I2086" s="320"/>
      <c r="J2086" s="320"/>
      <c r="K2086" s="234"/>
      <c r="L2086" s="234"/>
      <c r="M2086" s="234"/>
      <c r="N2086" s="234"/>
      <c r="O2086" s="234"/>
      <c r="P2086" s="234"/>
      <c r="Q2086" s="234"/>
      <c r="R2086" s="234"/>
      <c r="S2086" s="234"/>
      <c r="T2086" s="234"/>
      <c r="U2086" s="234"/>
      <c r="V2086" s="234"/>
      <c r="W2086" s="234"/>
      <c r="X2086" s="234"/>
      <c r="Y2086" s="234"/>
      <c r="Z2086" s="234"/>
      <c r="AA2086" s="234"/>
      <c r="AB2086" s="234"/>
      <c r="AC2086" s="234"/>
      <c r="AD2086" s="234"/>
      <c r="AG2086">
        <f t="shared" si="848"/>
        <v>0</v>
      </c>
      <c r="AH2086">
        <f t="shared" si="849"/>
        <v>0</v>
      </c>
      <c r="AI2086">
        <f t="shared" si="850"/>
        <v>0</v>
      </c>
      <c r="AJ2086">
        <f t="shared" si="851"/>
        <v>0</v>
      </c>
      <c r="AL2086">
        <f t="shared" si="852"/>
        <v>0</v>
      </c>
      <c r="AM2086">
        <f t="shared" si="853"/>
        <v>0</v>
      </c>
      <c r="AN2086">
        <f t="shared" si="854"/>
        <v>0</v>
      </c>
      <c r="AO2086">
        <f t="shared" si="855"/>
        <v>0</v>
      </c>
      <c r="AQ2086">
        <f t="shared" si="856"/>
        <v>0</v>
      </c>
      <c r="AR2086">
        <f t="shared" si="857"/>
        <v>0</v>
      </c>
      <c r="AS2086">
        <f t="shared" si="858"/>
        <v>0</v>
      </c>
      <c r="AT2086">
        <f t="shared" si="859"/>
        <v>0</v>
      </c>
      <c r="AV2086">
        <f t="shared" si="860"/>
        <v>0</v>
      </c>
      <c r="AW2086">
        <f t="shared" si="861"/>
        <v>0</v>
      </c>
      <c r="AX2086">
        <f t="shared" si="862"/>
        <v>0</v>
      </c>
      <c r="AY2086">
        <f t="shared" si="863"/>
        <v>0</v>
      </c>
      <c r="BA2086">
        <f t="shared" si="864"/>
        <v>0</v>
      </c>
      <c r="BB2086">
        <f t="shared" si="865"/>
        <v>0</v>
      </c>
      <c r="BC2086">
        <f t="shared" si="866"/>
        <v>0</v>
      </c>
      <c r="BD2086">
        <f t="shared" si="867"/>
        <v>0</v>
      </c>
      <c r="BF2086">
        <f t="shared" si="868"/>
        <v>0</v>
      </c>
      <c r="BG2086">
        <f t="shared" si="869"/>
        <v>0</v>
      </c>
      <c r="BH2086">
        <f t="shared" si="870"/>
        <v>0</v>
      </c>
      <c r="BI2086">
        <f t="shared" si="871"/>
        <v>0</v>
      </c>
      <c r="BK2086">
        <f t="shared" si="872"/>
        <v>0</v>
      </c>
      <c r="BL2086">
        <f t="shared" si="873"/>
        <v>0</v>
      </c>
      <c r="BM2086">
        <f t="shared" si="874"/>
        <v>0</v>
      </c>
      <c r="BN2086">
        <f t="shared" si="875"/>
        <v>0</v>
      </c>
      <c r="BP2086">
        <f t="shared" si="876"/>
        <v>0</v>
      </c>
      <c r="BQ2086">
        <f t="shared" si="877"/>
        <v>0</v>
      </c>
      <c r="BR2086">
        <f t="shared" si="878"/>
        <v>0</v>
      </c>
      <c r="BS2086">
        <f t="shared" si="879"/>
        <v>0</v>
      </c>
      <c r="BU2086">
        <f t="shared" si="880"/>
        <v>0</v>
      </c>
      <c r="BV2086">
        <f t="shared" si="881"/>
        <v>0</v>
      </c>
      <c r="BW2086">
        <f t="shared" si="882"/>
        <v>0</v>
      </c>
      <c r="BX2086">
        <f t="shared" si="883"/>
        <v>0</v>
      </c>
      <c r="BZ2086">
        <f t="shared" si="884"/>
        <v>0</v>
      </c>
      <c r="CA2086">
        <f t="shared" si="885"/>
        <v>0</v>
      </c>
      <c r="CB2086">
        <f t="shared" si="886"/>
        <v>0</v>
      </c>
      <c r="CC2086">
        <f t="shared" ref="CC2086:CE2086" si="989">IF(OR(L2086="NS",L2086&lt;=SUM(P2086,T2086,X2086,AB2086,L2213,P2213,T2213,X2213,AB2213)),0,1)</f>
        <v>0</v>
      </c>
      <c r="CD2086">
        <f t="shared" si="989"/>
        <v>0</v>
      </c>
      <c r="CE2086">
        <f t="shared" si="989"/>
        <v>0</v>
      </c>
      <c r="CF2086">
        <f t="shared" ref="CF2086:CI2086" si="990">IF(OR(O2086="na",O2086="ns"),0,IF(O2086&lt;=K2086,0,1))+IF(OR(S2086="na",S2086="ns"),0,IF(S2086&lt;=K2086,0,1))+IF(OR(W2086="na",W2086="ns"),0,IF(W2086&lt;=K2086,0,1))+IF(OR(AA2086="na",AA2086="ns"),0,IF(AA2086&lt;=K2086,0,1))+IF(OR(K2213="na",K2213="ns"),0,IF(K2213&lt;=K2086,0,1))+IF(OR(O2213="na",O2213="ns"),0,IF(O2213&lt;=K2086,0,1))+IF(OR(S2213="na",S2213="ns"),0,IF(S2213&lt;=K2086,0,1))+IF(OR(W2213="na",W2213="ns"),0,IF(W2213&lt;=K2086,0,1))+IF(OR(AA2213="na",AA2213="ns"),0,IF(AA2213&lt;=K2086,0,1))</f>
        <v>0</v>
      </c>
      <c r="CG2086">
        <f t="shared" si="990"/>
        <v>0</v>
      </c>
      <c r="CH2086">
        <f t="shared" si="990"/>
        <v>0</v>
      </c>
      <c r="CI2086">
        <f t="shared" si="990"/>
        <v>0</v>
      </c>
    </row>
    <row r="2087" spans="1:87" ht="15" customHeight="1">
      <c r="A2087" s="166"/>
      <c r="B2087" s="7"/>
      <c r="C2087" s="207" t="s">
        <v>126</v>
      </c>
      <c r="D2087" s="321" t="str">
        <f t="shared" si="847"/>
        <v/>
      </c>
      <c r="E2087" s="321"/>
      <c r="F2087" s="321"/>
      <c r="G2087" s="320"/>
      <c r="H2087" s="320"/>
      <c r="I2087" s="320"/>
      <c r="J2087" s="320"/>
      <c r="K2087" s="234"/>
      <c r="L2087" s="234"/>
      <c r="M2087" s="234"/>
      <c r="N2087" s="234"/>
      <c r="O2087" s="234"/>
      <c r="P2087" s="234"/>
      <c r="Q2087" s="234"/>
      <c r="R2087" s="234"/>
      <c r="S2087" s="234"/>
      <c r="T2087" s="234"/>
      <c r="U2087" s="234"/>
      <c r="V2087" s="234"/>
      <c r="W2087" s="234"/>
      <c r="X2087" s="234"/>
      <c r="Y2087" s="234"/>
      <c r="Z2087" s="234"/>
      <c r="AA2087" s="234"/>
      <c r="AB2087" s="234"/>
      <c r="AC2087" s="234"/>
      <c r="AD2087" s="234"/>
      <c r="AG2087">
        <f t="shared" si="848"/>
        <v>0</v>
      </c>
      <c r="AH2087">
        <f t="shared" si="849"/>
        <v>0</v>
      </c>
      <c r="AI2087">
        <f t="shared" si="850"/>
        <v>0</v>
      </c>
      <c r="AJ2087">
        <f t="shared" si="851"/>
        <v>0</v>
      </c>
      <c r="AL2087">
        <f t="shared" si="852"/>
        <v>0</v>
      </c>
      <c r="AM2087">
        <f t="shared" si="853"/>
        <v>0</v>
      </c>
      <c r="AN2087">
        <f t="shared" si="854"/>
        <v>0</v>
      </c>
      <c r="AO2087">
        <f t="shared" si="855"/>
        <v>0</v>
      </c>
      <c r="AQ2087">
        <f t="shared" si="856"/>
        <v>0</v>
      </c>
      <c r="AR2087">
        <f t="shared" si="857"/>
        <v>0</v>
      </c>
      <c r="AS2087">
        <f t="shared" si="858"/>
        <v>0</v>
      </c>
      <c r="AT2087">
        <f t="shared" si="859"/>
        <v>0</v>
      </c>
      <c r="AV2087">
        <f t="shared" si="860"/>
        <v>0</v>
      </c>
      <c r="AW2087">
        <f t="shared" si="861"/>
        <v>0</v>
      </c>
      <c r="AX2087">
        <f t="shared" si="862"/>
        <v>0</v>
      </c>
      <c r="AY2087">
        <f t="shared" si="863"/>
        <v>0</v>
      </c>
      <c r="BA2087">
        <f t="shared" si="864"/>
        <v>0</v>
      </c>
      <c r="BB2087">
        <f t="shared" si="865"/>
        <v>0</v>
      </c>
      <c r="BC2087">
        <f t="shared" si="866"/>
        <v>0</v>
      </c>
      <c r="BD2087">
        <f t="shared" si="867"/>
        <v>0</v>
      </c>
      <c r="BF2087">
        <f t="shared" si="868"/>
        <v>0</v>
      </c>
      <c r="BG2087">
        <f t="shared" si="869"/>
        <v>0</v>
      </c>
      <c r="BH2087">
        <f t="shared" si="870"/>
        <v>0</v>
      </c>
      <c r="BI2087">
        <f t="shared" si="871"/>
        <v>0</v>
      </c>
      <c r="BK2087">
        <f t="shared" si="872"/>
        <v>0</v>
      </c>
      <c r="BL2087">
        <f t="shared" si="873"/>
        <v>0</v>
      </c>
      <c r="BM2087">
        <f t="shared" si="874"/>
        <v>0</v>
      </c>
      <c r="BN2087">
        <f t="shared" si="875"/>
        <v>0</v>
      </c>
      <c r="BP2087">
        <f t="shared" si="876"/>
        <v>0</v>
      </c>
      <c r="BQ2087">
        <f t="shared" si="877"/>
        <v>0</v>
      </c>
      <c r="BR2087">
        <f t="shared" si="878"/>
        <v>0</v>
      </c>
      <c r="BS2087">
        <f t="shared" si="879"/>
        <v>0</v>
      </c>
      <c r="BU2087">
        <f t="shared" si="880"/>
        <v>0</v>
      </c>
      <c r="BV2087">
        <f t="shared" si="881"/>
        <v>0</v>
      </c>
      <c r="BW2087">
        <f t="shared" si="882"/>
        <v>0</v>
      </c>
      <c r="BX2087">
        <f t="shared" si="883"/>
        <v>0</v>
      </c>
      <c r="BZ2087">
        <f t="shared" si="884"/>
        <v>0</v>
      </c>
      <c r="CA2087">
        <f t="shared" si="885"/>
        <v>0</v>
      </c>
      <c r="CB2087">
        <f t="shared" si="886"/>
        <v>0</v>
      </c>
      <c r="CC2087">
        <f t="shared" ref="CC2087:CE2087" si="991">IF(OR(L2087="NS",L2087&lt;=SUM(P2087,T2087,X2087,AB2087,L2214,P2214,T2214,X2214,AB2214)),0,1)</f>
        <v>0</v>
      </c>
      <c r="CD2087">
        <f t="shared" si="991"/>
        <v>0</v>
      </c>
      <c r="CE2087">
        <f t="shared" si="991"/>
        <v>0</v>
      </c>
      <c r="CF2087">
        <f t="shared" ref="CF2087:CI2087" si="992">IF(OR(O2087="na",O2087="ns"),0,IF(O2087&lt;=K2087,0,1))+IF(OR(S2087="na",S2087="ns"),0,IF(S2087&lt;=K2087,0,1))+IF(OR(W2087="na",W2087="ns"),0,IF(W2087&lt;=K2087,0,1))+IF(OR(AA2087="na",AA2087="ns"),0,IF(AA2087&lt;=K2087,0,1))+IF(OR(K2214="na",K2214="ns"),0,IF(K2214&lt;=K2087,0,1))+IF(OR(O2214="na",O2214="ns"),0,IF(O2214&lt;=K2087,0,1))+IF(OR(S2214="na",S2214="ns"),0,IF(S2214&lt;=K2087,0,1))+IF(OR(W2214="na",W2214="ns"),0,IF(W2214&lt;=K2087,0,1))+IF(OR(AA2214="na",AA2214="ns"),0,IF(AA2214&lt;=K2087,0,1))</f>
        <v>0</v>
      </c>
      <c r="CG2087">
        <f t="shared" si="992"/>
        <v>0</v>
      </c>
      <c r="CH2087">
        <f t="shared" si="992"/>
        <v>0</v>
      </c>
      <c r="CI2087">
        <f t="shared" si="992"/>
        <v>0</v>
      </c>
    </row>
    <row r="2088" spans="1:87" ht="15" customHeight="1">
      <c r="A2088" s="166"/>
      <c r="B2088" s="7"/>
      <c r="C2088" s="207" t="s">
        <v>127</v>
      </c>
      <c r="D2088" s="321" t="str">
        <f t="shared" si="847"/>
        <v/>
      </c>
      <c r="E2088" s="321"/>
      <c r="F2088" s="321"/>
      <c r="G2088" s="320"/>
      <c r="H2088" s="320"/>
      <c r="I2088" s="320"/>
      <c r="J2088" s="320"/>
      <c r="K2088" s="234"/>
      <c r="L2088" s="234"/>
      <c r="M2088" s="234"/>
      <c r="N2088" s="234"/>
      <c r="O2088" s="234"/>
      <c r="P2088" s="234"/>
      <c r="Q2088" s="234"/>
      <c r="R2088" s="234"/>
      <c r="S2088" s="234"/>
      <c r="T2088" s="234"/>
      <c r="U2088" s="234"/>
      <c r="V2088" s="234"/>
      <c r="W2088" s="234"/>
      <c r="X2088" s="234"/>
      <c r="Y2088" s="234"/>
      <c r="Z2088" s="234"/>
      <c r="AA2088" s="234"/>
      <c r="AB2088" s="234"/>
      <c r="AC2088" s="234"/>
      <c r="AD2088" s="234"/>
      <c r="AG2088">
        <f t="shared" si="848"/>
        <v>0</v>
      </c>
      <c r="AH2088">
        <f t="shared" si="849"/>
        <v>0</v>
      </c>
      <c r="AI2088">
        <f t="shared" si="850"/>
        <v>0</v>
      </c>
      <c r="AJ2088">
        <f t="shared" si="851"/>
        <v>0</v>
      </c>
      <c r="AL2088">
        <f t="shared" si="852"/>
        <v>0</v>
      </c>
      <c r="AM2088">
        <f t="shared" si="853"/>
        <v>0</v>
      </c>
      <c r="AN2088">
        <f t="shared" si="854"/>
        <v>0</v>
      </c>
      <c r="AO2088">
        <f t="shared" si="855"/>
        <v>0</v>
      </c>
      <c r="AQ2088">
        <f t="shared" si="856"/>
        <v>0</v>
      </c>
      <c r="AR2088">
        <f t="shared" si="857"/>
        <v>0</v>
      </c>
      <c r="AS2088">
        <f t="shared" si="858"/>
        <v>0</v>
      </c>
      <c r="AT2088">
        <f t="shared" si="859"/>
        <v>0</v>
      </c>
      <c r="AV2088">
        <f t="shared" si="860"/>
        <v>0</v>
      </c>
      <c r="AW2088">
        <f t="shared" si="861"/>
        <v>0</v>
      </c>
      <c r="AX2088">
        <f t="shared" si="862"/>
        <v>0</v>
      </c>
      <c r="AY2088">
        <f t="shared" si="863"/>
        <v>0</v>
      </c>
      <c r="BA2088">
        <f t="shared" si="864"/>
        <v>0</v>
      </c>
      <c r="BB2088">
        <f t="shared" si="865"/>
        <v>0</v>
      </c>
      <c r="BC2088">
        <f t="shared" si="866"/>
        <v>0</v>
      </c>
      <c r="BD2088">
        <f t="shared" si="867"/>
        <v>0</v>
      </c>
      <c r="BF2088">
        <f t="shared" si="868"/>
        <v>0</v>
      </c>
      <c r="BG2088">
        <f t="shared" si="869"/>
        <v>0</v>
      </c>
      <c r="BH2088">
        <f t="shared" si="870"/>
        <v>0</v>
      </c>
      <c r="BI2088">
        <f t="shared" si="871"/>
        <v>0</v>
      </c>
      <c r="BK2088">
        <f t="shared" si="872"/>
        <v>0</v>
      </c>
      <c r="BL2088">
        <f t="shared" si="873"/>
        <v>0</v>
      </c>
      <c r="BM2088">
        <f t="shared" si="874"/>
        <v>0</v>
      </c>
      <c r="BN2088">
        <f t="shared" si="875"/>
        <v>0</v>
      </c>
      <c r="BP2088">
        <f t="shared" si="876"/>
        <v>0</v>
      </c>
      <c r="BQ2088">
        <f t="shared" si="877"/>
        <v>0</v>
      </c>
      <c r="BR2088">
        <f t="shared" si="878"/>
        <v>0</v>
      </c>
      <c r="BS2088">
        <f t="shared" si="879"/>
        <v>0</v>
      </c>
      <c r="BU2088">
        <f t="shared" si="880"/>
        <v>0</v>
      </c>
      <c r="BV2088">
        <f t="shared" si="881"/>
        <v>0</v>
      </c>
      <c r="BW2088">
        <f t="shared" si="882"/>
        <v>0</v>
      </c>
      <c r="BX2088">
        <f t="shared" si="883"/>
        <v>0</v>
      </c>
      <c r="BZ2088">
        <f t="shared" si="884"/>
        <v>0</v>
      </c>
      <c r="CA2088">
        <f t="shared" si="885"/>
        <v>0</v>
      </c>
      <c r="CB2088">
        <f t="shared" si="886"/>
        <v>0</v>
      </c>
      <c r="CC2088">
        <f t="shared" ref="CC2088:CE2088" si="993">IF(OR(L2088="NS",L2088&lt;=SUM(P2088,T2088,X2088,AB2088,L2215,P2215,T2215,X2215,AB2215)),0,1)</f>
        <v>0</v>
      </c>
      <c r="CD2088">
        <f t="shared" si="993"/>
        <v>0</v>
      </c>
      <c r="CE2088">
        <f t="shared" si="993"/>
        <v>0</v>
      </c>
      <c r="CF2088">
        <f t="shared" ref="CF2088:CI2088" si="994">IF(OR(O2088="na",O2088="ns"),0,IF(O2088&lt;=K2088,0,1))+IF(OR(S2088="na",S2088="ns"),0,IF(S2088&lt;=K2088,0,1))+IF(OR(W2088="na",W2088="ns"),0,IF(W2088&lt;=K2088,0,1))+IF(OR(AA2088="na",AA2088="ns"),0,IF(AA2088&lt;=K2088,0,1))+IF(OR(K2215="na",K2215="ns"),0,IF(K2215&lt;=K2088,0,1))+IF(OR(O2215="na",O2215="ns"),0,IF(O2215&lt;=K2088,0,1))+IF(OR(S2215="na",S2215="ns"),0,IF(S2215&lt;=K2088,0,1))+IF(OR(W2215="na",W2215="ns"),0,IF(W2215&lt;=K2088,0,1))+IF(OR(AA2215="na",AA2215="ns"),0,IF(AA2215&lt;=K2088,0,1))</f>
        <v>0</v>
      </c>
      <c r="CG2088">
        <f t="shared" si="994"/>
        <v>0</v>
      </c>
      <c r="CH2088">
        <f t="shared" si="994"/>
        <v>0</v>
      </c>
      <c r="CI2088">
        <f t="shared" si="994"/>
        <v>0</v>
      </c>
    </row>
    <row r="2089" spans="1:87" ht="15" customHeight="1">
      <c r="A2089" s="166"/>
      <c r="B2089" s="7"/>
      <c r="C2089" s="207" t="s">
        <v>128</v>
      </c>
      <c r="D2089" s="321" t="str">
        <f t="shared" si="847"/>
        <v/>
      </c>
      <c r="E2089" s="321"/>
      <c r="F2089" s="321"/>
      <c r="G2089" s="320"/>
      <c r="H2089" s="320"/>
      <c r="I2089" s="320"/>
      <c r="J2089" s="320"/>
      <c r="K2089" s="234"/>
      <c r="L2089" s="234"/>
      <c r="M2089" s="234"/>
      <c r="N2089" s="234"/>
      <c r="O2089" s="234"/>
      <c r="P2089" s="234"/>
      <c r="Q2089" s="234"/>
      <c r="R2089" s="234"/>
      <c r="S2089" s="234"/>
      <c r="T2089" s="234"/>
      <c r="U2089" s="234"/>
      <c r="V2089" s="234"/>
      <c r="W2089" s="234"/>
      <c r="X2089" s="234"/>
      <c r="Y2089" s="234"/>
      <c r="Z2089" s="234"/>
      <c r="AA2089" s="234"/>
      <c r="AB2089" s="234"/>
      <c r="AC2089" s="234"/>
      <c r="AD2089" s="234"/>
      <c r="AG2089">
        <f t="shared" si="848"/>
        <v>0</v>
      </c>
      <c r="AH2089">
        <f t="shared" si="849"/>
        <v>0</v>
      </c>
      <c r="AI2089">
        <f t="shared" si="850"/>
        <v>0</v>
      </c>
      <c r="AJ2089">
        <f t="shared" si="851"/>
        <v>0</v>
      </c>
      <c r="AL2089">
        <f t="shared" si="852"/>
        <v>0</v>
      </c>
      <c r="AM2089">
        <f t="shared" si="853"/>
        <v>0</v>
      </c>
      <c r="AN2089">
        <f t="shared" si="854"/>
        <v>0</v>
      </c>
      <c r="AO2089">
        <f t="shared" si="855"/>
        <v>0</v>
      </c>
      <c r="AQ2089">
        <f t="shared" si="856"/>
        <v>0</v>
      </c>
      <c r="AR2089">
        <f t="shared" si="857"/>
        <v>0</v>
      </c>
      <c r="AS2089">
        <f t="shared" si="858"/>
        <v>0</v>
      </c>
      <c r="AT2089">
        <f t="shared" si="859"/>
        <v>0</v>
      </c>
      <c r="AV2089">
        <f t="shared" si="860"/>
        <v>0</v>
      </c>
      <c r="AW2089">
        <f t="shared" si="861"/>
        <v>0</v>
      </c>
      <c r="AX2089">
        <f t="shared" si="862"/>
        <v>0</v>
      </c>
      <c r="AY2089">
        <f t="shared" si="863"/>
        <v>0</v>
      </c>
      <c r="BA2089">
        <f t="shared" si="864"/>
        <v>0</v>
      </c>
      <c r="BB2089">
        <f t="shared" si="865"/>
        <v>0</v>
      </c>
      <c r="BC2089">
        <f t="shared" si="866"/>
        <v>0</v>
      </c>
      <c r="BD2089">
        <f t="shared" si="867"/>
        <v>0</v>
      </c>
      <c r="BF2089">
        <f t="shared" si="868"/>
        <v>0</v>
      </c>
      <c r="BG2089">
        <f t="shared" si="869"/>
        <v>0</v>
      </c>
      <c r="BH2089">
        <f t="shared" si="870"/>
        <v>0</v>
      </c>
      <c r="BI2089">
        <f t="shared" si="871"/>
        <v>0</v>
      </c>
      <c r="BK2089">
        <f t="shared" si="872"/>
        <v>0</v>
      </c>
      <c r="BL2089">
        <f t="shared" si="873"/>
        <v>0</v>
      </c>
      <c r="BM2089">
        <f t="shared" si="874"/>
        <v>0</v>
      </c>
      <c r="BN2089">
        <f t="shared" si="875"/>
        <v>0</v>
      </c>
      <c r="BP2089">
        <f t="shared" si="876"/>
        <v>0</v>
      </c>
      <c r="BQ2089">
        <f t="shared" si="877"/>
        <v>0</v>
      </c>
      <c r="BR2089">
        <f t="shared" si="878"/>
        <v>0</v>
      </c>
      <c r="BS2089">
        <f t="shared" si="879"/>
        <v>0</v>
      </c>
      <c r="BU2089">
        <f t="shared" si="880"/>
        <v>0</v>
      </c>
      <c r="BV2089">
        <f t="shared" si="881"/>
        <v>0</v>
      </c>
      <c r="BW2089">
        <f t="shared" si="882"/>
        <v>0</v>
      </c>
      <c r="BX2089">
        <f t="shared" si="883"/>
        <v>0</v>
      </c>
      <c r="BZ2089">
        <f t="shared" si="884"/>
        <v>0</v>
      </c>
      <c r="CA2089">
        <f t="shared" si="885"/>
        <v>0</v>
      </c>
      <c r="CB2089">
        <f t="shared" si="886"/>
        <v>0</v>
      </c>
      <c r="CC2089">
        <f t="shared" ref="CC2089:CE2089" si="995">IF(OR(L2089="NS",L2089&lt;=SUM(P2089,T2089,X2089,AB2089,L2216,P2216,T2216,X2216,AB2216)),0,1)</f>
        <v>0</v>
      </c>
      <c r="CD2089">
        <f t="shared" si="995"/>
        <v>0</v>
      </c>
      <c r="CE2089">
        <f t="shared" si="995"/>
        <v>0</v>
      </c>
      <c r="CF2089">
        <f t="shared" ref="CF2089:CI2089" si="996">IF(OR(O2089="na",O2089="ns"),0,IF(O2089&lt;=K2089,0,1))+IF(OR(S2089="na",S2089="ns"),0,IF(S2089&lt;=K2089,0,1))+IF(OR(W2089="na",W2089="ns"),0,IF(W2089&lt;=K2089,0,1))+IF(OR(AA2089="na",AA2089="ns"),0,IF(AA2089&lt;=K2089,0,1))+IF(OR(K2216="na",K2216="ns"),0,IF(K2216&lt;=K2089,0,1))+IF(OR(O2216="na",O2216="ns"),0,IF(O2216&lt;=K2089,0,1))+IF(OR(S2216="na",S2216="ns"),0,IF(S2216&lt;=K2089,0,1))+IF(OR(W2216="na",W2216="ns"),0,IF(W2216&lt;=K2089,0,1))+IF(OR(AA2216="na",AA2216="ns"),0,IF(AA2216&lt;=K2089,0,1))</f>
        <v>0</v>
      </c>
      <c r="CG2089">
        <f t="shared" si="996"/>
        <v>0</v>
      </c>
      <c r="CH2089">
        <f t="shared" si="996"/>
        <v>0</v>
      </c>
      <c r="CI2089">
        <f t="shared" si="996"/>
        <v>0</v>
      </c>
    </row>
    <row r="2090" spans="1:87" ht="15" customHeight="1">
      <c r="A2090" s="166"/>
      <c r="B2090" s="7"/>
      <c r="C2090" s="207" t="s">
        <v>129</v>
      </c>
      <c r="D2090" s="321" t="str">
        <f t="shared" si="847"/>
        <v/>
      </c>
      <c r="E2090" s="321"/>
      <c r="F2090" s="321"/>
      <c r="G2090" s="320"/>
      <c r="H2090" s="320"/>
      <c r="I2090" s="320"/>
      <c r="J2090" s="320"/>
      <c r="K2090" s="234"/>
      <c r="L2090" s="234"/>
      <c r="M2090" s="234"/>
      <c r="N2090" s="234"/>
      <c r="O2090" s="234"/>
      <c r="P2090" s="234"/>
      <c r="Q2090" s="234"/>
      <c r="R2090" s="234"/>
      <c r="S2090" s="234"/>
      <c r="T2090" s="234"/>
      <c r="U2090" s="234"/>
      <c r="V2090" s="234"/>
      <c r="W2090" s="234"/>
      <c r="X2090" s="234"/>
      <c r="Y2090" s="234"/>
      <c r="Z2090" s="234"/>
      <c r="AA2090" s="234"/>
      <c r="AB2090" s="234"/>
      <c r="AC2090" s="234"/>
      <c r="AD2090" s="234"/>
      <c r="AG2090">
        <f t="shared" si="848"/>
        <v>0</v>
      </c>
      <c r="AH2090">
        <f t="shared" si="849"/>
        <v>0</v>
      </c>
      <c r="AI2090">
        <f t="shared" si="850"/>
        <v>0</v>
      </c>
      <c r="AJ2090">
        <f t="shared" si="851"/>
        <v>0</v>
      </c>
      <c r="AL2090">
        <f t="shared" si="852"/>
        <v>0</v>
      </c>
      <c r="AM2090">
        <f t="shared" si="853"/>
        <v>0</v>
      </c>
      <c r="AN2090">
        <f t="shared" si="854"/>
        <v>0</v>
      </c>
      <c r="AO2090">
        <f t="shared" si="855"/>
        <v>0</v>
      </c>
      <c r="AQ2090">
        <f t="shared" si="856"/>
        <v>0</v>
      </c>
      <c r="AR2090">
        <f t="shared" si="857"/>
        <v>0</v>
      </c>
      <c r="AS2090">
        <f t="shared" si="858"/>
        <v>0</v>
      </c>
      <c r="AT2090">
        <f t="shared" si="859"/>
        <v>0</v>
      </c>
      <c r="AV2090">
        <f t="shared" si="860"/>
        <v>0</v>
      </c>
      <c r="AW2090">
        <f t="shared" si="861"/>
        <v>0</v>
      </c>
      <c r="AX2090">
        <f t="shared" si="862"/>
        <v>0</v>
      </c>
      <c r="AY2090">
        <f t="shared" si="863"/>
        <v>0</v>
      </c>
      <c r="BA2090">
        <f t="shared" si="864"/>
        <v>0</v>
      </c>
      <c r="BB2090">
        <f t="shared" si="865"/>
        <v>0</v>
      </c>
      <c r="BC2090">
        <f t="shared" si="866"/>
        <v>0</v>
      </c>
      <c r="BD2090">
        <f t="shared" si="867"/>
        <v>0</v>
      </c>
      <c r="BF2090">
        <f t="shared" si="868"/>
        <v>0</v>
      </c>
      <c r="BG2090">
        <f t="shared" si="869"/>
        <v>0</v>
      </c>
      <c r="BH2090">
        <f t="shared" si="870"/>
        <v>0</v>
      </c>
      <c r="BI2090">
        <f t="shared" si="871"/>
        <v>0</v>
      </c>
      <c r="BK2090">
        <f t="shared" si="872"/>
        <v>0</v>
      </c>
      <c r="BL2090">
        <f t="shared" si="873"/>
        <v>0</v>
      </c>
      <c r="BM2090">
        <f t="shared" si="874"/>
        <v>0</v>
      </c>
      <c r="BN2090">
        <f t="shared" si="875"/>
        <v>0</v>
      </c>
      <c r="BP2090">
        <f t="shared" si="876"/>
        <v>0</v>
      </c>
      <c r="BQ2090">
        <f t="shared" si="877"/>
        <v>0</v>
      </c>
      <c r="BR2090">
        <f t="shared" si="878"/>
        <v>0</v>
      </c>
      <c r="BS2090">
        <f t="shared" si="879"/>
        <v>0</v>
      </c>
      <c r="BU2090">
        <f t="shared" si="880"/>
        <v>0</v>
      </c>
      <c r="BV2090">
        <f t="shared" si="881"/>
        <v>0</v>
      </c>
      <c r="BW2090">
        <f t="shared" si="882"/>
        <v>0</v>
      </c>
      <c r="BX2090">
        <f t="shared" si="883"/>
        <v>0</v>
      </c>
      <c r="BZ2090">
        <f t="shared" si="884"/>
        <v>0</v>
      </c>
      <c r="CA2090">
        <f t="shared" si="885"/>
        <v>0</v>
      </c>
      <c r="CB2090">
        <f t="shared" si="886"/>
        <v>0</v>
      </c>
      <c r="CC2090">
        <f t="shared" ref="CC2090:CE2090" si="997">IF(OR(L2090="NS",L2090&lt;=SUM(P2090,T2090,X2090,AB2090,L2217,P2217,T2217,X2217,AB2217)),0,1)</f>
        <v>0</v>
      </c>
      <c r="CD2090">
        <f t="shared" si="997"/>
        <v>0</v>
      </c>
      <c r="CE2090">
        <f t="shared" si="997"/>
        <v>0</v>
      </c>
      <c r="CF2090">
        <f t="shared" ref="CF2090:CI2090" si="998">IF(OR(O2090="na",O2090="ns"),0,IF(O2090&lt;=K2090,0,1))+IF(OR(S2090="na",S2090="ns"),0,IF(S2090&lt;=K2090,0,1))+IF(OR(W2090="na",W2090="ns"),0,IF(W2090&lt;=K2090,0,1))+IF(OR(AA2090="na",AA2090="ns"),0,IF(AA2090&lt;=K2090,0,1))+IF(OR(K2217="na",K2217="ns"),0,IF(K2217&lt;=K2090,0,1))+IF(OR(O2217="na",O2217="ns"),0,IF(O2217&lt;=K2090,0,1))+IF(OR(S2217="na",S2217="ns"),0,IF(S2217&lt;=K2090,0,1))+IF(OR(W2217="na",W2217="ns"),0,IF(W2217&lt;=K2090,0,1))+IF(OR(AA2217="na",AA2217="ns"),0,IF(AA2217&lt;=K2090,0,1))</f>
        <v>0</v>
      </c>
      <c r="CG2090">
        <f t="shared" si="998"/>
        <v>0</v>
      </c>
      <c r="CH2090">
        <f t="shared" si="998"/>
        <v>0</v>
      </c>
      <c r="CI2090">
        <f t="shared" si="998"/>
        <v>0</v>
      </c>
    </row>
    <row r="2091" spans="1:87" ht="15" customHeight="1">
      <c r="A2091" s="166"/>
      <c r="B2091" s="7"/>
      <c r="C2091" s="207" t="s">
        <v>130</v>
      </c>
      <c r="D2091" s="321" t="str">
        <f t="shared" si="847"/>
        <v/>
      </c>
      <c r="E2091" s="321"/>
      <c r="F2091" s="321"/>
      <c r="G2091" s="320"/>
      <c r="H2091" s="320"/>
      <c r="I2091" s="320"/>
      <c r="J2091" s="320"/>
      <c r="K2091" s="234"/>
      <c r="L2091" s="234"/>
      <c r="M2091" s="234"/>
      <c r="N2091" s="234"/>
      <c r="O2091" s="234"/>
      <c r="P2091" s="234"/>
      <c r="Q2091" s="234"/>
      <c r="R2091" s="234"/>
      <c r="S2091" s="234"/>
      <c r="T2091" s="234"/>
      <c r="U2091" s="234"/>
      <c r="V2091" s="234"/>
      <c r="W2091" s="234"/>
      <c r="X2091" s="234"/>
      <c r="Y2091" s="234"/>
      <c r="Z2091" s="234"/>
      <c r="AA2091" s="234"/>
      <c r="AB2091" s="234"/>
      <c r="AC2091" s="234"/>
      <c r="AD2091" s="234"/>
      <c r="AG2091">
        <f t="shared" si="848"/>
        <v>0</v>
      </c>
      <c r="AH2091">
        <f t="shared" si="849"/>
        <v>0</v>
      </c>
      <c r="AI2091">
        <f t="shared" si="850"/>
        <v>0</v>
      </c>
      <c r="AJ2091">
        <f t="shared" si="851"/>
        <v>0</v>
      </c>
      <c r="AL2091">
        <f t="shared" si="852"/>
        <v>0</v>
      </c>
      <c r="AM2091">
        <f t="shared" si="853"/>
        <v>0</v>
      </c>
      <c r="AN2091">
        <f t="shared" si="854"/>
        <v>0</v>
      </c>
      <c r="AO2091">
        <f t="shared" si="855"/>
        <v>0</v>
      </c>
      <c r="AQ2091">
        <f t="shared" si="856"/>
        <v>0</v>
      </c>
      <c r="AR2091">
        <f t="shared" si="857"/>
        <v>0</v>
      </c>
      <c r="AS2091">
        <f t="shared" si="858"/>
        <v>0</v>
      </c>
      <c r="AT2091">
        <f t="shared" si="859"/>
        <v>0</v>
      </c>
      <c r="AV2091">
        <f t="shared" si="860"/>
        <v>0</v>
      </c>
      <c r="AW2091">
        <f t="shared" si="861"/>
        <v>0</v>
      </c>
      <c r="AX2091">
        <f t="shared" si="862"/>
        <v>0</v>
      </c>
      <c r="AY2091">
        <f t="shared" si="863"/>
        <v>0</v>
      </c>
      <c r="BA2091">
        <f t="shared" si="864"/>
        <v>0</v>
      </c>
      <c r="BB2091">
        <f t="shared" si="865"/>
        <v>0</v>
      </c>
      <c r="BC2091">
        <f t="shared" si="866"/>
        <v>0</v>
      </c>
      <c r="BD2091">
        <f t="shared" si="867"/>
        <v>0</v>
      </c>
      <c r="BF2091">
        <f t="shared" si="868"/>
        <v>0</v>
      </c>
      <c r="BG2091">
        <f t="shared" si="869"/>
        <v>0</v>
      </c>
      <c r="BH2091">
        <f t="shared" si="870"/>
        <v>0</v>
      </c>
      <c r="BI2091">
        <f t="shared" si="871"/>
        <v>0</v>
      </c>
      <c r="BK2091">
        <f t="shared" si="872"/>
        <v>0</v>
      </c>
      <c r="BL2091">
        <f t="shared" si="873"/>
        <v>0</v>
      </c>
      <c r="BM2091">
        <f t="shared" si="874"/>
        <v>0</v>
      </c>
      <c r="BN2091">
        <f t="shared" si="875"/>
        <v>0</v>
      </c>
      <c r="BP2091">
        <f t="shared" si="876"/>
        <v>0</v>
      </c>
      <c r="BQ2091">
        <f t="shared" si="877"/>
        <v>0</v>
      </c>
      <c r="BR2091">
        <f t="shared" si="878"/>
        <v>0</v>
      </c>
      <c r="BS2091">
        <f t="shared" si="879"/>
        <v>0</v>
      </c>
      <c r="BU2091">
        <f t="shared" si="880"/>
        <v>0</v>
      </c>
      <c r="BV2091">
        <f t="shared" si="881"/>
        <v>0</v>
      </c>
      <c r="BW2091">
        <f t="shared" si="882"/>
        <v>0</v>
      </c>
      <c r="BX2091">
        <f t="shared" si="883"/>
        <v>0</v>
      </c>
      <c r="BZ2091">
        <f t="shared" si="884"/>
        <v>0</v>
      </c>
      <c r="CA2091">
        <f t="shared" si="885"/>
        <v>0</v>
      </c>
      <c r="CB2091">
        <f t="shared" si="886"/>
        <v>0</v>
      </c>
      <c r="CC2091">
        <f t="shared" ref="CC2091:CE2091" si="999">IF(OR(L2091="NS",L2091&lt;=SUM(P2091,T2091,X2091,AB2091,L2218,P2218,T2218,X2218,AB2218)),0,1)</f>
        <v>0</v>
      </c>
      <c r="CD2091">
        <f t="shared" si="999"/>
        <v>0</v>
      </c>
      <c r="CE2091">
        <f t="shared" si="999"/>
        <v>0</v>
      </c>
      <c r="CF2091">
        <f t="shared" ref="CF2091:CI2091" si="1000">IF(OR(O2091="na",O2091="ns"),0,IF(O2091&lt;=K2091,0,1))+IF(OR(S2091="na",S2091="ns"),0,IF(S2091&lt;=K2091,0,1))+IF(OR(W2091="na",W2091="ns"),0,IF(W2091&lt;=K2091,0,1))+IF(OR(AA2091="na",AA2091="ns"),0,IF(AA2091&lt;=K2091,0,1))+IF(OR(K2218="na",K2218="ns"),0,IF(K2218&lt;=K2091,0,1))+IF(OR(O2218="na",O2218="ns"),0,IF(O2218&lt;=K2091,0,1))+IF(OR(S2218="na",S2218="ns"),0,IF(S2218&lt;=K2091,0,1))+IF(OR(W2218="na",W2218="ns"),0,IF(W2218&lt;=K2091,0,1))+IF(OR(AA2218="na",AA2218="ns"),0,IF(AA2218&lt;=K2091,0,1))</f>
        <v>0</v>
      </c>
      <c r="CG2091">
        <f t="shared" si="1000"/>
        <v>0</v>
      </c>
      <c r="CH2091">
        <f t="shared" si="1000"/>
        <v>0</v>
      </c>
      <c r="CI2091">
        <f t="shared" si="1000"/>
        <v>0</v>
      </c>
    </row>
    <row r="2092" spans="1:87" ht="15" customHeight="1">
      <c r="A2092" s="166"/>
      <c r="B2092" s="7"/>
      <c r="C2092" s="207" t="s">
        <v>131</v>
      </c>
      <c r="D2092" s="321" t="str">
        <f t="shared" si="847"/>
        <v/>
      </c>
      <c r="E2092" s="321"/>
      <c r="F2092" s="321"/>
      <c r="G2092" s="320"/>
      <c r="H2092" s="320"/>
      <c r="I2092" s="320"/>
      <c r="J2092" s="320"/>
      <c r="K2092" s="234"/>
      <c r="L2092" s="234"/>
      <c r="M2092" s="234"/>
      <c r="N2092" s="234"/>
      <c r="O2092" s="234"/>
      <c r="P2092" s="234"/>
      <c r="Q2092" s="234"/>
      <c r="R2092" s="234"/>
      <c r="S2092" s="234"/>
      <c r="T2092" s="234"/>
      <c r="U2092" s="234"/>
      <c r="V2092" s="234"/>
      <c r="W2092" s="234"/>
      <c r="X2092" s="234"/>
      <c r="Y2092" s="234"/>
      <c r="Z2092" s="234"/>
      <c r="AA2092" s="234"/>
      <c r="AB2092" s="234"/>
      <c r="AC2092" s="234"/>
      <c r="AD2092" s="234"/>
      <c r="AG2092">
        <f t="shared" si="848"/>
        <v>0</v>
      </c>
      <c r="AH2092">
        <f t="shared" si="849"/>
        <v>0</v>
      </c>
      <c r="AI2092">
        <f t="shared" si="850"/>
        <v>0</v>
      </c>
      <c r="AJ2092">
        <f t="shared" si="851"/>
        <v>0</v>
      </c>
      <c r="AL2092">
        <f t="shared" si="852"/>
        <v>0</v>
      </c>
      <c r="AM2092">
        <f t="shared" si="853"/>
        <v>0</v>
      </c>
      <c r="AN2092">
        <f t="shared" si="854"/>
        <v>0</v>
      </c>
      <c r="AO2092">
        <f t="shared" si="855"/>
        <v>0</v>
      </c>
      <c r="AQ2092">
        <f t="shared" si="856"/>
        <v>0</v>
      </c>
      <c r="AR2092">
        <f t="shared" si="857"/>
        <v>0</v>
      </c>
      <c r="AS2092">
        <f t="shared" si="858"/>
        <v>0</v>
      </c>
      <c r="AT2092">
        <f t="shared" si="859"/>
        <v>0</v>
      </c>
      <c r="AV2092">
        <f t="shared" si="860"/>
        <v>0</v>
      </c>
      <c r="AW2092">
        <f t="shared" si="861"/>
        <v>0</v>
      </c>
      <c r="AX2092">
        <f t="shared" si="862"/>
        <v>0</v>
      </c>
      <c r="AY2092">
        <f t="shared" si="863"/>
        <v>0</v>
      </c>
      <c r="BA2092">
        <f t="shared" si="864"/>
        <v>0</v>
      </c>
      <c r="BB2092">
        <f t="shared" si="865"/>
        <v>0</v>
      </c>
      <c r="BC2092">
        <f t="shared" si="866"/>
        <v>0</v>
      </c>
      <c r="BD2092">
        <f t="shared" si="867"/>
        <v>0</v>
      </c>
      <c r="BF2092">
        <f t="shared" si="868"/>
        <v>0</v>
      </c>
      <c r="BG2092">
        <f t="shared" si="869"/>
        <v>0</v>
      </c>
      <c r="BH2092">
        <f t="shared" si="870"/>
        <v>0</v>
      </c>
      <c r="BI2092">
        <f t="shared" si="871"/>
        <v>0</v>
      </c>
      <c r="BK2092">
        <f t="shared" si="872"/>
        <v>0</v>
      </c>
      <c r="BL2092">
        <f t="shared" si="873"/>
        <v>0</v>
      </c>
      <c r="BM2092">
        <f t="shared" si="874"/>
        <v>0</v>
      </c>
      <c r="BN2092">
        <f t="shared" si="875"/>
        <v>0</v>
      </c>
      <c r="BP2092">
        <f t="shared" si="876"/>
        <v>0</v>
      </c>
      <c r="BQ2092">
        <f t="shared" si="877"/>
        <v>0</v>
      </c>
      <c r="BR2092">
        <f t="shared" si="878"/>
        <v>0</v>
      </c>
      <c r="BS2092">
        <f t="shared" si="879"/>
        <v>0</v>
      </c>
      <c r="BU2092">
        <f t="shared" si="880"/>
        <v>0</v>
      </c>
      <c r="BV2092">
        <f t="shared" si="881"/>
        <v>0</v>
      </c>
      <c r="BW2092">
        <f t="shared" si="882"/>
        <v>0</v>
      </c>
      <c r="BX2092">
        <f t="shared" si="883"/>
        <v>0</v>
      </c>
      <c r="BZ2092">
        <f t="shared" si="884"/>
        <v>0</v>
      </c>
      <c r="CA2092">
        <f t="shared" si="885"/>
        <v>0</v>
      </c>
      <c r="CB2092">
        <f t="shared" si="886"/>
        <v>0</v>
      </c>
      <c r="CC2092">
        <f t="shared" ref="CC2092:CE2092" si="1001">IF(OR(L2092="NS",L2092&lt;=SUM(P2092,T2092,X2092,AB2092,L2219,P2219,T2219,X2219,AB2219)),0,1)</f>
        <v>0</v>
      </c>
      <c r="CD2092">
        <f t="shared" si="1001"/>
        <v>0</v>
      </c>
      <c r="CE2092">
        <f t="shared" si="1001"/>
        <v>0</v>
      </c>
      <c r="CF2092">
        <f t="shared" ref="CF2092:CI2092" si="1002">IF(OR(O2092="na",O2092="ns"),0,IF(O2092&lt;=K2092,0,1))+IF(OR(S2092="na",S2092="ns"),0,IF(S2092&lt;=K2092,0,1))+IF(OR(W2092="na",W2092="ns"),0,IF(W2092&lt;=K2092,0,1))+IF(OR(AA2092="na",AA2092="ns"),0,IF(AA2092&lt;=K2092,0,1))+IF(OR(K2219="na",K2219="ns"),0,IF(K2219&lt;=K2092,0,1))+IF(OR(O2219="na",O2219="ns"),0,IF(O2219&lt;=K2092,0,1))+IF(OR(S2219="na",S2219="ns"),0,IF(S2219&lt;=K2092,0,1))+IF(OR(W2219="na",W2219="ns"),0,IF(W2219&lt;=K2092,0,1))+IF(OR(AA2219="na",AA2219="ns"),0,IF(AA2219&lt;=K2092,0,1))</f>
        <v>0</v>
      </c>
      <c r="CG2092">
        <f t="shared" si="1002"/>
        <v>0</v>
      </c>
      <c r="CH2092">
        <f t="shared" si="1002"/>
        <v>0</v>
      </c>
      <c r="CI2092">
        <f t="shared" si="1002"/>
        <v>0</v>
      </c>
    </row>
    <row r="2093" spans="1:87" ht="15" customHeight="1">
      <c r="A2093" s="166"/>
      <c r="B2093" s="7"/>
      <c r="C2093" s="207" t="s">
        <v>132</v>
      </c>
      <c r="D2093" s="321" t="str">
        <f t="shared" si="847"/>
        <v/>
      </c>
      <c r="E2093" s="321"/>
      <c r="F2093" s="321"/>
      <c r="G2093" s="320"/>
      <c r="H2093" s="320"/>
      <c r="I2093" s="320"/>
      <c r="J2093" s="320"/>
      <c r="K2093" s="234"/>
      <c r="L2093" s="234"/>
      <c r="M2093" s="234"/>
      <c r="N2093" s="234"/>
      <c r="O2093" s="234"/>
      <c r="P2093" s="234"/>
      <c r="Q2093" s="234"/>
      <c r="R2093" s="234"/>
      <c r="S2093" s="234"/>
      <c r="T2093" s="234"/>
      <c r="U2093" s="234"/>
      <c r="V2093" s="234"/>
      <c r="W2093" s="234"/>
      <c r="X2093" s="234"/>
      <c r="Y2093" s="234"/>
      <c r="Z2093" s="234"/>
      <c r="AA2093" s="234"/>
      <c r="AB2093" s="234"/>
      <c r="AC2093" s="234"/>
      <c r="AD2093" s="234"/>
      <c r="AG2093">
        <f t="shared" si="848"/>
        <v>0</v>
      </c>
      <c r="AH2093">
        <f t="shared" si="849"/>
        <v>0</v>
      </c>
      <c r="AI2093">
        <f t="shared" si="850"/>
        <v>0</v>
      </c>
      <c r="AJ2093">
        <f t="shared" si="851"/>
        <v>0</v>
      </c>
      <c r="AL2093">
        <f t="shared" si="852"/>
        <v>0</v>
      </c>
      <c r="AM2093">
        <f t="shared" si="853"/>
        <v>0</v>
      </c>
      <c r="AN2093">
        <f t="shared" si="854"/>
        <v>0</v>
      </c>
      <c r="AO2093">
        <f t="shared" si="855"/>
        <v>0</v>
      </c>
      <c r="AQ2093">
        <f t="shared" si="856"/>
        <v>0</v>
      </c>
      <c r="AR2093">
        <f t="shared" si="857"/>
        <v>0</v>
      </c>
      <c r="AS2093">
        <f t="shared" si="858"/>
        <v>0</v>
      </c>
      <c r="AT2093">
        <f t="shared" si="859"/>
        <v>0</v>
      </c>
      <c r="AV2093">
        <f t="shared" si="860"/>
        <v>0</v>
      </c>
      <c r="AW2093">
        <f t="shared" si="861"/>
        <v>0</v>
      </c>
      <c r="AX2093">
        <f t="shared" si="862"/>
        <v>0</v>
      </c>
      <c r="AY2093">
        <f t="shared" si="863"/>
        <v>0</v>
      </c>
      <c r="BA2093">
        <f t="shared" si="864"/>
        <v>0</v>
      </c>
      <c r="BB2093">
        <f t="shared" si="865"/>
        <v>0</v>
      </c>
      <c r="BC2093">
        <f t="shared" si="866"/>
        <v>0</v>
      </c>
      <c r="BD2093">
        <f t="shared" si="867"/>
        <v>0</v>
      </c>
      <c r="BF2093">
        <f t="shared" si="868"/>
        <v>0</v>
      </c>
      <c r="BG2093">
        <f t="shared" si="869"/>
        <v>0</v>
      </c>
      <c r="BH2093">
        <f t="shared" si="870"/>
        <v>0</v>
      </c>
      <c r="BI2093">
        <f t="shared" si="871"/>
        <v>0</v>
      </c>
      <c r="BK2093">
        <f t="shared" si="872"/>
        <v>0</v>
      </c>
      <c r="BL2093">
        <f t="shared" si="873"/>
        <v>0</v>
      </c>
      <c r="BM2093">
        <f t="shared" si="874"/>
        <v>0</v>
      </c>
      <c r="BN2093">
        <f t="shared" si="875"/>
        <v>0</v>
      </c>
      <c r="BP2093">
        <f t="shared" si="876"/>
        <v>0</v>
      </c>
      <c r="BQ2093">
        <f t="shared" si="877"/>
        <v>0</v>
      </c>
      <c r="BR2093">
        <f t="shared" si="878"/>
        <v>0</v>
      </c>
      <c r="BS2093">
        <f t="shared" si="879"/>
        <v>0</v>
      </c>
      <c r="BU2093">
        <f t="shared" si="880"/>
        <v>0</v>
      </c>
      <c r="BV2093">
        <f t="shared" si="881"/>
        <v>0</v>
      </c>
      <c r="BW2093">
        <f t="shared" si="882"/>
        <v>0</v>
      </c>
      <c r="BX2093">
        <f t="shared" si="883"/>
        <v>0</v>
      </c>
      <c r="BZ2093">
        <f t="shared" si="884"/>
        <v>0</v>
      </c>
      <c r="CA2093">
        <f t="shared" si="885"/>
        <v>0</v>
      </c>
      <c r="CB2093">
        <f t="shared" si="886"/>
        <v>0</v>
      </c>
      <c r="CC2093">
        <f t="shared" ref="CC2093:CE2093" si="1003">IF(OR(L2093="NS",L2093&lt;=SUM(P2093,T2093,X2093,AB2093,L2220,P2220,T2220,X2220,AB2220)),0,1)</f>
        <v>0</v>
      </c>
      <c r="CD2093">
        <f t="shared" si="1003"/>
        <v>0</v>
      </c>
      <c r="CE2093">
        <f t="shared" si="1003"/>
        <v>0</v>
      </c>
      <c r="CF2093">
        <f t="shared" ref="CF2093:CI2093" si="1004">IF(OR(O2093="na",O2093="ns"),0,IF(O2093&lt;=K2093,0,1))+IF(OR(S2093="na",S2093="ns"),0,IF(S2093&lt;=K2093,0,1))+IF(OR(W2093="na",W2093="ns"),0,IF(W2093&lt;=K2093,0,1))+IF(OR(AA2093="na",AA2093="ns"),0,IF(AA2093&lt;=K2093,0,1))+IF(OR(K2220="na",K2220="ns"),0,IF(K2220&lt;=K2093,0,1))+IF(OR(O2220="na",O2220="ns"),0,IF(O2220&lt;=K2093,0,1))+IF(OR(S2220="na",S2220="ns"),0,IF(S2220&lt;=K2093,0,1))+IF(OR(W2220="na",W2220="ns"),0,IF(W2220&lt;=K2093,0,1))+IF(OR(AA2220="na",AA2220="ns"),0,IF(AA2220&lt;=K2093,0,1))</f>
        <v>0</v>
      </c>
      <c r="CG2093">
        <f t="shared" si="1004"/>
        <v>0</v>
      </c>
      <c r="CH2093">
        <f t="shared" si="1004"/>
        <v>0</v>
      </c>
      <c r="CI2093">
        <f t="shared" si="1004"/>
        <v>0</v>
      </c>
    </row>
    <row r="2094" spans="1:87" ht="15" customHeight="1">
      <c r="A2094" s="166"/>
      <c r="B2094" s="7"/>
      <c r="C2094" s="207" t="s">
        <v>133</v>
      </c>
      <c r="D2094" s="321" t="str">
        <f t="shared" si="847"/>
        <v/>
      </c>
      <c r="E2094" s="321"/>
      <c r="F2094" s="321"/>
      <c r="G2094" s="320"/>
      <c r="H2094" s="320"/>
      <c r="I2094" s="320"/>
      <c r="J2094" s="320"/>
      <c r="K2094" s="234"/>
      <c r="L2094" s="234"/>
      <c r="M2094" s="234"/>
      <c r="N2094" s="234"/>
      <c r="O2094" s="234"/>
      <c r="P2094" s="234"/>
      <c r="Q2094" s="234"/>
      <c r="R2094" s="234"/>
      <c r="S2094" s="234"/>
      <c r="T2094" s="234"/>
      <c r="U2094" s="234"/>
      <c r="V2094" s="234"/>
      <c r="W2094" s="234"/>
      <c r="X2094" s="234"/>
      <c r="Y2094" s="234"/>
      <c r="Z2094" s="234"/>
      <c r="AA2094" s="234"/>
      <c r="AB2094" s="234"/>
      <c r="AC2094" s="234"/>
      <c r="AD2094" s="234"/>
      <c r="AG2094">
        <f t="shared" si="848"/>
        <v>0</v>
      </c>
      <c r="AH2094">
        <f t="shared" si="849"/>
        <v>0</v>
      </c>
      <c r="AI2094">
        <f t="shared" si="850"/>
        <v>0</v>
      </c>
      <c r="AJ2094">
        <f t="shared" si="851"/>
        <v>0</v>
      </c>
      <c r="AL2094">
        <f t="shared" si="852"/>
        <v>0</v>
      </c>
      <c r="AM2094">
        <f t="shared" si="853"/>
        <v>0</v>
      </c>
      <c r="AN2094">
        <f t="shared" si="854"/>
        <v>0</v>
      </c>
      <c r="AO2094">
        <f t="shared" si="855"/>
        <v>0</v>
      </c>
      <c r="AQ2094">
        <f t="shared" si="856"/>
        <v>0</v>
      </c>
      <c r="AR2094">
        <f t="shared" si="857"/>
        <v>0</v>
      </c>
      <c r="AS2094">
        <f t="shared" si="858"/>
        <v>0</v>
      </c>
      <c r="AT2094">
        <f t="shared" si="859"/>
        <v>0</v>
      </c>
      <c r="AV2094">
        <f t="shared" si="860"/>
        <v>0</v>
      </c>
      <c r="AW2094">
        <f t="shared" si="861"/>
        <v>0</v>
      </c>
      <c r="AX2094">
        <f t="shared" si="862"/>
        <v>0</v>
      </c>
      <c r="AY2094">
        <f t="shared" si="863"/>
        <v>0</v>
      </c>
      <c r="BA2094">
        <f t="shared" si="864"/>
        <v>0</v>
      </c>
      <c r="BB2094">
        <f t="shared" si="865"/>
        <v>0</v>
      </c>
      <c r="BC2094">
        <f t="shared" si="866"/>
        <v>0</v>
      </c>
      <c r="BD2094">
        <f t="shared" si="867"/>
        <v>0</v>
      </c>
      <c r="BF2094">
        <f t="shared" si="868"/>
        <v>0</v>
      </c>
      <c r="BG2094">
        <f t="shared" si="869"/>
        <v>0</v>
      </c>
      <c r="BH2094">
        <f t="shared" si="870"/>
        <v>0</v>
      </c>
      <c r="BI2094">
        <f t="shared" si="871"/>
        <v>0</v>
      </c>
      <c r="BK2094">
        <f t="shared" si="872"/>
        <v>0</v>
      </c>
      <c r="BL2094">
        <f t="shared" si="873"/>
        <v>0</v>
      </c>
      <c r="BM2094">
        <f t="shared" si="874"/>
        <v>0</v>
      </c>
      <c r="BN2094">
        <f t="shared" si="875"/>
        <v>0</v>
      </c>
      <c r="BP2094">
        <f t="shared" si="876"/>
        <v>0</v>
      </c>
      <c r="BQ2094">
        <f t="shared" si="877"/>
        <v>0</v>
      </c>
      <c r="BR2094">
        <f t="shared" si="878"/>
        <v>0</v>
      </c>
      <c r="BS2094">
        <f t="shared" si="879"/>
        <v>0</v>
      </c>
      <c r="BU2094">
        <f t="shared" si="880"/>
        <v>0</v>
      </c>
      <c r="BV2094">
        <f t="shared" si="881"/>
        <v>0</v>
      </c>
      <c r="BW2094">
        <f t="shared" si="882"/>
        <v>0</v>
      </c>
      <c r="BX2094">
        <f t="shared" si="883"/>
        <v>0</v>
      </c>
      <c r="BZ2094">
        <f t="shared" si="884"/>
        <v>0</v>
      </c>
      <c r="CA2094">
        <f t="shared" si="885"/>
        <v>0</v>
      </c>
      <c r="CB2094">
        <f t="shared" si="886"/>
        <v>0</v>
      </c>
      <c r="CC2094">
        <f t="shared" ref="CC2094:CE2094" si="1005">IF(OR(L2094="NS",L2094&lt;=SUM(P2094,T2094,X2094,AB2094,L2221,P2221,T2221,X2221,AB2221)),0,1)</f>
        <v>0</v>
      </c>
      <c r="CD2094">
        <f t="shared" si="1005"/>
        <v>0</v>
      </c>
      <c r="CE2094">
        <f t="shared" si="1005"/>
        <v>0</v>
      </c>
      <c r="CF2094">
        <f t="shared" ref="CF2094:CI2094" si="1006">IF(OR(O2094="na",O2094="ns"),0,IF(O2094&lt;=K2094,0,1))+IF(OR(S2094="na",S2094="ns"),0,IF(S2094&lt;=K2094,0,1))+IF(OR(W2094="na",W2094="ns"),0,IF(W2094&lt;=K2094,0,1))+IF(OR(AA2094="na",AA2094="ns"),0,IF(AA2094&lt;=K2094,0,1))+IF(OR(K2221="na",K2221="ns"),0,IF(K2221&lt;=K2094,0,1))+IF(OR(O2221="na",O2221="ns"),0,IF(O2221&lt;=K2094,0,1))+IF(OR(S2221="na",S2221="ns"),0,IF(S2221&lt;=K2094,0,1))+IF(OR(W2221="na",W2221="ns"),0,IF(W2221&lt;=K2094,0,1))+IF(OR(AA2221="na",AA2221="ns"),0,IF(AA2221&lt;=K2094,0,1))</f>
        <v>0</v>
      </c>
      <c r="CG2094">
        <f t="shared" si="1006"/>
        <v>0</v>
      </c>
      <c r="CH2094">
        <f t="shared" si="1006"/>
        <v>0</v>
      </c>
      <c r="CI2094">
        <f t="shared" si="1006"/>
        <v>0</v>
      </c>
    </row>
    <row r="2095" spans="1:87" ht="15" customHeight="1">
      <c r="A2095" s="166"/>
      <c r="B2095" s="7"/>
      <c r="C2095" s="207" t="s">
        <v>134</v>
      </c>
      <c r="D2095" s="321" t="str">
        <f t="shared" si="847"/>
        <v/>
      </c>
      <c r="E2095" s="321"/>
      <c r="F2095" s="321"/>
      <c r="G2095" s="320"/>
      <c r="H2095" s="320"/>
      <c r="I2095" s="320"/>
      <c r="J2095" s="320"/>
      <c r="K2095" s="234"/>
      <c r="L2095" s="234"/>
      <c r="M2095" s="234"/>
      <c r="N2095" s="234"/>
      <c r="O2095" s="234"/>
      <c r="P2095" s="234"/>
      <c r="Q2095" s="234"/>
      <c r="R2095" s="234"/>
      <c r="S2095" s="234"/>
      <c r="T2095" s="234"/>
      <c r="U2095" s="234"/>
      <c r="V2095" s="234"/>
      <c r="W2095" s="234"/>
      <c r="X2095" s="234"/>
      <c r="Y2095" s="234"/>
      <c r="Z2095" s="234"/>
      <c r="AA2095" s="234"/>
      <c r="AB2095" s="234"/>
      <c r="AC2095" s="234"/>
      <c r="AD2095" s="234"/>
      <c r="AG2095">
        <f t="shared" si="848"/>
        <v>0</v>
      </c>
      <c r="AH2095">
        <f t="shared" si="849"/>
        <v>0</v>
      </c>
      <c r="AI2095">
        <f t="shared" si="850"/>
        <v>0</v>
      </c>
      <c r="AJ2095">
        <f t="shared" si="851"/>
        <v>0</v>
      </c>
      <c r="AL2095">
        <f t="shared" si="852"/>
        <v>0</v>
      </c>
      <c r="AM2095">
        <f t="shared" si="853"/>
        <v>0</v>
      </c>
      <c r="AN2095">
        <f t="shared" si="854"/>
        <v>0</v>
      </c>
      <c r="AO2095">
        <f t="shared" si="855"/>
        <v>0</v>
      </c>
      <c r="AQ2095">
        <f t="shared" si="856"/>
        <v>0</v>
      </c>
      <c r="AR2095">
        <f t="shared" si="857"/>
        <v>0</v>
      </c>
      <c r="AS2095">
        <f t="shared" si="858"/>
        <v>0</v>
      </c>
      <c r="AT2095">
        <f t="shared" si="859"/>
        <v>0</v>
      </c>
      <c r="AV2095">
        <f t="shared" si="860"/>
        <v>0</v>
      </c>
      <c r="AW2095">
        <f t="shared" si="861"/>
        <v>0</v>
      </c>
      <c r="AX2095">
        <f t="shared" si="862"/>
        <v>0</v>
      </c>
      <c r="AY2095">
        <f t="shared" si="863"/>
        <v>0</v>
      </c>
      <c r="BA2095">
        <f t="shared" si="864"/>
        <v>0</v>
      </c>
      <c r="BB2095">
        <f t="shared" si="865"/>
        <v>0</v>
      </c>
      <c r="BC2095">
        <f t="shared" si="866"/>
        <v>0</v>
      </c>
      <c r="BD2095">
        <f t="shared" si="867"/>
        <v>0</v>
      </c>
      <c r="BF2095">
        <f t="shared" si="868"/>
        <v>0</v>
      </c>
      <c r="BG2095">
        <f t="shared" si="869"/>
        <v>0</v>
      </c>
      <c r="BH2095">
        <f t="shared" si="870"/>
        <v>0</v>
      </c>
      <c r="BI2095">
        <f t="shared" si="871"/>
        <v>0</v>
      </c>
      <c r="BK2095">
        <f t="shared" si="872"/>
        <v>0</v>
      </c>
      <c r="BL2095">
        <f t="shared" si="873"/>
        <v>0</v>
      </c>
      <c r="BM2095">
        <f t="shared" si="874"/>
        <v>0</v>
      </c>
      <c r="BN2095">
        <f t="shared" si="875"/>
        <v>0</v>
      </c>
      <c r="BP2095">
        <f t="shared" si="876"/>
        <v>0</v>
      </c>
      <c r="BQ2095">
        <f t="shared" si="877"/>
        <v>0</v>
      </c>
      <c r="BR2095">
        <f t="shared" si="878"/>
        <v>0</v>
      </c>
      <c r="BS2095">
        <f t="shared" si="879"/>
        <v>0</v>
      </c>
      <c r="BU2095">
        <f t="shared" si="880"/>
        <v>0</v>
      </c>
      <c r="BV2095">
        <f t="shared" si="881"/>
        <v>0</v>
      </c>
      <c r="BW2095">
        <f t="shared" si="882"/>
        <v>0</v>
      </c>
      <c r="BX2095">
        <f t="shared" si="883"/>
        <v>0</v>
      </c>
      <c r="BZ2095">
        <f t="shared" si="884"/>
        <v>0</v>
      </c>
      <c r="CA2095">
        <f t="shared" si="885"/>
        <v>0</v>
      </c>
      <c r="CB2095">
        <f t="shared" si="886"/>
        <v>0</v>
      </c>
      <c r="CC2095">
        <f t="shared" ref="CC2095:CE2095" si="1007">IF(OR(L2095="NS",L2095&lt;=SUM(P2095,T2095,X2095,AB2095,L2222,P2222,T2222,X2222,AB2222)),0,1)</f>
        <v>0</v>
      </c>
      <c r="CD2095">
        <f t="shared" si="1007"/>
        <v>0</v>
      </c>
      <c r="CE2095">
        <f t="shared" si="1007"/>
        <v>0</v>
      </c>
      <c r="CF2095">
        <f t="shared" ref="CF2095:CI2095" si="1008">IF(OR(O2095="na",O2095="ns"),0,IF(O2095&lt;=K2095,0,1))+IF(OR(S2095="na",S2095="ns"),0,IF(S2095&lt;=K2095,0,1))+IF(OR(W2095="na",W2095="ns"),0,IF(W2095&lt;=K2095,0,1))+IF(OR(AA2095="na",AA2095="ns"),0,IF(AA2095&lt;=K2095,0,1))+IF(OR(K2222="na",K2222="ns"),0,IF(K2222&lt;=K2095,0,1))+IF(OR(O2222="na",O2222="ns"),0,IF(O2222&lt;=K2095,0,1))+IF(OR(S2222="na",S2222="ns"),0,IF(S2222&lt;=K2095,0,1))+IF(OR(W2222="na",W2222="ns"),0,IF(W2222&lt;=K2095,0,1))+IF(OR(AA2222="na",AA2222="ns"),0,IF(AA2222&lt;=K2095,0,1))</f>
        <v>0</v>
      </c>
      <c r="CG2095">
        <f t="shared" si="1008"/>
        <v>0</v>
      </c>
      <c r="CH2095">
        <f t="shared" si="1008"/>
        <v>0</v>
      </c>
      <c r="CI2095">
        <f t="shared" si="1008"/>
        <v>0</v>
      </c>
    </row>
    <row r="2096" spans="1:87" ht="15" customHeight="1">
      <c r="A2096" s="166"/>
      <c r="B2096" s="7"/>
      <c r="C2096" s="207" t="s">
        <v>135</v>
      </c>
      <c r="D2096" s="321" t="str">
        <f t="shared" si="847"/>
        <v/>
      </c>
      <c r="E2096" s="321"/>
      <c r="F2096" s="321"/>
      <c r="G2096" s="320"/>
      <c r="H2096" s="320"/>
      <c r="I2096" s="320"/>
      <c r="J2096" s="320"/>
      <c r="K2096" s="234"/>
      <c r="L2096" s="234"/>
      <c r="M2096" s="234"/>
      <c r="N2096" s="234"/>
      <c r="O2096" s="234"/>
      <c r="P2096" s="234"/>
      <c r="Q2096" s="234"/>
      <c r="R2096" s="234"/>
      <c r="S2096" s="234"/>
      <c r="T2096" s="234"/>
      <c r="U2096" s="234"/>
      <c r="V2096" s="234"/>
      <c r="W2096" s="234"/>
      <c r="X2096" s="234"/>
      <c r="Y2096" s="234"/>
      <c r="Z2096" s="234"/>
      <c r="AA2096" s="234"/>
      <c r="AB2096" s="234"/>
      <c r="AC2096" s="234"/>
      <c r="AD2096" s="234"/>
      <c r="AG2096">
        <f t="shared" si="848"/>
        <v>0</v>
      </c>
      <c r="AH2096">
        <f t="shared" si="849"/>
        <v>0</v>
      </c>
      <c r="AI2096">
        <f t="shared" si="850"/>
        <v>0</v>
      </c>
      <c r="AJ2096">
        <f t="shared" si="851"/>
        <v>0</v>
      </c>
      <c r="AL2096">
        <f t="shared" si="852"/>
        <v>0</v>
      </c>
      <c r="AM2096">
        <f t="shared" si="853"/>
        <v>0</v>
      </c>
      <c r="AN2096">
        <f t="shared" si="854"/>
        <v>0</v>
      </c>
      <c r="AO2096">
        <f t="shared" si="855"/>
        <v>0</v>
      </c>
      <c r="AQ2096">
        <f t="shared" si="856"/>
        <v>0</v>
      </c>
      <c r="AR2096">
        <f t="shared" si="857"/>
        <v>0</v>
      </c>
      <c r="AS2096">
        <f t="shared" si="858"/>
        <v>0</v>
      </c>
      <c r="AT2096">
        <f t="shared" si="859"/>
        <v>0</v>
      </c>
      <c r="AV2096">
        <f t="shared" si="860"/>
        <v>0</v>
      </c>
      <c r="AW2096">
        <f t="shared" si="861"/>
        <v>0</v>
      </c>
      <c r="AX2096">
        <f t="shared" si="862"/>
        <v>0</v>
      </c>
      <c r="AY2096">
        <f t="shared" si="863"/>
        <v>0</v>
      </c>
      <c r="BA2096">
        <f t="shared" si="864"/>
        <v>0</v>
      </c>
      <c r="BB2096">
        <f t="shared" si="865"/>
        <v>0</v>
      </c>
      <c r="BC2096">
        <f t="shared" si="866"/>
        <v>0</v>
      </c>
      <c r="BD2096">
        <f t="shared" si="867"/>
        <v>0</v>
      </c>
      <c r="BF2096">
        <f t="shared" si="868"/>
        <v>0</v>
      </c>
      <c r="BG2096">
        <f t="shared" si="869"/>
        <v>0</v>
      </c>
      <c r="BH2096">
        <f t="shared" si="870"/>
        <v>0</v>
      </c>
      <c r="BI2096">
        <f t="shared" si="871"/>
        <v>0</v>
      </c>
      <c r="BK2096">
        <f t="shared" si="872"/>
        <v>0</v>
      </c>
      <c r="BL2096">
        <f t="shared" si="873"/>
        <v>0</v>
      </c>
      <c r="BM2096">
        <f t="shared" si="874"/>
        <v>0</v>
      </c>
      <c r="BN2096">
        <f t="shared" si="875"/>
        <v>0</v>
      </c>
      <c r="BP2096">
        <f t="shared" si="876"/>
        <v>0</v>
      </c>
      <c r="BQ2096">
        <f t="shared" si="877"/>
        <v>0</v>
      </c>
      <c r="BR2096">
        <f t="shared" si="878"/>
        <v>0</v>
      </c>
      <c r="BS2096">
        <f t="shared" si="879"/>
        <v>0</v>
      </c>
      <c r="BU2096">
        <f t="shared" si="880"/>
        <v>0</v>
      </c>
      <c r="BV2096">
        <f t="shared" si="881"/>
        <v>0</v>
      </c>
      <c r="BW2096">
        <f t="shared" si="882"/>
        <v>0</v>
      </c>
      <c r="BX2096">
        <f t="shared" si="883"/>
        <v>0</v>
      </c>
      <c r="BZ2096">
        <f t="shared" si="884"/>
        <v>0</v>
      </c>
      <c r="CA2096">
        <f t="shared" si="885"/>
        <v>0</v>
      </c>
      <c r="CB2096">
        <f t="shared" si="886"/>
        <v>0</v>
      </c>
      <c r="CC2096">
        <f t="shared" ref="CC2096:CE2096" si="1009">IF(OR(L2096="NS",L2096&lt;=SUM(P2096,T2096,X2096,AB2096,L2223,P2223,T2223,X2223,AB2223)),0,1)</f>
        <v>0</v>
      </c>
      <c r="CD2096">
        <f t="shared" si="1009"/>
        <v>0</v>
      </c>
      <c r="CE2096">
        <f t="shared" si="1009"/>
        <v>0</v>
      </c>
      <c r="CF2096">
        <f t="shared" ref="CF2096:CI2096" si="1010">IF(OR(O2096="na",O2096="ns"),0,IF(O2096&lt;=K2096,0,1))+IF(OR(S2096="na",S2096="ns"),0,IF(S2096&lt;=K2096,0,1))+IF(OR(W2096="na",W2096="ns"),0,IF(W2096&lt;=K2096,0,1))+IF(OR(AA2096="na",AA2096="ns"),0,IF(AA2096&lt;=K2096,0,1))+IF(OR(K2223="na",K2223="ns"),0,IF(K2223&lt;=K2096,0,1))+IF(OR(O2223="na",O2223="ns"),0,IF(O2223&lt;=K2096,0,1))+IF(OR(S2223="na",S2223="ns"),0,IF(S2223&lt;=K2096,0,1))+IF(OR(W2223="na",W2223="ns"),0,IF(W2223&lt;=K2096,0,1))+IF(OR(AA2223="na",AA2223="ns"),0,IF(AA2223&lt;=K2096,0,1))</f>
        <v>0</v>
      </c>
      <c r="CG2096">
        <f t="shared" si="1010"/>
        <v>0</v>
      </c>
      <c r="CH2096">
        <f t="shared" si="1010"/>
        <v>0</v>
      </c>
      <c r="CI2096">
        <f t="shared" si="1010"/>
        <v>0</v>
      </c>
    </row>
    <row r="2097" spans="1:87" ht="15" customHeight="1">
      <c r="A2097" s="166"/>
      <c r="B2097" s="7"/>
      <c r="C2097" s="207" t="s">
        <v>136</v>
      </c>
      <c r="D2097" s="321" t="str">
        <f t="shared" si="847"/>
        <v/>
      </c>
      <c r="E2097" s="321"/>
      <c r="F2097" s="321"/>
      <c r="G2097" s="320"/>
      <c r="H2097" s="320"/>
      <c r="I2097" s="320"/>
      <c r="J2097" s="320"/>
      <c r="K2097" s="234"/>
      <c r="L2097" s="234"/>
      <c r="M2097" s="234"/>
      <c r="N2097" s="234"/>
      <c r="O2097" s="234"/>
      <c r="P2097" s="234"/>
      <c r="Q2097" s="234"/>
      <c r="R2097" s="234"/>
      <c r="S2097" s="234"/>
      <c r="T2097" s="234"/>
      <c r="U2097" s="234"/>
      <c r="V2097" s="234"/>
      <c r="W2097" s="234"/>
      <c r="X2097" s="234"/>
      <c r="Y2097" s="234"/>
      <c r="Z2097" s="234"/>
      <c r="AA2097" s="234"/>
      <c r="AB2097" s="234"/>
      <c r="AC2097" s="234"/>
      <c r="AD2097" s="234"/>
      <c r="AG2097">
        <f t="shared" si="848"/>
        <v>0</v>
      </c>
      <c r="AH2097">
        <f t="shared" si="849"/>
        <v>0</v>
      </c>
      <c r="AI2097">
        <f t="shared" si="850"/>
        <v>0</v>
      </c>
      <c r="AJ2097">
        <f t="shared" si="851"/>
        <v>0</v>
      </c>
      <c r="AL2097">
        <f t="shared" si="852"/>
        <v>0</v>
      </c>
      <c r="AM2097">
        <f t="shared" si="853"/>
        <v>0</v>
      </c>
      <c r="AN2097">
        <f t="shared" si="854"/>
        <v>0</v>
      </c>
      <c r="AO2097">
        <f t="shared" si="855"/>
        <v>0</v>
      </c>
      <c r="AQ2097">
        <f t="shared" si="856"/>
        <v>0</v>
      </c>
      <c r="AR2097">
        <f t="shared" si="857"/>
        <v>0</v>
      </c>
      <c r="AS2097">
        <f t="shared" si="858"/>
        <v>0</v>
      </c>
      <c r="AT2097">
        <f t="shared" si="859"/>
        <v>0</v>
      </c>
      <c r="AV2097">
        <f t="shared" si="860"/>
        <v>0</v>
      </c>
      <c r="AW2097">
        <f t="shared" si="861"/>
        <v>0</v>
      </c>
      <c r="AX2097">
        <f t="shared" si="862"/>
        <v>0</v>
      </c>
      <c r="AY2097">
        <f t="shared" si="863"/>
        <v>0</v>
      </c>
      <c r="BA2097">
        <f t="shared" si="864"/>
        <v>0</v>
      </c>
      <c r="BB2097">
        <f t="shared" si="865"/>
        <v>0</v>
      </c>
      <c r="BC2097">
        <f t="shared" si="866"/>
        <v>0</v>
      </c>
      <c r="BD2097">
        <f t="shared" si="867"/>
        <v>0</v>
      </c>
      <c r="BF2097">
        <f t="shared" si="868"/>
        <v>0</v>
      </c>
      <c r="BG2097">
        <f t="shared" si="869"/>
        <v>0</v>
      </c>
      <c r="BH2097">
        <f t="shared" si="870"/>
        <v>0</v>
      </c>
      <c r="BI2097">
        <f t="shared" si="871"/>
        <v>0</v>
      </c>
      <c r="BK2097">
        <f t="shared" si="872"/>
        <v>0</v>
      </c>
      <c r="BL2097">
        <f t="shared" si="873"/>
        <v>0</v>
      </c>
      <c r="BM2097">
        <f t="shared" si="874"/>
        <v>0</v>
      </c>
      <c r="BN2097">
        <f t="shared" si="875"/>
        <v>0</v>
      </c>
      <c r="BP2097">
        <f t="shared" si="876"/>
        <v>0</v>
      </c>
      <c r="BQ2097">
        <f t="shared" si="877"/>
        <v>0</v>
      </c>
      <c r="BR2097">
        <f t="shared" si="878"/>
        <v>0</v>
      </c>
      <c r="BS2097">
        <f t="shared" si="879"/>
        <v>0</v>
      </c>
      <c r="BU2097">
        <f t="shared" si="880"/>
        <v>0</v>
      </c>
      <c r="BV2097">
        <f t="shared" si="881"/>
        <v>0</v>
      </c>
      <c r="BW2097">
        <f t="shared" si="882"/>
        <v>0</v>
      </c>
      <c r="BX2097">
        <f t="shared" si="883"/>
        <v>0</v>
      </c>
      <c r="BZ2097">
        <f t="shared" si="884"/>
        <v>0</v>
      </c>
      <c r="CA2097">
        <f t="shared" si="885"/>
        <v>0</v>
      </c>
      <c r="CB2097">
        <f t="shared" si="886"/>
        <v>0</v>
      </c>
      <c r="CC2097">
        <f t="shared" ref="CC2097:CE2097" si="1011">IF(OR(L2097="NS",L2097&lt;=SUM(P2097,T2097,X2097,AB2097,L2224,P2224,T2224,X2224,AB2224)),0,1)</f>
        <v>0</v>
      </c>
      <c r="CD2097">
        <f t="shared" si="1011"/>
        <v>0</v>
      </c>
      <c r="CE2097">
        <f t="shared" si="1011"/>
        <v>0</v>
      </c>
      <c r="CF2097">
        <f t="shared" ref="CF2097:CI2097" si="1012">IF(OR(O2097="na",O2097="ns"),0,IF(O2097&lt;=K2097,0,1))+IF(OR(S2097="na",S2097="ns"),0,IF(S2097&lt;=K2097,0,1))+IF(OR(W2097="na",W2097="ns"),0,IF(W2097&lt;=K2097,0,1))+IF(OR(AA2097="na",AA2097="ns"),0,IF(AA2097&lt;=K2097,0,1))+IF(OR(K2224="na",K2224="ns"),0,IF(K2224&lt;=K2097,0,1))+IF(OR(O2224="na",O2224="ns"),0,IF(O2224&lt;=K2097,0,1))+IF(OR(S2224="na",S2224="ns"),0,IF(S2224&lt;=K2097,0,1))+IF(OR(W2224="na",W2224="ns"),0,IF(W2224&lt;=K2097,0,1))+IF(OR(AA2224="na",AA2224="ns"),0,IF(AA2224&lt;=K2097,0,1))</f>
        <v>0</v>
      </c>
      <c r="CG2097">
        <f t="shared" si="1012"/>
        <v>0</v>
      </c>
      <c r="CH2097">
        <f t="shared" si="1012"/>
        <v>0</v>
      </c>
      <c r="CI2097">
        <f t="shared" si="1012"/>
        <v>0</v>
      </c>
    </row>
    <row r="2098" spans="1:87" ht="15" customHeight="1">
      <c r="A2098" s="166"/>
      <c r="B2098" s="7"/>
      <c r="C2098" s="207" t="s">
        <v>137</v>
      </c>
      <c r="D2098" s="321" t="str">
        <f t="shared" si="847"/>
        <v/>
      </c>
      <c r="E2098" s="321"/>
      <c r="F2098" s="321"/>
      <c r="G2098" s="320"/>
      <c r="H2098" s="320"/>
      <c r="I2098" s="320"/>
      <c r="J2098" s="320"/>
      <c r="K2098" s="234"/>
      <c r="L2098" s="234"/>
      <c r="M2098" s="234"/>
      <c r="N2098" s="234"/>
      <c r="O2098" s="234"/>
      <c r="P2098" s="234"/>
      <c r="Q2098" s="234"/>
      <c r="R2098" s="234"/>
      <c r="S2098" s="234"/>
      <c r="T2098" s="234"/>
      <c r="U2098" s="234"/>
      <c r="V2098" s="234"/>
      <c r="W2098" s="234"/>
      <c r="X2098" s="234"/>
      <c r="Y2098" s="234"/>
      <c r="Z2098" s="234"/>
      <c r="AA2098" s="234"/>
      <c r="AB2098" s="234"/>
      <c r="AC2098" s="234"/>
      <c r="AD2098" s="234"/>
      <c r="AG2098">
        <f t="shared" si="848"/>
        <v>0</v>
      </c>
      <c r="AH2098">
        <f t="shared" si="849"/>
        <v>0</v>
      </c>
      <c r="AI2098">
        <f t="shared" si="850"/>
        <v>0</v>
      </c>
      <c r="AJ2098">
        <f t="shared" si="851"/>
        <v>0</v>
      </c>
      <c r="AL2098">
        <f t="shared" si="852"/>
        <v>0</v>
      </c>
      <c r="AM2098">
        <f t="shared" si="853"/>
        <v>0</v>
      </c>
      <c r="AN2098">
        <f t="shared" si="854"/>
        <v>0</v>
      </c>
      <c r="AO2098">
        <f t="shared" si="855"/>
        <v>0</v>
      </c>
      <c r="AQ2098">
        <f t="shared" si="856"/>
        <v>0</v>
      </c>
      <c r="AR2098">
        <f t="shared" si="857"/>
        <v>0</v>
      </c>
      <c r="AS2098">
        <f t="shared" si="858"/>
        <v>0</v>
      </c>
      <c r="AT2098">
        <f t="shared" si="859"/>
        <v>0</v>
      </c>
      <c r="AV2098">
        <f t="shared" si="860"/>
        <v>0</v>
      </c>
      <c r="AW2098">
        <f t="shared" si="861"/>
        <v>0</v>
      </c>
      <c r="AX2098">
        <f t="shared" si="862"/>
        <v>0</v>
      </c>
      <c r="AY2098">
        <f t="shared" si="863"/>
        <v>0</v>
      </c>
      <c r="BA2098">
        <f t="shared" si="864"/>
        <v>0</v>
      </c>
      <c r="BB2098">
        <f t="shared" si="865"/>
        <v>0</v>
      </c>
      <c r="BC2098">
        <f t="shared" si="866"/>
        <v>0</v>
      </c>
      <c r="BD2098">
        <f t="shared" si="867"/>
        <v>0</v>
      </c>
      <c r="BF2098">
        <f t="shared" si="868"/>
        <v>0</v>
      </c>
      <c r="BG2098">
        <f t="shared" si="869"/>
        <v>0</v>
      </c>
      <c r="BH2098">
        <f t="shared" si="870"/>
        <v>0</v>
      </c>
      <c r="BI2098">
        <f t="shared" si="871"/>
        <v>0</v>
      </c>
      <c r="BK2098">
        <f t="shared" si="872"/>
        <v>0</v>
      </c>
      <c r="BL2098">
        <f t="shared" si="873"/>
        <v>0</v>
      </c>
      <c r="BM2098">
        <f t="shared" si="874"/>
        <v>0</v>
      </c>
      <c r="BN2098">
        <f t="shared" si="875"/>
        <v>0</v>
      </c>
      <c r="BP2098">
        <f t="shared" si="876"/>
        <v>0</v>
      </c>
      <c r="BQ2098">
        <f t="shared" si="877"/>
        <v>0</v>
      </c>
      <c r="BR2098">
        <f t="shared" si="878"/>
        <v>0</v>
      </c>
      <c r="BS2098">
        <f t="shared" si="879"/>
        <v>0</v>
      </c>
      <c r="BU2098">
        <f t="shared" si="880"/>
        <v>0</v>
      </c>
      <c r="BV2098">
        <f t="shared" si="881"/>
        <v>0</v>
      </c>
      <c r="BW2098">
        <f t="shared" si="882"/>
        <v>0</v>
      </c>
      <c r="BX2098">
        <f t="shared" si="883"/>
        <v>0</v>
      </c>
      <c r="BZ2098">
        <f t="shared" si="884"/>
        <v>0</v>
      </c>
      <c r="CA2098">
        <f t="shared" si="885"/>
        <v>0</v>
      </c>
      <c r="CB2098">
        <f t="shared" si="886"/>
        <v>0</v>
      </c>
      <c r="CC2098">
        <f t="shared" ref="CC2098:CE2098" si="1013">IF(OR(L2098="NS",L2098&lt;=SUM(P2098,T2098,X2098,AB2098,L2225,P2225,T2225,X2225,AB2225)),0,1)</f>
        <v>0</v>
      </c>
      <c r="CD2098">
        <f t="shared" si="1013"/>
        <v>0</v>
      </c>
      <c r="CE2098">
        <f t="shared" si="1013"/>
        <v>0</v>
      </c>
      <c r="CF2098">
        <f t="shared" ref="CF2098:CI2098" si="1014">IF(OR(O2098="na",O2098="ns"),0,IF(O2098&lt;=K2098,0,1))+IF(OR(S2098="na",S2098="ns"),0,IF(S2098&lt;=K2098,0,1))+IF(OR(W2098="na",W2098="ns"),0,IF(W2098&lt;=K2098,0,1))+IF(OR(AA2098="na",AA2098="ns"),0,IF(AA2098&lt;=K2098,0,1))+IF(OR(K2225="na",K2225="ns"),0,IF(K2225&lt;=K2098,0,1))+IF(OR(O2225="na",O2225="ns"),0,IF(O2225&lt;=K2098,0,1))+IF(OR(S2225="na",S2225="ns"),0,IF(S2225&lt;=K2098,0,1))+IF(OR(W2225="na",W2225="ns"),0,IF(W2225&lt;=K2098,0,1))+IF(OR(AA2225="na",AA2225="ns"),0,IF(AA2225&lt;=K2098,0,1))</f>
        <v>0</v>
      </c>
      <c r="CG2098">
        <f t="shared" si="1014"/>
        <v>0</v>
      </c>
      <c r="CH2098">
        <f t="shared" si="1014"/>
        <v>0</v>
      </c>
      <c r="CI2098">
        <f t="shared" si="1014"/>
        <v>0</v>
      </c>
    </row>
    <row r="2099" spans="1:87" ht="15" customHeight="1">
      <c r="A2099" s="166"/>
      <c r="B2099" s="7"/>
      <c r="C2099" s="207" t="s">
        <v>138</v>
      </c>
      <c r="D2099" s="321" t="str">
        <f t="shared" ref="D2099:D2153" si="1015">IF(D499="","",D499)</f>
        <v/>
      </c>
      <c r="E2099" s="321"/>
      <c r="F2099" s="321"/>
      <c r="G2099" s="320"/>
      <c r="H2099" s="320"/>
      <c r="I2099" s="320"/>
      <c r="J2099" s="320"/>
      <c r="K2099" s="234"/>
      <c r="L2099" s="234"/>
      <c r="M2099" s="234"/>
      <c r="N2099" s="234"/>
      <c r="O2099" s="234"/>
      <c r="P2099" s="234"/>
      <c r="Q2099" s="234"/>
      <c r="R2099" s="234"/>
      <c r="S2099" s="234"/>
      <c r="T2099" s="234"/>
      <c r="U2099" s="234"/>
      <c r="V2099" s="234"/>
      <c r="W2099" s="234"/>
      <c r="X2099" s="234"/>
      <c r="Y2099" s="234"/>
      <c r="Z2099" s="234"/>
      <c r="AA2099" s="234"/>
      <c r="AB2099" s="234"/>
      <c r="AC2099" s="234"/>
      <c r="AD2099" s="234"/>
      <c r="AG2099">
        <f t="shared" ref="AG2099:AG2153" si="1016">K2099</f>
        <v>0</v>
      </c>
      <c r="AH2099">
        <f t="shared" ref="AH2099:AH2153" si="1017">COUNTIF(L2099:N2099,"NS")</f>
        <v>0</v>
      </c>
      <c r="AI2099">
        <f t="shared" ref="AI2099:AI2153" si="1018">SUM(L2099:N2099)</f>
        <v>0</v>
      </c>
      <c r="AJ2099">
        <f t="shared" ref="AJ2099:AJ2153" si="1019">IF($AG$2031=$AH$2031,0,IF(OR(AND(AG2099=0,AH2099&gt;0),AND(AG2099="NS",AI2099&gt;0),AND(AG2099="NS",AI2099=0,AH2099=0)),1,IF(OR(AND(AG2099="NS",AI2099=0,AH2099&gt;0),AG2099=AI2099,COUNTIF(K2099:N2099,"NA")=4),0,1)))</f>
        <v>0</v>
      </c>
      <c r="AL2099">
        <f t="shared" ref="AL2099:AL2153" si="1020">K2099</f>
        <v>0</v>
      </c>
      <c r="AM2099">
        <f t="shared" ref="AM2099:AM2153" si="1021">+COUNTIF(W2099,"NS")+COUNTIF(AA2099,"NS")+COUNTIF(O2099,"NS")+COUNTIF(S2099,"NS")+COUNTIF(K2226,"NS")+COUNTIF(O2226,"NS")+COUNTIF(S2226,"NS")+COUNTIF(W2226,"NS")+COUNTIF(AA2226,"NS")</f>
        <v>0</v>
      </c>
      <c r="AN2099">
        <f t="shared" ref="AN2099:AN2153" si="1022">SUM(S2099,W2099,AA2099,O2099,K2226,O2226,S2226,W2226,AA2226)</f>
        <v>0</v>
      </c>
      <c r="AO2099">
        <f t="shared" ref="AO2099:AO2153" si="1023">IF($AG$2031=$AH$2031,0,IF(OR(AND(AL2099=0,AM2099&gt;0),AND(AL2099="NS",AN2099&gt;0),AND(AL2099="NS",AN2099=0,AM2099=0)),1,IF(OR(AND(AM2099&gt;=2,AN2099&lt;AL2099),AND(AL2099="NS",AN2099=0,AM2099&gt;0),AL2099=AN2099,(COUNTIF(K2099,"NA")+COUNTIF(O2099,"NA")+COUNTIF(S2099,"NA")+COUNTIF(W2099,"NA")+COUNTIF(AA2099,"NA")+COUNTIF(K2226,"NA")+COUNTIF(O2226,"NA")+COUNTIF(S2226,"NA")+COUNTIF(W2226,"NA")+COUNTIF(AA2226,"NA"))=10),0,1)))</f>
        <v>0</v>
      </c>
      <c r="AQ2099">
        <f t="shared" ref="AQ2099:AQ2153" si="1024">L2099</f>
        <v>0</v>
      </c>
      <c r="AR2099">
        <f t="shared" ref="AR2099:AR2153" si="1025">COUNTIF(T2099,"NS")+COUNTIF(X2099,"NS")+COUNTIF(AB2099,"NS")+COUNTIF(P2099,"NS")+COUNTIF(L2226,"NS")+COUNTIF(P2226,"NS")+COUNTIF(T2226,"NS")+COUNTIF(X2226,"NS")+COUNTIF(AB2226,"NS")</f>
        <v>0</v>
      </c>
      <c r="AS2099">
        <f t="shared" ref="AS2099:AS2153" si="1026">SUM(T2099,X2099,P2099,AB2099,L2226,P2226,T2226,X2226,AB2226)</f>
        <v>0</v>
      </c>
      <c r="AT2099">
        <f t="shared" ref="AT2099:AT2153" si="1027">IF($AG$2031=$AH$2031,0,IF(OR(AND(AQ2099=0,AR2099&gt;0),AND(AQ2099="NS",AS2099&gt;0),AND(AQ2099="NS",AS2099=0,AR2099=0)),1,IF(OR(AND(AR2099&gt;=2,AS2099&lt;AQ2099),AND(AQ2099="NS",AS2099=0,AR2099&gt;0),AQ2099=AS2099,(COUNTIF(L2099,"NA")+COUNTIF(P2099,"NA")+COUNTIF(T2099,"NA")+COUNTIF(X2099,"NA")+COUNTIF(AB2099,"NA")+COUNTIF(L2226,"NA")+COUNTIF(P2226,"NA")+COUNTIF(T2226,"NA")+COUNTIF(X2226,"NA")+COUNTIF(AB2226,"NA"))=10),0,1)))</f>
        <v>0</v>
      </c>
      <c r="AV2099">
        <f t="shared" ref="AV2099:AV2153" si="1028">M2099</f>
        <v>0</v>
      </c>
      <c r="AW2099">
        <f t="shared" ref="AW2099:AW2153" si="1029">COUNTIF(U2099,"NS")+COUNTIF(Y2099,"NS")+COUNTIF(Q2099,"NS")+COUNTIF(AC2099,"NS")+COUNTIF(M2226,"NS")+COUNTIF(Q2226,"NS")+COUNTIF(U2226,"NS")+COUNTIF(Y2226,"NS")+COUNTIF(AC2226,"NS")</f>
        <v>0</v>
      </c>
      <c r="AX2099">
        <f t="shared" ref="AX2099:AX2153" si="1030">SUM(U2099,Y2099,Q2099,AC2099,M2226,Q2226,U2226,Y2226,AC2226)</f>
        <v>0</v>
      </c>
      <c r="AY2099">
        <f t="shared" ref="AY2099:AY2153" si="1031">IF($AG$2031=$AH$2031,0,IF(OR(AND(AV2099=0,AW2099&gt;0),AND(AV2099="NS",AX2099&gt;0),AND(AV2099="NS",AX2099=0,AW2099=0)),1,IF(OR(AND(AW2099&gt;=2,AX2099&lt;AV2099),AND(AV2099="NS",AX2099=0,AW2099&gt;0),AV2099=AX2099,(COUNTIF(M2099,"NA")+COUNTIF(Q2099,"NA")+COUNTIF(U2099,"NA")+COUNTIF(Y2099,"NA")+COUNTIF(AC2099,"NA")+COUNTIF(M2226,"NA")+COUNTIF(Q2226,"NA")+COUNTIF(U2226,"NA")+COUNTIF(Y2226,"NA")+COUNTIF(AC2226,"NA"))=10),0,1)))</f>
        <v>0</v>
      </c>
      <c r="BA2099">
        <f t="shared" ref="BA2099:BA2153" si="1032">N2099</f>
        <v>0</v>
      </c>
      <c r="BB2099">
        <f t="shared" ref="BB2099:BB2153" si="1033">COUNTIF(V2099,"NS")+COUNTIF(Z2099,"NS")+COUNTIF(R2099,"NS")+COUNTIF(AD2099,"NS")+COUNTIF(R2226,"NS")+COUNTIF(V2226,"NS")+COUNTIF(Z2226,"NS")+COUNTIF(AD2226,"NS")+COUNTIF(N2226,"NS")</f>
        <v>0</v>
      </c>
      <c r="BC2099">
        <f t="shared" ref="BC2099:BC2153" si="1034">SUM(Z2099,AD2099,V2099,R2099,R2226,V2226,Z2226,AD2226,N2226)</f>
        <v>0</v>
      </c>
      <c r="BD2099">
        <f t="shared" ref="BD2099:BD2153" si="1035">IF($AG$2031=$AH$2031,0,IF(OR(AND(BA2099=0,BB2099&gt;0),AND(BA2099="NS",BC2099&gt;0),AND(BA2099="NS",BC2099=0,BB2099=0)),1,IF(OR(AND(BB2099&gt;=2,BC2099&lt;BA2099),AND(BA2099="NS",BC2099=0,BB2099&gt;0),BA2099=BC2099,(COUNTIF(N2099,"NA")+COUNTIF(R2099,"NA")+COUNTIF(V2099,"NA")+COUNTIF(Z2099,"NA")+COUNTIF(AD2099,"NA")+COUNTIF(N2226,"NA")+COUNTIF(R2226,"NA")+COUNTIF(V2226,"NA")+COUNTIF(Z2226,"NA")+COUNTIF(AD2226,"NA"))=10),0,1)))</f>
        <v>0</v>
      </c>
      <c r="BF2099">
        <f t="shared" ref="BF2099:BF2153" si="1036">O2099</f>
        <v>0</v>
      </c>
      <c r="BG2099">
        <f t="shared" ref="BG2099:BG2153" si="1037">COUNTIF(P2099:R2099,"NS")</f>
        <v>0</v>
      </c>
      <c r="BH2099">
        <f t="shared" ref="BH2099:BH2153" si="1038">SUM(P2099:R2099)</f>
        <v>0</v>
      </c>
      <c r="BI2099">
        <f t="shared" ref="BI2099:BI2153" si="1039">IF($AG$2031=$AH$2031,0,IF(OR(AND(BF2099=0,BG2099&gt;0),AND(BF2099="NS",BH2099&gt;0),AND(BF2099="NS",BH2099=0,BG2099=0)),1,IF(OR(AND(BF2099="NS",BH2099=0,BG2099&gt;0),BF2099=BH2099,COUNTIF(O2099:R2099,"NA")=4),0,1)))</f>
        <v>0</v>
      </c>
      <c r="BK2099">
        <f t="shared" ref="BK2099:BK2153" si="1040">S2099</f>
        <v>0</v>
      </c>
      <c r="BL2099">
        <f t="shared" ref="BL2099:BL2153" si="1041">COUNTIF(T2099:V2099,"NS")</f>
        <v>0</v>
      </c>
      <c r="BM2099">
        <f t="shared" ref="BM2099:BM2153" si="1042">SUM(T2099:V2099)</f>
        <v>0</v>
      </c>
      <c r="BN2099">
        <f t="shared" ref="BN2099:BN2153" si="1043">IF($AG$2031=$AH$2031,0,IF(OR(AND(BK2099=0,BL2099&gt;0),AND(BK2099="NS",BM2099&gt;0),AND(BK2099="NS",BM2099=0,BL2099=0)),1,IF(OR(AND(BK2099="NS",BM2099=0,BL2099&gt;0),BK2099=BM2099,COUNTIF(S2099:V2099,"NA")=4),0,1)))</f>
        <v>0</v>
      </c>
      <c r="BP2099">
        <f t="shared" ref="BP2099:BP2153" si="1044">W2099</f>
        <v>0</v>
      </c>
      <c r="BQ2099">
        <f t="shared" ref="BQ2099:BQ2153" si="1045">COUNTIF(X2099:Z2099,"NS")</f>
        <v>0</v>
      </c>
      <c r="BR2099">
        <f t="shared" ref="BR2099:BR2153" si="1046">SUM(X2099:Z2099)</f>
        <v>0</v>
      </c>
      <c r="BS2099">
        <f t="shared" ref="BS2099:BS2153" si="1047">IF($AG$2031=$AH$2031,0,IF(OR(AND(BP2099=0,BQ2099&gt;0),AND(BP2099="NS",BR2099&gt;0),AND(BP2099="NS",BR2099=0,BQ2099=0)),1,IF(OR(AND(BP2099="NS",BR2099=0,BQ2099&gt;0),BP2099=BR2099,COUNTIF(W2099:Z2099,"NA")=4),0,1)))</f>
        <v>0</v>
      </c>
      <c r="BU2099">
        <f t="shared" ref="BU2099:BU2153" si="1048">AA2099</f>
        <v>0</v>
      </c>
      <c r="BV2099">
        <f t="shared" ref="BV2099:BV2153" si="1049">COUNTIF(AB2099:AD2099,"NS")</f>
        <v>0</v>
      </c>
      <c r="BW2099">
        <f t="shared" ref="BW2099:BW2153" si="1050">SUM(AB2099:AD2099)</f>
        <v>0</v>
      </c>
      <c r="BX2099">
        <f t="shared" ref="BX2099:BX2153" si="1051">IF($AG$2031=$AH$2031,0,IF(OR(AND(BU2099=0,BV2099&gt;0),AND(BU2099="NS",BW2099&gt;0),AND(BU2099="NS",BW2099=0,BV2099=0)),1,IF(OR(AND(BU2099="NS",BW2099=0,BV2099&gt;0),BU2099=BW2099,COUNTIF(AA2099:AD2099,"NA")=4),0,1)))</f>
        <v>0</v>
      </c>
      <c r="BZ2099">
        <f t="shared" ref="BZ2099:BZ2153" si="1052">IF(COUNTBLANK(K2099:AD2099)=20,0,IF(COUNTA(K2099:AD2099)&lt;&gt;COUNTA($K$2031:$N$2033,$O$2033:$AD$2033),1,0))+IF(COUNTBLANK(K2099:AD2099)=20,0,IF(COUNTA(K2226:AD2226)&lt;&gt;COUNTA($K$2160:$AD$2160),1,0))</f>
        <v>0</v>
      </c>
      <c r="CA2099">
        <f t="shared" ref="CA2099:CA2153" si="1053">IF(OR(AND(G2099=1,COUNTA(K2099:AD2099,K2226:AD2226)&lt;&gt;COUNTA($K$2031:$N$2033,$O$2033:$AD$2033,$K$2160:$AD$2160)),AND(G2099&gt;1,COUNTA(K2099:AD2099,K2226:AD2226)&lt;&gt;0)),1,0)</f>
        <v>0</v>
      </c>
      <c r="CB2099">
        <f t="shared" ref="CB2099:CB2153" si="1054">IF(K2099&lt;=SUM(O2099,S2099,W2099,AA2099,K2226,O2226,S2226,W2226,AA2226),0,1)</f>
        <v>0</v>
      </c>
      <c r="CC2099">
        <f t="shared" ref="CC2099:CE2099" si="1055">IF(OR(L2099="NS",L2099&lt;=SUM(P2099,T2099,X2099,AB2099,L2226,P2226,T2226,X2226,AB2226)),0,1)</f>
        <v>0</v>
      </c>
      <c r="CD2099">
        <f t="shared" si="1055"/>
        <v>0</v>
      </c>
      <c r="CE2099">
        <f t="shared" si="1055"/>
        <v>0</v>
      </c>
      <c r="CF2099">
        <f t="shared" ref="CF2099:CI2099" si="1056">IF(OR(O2099="na",O2099="ns"),0,IF(O2099&lt;=K2099,0,1))+IF(OR(S2099="na",S2099="ns"),0,IF(S2099&lt;=K2099,0,1))+IF(OR(W2099="na",W2099="ns"),0,IF(W2099&lt;=K2099,0,1))+IF(OR(AA2099="na",AA2099="ns"),0,IF(AA2099&lt;=K2099,0,1))+IF(OR(K2226="na",K2226="ns"),0,IF(K2226&lt;=K2099,0,1))+IF(OR(O2226="na",O2226="ns"),0,IF(O2226&lt;=K2099,0,1))+IF(OR(S2226="na",S2226="ns"),0,IF(S2226&lt;=K2099,0,1))+IF(OR(W2226="na",W2226="ns"),0,IF(W2226&lt;=K2099,0,1))+IF(OR(AA2226="na",AA2226="ns"),0,IF(AA2226&lt;=K2099,0,1))</f>
        <v>0</v>
      </c>
      <c r="CG2099">
        <f t="shared" si="1056"/>
        <v>0</v>
      </c>
      <c r="CH2099">
        <f t="shared" si="1056"/>
        <v>0</v>
      </c>
      <c r="CI2099">
        <f t="shared" si="1056"/>
        <v>0</v>
      </c>
    </row>
    <row r="2100" spans="1:87" ht="15" customHeight="1">
      <c r="A2100" s="166"/>
      <c r="B2100" s="7"/>
      <c r="C2100" s="207" t="s">
        <v>139</v>
      </c>
      <c r="D2100" s="321" t="str">
        <f t="shared" si="1015"/>
        <v/>
      </c>
      <c r="E2100" s="321"/>
      <c r="F2100" s="321"/>
      <c r="G2100" s="320"/>
      <c r="H2100" s="320"/>
      <c r="I2100" s="320"/>
      <c r="J2100" s="320"/>
      <c r="K2100" s="234"/>
      <c r="L2100" s="234"/>
      <c r="M2100" s="234"/>
      <c r="N2100" s="234"/>
      <c r="O2100" s="234"/>
      <c r="P2100" s="234"/>
      <c r="Q2100" s="234"/>
      <c r="R2100" s="234"/>
      <c r="S2100" s="234"/>
      <c r="T2100" s="234"/>
      <c r="U2100" s="234"/>
      <c r="V2100" s="234"/>
      <c r="W2100" s="234"/>
      <c r="X2100" s="234"/>
      <c r="Y2100" s="234"/>
      <c r="Z2100" s="234"/>
      <c r="AA2100" s="234"/>
      <c r="AB2100" s="234"/>
      <c r="AC2100" s="234"/>
      <c r="AD2100" s="234"/>
      <c r="AG2100">
        <f t="shared" si="1016"/>
        <v>0</v>
      </c>
      <c r="AH2100">
        <f t="shared" si="1017"/>
        <v>0</v>
      </c>
      <c r="AI2100">
        <f t="shared" si="1018"/>
        <v>0</v>
      </c>
      <c r="AJ2100">
        <f t="shared" si="1019"/>
        <v>0</v>
      </c>
      <c r="AL2100">
        <f t="shared" si="1020"/>
        <v>0</v>
      </c>
      <c r="AM2100">
        <f t="shared" si="1021"/>
        <v>0</v>
      </c>
      <c r="AN2100">
        <f t="shared" si="1022"/>
        <v>0</v>
      </c>
      <c r="AO2100">
        <f t="shared" si="1023"/>
        <v>0</v>
      </c>
      <c r="AQ2100">
        <f t="shared" si="1024"/>
        <v>0</v>
      </c>
      <c r="AR2100">
        <f t="shared" si="1025"/>
        <v>0</v>
      </c>
      <c r="AS2100">
        <f t="shared" si="1026"/>
        <v>0</v>
      </c>
      <c r="AT2100">
        <f t="shared" si="1027"/>
        <v>0</v>
      </c>
      <c r="AV2100">
        <f t="shared" si="1028"/>
        <v>0</v>
      </c>
      <c r="AW2100">
        <f t="shared" si="1029"/>
        <v>0</v>
      </c>
      <c r="AX2100">
        <f t="shared" si="1030"/>
        <v>0</v>
      </c>
      <c r="AY2100">
        <f t="shared" si="1031"/>
        <v>0</v>
      </c>
      <c r="BA2100">
        <f t="shared" si="1032"/>
        <v>0</v>
      </c>
      <c r="BB2100">
        <f t="shared" si="1033"/>
        <v>0</v>
      </c>
      <c r="BC2100">
        <f t="shared" si="1034"/>
        <v>0</v>
      </c>
      <c r="BD2100">
        <f t="shared" si="1035"/>
        <v>0</v>
      </c>
      <c r="BF2100">
        <f t="shared" si="1036"/>
        <v>0</v>
      </c>
      <c r="BG2100">
        <f t="shared" si="1037"/>
        <v>0</v>
      </c>
      <c r="BH2100">
        <f t="shared" si="1038"/>
        <v>0</v>
      </c>
      <c r="BI2100">
        <f t="shared" si="1039"/>
        <v>0</v>
      </c>
      <c r="BK2100">
        <f t="shared" si="1040"/>
        <v>0</v>
      </c>
      <c r="BL2100">
        <f t="shared" si="1041"/>
        <v>0</v>
      </c>
      <c r="BM2100">
        <f t="shared" si="1042"/>
        <v>0</v>
      </c>
      <c r="BN2100">
        <f t="shared" si="1043"/>
        <v>0</v>
      </c>
      <c r="BP2100">
        <f t="shared" si="1044"/>
        <v>0</v>
      </c>
      <c r="BQ2100">
        <f t="shared" si="1045"/>
        <v>0</v>
      </c>
      <c r="BR2100">
        <f t="shared" si="1046"/>
        <v>0</v>
      </c>
      <c r="BS2100">
        <f t="shared" si="1047"/>
        <v>0</v>
      </c>
      <c r="BU2100">
        <f t="shared" si="1048"/>
        <v>0</v>
      </c>
      <c r="BV2100">
        <f t="shared" si="1049"/>
        <v>0</v>
      </c>
      <c r="BW2100">
        <f t="shared" si="1050"/>
        <v>0</v>
      </c>
      <c r="BX2100">
        <f t="shared" si="1051"/>
        <v>0</v>
      </c>
      <c r="BZ2100">
        <f t="shared" si="1052"/>
        <v>0</v>
      </c>
      <c r="CA2100">
        <f t="shared" si="1053"/>
        <v>0</v>
      </c>
      <c r="CB2100">
        <f t="shared" si="1054"/>
        <v>0</v>
      </c>
      <c r="CC2100">
        <f t="shared" ref="CC2100:CE2100" si="1057">IF(OR(L2100="NS",L2100&lt;=SUM(P2100,T2100,X2100,AB2100,L2227,P2227,T2227,X2227,AB2227)),0,1)</f>
        <v>0</v>
      </c>
      <c r="CD2100">
        <f t="shared" si="1057"/>
        <v>0</v>
      </c>
      <c r="CE2100">
        <f t="shared" si="1057"/>
        <v>0</v>
      </c>
      <c r="CF2100">
        <f t="shared" ref="CF2100:CI2100" si="1058">IF(OR(O2100="na",O2100="ns"),0,IF(O2100&lt;=K2100,0,1))+IF(OR(S2100="na",S2100="ns"),0,IF(S2100&lt;=K2100,0,1))+IF(OR(W2100="na",W2100="ns"),0,IF(W2100&lt;=K2100,0,1))+IF(OR(AA2100="na",AA2100="ns"),0,IF(AA2100&lt;=K2100,0,1))+IF(OR(K2227="na",K2227="ns"),0,IF(K2227&lt;=K2100,0,1))+IF(OR(O2227="na",O2227="ns"),0,IF(O2227&lt;=K2100,0,1))+IF(OR(S2227="na",S2227="ns"),0,IF(S2227&lt;=K2100,0,1))+IF(OR(W2227="na",W2227="ns"),0,IF(W2227&lt;=K2100,0,1))+IF(OR(AA2227="na",AA2227="ns"),0,IF(AA2227&lt;=K2100,0,1))</f>
        <v>0</v>
      </c>
      <c r="CG2100">
        <f t="shared" si="1058"/>
        <v>0</v>
      </c>
      <c r="CH2100">
        <f t="shared" si="1058"/>
        <v>0</v>
      </c>
      <c r="CI2100">
        <f t="shared" si="1058"/>
        <v>0</v>
      </c>
    </row>
    <row r="2101" spans="1:87" ht="15" customHeight="1">
      <c r="A2101" s="166"/>
      <c r="B2101" s="7"/>
      <c r="C2101" s="207" t="s">
        <v>140</v>
      </c>
      <c r="D2101" s="321" t="str">
        <f t="shared" si="1015"/>
        <v/>
      </c>
      <c r="E2101" s="321"/>
      <c r="F2101" s="321"/>
      <c r="G2101" s="320"/>
      <c r="H2101" s="320"/>
      <c r="I2101" s="320"/>
      <c r="J2101" s="320"/>
      <c r="K2101" s="234"/>
      <c r="L2101" s="234"/>
      <c r="M2101" s="234"/>
      <c r="N2101" s="234"/>
      <c r="O2101" s="234"/>
      <c r="P2101" s="234"/>
      <c r="Q2101" s="234"/>
      <c r="R2101" s="234"/>
      <c r="S2101" s="234"/>
      <c r="T2101" s="234"/>
      <c r="U2101" s="234"/>
      <c r="V2101" s="234"/>
      <c r="W2101" s="234"/>
      <c r="X2101" s="234"/>
      <c r="Y2101" s="234"/>
      <c r="Z2101" s="234"/>
      <c r="AA2101" s="234"/>
      <c r="AB2101" s="234"/>
      <c r="AC2101" s="234"/>
      <c r="AD2101" s="234"/>
      <c r="AG2101">
        <f t="shared" si="1016"/>
        <v>0</v>
      </c>
      <c r="AH2101">
        <f t="shared" si="1017"/>
        <v>0</v>
      </c>
      <c r="AI2101">
        <f t="shared" si="1018"/>
        <v>0</v>
      </c>
      <c r="AJ2101">
        <f t="shared" si="1019"/>
        <v>0</v>
      </c>
      <c r="AL2101">
        <f t="shared" si="1020"/>
        <v>0</v>
      </c>
      <c r="AM2101">
        <f t="shared" si="1021"/>
        <v>0</v>
      </c>
      <c r="AN2101">
        <f t="shared" si="1022"/>
        <v>0</v>
      </c>
      <c r="AO2101">
        <f t="shared" si="1023"/>
        <v>0</v>
      </c>
      <c r="AQ2101">
        <f t="shared" si="1024"/>
        <v>0</v>
      </c>
      <c r="AR2101">
        <f t="shared" si="1025"/>
        <v>0</v>
      </c>
      <c r="AS2101">
        <f t="shared" si="1026"/>
        <v>0</v>
      </c>
      <c r="AT2101">
        <f t="shared" si="1027"/>
        <v>0</v>
      </c>
      <c r="AV2101">
        <f t="shared" si="1028"/>
        <v>0</v>
      </c>
      <c r="AW2101">
        <f t="shared" si="1029"/>
        <v>0</v>
      </c>
      <c r="AX2101">
        <f t="shared" si="1030"/>
        <v>0</v>
      </c>
      <c r="AY2101">
        <f t="shared" si="1031"/>
        <v>0</v>
      </c>
      <c r="BA2101">
        <f t="shared" si="1032"/>
        <v>0</v>
      </c>
      <c r="BB2101">
        <f t="shared" si="1033"/>
        <v>0</v>
      </c>
      <c r="BC2101">
        <f t="shared" si="1034"/>
        <v>0</v>
      </c>
      <c r="BD2101">
        <f t="shared" si="1035"/>
        <v>0</v>
      </c>
      <c r="BF2101">
        <f t="shared" si="1036"/>
        <v>0</v>
      </c>
      <c r="BG2101">
        <f t="shared" si="1037"/>
        <v>0</v>
      </c>
      <c r="BH2101">
        <f t="shared" si="1038"/>
        <v>0</v>
      </c>
      <c r="BI2101">
        <f t="shared" si="1039"/>
        <v>0</v>
      </c>
      <c r="BK2101">
        <f t="shared" si="1040"/>
        <v>0</v>
      </c>
      <c r="BL2101">
        <f t="shared" si="1041"/>
        <v>0</v>
      </c>
      <c r="BM2101">
        <f t="shared" si="1042"/>
        <v>0</v>
      </c>
      <c r="BN2101">
        <f t="shared" si="1043"/>
        <v>0</v>
      </c>
      <c r="BP2101">
        <f t="shared" si="1044"/>
        <v>0</v>
      </c>
      <c r="BQ2101">
        <f t="shared" si="1045"/>
        <v>0</v>
      </c>
      <c r="BR2101">
        <f t="shared" si="1046"/>
        <v>0</v>
      </c>
      <c r="BS2101">
        <f t="shared" si="1047"/>
        <v>0</v>
      </c>
      <c r="BU2101">
        <f t="shared" si="1048"/>
        <v>0</v>
      </c>
      <c r="BV2101">
        <f t="shared" si="1049"/>
        <v>0</v>
      </c>
      <c r="BW2101">
        <f t="shared" si="1050"/>
        <v>0</v>
      </c>
      <c r="BX2101">
        <f t="shared" si="1051"/>
        <v>0</v>
      </c>
      <c r="BZ2101">
        <f t="shared" si="1052"/>
        <v>0</v>
      </c>
      <c r="CA2101">
        <f t="shared" si="1053"/>
        <v>0</v>
      </c>
      <c r="CB2101">
        <f t="shared" si="1054"/>
        <v>0</v>
      </c>
      <c r="CC2101">
        <f t="shared" ref="CC2101:CE2101" si="1059">IF(OR(L2101="NS",L2101&lt;=SUM(P2101,T2101,X2101,AB2101,L2228,P2228,T2228,X2228,AB2228)),0,1)</f>
        <v>0</v>
      </c>
      <c r="CD2101">
        <f t="shared" si="1059"/>
        <v>0</v>
      </c>
      <c r="CE2101">
        <f t="shared" si="1059"/>
        <v>0</v>
      </c>
      <c r="CF2101">
        <f t="shared" ref="CF2101:CI2101" si="1060">IF(OR(O2101="na",O2101="ns"),0,IF(O2101&lt;=K2101,0,1))+IF(OR(S2101="na",S2101="ns"),0,IF(S2101&lt;=K2101,0,1))+IF(OR(W2101="na",W2101="ns"),0,IF(W2101&lt;=K2101,0,1))+IF(OR(AA2101="na",AA2101="ns"),0,IF(AA2101&lt;=K2101,0,1))+IF(OR(K2228="na",K2228="ns"),0,IF(K2228&lt;=K2101,0,1))+IF(OR(O2228="na",O2228="ns"),0,IF(O2228&lt;=K2101,0,1))+IF(OR(S2228="na",S2228="ns"),0,IF(S2228&lt;=K2101,0,1))+IF(OR(W2228="na",W2228="ns"),0,IF(W2228&lt;=K2101,0,1))+IF(OR(AA2228="na",AA2228="ns"),0,IF(AA2228&lt;=K2101,0,1))</f>
        <v>0</v>
      </c>
      <c r="CG2101">
        <f t="shared" si="1060"/>
        <v>0</v>
      </c>
      <c r="CH2101">
        <f t="shared" si="1060"/>
        <v>0</v>
      </c>
      <c r="CI2101">
        <f t="shared" si="1060"/>
        <v>0</v>
      </c>
    </row>
    <row r="2102" spans="1:87" ht="15" customHeight="1">
      <c r="A2102" s="166"/>
      <c r="B2102" s="7"/>
      <c r="C2102" s="207" t="s">
        <v>141</v>
      </c>
      <c r="D2102" s="321" t="str">
        <f t="shared" si="1015"/>
        <v/>
      </c>
      <c r="E2102" s="321"/>
      <c r="F2102" s="321"/>
      <c r="G2102" s="320"/>
      <c r="H2102" s="320"/>
      <c r="I2102" s="320"/>
      <c r="J2102" s="320"/>
      <c r="K2102" s="234"/>
      <c r="L2102" s="234"/>
      <c r="M2102" s="234"/>
      <c r="N2102" s="234"/>
      <c r="O2102" s="234"/>
      <c r="P2102" s="234"/>
      <c r="Q2102" s="234"/>
      <c r="R2102" s="234"/>
      <c r="S2102" s="234"/>
      <c r="T2102" s="234"/>
      <c r="U2102" s="234"/>
      <c r="V2102" s="234"/>
      <c r="W2102" s="234"/>
      <c r="X2102" s="234"/>
      <c r="Y2102" s="234"/>
      <c r="Z2102" s="234"/>
      <c r="AA2102" s="234"/>
      <c r="AB2102" s="234"/>
      <c r="AC2102" s="234"/>
      <c r="AD2102" s="234"/>
      <c r="AG2102">
        <f t="shared" si="1016"/>
        <v>0</v>
      </c>
      <c r="AH2102">
        <f t="shared" si="1017"/>
        <v>0</v>
      </c>
      <c r="AI2102">
        <f t="shared" si="1018"/>
        <v>0</v>
      </c>
      <c r="AJ2102">
        <f t="shared" si="1019"/>
        <v>0</v>
      </c>
      <c r="AL2102">
        <f t="shared" si="1020"/>
        <v>0</v>
      </c>
      <c r="AM2102">
        <f t="shared" si="1021"/>
        <v>0</v>
      </c>
      <c r="AN2102">
        <f t="shared" si="1022"/>
        <v>0</v>
      </c>
      <c r="AO2102">
        <f t="shared" si="1023"/>
        <v>0</v>
      </c>
      <c r="AQ2102">
        <f t="shared" si="1024"/>
        <v>0</v>
      </c>
      <c r="AR2102">
        <f t="shared" si="1025"/>
        <v>0</v>
      </c>
      <c r="AS2102">
        <f t="shared" si="1026"/>
        <v>0</v>
      </c>
      <c r="AT2102">
        <f t="shared" si="1027"/>
        <v>0</v>
      </c>
      <c r="AV2102">
        <f t="shared" si="1028"/>
        <v>0</v>
      </c>
      <c r="AW2102">
        <f t="shared" si="1029"/>
        <v>0</v>
      </c>
      <c r="AX2102">
        <f t="shared" si="1030"/>
        <v>0</v>
      </c>
      <c r="AY2102">
        <f t="shared" si="1031"/>
        <v>0</v>
      </c>
      <c r="BA2102">
        <f t="shared" si="1032"/>
        <v>0</v>
      </c>
      <c r="BB2102">
        <f t="shared" si="1033"/>
        <v>0</v>
      </c>
      <c r="BC2102">
        <f t="shared" si="1034"/>
        <v>0</v>
      </c>
      <c r="BD2102">
        <f t="shared" si="1035"/>
        <v>0</v>
      </c>
      <c r="BF2102">
        <f t="shared" si="1036"/>
        <v>0</v>
      </c>
      <c r="BG2102">
        <f t="shared" si="1037"/>
        <v>0</v>
      </c>
      <c r="BH2102">
        <f t="shared" si="1038"/>
        <v>0</v>
      </c>
      <c r="BI2102">
        <f t="shared" si="1039"/>
        <v>0</v>
      </c>
      <c r="BK2102">
        <f t="shared" si="1040"/>
        <v>0</v>
      </c>
      <c r="BL2102">
        <f t="shared" si="1041"/>
        <v>0</v>
      </c>
      <c r="BM2102">
        <f t="shared" si="1042"/>
        <v>0</v>
      </c>
      <c r="BN2102">
        <f t="shared" si="1043"/>
        <v>0</v>
      </c>
      <c r="BP2102">
        <f t="shared" si="1044"/>
        <v>0</v>
      </c>
      <c r="BQ2102">
        <f t="shared" si="1045"/>
        <v>0</v>
      </c>
      <c r="BR2102">
        <f t="shared" si="1046"/>
        <v>0</v>
      </c>
      <c r="BS2102">
        <f t="shared" si="1047"/>
        <v>0</v>
      </c>
      <c r="BU2102">
        <f t="shared" si="1048"/>
        <v>0</v>
      </c>
      <c r="BV2102">
        <f t="shared" si="1049"/>
        <v>0</v>
      </c>
      <c r="BW2102">
        <f t="shared" si="1050"/>
        <v>0</v>
      </c>
      <c r="BX2102">
        <f t="shared" si="1051"/>
        <v>0</v>
      </c>
      <c r="BZ2102">
        <f t="shared" si="1052"/>
        <v>0</v>
      </c>
      <c r="CA2102">
        <f t="shared" si="1053"/>
        <v>0</v>
      </c>
      <c r="CB2102">
        <f t="shared" si="1054"/>
        <v>0</v>
      </c>
      <c r="CC2102">
        <f t="shared" ref="CC2102:CE2102" si="1061">IF(OR(L2102="NS",L2102&lt;=SUM(P2102,T2102,X2102,AB2102,L2229,P2229,T2229,X2229,AB2229)),0,1)</f>
        <v>0</v>
      </c>
      <c r="CD2102">
        <f t="shared" si="1061"/>
        <v>0</v>
      </c>
      <c r="CE2102">
        <f t="shared" si="1061"/>
        <v>0</v>
      </c>
      <c r="CF2102">
        <f t="shared" ref="CF2102:CI2102" si="1062">IF(OR(O2102="na",O2102="ns"),0,IF(O2102&lt;=K2102,0,1))+IF(OR(S2102="na",S2102="ns"),0,IF(S2102&lt;=K2102,0,1))+IF(OR(W2102="na",W2102="ns"),0,IF(W2102&lt;=K2102,0,1))+IF(OR(AA2102="na",AA2102="ns"),0,IF(AA2102&lt;=K2102,0,1))+IF(OR(K2229="na",K2229="ns"),0,IF(K2229&lt;=K2102,0,1))+IF(OR(O2229="na",O2229="ns"),0,IF(O2229&lt;=K2102,0,1))+IF(OR(S2229="na",S2229="ns"),0,IF(S2229&lt;=K2102,0,1))+IF(OR(W2229="na",W2229="ns"),0,IF(W2229&lt;=K2102,0,1))+IF(OR(AA2229="na",AA2229="ns"),0,IF(AA2229&lt;=K2102,0,1))</f>
        <v>0</v>
      </c>
      <c r="CG2102">
        <f t="shared" si="1062"/>
        <v>0</v>
      </c>
      <c r="CH2102">
        <f t="shared" si="1062"/>
        <v>0</v>
      </c>
      <c r="CI2102">
        <f t="shared" si="1062"/>
        <v>0</v>
      </c>
    </row>
    <row r="2103" spans="1:87" ht="15" customHeight="1">
      <c r="A2103" s="166"/>
      <c r="B2103" s="7"/>
      <c r="C2103" s="207" t="s">
        <v>142</v>
      </c>
      <c r="D2103" s="321" t="str">
        <f t="shared" si="1015"/>
        <v/>
      </c>
      <c r="E2103" s="321"/>
      <c r="F2103" s="321"/>
      <c r="G2103" s="320"/>
      <c r="H2103" s="320"/>
      <c r="I2103" s="320"/>
      <c r="J2103" s="320"/>
      <c r="K2103" s="234"/>
      <c r="L2103" s="234"/>
      <c r="M2103" s="234"/>
      <c r="N2103" s="234"/>
      <c r="O2103" s="234"/>
      <c r="P2103" s="234"/>
      <c r="Q2103" s="234"/>
      <c r="R2103" s="234"/>
      <c r="S2103" s="234"/>
      <c r="T2103" s="234"/>
      <c r="U2103" s="234"/>
      <c r="V2103" s="234"/>
      <c r="W2103" s="234"/>
      <c r="X2103" s="234"/>
      <c r="Y2103" s="234"/>
      <c r="Z2103" s="234"/>
      <c r="AA2103" s="234"/>
      <c r="AB2103" s="234"/>
      <c r="AC2103" s="234"/>
      <c r="AD2103" s="234"/>
      <c r="AG2103">
        <f t="shared" si="1016"/>
        <v>0</v>
      </c>
      <c r="AH2103">
        <f t="shared" si="1017"/>
        <v>0</v>
      </c>
      <c r="AI2103">
        <f t="shared" si="1018"/>
        <v>0</v>
      </c>
      <c r="AJ2103">
        <f t="shared" si="1019"/>
        <v>0</v>
      </c>
      <c r="AL2103">
        <f t="shared" si="1020"/>
        <v>0</v>
      </c>
      <c r="AM2103">
        <f t="shared" si="1021"/>
        <v>0</v>
      </c>
      <c r="AN2103">
        <f t="shared" si="1022"/>
        <v>0</v>
      </c>
      <c r="AO2103">
        <f t="shared" si="1023"/>
        <v>0</v>
      </c>
      <c r="AQ2103">
        <f t="shared" si="1024"/>
        <v>0</v>
      </c>
      <c r="AR2103">
        <f t="shared" si="1025"/>
        <v>0</v>
      </c>
      <c r="AS2103">
        <f t="shared" si="1026"/>
        <v>0</v>
      </c>
      <c r="AT2103">
        <f t="shared" si="1027"/>
        <v>0</v>
      </c>
      <c r="AV2103">
        <f t="shared" si="1028"/>
        <v>0</v>
      </c>
      <c r="AW2103">
        <f t="shared" si="1029"/>
        <v>0</v>
      </c>
      <c r="AX2103">
        <f t="shared" si="1030"/>
        <v>0</v>
      </c>
      <c r="AY2103">
        <f t="shared" si="1031"/>
        <v>0</v>
      </c>
      <c r="BA2103">
        <f t="shared" si="1032"/>
        <v>0</v>
      </c>
      <c r="BB2103">
        <f t="shared" si="1033"/>
        <v>0</v>
      </c>
      <c r="BC2103">
        <f t="shared" si="1034"/>
        <v>0</v>
      </c>
      <c r="BD2103">
        <f t="shared" si="1035"/>
        <v>0</v>
      </c>
      <c r="BF2103">
        <f t="shared" si="1036"/>
        <v>0</v>
      </c>
      <c r="BG2103">
        <f t="shared" si="1037"/>
        <v>0</v>
      </c>
      <c r="BH2103">
        <f t="shared" si="1038"/>
        <v>0</v>
      </c>
      <c r="BI2103">
        <f t="shared" si="1039"/>
        <v>0</v>
      </c>
      <c r="BK2103">
        <f t="shared" si="1040"/>
        <v>0</v>
      </c>
      <c r="BL2103">
        <f t="shared" si="1041"/>
        <v>0</v>
      </c>
      <c r="BM2103">
        <f t="shared" si="1042"/>
        <v>0</v>
      </c>
      <c r="BN2103">
        <f t="shared" si="1043"/>
        <v>0</v>
      </c>
      <c r="BP2103">
        <f t="shared" si="1044"/>
        <v>0</v>
      </c>
      <c r="BQ2103">
        <f t="shared" si="1045"/>
        <v>0</v>
      </c>
      <c r="BR2103">
        <f t="shared" si="1046"/>
        <v>0</v>
      </c>
      <c r="BS2103">
        <f t="shared" si="1047"/>
        <v>0</v>
      </c>
      <c r="BU2103">
        <f t="shared" si="1048"/>
        <v>0</v>
      </c>
      <c r="BV2103">
        <f t="shared" si="1049"/>
        <v>0</v>
      </c>
      <c r="BW2103">
        <f t="shared" si="1050"/>
        <v>0</v>
      </c>
      <c r="BX2103">
        <f t="shared" si="1051"/>
        <v>0</v>
      </c>
      <c r="BZ2103">
        <f t="shared" si="1052"/>
        <v>0</v>
      </c>
      <c r="CA2103">
        <f t="shared" si="1053"/>
        <v>0</v>
      </c>
      <c r="CB2103">
        <f t="shared" si="1054"/>
        <v>0</v>
      </c>
      <c r="CC2103">
        <f t="shared" ref="CC2103:CE2103" si="1063">IF(OR(L2103="NS",L2103&lt;=SUM(P2103,T2103,X2103,AB2103,L2230,P2230,T2230,X2230,AB2230)),0,1)</f>
        <v>0</v>
      </c>
      <c r="CD2103">
        <f t="shared" si="1063"/>
        <v>0</v>
      </c>
      <c r="CE2103">
        <f t="shared" si="1063"/>
        <v>0</v>
      </c>
      <c r="CF2103">
        <f t="shared" ref="CF2103:CI2103" si="1064">IF(OR(O2103="na",O2103="ns"),0,IF(O2103&lt;=K2103,0,1))+IF(OR(S2103="na",S2103="ns"),0,IF(S2103&lt;=K2103,0,1))+IF(OR(W2103="na",W2103="ns"),0,IF(W2103&lt;=K2103,0,1))+IF(OR(AA2103="na",AA2103="ns"),0,IF(AA2103&lt;=K2103,0,1))+IF(OR(K2230="na",K2230="ns"),0,IF(K2230&lt;=K2103,0,1))+IF(OR(O2230="na",O2230="ns"),0,IF(O2230&lt;=K2103,0,1))+IF(OR(S2230="na",S2230="ns"),0,IF(S2230&lt;=K2103,0,1))+IF(OR(W2230="na",W2230="ns"),0,IF(W2230&lt;=K2103,0,1))+IF(OR(AA2230="na",AA2230="ns"),0,IF(AA2230&lt;=K2103,0,1))</f>
        <v>0</v>
      </c>
      <c r="CG2103">
        <f t="shared" si="1064"/>
        <v>0</v>
      </c>
      <c r="CH2103">
        <f t="shared" si="1064"/>
        <v>0</v>
      </c>
      <c r="CI2103">
        <f t="shared" si="1064"/>
        <v>0</v>
      </c>
    </row>
    <row r="2104" spans="1:87" ht="15" customHeight="1">
      <c r="A2104" s="166"/>
      <c r="B2104" s="7"/>
      <c r="C2104" s="207" t="s">
        <v>143</v>
      </c>
      <c r="D2104" s="321" t="str">
        <f t="shared" si="1015"/>
        <v/>
      </c>
      <c r="E2104" s="321"/>
      <c r="F2104" s="321"/>
      <c r="G2104" s="320"/>
      <c r="H2104" s="320"/>
      <c r="I2104" s="320"/>
      <c r="J2104" s="320"/>
      <c r="K2104" s="234"/>
      <c r="L2104" s="234"/>
      <c r="M2104" s="234"/>
      <c r="N2104" s="234"/>
      <c r="O2104" s="234"/>
      <c r="P2104" s="234"/>
      <c r="Q2104" s="234"/>
      <c r="R2104" s="234"/>
      <c r="S2104" s="234"/>
      <c r="T2104" s="234"/>
      <c r="U2104" s="234"/>
      <c r="V2104" s="234"/>
      <c r="W2104" s="234"/>
      <c r="X2104" s="234"/>
      <c r="Y2104" s="234"/>
      <c r="Z2104" s="234"/>
      <c r="AA2104" s="234"/>
      <c r="AB2104" s="234"/>
      <c r="AC2104" s="234"/>
      <c r="AD2104" s="234"/>
      <c r="AG2104">
        <f t="shared" si="1016"/>
        <v>0</v>
      </c>
      <c r="AH2104">
        <f t="shared" si="1017"/>
        <v>0</v>
      </c>
      <c r="AI2104">
        <f t="shared" si="1018"/>
        <v>0</v>
      </c>
      <c r="AJ2104">
        <f t="shared" si="1019"/>
        <v>0</v>
      </c>
      <c r="AL2104">
        <f t="shared" si="1020"/>
        <v>0</v>
      </c>
      <c r="AM2104">
        <f t="shared" si="1021"/>
        <v>0</v>
      </c>
      <c r="AN2104">
        <f t="shared" si="1022"/>
        <v>0</v>
      </c>
      <c r="AO2104">
        <f t="shared" si="1023"/>
        <v>0</v>
      </c>
      <c r="AQ2104">
        <f t="shared" si="1024"/>
        <v>0</v>
      </c>
      <c r="AR2104">
        <f t="shared" si="1025"/>
        <v>0</v>
      </c>
      <c r="AS2104">
        <f t="shared" si="1026"/>
        <v>0</v>
      </c>
      <c r="AT2104">
        <f t="shared" si="1027"/>
        <v>0</v>
      </c>
      <c r="AV2104">
        <f t="shared" si="1028"/>
        <v>0</v>
      </c>
      <c r="AW2104">
        <f t="shared" si="1029"/>
        <v>0</v>
      </c>
      <c r="AX2104">
        <f t="shared" si="1030"/>
        <v>0</v>
      </c>
      <c r="AY2104">
        <f t="shared" si="1031"/>
        <v>0</v>
      </c>
      <c r="BA2104">
        <f t="shared" si="1032"/>
        <v>0</v>
      </c>
      <c r="BB2104">
        <f t="shared" si="1033"/>
        <v>0</v>
      </c>
      <c r="BC2104">
        <f t="shared" si="1034"/>
        <v>0</v>
      </c>
      <c r="BD2104">
        <f t="shared" si="1035"/>
        <v>0</v>
      </c>
      <c r="BF2104">
        <f t="shared" si="1036"/>
        <v>0</v>
      </c>
      <c r="BG2104">
        <f t="shared" si="1037"/>
        <v>0</v>
      </c>
      <c r="BH2104">
        <f t="shared" si="1038"/>
        <v>0</v>
      </c>
      <c r="BI2104">
        <f t="shared" si="1039"/>
        <v>0</v>
      </c>
      <c r="BK2104">
        <f t="shared" si="1040"/>
        <v>0</v>
      </c>
      <c r="BL2104">
        <f t="shared" si="1041"/>
        <v>0</v>
      </c>
      <c r="BM2104">
        <f t="shared" si="1042"/>
        <v>0</v>
      </c>
      <c r="BN2104">
        <f t="shared" si="1043"/>
        <v>0</v>
      </c>
      <c r="BP2104">
        <f t="shared" si="1044"/>
        <v>0</v>
      </c>
      <c r="BQ2104">
        <f t="shared" si="1045"/>
        <v>0</v>
      </c>
      <c r="BR2104">
        <f t="shared" si="1046"/>
        <v>0</v>
      </c>
      <c r="BS2104">
        <f t="shared" si="1047"/>
        <v>0</v>
      </c>
      <c r="BU2104">
        <f t="shared" si="1048"/>
        <v>0</v>
      </c>
      <c r="BV2104">
        <f t="shared" si="1049"/>
        <v>0</v>
      </c>
      <c r="BW2104">
        <f t="shared" si="1050"/>
        <v>0</v>
      </c>
      <c r="BX2104">
        <f t="shared" si="1051"/>
        <v>0</v>
      </c>
      <c r="BZ2104">
        <f t="shared" si="1052"/>
        <v>0</v>
      </c>
      <c r="CA2104">
        <f t="shared" si="1053"/>
        <v>0</v>
      </c>
      <c r="CB2104">
        <f t="shared" si="1054"/>
        <v>0</v>
      </c>
      <c r="CC2104">
        <f t="shared" ref="CC2104:CE2104" si="1065">IF(OR(L2104="NS",L2104&lt;=SUM(P2104,T2104,X2104,AB2104,L2231,P2231,T2231,X2231,AB2231)),0,1)</f>
        <v>0</v>
      </c>
      <c r="CD2104">
        <f t="shared" si="1065"/>
        <v>0</v>
      </c>
      <c r="CE2104">
        <f t="shared" si="1065"/>
        <v>0</v>
      </c>
      <c r="CF2104">
        <f t="shared" ref="CF2104:CI2104" si="1066">IF(OR(O2104="na",O2104="ns"),0,IF(O2104&lt;=K2104,0,1))+IF(OR(S2104="na",S2104="ns"),0,IF(S2104&lt;=K2104,0,1))+IF(OR(W2104="na",W2104="ns"),0,IF(W2104&lt;=K2104,0,1))+IF(OR(AA2104="na",AA2104="ns"),0,IF(AA2104&lt;=K2104,0,1))+IF(OR(K2231="na",K2231="ns"),0,IF(K2231&lt;=K2104,0,1))+IF(OR(O2231="na",O2231="ns"),0,IF(O2231&lt;=K2104,0,1))+IF(OR(S2231="na",S2231="ns"),0,IF(S2231&lt;=K2104,0,1))+IF(OR(W2231="na",W2231="ns"),0,IF(W2231&lt;=K2104,0,1))+IF(OR(AA2231="na",AA2231="ns"),0,IF(AA2231&lt;=K2104,0,1))</f>
        <v>0</v>
      </c>
      <c r="CG2104">
        <f t="shared" si="1066"/>
        <v>0</v>
      </c>
      <c r="CH2104">
        <f t="shared" si="1066"/>
        <v>0</v>
      </c>
      <c r="CI2104">
        <f t="shared" si="1066"/>
        <v>0</v>
      </c>
    </row>
    <row r="2105" spans="1:87" ht="15" customHeight="1">
      <c r="A2105" s="166"/>
      <c r="B2105" s="7"/>
      <c r="C2105" s="207" t="s">
        <v>144</v>
      </c>
      <c r="D2105" s="321" t="str">
        <f t="shared" si="1015"/>
        <v/>
      </c>
      <c r="E2105" s="321"/>
      <c r="F2105" s="321"/>
      <c r="G2105" s="320"/>
      <c r="H2105" s="320"/>
      <c r="I2105" s="320"/>
      <c r="J2105" s="320"/>
      <c r="K2105" s="234"/>
      <c r="L2105" s="234"/>
      <c r="M2105" s="234"/>
      <c r="N2105" s="234"/>
      <c r="O2105" s="234"/>
      <c r="P2105" s="234"/>
      <c r="Q2105" s="234"/>
      <c r="R2105" s="234"/>
      <c r="S2105" s="234"/>
      <c r="T2105" s="234"/>
      <c r="U2105" s="234"/>
      <c r="V2105" s="234"/>
      <c r="W2105" s="234"/>
      <c r="X2105" s="234"/>
      <c r="Y2105" s="234"/>
      <c r="Z2105" s="234"/>
      <c r="AA2105" s="234"/>
      <c r="AB2105" s="234"/>
      <c r="AC2105" s="234"/>
      <c r="AD2105" s="234"/>
      <c r="AG2105">
        <f t="shared" si="1016"/>
        <v>0</v>
      </c>
      <c r="AH2105">
        <f t="shared" si="1017"/>
        <v>0</v>
      </c>
      <c r="AI2105">
        <f t="shared" si="1018"/>
        <v>0</v>
      </c>
      <c r="AJ2105">
        <f t="shared" si="1019"/>
        <v>0</v>
      </c>
      <c r="AL2105">
        <f t="shared" si="1020"/>
        <v>0</v>
      </c>
      <c r="AM2105">
        <f t="shared" si="1021"/>
        <v>0</v>
      </c>
      <c r="AN2105">
        <f t="shared" si="1022"/>
        <v>0</v>
      </c>
      <c r="AO2105">
        <f t="shared" si="1023"/>
        <v>0</v>
      </c>
      <c r="AQ2105">
        <f t="shared" si="1024"/>
        <v>0</v>
      </c>
      <c r="AR2105">
        <f t="shared" si="1025"/>
        <v>0</v>
      </c>
      <c r="AS2105">
        <f t="shared" si="1026"/>
        <v>0</v>
      </c>
      <c r="AT2105">
        <f t="shared" si="1027"/>
        <v>0</v>
      </c>
      <c r="AV2105">
        <f t="shared" si="1028"/>
        <v>0</v>
      </c>
      <c r="AW2105">
        <f t="shared" si="1029"/>
        <v>0</v>
      </c>
      <c r="AX2105">
        <f t="shared" si="1030"/>
        <v>0</v>
      </c>
      <c r="AY2105">
        <f t="shared" si="1031"/>
        <v>0</v>
      </c>
      <c r="BA2105">
        <f t="shared" si="1032"/>
        <v>0</v>
      </c>
      <c r="BB2105">
        <f t="shared" si="1033"/>
        <v>0</v>
      </c>
      <c r="BC2105">
        <f t="shared" si="1034"/>
        <v>0</v>
      </c>
      <c r="BD2105">
        <f t="shared" si="1035"/>
        <v>0</v>
      </c>
      <c r="BF2105">
        <f t="shared" si="1036"/>
        <v>0</v>
      </c>
      <c r="BG2105">
        <f t="shared" si="1037"/>
        <v>0</v>
      </c>
      <c r="BH2105">
        <f t="shared" si="1038"/>
        <v>0</v>
      </c>
      <c r="BI2105">
        <f t="shared" si="1039"/>
        <v>0</v>
      </c>
      <c r="BK2105">
        <f t="shared" si="1040"/>
        <v>0</v>
      </c>
      <c r="BL2105">
        <f t="shared" si="1041"/>
        <v>0</v>
      </c>
      <c r="BM2105">
        <f t="shared" si="1042"/>
        <v>0</v>
      </c>
      <c r="BN2105">
        <f t="shared" si="1043"/>
        <v>0</v>
      </c>
      <c r="BP2105">
        <f t="shared" si="1044"/>
        <v>0</v>
      </c>
      <c r="BQ2105">
        <f t="shared" si="1045"/>
        <v>0</v>
      </c>
      <c r="BR2105">
        <f t="shared" si="1046"/>
        <v>0</v>
      </c>
      <c r="BS2105">
        <f t="shared" si="1047"/>
        <v>0</v>
      </c>
      <c r="BU2105">
        <f t="shared" si="1048"/>
        <v>0</v>
      </c>
      <c r="BV2105">
        <f t="shared" si="1049"/>
        <v>0</v>
      </c>
      <c r="BW2105">
        <f t="shared" si="1050"/>
        <v>0</v>
      </c>
      <c r="BX2105">
        <f t="shared" si="1051"/>
        <v>0</v>
      </c>
      <c r="BZ2105">
        <f t="shared" si="1052"/>
        <v>0</v>
      </c>
      <c r="CA2105">
        <f t="shared" si="1053"/>
        <v>0</v>
      </c>
      <c r="CB2105">
        <f t="shared" si="1054"/>
        <v>0</v>
      </c>
      <c r="CC2105">
        <f t="shared" ref="CC2105:CE2105" si="1067">IF(OR(L2105="NS",L2105&lt;=SUM(P2105,T2105,X2105,AB2105,L2232,P2232,T2232,X2232,AB2232)),0,1)</f>
        <v>0</v>
      </c>
      <c r="CD2105">
        <f t="shared" si="1067"/>
        <v>0</v>
      </c>
      <c r="CE2105">
        <f t="shared" si="1067"/>
        <v>0</v>
      </c>
      <c r="CF2105">
        <f t="shared" ref="CF2105:CI2105" si="1068">IF(OR(O2105="na",O2105="ns"),0,IF(O2105&lt;=K2105,0,1))+IF(OR(S2105="na",S2105="ns"),0,IF(S2105&lt;=K2105,0,1))+IF(OR(W2105="na",W2105="ns"),0,IF(W2105&lt;=K2105,0,1))+IF(OR(AA2105="na",AA2105="ns"),0,IF(AA2105&lt;=K2105,0,1))+IF(OR(K2232="na",K2232="ns"),0,IF(K2232&lt;=K2105,0,1))+IF(OR(O2232="na",O2232="ns"),0,IF(O2232&lt;=K2105,0,1))+IF(OR(S2232="na",S2232="ns"),0,IF(S2232&lt;=K2105,0,1))+IF(OR(W2232="na",W2232="ns"),0,IF(W2232&lt;=K2105,0,1))+IF(OR(AA2232="na",AA2232="ns"),0,IF(AA2232&lt;=K2105,0,1))</f>
        <v>0</v>
      </c>
      <c r="CG2105">
        <f t="shared" si="1068"/>
        <v>0</v>
      </c>
      <c r="CH2105">
        <f t="shared" si="1068"/>
        <v>0</v>
      </c>
      <c r="CI2105">
        <f t="shared" si="1068"/>
        <v>0</v>
      </c>
    </row>
    <row r="2106" spans="1:87" ht="15" customHeight="1">
      <c r="A2106" s="166"/>
      <c r="B2106" s="7"/>
      <c r="C2106" s="207" t="s">
        <v>145</v>
      </c>
      <c r="D2106" s="321" t="str">
        <f t="shared" si="1015"/>
        <v/>
      </c>
      <c r="E2106" s="321"/>
      <c r="F2106" s="321"/>
      <c r="G2106" s="320"/>
      <c r="H2106" s="320"/>
      <c r="I2106" s="320"/>
      <c r="J2106" s="320"/>
      <c r="K2106" s="234"/>
      <c r="L2106" s="234"/>
      <c r="M2106" s="234"/>
      <c r="N2106" s="234"/>
      <c r="O2106" s="234"/>
      <c r="P2106" s="234"/>
      <c r="Q2106" s="234"/>
      <c r="R2106" s="234"/>
      <c r="S2106" s="234"/>
      <c r="T2106" s="234"/>
      <c r="U2106" s="234"/>
      <c r="V2106" s="234"/>
      <c r="W2106" s="234"/>
      <c r="X2106" s="234"/>
      <c r="Y2106" s="234"/>
      <c r="Z2106" s="234"/>
      <c r="AA2106" s="234"/>
      <c r="AB2106" s="234"/>
      <c r="AC2106" s="234"/>
      <c r="AD2106" s="234"/>
      <c r="AG2106">
        <f t="shared" si="1016"/>
        <v>0</v>
      </c>
      <c r="AH2106">
        <f t="shared" si="1017"/>
        <v>0</v>
      </c>
      <c r="AI2106">
        <f t="shared" si="1018"/>
        <v>0</v>
      </c>
      <c r="AJ2106">
        <f t="shared" si="1019"/>
        <v>0</v>
      </c>
      <c r="AL2106">
        <f t="shared" si="1020"/>
        <v>0</v>
      </c>
      <c r="AM2106">
        <f t="shared" si="1021"/>
        <v>0</v>
      </c>
      <c r="AN2106">
        <f t="shared" si="1022"/>
        <v>0</v>
      </c>
      <c r="AO2106">
        <f t="shared" si="1023"/>
        <v>0</v>
      </c>
      <c r="AQ2106">
        <f t="shared" si="1024"/>
        <v>0</v>
      </c>
      <c r="AR2106">
        <f t="shared" si="1025"/>
        <v>0</v>
      </c>
      <c r="AS2106">
        <f t="shared" si="1026"/>
        <v>0</v>
      </c>
      <c r="AT2106">
        <f t="shared" si="1027"/>
        <v>0</v>
      </c>
      <c r="AV2106">
        <f t="shared" si="1028"/>
        <v>0</v>
      </c>
      <c r="AW2106">
        <f t="shared" si="1029"/>
        <v>0</v>
      </c>
      <c r="AX2106">
        <f t="shared" si="1030"/>
        <v>0</v>
      </c>
      <c r="AY2106">
        <f t="shared" si="1031"/>
        <v>0</v>
      </c>
      <c r="BA2106">
        <f t="shared" si="1032"/>
        <v>0</v>
      </c>
      <c r="BB2106">
        <f t="shared" si="1033"/>
        <v>0</v>
      </c>
      <c r="BC2106">
        <f t="shared" si="1034"/>
        <v>0</v>
      </c>
      <c r="BD2106">
        <f t="shared" si="1035"/>
        <v>0</v>
      </c>
      <c r="BF2106">
        <f t="shared" si="1036"/>
        <v>0</v>
      </c>
      <c r="BG2106">
        <f t="shared" si="1037"/>
        <v>0</v>
      </c>
      <c r="BH2106">
        <f t="shared" si="1038"/>
        <v>0</v>
      </c>
      <c r="BI2106">
        <f t="shared" si="1039"/>
        <v>0</v>
      </c>
      <c r="BK2106">
        <f t="shared" si="1040"/>
        <v>0</v>
      </c>
      <c r="BL2106">
        <f t="shared" si="1041"/>
        <v>0</v>
      </c>
      <c r="BM2106">
        <f t="shared" si="1042"/>
        <v>0</v>
      </c>
      <c r="BN2106">
        <f t="shared" si="1043"/>
        <v>0</v>
      </c>
      <c r="BP2106">
        <f t="shared" si="1044"/>
        <v>0</v>
      </c>
      <c r="BQ2106">
        <f t="shared" si="1045"/>
        <v>0</v>
      </c>
      <c r="BR2106">
        <f t="shared" si="1046"/>
        <v>0</v>
      </c>
      <c r="BS2106">
        <f t="shared" si="1047"/>
        <v>0</v>
      </c>
      <c r="BU2106">
        <f t="shared" si="1048"/>
        <v>0</v>
      </c>
      <c r="BV2106">
        <f t="shared" si="1049"/>
        <v>0</v>
      </c>
      <c r="BW2106">
        <f t="shared" si="1050"/>
        <v>0</v>
      </c>
      <c r="BX2106">
        <f t="shared" si="1051"/>
        <v>0</v>
      </c>
      <c r="BZ2106">
        <f t="shared" si="1052"/>
        <v>0</v>
      </c>
      <c r="CA2106">
        <f t="shared" si="1053"/>
        <v>0</v>
      </c>
      <c r="CB2106">
        <f t="shared" si="1054"/>
        <v>0</v>
      </c>
      <c r="CC2106">
        <f t="shared" ref="CC2106:CE2106" si="1069">IF(OR(L2106="NS",L2106&lt;=SUM(P2106,T2106,X2106,AB2106,L2233,P2233,T2233,X2233,AB2233)),0,1)</f>
        <v>0</v>
      </c>
      <c r="CD2106">
        <f t="shared" si="1069"/>
        <v>0</v>
      </c>
      <c r="CE2106">
        <f t="shared" si="1069"/>
        <v>0</v>
      </c>
      <c r="CF2106">
        <f t="shared" ref="CF2106:CI2106" si="1070">IF(OR(O2106="na",O2106="ns"),0,IF(O2106&lt;=K2106,0,1))+IF(OR(S2106="na",S2106="ns"),0,IF(S2106&lt;=K2106,0,1))+IF(OR(W2106="na",W2106="ns"),0,IF(W2106&lt;=K2106,0,1))+IF(OR(AA2106="na",AA2106="ns"),0,IF(AA2106&lt;=K2106,0,1))+IF(OR(K2233="na",K2233="ns"),0,IF(K2233&lt;=K2106,0,1))+IF(OR(O2233="na",O2233="ns"),0,IF(O2233&lt;=K2106,0,1))+IF(OR(S2233="na",S2233="ns"),0,IF(S2233&lt;=K2106,0,1))+IF(OR(W2233="na",W2233="ns"),0,IF(W2233&lt;=K2106,0,1))+IF(OR(AA2233="na",AA2233="ns"),0,IF(AA2233&lt;=K2106,0,1))</f>
        <v>0</v>
      </c>
      <c r="CG2106">
        <f t="shared" si="1070"/>
        <v>0</v>
      </c>
      <c r="CH2106">
        <f t="shared" si="1070"/>
        <v>0</v>
      </c>
      <c r="CI2106">
        <f t="shared" si="1070"/>
        <v>0</v>
      </c>
    </row>
    <row r="2107" spans="1:87" ht="15" customHeight="1">
      <c r="A2107" s="166"/>
      <c r="B2107" s="7"/>
      <c r="C2107" s="207" t="s">
        <v>146</v>
      </c>
      <c r="D2107" s="321" t="str">
        <f t="shared" si="1015"/>
        <v/>
      </c>
      <c r="E2107" s="321"/>
      <c r="F2107" s="321"/>
      <c r="G2107" s="320"/>
      <c r="H2107" s="320"/>
      <c r="I2107" s="320"/>
      <c r="J2107" s="320"/>
      <c r="K2107" s="234"/>
      <c r="L2107" s="234"/>
      <c r="M2107" s="234"/>
      <c r="N2107" s="234"/>
      <c r="O2107" s="234"/>
      <c r="P2107" s="234"/>
      <c r="Q2107" s="234"/>
      <c r="R2107" s="234"/>
      <c r="S2107" s="234"/>
      <c r="T2107" s="234"/>
      <c r="U2107" s="234"/>
      <c r="V2107" s="234"/>
      <c r="W2107" s="234"/>
      <c r="X2107" s="234"/>
      <c r="Y2107" s="234"/>
      <c r="Z2107" s="234"/>
      <c r="AA2107" s="234"/>
      <c r="AB2107" s="234"/>
      <c r="AC2107" s="234"/>
      <c r="AD2107" s="234"/>
      <c r="AG2107">
        <f t="shared" si="1016"/>
        <v>0</v>
      </c>
      <c r="AH2107">
        <f t="shared" si="1017"/>
        <v>0</v>
      </c>
      <c r="AI2107">
        <f t="shared" si="1018"/>
        <v>0</v>
      </c>
      <c r="AJ2107">
        <f t="shared" si="1019"/>
        <v>0</v>
      </c>
      <c r="AL2107">
        <f t="shared" si="1020"/>
        <v>0</v>
      </c>
      <c r="AM2107">
        <f t="shared" si="1021"/>
        <v>0</v>
      </c>
      <c r="AN2107">
        <f t="shared" si="1022"/>
        <v>0</v>
      </c>
      <c r="AO2107">
        <f t="shared" si="1023"/>
        <v>0</v>
      </c>
      <c r="AQ2107">
        <f t="shared" si="1024"/>
        <v>0</v>
      </c>
      <c r="AR2107">
        <f t="shared" si="1025"/>
        <v>0</v>
      </c>
      <c r="AS2107">
        <f t="shared" si="1026"/>
        <v>0</v>
      </c>
      <c r="AT2107">
        <f t="shared" si="1027"/>
        <v>0</v>
      </c>
      <c r="AV2107">
        <f t="shared" si="1028"/>
        <v>0</v>
      </c>
      <c r="AW2107">
        <f t="shared" si="1029"/>
        <v>0</v>
      </c>
      <c r="AX2107">
        <f t="shared" si="1030"/>
        <v>0</v>
      </c>
      <c r="AY2107">
        <f t="shared" si="1031"/>
        <v>0</v>
      </c>
      <c r="BA2107">
        <f t="shared" si="1032"/>
        <v>0</v>
      </c>
      <c r="BB2107">
        <f t="shared" si="1033"/>
        <v>0</v>
      </c>
      <c r="BC2107">
        <f t="shared" si="1034"/>
        <v>0</v>
      </c>
      <c r="BD2107">
        <f t="shared" si="1035"/>
        <v>0</v>
      </c>
      <c r="BF2107">
        <f t="shared" si="1036"/>
        <v>0</v>
      </c>
      <c r="BG2107">
        <f t="shared" si="1037"/>
        <v>0</v>
      </c>
      <c r="BH2107">
        <f t="shared" si="1038"/>
        <v>0</v>
      </c>
      <c r="BI2107">
        <f t="shared" si="1039"/>
        <v>0</v>
      </c>
      <c r="BK2107">
        <f t="shared" si="1040"/>
        <v>0</v>
      </c>
      <c r="BL2107">
        <f t="shared" si="1041"/>
        <v>0</v>
      </c>
      <c r="BM2107">
        <f t="shared" si="1042"/>
        <v>0</v>
      </c>
      <c r="BN2107">
        <f t="shared" si="1043"/>
        <v>0</v>
      </c>
      <c r="BP2107">
        <f t="shared" si="1044"/>
        <v>0</v>
      </c>
      <c r="BQ2107">
        <f t="shared" si="1045"/>
        <v>0</v>
      </c>
      <c r="BR2107">
        <f t="shared" si="1046"/>
        <v>0</v>
      </c>
      <c r="BS2107">
        <f t="shared" si="1047"/>
        <v>0</v>
      </c>
      <c r="BU2107">
        <f t="shared" si="1048"/>
        <v>0</v>
      </c>
      <c r="BV2107">
        <f t="shared" si="1049"/>
        <v>0</v>
      </c>
      <c r="BW2107">
        <f t="shared" si="1050"/>
        <v>0</v>
      </c>
      <c r="BX2107">
        <f t="shared" si="1051"/>
        <v>0</v>
      </c>
      <c r="BZ2107">
        <f t="shared" si="1052"/>
        <v>0</v>
      </c>
      <c r="CA2107">
        <f t="shared" si="1053"/>
        <v>0</v>
      </c>
      <c r="CB2107">
        <f t="shared" si="1054"/>
        <v>0</v>
      </c>
      <c r="CC2107">
        <f t="shared" ref="CC2107:CE2107" si="1071">IF(OR(L2107="NS",L2107&lt;=SUM(P2107,T2107,X2107,AB2107,L2234,P2234,T2234,X2234,AB2234)),0,1)</f>
        <v>0</v>
      </c>
      <c r="CD2107">
        <f t="shared" si="1071"/>
        <v>0</v>
      </c>
      <c r="CE2107">
        <f t="shared" si="1071"/>
        <v>0</v>
      </c>
      <c r="CF2107">
        <f t="shared" ref="CF2107:CI2107" si="1072">IF(OR(O2107="na",O2107="ns"),0,IF(O2107&lt;=K2107,0,1))+IF(OR(S2107="na",S2107="ns"),0,IF(S2107&lt;=K2107,0,1))+IF(OR(W2107="na",W2107="ns"),0,IF(W2107&lt;=K2107,0,1))+IF(OR(AA2107="na",AA2107="ns"),0,IF(AA2107&lt;=K2107,0,1))+IF(OR(K2234="na",K2234="ns"),0,IF(K2234&lt;=K2107,0,1))+IF(OR(O2234="na",O2234="ns"),0,IF(O2234&lt;=K2107,0,1))+IF(OR(S2234="na",S2234="ns"),0,IF(S2234&lt;=K2107,0,1))+IF(OR(W2234="na",W2234="ns"),0,IF(W2234&lt;=K2107,0,1))+IF(OR(AA2234="na",AA2234="ns"),0,IF(AA2234&lt;=K2107,0,1))</f>
        <v>0</v>
      </c>
      <c r="CG2107">
        <f t="shared" si="1072"/>
        <v>0</v>
      </c>
      <c r="CH2107">
        <f t="shared" si="1072"/>
        <v>0</v>
      </c>
      <c r="CI2107">
        <f t="shared" si="1072"/>
        <v>0</v>
      </c>
    </row>
    <row r="2108" spans="1:87" ht="15" customHeight="1">
      <c r="A2108" s="166"/>
      <c r="B2108" s="7"/>
      <c r="C2108" s="207" t="s">
        <v>147</v>
      </c>
      <c r="D2108" s="321" t="str">
        <f t="shared" si="1015"/>
        <v/>
      </c>
      <c r="E2108" s="321"/>
      <c r="F2108" s="321"/>
      <c r="G2108" s="320"/>
      <c r="H2108" s="320"/>
      <c r="I2108" s="320"/>
      <c r="J2108" s="320"/>
      <c r="K2108" s="234"/>
      <c r="L2108" s="234"/>
      <c r="M2108" s="234"/>
      <c r="N2108" s="234"/>
      <c r="O2108" s="234"/>
      <c r="P2108" s="234"/>
      <c r="Q2108" s="234"/>
      <c r="R2108" s="234"/>
      <c r="S2108" s="234"/>
      <c r="T2108" s="234"/>
      <c r="U2108" s="234"/>
      <c r="V2108" s="234"/>
      <c r="W2108" s="234"/>
      <c r="X2108" s="234"/>
      <c r="Y2108" s="234"/>
      <c r="Z2108" s="234"/>
      <c r="AA2108" s="234"/>
      <c r="AB2108" s="234"/>
      <c r="AC2108" s="234"/>
      <c r="AD2108" s="234"/>
      <c r="AG2108">
        <f t="shared" si="1016"/>
        <v>0</v>
      </c>
      <c r="AH2108">
        <f t="shared" si="1017"/>
        <v>0</v>
      </c>
      <c r="AI2108">
        <f t="shared" si="1018"/>
        <v>0</v>
      </c>
      <c r="AJ2108">
        <f t="shared" si="1019"/>
        <v>0</v>
      </c>
      <c r="AL2108">
        <f t="shared" si="1020"/>
        <v>0</v>
      </c>
      <c r="AM2108">
        <f t="shared" si="1021"/>
        <v>0</v>
      </c>
      <c r="AN2108">
        <f t="shared" si="1022"/>
        <v>0</v>
      </c>
      <c r="AO2108">
        <f t="shared" si="1023"/>
        <v>0</v>
      </c>
      <c r="AQ2108">
        <f t="shared" si="1024"/>
        <v>0</v>
      </c>
      <c r="AR2108">
        <f t="shared" si="1025"/>
        <v>0</v>
      </c>
      <c r="AS2108">
        <f t="shared" si="1026"/>
        <v>0</v>
      </c>
      <c r="AT2108">
        <f t="shared" si="1027"/>
        <v>0</v>
      </c>
      <c r="AV2108">
        <f t="shared" si="1028"/>
        <v>0</v>
      </c>
      <c r="AW2108">
        <f t="shared" si="1029"/>
        <v>0</v>
      </c>
      <c r="AX2108">
        <f t="shared" si="1030"/>
        <v>0</v>
      </c>
      <c r="AY2108">
        <f t="shared" si="1031"/>
        <v>0</v>
      </c>
      <c r="BA2108">
        <f t="shared" si="1032"/>
        <v>0</v>
      </c>
      <c r="BB2108">
        <f t="shared" si="1033"/>
        <v>0</v>
      </c>
      <c r="BC2108">
        <f t="shared" si="1034"/>
        <v>0</v>
      </c>
      <c r="BD2108">
        <f t="shared" si="1035"/>
        <v>0</v>
      </c>
      <c r="BF2108">
        <f t="shared" si="1036"/>
        <v>0</v>
      </c>
      <c r="BG2108">
        <f t="shared" si="1037"/>
        <v>0</v>
      </c>
      <c r="BH2108">
        <f t="shared" si="1038"/>
        <v>0</v>
      </c>
      <c r="BI2108">
        <f t="shared" si="1039"/>
        <v>0</v>
      </c>
      <c r="BK2108">
        <f t="shared" si="1040"/>
        <v>0</v>
      </c>
      <c r="BL2108">
        <f t="shared" si="1041"/>
        <v>0</v>
      </c>
      <c r="BM2108">
        <f t="shared" si="1042"/>
        <v>0</v>
      </c>
      <c r="BN2108">
        <f t="shared" si="1043"/>
        <v>0</v>
      </c>
      <c r="BP2108">
        <f t="shared" si="1044"/>
        <v>0</v>
      </c>
      <c r="BQ2108">
        <f t="shared" si="1045"/>
        <v>0</v>
      </c>
      <c r="BR2108">
        <f t="shared" si="1046"/>
        <v>0</v>
      </c>
      <c r="BS2108">
        <f t="shared" si="1047"/>
        <v>0</v>
      </c>
      <c r="BU2108">
        <f t="shared" si="1048"/>
        <v>0</v>
      </c>
      <c r="BV2108">
        <f t="shared" si="1049"/>
        <v>0</v>
      </c>
      <c r="BW2108">
        <f t="shared" si="1050"/>
        <v>0</v>
      </c>
      <c r="BX2108">
        <f t="shared" si="1051"/>
        <v>0</v>
      </c>
      <c r="BZ2108">
        <f t="shared" si="1052"/>
        <v>0</v>
      </c>
      <c r="CA2108">
        <f t="shared" si="1053"/>
        <v>0</v>
      </c>
      <c r="CB2108">
        <f t="shared" si="1054"/>
        <v>0</v>
      </c>
      <c r="CC2108">
        <f t="shared" ref="CC2108:CE2108" si="1073">IF(OR(L2108="NS",L2108&lt;=SUM(P2108,T2108,X2108,AB2108,L2235,P2235,T2235,X2235,AB2235)),0,1)</f>
        <v>0</v>
      </c>
      <c r="CD2108">
        <f t="shared" si="1073"/>
        <v>0</v>
      </c>
      <c r="CE2108">
        <f t="shared" si="1073"/>
        <v>0</v>
      </c>
      <c r="CF2108">
        <f t="shared" ref="CF2108:CI2108" si="1074">IF(OR(O2108="na",O2108="ns"),0,IF(O2108&lt;=K2108,0,1))+IF(OR(S2108="na",S2108="ns"),0,IF(S2108&lt;=K2108,0,1))+IF(OR(W2108="na",W2108="ns"),0,IF(W2108&lt;=K2108,0,1))+IF(OR(AA2108="na",AA2108="ns"),0,IF(AA2108&lt;=K2108,0,1))+IF(OR(K2235="na",K2235="ns"),0,IF(K2235&lt;=K2108,0,1))+IF(OR(O2235="na",O2235="ns"),0,IF(O2235&lt;=K2108,0,1))+IF(OR(S2235="na",S2235="ns"),0,IF(S2235&lt;=K2108,0,1))+IF(OR(W2235="na",W2235="ns"),0,IF(W2235&lt;=K2108,0,1))+IF(OR(AA2235="na",AA2235="ns"),0,IF(AA2235&lt;=K2108,0,1))</f>
        <v>0</v>
      </c>
      <c r="CG2108">
        <f t="shared" si="1074"/>
        <v>0</v>
      </c>
      <c r="CH2108">
        <f t="shared" si="1074"/>
        <v>0</v>
      </c>
      <c r="CI2108">
        <f t="shared" si="1074"/>
        <v>0</v>
      </c>
    </row>
    <row r="2109" spans="1:87" ht="15" customHeight="1">
      <c r="A2109" s="166"/>
      <c r="B2109" s="7"/>
      <c r="C2109" s="207" t="s">
        <v>148</v>
      </c>
      <c r="D2109" s="321" t="str">
        <f t="shared" si="1015"/>
        <v/>
      </c>
      <c r="E2109" s="321"/>
      <c r="F2109" s="321"/>
      <c r="G2109" s="320"/>
      <c r="H2109" s="320"/>
      <c r="I2109" s="320"/>
      <c r="J2109" s="320"/>
      <c r="K2109" s="234"/>
      <c r="L2109" s="234"/>
      <c r="M2109" s="234"/>
      <c r="N2109" s="234"/>
      <c r="O2109" s="234"/>
      <c r="P2109" s="234"/>
      <c r="Q2109" s="234"/>
      <c r="R2109" s="234"/>
      <c r="S2109" s="234"/>
      <c r="T2109" s="234"/>
      <c r="U2109" s="234"/>
      <c r="V2109" s="234"/>
      <c r="W2109" s="234"/>
      <c r="X2109" s="234"/>
      <c r="Y2109" s="234"/>
      <c r="Z2109" s="234"/>
      <c r="AA2109" s="234"/>
      <c r="AB2109" s="234"/>
      <c r="AC2109" s="234"/>
      <c r="AD2109" s="234"/>
      <c r="AG2109">
        <f t="shared" si="1016"/>
        <v>0</v>
      </c>
      <c r="AH2109">
        <f t="shared" si="1017"/>
        <v>0</v>
      </c>
      <c r="AI2109">
        <f t="shared" si="1018"/>
        <v>0</v>
      </c>
      <c r="AJ2109">
        <f t="shared" si="1019"/>
        <v>0</v>
      </c>
      <c r="AL2109">
        <f t="shared" si="1020"/>
        <v>0</v>
      </c>
      <c r="AM2109">
        <f t="shared" si="1021"/>
        <v>0</v>
      </c>
      <c r="AN2109">
        <f t="shared" si="1022"/>
        <v>0</v>
      </c>
      <c r="AO2109">
        <f t="shared" si="1023"/>
        <v>0</v>
      </c>
      <c r="AQ2109">
        <f t="shared" si="1024"/>
        <v>0</v>
      </c>
      <c r="AR2109">
        <f t="shared" si="1025"/>
        <v>0</v>
      </c>
      <c r="AS2109">
        <f t="shared" si="1026"/>
        <v>0</v>
      </c>
      <c r="AT2109">
        <f t="shared" si="1027"/>
        <v>0</v>
      </c>
      <c r="AV2109">
        <f t="shared" si="1028"/>
        <v>0</v>
      </c>
      <c r="AW2109">
        <f t="shared" si="1029"/>
        <v>0</v>
      </c>
      <c r="AX2109">
        <f t="shared" si="1030"/>
        <v>0</v>
      </c>
      <c r="AY2109">
        <f t="shared" si="1031"/>
        <v>0</v>
      </c>
      <c r="BA2109">
        <f t="shared" si="1032"/>
        <v>0</v>
      </c>
      <c r="BB2109">
        <f t="shared" si="1033"/>
        <v>0</v>
      </c>
      <c r="BC2109">
        <f t="shared" si="1034"/>
        <v>0</v>
      </c>
      <c r="BD2109">
        <f t="shared" si="1035"/>
        <v>0</v>
      </c>
      <c r="BF2109">
        <f t="shared" si="1036"/>
        <v>0</v>
      </c>
      <c r="BG2109">
        <f t="shared" si="1037"/>
        <v>0</v>
      </c>
      <c r="BH2109">
        <f t="shared" si="1038"/>
        <v>0</v>
      </c>
      <c r="BI2109">
        <f t="shared" si="1039"/>
        <v>0</v>
      </c>
      <c r="BK2109">
        <f t="shared" si="1040"/>
        <v>0</v>
      </c>
      <c r="BL2109">
        <f t="shared" si="1041"/>
        <v>0</v>
      </c>
      <c r="BM2109">
        <f t="shared" si="1042"/>
        <v>0</v>
      </c>
      <c r="BN2109">
        <f t="shared" si="1043"/>
        <v>0</v>
      </c>
      <c r="BP2109">
        <f t="shared" si="1044"/>
        <v>0</v>
      </c>
      <c r="BQ2109">
        <f t="shared" si="1045"/>
        <v>0</v>
      </c>
      <c r="BR2109">
        <f t="shared" si="1046"/>
        <v>0</v>
      </c>
      <c r="BS2109">
        <f t="shared" si="1047"/>
        <v>0</v>
      </c>
      <c r="BU2109">
        <f t="shared" si="1048"/>
        <v>0</v>
      </c>
      <c r="BV2109">
        <f t="shared" si="1049"/>
        <v>0</v>
      </c>
      <c r="BW2109">
        <f t="shared" si="1050"/>
        <v>0</v>
      </c>
      <c r="BX2109">
        <f t="shared" si="1051"/>
        <v>0</v>
      </c>
      <c r="BZ2109">
        <f t="shared" si="1052"/>
        <v>0</v>
      </c>
      <c r="CA2109">
        <f t="shared" si="1053"/>
        <v>0</v>
      </c>
      <c r="CB2109">
        <f t="shared" si="1054"/>
        <v>0</v>
      </c>
      <c r="CC2109">
        <f t="shared" ref="CC2109:CE2109" si="1075">IF(OR(L2109="NS",L2109&lt;=SUM(P2109,T2109,X2109,AB2109,L2236,P2236,T2236,X2236,AB2236)),0,1)</f>
        <v>0</v>
      </c>
      <c r="CD2109">
        <f t="shared" si="1075"/>
        <v>0</v>
      </c>
      <c r="CE2109">
        <f t="shared" si="1075"/>
        <v>0</v>
      </c>
      <c r="CF2109">
        <f t="shared" ref="CF2109:CI2109" si="1076">IF(OR(O2109="na",O2109="ns"),0,IF(O2109&lt;=K2109,0,1))+IF(OR(S2109="na",S2109="ns"),0,IF(S2109&lt;=K2109,0,1))+IF(OR(W2109="na",W2109="ns"),0,IF(W2109&lt;=K2109,0,1))+IF(OR(AA2109="na",AA2109="ns"),0,IF(AA2109&lt;=K2109,0,1))+IF(OR(K2236="na",K2236="ns"),0,IF(K2236&lt;=K2109,0,1))+IF(OR(O2236="na",O2236="ns"),0,IF(O2236&lt;=K2109,0,1))+IF(OR(S2236="na",S2236="ns"),0,IF(S2236&lt;=K2109,0,1))+IF(OR(W2236="na",W2236="ns"),0,IF(W2236&lt;=K2109,0,1))+IF(OR(AA2236="na",AA2236="ns"),0,IF(AA2236&lt;=K2109,0,1))</f>
        <v>0</v>
      </c>
      <c r="CG2109">
        <f t="shared" si="1076"/>
        <v>0</v>
      </c>
      <c r="CH2109">
        <f t="shared" si="1076"/>
        <v>0</v>
      </c>
      <c r="CI2109">
        <f t="shared" si="1076"/>
        <v>0</v>
      </c>
    </row>
    <row r="2110" spans="1:87" ht="15" customHeight="1">
      <c r="A2110" s="166"/>
      <c r="B2110" s="7"/>
      <c r="C2110" s="207" t="s">
        <v>149</v>
      </c>
      <c r="D2110" s="321" t="str">
        <f t="shared" si="1015"/>
        <v/>
      </c>
      <c r="E2110" s="321"/>
      <c r="F2110" s="321"/>
      <c r="G2110" s="320"/>
      <c r="H2110" s="320"/>
      <c r="I2110" s="320"/>
      <c r="J2110" s="320"/>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G2110">
        <f t="shared" si="1016"/>
        <v>0</v>
      </c>
      <c r="AH2110">
        <f t="shared" si="1017"/>
        <v>0</v>
      </c>
      <c r="AI2110">
        <f t="shared" si="1018"/>
        <v>0</v>
      </c>
      <c r="AJ2110">
        <f t="shared" si="1019"/>
        <v>0</v>
      </c>
      <c r="AL2110">
        <f t="shared" si="1020"/>
        <v>0</v>
      </c>
      <c r="AM2110">
        <f t="shared" si="1021"/>
        <v>0</v>
      </c>
      <c r="AN2110">
        <f t="shared" si="1022"/>
        <v>0</v>
      </c>
      <c r="AO2110">
        <f t="shared" si="1023"/>
        <v>0</v>
      </c>
      <c r="AQ2110">
        <f t="shared" si="1024"/>
        <v>0</v>
      </c>
      <c r="AR2110">
        <f t="shared" si="1025"/>
        <v>0</v>
      </c>
      <c r="AS2110">
        <f t="shared" si="1026"/>
        <v>0</v>
      </c>
      <c r="AT2110">
        <f t="shared" si="1027"/>
        <v>0</v>
      </c>
      <c r="AV2110">
        <f t="shared" si="1028"/>
        <v>0</v>
      </c>
      <c r="AW2110">
        <f t="shared" si="1029"/>
        <v>0</v>
      </c>
      <c r="AX2110">
        <f t="shared" si="1030"/>
        <v>0</v>
      </c>
      <c r="AY2110">
        <f t="shared" si="1031"/>
        <v>0</v>
      </c>
      <c r="BA2110">
        <f t="shared" si="1032"/>
        <v>0</v>
      </c>
      <c r="BB2110">
        <f t="shared" si="1033"/>
        <v>0</v>
      </c>
      <c r="BC2110">
        <f t="shared" si="1034"/>
        <v>0</v>
      </c>
      <c r="BD2110">
        <f t="shared" si="1035"/>
        <v>0</v>
      </c>
      <c r="BF2110">
        <f t="shared" si="1036"/>
        <v>0</v>
      </c>
      <c r="BG2110">
        <f t="shared" si="1037"/>
        <v>0</v>
      </c>
      <c r="BH2110">
        <f t="shared" si="1038"/>
        <v>0</v>
      </c>
      <c r="BI2110">
        <f t="shared" si="1039"/>
        <v>0</v>
      </c>
      <c r="BK2110">
        <f t="shared" si="1040"/>
        <v>0</v>
      </c>
      <c r="BL2110">
        <f t="shared" si="1041"/>
        <v>0</v>
      </c>
      <c r="BM2110">
        <f t="shared" si="1042"/>
        <v>0</v>
      </c>
      <c r="BN2110">
        <f t="shared" si="1043"/>
        <v>0</v>
      </c>
      <c r="BP2110">
        <f t="shared" si="1044"/>
        <v>0</v>
      </c>
      <c r="BQ2110">
        <f t="shared" si="1045"/>
        <v>0</v>
      </c>
      <c r="BR2110">
        <f t="shared" si="1046"/>
        <v>0</v>
      </c>
      <c r="BS2110">
        <f t="shared" si="1047"/>
        <v>0</v>
      </c>
      <c r="BU2110">
        <f t="shared" si="1048"/>
        <v>0</v>
      </c>
      <c r="BV2110">
        <f t="shared" si="1049"/>
        <v>0</v>
      </c>
      <c r="BW2110">
        <f t="shared" si="1050"/>
        <v>0</v>
      </c>
      <c r="BX2110">
        <f t="shared" si="1051"/>
        <v>0</v>
      </c>
      <c r="BZ2110">
        <f t="shared" si="1052"/>
        <v>0</v>
      </c>
      <c r="CA2110">
        <f t="shared" si="1053"/>
        <v>0</v>
      </c>
      <c r="CB2110">
        <f t="shared" si="1054"/>
        <v>0</v>
      </c>
      <c r="CC2110">
        <f t="shared" ref="CC2110:CE2110" si="1077">IF(OR(L2110="NS",L2110&lt;=SUM(P2110,T2110,X2110,AB2110,L2237,P2237,T2237,X2237,AB2237)),0,1)</f>
        <v>0</v>
      </c>
      <c r="CD2110">
        <f t="shared" si="1077"/>
        <v>0</v>
      </c>
      <c r="CE2110">
        <f t="shared" si="1077"/>
        <v>0</v>
      </c>
      <c r="CF2110">
        <f t="shared" ref="CF2110:CI2110" si="1078">IF(OR(O2110="na",O2110="ns"),0,IF(O2110&lt;=K2110,0,1))+IF(OR(S2110="na",S2110="ns"),0,IF(S2110&lt;=K2110,0,1))+IF(OR(W2110="na",W2110="ns"),0,IF(W2110&lt;=K2110,0,1))+IF(OR(AA2110="na",AA2110="ns"),0,IF(AA2110&lt;=K2110,0,1))+IF(OR(K2237="na",K2237="ns"),0,IF(K2237&lt;=K2110,0,1))+IF(OR(O2237="na",O2237="ns"),0,IF(O2237&lt;=K2110,0,1))+IF(OR(S2237="na",S2237="ns"),0,IF(S2237&lt;=K2110,0,1))+IF(OR(W2237="na",W2237="ns"),0,IF(W2237&lt;=K2110,0,1))+IF(OR(AA2237="na",AA2237="ns"),0,IF(AA2237&lt;=K2110,0,1))</f>
        <v>0</v>
      </c>
      <c r="CG2110">
        <f t="shared" si="1078"/>
        <v>0</v>
      </c>
      <c r="CH2110">
        <f t="shared" si="1078"/>
        <v>0</v>
      </c>
      <c r="CI2110">
        <f t="shared" si="1078"/>
        <v>0</v>
      </c>
    </row>
    <row r="2111" spans="1:87" ht="15" customHeight="1">
      <c r="A2111" s="166"/>
      <c r="B2111" s="7"/>
      <c r="C2111" s="207" t="s">
        <v>150</v>
      </c>
      <c r="D2111" s="321" t="str">
        <f t="shared" si="1015"/>
        <v/>
      </c>
      <c r="E2111" s="321"/>
      <c r="F2111" s="321"/>
      <c r="G2111" s="320"/>
      <c r="H2111" s="320"/>
      <c r="I2111" s="320"/>
      <c r="J2111" s="320"/>
      <c r="K2111" s="234"/>
      <c r="L2111" s="234"/>
      <c r="M2111" s="234"/>
      <c r="N2111" s="234"/>
      <c r="O2111" s="234"/>
      <c r="P2111" s="234"/>
      <c r="Q2111" s="234"/>
      <c r="R2111" s="234"/>
      <c r="S2111" s="234"/>
      <c r="T2111" s="234"/>
      <c r="U2111" s="234"/>
      <c r="V2111" s="234"/>
      <c r="W2111" s="234"/>
      <c r="X2111" s="234"/>
      <c r="Y2111" s="234"/>
      <c r="Z2111" s="234"/>
      <c r="AA2111" s="234"/>
      <c r="AB2111" s="234"/>
      <c r="AC2111" s="234"/>
      <c r="AD2111" s="234"/>
      <c r="AG2111">
        <f t="shared" si="1016"/>
        <v>0</v>
      </c>
      <c r="AH2111">
        <f t="shared" si="1017"/>
        <v>0</v>
      </c>
      <c r="AI2111">
        <f t="shared" si="1018"/>
        <v>0</v>
      </c>
      <c r="AJ2111">
        <f t="shared" si="1019"/>
        <v>0</v>
      </c>
      <c r="AL2111">
        <f t="shared" si="1020"/>
        <v>0</v>
      </c>
      <c r="AM2111">
        <f t="shared" si="1021"/>
        <v>0</v>
      </c>
      <c r="AN2111">
        <f t="shared" si="1022"/>
        <v>0</v>
      </c>
      <c r="AO2111">
        <f t="shared" si="1023"/>
        <v>0</v>
      </c>
      <c r="AQ2111">
        <f t="shared" si="1024"/>
        <v>0</v>
      </c>
      <c r="AR2111">
        <f t="shared" si="1025"/>
        <v>0</v>
      </c>
      <c r="AS2111">
        <f t="shared" si="1026"/>
        <v>0</v>
      </c>
      <c r="AT2111">
        <f t="shared" si="1027"/>
        <v>0</v>
      </c>
      <c r="AV2111">
        <f t="shared" si="1028"/>
        <v>0</v>
      </c>
      <c r="AW2111">
        <f t="shared" si="1029"/>
        <v>0</v>
      </c>
      <c r="AX2111">
        <f t="shared" si="1030"/>
        <v>0</v>
      </c>
      <c r="AY2111">
        <f t="shared" si="1031"/>
        <v>0</v>
      </c>
      <c r="BA2111">
        <f t="shared" si="1032"/>
        <v>0</v>
      </c>
      <c r="BB2111">
        <f t="shared" si="1033"/>
        <v>0</v>
      </c>
      <c r="BC2111">
        <f t="shared" si="1034"/>
        <v>0</v>
      </c>
      <c r="BD2111">
        <f t="shared" si="1035"/>
        <v>0</v>
      </c>
      <c r="BF2111">
        <f t="shared" si="1036"/>
        <v>0</v>
      </c>
      <c r="BG2111">
        <f t="shared" si="1037"/>
        <v>0</v>
      </c>
      <c r="BH2111">
        <f t="shared" si="1038"/>
        <v>0</v>
      </c>
      <c r="BI2111">
        <f t="shared" si="1039"/>
        <v>0</v>
      </c>
      <c r="BK2111">
        <f t="shared" si="1040"/>
        <v>0</v>
      </c>
      <c r="BL2111">
        <f t="shared" si="1041"/>
        <v>0</v>
      </c>
      <c r="BM2111">
        <f t="shared" si="1042"/>
        <v>0</v>
      </c>
      <c r="BN2111">
        <f t="shared" si="1043"/>
        <v>0</v>
      </c>
      <c r="BP2111">
        <f t="shared" si="1044"/>
        <v>0</v>
      </c>
      <c r="BQ2111">
        <f t="shared" si="1045"/>
        <v>0</v>
      </c>
      <c r="BR2111">
        <f t="shared" si="1046"/>
        <v>0</v>
      </c>
      <c r="BS2111">
        <f t="shared" si="1047"/>
        <v>0</v>
      </c>
      <c r="BU2111">
        <f t="shared" si="1048"/>
        <v>0</v>
      </c>
      <c r="BV2111">
        <f t="shared" si="1049"/>
        <v>0</v>
      </c>
      <c r="BW2111">
        <f t="shared" si="1050"/>
        <v>0</v>
      </c>
      <c r="BX2111">
        <f t="shared" si="1051"/>
        <v>0</v>
      </c>
      <c r="BZ2111">
        <f t="shared" si="1052"/>
        <v>0</v>
      </c>
      <c r="CA2111">
        <f t="shared" si="1053"/>
        <v>0</v>
      </c>
      <c r="CB2111">
        <f t="shared" si="1054"/>
        <v>0</v>
      </c>
      <c r="CC2111">
        <f t="shared" ref="CC2111:CE2111" si="1079">IF(OR(L2111="NS",L2111&lt;=SUM(P2111,T2111,X2111,AB2111,L2238,P2238,T2238,X2238,AB2238)),0,1)</f>
        <v>0</v>
      </c>
      <c r="CD2111">
        <f t="shared" si="1079"/>
        <v>0</v>
      </c>
      <c r="CE2111">
        <f t="shared" si="1079"/>
        <v>0</v>
      </c>
      <c r="CF2111">
        <f t="shared" ref="CF2111:CI2111" si="1080">IF(OR(O2111="na",O2111="ns"),0,IF(O2111&lt;=K2111,0,1))+IF(OR(S2111="na",S2111="ns"),0,IF(S2111&lt;=K2111,0,1))+IF(OR(W2111="na",W2111="ns"),0,IF(W2111&lt;=K2111,0,1))+IF(OR(AA2111="na",AA2111="ns"),0,IF(AA2111&lt;=K2111,0,1))+IF(OR(K2238="na",K2238="ns"),0,IF(K2238&lt;=K2111,0,1))+IF(OR(O2238="na",O2238="ns"),0,IF(O2238&lt;=K2111,0,1))+IF(OR(S2238="na",S2238="ns"),0,IF(S2238&lt;=K2111,0,1))+IF(OR(W2238="na",W2238="ns"),0,IF(W2238&lt;=K2111,0,1))+IF(OR(AA2238="na",AA2238="ns"),0,IF(AA2238&lt;=K2111,0,1))</f>
        <v>0</v>
      </c>
      <c r="CG2111">
        <f t="shared" si="1080"/>
        <v>0</v>
      </c>
      <c r="CH2111">
        <f t="shared" si="1080"/>
        <v>0</v>
      </c>
      <c r="CI2111">
        <f t="shared" si="1080"/>
        <v>0</v>
      </c>
    </row>
    <row r="2112" spans="1:87" ht="15" customHeight="1">
      <c r="A2112" s="166"/>
      <c r="B2112" s="7"/>
      <c r="C2112" s="208" t="s">
        <v>151</v>
      </c>
      <c r="D2112" s="321" t="str">
        <f t="shared" si="1015"/>
        <v/>
      </c>
      <c r="E2112" s="321"/>
      <c r="F2112" s="321"/>
      <c r="G2112" s="320"/>
      <c r="H2112" s="320"/>
      <c r="I2112" s="320"/>
      <c r="J2112" s="320"/>
      <c r="K2112" s="234"/>
      <c r="L2112" s="234"/>
      <c r="M2112" s="234"/>
      <c r="N2112" s="234"/>
      <c r="O2112" s="234"/>
      <c r="P2112" s="234"/>
      <c r="Q2112" s="234"/>
      <c r="R2112" s="234"/>
      <c r="S2112" s="234"/>
      <c r="T2112" s="234"/>
      <c r="U2112" s="234"/>
      <c r="V2112" s="234"/>
      <c r="W2112" s="234"/>
      <c r="X2112" s="234"/>
      <c r="Y2112" s="234"/>
      <c r="Z2112" s="234"/>
      <c r="AA2112" s="234"/>
      <c r="AB2112" s="234"/>
      <c r="AC2112" s="234"/>
      <c r="AD2112" s="234"/>
      <c r="AG2112">
        <f t="shared" si="1016"/>
        <v>0</v>
      </c>
      <c r="AH2112">
        <f t="shared" si="1017"/>
        <v>0</v>
      </c>
      <c r="AI2112">
        <f t="shared" si="1018"/>
        <v>0</v>
      </c>
      <c r="AJ2112">
        <f t="shared" si="1019"/>
        <v>0</v>
      </c>
      <c r="AL2112">
        <f t="shared" si="1020"/>
        <v>0</v>
      </c>
      <c r="AM2112">
        <f t="shared" si="1021"/>
        <v>0</v>
      </c>
      <c r="AN2112">
        <f t="shared" si="1022"/>
        <v>0</v>
      </c>
      <c r="AO2112">
        <f t="shared" si="1023"/>
        <v>0</v>
      </c>
      <c r="AQ2112">
        <f t="shared" si="1024"/>
        <v>0</v>
      </c>
      <c r="AR2112">
        <f t="shared" si="1025"/>
        <v>0</v>
      </c>
      <c r="AS2112">
        <f t="shared" si="1026"/>
        <v>0</v>
      </c>
      <c r="AT2112">
        <f t="shared" si="1027"/>
        <v>0</v>
      </c>
      <c r="AV2112">
        <f t="shared" si="1028"/>
        <v>0</v>
      </c>
      <c r="AW2112">
        <f t="shared" si="1029"/>
        <v>0</v>
      </c>
      <c r="AX2112">
        <f t="shared" si="1030"/>
        <v>0</v>
      </c>
      <c r="AY2112">
        <f t="shared" si="1031"/>
        <v>0</v>
      </c>
      <c r="BA2112">
        <f t="shared" si="1032"/>
        <v>0</v>
      </c>
      <c r="BB2112">
        <f t="shared" si="1033"/>
        <v>0</v>
      </c>
      <c r="BC2112">
        <f t="shared" si="1034"/>
        <v>0</v>
      </c>
      <c r="BD2112">
        <f t="shared" si="1035"/>
        <v>0</v>
      </c>
      <c r="BF2112">
        <f t="shared" si="1036"/>
        <v>0</v>
      </c>
      <c r="BG2112">
        <f t="shared" si="1037"/>
        <v>0</v>
      </c>
      <c r="BH2112">
        <f t="shared" si="1038"/>
        <v>0</v>
      </c>
      <c r="BI2112">
        <f t="shared" si="1039"/>
        <v>0</v>
      </c>
      <c r="BK2112">
        <f t="shared" si="1040"/>
        <v>0</v>
      </c>
      <c r="BL2112">
        <f t="shared" si="1041"/>
        <v>0</v>
      </c>
      <c r="BM2112">
        <f t="shared" si="1042"/>
        <v>0</v>
      </c>
      <c r="BN2112">
        <f t="shared" si="1043"/>
        <v>0</v>
      </c>
      <c r="BP2112">
        <f t="shared" si="1044"/>
        <v>0</v>
      </c>
      <c r="BQ2112">
        <f t="shared" si="1045"/>
        <v>0</v>
      </c>
      <c r="BR2112">
        <f t="shared" si="1046"/>
        <v>0</v>
      </c>
      <c r="BS2112">
        <f t="shared" si="1047"/>
        <v>0</v>
      </c>
      <c r="BU2112">
        <f t="shared" si="1048"/>
        <v>0</v>
      </c>
      <c r="BV2112">
        <f t="shared" si="1049"/>
        <v>0</v>
      </c>
      <c r="BW2112">
        <f t="shared" si="1050"/>
        <v>0</v>
      </c>
      <c r="BX2112">
        <f t="shared" si="1051"/>
        <v>0</v>
      </c>
      <c r="BZ2112">
        <f t="shared" si="1052"/>
        <v>0</v>
      </c>
      <c r="CA2112">
        <f t="shared" si="1053"/>
        <v>0</v>
      </c>
      <c r="CB2112">
        <f t="shared" si="1054"/>
        <v>0</v>
      </c>
      <c r="CC2112">
        <f t="shared" ref="CC2112:CE2112" si="1081">IF(OR(L2112="NS",L2112&lt;=SUM(P2112,T2112,X2112,AB2112,L2239,P2239,T2239,X2239,AB2239)),0,1)</f>
        <v>0</v>
      </c>
      <c r="CD2112">
        <f t="shared" si="1081"/>
        <v>0</v>
      </c>
      <c r="CE2112">
        <f t="shared" si="1081"/>
        <v>0</v>
      </c>
      <c r="CF2112">
        <f t="shared" ref="CF2112:CI2112" si="1082">IF(OR(O2112="na",O2112="ns"),0,IF(O2112&lt;=K2112,0,1))+IF(OR(S2112="na",S2112="ns"),0,IF(S2112&lt;=K2112,0,1))+IF(OR(W2112="na",W2112="ns"),0,IF(W2112&lt;=K2112,0,1))+IF(OR(AA2112="na",AA2112="ns"),0,IF(AA2112&lt;=K2112,0,1))+IF(OR(K2239="na",K2239="ns"),0,IF(K2239&lt;=K2112,0,1))+IF(OR(O2239="na",O2239="ns"),0,IF(O2239&lt;=K2112,0,1))+IF(OR(S2239="na",S2239="ns"),0,IF(S2239&lt;=K2112,0,1))+IF(OR(W2239="na",W2239="ns"),0,IF(W2239&lt;=K2112,0,1))+IF(OR(AA2239="na",AA2239="ns"),0,IF(AA2239&lt;=K2112,0,1))</f>
        <v>0</v>
      </c>
      <c r="CG2112">
        <f t="shared" si="1082"/>
        <v>0</v>
      </c>
      <c r="CH2112">
        <f t="shared" si="1082"/>
        <v>0</v>
      </c>
      <c r="CI2112">
        <f t="shared" si="1082"/>
        <v>0</v>
      </c>
    </row>
    <row r="2113" spans="1:87" ht="15" customHeight="1">
      <c r="A2113" s="166"/>
      <c r="B2113" s="7"/>
      <c r="C2113" s="207" t="s">
        <v>152</v>
      </c>
      <c r="D2113" s="321" t="str">
        <f t="shared" si="1015"/>
        <v/>
      </c>
      <c r="E2113" s="321"/>
      <c r="F2113" s="321"/>
      <c r="G2113" s="320"/>
      <c r="H2113" s="320"/>
      <c r="I2113" s="320"/>
      <c r="J2113" s="320"/>
      <c r="K2113" s="234"/>
      <c r="L2113" s="234"/>
      <c r="M2113" s="234"/>
      <c r="N2113" s="234"/>
      <c r="O2113" s="234"/>
      <c r="P2113" s="234"/>
      <c r="Q2113" s="234"/>
      <c r="R2113" s="234"/>
      <c r="S2113" s="234"/>
      <c r="T2113" s="234"/>
      <c r="U2113" s="234"/>
      <c r="V2113" s="234"/>
      <c r="W2113" s="234"/>
      <c r="X2113" s="234"/>
      <c r="Y2113" s="234"/>
      <c r="Z2113" s="234"/>
      <c r="AA2113" s="234"/>
      <c r="AB2113" s="234"/>
      <c r="AC2113" s="234"/>
      <c r="AD2113" s="234"/>
      <c r="AG2113">
        <f t="shared" si="1016"/>
        <v>0</v>
      </c>
      <c r="AH2113">
        <f t="shared" si="1017"/>
        <v>0</v>
      </c>
      <c r="AI2113">
        <f t="shared" si="1018"/>
        <v>0</v>
      </c>
      <c r="AJ2113">
        <f t="shared" si="1019"/>
        <v>0</v>
      </c>
      <c r="AL2113">
        <f t="shared" si="1020"/>
        <v>0</v>
      </c>
      <c r="AM2113">
        <f t="shared" si="1021"/>
        <v>0</v>
      </c>
      <c r="AN2113">
        <f t="shared" si="1022"/>
        <v>0</v>
      </c>
      <c r="AO2113">
        <f t="shared" si="1023"/>
        <v>0</v>
      </c>
      <c r="AQ2113">
        <f t="shared" si="1024"/>
        <v>0</v>
      </c>
      <c r="AR2113">
        <f t="shared" si="1025"/>
        <v>0</v>
      </c>
      <c r="AS2113">
        <f t="shared" si="1026"/>
        <v>0</v>
      </c>
      <c r="AT2113">
        <f t="shared" si="1027"/>
        <v>0</v>
      </c>
      <c r="AV2113">
        <f t="shared" si="1028"/>
        <v>0</v>
      </c>
      <c r="AW2113">
        <f t="shared" si="1029"/>
        <v>0</v>
      </c>
      <c r="AX2113">
        <f t="shared" si="1030"/>
        <v>0</v>
      </c>
      <c r="AY2113">
        <f t="shared" si="1031"/>
        <v>0</v>
      </c>
      <c r="BA2113">
        <f t="shared" si="1032"/>
        <v>0</v>
      </c>
      <c r="BB2113">
        <f t="shared" si="1033"/>
        <v>0</v>
      </c>
      <c r="BC2113">
        <f t="shared" si="1034"/>
        <v>0</v>
      </c>
      <c r="BD2113">
        <f t="shared" si="1035"/>
        <v>0</v>
      </c>
      <c r="BF2113">
        <f t="shared" si="1036"/>
        <v>0</v>
      </c>
      <c r="BG2113">
        <f t="shared" si="1037"/>
        <v>0</v>
      </c>
      <c r="BH2113">
        <f t="shared" si="1038"/>
        <v>0</v>
      </c>
      <c r="BI2113">
        <f t="shared" si="1039"/>
        <v>0</v>
      </c>
      <c r="BK2113">
        <f t="shared" si="1040"/>
        <v>0</v>
      </c>
      <c r="BL2113">
        <f t="shared" si="1041"/>
        <v>0</v>
      </c>
      <c r="BM2113">
        <f t="shared" si="1042"/>
        <v>0</v>
      </c>
      <c r="BN2113">
        <f t="shared" si="1043"/>
        <v>0</v>
      </c>
      <c r="BP2113">
        <f t="shared" si="1044"/>
        <v>0</v>
      </c>
      <c r="BQ2113">
        <f t="shared" si="1045"/>
        <v>0</v>
      </c>
      <c r="BR2113">
        <f t="shared" si="1046"/>
        <v>0</v>
      </c>
      <c r="BS2113">
        <f t="shared" si="1047"/>
        <v>0</v>
      </c>
      <c r="BU2113">
        <f t="shared" si="1048"/>
        <v>0</v>
      </c>
      <c r="BV2113">
        <f t="shared" si="1049"/>
        <v>0</v>
      </c>
      <c r="BW2113">
        <f t="shared" si="1050"/>
        <v>0</v>
      </c>
      <c r="BX2113">
        <f t="shared" si="1051"/>
        <v>0</v>
      </c>
      <c r="BZ2113">
        <f t="shared" si="1052"/>
        <v>0</v>
      </c>
      <c r="CA2113">
        <f t="shared" si="1053"/>
        <v>0</v>
      </c>
      <c r="CB2113">
        <f t="shared" si="1054"/>
        <v>0</v>
      </c>
      <c r="CC2113">
        <f t="shared" ref="CC2113:CE2113" si="1083">IF(OR(L2113="NS",L2113&lt;=SUM(P2113,T2113,X2113,AB2113,L2240,P2240,T2240,X2240,AB2240)),0,1)</f>
        <v>0</v>
      </c>
      <c r="CD2113">
        <f t="shared" si="1083"/>
        <v>0</v>
      </c>
      <c r="CE2113">
        <f t="shared" si="1083"/>
        <v>0</v>
      </c>
      <c r="CF2113">
        <f t="shared" ref="CF2113:CI2113" si="1084">IF(OR(O2113="na",O2113="ns"),0,IF(O2113&lt;=K2113,0,1))+IF(OR(S2113="na",S2113="ns"),0,IF(S2113&lt;=K2113,0,1))+IF(OR(W2113="na",W2113="ns"),0,IF(W2113&lt;=K2113,0,1))+IF(OR(AA2113="na",AA2113="ns"),0,IF(AA2113&lt;=K2113,0,1))+IF(OR(K2240="na",K2240="ns"),0,IF(K2240&lt;=K2113,0,1))+IF(OR(O2240="na",O2240="ns"),0,IF(O2240&lt;=K2113,0,1))+IF(OR(S2240="na",S2240="ns"),0,IF(S2240&lt;=K2113,0,1))+IF(OR(W2240="na",W2240="ns"),0,IF(W2240&lt;=K2113,0,1))+IF(OR(AA2240="na",AA2240="ns"),0,IF(AA2240&lt;=K2113,0,1))</f>
        <v>0</v>
      </c>
      <c r="CG2113">
        <f t="shared" si="1084"/>
        <v>0</v>
      </c>
      <c r="CH2113">
        <f t="shared" si="1084"/>
        <v>0</v>
      </c>
      <c r="CI2113">
        <f t="shared" si="1084"/>
        <v>0</v>
      </c>
    </row>
    <row r="2114" spans="1:87" ht="15" customHeight="1">
      <c r="A2114" s="166"/>
      <c r="B2114" s="7"/>
      <c r="C2114" s="207" t="s">
        <v>153</v>
      </c>
      <c r="D2114" s="321" t="str">
        <f t="shared" si="1015"/>
        <v/>
      </c>
      <c r="E2114" s="321"/>
      <c r="F2114" s="321"/>
      <c r="G2114" s="320"/>
      <c r="H2114" s="320"/>
      <c r="I2114" s="320"/>
      <c r="J2114" s="320"/>
      <c r="K2114" s="234"/>
      <c r="L2114" s="234"/>
      <c r="M2114" s="234"/>
      <c r="N2114" s="234"/>
      <c r="O2114" s="234"/>
      <c r="P2114" s="234"/>
      <c r="Q2114" s="234"/>
      <c r="R2114" s="234"/>
      <c r="S2114" s="234"/>
      <c r="T2114" s="234"/>
      <c r="U2114" s="234"/>
      <c r="V2114" s="234"/>
      <c r="W2114" s="234"/>
      <c r="X2114" s="234"/>
      <c r="Y2114" s="234"/>
      <c r="Z2114" s="234"/>
      <c r="AA2114" s="234"/>
      <c r="AB2114" s="234"/>
      <c r="AC2114" s="234"/>
      <c r="AD2114" s="234"/>
      <c r="AG2114">
        <f t="shared" si="1016"/>
        <v>0</v>
      </c>
      <c r="AH2114">
        <f t="shared" si="1017"/>
        <v>0</v>
      </c>
      <c r="AI2114">
        <f t="shared" si="1018"/>
        <v>0</v>
      </c>
      <c r="AJ2114">
        <f t="shared" si="1019"/>
        <v>0</v>
      </c>
      <c r="AL2114">
        <f t="shared" si="1020"/>
        <v>0</v>
      </c>
      <c r="AM2114">
        <f t="shared" si="1021"/>
        <v>0</v>
      </c>
      <c r="AN2114">
        <f t="shared" si="1022"/>
        <v>0</v>
      </c>
      <c r="AO2114">
        <f t="shared" si="1023"/>
        <v>0</v>
      </c>
      <c r="AQ2114">
        <f t="shared" si="1024"/>
        <v>0</v>
      </c>
      <c r="AR2114">
        <f t="shared" si="1025"/>
        <v>0</v>
      </c>
      <c r="AS2114">
        <f t="shared" si="1026"/>
        <v>0</v>
      </c>
      <c r="AT2114">
        <f t="shared" si="1027"/>
        <v>0</v>
      </c>
      <c r="AV2114">
        <f t="shared" si="1028"/>
        <v>0</v>
      </c>
      <c r="AW2114">
        <f t="shared" si="1029"/>
        <v>0</v>
      </c>
      <c r="AX2114">
        <f t="shared" si="1030"/>
        <v>0</v>
      </c>
      <c r="AY2114">
        <f t="shared" si="1031"/>
        <v>0</v>
      </c>
      <c r="BA2114">
        <f t="shared" si="1032"/>
        <v>0</v>
      </c>
      <c r="BB2114">
        <f t="shared" si="1033"/>
        <v>0</v>
      </c>
      <c r="BC2114">
        <f t="shared" si="1034"/>
        <v>0</v>
      </c>
      <c r="BD2114">
        <f t="shared" si="1035"/>
        <v>0</v>
      </c>
      <c r="BF2114">
        <f t="shared" si="1036"/>
        <v>0</v>
      </c>
      <c r="BG2114">
        <f t="shared" si="1037"/>
        <v>0</v>
      </c>
      <c r="BH2114">
        <f t="shared" si="1038"/>
        <v>0</v>
      </c>
      <c r="BI2114">
        <f t="shared" si="1039"/>
        <v>0</v>
      </c>
      <c r="BK2114">
        <f t="shared" si="1040"/>
        <v>0</v>
      </c>
      <c r="BL2114">
        <f t="shared" si="1041"/>
        <v>0</v>
      </c>
      <c r="BM2114">
        <f t="shared" si="1042"/>
        <v>0</v>
      </c>
      <c r="BN2114">
        <f t="shared" si="1043"/>
        <v>0</v>
      </c>
      <c r="BP2114">
        <f t="shared" si="1044"/>
        <v>0</v>
      </c>
      <c r="BQ2114">
        <f t="shared" si="1045"/>
        <v>0</v>
      </c>
      <c r="BR2114">
        <f t="shared" si="1046"/>
        <v>0</v>
      </c>
      <c r="BS2114">
        <f t="shared" si="1047"/>
        <v>0</v>
      </c>
      <c r="BU2114">
        <f t="shared" si="1048"/>
        <v>0</v>
      </c>
      <c r="BV2114">
        <f t="shared" si="1049"/>
        <v>0</v>
      </c>
      <c r="BW2114">
        <f t="shared" si="1050"/>
        <v>0</v>
      </c>
      <c r="BX2114">
        <f t="shared" si="1051"/>
        <v>0</v>
      </c>
      <c r="BZ2114">
        <f t="shared" si="1052"/>
        <v>0</v>
      </c>
      <c r="CA2114">
        <f t="shared" si="1053"/>
        <v>0</v>
      </c>
      <c r="CB2114">
        <f t="shared" si="1054"/>
        <v>0</v>
      </c>
      <c r="CC2114">
        <f t="shared" ref="CC2114:CE2114" si="1085">IF(OR(L2114="NS",L2114&lt;=SUM(P2114,T2114,X2114,AB2114,L2241,P2241,T2241,X2241,AB2241)),0,1)</f>
        <v>0</v>
      </c>
      <c r="CD2114">
        <f t="shared" si="1085"/>
        <v>0</v>
      </c>
      <c r="CE2114">
        <f t="shared" si="1085"/>
        <v>0</v>
      </c>
      <c r="CF2114">
        <f t="shared" ref="CF2114:CI2114" si="1086">IF(OR(O2114="na",O2114="ns"),0,IF(O2114&lt;=K2114,0,1))+IF(OR(S2114="na",S2114="ns"),0,IF(S2114&lt;=K2114,0,1))+IF(OR(W2114="na",W2114="ns"),0,IF(W2114&lt;=K2114,0,1))+IF(OR(AA2114="na",AA2114="ns"),0,IF(AA2114&lt;=K2114,0,1))+IF(OR(K2241="na",K2241="ns"),0,IF(K2241&lt;=K2114,0,1))+IF(OR(O2241="na",O2241="ns"),0,IF(O2241&lt;=K2114,0,1))+IF(OR(S2241="na",S2241="ns"),0,IF(S2241&lt;=K2114,0,1))+IF(OR(W2241="na",W2241="ns"),0,IF(W2241&lt;=K2114,0,1))+IF(OR(AA2241="na",AA2241="ns"),0,IF(AA2241&lt;=K2114,0,1))</f>
        <v>0</v>
      </c>
      <c r="CG2114">
        <f t="shared" si="1086"/>
        <v>0</v>
      </c>
      <c r="CH2114">
        <f t="shared" si="1086"/>
        <v>0</v>
      </c>
      <c r="CI2114">
        <f t="shared" si="1086"/>
        <v>0</v>
      </c>
    </row>
    <row r="2115" spans="1:87" ht="15" customHeight="1">
      <c r="A2115" s="166"/>
      <c r="B2115" s="7"/>
      <c r="C2115" s="207" t="s">
        <v>154</v>
      </c>
      <c r="D2115" s="321" t="str">
        <f t="shared" si="1015"/>
        <v/>
      </c>
      <c r="E2115" s="321"/>
      <c r="F2115" s="321"/>
      <c r="G2115" s="320"/>
      <c r="H2115" s="320"/>
      <c r="I2115" s="320"/>
      <c r="J2115" s="320"/>
      <c r="K2115" s="234"/>
      <c r="L2115" s="234"/>
      <c r="M2115" s="234"/>
      <c r="N2115" s="234"/>
      <c r="O2115" s="234"/>
      <c r="P2115" s="234"/>
      <c r="Q2115" s="234"/>
      <c r="R2115" s="234"/>
      <c r="S2115" s="234"/>
      <c r="T2115" s="234"/>
      <c r="U2115" s="234"/>
      <c r="V2115" s="234"/>
      <c r="W2115" s="234"/>
      <c r="X2115" s="234"/>
      <c r="Y2115" s="234"/>
      <c r="Z2115" s="234"/>
      <c r="AA2115" s="234"/>
      <c r="AB2115" s="234"/>
      <c r="AC2115" s="234"/>
      <c r="AD2115" s="234"/>
      <c r="AG2115">
        <f t="shared" si="1016"/>
        <v>0</v>
      </c>
      <c r="AH2115">
        <f t="shared" si="1017"/>
        <v>0</v>
      </c>
      <c r="AI2115">
        <f t="shared" si="1018"/>
        <v>0</v>
      </c>
      <c r="AJ2115">
        <f t="shared" si="1019"/>
        <v>0</v>
      </c>
      <c r="AL2115">
        <f t="shared" si="1020"/>
        <v>0</v>
      </c>
      <c r="AM2115">
        <f t="shared" si="1021"/>
        <v>0</v>
      </c>
      <c r="AN2115">
        <f t="shared" si="1022"/>
        <v>0</v>
      </c>
      <c r="AO2115">
        <f t="shared" si="1023"/>
        <v>0</v>
      </c>
      <c r="AQ2115">
        <f t="shared" si="1024"/>
        <v>0</v>
      </c>
      <c r="AR2115">
        <f t="shared" si="1025"/>
        <v>0</v>
      </c>
      <c r="AS2115">
        <f t="shared" si="1026"/>
        <v>0</v>
      </c>
      <c r="AT2115">
        <f t="shared" si="1027"/>
        <v>0</v>
      </c>
      <c r="AV2115">
        <f t="shared" si="1028"/>
        <v>0</v>
      </c>
      <c r="AW2115">
        <f t="shared" si="1029"/>
        <v>0</v>
      </c>
      <c r="AX2115">
        <f t="shared" si="1030"/>
        <v>0</v>
      </c>
      <c r="AY2115">
        <f t="shared" si="1031"/>
        <v>0</v>
      </c>
      <c r="BA2115">
        <f t="shared" si="1032"/>
        <v>0</v>
      </c>
      <c r="BB2115">
        <f t="shared" si="1033"/>
        <v>0</v>
      </c>
      <c r="BC2115">
        <f t="shared" si="1034"/>
        <v>0</v>
      </c>
      <c r="BD2115">
        <f t="shared" si="1035"/>
        <v>0</v>
      </c>
      <c r="BF2115">
        <f t="shared" si="1036"/>
        <v>0</v>
      </c>
      <c r="BG2115">
        <f t="shared" si="1037"/>
        <v>0</v>
      </c>
      <c r="BH2115">
        <f t="shared" si="1038"/>
        <v>0</v>
      </c>
      <c r="BI2115">
        <f t="shared" si="1039"/>
        <v>0</v>
      </c>
      <c r="BK2115">
        <f t="shared" si="1040"/>
        <v>0</v>
      </c>
      <c r="BL2115">
        <f t="shared" si="1041"/>
        <v>0</v>
      </c>
      <c r="BM2115">
        <f t="shared" si="1042"/>
        <v>0</v>
      </c>
      <c r="BN2115">
        <f t="shared" si="1043"/>
        <v>0</v>
      </c>
      <c r="BP2115">
        <f t="shared" si="1044"/>
        <v>0</v>
      </c>
      <c r="BQ2115">
        <f t="shared" si="1045"/>
        <v>0</v>
      </c>
      <c r="BR2115">
        <f t="shared" si="1046"/>
        <v>0</v>
      </c>
      <c r="BS2115">
        <f t="shared" si="1047"/>
        <v>0</v>
      </c>
      <c r="BU2115">
        <f t="shared" si="1048"/>
        <v>0</v>
      </c>
      <c r="BV2115">
        <f t="shared" si="1049"/>
        <v>0</v>
      </c>
      <c r="BW2115">
        <f t="shared" si="1050"/>
        <v>0</v>
      </c>
      <c r="BX2115">
        <f t="shared" si="1051"/>
        <v>0</v>
      </c>
      <c r="BZ2115">
        <f t="shared" si="1052"/>
        <v>0</v>
      </c>
      <c r="CA2115">
        <f t="shared" si="1053"/>
        <v>0</v>
      </c>
      <c r="CB2115">
        <f t="shared" si="1054"/>
        <v>0</v>
      </c>
      <c r="CC2115">
        <f t="shared" ref="CC2115:CE2115" si="1087">IF(OR(L2115="NS",L2115&lt;=SUM(P2115,T2115,X2115,AB2115,L2242,P2242,T2242,X2242,AB2242)),0,1)</f>
        <v>0</v>
      </c>
      <c r="CD2115">
        <f t="shared" si="1087"/>
        <v>0</v>
      </c>
      <c r="CE2115">
        <f t="shared" si="1087"/>
        <v>0</v>
      </c>
      <c r="CF2115">
        <f t="shared" ref="CF2115:CI2115" si="1088">IF(OR(O2115="na",O2115="ns"),0,IF(O2115&lt;=K2115,0,1))+IF(OR(S2115="na",S2115="ns"),0,IF(S2115&lt;=K2115,0,1))+IF(OR(W2115="na",W2115="ns"),0,IF(W2115&lt;=K2115,0,1))+IF(OR(AA2115="na",AA2115="ns"),0,IF(AA2115&lt;=K2115,0,1))+IF(OR(K2242="na",K2242="ns"),0,IF(K2242&lt;=K2115,0,1))+IF(OR(O2242="na",O2242="ns"),0,IF(O2242&lt;=K2115,0,1))+IF(OR(S2242="na",S2242="ns"),0,IF(S2242&lt;=K2115,0,1))+IF(OR(W2242="na",W2242="ns"),0,IF(W2242&lt;=K2115,0,1))+IF(OR(AA2242="na",AA2242="ns"),0,IF(AA2242&lt;=K2115,0,1))</f>
        <v>0</v>
      </c>
      <c r="CG2115">
        <f t="shared" si="1088"/>
        <v>0</v>
      </c>
      <c r="CH2115">
        <f t="shared" si="1088"/>
        <v>0</v>
      </c>
      <c r="CI2115">
        <f t="shared" si="1088"/>
        <v>0</v>
      </c>
    </row>
    <row r="2116" spans="1:87" ht="15" customHeight="1">
      <c r="A2116" s="166"/>
      <c r="B2116" s="7"/>
      <c r="C2116" s="207" t="s">
        <v>155</v>
      </c>
      <c r="D2116" s="321" t="str">
        <f t="shared" si="1015"/>
        <v/>
      </c>
      <c r="E2116" s="321"/>
      <c r="F2116" s="321"/>
      <c r="G2116" s="320"/>
      <c r="H2116" s="320"/>
      <c r="I2116" s="320"/>
      <c r="J2116" s="320"/>
      <c r="K2116" s="234"/>
      <c r="L2116" s="234"/>
      <c r="M2116" s="234"/>
      <c r="N2116" s="234"/>
      <c r="O2116" s="234"/>
      <c r="P2116" s="234"/>
      <c r="Q2116" s="234"/>
      <c r="R2116" s="234"/>
      <c r="S2116" s="234"/>
      <c r="T2116" s="234"/>
      <c r="U2116" s="234"/>
      <c r="V2116" s="234"/>
      <c r="W2116" s="234"/>
      <c r="X2116" s="234"/>
      <c r="Y2116" s="234"/>
      <c r="Z2116" s="234"/>
      <c r="AA2116" s="234"/>
      <c r="AB2116" s="234"/>
      <c r="AC2116" s="234"/>
      <c r="AD2116" s="234"/>
      <c r="AG2116">
        <f t="shared" si="1016"/>
        <v>0</v>
      </c>
      <c r="AH2116">
        <f t="shared" si="1017"/>
        <v>0</v>
      </c>
      <c r="AI2116">
        <f t="shared" si="1018"/>
        <v>0</v>
      </c>
      <c r="AJ2116">
        <f t="shared" si="1019"/>
        <v>0</v>
      </c>
      <c r="AL2116">
        <f t="shared" si="1020"/>
        <v>0</v>
      </c>
      <c r="AM2116">
        <f t="shared" si="1021"/>
        <v>0</v>
      </c>
      <c r="AN2116">
        <f t="shared" si="1022"/>
        <v>0</v>
      </c>
      <c r="AO2116">
        <f t="shared" si="1023"/>
        <v>0</v>
      </c>
      <c r="AQ2116">
        <f t="shared" si="1024"/>
        <v>0</v>
      </c>
      <c r="AR2116">
        <f t="shared" si="1025"/>
        <v>0</v>
      </c>
      <c r="AS2116">
        <f t="shared" si="1026"/>
        <v>0</v>
      </c>
      <c r="AT2116">
        <f t="shared" si="1027"/>
        <v>0</v>
      </c>
      <c r="AV2116">
        <f t="shared" si="1028"/>
        <v>0</v>
      </c>
      <c r="AW2116">
        <f t="shared" si="1029"/>
        <v>0</v>
      </c>
      <c r="AX2116">
        <f t="shared" si="1030"/>
        <v>0</v>
      </c>
      <c r="AY2116">
        <f t="shared" si="1031"/>
        <v>0</v>
      </c>
      <c r="BA2116">
        <f t="shared" si="1032"/>
        <v>0</v>
      </c>
      <c r="BB2116">
        <f t="shared" si="1033"/>
        <v>0</v>
      </c>
      <c r="BC2116">
        <f t="shared" si="1034"/>
        <v>0</v>
      </c>
      <c r="BD2116">
        <f t="shared" si="1035"/>
        <v>0</v>
      </c>
      <c r="BF2116">
        <f t="shared" si="1036"/>
        <v>0</v>
      </c>
      <c r="BG2116">
        <f t="shared" si="1037"/>
        <v>0</v>
      </c>
      <c r="BH2116">
        <f t="shared" si="1038"/>
        <v>0</v>
      </c>
      <c r="BI2116">
        <f t="shared" si="1039"/>
        <v>0</v>
      </c>
      <c r="BK2116">
        <f t="shared" si="1040"/>
        <v>0</v>
      </c>
      <c r="BL2116">
        <f t="shared" si="1041"/>
        <v>0</v>
      </c>
      <c r="BM2116">
        <f t="shared" si="1042"/>
        <v>0</v>
      </c>
      <c r="BN2116">
        <f t="shared" si="1043"/>
        <v>0</v>
      </c>
      <c r="BP2116">
        <f t="shared" si="1044"/>
        <v>0</v>
      </c>
      <c r="BQ2116">
        <f t="shared" si="1045"/>
        <v>0</v>
      </c>
      <c r="BR2116">
        <f t="shared" si="1046"/>
        <v>0</v>
      </c>
      <c r="BS2116">
        <f t="shared" si="1047"/>
        <v>0</v>
      </c>
      <c r="BU2116">
        <f t="shared" si="1048"/>
        <v>0</v>
      </c>
      <c r="BV2116">
        <f t="shared" si="1049"/>
        <v>0</v>
      </c>
      <c r="BW2116">
        <f t="shared" si="1050"/>
        <v>0</v>
      </c>
      <c r="BX2116">
        <f t="shared" si="1051"/>
        <v>0</v>
      </c>
      <c r="BZ2116">
        <f t="shared" si="1052"/>
        <v>0</v>
      </c>
      <c r="CA2116">
        <f t="shared" si="1053"/>
        <v>0</v>
      </c>
      <c r="CB2116">
        <f t="shared" si="1054"/>
        <v>0</v>
      </c>
      <c r="CC2116">
        <f t="shared" ref="CC2116:CE2116" si="1089">IF(OR(L2116="NS",L2116&lt;=SUM(P2116,T2116,X2116,AB2116,L2243,P2243,T2243,X2243,AB2243)),0,1)</f>
        <v>0</v>
      </c>
      <c r="CD2116">
        <f t="shared" si="1089"/>
        <v>0</v>
      </c>
      <c r="CE2116">
        <f t="shared" si="1089"/>
        <v>0</v>
      </c>
      <c r="CF2116">
        <f t="shared" ref="CF2116:CI2116" si="1090">IF(OR(O2116="na",O2116="ns"),0,IF(O2116&lt;=K2116,0,1))+IF(OR(S2116="na",S2116="ns"),0,IF(S2116&lt;=K2116,0,1))+IF(OR(W2116="na",W2116="ns"),0,IF(W2116&lt;=K2116,0,1))+IF(OR(AA2116="na",AA2116="ns"),0,IF(AA2116&lt;=K2116,0,1))+IF(OR(K2243="na",K2243="ns"),0,IF(K2243&lt;=K2116,0,1))+IF(OR(O2243="na",O2243="ns"),0,IF(O2243&lt;=K2116,0,1))+IF(OR(S2243="na",S2243="ns"),0,IF(S2243&lt;=K2116,0,1))+IF(OR(W2243="na",W2243="ns"),0,IF(W2243&lt;=K2116,0,1))+IF(OR(AA2243="na",AA2243="ns"),0,IF(AA2243&lt;=K2116,0,1))</f>
        <v>0</v>
      </c>
      <c r="CG2116">
        <f t="shared" si="1090"/>
        <v>0</v>
      </c>
      <c r="CH2116">
        <f t="shared" si="1090"/>
        <v>0</v>
      </c>
      <c r="CI2116">
        <f t="shared" si="1090"/>
        <v>0</v>
      </c>
    </row>
    <row r="2117" spans="1:87" ht="15" customHeight="1">
      <c r="A2117" s="166"/>
      <c r="B2117" s="7"/>
      <c r="C2117" s="207" t="s">
        <v>156</v>
      </c>
      <c r="D2117" s="321" t="str">
        <f t="shared" si="1015"/>
        <v/>
      </c>
      <c r="E2117" s="321"/>
      <c r="F2117" s="321"/>
      <c r="G2117" s="320"/>
      <c r="H2117" s="320"/>
      <c r="I2117" s="320"/>
      <c r="J2117" s="320"/>
      <c r="K2117" s="234"/>
      <c r="L2117" s="234"/>
      <c r="M2117" s="234"/>
      <c r="N2117" s="234"/>
      <c r="O2117" s="234"/>
      <c r="P2117" s="234"/>
      <c r="Q2117" s="234"/>
      <c r="R2117" s="234"/>
      <c r="S2117" s="234"/>
      <c r="T2117" s="234"/>
      <c r="U2117" s="234"/>
      <c r="V2117" s="234"/>
      <c r="W2117" s="234"/>
      <c r="X2117" s="234"/>
      <c r="Y2117" s="234"/>
      <c r="Z2117" s="234"/>
      <c r="AA2117" s="234"/>
      <c r="AB2117" s="234"/>
      <c r="AC2117" s="234"/>
      <c r="AD2117" s="234"/>
      <c r="AG2117">
        <f t="shared" si="1016"/>
        <v>0</v>
      </c>
      <c r="AH2117">
        <f t="shared" si="1017"/>
        <v>0</v>
      </c>
      <c r="AI2117">
        <f t="shared" si="1018"/>
        <v>0</v>
      </c>
      <c r="AJ2117">
        <f t="shared" si="1019"/>
        <v>0</v>
      </c>
      <c r="AL2117">
        <f t="shared" si="1020"/>
        <v>0</v>
      </c>
      <c r="AM2117">
        <f t="shared" si="1021"/>
        <v>0</v>
      </c>
      <c r="AN2117">
        <f t="shared" si="1022"/>
        <v>0</v>
      </c>
      <c r="AO2117">
        <f t="shared" si="1023"/>
        <v>0</v>
      </c>
      <c r="AQ2117">
        <f t="shared" si="1024"/>
        <v>0</v>
      </c>
      <c r="AR2117">
        <f t="shared" si="1025"/>
        <v>0</v>
      </c>
      <c r="AS2117">
        <f t="shared" si="1026"/>
        <v>0</v>
      </c>
      <c r="AT2117">
        <f t="shared" si="1027"/>
        <v>0</v>
      </c>
      <c r="AV2117">
        <f t="shared" si="1028"/>
        <v>0</v>
      </c>
      <c r="AW2117">
        <f t="shared" si="1029"/>
        <v>0</v>
      </c>
      <c r="AX2117">
        <f t="shared" si="1030"/>
        <v>0</v>
      </c>
      <c r="AY2117">
        <f t="shared" si="1031"/>
        <v>0</v>
      </c>
      <c r="BA2117">
        <f t="shared" si="1032"/>
        <v>0</v>
      </c>
      <c r="BB2117">
        <f t="shared" si="1033"/>
        <v>0</v>
      </c>
      <c r="BC2117">
        <f t="shared" si="1034"/>
        <v>0</v>
      </c>
      <c r="BD2117">
        <f t="shared" si="1035"/>
        <v>0</v>
      </c>
      <c r="BF2117">
        <f t="shared" si="1036"/>
        <v>0</v>
      </c>
      <c r="BG2117">
        <f t="shared" si="1037"/>
        <v>0</v>
      </c>
      <c r="BH2117">
        <f t="shared" si="1038"/>
        <v>0</v>
      </c>
      <c r="BI2117">
        <f t="shared" si="1039"/>
        <v>0</v>
      </c>
      <c r="BK2117">
        <f t="shared" si="1040"/>
        <v>0</v>
      </c>
      <c r="BL2117">
        <f t="shared" si="1041"/>
        <v>0</v>
      </c>
      <c r="BM2117">
        <f t="shared" si="1042"/>
        <v>0</v>
      </c>
      <c r="BN2117">
        <f t="shared" si="1043"/>
        <v>0</v>
      </c>
      <c r="BP2117">
        <f t="shared" si="1044"/>
        <v>0</v>
      </c>
      <c r="BQ2117">
        <f t="shared" si="1045"/>
        <v>0</v>
      </c>
      <c r="BR2117">
        <f t="shared" si="1046"/>
        <v>0</v>
      </c>
      <c r="BS2117">
        <f t="shared" si="1047"/>
        <v>0</v>
      </c>
      <c r="BU2117">
        <f t="shared" si="1048"/>
        <v>0</v>
      </c>
      <c r="BV2117">
        <f t="shared" si="1049"/>
        <v>0</v>
      </c>
      <c r="BW2117">
        <f t="shared" si="1050"/>
        <v>0</v>
      </c>
      <c r="BX2117">
        <f t="shared" si="1051"/>
        <v>0</v>
      </c>
      <c r="BZ2117">
        <f t="shared" si="1052"/>
        <v>0</v>
      </c>
      <c r="CA2117">
        <f t="shared" si="1053"/>
        <v>0</v>
      </c>
      <c r="CB2117">
        <f t="shared" si="1054"/>
        <v>0</v>
      </c>
      <c r="CC2117">
        <f t="shared" ref="CC2117:CE2117" si="1091">IF(OR(L2117="NS",L2117&lt;=SUM(P2117,T2117,X2117,AB2117,L2244,P2244,T2244,X2244,AB2244)),0,1)</f>
        <v>0</v>
      </c>
      <c r="CD2117">
        <f t="shared" si="1091"/>
        <v>0</v>
      </c>
      <c r="CE2117">
        <f t="shared" si="1091"/>
        <v>0</v>
      </c>
      <c r="CF2117">
        <f t="shared" ref="CF2117:CI2117" si="1092">IF(OR(O2117="na",O2117="ns"),0,IF(O2117&lt;=K2117,0,1))+IF(OR(S2117="na",S2117="ns"),0,IF(S2117&lt;=K2117,0,1))+IF(OR(W2117="na",W2117="ns"),0,IF(W2117&lt;=K2117,0,1))+IF(OR(AA2117="na",AA2117="ns"),0,IF(AA2117&lt;=K2117,0,1))+IF(OR(K2244="na",K2244="ns"),0,IF(K2244&lt;=K2117,0,1))+IF(OR(O2244="na",O2244="ns"),0,IF(O2244&lt;=K2117,0,1))+IF(OR(S2244="na",S2244="ns"),0,IF(S2244&lt;=K2117,0,1))+IF(OR(W2244="na",W2244="ns"),0,IF(W2244&lt;=K2117,0,1))+IF(OR(AA2244="na",AA2244="ns"),0,IF(AA2244&lt;=K2117,0,1))</f>
        <v>0</v>
      </c>
      <c r="CG2117">
        <f t="shared" si="1092"/>
        <v>0</v>
      </c>
      <c r="CH2117">
        <f t="shared" si="1092"/>
        <v>0</v>
      </c>
      <c r="CI2117">
        <f t="shared" si="1092"/>
        <v>0</v>
      </c>
    </row>
    <row r="2118" spans="1:87" ht="15" customHeight="1">
      <c r="A2118" s="166"/>
      <c r="B2118" s="7"/>
      <c r="C2118" s="207" t="s">
        <v>157</v>
      </c>
      <c r="D2118" s="321" t="str">
        <f t="shared" si="1015"/>
        <v/>
      </c>
      <c r="E2118" s="321"/>
      <c r="F2118" s="321"/>
      <c r="G2118" s="320"/>
      <c r="H2118" s="320"/>
      <c r="I2118" s="320"/>
      <c r="J2118" s="320"/>
      <c r="K2118" s="234"/>
      <c r="L2118" s="234"/>
      <c r="M2118" s="234"/>
      <c r="N2118" s="234"/>
      <c r="O2118" s="234"/>
      <c r="P2118" s="234"/>
      <c r="Q2118" s="234"/>
      <c r="R2118" s="234"/>
      <c r="S2118" s="234"/>
      <c r="T2118" s="234"/>
      <c r="U2118" s="234"/>
      <c r="V2118" s="234"/>
      <c r="W2118" s="234"/>
      <c r="X2118" s="234"/>
      <c r="Y2118" s="234"/>
      <c r="Z2118" s="234"/>
      <c r="AA2118" s="234"/>
      <c r="AB2118" s="234"/>
      <c r="AC2118" s="234"/>
      <c r="AD2118" s="234"/>
      <c r="AG2118">
        <f t="shared" si="1016"/>
        <v>0</v>
      </c>
      <c r="AH2118">
        <f t="shared" si="1017"/>
        <v>0</v>
      </c>
      <c r="AI2118">
        <f t="shared" si="1018"/>
        <v>0</v>
      </c>
      <c r="AJ2118">
        <f t="shared" si="1019"/>
        <v>0</v>
      </c>
      <c r="AL2118">
        <f t="shared" si="1020"/>
        <v>0</v>
      </c>
      <c r="AM2118">
        <f t="shared" si="1021"/>
        <v>0</v>
      </c>
      <c r="AN2118">
        <f t="shared" si="1022"/>
        <v>0</v>
      </c>
      <c r="AO2118">
        <f t="shared" si="1023"/>
        <v>0</v>
      </c>
      <c r="AQ2118">
        <f t="shared" si="1024"/>
        <v>0</v>
      </c>
      <c r="AR2118">
        <f t="shared" si="1025"/>
        <v>0</v>
      </c>
      <c r="AS2118">
        <f t="shared" si="1026"/>
        <v>0</v>
      </c>
      <c r="AT2118">
        <f t="shared" si="1027"/>
        <v>0</v>
      </c>
      <c r="AV2118">
        <f t="shared" si="1028"/>
        <v>0</v>
      </c>
      <c r="AW2118">
        <f t="shared" si="1029"/>
        <v>0</v>
      </c>
      <c r="AX2118">
        <f t="shared" si="1030"/>
        <v>0</v>
      </c>
      <c r="AY2118">
        <f t="shared" si="1031"/>
        <v>0</v>
      </c>
      <c r="BA2118">
        <f t="shared" si="1032"/>
        <v>0</v>
      </c>
      <c r="BB2118">
        <f t="shared" si="1033"/>
        <v>0</v>
      </c>
      <c r="BC2118">
        <f t="shared" si="1034"/>
        <v>0</v>
      </c>
      <c r="BD2118">
        <f t="shared" si="1035"/>
        <v>0</v>
      </c>
      <c r="BF2118">
        <f t="shared" si="1036"/>
        <v>0</v>
      </c>
      <c r="BG2118">
        <f t="shared" si="1037"/>
        <v>0</v>
      </c>
      <c r="BH2118">
        <f t="shared" si="1038"/>
        <v>0</v>
      </c>
      <c r="BI2118">
        <f t="shared" si="1039"/>
        <v>0</v>
      </c>
      <c r="BK2118">
        <f t="shared" si="1040"/>
        <v>0</v>
      </c>
      <c r="BL2118">
        <f t="shared" si="1041"/>
        <v>0</v>
      </c>
      <c r="BM2118">
        <f t="shared" si="1042"/>
        <v>0</v>
      </c>
      <c r="BN2118">
        <f t="shared" si="1043"/>
        <v>0</v>
      </c>
      <c r="BP2118">
        <f t="shared" si="1044"/>
        <v>0</v>
      </c>
      <c r="BQ2118">
        <f t="shared" si="1045"/>
        <v>0</v>
      </c>
      <c r="BR2118">
        <f t="shared" si="1046"/>
        <v>0</v>
      </c>
      <c r="BS2118">
        <f t="shared" si="1047"/>
        <v>0</v>
      </c>
      <c r="BU2118">
        <f t="shared" si="1048"/>
        <v>0</v>
      </c>
      <c r="BV2118">
        <f t="shared" si="1049"/>
        <v>0</v>
      </c>
      <c r="BW2118">
        <f t="shared" si="1050"/>
        <v>0</v>
      </c>
      <c r="BX2118">
        <f t="shared" si="1051"/>
        <v>0</v>
      </c>
      <c r="BZ2118">
        <f t="shared" si="1052"/>
        <v>0</v>
      </c>
      <c r="CA2118">
        <f t="shared" si="1053"/>
        <v>0</v>
      </c>
      <c r="CB2118">
        <f t="shared" si="1054"/>
        <v>0</v>
      </c>
      <c r="CC2118">
        <f t="shared" ref="CC2118:CE2118" si="1093">IF(OR(L2118="NS",L2118&lt;=SUM(P2118,T2118,X2118,AB2118,L2245,P2245,T2245,X2245,AB2245)),0,1)</f>
        <v>0</v>
      </c>
      <c r="CD2118">
        <f t="shared" si="1093"/>
        <v>0</v>
      </c>
      <c r="CE2118">
        <f t="shared" si="1093"/>
        <v>0</v>
      </c>
      <c r="CF2118">
        <f t="shared" ref="CF2118:CI2118" si="1094">IF(OR(O2118="na",O2118="ns"),0,IF(O2118&lt;=K2118,0,1))+IF(OR(S2118="na",S2118="ns"),0,IF(S2118&lt;=K2118,0,1))+IF(OR(W2118="na",W2118="ns"),0,IF(W2118&lt;=K2118,0,1))+IF(OR(AA2118="na",AA2118="ns"),0,IF(AA2118&lt;=K2118,0,1))+IF(OR(K2245="na",K2245="ns"),0,IF(K2245&lt;=K2118,0,1))+IF(OR(O2245="na",O2245="ns"),0,IF(O2245&lt;=K2118,0,1))+IF(OR(S2245="na",S2245="ns"),0,IF(S2245&lt;=K2118,0,1))+IF(OR(W2245="na",W2245="ns"),0,IF(W2245&lt;=K2118,0,1))+IF(OR(AA2245="na",AA2245="ns"),0,IF(AA2245&lt;=K2118,0,1))</f>
        <v>0</v>
      </c>
      <c r="CG2118">
        <f t="shared" si="1094"/>
        <v>0</v>
      </c>
      <c r="CH2118">
        <f t="shared" si="1094"/>
        <v>0</v>
      </c>
      <c r="CI2118">
        <f t="shared" si="1094"/>
        <v>0</v>
      </c>
    </row>
    <row r="2119" spans="1:87" ht="15" customHeight="1">
      <c r="A2119" s="166"/>
      <c r="B2119" s="7"/>
      <c r="C2119" s="207" t="s">
        <v>158</v>
      </c>
      <c r="D2119" s="321" t="str">
        <f t="shared" si="1015"/>
        <v/>
      </c>
      <c r="E2119" s="321"/>
      <c r="F2119" s="321"/>
      <c r="G2119" s="320"/>
      <c r="H2119" s="320"/>
      <c r="I2119" s="320"/>
      <c r="J2119" s="320"/>
      <c r="K2119" s="234"/>
      <c r="L2119" s="234"/>
      <c r="M2119" s="234"/>
      <c r="N2119" s="234"/>
      <c r="O2119" s="234"/>
      <c r="P2119" s="234"/>
      <c r="Q2119" s="234"/>
      <c r="R2119" s="234"/>
      <c r="S2119" s="234"/>
      <c r="T2119" s="234"/>
      <c r="U2119" s="234"/>
      <c r="V2119" s="234"/>
      <c r="W2119" s="234"/>
      <c r="X2119" s="234"/>
      <c r="Y2119" s="234"/>
      <c r="Z2119" s="234"/>
      <c r="AA2119" s="234"/>
      <c r="AB2119" s="234"/>
      <c r="AC2119" s="234"/>
      <c r="AD2119" s="234"/>
      <c r="AG2119">
        <f t="shared" si="1016"/>
        <v>0</v>
      </c>
      <c r="AH2119">
        <f t="shared" si="1017"/>
        <v>0</v>
      </c>
      <c r="AI2119">
        <f t="shared" si="1018"/>
        <v>0</v>
      </c>
      <c r="AJ2119">
        <f t="shared" si="1019"/>
        <v>0</v>
      </c>
      <c r="AL2119">
        <f t="shared" si="1020"/>
        <v>0</v>
      </c>
      <c r="AM2119">
        <f t="shared" si="1021"/>
        <v>0</v>
      </c>
      <c r="AN2119">
        <f t="shared" si="1022"/>
        <v>0</v>
      </c>
      <c r="AO2119">
        <f t="shared" si="1023"/>
        <v>0</v>
      </c>
      <c r="AQ2119">
        <f t="shared" si="1024"/>
        <v>0</v>
      </c>
      <c r="AR2119">
        <f t="shared" si="1025"/>
        <v>0</v>
      </c>
      <c r="AS2119">
        <f t="shared" si="1026"/>
        <v>0</v>
      </c>
      <c r="AT2119">
        <f t="shared" si="1027"/>
        <v>0</v>
      </c>
      <c r="AV2119">
        <f t="shared" si="1028"/>
        <v>0</v>
      </c>
      <c r="AW2119">
        <f t="shared" si="1029"/>
        <v>0</v>
      </c>
      <c r="AX2119">
        <f t="shared" si="1030"/>
        <v>0</v>
      </c>
      <c r="AY2119">
        <f t="shared" si="1031"/>
        <v>0</v>
      </c>
      <c r="BA2119">
        <f t="shared" si="1032"/>
        <v>0</v>
      </c>
      <c r="BB2119">
        <f t="shared" si="1033"/>
        <v>0</v>
      </c>
      <c r="BC2119">
        <f t="shared" si="1034"/>
        <v>0</v>
      </c>
      <c r="BD2119">
        <f t="shared" si="1035"/>
        <v>0</v>
      </c>
      <c r="BF2119">
        <f t="shared" si="1036"/>
        <v>0</v>
      </c>
      <c r="BG2119">
        <f t="shared" si="1037"/>
        <v>0</v>
      </c>
      <c r="BH2119">
        <f t="shared" si="1038"/>
        <v>0</v>
      </c>
      <c r="BI2119">
        <f t="shared" si="1039"/>
        <v>0</v>
      </c>
      <c r="BK2119">
        <f t="shared" si="1040"/>
        <v>0</v>
      </c>
      <c r="BL2119">
        <f t="shared" si="1041"/>
        <v>0</v>
      </c>
      <c r="BM2119">
        <f t="shared" si="1042"/>
        <v>0</v>
      </c>
      <c r="BN2119">
        <f t="shared" si="1043"/>
        <v>0</v>
      </c>
      <c r="BP2119">
        <f t="shared" si="1044"/>
        <v>0</v>
      </c>
      <c r="BQ2119">
        <f t="shared" si="1045"/>
        <v>0</v>
      </c>
      <c r="BR2119">
        <f t="shared" si="1046"/>
        <v>0</v>
      </c>
      <c r="BS2119">
        <f t="shared" si="1047"/>
        <v>0</v>
      </c>
      <c r="BU2119">
        <f t="shared" si="1048"/>
        <v>0</v>
      </c>
      <c r="BV2119">
        <f t="shared" si="1049"/>
        <v>0</v>
      </c>
      <c r="BW2119">
        <f t="shared" si="1050"/>
        <v>0</v>
      </c>
      <c r="BX2119">
        <f t="shared" si="1051"/>
        <v>0</v>
      </c>
      <c r="BZ2119">
        <f t="shared" si="1052"/>
        <v>0</v>
      </c>
      <c r="CA2119">
        <f t="shared" si="1053"/>
        <v>0</v>
      </c>
      <c r="CB2119">
        <f t="shared" si="1054"/>
        <v>0</v>
      </c>
      <c r="CC2119">
        <f t="shared" ref="CC2119:CE2119" si="1095">IF(OR(L2119="NS",L2119&lt;=SUM(P2119,T2119,X2119,AB2119,L2246,P2246,T2246,X2246,AB2246)),0,1)</f>
        <v>0</v>
      </c>
      <c r="CD2119">
        <f t="shared" si="1095"/>
        <v>0</v>
      </c>
      <c r="CE2119">
        <f t="shared" si="1095"/>
        <v>0</v>
      </c>
      <c r="CF2119">
        <f t="shared" ref="CF2119:CI2119" si="1096">IF(OR(O2119="na",O2119="ns"),0,IF(O2119&lt;=K2119,0,1))+IF(OR(S2119="na",S2119="ns"),0,IF(S2119&lt;=K2119,0,1))+IF(OR(W2119="na",W2119="ns"),0,IF(W2119&lt;=K2119,0,1))+IF(OR(AA2119="na",AA2119="ns"),0,IF(AA2119&lt;=K2119,0,1))+IF(OR(K2246="na",K2246="ns"),0,IF(K2246&lt;=K2119,0,1))+IF(OR(O2246="na",O2246="ns"),0,IF(O2246&lt;=K2119,0,1))+IF(OR(S2246="na",S2246="ns"),0,IF(S2246&lt;=K2119,0,1))+IF(OR(W2246="na",W2246="ns"),0,IF(W2246&lt;=K2119,0,1))+IF(OR(AA2246="na",AA2246="ns"),0,IF(AA2246&lt;=K2119,0,1))</f>
        <v>0</v>
      </c>
      <c r="CG2119">
        <f t="shared" si="1096"/>
        <v>0</v>
      </c>
      <c r="CH2119">
        <f t="shared" si="1096"/>
        <v>0</v>
      </c>
      <c r="CI2119">
        <f t="shared" si="1096"/>
        <v>0</v>
      </c>
    </row>
    <row r="2120" spans="1:87" ht="15" customHeight="1">
      <c r="A2120" s="166"/>
      <c r="B2120" s="7"/>
      <c r="C2120" s="207" t="s">
        <v>159</v>
      </c>
      <c r="D2120" s="321" t="str">
        <f t="shared" si="1015"/>
        <v/>
      </c>
      <c r="E2120" s="321"/>
      <c r="F2120" s="321"/>
      <c r="G2120" s="320"/>
      <c r="H2120" s="320"/>
      <c r="I2120" s="320"/>
      <c r="J2120" s="320"/>
      <c r="K2120" s="234"/>
      <c r="L2120" s="234"/>
      <c r="M2120" s="234"/>
      <c r="N2120" s="234"/>
      <c r="O2120" s="234"/>
      <c r="P2120" s="234"/>
      <c r="Q2120" s="234"/>
      <c r="R2120" s="234"/>
      <c r="S2120" s="234"/>
      <c r="T2120" s="234"/>
      <c r="U2120" s="234"/>
      <c r="V2120" s="234"/>
      <c r="W2120" s="234"/>
      <c r="X2120" s="234"/>
      <c r="Y2120" s="234"/>
      <c r="Z2120" s="234"/>
      <c r="AA2120" s="234"/>
      <c r="AB2120" s="234"/>
      <c r="AC2120" s="234"/>
      <c r="AD2120" s="234"/>
      <c r="AG2120">
        <f t="shared" si="1016"/>
        <v>0</v>
      </c>
      <c r="AH2120">
        <f t="shared" si="1017"/>
        <v>0</v>
      </c>
      <c r="AI2120">
        <f t="shared" si="1018"/>
        <v>0</v>
      </c>
      <c r="AJ2120">
        <f t="shared" si="1019"/>
        <v>0</v>
      </c>
      <c r="AL2120">
        <f t="shared" si="1020"/>
        <v>0</v>
      </c>
      <c r="AM2120">
        <f t="shared" si="1021"/>
        <v>0</v>
      </c>
      <c r="AN2120">
        <f t="shared" si="1022"/>
        <v>0</v>
      </c>
      <c r="AO2120">
        <f t="shared" si="1023"/>
        <v>0</v>
      </c>
      <c r="AQ2120">
        <f t="shared" si="1024"/>
        <v>0</v>
      </c>
      <c r="AR2120">
        <f t="shared" si="1025"/>
        <v>0</v>
      </c>
      <c r="AS2120">
        <f t="shared" si="1026"/>
        <v>0</v>
      </c>
      <c r="AT2120">
        <f t="shared" si="1027"/>
        <v>0</v>
      </c>
      <c r="AV2120">
        <f t="shared" si="1028"/>
        <v>0</v>
      </c>
      <c r="AW2120">
        <f t="shared" si="1029"/>
        <v>0</v>
      </c>
      <c r="AX2120">
        <f t="shared" si="1030"/>
        <v>0</v>
      </c>
      <c r="AY2120">
        <f t="shared" si="1031"/>
        <v>0</v>
      </c>
      <c r="BA2120">
        <f t="shared" si="1032"/>
        <v>0</v>
      </c>
      <c r="BB2120">
        <f t="shared" si="1033"/>
        <v>0</v>
      </c>
      <c r="BC2120">
        <f t="shared" si="1034"/>
        <v>0</v>
      </c>
      <c r="BD2120">
        <f t="shared" si="1035"/>
        <v>0</v>
      </c>
      <c r="BF2120">
        <f t="shared" si="1036"/>
        <v>0</v>
      </c>
      <c r="BG2120">
        <f t="shared" si="1037"/>
        <v>0</v>
      </c>
      <c r="BH2120">
        <f t="shared" si="1038"/>
        <v>0</v>
      </c>
      <c r="BI2120">
        <f t="shared" si="1039"/>
        <v>0</v>
      </c>
      <c r="BK2120">
        <f t="shared" si="1040"/>
        <v>0</v>
      </c>
      <c r="BL2120">
        <f t="shared" si="1041"/>
        <v>0</v>
      </c>
      <c r="BM2120">
        <f t="shared" si="1042"/>
        <v>0</v>
      </c>
      <c r="BN2120">
        <f t="shared" si="1043"/>
        <v>0</v>
      </c>
      <c r="BP2120">
        <f t="shared" si="1044"/>
        <v>0</v>
      </c>
      <c r="BQ2120">
        <f t="shared" si="1045"/>
        <v>0</v>
      </c>
      <c r="BR2120">
        <f t="shared" si="1046"/>
        <v>0</v>
      </c>
      <c r="BS2120">
        <f t="shared" si="1047"/>
        <v>0</v>
      </c>
      <c r="BU2120">
        <f t="shared" si="1048"/>
        <v>0</v>
      </c>
      <c r="BV2120">
        <f t="shared" si="1049"/>
        <v>0</v>
      </c>
      <c r="BW2120">
        <f t="shared" si="1050"/>
        <v>0</v>
      </c>
      <c r="BX2120">
        <f t="shared" si="1051"/>
        <v>0</v>
      </c>
      <c r="BZ2120">
        <f t="shared" si="1052"/>
        <v>0</v>
      </c>
      <c r="CA2120">
        <f t="shared" si="1053"/>
        <v>0</v>
      </c>
      <c r="CB2120">
        <f t="shared" si="1054"/>
        <v>0</v>
      </c>
      <c r="CC2120">
        <f t="shared" ref="CC2120:CE2120" si="1097">IF(OR(L2120="NS",L2120&lt;=SUM(P2120,T2120,X2120,AB2120,L2247,P2247,T2247,X2247,AB2247)),0,1)</f>
        <v>0</v>
      </c>
      <c r="CD2120">
        <f t="shared" si="1097"/>
        <v>0</v>
      </c>
      <c r="CE2120">
        <f t="shared" si="1097"/>
        <v>0</v>
      </c>
      <c r="CF2120">
        <f t="shared" ref="CF2120:CI2120" si="1098">IF(OR(O2120="na",O2120="ns"),0,IF(O2120&lt;=K2120,0,1))+IF(OR(S2120="na",S2120="ns"),0,IF(S2120&lt;=K2120,0,1))+IF(OR(W2120="na",W2120="ns"),0,IF(W2120&lt;=K2120,0,1))+IF(OR(AA2120="na",AA2120="ns"),0,IF(AA2120&lt;=K2120,0,1))+IF(OR(K2247="na",K2247="ns"),0,IF(K2247&lt;=K2120,0,1))+IF(OR(O2247="na",O2247="ns"),0,IF(O2247&lt;=K2120,0,1))+IF(OR(S2247="na",S2247="ns"),0,IF(S2247&lt;=K2120,0,1))+IF(OR(W2247="na",W2247="ns"),0,IF(W2247&lt;=K2120,0,1))+IF(OR(AA2247="na",AA2247="ns"),0,IF(AA2247&lt;=K2120,0,1))</f>
        <v>0</v>
      </c>
      <c r="CG2120">
        <f t="shared" si="1098"/>
        <v>0</v>
      </c>
      <c r="CH2120">
        <f t="shared" si="1098"/>
        <v>0</v>
      </c>
      <c r="CI2120">
        <f t="shared" si="1098"/>
        <v>0</v>
      </c>
    </row>
    <row r="2121" spans="1:87" ht="15" customHeight="1">
      <c r="A2121" s="166"/>
      <c r="B2121" s="7"/>
      <c r="C2121" s="207" t="s">
        <v>160</v>
      </c>
      <c r="D2121" s="321" t="str">
        <f t="shared" si="1015"/>
        <v/>
      </c>
      <c r="E2121" s="321"/>
      <c r="F2121" s="321"/>
      <c r="G2121" s="320"/>
      <c r="H2121" s="320"/>
      <c r="I2121" s="320"/>
      <c r="J2121" s="320"/>
      <c r="K2121" s="234"/>
      <c r="L2121" s="234"/>
      <c r="M2121" s="234"/>
      <c r="N2121" s="234"/>
      <c r="O2121" s="234"/>
      <c r="P2121" s="234"/>
      <c r="Q2121" s="234"/>
      <c r="R2121" s="234"/>
      <c r="S2121" s="234"/>
      <c r="T2121" s="234"/>
      <c r="U2121" s="234"/>
      <c r="V2121" s="234"/>
      <c r="W2121" s="234"/>
      <c r="X2121" s="234"/>
      <c r="Y2121" s="234"/>
      <c r="Z2121" s="234"/>
      <c r="AA2121" s="234"/>
      <c r="AB2121" s="234"/>
      <c r="AC2121" s="234"/>
      <c r="AD2121" s="234"/>
      <c r="AG2121">
        <f t="shared" si="1016"/>
        <v>0</v>
      </c>
      <c r="AH2121">
        <f t="shared" si="1017"/>
        <v>0</v>
      </c>
      <c r="AI2121">
        <f t="shared" si="1018"/>
        <v>0</v>
      </c>
      <c r="AJ2121">
        <f t="shared" si="1019"/>
        <v>0</v>
      </c>
      <c r="AL2121">
        <f t="shared" si="1020"/>
        <v>0</v>
      </c>
      <c r="AM2121">
        <f t="shared" si="1021"/>
        <v>0</v>
      </c>
      <c r="AN2121">
        <f t="shared" si="1022"/>
        <v>0</v>
      </c>
      <c r="AO2121">
        <f t="shared" si="1023"/>
        <v>0</v>
      </c>
      <c r="AQ2121">
        <f t="shared" si="1024"/>
        <v>0</v>
      </c>
      <c r="AR2121">
        <f t="shared" si="1025"/>
        <v>0</v>
      </c>
      <c r="AS2121">
        <f t="shared" si="1026"/>
        <v>0</v>
      </c>
      <c r="AT2121">
        <f t="shared" si="1027"/>
        <v>0</v>
      </c>
      <c r="AV2121">
        <f t="shared" si="1028"/>
        <v>0</v>
      </c>
      <c r="AW2121">
        <f t="shared" si="1029"/>
        <v>0</v>
      </c>
      <c r="AX2121">
        <f t="shared" si="1030"/>
        <v>0</v>
      </c>
      <c r="AY2121">
        <f t="shared" si="1031"/>
        <v>0</v>
      </c>
      <c r="BA2121">
        <f t="shared" si="1032"/>
        <v>0</v>
      </c>
      <c r="BB2121">
        <f t="shared" si="1033"/>
        <v>0</v>
      </c>
      <c r="BC2121">
        <f t="shared" si="1034"/>
        <v>0</v>
      </c>
      <c r="BD2121">
        <f t="shared" si="1035"/>
        <v>0</v>
      </c>
      <c r="BF2121">
        <f t="shared" si="1036"/>
        <v>0</v>
      </c>
      <c r="BG2121">
        <f t="shared" si="1037"/>
        <v>0</v>
      </c>
      <c r="BH2121">
        <f t="shared" si="1038"/>
        <v>0</v>
      </c>
      <c r="BI2121">
        <f t="shared" si="1039"/>
        <v>0</v>
      </c>
      <c r="BK2121">
        <f t="shared" si="1040"/>
        <v>0</v>
      </c>
      <c r="BL2121">
        <f t="shared" si="1041"/>
        <v>0</v>
      </c>
      <c r="BM2121">
        <f t="shared" si="1042"/>
        <v>0</v>
      </c>
      <c r="BN2121">
        <f t="shared" si="1043"/>
        <v>0</v>
      </c>
      <c r="BP2121">
        <f t="shared" si="1044"/>
        <v>0</v>
      </c>
      <c r="BQ2121">
        <f t="shared" si="1045"/>
        <v>0</v>
      </c>
      <c r="BR2121">
        <f t="shared" si="1046"/>
        <v>0</v>
      </c>
      <c r="BS2121">
        <f t="shared" si="1047"/>
        <v>0</v>
      </c>
      <c r="BU2121">
        <f t="shared" si="1048"/>
        <v>0</v>
      </c>
      <c r="BV2121">
        <f t="shared" si="1049"/>
        <v>0</v>
      </c>
      <c r="BW2121">
        <f t="shared" si="1050"/>
        <v>0</v>
      </c>
      <c r="BX2121">
        <f t="shared" si="1051"/>
        <v>0</v>
      </c>
      <c r="BZ2121">
        <f t="shared" si="1052"/>
        <v>0</v>
      </c>
      <c r="CA2121">
        <f t="shared" si="1053"/>
        <v>0</v>
      </c>
      <c r="CB2121">
        <f t="shared" si="1054"/>
        <v>0</v>
      </c>
      <c r="CC2121">
        <f t="shared" ref="CC2121:CE2121" si="1099">IF(OR(L2121="NS",L2121&lt;=SUM(P2121,T2121,X2121,AB2121,L2248,P2248,T2248,X2248,AB2248)),0,1)</f>
        <v>0</v>
      </c>
      <c r="CD2121">
        <f t="shared" si="1099"/>
        <v>0</v>
      </c>
      <c r="CE2121">
        <f t="shared" si="1099"/>
        <v>0</v>
      </c>
      <c r="CF2121">
        <f t="shared" ref="CF2121:CI2121" si="1100">IF(OR(O2121="na",O2121="ns"),0,IF(O2121&lt;=K2121,0,1))+IF(OR(S2121="na",S2121="ns"),0,IF(S2121&lt;=K2121,0,1))+IF(OR(W2121="na",W2121="ns"),0,IF(W2121&lt;=K2121,0,1))+IF(OR(AA2121="na",AA2121="ns"),0,IF(AA2121&lt;=K2121,0,1))+IF(OR(K2248="na",K2248="ns"),0,IF(K2248&lt;=K2121,0,1))+IF(OR(O2248="na",O2248="ns"),0,IF(O2248&lt;=K2121,0,1))+IF(OR(S2248="na",S2248="ns"),0,IF(S2248&lt;=K2121,0,1))+IF(OR(W2248="na",W2248="ns"),0,IF(W2248&lt;=K2121,0,1))+IF(OR(AA2248="na",AA2248="ns"),0,IF(AA2248&lt;=K2121,0,1))</f>
        <v>0</v>
      </c>
      <c r="CG2121">
        <f t="shared" si="1100"/>
        <v>0</v>
      </c>
      <c r="CH2121">
        <f t="shared" si="1100"/>
        <v>0</v>
      </c>
      <c r="CI2121">
        <f t="shared" si="1100"/>
        <v>0</v>
      </c>
    </row>
    <row r="2122" spans="1:87" ht="15" customHeight="1">
      <c r="A2122" s="166"/>
      <c r="B2122" s="7"/>
      <c r="C2122" s="207" t="s">
        <v>161</v>
      </c>
      <c r="D2122" s="321" t="str">
        <f t="shared" si="1015"/>
        <v/>
      </c>
      <c r="E2122" s="321"/>
      <c r="F2122" s="321"/>
      <c r="G2122" s="320"/>
      <c r="H2122" s="320"/>
      <c r="I2122" s="320"/>
      <c r="J2122" s="320"/>
      <c r="K2122" s="234"/>
      <c r="L2122" s="234"/>
      <c r="M2122" s="234"/>
      <c r="N2122" s="234"/>
      <c r="O2122" s="234"/>
      <c r="P2122" s="234"/>
      <c r="Q2122" s="234"/>
      <c r="R2122" s="234"/>
      <c r="S2122" s="234"/>
      <c r="T2122" s="234"/>
      <c r="U2122" s="234"/>
      <c r="V2122" s="234"/>
      <c r="W2122" s="234"/>
      <c r="X2122" s="234"/>
      <c r="Y2122" s="234"/>
      <c r="Z2122" s="234"/>
      <c r="AA2122" s="234"/>
      <c r="AB2122" s="234"/>
      <c r="AC2122" s="234"/>
      <c r="AD2122" s="234"/>
      <c r="AG2122">
        <f t="shared" si="1016"/>
        <v>0</v>
      </c>
      <c r="AH2122">
        <f t="shared" si="1017"/>
        <v>0</v>
      </c>
      <c r="AI2122">
        <f t="shared" si="1018"/>
        <v>0</v>
      </c>
      <c r="AJ2122">
        <f t="shared" si="1019"/>
        <v>0</v>
      </c>
      <c r="AL2122">
        <f t="shared" si="1020"/>
        <v>0</v>
      </c>
      <c r="AM2122">
        <f t="shared" si="1021"/>
        <v>0</v>
      </c>
      <c r="AN2122">
        <f t="shared" si="1022"/>
        <v>0</v>
      </c>
      <c r="AO2122">
        <f t="shared" si="1023"/>
        <v>0</v>
      </c>
      <c r="AQ2122">
        <f t="shared" si="1024"/>
        <v>0</v>
      </c>
      <c r="AR2122">
        <f t="shared" si="1025"/>
        <v>0</v>
      </c>
      <c r="AS2122">
        <f t="shared" si="1026"/>
        <v>0</v>
      </c>
      <c r="AT2122">
        <f t="shared" si="1027"/>
        <v>0</v>
      </c>
      <c r="AV2122">
        <f t="shared" si="1028"/>
        <v>0</v>
      </c>
      <c r="AW2122">
        <f t="shared" si="1029"/>
        <v>0</v>
      </c>
      <c r="AX2122">
        <f t="shared" si="1030"/>
        <v>0</v>
      </c>
      <c r="AY2122">
        <f t="shared" si="1031"/>
        <v>0</v>
      </c>
      <c r="BA2122">
        <f t="shared" si="1032"/>
        <v>0</v>
      </c>
      <c r="BB2122">
        <f t="shared" si="1033"/>
        <v>0</v>
      </c>
      <c r="BC2122">
        <f t="shared" si="1034"/>
        <v>0</v>
      </c>
      <c r="BD2122">
        <f t="shared" si="1035"/>
        <v>0</v>
      </c>
      <c r="BF2122">
        <f t="shared" si="1036"/>
        <v>0</v>
      </c>
      <c r="BG2122">
        <f t="shared" si="1037"/>
        <v>0</v>
      </c>
      <c r="BH2122">
        <f t="shared" si="1038"/>
        <v>0</v>
      </c>
      <c r="BI2122">
        <f t="shared" si="1039"/>
        <v>0</v>
      </c>
      <c r="BK2122">
        <f t="shared" si="1040"/>
        <v>0</v>
      </c>
      <c r="BL2122">
        <f t="shared" si="1041"/>
        <v>0</v>
      </c>
      <c r="BM2122">
        <f t="shared" si="1042"/>
        <v>0</v>
      </c>
      <c r="BN2122">
        <f t="shared" si="1043"/>
        <v>0</v>
      </c>
      <c r="BP2122">
        <f t="shared" si="1044"/>
        <v>0</v>
      </c>
      <c r="BQ2122">
        <f t="shared" si="1045"/>
        <v>0</v>
      </c>
      <c r="BR2122">
        <f t="shared" si="1046"/>
        <v>0</v>
      </c>
      <c r="BS2122">
        <f t="shared" si="1047"/>
        <v>0</v>
      </c>
      <c r="BU2122">
        <f t="shared" si="1048"/>
        <v>0</v>
      </c>
      <c r="BV2122">
        <f t="shared" si="1049"/>
        <v>0</v>
      </c>
      <c r="BW2122">
        <f t="shared" si="1050"/>
        <v>0</v>
      </c>
      <c r="BX2122">
        <f t="shared" si="1051"/>
        <v>0</v>
      </c>
      <c r="BZ2122">
        <f t="shared" si="1052"/>
        <v>0</v>
      </c>
      <c r="CA2122">
        <f t="shared" si="1053"/>
        <v>0</v>
      </c>
      <c r="CB2122">
        <f t="shared" si="1054"/>
        <v>0</v>
      </c>
      <c r="CC2122">
        <f t="shared" ref="CC2122:CE2122" si="1101">IF(OR(L2122="NS",L2122&lt;=SUM(P2122,T2122,X2122,AB2122,L2249,P2249,T2249,X2249,AB2249)),0,1)</f>
        <v>0</v>
      </c>
      <c r="CD2122">
        <f t="shared" si="1101"/>
        <v>0</v>
      </c>
      <c r="CE2122">
        <f t="shared" si="1101"/>
        <v>0</v>
      </c>
      <c r="CF2122">
        <f t="shared" ref="CF2122:CI2122" si="1102">IF(OR(O2122="na",O2122="ns"),0,IF(O2122&lt;=K2122,0,1))+IF(OR(S2122="na",S2122="ns"),0,IF(S2122&lt;=K2122,0,1))+IF(OR(W2122="na",W2122="ns"),0,IF(W2122&lt;=K2122,0,1))+IF(OR(AA2122="na",AA2122="ns"),0,IF(AA2122&lt;=K2122,0,1))+IF(OR(K2249="na",K2249="ns"),0,IF(K2249&lt;=K2122,0,1))+IF(OR(O2249="na",O2249="ns"),0,IF(O2249&lt;=K2122,0,1))+IF(OR(S2249="na",S2249="ns"),0,IF(S2249&lt;=K2122,0,1))+IF(OR(W2249="na",W2249="ns"),0,IF(W2249&lt;=K2122,0,1))+IF(OR(AA2249="na",AA2249="ns"),0,IF(AA2249&lt;=K2122,0,1))</f>
        <v>0</v>
      </c>
      <c r="CG2122">
        <f t="shared" si="1102"/>
        <v>0</v>
      </c>
      <c r="CH2122">
        <f t="shared" si="1102"/>
        <v>0</v>
      </c>
      <c r="CI2122">
        <f t="shared" si="1102"/>
        <v>0</v>
      </c>
    </row>
    <row r="2123" spans="1:87" ht="15" customHeight="1">
      <c r="A2123" s="166"/>
      <c r="B2123" s="7"/>
      <c r="C2123" s="207" t="s">
        <v>162</v>
      </c>
      <c r="D2123" s="321" t="str">
        <f t="shared" si="1015"/>
        <v/>
      </c>
      <c r="E2123" s="321"/>
      <c r="F2123" s="321"/>
      <c r="G2123" s="320"/>
      <c r="H2123" s="320"/>
      <c r="I2123" s="320"/>
      <c r="J2123" s="320"/>
      <c r="K2123" s="234"/>
      <c r="L2123" s="234"/>
      <c r="M2123" s="234"/>
      <c r="N2123" s="234"/>
      <c r="O2123" s="234"/>
      <c r="P2123" s="234"/>
      <c r="Q2123" s="234"/>
      <c r="R2123" s="234"/>
      <c r="S2123" s="234"/>
      <c r="T2123" s="234"/>
      <c r="U2123" s="234"/>
      <c r="V2123" s="234"/>
      <c r="W2123" s="234"/>
      <c r="X2123" s="234"/>
      <c r="Y2123" s="234"/>
      <c r="Z2123" s="234"/>
      <c r="AA2123" s="234"/>
      <c r="AB2123" s="234"/>
      <c r="AC2123" s="234"/>
      <c r="AD2123" s="234"/>
      <c r="AG2123">
        <f t="shared" si="1016"/>
        <v>0</v>
      </c>
      <c r="AH2123">
        <f t="shared" si="1017"/>
        <v>0</v>
      </c>
      <c r="AI2123">
        <f t="shared" si="1018"/>
        <v>0</v>
      </c>
      <c r="AJ2123">
        <f t="shared" si="1019"/>
        <v>0</v>
      </c>
      <c r="AL2123">
        <f t="shared" si="1020"/>
        <v>0</v>
      </c>
      <c r="AM2123">
        <f t="shared" si="1021"/>
        <v>0</v>
      </c>
      <c r="AN2123">
        <f t="shared" si="1022"/>
        <v>0</v>
      </c>
      <c r="AO2123">
        <f t="shared" si="1023"/>
        <v>0</v>
      </c>
      <c r="AQ2123">
        <f t="shared" si="1024"/>
        <v>0</v>
      </c>
      <c r="AR2123">
        <f t="shared" si="1025"/>
        <v>0</v>
      </c>
      <c r="AS2123">
        <f t="shared" si="1026"/>
        <v>0</v>
      </c>
      <c r="AT2123">
        <f t="shared" si="1027"/>
        <v>0</v>
      </c>
      <c r="AV2123">
        <f t="shared" si="1028"/>
        <v>0</v>
      </c>
      <c r="AW2123">
        <f t="shared" si="1029"/>
        <v>0</v>
      </c>
      <c r="AX2123">
        <f t="shared" si="1030"/>
        <v>0</v>
      </c>
      <c r="AY2123">
        <f t="shared" si="1031"/>
        <v>0</v>
      </c>
      <c r="BA2123">
        <f t="shared" si="1032"/>
        <v>0</v>
      </c>
      <c r="BB2123">
        <f t="shared" si="1033"/>
        <v>0</v>
      </c>
      <c r="BC2123">
        <f t="shared" si="1034"/>
        <v>0</v>
      </c>
      <c r="BD2123">
        <f t="shared" si="1035"/>
        <v>0</v>
      </c>
      <c r="BF2123">
        <f t="shared" si="1036"/>
        <v>0</v>
      </c>
      <c r="BG2123">
        <f t="shared" si="1037"/>
        <v>0</v>
      </c>
      <c r="BH2123">
        <f t="shared" si="1038"/>
        <v>0</v>
      </c>
      <c r="BI2123">
        <f t="shared" si="1039"/>
        <v>0</v>
      </c>
      <c r="BK2123">
        <f t="shared" si="1040"/>
        <v>0</v>
      </c>
      <c r="BL2123">
        <f t="shared" si="1041"/>
        <v>0</v>
      </c>
      <c r="BM2123">
        <f t="shared" si="1042"/>
        <v>0</v>
      </c>
      <c r="BN2123">
        <f t="shared" si="1043"/>
        <v>0</v>
      </c>
      <c r="BP2123">
        <f t="shared" si="1044"/>
        <v>0</v>
      </c>
      <c r="BQ2123">
        <f t="shared" si="1045"/>
        <v>0</v>
      </c>
      <c r="BR2123">
        <f t="shared" si="1046"/>
        <v>0</v>
      </c>
      <c r="BS2123">
        <f t="shared" si="1047"/>
        <v>0</v>
      </c>
      <c r="BU2123">
        <f t="shared" si="1048"/>
        <v>0</v>
      </c>
      <c r="BV2123">
        <f t="shared" si="1049"/>
        <v>0</v>
      </c>
      <c r="BW2123">
        <f t="shared" si="1050"/>
        <v>0</v>
      </c>
      <c r="BX2123">
        <f t="shared" si="1051"/>
        <v>0</v>
      </c>
      <c r="BZ2123">
        <f t="shared" si="1052"/>
        <v>0</v>
      </c>
      <c r="CA2123">
        <f t="shared" si="1053"/>
        <v>0</v>
      </c>
      <c r="CB2123">
        <f t="shared" si="1054"/>
        <v>0</v>
      </c>
      <c r="CC2123">
        <f t="shared" ref="CC2123:CE2123" si="1103">IF(OR(L2123="NS",L2123&lt;=SUM(P2123,T2123,X2123,AB2123,L2250,P2250,T2250,X2250,AB2250)),0,1)</f>
        <v>0</v>
      </c>
      <c r="CD2123">
        <f t="shared" si="1103"/>
        <v>0</v>
      </c>
      <c r="CE2123">
        <f t="shared" si="1103"/>
        <v>0</v>
      </c>
      <c r="CF2123">
        <f t="shared" ref="CF2123:CI2123" si="1104">IF(OR(O2123="na",O2123="ns"),0,IF(O2123&lt;=K2123,0,1))+IF(OR(S2123="na",S2123="ns"),0,IF(S2123&lt;=K2123,0,1))+IF(OR(W2123="na",W2123="ns"),0,IF(W2123&lt;=K2123,0,1))+IF(OR(AA2123="na",AA2123="ns"),0,IF(AA2123&lt;=K2123,0,1))+IF(OR(K2250="na",K2250="ns"),0,IF(K2250&lt;=K2123,0,1))+IF(OR(O2250="na",O2250="ns"),0,IF(O2250&lt;=K2123,0,1))+IF(OR(S2250="na",S2250="ns"),0,IF(S2250&lt;=K2123,0,1))+IF(OR(W2250="na",W2250="ns"),0,IF(W2250&lt;=K2123,0,1))+IF(OR(AA2250="na",AA2250="ns"),0,IF(AA2250&lt;=K2123,0,1))</f>
        <v>0</v>
      </c>
      <c r="CG2123">
        <f t="shared" si="1104"/>
        <v>0</v>
      </c>
      <c r="CH2123">
        <f t="shared" si="1104"/>
        <v>0</v>
      </c>
      <c r="CI2123">
        <f t="shared" si="1104"/>
        <v>0</v>
      </c>
    </row>
    <row r="2124" spans="1:87" ht="15" customHeight="1">
      <c r="A2124" s="166"/>
      <c r="B2124" s="7"/>
      <c r="C2124" s="207" t="s">
        <v>163</v>
      </c>
      <c r="D2124" s="321" t="str">
        <f t="shared" si="1015"/>
        <v/>
      </c>
      <c r="E2124" s="321"/>
      <c r="F2124" s="321"/>
      <c r="G2124" s="320"/>
      <c r="H2124" s="320"/>
      <c r="I2124" s="320"/>
      <c r="J2124" s="320"/>
      <c r="K2124" s="234"/>
      <c r="L2124" s="234"/>
      <c r="M2124" s="234"/>
      <c r="N2124" s="234"/>
      <c r="O2124" s="234"/>
      <c r="P2124" s="234"/>
      <c r="Q2124" s="234"/>
      <c r="R2124" s="234"/>
      <c r="S2124" s="234"/>
      <c r="T2124" s="234"/>
      <c r="U2124" s="234"/>
      <c r="V2124" s="234"/>
      <c r="W2124" s="234"/>
      <c r="X2124" s="234"/>
      <c r="Y2124" s="234"/>
      <c r="Z2124" s="234"/>
      <c r="AA2124" s="234"/>
      <c r="AB2124" s="234"/>
      <c r="AC2124" s="234"/>
      <c r="AD2124" s="234"/>
      <c r="AG2124">
        <f t="shared" si="1016"/>
        <v>0</v>
      </c>
      <c r="AH2124">
        <f t="shared" si="1017"/>
        <v>0</v>
      </c>
      <c r="AI2124">
        <f t="shared" si="1018"/>
        <v>0</v>
      </c>
      <c r="AJ2124">
        <f t="shared" si="1019"/>
        <v>0</v>
      </c>
      <c r="AL2124">
        <f t="shared" si="1020"/>
        <v>0</v>
      </c>
      <c r="AM2124">
        <f t="shared" si="1021"/>
        <v>0</v>
      </c>
      <c r="AN2124">
        <f t="shared" si="1022"/>
        <v>0</v>
      </c>
      <c r="AO2124">
        <f t="shared" si="1023"/>
        <v>0</v>
      </c>
      <c r="AQ2124">
        <f t="shared" si="1024"/>
        <v>0</v>
      </c>
      <c r="AR2124">
        <f t="shared" si="1025"/>
        <v>0</v>
      </c>
      <c r="AS2124">
        <f t="shared" si="1026"/>
        <v>0</v>
      </c>
      <c r="AT2124">
        <f t="shared" si="1027"/>
        <v>0</v>
      </c>
      <c r="AV2124">
        <f t="shared" si="1028"/>
        <v>0</v>
      </c>
      <c r="AW2124">
        <f t="shared" si="1029"/>
        <v>0</v>
      </c>
      <c r="AX2124">
        <f t="shared" si="1030"/>
        <v>0</v>
      </c>
      <c r="AY2124">
        <f t="shared" si="1031"/>
        <v>0</v>
      </c>
      <c r="BA2124">
        <f t="shared" si="1032"/>
        <v>0</v>
      </c>
      <c r="BB2124">
        <f t="shared" si="1033"/>
        <v>0</v>
      </c>
      <c r="BC2124">
        <f t="shared" si="1034"/>
        <v>0</v>
      </c>
      <c r="BD2124">
        <f t="shared" si="1035"/>
        <v>0</v>
      </c>
      <c r="BF2124">
        <f t="shared" si="1036"/>
        <v>0</v>
      </c>
      <c r="BG2124">
        <f t="shared" si="1037"/>
        <v>0</v>
      </c>
      <c r="BH2124">
        <f t="shared" si="1038"/>
        <v>0</v>
      </c>
      <c r="BI2124">
        <f t="shared" si="1039"/>
        <v>0</v>
      </c>
      <c r="BK2124">
        <f t="shared" si="1040"/>
        <v>0</v>
      </c>
      <c r="BL2124">
        <f t="shared" si="1041"/>
        <v>0</v>
      </c>
      <c r="BM2124">
        <f t="shared" si="1042"/>
        <v>0</v>
      </c>
      <c r="BN2124">
        <f t="shared" si="1043"/>
        <v>0</v>
      </c>
      <c r="BP2124">
        <f t="shared" si="1044"/>
        <v>0</v>
      </c>
      <c r="BQ2124">
        <f t="shared" si="1045"/>
        <v>0</v>
      </c>
      <c r="BR2124">
        <f t="shared" si="1046"/>
        <v>0</v>
      </c>
      <c r="BS2124">
        <f t="shared" si="1047"/>
        <v>0</v>
      </c>
      <c r="BU2124">
        <f t="shared" si="1048"/>
        <v>0</v>
      </c>
      <c r="BV2124">
        <f t="shared" si="1049"/>
        <v>0</v>
      </c>
      <c r="BW2124">
        <f t="shared" si="1050"/>
        <v>0</v>
      </c>
      <c r="BX2124">
        <f t="shared" si="1051"/>
        <v>0</v>
      </c>
      <c r="BZ2124">
        <f t="shared" si="1052"/>
        <v>0</v>
      </c>
      <c r="CA2124">
        <f t="shared" si="1053"/>
        <v>0</v>
      </c>
      <c r="CB2124">
        <f t="shared" si="1054"/>
        <v>0</v>
      </c>
      <c r="CC2124">
        <f t="shared" ref="CC2124:CE2124" si="1105">IF(OR(L2124="NS",L2124&lt;=SUM(P2124,T2124,X2124,AB2124,L2251,P2251,T2251,X2251,AB2251)),0,1)</f>
        <v>0</v>
      </c>
      <c r="CD2124">
        <f t="shared" si="1105"/>
        <v>0</v>
      </c>
      <c r="CE2124">
        <f t="shared" si="1105"/>
        <v>0</v>
      </c>
      <c r="CF2124">
        <f t="shared" ref="CF2124:CI2124" si="1106">IF(OR(O2124="na",O2124="ns"),0,IF(O2124&lt;=K2124,0,1))+IF(OR(S2124="na",S2124="ns"),0,IF(S2124&lt;=K2124,0,1))+IF(OR(W2124="na",W2124="ns"),0,IF(W2124&lt;=K2124,0,1))+IF(OR(AA2124="na",AA2124="ns"),0,IF(AA2124&lt;=K2124,0,1))+IF(OR(K2251="na",K2251="ns"),0,IF(K2251&lt;=K2124,0,1))+IF(OR(O2251="na",O2251="ns"),0,IF(O2251&lt;=K2124,0,1))+IF(OR(S2251="na",S2251="ns"),0,IF(S2251&lt;=K2124,0,1))+IF(OR(W2251="na",W2251="ns"),0,IF(W2251&lt;=K2124,0,1))+IF(OR(AA2251="na",AA2251="ns"),0,IF(AA2251&lt;=K2124,0,1))</f>
        <v>0</v>
      </c>
      <c r="CG2124">
        <f t="shared" si="1106"/>
        <v>0</v>
      </c>
      <c r="CH2124">
        <f t="shared" si="1106"/>
        <v>0</v>
      </c>
      <c r="CI2124">
        <f t="shared" si="1106"/>
        <v>0</v>
      </c>
    </row>
    <row r="2125" spans="1:87" ht="15" customHeight="1">
      <c r="A2125" s="166"/>
      <c r="B2125" s="7"/>
      <c r="C2125" s="207" t="s">
        <v>164</v>
      </c>
      <c r="D2125" s="321" t="str">
        <f t="shared" si="1015"/>
        <v/>
      </c>
      <c r="E2125" s="321"/>
      <c r="F2125" s="321"/>
      <c r="G2125" s="320"/>
      <c r="H2125" s="320"/>
      <c r="I2125" s="320"/>
      <c r="J2125" s="320"/>
      <c r="K2125" s="234"/>
      <c r="L2125" s="234"/>
      <c r="M2125" s="234"/>
      <c r="N2125" s="234"/>
      <c r="O2125" s="234"/>
      <c r="P2125" s="234"/>
      <c r="Q2125" s="234"/>
      <c r="R2125" s="234"/>
      <c r="S2125" s="234"/>
      <c r="T2125" s="234"/>
      <c r="U2125" s="234"/>
      <c r="V2125" s="234"/>
      <c r="W2125" s="234"/>
      <c r="X2125" s="234"/>
      <c r="Y2125" s="234"/>
      <c r="Z2125" s="234"/>
      <c r="AA2125" s="234"/>
      <c r="AB2125" s="234"/>
      <c r="AC2125" s="234"/>
      <c r="AD2125" s="234"/>
      <c r="AG2125">
        <f t="shared" si="1016"/>
        <v>0</v>
      </c>
      <c r="AH2125">
        <f t="shared" si="1017"/>
        <v>0</v>
      </c>
      <c r="AI2125">
        <f t="shared" si="1018"/>
        <v>0</v>
      </c>
      <c r="AJ2125">
        <f t="shared" si="1019"/>
        <v>0</v>
      </c>
      <c r="AL2125">
        <f t="shared" si="1020"/>
        <v>0</v>
      </c>
      <c r="AM2125">
        <f t="shared" si="1021"/>
        <v>0</v>
      </c>
      <c r="AN2125">
        <f t="shared" si="1022"/>
        <v>0</v>
      </c>
      <c r="AO2125">
        <f t="shared" si="1023"/>
        <v>0</v>
      </c>
      <c r="AQ2125">
        <f t="shared" si="1024"/>
        <v>0</v>
      </c>
      <c r="AR2125">
        <f t="shared" si="1025"/>
        <v>0</v>
      </c>
      <c r="AS2125">
        <f t="shared" si="1026"/>
        <v>0</v>
      </c>
      <c r="AT2125">
        <f t="shared" si="1027"/>
        <v>0</v>
      </c>
      <c r="AV2125">
        <f t="shared" si="1028"/>
        <v>0</v>
      </c>
      <c r="AW2125">
        <f t="shared" si="1029"/>
        <v>0</v>
      </c>
      <c r="AX2125">
        <f t="shared" si="1030"/>
        <v>0</v>
      </c>
      <c r="AY2125">
        <f t="shared" si="1031"/>
        <v>0</v>
      </c>
      <c r="BA2125">
        <f t="shared" si="1032"/>
        <v>0</v>
      </c>
      <c r="BB2125">
        <f t="shared" si="1033"/>
        <v>0</v>
      </c>
      <c r="BC2125">
        <f t="shared" si="1034"/>
        <v>0</v>
      </c>
      <c r="BD2125">
        <f t="shared" si="1035"/>
        <v>0</v>
      </c>
      <c r="BF2125">
        <f t="shared" si="1036"/>
        <v>0</v>
      </c>
      <c r="BG2125">
        <f t="shared" si="1037"/>
        <v>0</v>
      </c>
      <c r="BH2125">
        <f t="shared" si="1038"/>
        <v>0</v>
      </c>
      <c r="BI2125">
        <f t="shared" si="1039"/>
        <v>0</v>
      </c>
      <c r="BK2125">
        <f t="shared" si="1040"/>
        <v>0</v>
      </c>
      <c r="BL2125">
        <f t="shared" si="1041"/>
        <v>0</v>
      </c>
      <c r="BM2125">
        <f t="shared" si="1042"/>
        <v>0</v>
      </c>
      <c r="BN2125">
        <f t="shared" si="1043"/>
        <v>0</v>
      </c>
      <c r="BP2125">
        <f t="shared" si="1044"/>
        <v>0</v>
      </c>
      <c r="BQ2125">
        <f t="shared" si="1045"/>
        <v>0</v>
      </c>
      <c r="BR2125">
        <f t="shared" si="1046"/>
        <v>0</v>
      </c>
      <c r="BS2125">
        <f t="shared" si="1047"/>
        <v>0</v>
      </c>
      <c r="BU2125">
        <f t="shared" si="1048"/>
        <v>0</v>
      </c>
      <c r="BV2125">
        <f t="shared" si="1049"/>
        <v>0</v>
      </c>
      <c r="BW2125">
        <f t="shared" si="1050"/>
        <v>0</v>
      </c>
      <c r="BX2125">
        <f t="shared" si="1051"/>
        <v>0</v>
      </c>
      <c r="BZ2125">
        <f t="shared" si="1052"/>
        <v>0</v>
      </c>
      <c r="CA2125">
        <f t="shared" si="1053"/>
        <v>0</v>
      </c>
      <c r="CB2125">
        <f t="shared" si="1054"/>
        <v>0</v>
      </c>
      <c r="CC2125">
        <f t="shared" ref="CC2125:CE2125" si="1107">IF(OR(L2125="NS",L2125&lt;=SUM(P2125,T2125,X2125,AB2125,L2252,P2252,T2252,X2252,AB2252)),0,1)</f>
        <v>0</v>
      </c>
      <c r="CD2125">
        <f t="shared" si="1107"/>
        <v>0</v>
      </c>
      <c r="CE2125">
        <f t="shared" si="1107"/>
        <v>0</v>
      </c>
      <c r="CF2125">
        <f t="shared" ref="CF2125:CI2125" si="1108">IF(OR(O2125="na",O2125="ns"),0,IF(O2125&lt;=K2125,0,1))+IF(OR(S2125="na",S2125="ns"),0,IF(S2125&lt;=K2125,0,1))+IF(OR(W2125="na",W2125="ns"),0,IF(W2125&lt;=K2125,0,1))+IF(OR(AA2125="na",AA2125="ns"),0,IF(AA2125&lt;=K2125,0,1))+IF(OR(K2252="na",K2252="ns"),0,IF(K2252&lt;=K2125,0,1))+IF(OR(O2252="na",O2252="ns"),0,IF(O2252&lt;=K2125,0,1))+IF(OR(S2252="na",S2252="ns"),0,IF(S2252&lt;=K2125,0,1))+IF(OR(W2252="na",W2252="ns"),0,IF(W2252&lt;=K2125,0,1))+IF(OR(AA2252="na",AA2252="ns"),0,IF(AA2252&lt;=K2125,0,1))</f>
        <v>0</v>
      </c>
      <c r="CG2125">
        <f t="shared" si="1108"/>
        <v>0</v>
      </c>
      <c r="CH2125">
        <f t="shared" si="1108"/>
        <v>0</v>
      </c>
      <c r="CI2125">
        <f t="shared" si="1108"/>
        <v>0</v>
      </c>
    </row>
    <row r="2126" spans="1:87" ht="15" customHeight="1">
      <c r="A2126" s="166"/>
      <c r="B2126" s="7"/>
      <c r="C2126" s="207" t="s">
        <v>165</v>
      </c>
      <c r="D2126" s="321" t="str">
        <f t="shared" si="1015"/>
        <v/>
      </c>
      <c r="E2126" s="321"/>
      <c r="F2126" s="321"/>
      <c r="G2126" s="320"/>
      <c r="H2126" s="320"/>
      <c r="I2126" s="320"/>
      <c r="J2126" s="320"/>
      <c r="K2126" s="234"/>
      <c r="L2126" s="234"/>
      <c r="M2126" s="234"/>
      <c r="N2126" s="234"/>
      <c r="O2126" s="234"/>
      <c r="P2126" s="234"/>
      <c r="Q2126" s="234"/>
      <c r="R2126" s="234"/>
      <c r="S2126" s="234"/>
      <c r="T2126" s="234"/>
      <c r="U2126" s="234"/>
      <c r="V2126" s="234"/>
      <c r="W2126" s="234"/>
      <c r="X2126" s="234"/>
      <c r="Y2126" s="234"/>
      <c r="Z2126" s="234"/>
      <c r="AA2126" s="234"/>
      <c r="AB2126" s="234"/>
      <c r="AC2126" s="234"/>
      <c r="AD2126" s="234"/>
      <c r="AG2126">
        <f t="shared" si="1016"/>
        <v>0</v>
      </c>
      <c r="AH2126">
        <f t="shared" si="1017"/>
        <v>0</v>
      </c>
      <c r="AI2126">
        <f t="shared" si="1018"/>
        <v>0</v>
      </c>
      <c r="AJ2126">
        <f t="shared" si="1019"/>
        <v>0</v>
      </c>
      <c r="AL2126">
        <f t="shared" si="1020"/>
        <v>0</v>
      </c>
      <c r="AM2126">
        <f t="shared" si="1021"/>
        <v>0</v>
      </c>
      <c r="AN2126">
        <f t="shared" si="1022"/>
        <v>0</v>
      </c>
      <c r="AO2126">
        <f t="shared" si="1023"/>
        <v>0</v>
      </c>
      <c r="AQ2126">
        <f t="shared" si="1024"/>
        <v>0</v>
      </c>
      <c r="AR2126">
        <f t="shared" si="1025"/>
        <v>0</v>
      </c>
      <c r="AS2126">
        <f t="shared" si="1026"/>
        <v>0</v>
      </c>
      <c r="AT2126">
        <f t="shared" si="1027"/>
        <v>0</v>
      </c>
      <c r="AV2126">
        <f t="shared" si="1028"/>
        <v>0</v>
      </c>
      <c r="AW2126">
        <f t="shared" si="1029"/>
        <v>0</v>
      </c>
      <c r="AX2126">
        <f t="shared" si="1030"/>
        <v>0</v>
      </c>
      <c r="AY2126">
        <f t="shared" si="1031"/>
        <v>0</v>
      </c>
      <c r="BA2126">
        <f t="shared" si="1032"/>
        <v>0</v>
      </c>
      <c r="BB2126">
        <f t="shared" si="1033"/>
        <v>0</v>
      </c>
      <c r="BC2126">
        <f t="shared" si="1034"/>
        <v>0</v>
      </c>
      <c r="BD2126">
        <f t="shared" si="1035"/>
        <v>0</v>
      </c>
      <c r="BF2126">
        <f t="shared" si="1036"/>
        <v>0</v>
      </c>
      <c r="BG2126">
        <f t="shared" si="1037"/>
        <v>0</v>
      </c>
      <c r="BH2126">
        <f t="shared" si="1038"/>
        <v>0</v>
      </c>
      <c r="BI2126">
        <f t="shared" si="1039"/>
        <v>0</v>
      </c>
      <c r="BK2126">
        <f t="shared" si="1040"/>
        <v>0</v>
      </c>
      <c r="BL2126">
        <f t="shared" si="1041"/>
        <v>0</v>
      </c>
      <c r="BM2126">
        <f t="shared" si="1042"/>
        <v>0</v>
      </c>
      <c r="BN2126">
        <f t="shared" si="1043"/>
        <v>0</v>
      </c>
      <c r="BP2126">
        <f t="shared" si="1044"/>
        <v>0</v>
      </c>
      <c r="BQ2126">
        <f t="shared" si="1045"/>
        <v>0</v>
      </c>
      <c r="BR2126">
        <f t="shared" si="1046"/>
        <v>0</v>
      </c>
      <c r="BS2126">
        <f t="shared" si="1047"/>
        <v>0</v>
      </c>
      <c r="BU2126">
        <f t="shared" si="1048"/>
        <v>0</v>
      </c>
      <c r="BV2126">
        <f t="shared" si="1049"/>
        <v>0</v>
      </c>
      <c r="BW2126">
        <f t="shared" si="1050"/>
        <v>0</v>
      </c>
      <c r="BX2126">
        <f t="shared" si="1051"/>
        <v>0</v>
      </c>
      <c r="BZ2126">
        <f t="shared" si="1052"/>
        <v>0</v>
      </c>
      <c r="CA2126">
        <f t="shared" si="1053"/>
        <v>0</v>
      </c>
      <c r="CB2126">
        <f t="shared" si="1054"/>
        <v>0</v>
      </c>
      <c r="CC2126">
        <f t="shared" ref="CC2126:CE2126" si="1109">IF(OR(L2126="NS",L2126&lt;=SUM(P2126,T2126,X2126,AB2126,L2253,P2253,T2253,X2253,AB2253)),0,1)</f>
        <v>0</v>
      </c>
      <c r="CD2126">
        <f t="shared" si="1109"/>
        <v>0</v>
      </c>
      <c r="CE2126">
        <f t="shared" si="1109"/>
        <v>0</v>
      </c>
      <c r="CF2126">
        <f t="shared" ref="CF2126:CI2126" si="1110">IF(OR(O2126="na",O2126="ns"),0,IF(O2126&lt;=K2126,0,1))+IF(OR(S2126="na",S2126="ns"),0,IF(S2126&lt;=K2126,0,1))+IF(OR(W2126="na",W2126="ns"),0,IF(W2126&lt;=K2126,0,1))+IF(OR(AA2126="na",AA2126="ns"),0,IF(AA2126&lt;=K2126,0,1))+IF(OR(K2253="na",K2253="ns"),0,IF(K2253&lt;=K2126,0,1))+IF(OR(O2253="na",O2253="ns"),0,IF(O2253&lt;=K2126,0,1))+IF(OR(S2253="na",S2253="ns"),0,IF(S2253&lt;=K2126,0,1))+IF(OR(W2253="na",W2253="ns"),0,IF(W2253&lt;=K2126,0,1))+IF(OR(AA2253="na",AA2253="ns"),0,IF(AA2253&lt;=K2126,0,1))</f>
        <v>0</v>
      </c>
      <c r="CG2126">
        <f t="shared" si="1110"/>
        <v>0</v>
      </c>
      <c r="CH2126">
        <f t="shared" si="1110"/>
        <v>0</v>
      </c>
      <c r="CI2126">
        <f t="shared" si="1110"/>
        <v>0</v>
      </c>
    </row>
    <row r="2127" spans="1:87" ht="15" customHeight="1">
      <c r="A2127" s="166"/>
      <c r="B2127" s="7"/>
      <c r="C2127" s="207" t="s">
        <v>166</v>
      </c>
      <c r="D2127" s="321" t="str">
        <f t="shared" si="1015"/>
        <v/>
      </c>
      <c r="E2127" s="321"/>
      <c r="F2127" s="321"/>
      <c r="G2127" s="320"/>
      <c r="H2127" s="320"/>
      <c r="I2127" s="320"/>
      <c r="J2127" s="320"/>
      <c r="K2127" s="234"/>
      <c r="L2127" s="234"/>
      <c r="M2127" s="234"/>
      <c r="N2127" s="234"/>
      <c r="O2127" s="234"/>
      <c r="P2127" s="234"/>
      <c r="Q2127" s="234"/>
      <c r="R2127" s="234"/>
      <c r="S2127" s="234"/>
      <c r="T2127" s="234"/>
      <c r="U2127" s="234"/>
      <c r="V2127" s="234"/>
      <c r="W2127" s="234"/>
      <c r="X2127" s="234"/>
      <c r="Y2127" s="234"/>
      <c r="Z2127" s="234"/>
      <c r="AA2127" s="234"/>
      <c r="AB2127" s="234"/>
      <c r="AC2127" s="234"/>
      <c r="AD2127" s="234"/>
      <c r="AG2127">
        <f t="shared" si="1016"/>
        <v>0</v>
      </c>
      <c r="AH2127">
        <f t="shared" si="1017"/>
        <v>0</v>
      </c>
      <c r="AI2127">
        <f t="shared" si="1018"/>
        <v>0</v>
      </c>
      <c r="AJ2127">
        <f t="shared" si="1019"/>
        <v>0</v>
      </c>
      <c r="AL2127">
        <f t="shared" si="1020"/>
        <v>0</v>
      </c>
      <c r="AM2127">
        <f t="shared" si="1021"/>
        <v>0</v>
      </c>
      <c r="AN2127">
        <f t="shared" si="1022"/>
        <v>0</v>
      </c>
      <c r="AO2127">
        <f t="shared" si="1023"/>
        <v>0</v>
      </c>
      <c r="AQ2127">
        <f t="shared" si="1024"/>
        <v>0</v>
      </c>
      <c r="AR2127">
        <f t="shared" si="1025"/>
        <v>0</v>
      </c>
      <c r="AS2127">
        <f t="shared" si="1026"/>
        <v>0</v>
      </c>
      <c r="AT2127">
        <f t="shared" si="1027"/>
        <v>0</v>
      </c>
      <c r="AV2127">
        <f t="shared" si="1028"/>
        <v>0</v>
      </c>
      <c r="AW2127">
        <f t="shared" si="1029"/>
        <v>0</v>
      </c>
      <c r="AX2127">
        <f t="shared" si="1030"/>
        <v>0</v>
      </c>
      <c r="AY2127">
        <f t="shared" si="1031"/>
        <v>0</v>
      </c>
      <c r="BA2127">
        <f t="shared" si="1032"/>
        <v>0</v>
      </c>
      <c r="BB2127">
        <f t="shared" si="1033"/>
        <v>0</v>
      </c>
      <c r="BC2127">
        <f t="shared" si="1034"/>
        <v>0</v>
      </c>
      <c r="BD2127">
        <f t="shared" si="1035"/>
        <v>0</v>
      </c>
      <c r="BF2127">
        <f t="shared" si="1036"/>
        <v>0</v>
      </c>
      <c r="BG2127">
        <f t="shared" si="1037"/>
        <v>0</v>
      </c>
      <c r="BH2127">
        <f t="shared" si="1038"/>
        <v>0</v>
      </c>
      <c r="BI2127">
        <f t="shared" si="1039"/>
        <v>0</v>
      </c>
      <c r="BK2127">
        <f t="shared" si="1040"/>
        <v>0</v>
      </c>
      <c r="BL2127">
        <f t="shared" si="1041"/>
        <v>0</v>
      </c>
      <c r="BM2127">
        <f t="shared" si="1042"/>
        <v>0</v>
      </c>
      <c r="BN2127">
        <f t="shared" si="1043"/>
        <v>0</v>
      </c>
      <c r="BP2127">
        <f t="shared" si="1044"/>
        <v>0</v>
      </c>
      <c r="BQ2127">
        <f t="shared" si="1045"/>
        <v>0</v>
      </c>
      <c r="BR2127">
        <f t="shared" si="1046"/>
        <v>0</v>
      </c>
      <c r="BS2127">
        <f t="shared" si="1047"/>
        <v>0</v>
      </c>
      <c r="BU2127">
        <f t="shared" si="1048"/>
        <v>0</v>
      </c>
      <c r="BV2127">
        <f t="shared" si="1049"/>
        <v>0</v>
      </c>
      <c r="BW2127">
        <f t="shared" si="1050"/>
        <v>0</v>
      </c>
      <c r="BX2127">
        <f t="shared" si="1051"/>
        <v>0</v>
      </c>
      <c r="BZ2127">
        <f t="shared" si="1052"/>
        <v>0</v>
      </c>
      <c r="CA2127">
        <f t="shared" si="1053"/>
        <v>0</v>
      </c>
      <c r="CB2127">
        <f t="shared" si="1054"/>
        <v>0</v>
      </c>
      <c r="CC2127">
        <f t="shared" ref="CC2127:CE2127" si="1111">IF(OR(L2127="NS",L2127&lt;=SUM(P2127,T2127,X2127,AB2127,L2254,P2254,T2254,X2254,AB2254)),0,1)</f>
        <v>0</v>
      </c>
      <c r="CD2127">
        <f t="shared" si="1111"/>
        <v>0</v>
      </c>
      <c r="CE2127">
        <f t="shared" si="1111"/>
        <v>0</v>
      </c>
      <c r="CF2127">
        <f t="shared" ref="CF2127:CI2127" si="1112">IF(OR(O2127="na",O2127="ns"),0,IF(O2127&lt;=K2127,0,1))+IF(OR(S2127="na",S2127="ns"),0,IF(S2127&lt;=K2127,0,1))+IF(OR(W2127="na",W2127="ns"),0,IF(W2127&lt;=K2127,0,1))+IF(OR(AA2127="na",AA2127="ns"),0,IF(AA2127&lt;=K2127,0,1))+IF(OR(K2254="na",K2254="ns"),0,IF(K2254&lt;=K2127,0,1))+IF(OR(O2254="na",O2254="ns"),0,IF(O2254&lt;=K2127,0,1))+IF(OR(S2254="na",S2254="ns"),0,IF(S2254&lt;=K2127,0,1))+IF(OR(W2254="na",W2254="ns"),0,IF(W2254&lt;=K2127,0,1))+IF(OR(AA2254="na",AA2254="ns"),0,IF(AA2254&lt;=K2127,0,1))</f>
        <v>0</v>
      </c>
      <c r="CG2127">
        <f t="shared" si="1112"/>
        <v>0</v>
      </c>
      <c r="CH2127">
        <f t="shared" si="1112"/>
        <v>0</v>
      </c>
      <c r="CI2127">
        <f t="shared" si="1112"/>
        <v>0</v>
      </c>
    </row>
    <row r="2128" spans="1:87" ht="15" customHeight="1">
      <c r="A2128" s="166"/>
      <c r="B2128" s="7"/>
      <c r="C2128" s="207" t="s">
        <v>167</v>
      </c>
      <c r="D2128" s="321" t="str">
        <f t="shared" si="1015"/>
        <v/>
      </c>
      <c r="E2128" s="321"/>
      <c r="F2128" s="321"/>
      <c r="G2128" s="320"/>
      <c r="H2128" s="320"/>
      <c r="I2128" s="320"/>
      <c r="J2128" s="320"/>
      <c r="K2128" s="234"/>
      <c r="L2128" s="234"/>
      <c r="M2128" s="234"/>
      <c r="N2128" s="234"/>
      <c r="O2128" s="234"/>
      <c r="P2128" s="234"/>
      <c r="Q2128" s="234"/>
      <c r="R2128" s="234"/>
      <c r="S2128" s="234"/>
      <c r="T2128" s="234"/>
      <c r="U2128" s="234"/>
      <c r="V2128" s="234"/>
      <c r="W2128" s="234"/>
      <c r="X2128" s="234"/>
      <c r="Y2128" s="234"/>
      <c r="Z2128" s="234"/>
      <c r="AA2128" s="234"/>
      <c r="AB2128" s="234"/>
      <c r="AC2128" s="234"/>
      <c r="AD2128" s="234"/>
      <c r="AG2128">
        <f t="shared" si="1016"/>
        <v>0</v>
      </c>
      <c r="AH2128">
        <f t="shared" si="1017"/>
        <v>0</v>
      </c>
      <c r="AI2128">
        <f t="shared" si="1018"/>
        <v>0</v>
      </c>
      <c r="AJ2128">
        <f t="shared" si="1019"/>
        <v>0</v>
      </c>
      <c r="AL2128">
        <f t="shared" si="1020"/>
        <v>0</v>
      </c>
      <c r="AM2128">
        <f t="shared" si="1021"/>
        <v>0</v>
      </c>
      <c r="AN2128">
        <f t="shared" si="1022"/>
        <v>0</v>
      </c>
      <c r="AO2128">
        <f t="shared" si="1023"/>
        <v>0</v>
      </c>
      <c r="AQ2128">
        <f t="shared" si="1024"/>
        <v>0</v>
      </c>
      <c r="AR2128">
        <f t="shared" si="1025"/>
        <v>0</v>
      </c>
      <c r="AS2128">
        <f t="shared" si="1026"/>
        <v>0</v>
      </c>
      <c r="AT2128">
        <f t="shared" si="1027"/>
        <v>0</v>
      </c>
      <c r="AV2128">
        <f t="shared" si="1028"/>
        <v>0</v>
      </c>
      <c r="AW2128">
        <f t="shared" si="1029"/>
        <v>0</v>
      </c>
      <c r="AX2128">
        <f t="shared" si="1030"/>
        <v>0</v>
      </c>
      <c r="AY2128">
        <f t="shared" si="1031"/>
        <v>0</v>
      </c>
      <c r="BA2128">
        <f t="shared" si="1032"/>
        <v>0</v>
      </c>
      <c r="BB2128">
        <f t="shared" si="1033"/>
        <v>0</v>
      </c>
      <c r="BC2128">
        <f t="shared" si="1034"/>
        <v>0</v>
      </c>
      <c r="BD2128">
        <f t="shared" si="1035"/>
        <v>0</v>
      </c>
      <c r="BF2128">
        <f t="shared" si="1036"/>
        <v>0</v>
      </c>
      <c r="BG2128">
        <f t="shared" si="1037"/>
        <v>0</v>
      </c>
      <c r="BH2128">
        <f t="shared" si="1038"/>
        <v>0</v>
      </c>
      <c r="BI2128">
        <f t="shared" si="1039"/>
        <v>0</v>
      </c>
      <c r="BK2128">
        <f t="shared" si="1040"/>
        <v>0</v>
      </c>
      <c r="BL2128">
        <f t="shared" si="1041"/>
        <v>0</v>
      </c>
      <c r="BM2128">
        <f t="shared" si="1042"/>
        <v>0</v>
      </c>
      <c r="BN2128">
        <f t="shared" si="1043"/>
        <v>0</v>
      </c>
      <c r="BP2128">
        <f t="shared" si="1044"/>
        <v>0</v>
      </c>
      <c r="BQ2128">
        <f t="shared" si="1045"/>
        <v>0</v>
      </c>
      <c r="BR2128">
        <f t="shared" si="1046"/>
        <v>0</v>
      </c>
      <c r="BS2128">
        <f t="shared" si="1047"/>
        <v>0</v>
      </c>
      <c r="BU2128">
        <f t="shared" si="1048"/>
        <v>0</v>
      </c>
      <c r="BV2128">
        <f t="shared" si="1049"/>
        <v>0</v>
      </c>
      <c r="BW2128">
        <f t="shared" si="1050"/>
        <v>0</v>
      </c>
      <c r="BX2128">
        <f t="shared" si="1051"/>
        <v>0</v>
      </c>
      <c r="BZ2128">
        <f t="shared" si="1052"/>
        <v>0</v>
      </c>
      <c r="CA2128">
        <f t="shared" si="1053"/>
        <v>0</v>
      </c>
      <c r="CB2128">
        <f t="shared" si="1054"/>
        <v>0</v>
      </c>
      <c r="CC2128">
        <f t="shared" ref="CC2128:CE2128" si="1113">IF(OR(L2128="NS",L2128&lt;=SUM(P2128,T2128,X2128,AB2128,L2255,P2255,T2255,X2255,AB2255)),0,1)</f>
        <v>0</v>
      </c>
      <c r="CD2128">
        <f t="shared" si="1113"/>
        <v>0</v>
      </c>
      <c r="CE2128">
        <f t="shared" si="1113"/>
        <v>0</v>
      </c>
      <c r="CF2128">
        <f t="shared" ref="CF2128:CI2128" si="1114">IF(OR(O2128="na",O2128="ns"),0,IF(O2128&lt;=K2128,0,1))+IF(OR(S2128="na",S2128="ns"),0,IF(S2128&lt;=K2128,0,1))+IF(OR(W2128="na",W2128="ns"),0,IF(W2128&lt;=K2128,0,1))+IF(OR(AA2128="na",AA2128="ns"),0,IF(AA2128&lt;=K2128,0,1))+IF(OR(K2255="na",K2255="ns"),0,IF(K2255&lt;=K2128,0,1))+IF(OR(O2255="na",O2255="ns"),0,IF(O2255&lt;=K2128,0,1))+IF(OR(S2255="na",S2255="ns"),0,IF(S2255&lt;=K2128,0,1))+IF(OR(W2255="na",W2255="ns"),0,IF(W2255&lt;=K2128,0,1))+IF(OR(AA2255="na",AA2255="ns"),0,IF(AA2255&lt;=K2128,0,1))</f>
        <v>0</v>
      </c>
      <c r="CG2128">
        <f t="shared" si="1114"/>
        <v>0</v>
      </c>
      <c r="CH2128">
        <f t="shared" si="1114"/>
        <v>0</v>
      </c>
      <c r="CI2128">
        <f t="shared" si="1114"/>
        <v>0</v>
      </c>
    </row>
    <row r="2129" spans="1:87" ht="15" customHeight="1">
      <c r="A2129" s="166"/>
      <c r="B2129" s="7"/>
      <c r="C2129" s="207" t="s">
        <v>168</v>
      </c>
      <c r="D2129" s="321" t="str">
        <f t="shared" si="1015"/>
        <v/>
      </c>
      <c r="E2129" s="321"/>
      <c r="F2129" s="321"/>
      <c r="G2129" s="320"/>
      <c r="H2129" s="320"/>
      <c r="I2129" s="320"/>
      <c r="J2129" s="320"/>
      <c r="K2129" s="234"/>
      <c r="L2129" s="234"/>
      <c r="M2129" s="234"/>
      <c r="N2129" s="234"/>
      <c r="O2129" s="234"/>
      <c r="P2129" s="234"/>
      <c r="Q2129" s="234"/>
      <c r="R2129" s="234"/>
      <c r="S2129" s="234"/>
      <c r="T2129" s="234"/>
      <c r="U2129" s="234"/>
      <c r="V2129" s="234"/>
      <c r="W2129" s="234"/>
      <c r="X2129" s="234"/>
      <c r="Y2129" s="234"/>
      <c r="Z2129" s="234"/>
      <c r="AA2129" s="234"/>
      <c r="AB2129" s="234"/>
      <c r="AC2129" s="234"/>
      <c r="AD2129" s="234"/>
      <c r="AG2129">
        <f t="shared" si="1016"/>
        <v>0</v>
      </c>
      <c r="AH2129">
        <f t="shared" si="1017"/>
        <v>0</v>
      </c>
      <c r="AI2129">
        <f t="shared" si="1018"/>
        <v>0</v>
      </c>
      <c r="AJ2129">
        <f t="shared" si="1019"/>
        <v>0</v>
      </c>
      <c r="AL2129">
        <f t="shared" si="1020"/>
        <v>0</v>
      </c>
      <c r="AM2129">
        <f t="shared" si="1021"/>
        <v>0</v>
      </c>
      <c r="AN2129">
        <f t="shared" si="1022"/>
        <v>0</v>
      </c>
      <c r="AO2129">
        <f t="shared" si="1023"/>
        <v>0</v>
      </c>
      <c r="AQ2129">
        <f t="shared" si="1024"/>
        <v>0</v>
      </c>
      <c r="AR2129">
        <f t="shared" si="1025"/>
        <v>0</v>
      </c>
      <c r="AS2129">
        <f t="shared" si="1026"/>
        <v>0</v>
      </c>
      <c r="AT2129">
        <f t="shared" si="1027"/>
        <v>0</v>
      </c>
      <c r="AV2129">
        <f t="shared" si="1028"/>
        <v>0</v>
      </c>
      <c r="AW2129">
        <f t="shared" si="1029"/>
        <v>0</v>
      </c>
      <c r="AX2129">
        <f t="shared" si="1030"/>
        <v>0</v>
      </c>
      <c r="AY2129">
        <f t="shared" si="1031"/>
        <v>0</v>
      </c>
      <c r="BA2129">
        <f t="shared" si="1032"/>
        <v>0</v>
      </c>
      <c r="BB2129">
        <f t="shared" si="1033"/>
        <v>0</v>
      </c>
      <c r="BC2129">
        <f t="shared" si="1034"/>
        <v>0</v>
      </c>
      <c r="BD2129">
        <f t="shared" si="1035"/>
        <v>0</v>
      </c>
      <c r="BF2129">
        <f t="shared" si="1036"/>
        <v>0</v>
      </c>
      <c r="BG2129">
        <f t="shared" si="1037"/>
        <v>0</v>
      </c>
      <c r="BH2129">
        <f t="shared" si="1038"/>
        <v>0</v>
      </c>
      <c r="BI2129">
        <f t="shared" si="1039"/>
        <v>0</v>
      </c>
      <c r="BK2129">
        <f t="shared" si="1040"/>
        <v>0</v>
      </c>
      <c r="BL2129">
        <f t="shared" si="1041"/>
        <v>0</v>
      </c>
      <c r="BM2129">
        <f t="shared" si="1042"/>
        <v>0</v>
      </c>
      <c r="BN2129">
        <f t="shared" si="1043"/>
        <v>0</v>
      </c>
      <c r="BP2129">
        <f t="shared" si="1044"/>
        <v>0</v>
      </c>
      <c r="BQ2129">
        <f t="shared" si="1045"/>
        <v>0</v>
      </c>
      <c r="BR2129">
        <f t="shared" si="1046"/>
        <v>0</v>
      </c>
      <c r="BS2129">
        <f t="shared" si="1047"/>
        <v>0</v>
      </c>
      <c r="BU2129">
        <f t="shared" si="1048"/>
        <v>0</v>
      </c>
      <c r="BV2129">
        <f t="shared" si="1049"/>
        <v>0</v>
      </c>
      <c r="BW2129">
        <f t="shared" si="1050"/>
        <v>0</v>
      </c>
      <c r="BX2129">
        <f t="shared" si="1051"/>
        <v>0</v>
      </c>
      <c r="BZ2129">
        <f t="shared" si="1052"/>
        <v>0</v>
      </c>
      <c r="CA2129">
        <f t="shared" si="1053"/>
        <v>0</v>
      </c>
      <c r="CB2129">
        <f t="shared" si="1054"/>
        <v>0</v>
      </c>
      <c r="CC2129">
        <f t="shared" ref="CC2129:CE2129" si="1115">IF(OR(L2129="NS",L2129&lt;=SUM(P2129,T2129,X2129,AB2129,L2256,P2256,T2256,X2256,AB2256)),0,1)</f>
        <v>0</v>
      </c>
      <c r="CD2129">
        <f t="shared" si="1115"/>
        <v>0</v>
      </c>
      <c r="CE2129">
        <f t="shared" si="1115"/>
        <v>0</v>
      </c>
      <c r="CF2129">
        <f t="shared" ref="CF2129:CI2129" si="1116">IF(OR(O2129="na",O2129="ns"),0,IF(O2129&lt;=K2129,0,1))+IF(OR(S2129="na",S2129="ns"),0,IF(S2129&lt;=K2129,0,1))+IF(OR(W2129="na",W2129="ns"),0,IF(W2129&lt;=K2129,0,1))+IF(OR(AA2129="na",AA2129="ns"),0,IF(AA2129&lt;=K2129,0,1))+IF(OR(K2256="na",K2256="ns"),0,IF(K2256&lt;=K2129,0,1))+IF(OR(O2256="na",O2256="ns"),0,IF(O2256&lt;=K2129,0,1))+IF(OR(S2256="na",S2256="ns"),0,IF(S2256&lt;=K2129,0,1))+IF(OR(W2256="na",W2256="ns"),0,IF(W2256&lt;=K2129,0,1))+IF(OR(AA2256="na",AA2256="ns"),0,IF(AA2256&lt;=K2129,0,1))</f>
        <v>0</v>
      </c>
      <c r="CG2129">
        <f t="shared" si="1116"/>
        <v>0</v>
      </c>
      <c r="CH2129">
        <f t="shared" si="1116"/>
        <v>0</v>
      </c>
      <c r="CI2129">
        <f t="shared" si="1116"/>
        <v>0</v>
      </c>
    </row>
    <row r="2130" spans="1:87" ht="15" customHeight="1">
      <c r="A2130" s="166"/>
      <c r="B2130" s="7"/>
      <c r="C2130" s="207" t="s">
        <v>169</v>
      </c>
      <c r="D2130" s="321" t="str">
        <f t="shared" si="1015"/>
        <v/>
      </c>
      <c r="E2130" s="321"/>
      <c r="F2130" s="321"/>
      <c r="G2130" s="320"/>
      <c r="H2130" s="320"/>
      <c r="I2130" s="320"/>
      <c r="J2130" s="320"/>
      <c r="K2130" s="234"/>
      <c r="L2130" s="234"/>
      <c r="M2130" s="234"/>
      <c r="N2130" s="234"/>
      <c r="O2130" s="234"/>
      <c r="P2130" s="234"/>
      <c r="Q2130" s="234"/>
      <c r="R2130" s="234"/>
      <c r="S2130" s="234"/>
      <c r="T2130" s="234"/>
      <c r="U2130" s="234"/>
      <c r="V2130" s="234"/>
      <c r="W2130" s="234"/>
      <c r="X2130" s="234"/>
      <c r="Y2130" s="234"/>
      <c r="Z2130" s="234"/>
      <c r="AA2130" s="234"/>
      <c r="AB2130" s="234"/>
      <c r="AC2130" s="234"/>
      <c r="AD2130" s="234"/>
      <c r="AG2130">
        <f t="shared" si="1016"/>
        <v>0</v>
      </c>
      <c r="AH2130">
        <f t="shared" si="1017"/>
        <v>0</v>
      </c>
      <c r="AI2130">
        <f t="shared" si="1018"/>
        <v>0</v>
      </c>
      <c r="AJ2130">
        <f t="shared" si="1019"/>
        <v>0</v>
      </c>
      <c r="AL2130">
        <f t="shared" si="1020"/>
        <v>0</v>
      </c>
      <c r="AM2130">
        <f t="shared" si="1021"/>
        <v>0</v>
      </c>
      <c r="AN2130">
        <f t="shared" si="1022"/>
        <v>0</v>
      </c>
      <c r="AO2130">
        <f t="shared" si="1023"/>
        <v>0</v>
      </c>
      <c r="AQ2130">
        <f t="shared" si="1024"/>
        <v>0</v>
      </c>
      <c r="AR2130">
        <f t="shared" si="1025"/>
        <v>0</v>
      </c>
      <c r="AS2130">
        <f t="shared" si="1026"/>
        <v>0</v>
      </c>
      <c r="AT2130">
        <f t="shared" si="1027"/>
        <v>0</v>
      </c>
      <c r="AV2130">
        <f t="shared" si="1028"/>
        <v>0</v>
      </c>
      <c r="AW2130">
        <f t="shared" si="1029"/>
        <v>0</v>
      </c>
      <c r="AX2130">
        <f t="shared" si="1030"/>
        <v>0</v>
      </c>
      <c r="AY2130">
        <f t="shared" si="1031"/>
        <v>0</v>
      </c>
      <c r="BA2130">
        <f t="shared" si="1032"/>
        <v>0</v>
      </c>
      <c r="BB2130">
        <f t="shared" si="1033"/>
        <v>0</v>
      </c>
      <c r="BC2130">
        <f t="shared" si="1034"/>
        <v>0</v>
      </c>
      <c r="BD2130">
        <f t="shared" si="1035"/>
        <v>0</v>
      </c>
      <c r="BF2130">
        <f t="shared" si="1036"/>
        <v>0</v>
      </c>
      <c r="BG2130">
        <f t="shared" si="1037"/>
        <v>0</v>
      </c>
      <c r="BH2130">
        <f t="shared" si="1038"/>
        <v>0</v>
      </c>
      <c r="BI2130">
        <f t="shared" si="1039"/>
        <v>0</v>
      </c>
      <c r="BK2130">
        <f t="shared" si="1040"/>
        <v>0</v>
      </c>
      <c r="BL2130">
        <f t="shared" si="1041"/>
        <v>0</v>
      </c>
      <c r="BM2130">
        <f t="shared" si="1042"/>
        <v>0</v>
      </c>
      <c r="BN2130">
        <f t="shared" si="1043"/>
        <v>0</v>
      </c>
      <c r="BP2130">
        <f t="shared" si="1044"/>
        <v>0</v>
      </c>
      <c r="BQ2130">
        <f t="shared" si="1045"/>
        <v>0</v>
      </c>
      <c r="BR2130">
        <f t="shared" si="1046"/>
        <v>0</v>
      </c>
      <c r="BS2130">
        <f t="shared" si="1047"/>
        <v>0</v>
      </c>
      <c r="BU2130">
        <f t="shared" si="1048"/>
        <v>0</v>
      </c>
      <c r="BV2130">
        <f t="shared" si="1049"/>
        <v>0</v>
      </c>
      <c r="BW2130">
        <f t="shared" si="1050"/>
        <v>0</v>
      </c>
      <c r="BX2130">
        <f t="shared" si="1051"/>
        <v>0</v>
      </c>
      <c r="BZ2130">
        <f t="shared" si="1052"/>
        <v>0</v>
      </c>
      <c r="CA2130">
        <f t="shared" si="1053"/>
        <v>0</v>
      </c>
      <c r="CB2130">
        <f t="shared" si="1054"/>
        <v>0</v>
      </c>
      <c r="CC2130">
        <f t="shared" ref="CC2130:CE2130" si="1117">IF(OR(L2130="NS",L2130&lt;=SUM(P2130,T2130,X2130,AB2130,L2257,P2257,T2257,X2257,AB2257)),0,1)</f>
        <v>0</v>
      </c>
      <c r="CD2130">
        <f t="shared" si="1117"/>
        <v>0</v>
      </c>
      <c r="CE2130">
        <f t="shared" si="1117"/>
        <v>0</v>
      </c>
      <c r="CF2130">
        <f t="shared" ref="CF2130:CI2130" si="1118">IF(OR(O2130="na",O2130="ns"),0,IF(O2130&lt;=K2130,0,1))+IF(OR(S2130="na",S2130="ns"),0,IF(S2130&lt;=K2130,0,1))+IF(OR(W2130="na",W2130="ns"),0,IF(W2130&lt;=K2130,0,1))+IF(OR(AA2130="na",AA2130="ns"),0,IF(AA2130&lt;=K2130,0,1))+IF(OR(K2257="na",K2257="ns"),0,IF(K2257&lt;=K2130,0,1))+IF(OR(O2257="na",O2257="ns"),0,IF(O2257&lt;=K2130,0,1))+IF(OR(S2257="na",S2257="ns"),0,IF(S2257&lt;=K2130,0,1))+IF(OR(W2257="na",W2257="ns"),0,IF(W2257&lt;=K2130,0,1))+IF(OR(AA2257="na",AA2257="ns"),0,IF(AA2257&lt;=K2130,0,1))</f>
        <v>0</v>
      </c>
      <c r="CG2130">
        <f t="shared" si="1118"/>
        <v>0</v>
      </c>
      <c r="CH2130">
        <f t="shared" si="1118"/>
        <v>0</v>
      </c>
      <c r="CI2130">
        <f t="shared" si="1118"/>
        <v>0</v>
      </c>
    </row>
    <row r="2131" spans="1:87" ht="15" customHeight="1">
      <c r="A2131" s="166"/>
      <c r="B2131" s="7"/>
      <c r="C2131" s="207" t="s">
        <v>170</v>
      </c>
      <c r="D2131" s="321" t="str">
        <f t="shared" si="1015"/>
        <v/>
      </c>
      <c r="E2131" s="321"/>
      <c r="F2131" s="321"/>
      <c r="G2131" s="320"/>
      <c r="H2131" s="320"/>
      <c r="I2131" s="320"/>
      <c r="J2131" s="320"/>
      <c r="K2131" s="234"/>
      <c r="L2131" s="234"/>
      <c r="M2131" s="234"/>
      <c r="N2131" s="234"/>
      <c r="O2131" s="234"/>
      <c r="P2131" s="234"/>
      <c r="Q2131" s="234"/>
      <c r="R2131" s="234"/>
      <c r="S2131" s="234"/>
      <c r="T2131" s="234"/>
      <c r="U2131" s="234"/>
      <c r="V2131" s="234"/>
      <c r="W2131" s="234"/>
      <c r="X2131" s="234"/>
      <c r="Y2131" s="234"/>
      <c r="Z2131" s="234"/>
      <c r="AA2131" s="234"/>
      <c r="AB2131" s="234"/>
      <c r="AC2131" s="234"/>
      <c r="AD2131" s="234"/>
      <c r="AG2131">
        <f t="shared" si="1016"/>
        <v>0</v>
      </c>
      <c r="AH2131">
        <f t="shared" si="1017"/>
        <v>0</v>
      </c>
      <c r="AI2131">
        <f t="shared" si="1018"/>
        <v>0</v>
      </c>
      <c r="AJ2131">
        <f t="shared" si="1019"/>
        <v>0</v>
      </c>
      <c r="AL2131">
        <f t="shared" si="1020"/>
        <v>0</v>
      </c>
      <c r="AM2131">
        <f t="shared" si="1021"/>
        <v>0</v>
      </c>
      <c r="AN2131">
        <f t="shared" si="1022"/>
        <v>0</v>
      </c>
      <c r="AO2131">
        <f t="shared" si="1023"/>
        <v>0</v>
      </c>
      <c r="AQ2131">
        <f t="shared" si="1024"/>
        <v>0</v>
      </c>
      <c r="AR2131">
        <f t="shared" si="1025"/>
        <v>0</v>
      </c>
      <c r="AS2131">
        <f t="shared" si="1026"/>
        <v>0</v>
      </c>
      <c r="AT2131">
        <f t="shared" si="1027"/>
        <v>0</v>
      </c>
      <c r="AV2131">
        <f t="shared" si="1028"/>
        <v>0</v>
      </c>
      <c r="AW2131">
        <f t="shared" si="1029"/>
        <v>0</v>
      </c>
      <c r="AX2131">
        <f t="shared" si="1030"/>
        <v>0</v>
      </c>
      <c r="AY2131">
        <f t="shared" si="1031"/>
        <v>0</v>
      </c>
      <c r="BA2131">
        <f t="shared" si="1032"/>
        <v>0</v>
      </c>
      <c r="BB2131">
        <f t="shared" si="1033"/>
        <v>0</v>
      </c>
      <c r="BC2131">
        <f t="shared" si="1034"/>
        <v>0</v>
      </c>
      <c r="BD2131">
        <f t="shared" si="1035"/>
        <v>0</v>
      </c>
      <c r="BF2131">
        <f t="shared" si="1036"/>
        <v>0</v>
      </c>
      <c r="BG2131">
        <f t="shared" si="1037"/>
        <v>0</v>
      </c>
      <c r="BH2131">
        <f t="shared" si="1038"/>
        <v>0</v>
      </c>
      <c r="BI2131">
        <f t="shared" si="1039"/>
        <v>0</v>
      </c>
      <c r="BK2131">
        <f t="shared" si="1040"/>
        <v>0</v>
      </c>
      <c r="BL2131">
        <f t="shared" si="1041"/>
        <v>0</v>
      </c>
      <c r="BM2131">
        <f t="shared" si="1042"/>
        <v>0</v>
      </c>
      <c r="BN2131">
        <f t="shared" si="1043"/>
        <v>0</v>
      </c>
      <c r="BP2131">
        <f t="shared" si="1044"/>
        <v>0</v>
      </c>
      <c r="BQ2131">
        <f t="shared" si="1045"/>
        <v>0</v>
      </c>
      <c r="BR2131">
        <f t="shared" si="1046"/>
        <v>0</v>
      </c>
      <c r="BS2131">
        <f t="shared" si="1047"/>
        <v>0</v>
      </c>
      <c r="BU2131">
        <f t="shared" si="1048"/>
        <v>0</v>
      </c>
      <c r="BV2131">
        <f t="shared" si="1049"/>
        <v>0</v>
      </c>
      <c r="BW2131">
        <f t="shared" si="1050"/>
        <v>0</v>
      </c>
      <c r="BX2131">
        <f t="shared" si="1051"/>
        <v>0</v>
      </c>
      <c r="BZ2131">
        <f t="shared" si="1052"/>
        <v>0</v>
      </c>
      <c r="CA2131">
        <f t="shared" si="1053"/>
        <v>0</v>
      </c>
      <c r="CB2131">
        <f t="shared" si="1054"/>
        <v>0</v>
      </c>
      <c r="CC2131">
        <f t="shared" ref="CC2131:CE2131" si="1119">IF(OR(L2131="NS",L2131&lt;=SUM(P2131,T2131,X2131,AB2131,L2258,P2258,T2258,X2258,AB2258)),0,1)</f>
        <v>0</v>
      </c>
      <c r="CD2131">
        <f t="shared" si="1119"/>
        <v>0</v>
      </c>
      <c r="CE2131">
        <f t="shared" si="1119"/>
        <v>0</v>
      </c>
      <c r="CF2131">
        <f t="shared" ref="CF2131:CI2131" si="1120">IF(OR(O2131="na",O2131="ns"),0,IF(O2131&lt;=K2131,0,1))+IF(OR(S2131="na",S2131="ns"),0,IF(S2131&lt;=K2131,0,1))+IF(OR(W2131="na",W2131="ns"),0,IF(W2131&lt;=K2131,0,1))+IF(OR(AA2131="na",AA2131="ns"),0,IF(AA2131&lt;=K2131,0,1))+IF(OR(K2258="na",K2258="ns"),0,IF(K2258&lt;=K2131,0,1))+IF(OR(O2258="na",O2258="ns"),0,IF(O2258&lt;=K2131,0,1))+IF(OR(S2258="na",S2258="ns"),0,IF(S2258&lt;=K2131,0,1))+IF(OR(W2258="na",W2258="ns"),0,IF(W2258&lt;=K2131,0,1))+IF(OR(AA2258="na",AA2258="ns"),0,IF(AA2258&lt;=K2131,0,1))</f>
        <v>0</v>
      </c>
      <c r="CG2131">
        <f t="shared" si="1120"/>
        <v>0</v>
      </c>
      <c r="CH2131">
        <f t="shared" si="1120"/>
        <v>0</v>
      </c>
      <c r="CI2131">
        <f t="shared" si="1120"/>
        <v>0</v>
      </c>
    </row>
    <row r="2132" spans="1:87" ht="15" customHeight="1">
      <c r="A2132" s="166"/>
      <c r="B2132" s="7"/>
      <c r="C2132" s="207" t="s">
        <v>171</v>
      </c>
      <c r="D2132" s="321" t="str">
        <f t="shared" si="1015"/>
        <v/>
      </c>
      <c r="E2132" s="321"/>
      <c r="F2132" s="321"/>
      <c r="G2132" s="320"/>
      <c r="H2132" s="320"/>
      <c r="I2132" s="320"/>
      <c r="J2132" s="320"/>
      <c r="K2132" s="234"/>
      <c r="L2132" s="234"/>
      <c r="M2132" s="234"/>
      <c r="N2132" s="234"/>
      <c r="O2132" s="234"/>
      <c r="P2132" s="234"/>
      <c r="Q2132" s="234"/>
      <c r="R2132" s="234"/>
      <c r="S2132" s="234"/>
      <c r="T2132" s="234"/>
      <c r="U2132" s="234"/>
      <c r="V2132" s="234"/>
      <c r="W2132" s="234"/>
      <c r="X2132" s="234"/>
      <c r="Y2132" s="234"/>
      <c r="Z2132" s="234"/>
      <c r="AA2132" s="234"/>
      <c r="AB2132" s="234"/>
      <c r="AC2132" s="234"/>
      <c r="AD2132" s="234"/>
      <c r="AG2132">
        <f t="shared" si="1016"/>
        <v>0</v>
      </c>
      <c r="AH2132">
        <f t="shared" si="1017"/>
        <v>0</v>
      </c>
      <c r="AI2132">
        <f t="shared" si="1018"/>
        <v>0</v>
      </c>
      <c r="AJ2132">
        <f t="shared" si="1019"/>
        <v>0</v>
      </c>
      <c r="AL2132">
        <f t="shared" si="1020"/>
        <v>0</v>
      </c>
      <c r="AM2132">
        <f t="shared" si="1021"/>
        <v>0</v>
      </c>
      <c r="AN2132">
        <f t="shared" si="1022"/>
        <v>0</v>
      </c>
      <c r="AO2132">
        <f t="shared" si="1023"/>
        <v>0</v>
      </c>
      <c r="AQ2132">
        <f t="shared" si="1024"/>
        <v>0</v>
      </c>
      <c r="AR2132">
        <f t="shared" si="1025"/>
        <v>0</v>
      </c>
      <c r="AS2132">
        <f t="shared" si="1026"/>
        <v>0</v>
      </c>
      <c r="AT2132">
        <f t="shared" si="1027"/>
        <v>0</v>
      </c>
      <c r="AV2132">
        <f t="shared" si="1028"/>
        <v>0</v>
      </c>
      <c r="AW2132">
        <f t="shared" si="1029"/>
        <v>0</v>
      </c>
      <c r="AX2132">
        <f t="shared" si="1030"/>
        <v>0</v>
      </c>
      <c r="AY2132">
        <f t="shared" si="1031"/>
        <v>0</v>
      </c>
      <c r="BA2132">
        <f t="shared" si="1032"/>
        <v>0</v>
      </c>
      <c r="BB2132">
        <f t="shared" si="1033"/>
        <v>0</v>
      </c>
      <c r="BC2132">
        <f t="shared" si="1034"/>
        <v>0</v>
      </c>
      <c r="BD2132">
        <f t="shared" si="1035"/>
        <v>0</v>
      </c>
      <c r="BF2132">
        <f t="shared" si="1036"/>
        <v>0</v>
      </c>
      <c r="BG2132">
        <f t="shared" si="1037"/>
        <v>0</v>
      </c>
      <c r="BH2132">
        <f t="shared" si="1038"/>
        <v>0</v>
      </c>
      <c r="BI2132">
        <f t="shared" si="1039"/>
        <v>0</v>
      </c>
      <c r="BK2132">
        <f t="shared" si="1040"/>
        <v>0</v>
      </c>
      <c r="BL2132">
        <f t="shared" si="1041"/>
        <v>0</v>
      </c>
      <c r="BM2132">
        <f t="shared" si="1042"/>
        <v>0</v>
      </c>
      <c r="BN2132">
        <f t="shared" si="1043"/>
        <v>0</v>
      </c>
      <c r="BP2132">
        <f t="shared" si="1044"/>
        <v>0</v>
      </c>
      <c r="BQ2132">
        <f t="shared" si="1045"/>
        <v>0</v>
      </c>
      <c r="BR2132">
        <f t="shared" si="1046"/>
        <v>0</v>
      </c>
      <c r="BS2132">
        <f t="shared" si="1047"/>
        <v>0</v>
      </c>
      <c r="BU2132">
        <f t="shared" si="1048"/>
        <v>0</v>
      </c>
      <c r="BV2132">
        <f t="shared" si="1049"/>
        <v>0</v>
      </c>
      <c r="BW2132">
        <f t="shared" si="1050"/>
        <v>0</v>
      </c>
      <c r="BX2132">
        <f t="shared" si="1051"/>
        <v>0</v>
      </c>
      <c r="BZ2132">
        <f t="shared" si="1052"/>
        <v>0</v>
      </c>
      <c r="CA2132">
        <f t="shared" si="1053"/>
        <v>0</v>
      </c>
      <c r="CB2132">
        <f t="shared" si="1054"/>
        <v>0</v>
      </c>
      <c r="CC2132">
        <f t="shared" ref="CC2132:CE2132" si="1121">IF(OR(L2132="NS",L2132&lt;=SUM(P2132,T2132,X2132,AB2132,L2259,P2259,T2259,X2259,AB2259)),0,1)</f>
        <v>0</v>
      </c>
      <c r="CD2132">
        <f t="shared" si="1121"/>
        <v>0</v>
      </c>
      <c r="CE2132">
        <f t="shared" si="1121"/>
        <v>0</v>
      </c>
      <c r="CF2132">
        <f t="shared" ref="CF2132:CI2132" si="1122">IF(OR(O2132="na",O2132="ns"),0,IF(O2132&lt;=K2132,0,1))+IF(OR(S2132="na",S2132="ns"),0,IF(S2132&lt;=K2132,0,1))+IF(OR(W2132="na",W2132="ns"),0,IF(W2132&lt;=K2132,0,1))+IF(OR(AA2132="na",AA2132="ns"),0,IF(AA2132&lt;=K2132,0,1))+IF(OR(K2259="na",K2259="ns"),0,IF(K2259&lt;=K2132,0,1))+IF(OR(O2259="na",O2259="ns"),0,IF(O2259&lt;=K2132,0,1))+IF(OR(S2259="na",S2259="ns"),0,IF(S2259&lt;=K2132,0,1))+IF(OR(W2259="na",W2259="ns"),0,IF(W2259&lt;=K2132,0,1))+IF(OR(AA2259="na",AA2259="ns"),0,IF(AA2259&lt;=K2132,0,1))</f>
        <v>0</v>
      </c>
      <c r="CG2132">
        <f t="shared" si="1122"/>
        <v>0</v>
      </c>
      <c r="CH2132">
        <f t="shared" si="1122"/>
        <v>0</v>
      </c>
      <c r="CI2132">
        <f t="shared" si="1122"/>
        <v>0</v>
      </c>
    </row>
    <row r="2133" spans="1:87" ht="15" customHeight="1">
      <c r="A2133" s="166"/>
      <c r="B2133" s="7"/>
      <c r="C2133" s="209" t="s">
        <v>172</v>
      </c>
      <c r="D2133" s="321" t="str">
        <f t="shared" si="1015"/>
        <v/>
      </c>
      <c r="E2133" s="321"/>
      <c r="F2133" s="321"/>
      <c r="G2133" s="320"/>
      <c r="H2133" s="320"/>
      <c r="I2133" s="320"/>
      <c r="J2133" s="320"/>
      <c r="K2133" s="234"/>
      <c r="L2133" s="234"/>
      <c r="M2133" s="234"/>
      <c r="N2133" s="234"/>
      <c r="O2133" s="234"/>
      <c r="P2133" s="234"/>
      <c r="Q2133" s="234"/>
      <c r="R2133" s="234"/>
      <c r="S2133" s="234"/>
      <c r="T2133" s="234"/>
      <c r="U2133" s="234"/>
      <c r="V2133" s="234"/>
      <c r="W2133" s="234"/>
      <c r="X2133" s="234"/>
      <c r="Y2133" s="234"/>
      <c r="Z2133" s="234"/>
      <c r="AA2133" s="234"/>
      <c r="AB2133" s="234"/>
      <c r="AC2133" s="234"/>
      <c r="AD2133" s="234"/>
      <c r="AG2133">
        <f t="shared" si="1016"/>
        <v>0</v>
      </c>
      <c r="AH2133">
        <f t="shared" si="1017"/>
        <v>0</v>
      </c>
      <c r="AI2133">
        <f t="shared" si="1018"/>
        <v>0</v>
      </c>
      <c r="AJ2133">
        <f t="shared" si="1019"/>
        <v>0</v>
      </c>
      <c r="AL2133">
        <f t="shared" si="1020"/>
        <v>0</v>
      </c>
      <c r="AM2133">
        <f t="shared" si="1021"/>
        <v>0</v>
      </c>
      <c r="AN2133">
        <f t="shared" si="1022"/>
        <v>0</v>
      </c>
      <c r="AO2133">
        <f t="shared" si="1023"/>
        <v>0</v>
      </c>
      <c r="AQ2133">
        <f t="shared" si="1024"/>
        <v>0</v>
      </c>
      <c r="AR2133">
        <f t="shared" si="1025"/>
        <v>0</v>
      </c>
      <c r="AS2133">
        <f t="shared" si="1026"/>
        <v>0</v>
      </c>
      <c r="AT2133">
        <f t="shared" si="1027"/>
        <v>0</v>
      </c>
      <c r="AV2133">
        <f t="shared" si="1028"/>
        <v>0</v>
      </c>
      <c r="AW2133">
        <f t="shared" si="1029"/>
        <v>0</v>
      </c>
      <c r="AX2133">
        <f t="shared" si="1030"/>
        <v>0</v>
      </c>
      <c r="AY2133">
        <f t="shared" si="1031"/>
        <v>0</v>
      </c>
      <c r="BA2133">
        <f t="shared" si="1032"/>
        <v>0</v>
      </c>
      <c r="BB2133">
        <f t="shared" si="1033"/>
        <v>0</v>
      </c>
      <c r="BC2133">
        <f t="shared" si="1034"/>
        <v>0</v>
      </c>
      <c r="BD2133">
        <f t="shared" si="1035"/>
        <v>0</v>
      </c>
      <c r="BF2133">
        <f t="shared" si="1036"/>
        <v>0</v>
      </c>
      <c r="BG2133">
        <f t="shared" si="1037"/>
        <v>0</v>
      </c>
      <c r="BH2133">
        <f t="shared" si="1038"/>
        <v>0</v>
      </c>
      <c r="BI2133">
        <f t="shared" si="1039"/>
        <v>0</v>
      </c>
      <c r="BK2133">
        <f t="shared" si="1040"/>
        <v>0</v>
      </c>
      <c r="BL2133">
        <f t="shared" si="1041"/>
        <v>0</v>
      </c>
      <c r="BM2133">
        <f t="shared" si="1042"/>
        <v>0</v>
      </c>
      <c r="BN2133">
        <f t="shared" si="1043"/>
        <v>0</v>
      </c>
      <c r="BP2133">
        <f t="shared" si="1044"/>
        <v>0</v>
      </c>
      <c r="BQ2133">
        <f t="shared" si="1045"/>
        <v>0</v>
      </c>
      <c r="BR2133">
        <f t="shared" si="1046"/>
        <v>0</v>
      </c>
      <c r="BS2133">
        <f t="shared" si="1047"/>
        <v>0</v>
      </c>
      <c r="BU2133">
        <f t="shared" si="1048"/>
        <v>0</v>
      </c>
      <c r="BV2133">
        <f t="shared" si="1049"/>
        <v>0</v>
      </c>
      <c r="BW2133">
        <f t="shared" si="1050"/>
        <v>0</v>
      </c>
      <c r="BX2133">
        <f t="shared" si="1051"/>
        <v>0</v>
      </c>
      <c r="BZ2133">
        <f t="shared" si="1052"/>
        <v>0</v>
      </c>
      <c r="CA2133">
        <f t="shared" si="1053"/>
        <v>0</v>
      </c>
      <c r="CB2133">
        <f t="shared" si="1054"/>
        <v>0</v>
      </c>
      <c r="CC2133">
        <f t="shared" ref="CC2133:CE2133" si="1123">IF(OR(L2133="NS",L2133&lt;=SUM(P2133,T2133,X2133,AB2133,L2260,P2260,T2260,X2260,AB2260)),0,1)</f>
        <v>0</v>
      </c>
      <c r="CD2133">
        <f t="shared" si="1123"/>
        <v>0</v>
      </c>
      <c r="CE2133">
        <f t="shared" si="1123"/>
        <v>0</v>
      </c>
      <c r="CF2133">
        <f t="shared" ref="CF2133:CI2133" si="1124">IF(OR(O2133="na",O2133="ns"),0,IF(O2133&lt;=K2133,0,1))+IF(OR(S2133="na",S2133="ns"),0,IF(S2133&lt;=K2133,0,1))+IF(OR(W2133="na",W2133="ns"),0,IF(W2133&lt;=K2133,0,1))+IF(OR(AA2133="na",AA2133="ns"),0,IF(AA2133&lt;=K2133,0,1))+IF(OR(K2260="na",K2260="ns"),0,IF(K2260&lt;=K2133,0,1))+IF(OR(O2260="na",O2260="ns"),0,IF(O2260&lt;=K2133,0,1))+IF(OR(S2260="na",S2260="ns"),0,IF(S2260&lt;=K2133,0,1))+IF(OR(W2260="na",W2260="ns"),0,IF(W2260&lt;=K2133,0,1))+IF(OR(AA2260="na",AA2260="ns"),0,IF(AA2260&lt;=K2133,0,1))</f>
        <v>0</v>
      </c>
      <c r="CG2133">
        <f t="shared" si="1124"/>
        <v>0</v>
      </c>
      <c r="CH2133">
        <f t="shared" si="1124"/>
        <v>0</v>
      </c>
      <c r="CI2133">
        <f t="shared" si="1124"/>
        <v>0</v>
      </c>
    </row>
    <row r="2134" spans="1:87" ht="15" customHeight="1">
      <c r="A2134" s="192"/>
      <c r="B2134" s="8"/>
      <c r="C2134" s="143" t="s">
        <v>173</v>
      </c>
      <c r="D2134" s="321" t="str">
        <f t="shared" si="1015"/>
        <v/>
      </c>
      <c r="E2134" s="321"/>
      <c r="F2134" s="321"/>
      <c r="G2134" s="320"/>
      <c r="H2134" s="320"/>
      <c r="I2134" s="320"/>
      <c r="J2134" s="320"/>
      <c r="K2134" s="234"/>
      <c r="L2134" s="234"/>
      <c r="M2134" s="234"/>
      <c r="N2134" s="234"/>
      <c r="O2134" s="234"/>
      <c r="P2134" s="234"/>
      <c r="Q2134" s="234"/>
      <c r="R2134" s="234"/>
      <c r="S2134" s="234"/>
      <c r="T2134" s="234"/>
      <c r="U2134" s="234"/>
      <c r="V2134" s="234"/>
      <c r="W2134" s="234"/>
      <c r="X2134" s="234"/>
      <c r="Y2134" s="234"/>
      <c r="Z2134" s="234"/>
      <c r="AA2134" s="234"/>
      <c r="AB2134" s="234"/>
      <c r="AC2134" s="234"/>
      <c r="AD2134" s="234"/>
      <c r="AG2134">
        <f t="shared" si="1016"/>
        <v>0</v>
      </c>
      <c r="AH2134">
        <f t="shared" si="1017"/>
        <v>0</v>
      </c>
      <c r="AI2134">
        <f t="shared" si="1018"/>
        <v>0</v>
      </c>
      <c r="AJ2134">
        <f t="shared" si="1019"/>
        <v>0</v>
      </c>
      <c r="AL2134">
        <f t="shared" si="1020"/>
        <v>0</v>
      </c>
      <c r="AM2134">
        <f t="shared" si="1021"/>
        <v>0</v>
      </c>
      <c r="AN2134">
        <f t="shared" si="1022"/>
        <v>0</v>
      </c>
      <c r="AO2134">
        <f t="shared" si="1023"/>
        <v>0</v>
      </c>
      <c r="AQ2134">
        <f t="shared" si="1024"/>
        <v>0</v>
      </c>
      <c r="AR2134">
        <f t="shared" si="1025"/>
        <v>0</v>
      </c>
      <c r="AS2134">
        <f t="shared" si="1026"/>
        <v>0</v>
      </c>
      <c r="AT2134">
        <f t="shared" si="1027"/>
        <v>0</v>
      </c>
      <c r="AV2134">
        <f t="shared" si="1028"/>
        <v>0</v>
      </c>
      <c r="AW2134">
        <f t="shared" si="1029"/>
        <v>0</v>
      </c>
      <c r="AX2134">
        <f t="shared" si="1030"/>
        <v>0</v>
      </c>
      <c r="AY2134">
        <f t="shared" si="1031"/>
        <v>0</v>
      </c>
      <c r="BA2134">
        <f t="shared" si="1032"/>
        <v>0</v>
      </c>
      <c r="BB2134">
        <f t="shared" si="1033"/>
        <v>0</v>
      </c>
      <c r="BC2134">
        <f t="shared" si="1034"/>
        <v>0</v>
      </c>
      <c r="BD2134">
        <f t="shared" si="1035"/>
        <v>0</v>
      </c>
      <c r="BF2134">
        <f t="shared" si="1036"/>
        <v>0</v>
      </c>
      <c r="BG2134">
        <f t="shared" si="1037"/>
        <v>0</v>
      </c>
      <c r="BH2134">
        <f t="shared" si="1038"/>
        <v>0</v>
      </c>
      <c r="BI2134">
        <f t="shared" si="1039"/>
        <v>0</v>
      </c>
      <c r="BK2134">
        <f t="shared" si="1040"/>
        <v>0</v>
      </c>
      <c r="BL2134">
        <f t="shared" si="1041"/>
        <v>0</v>
      </c>
      <c r="BM2134">
        <f t="shared" si="1042"/>
        <v>0</v>
      </c>
      <c r="BN2134">
        <f t="shared" si="1043"/>
        <v>0</v>
      </c>
      <c r="BP2134">
        <f t="shared" si="1044"/>
        <v>0</v>
      </c>
      <c r="BQ2134">
        <f t="shared" si="1045"/>
        <v>0</v>
      </c>
      <c r="BR2134">
        <f t="shared" si="1046"/>
        <v>0</v>
      </c>
      <c r="BS2134">
        <f t="shared" si="1047"/>
        <v>0</v>
      </c>
      <c r="BU2134">
        <f t="shared" si="1048"/>
        <v>0</v>
      </c>
      <c r="BV2134">
        <f t="shared" si="1049"/>
        <v>0</v>
      </c>
      <c r="BW2134">
        <f t="shared" si="1050"/>
        <v>0</v>
      </c>
      <c r="BX2134">
        <f t="shared" si="1051"/>
        <v>0</v>
      </c>
      <c r="BZ2134">
        <f t="shared" si="1052"/>
        <v>0</v>
      </c>
      <c r="CA2134">
        <f t="shared" si="1053"/>
        <v>0</v>
      </c>
      <c r="CB2134">
        <f t="shared" si="1054"/>
        <v>0</v>
      </c>
      <c r="CC2134">
        <f t="shared" ref="CC2134:CE2134" si="1125">IF(OR(L2134="NS",L2134&lt;=SUM(P2134,T2134,X2134,AB2134,L2261,P2261,T2261,X2261,AB2261)),0,1)</f>
        <v>0</v>
      </c>
      <c r="CD2134">
        <f t="shared" si="1125"/>
        <v>0</v>
      </c>
      <c r="CE2134">
        <f t="shared" si="1125"/>
        <v>0</v>
      </c>
      <c r="CF2134">
        <f t="shared" ref="CF2134:CI2134" si="1126">IF(OR(O2134="na",O2134="ns"),0,IF(O2134&lt;=K2134,0,1))+IF(OR(S2134="na",S2134="ns"),0,IF(S2134&lt;=K2134,0,1))+IF(OR(W2134="na",W2134="ns"),0,IF(W2134&lt;=K2134,0,1))+IF(OR(AA2134="na",AA2134="ns"),0,IF(AA2134&lt;=K2134,0,1))+IF(OR(K2261="na",K2261="ns"),0,IF(K2261&lt;=K2134,0,1))+IF(OR(O2261="na",O2261="ns"),0,IF(O2261&lt;=K2134,0,1))+IF(OR(S2261="na",S2261="ns"),0,IF(S2261&lt;=K2134,0,1))+IF(OR(W2261="na",W2261="ns"),0,IF(W2261&lt;=K2134,0,1))+IF(OR(AA2261="na",AA2261="ns"),0,IF(AA2261&lt;=K2134,0,1))</f>
        <v>0</v>
      </c>
      <c r="CG2134">
        <f t="shared" si="1126"/>
        <v>0</v>
      </c>
      <c r="CH2134">
        <f t="shared" si="1126"/>
        <v>0</v>
      </c>
      <c r="CI2134">
        <f t="shared" si="1126"/>
        <v>0</v>
      </c>
    </row>
    <row r="2135" spans="1:87" ht="15" customHeight="1">
      <c r="A2135" s="192"/>
      <c r="B2135" s="8"/>
      <c r="C2135" s="143" t="s">
        <v>174</v>
      </c>
      <c r="D2135" s="321" t="str">
        <f t="shared" si="1015"/>
        <v/>
      </c>
      <c r="E2135" s="321"/>
      <c r="F2135" s="321"/>
      <c r="G2135" s="320"/>
      <c r="H2135" s="320"/>
      <c r="I2135" s="320"/>
      <c r="J2135" s="320"/>
      <c r="K2135" s="234"/>
      <c r="L2135" s="234"/>
      <c r="M2135" s="234"/>
      <c r="N2135" s="234"/>
      <c r="O2135" s="234"/>
      <c r="P2135" s="234"/>
      <c r="Q2135" s="234"/>
      <c r="R2135" s="234"/>
      <c r="S2135" s="234"/>
      <c r="T2135" s="234"/>
      <c r="U2135" s="234"/>
      <c r="V2135" s="234"/>
      <c r="W2135" s="234"/>
      <c r="X2135" s="234"/>
      <c r="Y2135" s="234"/>
      <c r="Z2135" s="234"/>
      <c r="AA2135" s="234"/>
      <c r="AB2135" s="234"/>
      <c r="AC2135" s="234"/>
      <c r="AD2135" s="234"/>
      <c r="AG2135">
        <f t="shared" si="1016"/>
        <v>0</v>
      </c>
      <c r="AH2135">
        <f t="shared" si="1017"/>
        <v>0</v>
      </c>
      <c r="AI2135">
        <f t="shared" si="1018"/>
        <v>0</v>
      </c>
      <c r="AJ2135">
        <f t="shared" si="1019"/>
        <v>0</v>
      </c>
      <c r="AL2135">
        <f t="shared" si="1020"/>
        <v>0</v>
      </c>
      <c r="AM2135">
        <f t="shared" si="1021"/>
        <v>0</v>
      </c>
      <c r="AN2135">
        <f t="shared" si="1022"/>
        <v>0</v>
      </c>
      <c r="AO2135">
        <f t="shared" si="1023"/>
        <v>0</v>
      </c>
      <c r="AQ2135">
        <f t="shared" si="1024"/>
        <v>0</v>
      </c>
      <c r="AR2135">
        <f t="shared" si="1025"/>
        <v>0</v>
      </c>
      <c r="AS2135">
        <f t="shared" si="1026"/>
        <v>0</v>
      </c>
      <c r="AT2135">
        <f t="shared" si="1027"/>
        <v>0</v>
      </c>
      <c r="AV2135">
        <f t="shared" si="1028"/>
        <v>0</v>
      </c>
      <c r="AW2135">
        <f t="shared" si="1029"/>
        <v>0</v>
      </c>
      <c r="AX2135">
        <f t="shared" si="1030"/>
        <v>0</v>
      </c>
      <c r="AY2135">
        <f t="shared" si="1031"/>
        <v>0</v>
      </c>
      <c r="BA2135">
        <f t="shared" si="1032"/>
        <v>0</v>
      </c>
      <c r="BB2135">
        <f t="shared" si="1033"/>
        <v>0</v>
      </c>
      <c r="BC2135">
        <f t="shared" si="1034"/>
        <v>0</v>
      </c>
      <c r="BD2135">
        <f t="shared" si="1035"/>
        <v>0</v>
      </c>
      <c r="BF2135">
        <f t="shared" si="1036"/>
        <v>0</v>
      </c>
      <c r="BG2135">
        <f t="shared" si="1037"/>
        <v>0</v>
      </c>
      <c r="BH2135">
        <f t="shared" si="1038"/>
        <v>0</v>
      </c>
      <c r="BI2135">
        <f t="shared" si="1039"/>
        <v>0</v>
      </c>
      <c r="BK2135">
        <f t="shared" si="1040"/>
        <v>0</v>
      </c>
      <c r="BL2135">
        <f t="shared" si="1041"/>
        <v>0</v>
      </c>
      <c r="BM2135">
        <f t="shared" si="1042"/>
        <v>0</v>
      </c>
      <c r="BN2135">
        <f t="shared" si="1043"/>
        <v>0</v>
      </c>
      <c r="BP2135">
        <f t="shared" si="1044"/>
        <v>0</v>
      </c>
      <c r="BQ2135">
        <f t="shared" si="1045"/>
        <v>0</v>
      </c>
      <c r="BR2135">
        <f t="shared" si="1046"/>
        <v>0</v>
      </c>
      <c r="BS2135">
        <f t="shared" si="1047"/>
        <v>0</v>
      </c>
      <c r="BU2135">
        <f t="shared" si="1048"/>
        <v>0</v>
      </c>
      <c r="BV2135">
        <f t="shared" si="1049"/>
        <v>0</v>
      </c>
      <c r="BW2135">
        <f t="shared" si="1050"/>
        <v>0</v>
      </c>
      <c r="BX2135">
        <f t="shared" si="1051"/>
        <v>0</v>
      </c>
      <c r="BZ2135">
        <f t="shared" si="1052"/>
        <v>0</v>
      </c>
      <c r="CA2135">
        <f t="shared" si="1053"/>
        <v>0</v>
      </c>
      <c r="CB2135">
        <f t="shared" si="1054"/>
        <v>0</v>
      </c>
      <c r="CC2135">
        <f t="shared" ref="CC2135:CE2135" si="1127">IF(OR(L2135="NS",L2135&lt;=SUM(P2135,T2135,X2135,AB2135,L2262,P2262,T2262,X2262,AB2262)),0,1)</f>
        <v>0</v>
      </c>
      <c r="CD2135">
        <f t="shared" si="1127"/>
        <v>0</v>
      </c>
      <c r="CE2135">
        <f t="shared" si="1127"/>
        <v>0</v>
      </c>
      <c r="CF2135">
        <f t="shared" ref="CF2135:CI2135" si="1128">IF(OR(O2135="na",O2135="ns"),0,IF(O2135&lt;=K2135,0,1))+IF(OR(S2135="na",S2135="ns"),0,IF(S2135&lt;=K2135,0,1))+IF(OR(W2135="na",W2135="ns"),0,IF(W2135&lt;=K2135,0,1))+IF(OR(AA2135="na",AA2135="ns"),0,IF(AA2135&lt;=K2135,0,1))+IF(OR(K2262="na",K2262="ns"),0,IF(K2262&lt;=K2135,0,1))+IF(OR(O2262="na",O2262="ns"),0,IF(O2262&lt;=K2135,0,1))+IF(OR(S2262="na",S2262="ns"),0,IF(S2262&lt;=K2135,0,1))+IF(OR(W2262="na",W2262="ns"),0,IF(W2262&lt;=K2135,0,1))+IF(OR(AA2262="na",AA2262="ns"),0,IF(AA2262&lt;=K2135,0,1))</f>
        <v>0</v>
      </c>
      <c r="CG2135">
        <f t="shared" si="1128"/>
        <v>0</v>
      </c>
      <c r="CH2135">
        <f t="shared" si="1128"/>
        <v>0</v>
      </c>
      <c r="CI2135">
        <f t="shared" si="1128"/>
        <v>0</v>
      </c>
    </row>
    <row r="2136" spans="1:87" ht="15" customHeight="1">
      <c r="A2136" s="192"/>
      <c r="B2136" s="8"/>
      <c r="C2136" s="143" t="s">
        <v>175</v>
      </c>
      <c r="D2136" s="321" t="str">
        <f t="shared" si="1015"/>
        <v/>
      </c>
      <c r="E2136" s="321"/>
      <c r="F2136" s="321"/>
      <c r="G2136" s="320"/>
      <c r="H2136" s="320"/>
      <c r="I2136" s="320"/>
      <c r="J2136" s="320"/>
      <c r="K2136" s="234"/>
      <c r="L2136" s="234"/>
      <c r="M2136" s="234"/>
      <c r="N2136" s="234"/>
      <c r="O2136" s="234"/>
      <c r="P2136" s="234"/>
      <c r="Q2136" s="234"/>
      <c r="R2136" s="234"/>
      <c r="S2136" s="234"/>
      <c r="T2136" s="234"/>
      <c r="U2136" s="234"/>
      <c r="V2136" s="234"/>
      <c r="W2136" s="234"/>
      <c r="X2136" s="234"/>
      <c r="Y2136" s="234"/>
      <c r="Z2136" s="234"/>
      <c r="AA2136" s="234"/>
      <c r="AB2136" s="234"/>
      <c r="AC2136" s="234"/>
      <c r="AD2136" s="234"/>
      <c r="AG2136">
        <f t="shared" si="1016"/>
        <v>0</v>
      </c>
      <c r="AH2136">
        <f t="shared" si="1017"/>
        <v>0</v>
      </c>
      <c r="AI2136">
        <f t="shared" si="1018"/>
        <v>0</v>
      </c>
      <c r="AJ2136">
        <f t="shared" si="1019"/>
        <v>0</v>
      </c>
      <c r="AL2136">
        <f t="shared" si="1020"/>
        <v>0</v>
      </c>
      <c r="AM2136">
        <f t="shared" si="1021"/>
        <v>0</v>
      </c>
      <c r="AN2136">
        <f t="shared" si="1022"/>
        <v>0</v>
      </c>
      <c r="AO2136">
        <f t="shared" si="1023"/>
        <v>0</v>
      </c>
      <c r="AQ2136">
        <f t="shared" si="1024"/>
        <v>0</v>
      </c>
      <c r="AR2136">
        <f t="shared" si="1025"/>
        <v>0</v>
      </c>
      <c r="AS2136">
        <f t="shared" si="1026"/>
        <v>0</v>
      </c>
      <c r="AT2136">
        <f t="shared" si="1027"/>
        <v>0</v>
      </c>
      <c r="AV2136">
        <f t="shared" si="1028"/>
        <v>0</v>
      </c>
      <c r="AW2136">
        <f t="shared" si="1029"/>
        <v>0</v>
      </c>
      <c r="AX2136">
        <f t="shared" si="1030"/>
        <v>0</v>
      </c>
      <c r="AY2136">
        <f t="shared" si="1031"/>
        <v>0</v>
      </c>
      <c r="BA2136">
        <f t="shared" si="1032"/>
        <v>0</v>
      </c>
      <c r="BB2136">
        <f t="shared" si="1033"/>
        <v>0</v>
      </c>
      <c r="BC2136">
        <f t="shared" si="1034"/>
        <v>0</v>
      </c>
      <c r="BD2136">
        <f t="shared" si="1035"/>
        <v>0</v>
      </c>
      <c r="BF2136">
        <f t="shared" si="1036"/>
        <v>0</v>
      </c>
      <c r="BG2136">
        <f t="shared" si="1037"/>
        <v>0</v>
      </c>
      <c r="BH2136">
        <f t="shared" si="1038"/>
        <v>0</v>
      </c>
      <c r="BI2136">
        <f t="shared" si="1039"/>
        <v>0</v>
      </c>
      <c r="BK2136">
        <f t="shared" si="1040"/>
        <v>0</v>
      </c>
      <c r="BL2136">
        <f t="shared" si="1041"/>
        <v>0</v>
      </c>
      <c r="BM2136">
        <f t="shared" si="1042"/>
        <v>0</v>
      </c>
      <c r="BN2136">
        <f t="shared" si="1043"/>
        <v>0</v>
      </c>
      <c r="BP2136">
        <f t="shared" si="1044"/>
        <v>0</v>
      </c>
      <c r="BQ2136">
        <f t="shared" si="1045"/>
        <v>0</v>
      </c>
      <c r="BR2136">
        <f t="shared" si="1046"/>
        <v>0</v>
      </c>
      <c r="BS2136">
        <f t="shared" si="1047"/>
        <v>0</v>
      </c>
      <c r="BU2136">
        <f t="shared" si="1048"/>
        <v>0</v>
      </c>
      <c r="BV2136">
        <f t="shared" si="1049"/>
        <v>0</v>
      </c>
      <c r="BW2136">
        <f t="shared" si="1050"/>
        <v>0</v>
      </c>
      <c r="BX2136">
        <f t="shared" si="1051"/>
        <v>0</v>
      </c>
      <c r="BZ2136">
        <f t="shared" si="1052"/>
        <v>0</v>
      </c>
      <c r="CA2136">
        <f t="shared" si="1053"/>
        <v>0</v>
      </c>
      <c r="CB2136">
        <f t="shared" si="1054"/>
        <v>0</v>
      </c>
      <c r="CC2136">
        <f t="shared" ref="CC2136:CE2136" si="1129">IF(OR(L2136="NS",L2136&lt;=SUM(P2136,T2136,X2136,AB2136,L2263,P2263,T2263,X2263,AB2263)),0,1)</f>
        <v>0</v>
      </c>
      <c r="CD2136">
        <f t="shared" si="1129"/>
        <v>0</v>
      </c>
      <c r="CE2136">
        <f t="shared" si="1129"/>
        <v>0</v>
      </c>
      <c r="CF2136">
        <f t="shared" ref="CF2136:CI2136" si="1130">IF(OR(O2136="na",O2136="ns"),0,IF(O2136&lt;=K2136,0,1))+IF(OR(S2136="na",S2136="ns"),0,IF(S2136&lt;=K2136,0,1))+IF(OR(W2136="na",W2136="ns"),0,IF(W2136&lt;=K2136,0,1))+IF(OR(AA2136="na",AA2136="ns"),0,IF(AA2136&lt;=K2136,0,1))+IF(OR(K2263="na",K2263="ns"),0,IF(K2263&lt;=K2136,0,1))+IF(OR(O2263="na",O2263="ns"),0,IF(O2263&lt;=K2136,0,1))+IF(OR(S2263="na",S2263="ns"),0,IF(S2263&lt;=K2136,0,1))+IF(OR(W2263="na",W2263="ns"),0,IF(W2263&lt;=K2136,0,1))+IF(OR(AA2263="na",AA2263="ns"),0,IF(AA2263&lt;=K2136,0,1))</f>
        <v>0</v>
      </c>
      <c r="CG2136">
        <f t="shared" si="1130"/>
        <v>0</v>
      </c>
      <c r="CH2136">
        <f t="shared" si="1130"/>
        <v>0</v>
      </c>
      <c r="CI2136">
        <f t="shared" si="1130"/>
        <v>0</v>
      </c>
    </row>
    <row r="2137" spans="1:87" ht="15" customHeight="1">
      <c r="A2137" s="192"/>
      <c r="B2137" s="8"/>
      <c r="C2137" s="143" t="s">
        <v>176</v>
      </c>
      <c r="D2137" s="321" t="str">
        <f t="shared" si="1015"/>
        <v/>
      </c>
      <c r="E2137" s="321"/>
      <c r="F2137" s="321"/>
      <c r="G2137" s="320"/>
      <c r="H2137" s="320"/>
      <c r="I2137" s="320"/>
      <c r="J2137" s="320"/>
      <c r="K2137" s="234"/>
      <c r="L2137" s="234"/>
      <c r="M2137" s="234"/>
      <c r="N2137" s="234"/>
      <c r="O2137" s="234"/>
      <c r="P2137" s="234"/>
      <c r="Q2137" s="234"/>
      <c r="R2137" s="234"/>
      <c r="S2137" s="234"/>
      <c r="T2137" s="234"/>
      <c r="U2137" s="234"/>
      <c r="V2137" s="234"/>
      <c r="W2137" s="234"/>
      <c r="X2137" s="234"/>
      <c r="Y2137" s="234"/>
      <c r="Z2137" s="234"/>
      <c r="AA2137" s="234"/>
      <c r="AB2137" s="234"/>
      <c r="AC2137" s="234"/>
      <c r="AD2137" s="234"/>
      <c r="AG2137">
        <f t="shared" si="1016"/>
        <v>0</v>
      </c>
      <c r="AH2137">
        <f t="shared" si="1017"/>
        <v>0</v>
      </c>
      <c r="AI2137">
        <f t="shared" si="1018"/>
        <v>0</v>
      </c>
      <c r="AJ2137">
        <f t="shared" si="1019"/>
        <v>0</v>
      </c>
      <c r="AL2137">
        <f t="shared" si="1020"/>
        <v>0</v>
      </c>
      <c r="AM2137">
        <f t="shared" si="1021"/>
        <v>0</v>
      </c>
      <c r="AN2137">
        <f t="shared" si="1022"/>
        <v>0</v>
      </c>
      <c r="AO2137">
        <f t="shared" si="1023"/>
        <v>0</v>
      </c>
      <c r="AQ2137">
        <f t="shared" si="1024"/>
        <v>0</v>
      </c>
      <c r="AR2137">
        <f t="shared" si="1025"/>
        <v>0</v>
      </c>
      <c r="AS2137">
        <f t="shared" si="1026"/>
        <v>0</v>
      </c>
      <c r="AT2137">
        <f t="shared" si="1027"/>
        <v>0</v>
      </c>
      <c r="AV2137">
        <f t="shared" si="1028"/>
        <v>0</v>
      </c>
      <c r="AW2137">
        <f t="shared" si="1029"/>
        <v>0</v>
      </c>
      <c r="AX2137">
        <f t="shared" si="1030"/>
        <v>0</v>
      </c>
      <c r="AY2137">
        <f t="shared" si="1031"/>
        <v>0</v>
      </c>
      <c r="BA2137">
        <f t="shared" si="1032"/>
        <v>0</v>
      </c>
      <c r="BB2137">
        <f t="shared" si="1033"/>
        <v>0</v>
      </c>
      <c r="BC2137">
        <f t="shared" si="1034"/>
        <v>0</v>
      </c>
      <c r="BD2137">
        <f t="shared" si="1035"/>
        <v>0</v>
      </c>
      <c r="BF2137">
        <f t="shared" si="1036"/>
        <v>0</v>
      </c>
      <c r="BG2137">
        <f t="shared" si="1037"/>
        <v>0</v>
      </c>
      <c r="BH2137">
        <f t="shared" si="1038"/>
        <v>0</v>
      </c>
      <c r="BI2137">
        <f t="shared" si="1039"/>
        <v>0</v>
      </c>
      <c r="BK2137">
        <f t="shared" si="1040"/>
        <v>0</v>
      </c>
      <c r="BL2137">
        <f t="shared" si="1041"/>
        <v>0</v>
      </c>
      <c r="BM2137">
        <f t="shared" si="1042"/>
        <v>0</v>
      </c>
      <c r="BN2137">
        <f t="shared" si="1043"/>
        <v>0</v>
      </c>
      <c r="BP2137">
        <f t="shared" si="1044"/>
        <v>0</v>
      </c>
      <c r="BQ2137">
        <f t="shared" si="1045"/>
        <v>0</v>
      </c>
      <c r="BR2137">
        <f t="shared" si="1046"/>
        <v>0</v>
      </c>
      <c r="BS2137">
        <f t="shared" si="1047"/>
        <v>0</v>
      </c>
      <c r="BU2137">
        <f t="shared" si="1048"/>
        <v>0</v>
      </c>
      <c r="BV2137">
        <f t="shared" si="1049"/>
        <v>0</v>
      </c>
      <c r="BW2137">
        <f t="shared" si="1050"/>
        <v>0</v>
      </c>
      <c r="BX2137">
        <f t="shared" si="1051"/>
        <v>0</v>
      </c>
      <c r="BZ2137">
        <f t="shared" si="1052"/>
        <v>0</v>
      </c>
      <c r="CA2137">
        <f t="shared" si="1053"/>
        <v>0</v>
      </c>
      <c r="CB2137">
        <f t="shared" si="1054"/>
        <v>0</v>
      </c>
      <c r="CC2137">
        <f t="shared" ref="CC2137:CE2137" si="1131">IF(OR(L2137="NS",L2137&lt;=SUM(P2137,T2137,X2137,AB2137,L2264,P2264,T2264,X2264,AB2264)),0,1)</f>
        <v>0</v>
      </c>
      <c r="CD2137">
        <f t="shared" si="1131"/>
        <v>0</v>
      </c>
      <c r="CE2137">
        <f t="shared" si="1131"/>
        <v>0</v>
      </c>
      <c r="CF2137">
        <f t="shared" ref="CF2137:CI2137" si="1132">IF(OR(O2137="na",O2137="ns"),0,IF(O2137&lt;=K2137,0,1))+IF(OR(S2137="na",S2137="ns"),0,IF(S2137&lt;=K2137,0,1))+IF(OR(W2137="na",W2137="ns"),0,IF(W2137&lt;=K2137,0,1))+IF(OR(AA2137="na",AA2137="ns"),0,IF(AA2137&lt;=K2137,0,1))+IF(OR(K2264="na",K2264="ns"),0,IF(K2264&lt;=K2137,0,1))+IF(OR(O2264="na",O2264="ns"),0,IF(O2264&lt;=K2137,0,1))+IF(OR(S2264="na",S2264="ns"),0,IF(S2264&lt;=K2137,0,1))+IF(OR(W2264="na",W2264="ns"),0,IF(W2264&lt;=K2137,0,1))+IF(OR(AA2264="na",AA2264="ns"),0,IF(AA2264&lt;=K2137,0,1))</f>
        <v>0</v>
      </c>
      <c r="CG2137">
        <f t="shared" si="1132"/>
        <v>0</v>
      </c>
      <c r="CH2137">
        <f t="shared" si="1132"/>
        <v>0</v>
      </c>
      <c r="CI2137">
        <f t="shared" si="1132"/>
        <v>0</v>
      </c>
    </row>
    <row r="2138" spans="1:87" ht="15" customHeight="1">
      <c r="A2138" s="192"/>
      <c r="B2138" s="8"/>
      <c r="C2138" s="143" t="s">
        <v>177</v>
      </c>
      <c r="D2138" s="321" t="str">
        <f t="shared" si="1015"/>
        <v/>
      </c>
      <c r="E2138" s="321"/>
      <c r="F2138" s="321"/>
      <c r="G2138" s="320"/>
      <c r="H2138" s="320"/>
      <c r="I2138" s="320"/>
      <c r="J2138" s="320"/>
      <c r="K2138" s="234"/>
      <c r="L2138" s="234"/>
      <c r="M2138" s="234"/>
      <c r="N2138" s="234"/>
      <c r="O2138" s="234"/>
      <c r="P2138" s="234"/>
      <c r="Q2138" s="234"/>
      <c r="R2138" s="234"/>
      <c r="S2138" s="234"/>
      <c r="T2138" s="234"/>
      <c r="U2138" s="234"/>
      <c r="V2138" s="234"/>
      <c r="W2138" s="234"/>
      <c r="X2138" s="234"/>
      <c r="Y2138" s="234"/>
      <c r="Z2138" s="234"/>
      <c r="AA2138" s="234"/>
      <c r="AB2138" s="234"/>
      <c r="AC2138" s="234"/>
      <c r="AD2138" s="234"/>
      <c r="AG2138">
        <f t="shared" si="1016"/>
        <v>0</v>
      </c>
      <c r="AH2138">
        <f t="shared" si="1017"/>
        <v>0</v>
      </c>
      <c r="AI2138">
        <f t="shared" si="1018"/>
        <v>0</v>
      </c>
      <c r="AJ2138">
        <f t="shared" si="1019"/>
        <v>0</v>
      </c>
      <c r="AL2138">
        <f t="shared" si="1020"/>
        <v>0</v>
      </c>
      <c r="AM2138">
        <f t="shared" si="1021"/>
        <v>0</v>
      </c>
      <c r="AN2138">
        <f t="shared" si="1022"/>
        <v>0</v>
      </c>
      <c r="AO2138">
        <f t="shared" si="1023"/>
        <v>0</v>
      </c>
      <c r="AQ2138">
        <f t="shared" si="1024"/>
        <v>0</v>
      </c>
      <c r="AR2138">
        <f t="shared" si="1025"/>
        <v>0</v>
      </c>
      <c r="AS2138">
        <f t="shared" si="1026"/>
        <v>0</v>
      </c>
      <c r="AT2138">
        <f t="shared" si="1027"/>
        <v>0</v>
      </c>
      <c r="AV2138">
        <f t="shared" si="1028"/>
        <v>0</v>
      </c>
      <c r="AW2138">
        <f t="shared" si="1029"/>
        <v>0</v>
      </c>
      <c r="AX2138">
        <f t="shared" si="1030"/>
        <v>0</v>
      </c>
      <c r="AY2138">
        <f t="shared" si="1031"/>
        <v>0</v>
      </c>
      <c r="BA2138">
        <f t="shared" si="1032"/>
        <v>0</v>
      </c>
      <c r="BB2138">
        <f t="shared" si="1033"/>
        <v>0</v>
      </c>
      <c r="BC2138">
        <f t="shared" si="1034"/>
        <v>0</v>
      </c>
      <c r="BD2138">
        <f t="shared" si="1035"/>
        <v>0</v>
      </c>
      <c r="BF2138">
        <f t="shared" si="1036"/>
        <v>0</v>
      </c>
      <c r="BG2138">
        <f t="shared" si="1037"/>
        <v>0</v>
      </c>
      <c r="BH2138">
        <f t="shared" si="1038"/>
        <v>0</v>
      </c>
      <c r="BI2138">
        <f t="shared" si="1039"/>
        <v>0</v>
      </c>
      <c r="BK2138">
        <f t="shared" si="1040"/>
        <v>0</v>
      </c>
      <c r="BL2138">
        <f t="shared" si="1041"/>
        <v>0</v>
      </c>
      <c r="BM2138">
        <f t="shared" si="1042"/>
        <v>0</v>
      </c>
      <c r="BN2138">
        <f t="shared" si="1043"/>
        <v>0</v>
      </c>
      <c r="BP2138">
        <f t="shared" si="1044"/>
        <v>0</v>
      </c>
      <c r="BQ2138">
        <f t="shared" si="1045"/>
        <v>0</v>
      </c>
      <c r="BR2138">
        <f t="shared" si="1046"/>
        <v>0</v>
      </c>
      <c r="BS2138">
        <f t="shared" si="1047"/>
        <v>0</v>
      </c>
      <c r="BU2138">
        <f t="shared" si="1048"/>
        <v>0</v>
      </c>
      <c r="BV2138">
        <f t="shared" si="1049"/>
        <v>0</v>
      </c>
      <c r="BW2138">
        <f t="shared" si="1050"/>
        <v>0</v>
      </c>
      <c r="BX2138">
        <f t="shared" si="1051"/>
        <v>0</v>
      </c>
      <c r="BZ2138">
        <f t="shared" si="1052"/>
        <v>0</v>
      </c>
      <c r="CA2138">
        <f t="shared" si="1053"/>
        <v>0</v>
      </c>
      <c r="CB2138">
        <f t="shared" si="1054"/>
        <v>0</v>
      </c>
      <c r="CC2138">
        <f t="shared" ref="CC2138:CE2138" si="1133">IF(OR(L2138="NS",L2138&lt;=SUM(P2138,T2138,X2138,AB2138,L2265,P2265,T2265,X2265,AB2265)),0,1)</f>
        <v>0</v>
      </c>
      <c r="CD2138">
        <f t="shared" si="1133"/>
        <v>0</v>
      </c>
      <c r="CE2138">
        <f t="shared" si="1133"/>
        <v>0</v>
      </c>
      <c r="CF2138">
        <f t="shared" ref="CF2138:CI2138" si="1134">IF(OR(O2138="na",O2138="ns"),0,IF(O2138&lt;=K2138,0,1))+IF(OR(S2138="na",S2138="ns"),0,IF(S2138&lt;=K2138,0,1))+IF(OR(W2138="na",W2138="ns"),0,IF(W2138&lt;=K2138,0,1))+IF(OR(AA2138="na",AA2138="ns"),0,IF(AA2138&lt;=K2138,0,1))+IF(OR(K2265="na",K2265="ns"),0,IF(K2265&lt;=K2138,0,1))+IF(OR(O2265="na",O2265="ns"),0,IF(O2265&lt;=K2138,0,1))+IF(OR(S2265="na",S2265="ns"),0,IF(S2265&lt;=K2138,0,1))+IF(OR(W2265="na",W2265="ns"),0,IF(W2265&lt;=K2138,0,1))+IF(OR(AA2265="na",AA2265="ns"),0,IF(AA2265&lt;=K2138,0,1))</f>
        <v>0</v>
      </c>
      <c r="CG2138">
        <f t="shared" si="1134"/>
        <v>0</v>
      </c>
      <c r="CH2138">
        <f t="shared" si="1134"/>
        <v>0</v>
      </c>
      <c r="CI2138">
        <f t="shared" si="1134"/>
        <v>0</v>
      </c>
    </row>
    <row r="2139" spans="1:87" ht="15" customHeight="1">
      <c r="A2139" s="192"/>
      <c r="B2139" s="8"/>
      <c r="C2139" s="143" t="s">
        <v>178</v>
      </c>
      <c r="D2139" s="321" t="str">
        <f t="shared" si="1015"/>
        <v/>
      </c>
      <c r="E2139" s="321"/>
      <c r="F2139" s="321"/>
      <c r="G2139" s="320"/>
      <c r="H2139" s="320"/>
      <c r="I2139" s="320"/>
      <c r="J2139" s="320"/>
      <c r="K2139" s="234"/>
      <c r="L2139" s="234"/>
      <c r="M2139" s="234"/>
      <c r="N2139" s="234"/>
      <c r="O2139" s="234"/>
      <c r="P2139" s="234"/>
      <c r="Q2139" s="234"/>
      <c r="R2139" s="234"/>
      <c r="S2139" s="234"/>
      <c r="T2139" s="234"/>
      <c r="U2139" s="234"/>
      <c r="V2139" s="234"/>
      <c r="W2139" s="234"/>
      <c r="X2139" s="234"/>
      <c r="Y2139" s="234"/>
      <c r="Z2139" s="234"/>
      <c r="AA2139" s="234"/>
      <c r="AB2139" s="234"/>
      <c r="AC2139" s="234"/>
      <c r="AD2139" s="234"/>
      <c r="AG2139">
        <f t="shared" si="1016"/>
        <v>0</v>
      </c>
      <c r="AH2139">
        <f t="shared" si="1017"/>
        <v>0</v>
      </c>
      <c r="AI2139">
        <f t="shared" si="1018"/>
        <v>0</v>
      </c>
      <c r="AJ2139">
        <f t="shared" si="1019"/>
        <v>0</v>
      </c>
      <c r="AL2139">
        <f t="shared" si="1020"/>
        <v>0</v>
      </c>
      <c r="AM2139">
        <f t="shared" si="1021"/>
        <v>0</v>
      </c>
      <c r="AN2139">
        <f t="shared" si="1022"/>
        <v>0</v>
      </c>
      <c r="AO2139">
        <f t="shared" si="1023"/>
        <v>0</v>
      </c>
      <c r="AQ2139">
        <f t="shared" si="1024"/>
        <v>0</v>
      </c>
      <c r="AR2139">
        <f t="shared" si="1025"/>
        <v>0</v>
      </c>
      <c r="AS2139">
        <f t="shared" si="1026"/>
        <v>0</v>
      </c>
      <c r="AT2139">
        <f t="shared" si="1027"/>
        <v>0</v>
      </c>
      <c r="AV2139">
        <f t="shared" si="1028"/>
        <v>0</v>
      </c>
      <c r="AW2139">
        <f t="shared" si="1029"/>
        <v>0</v>
      </c>
      <c r="AX2139">
        <f t="shared" si="1030"/>
        <v>0</v>
      </c>
      <c r="AY2139">
        <f t="shared" si="1031"/>
        <v>0</v>
      </c>
      <c r="BA2139">
        <f t="shared" si="1032"/>
        <v>0</v>
      </c>
      <c r="BB2139">
        <f t="shared" si="1033"/>
        <v>0</v>
      </c>
      <c r="BC2139">
        <f t="shared" si="1034"/>
        <v>0</v>
      </c>
      <c r="BD2139">
        <f t="shared" si="1035"/>
        <v>0</v>
      </c>
      <c r="BF2139">
        <f t="shared" si="1036"/>
        <v>0</v>
      </c>
      <c r="BG2139">
        <f t="shared" si="1037"/>
        <v>0</v>
      </c>
      <c r="BH2139">
        <f t="shared" si="1038"/>
        <v>0</v>
      </c>
      <c r="BI2139">
        <f t="shared" si="1039"/>
        <v>0</v>
      </c>
      <c r="BK2139">
        <f t="shared" si="1040"/>
        <v>0</v>
      </c>
      <c r="BL2139">
        <f t="shared" si="1041"/>
        <v>0</v>
      </c>
      <c r="BM2139">
        <f t="shared" si="1042"/>
        <v>0</v>
      </c>
      <c r="BN2139">
        <f t="shared" si="1043"/>
        <v>0</v>
      </c>
      <c r="BP2139">
        <f t="shared" si="1044"/>
        <v>0</v>
      </c>
      <c r="BQ2139">
        <f t="shared" si="1045"/>
        <v>0</v>
      </c>
      <c r="BR2139">
        <f t="shared" si="1046"/>
        <v>0</v>
      </c>
      <c r="BS2139">
        <f t="shared" si="1047"/>
        <v>0</v>
      </c>
      <c r="BU2139">
        <f t="shared" si="1048"/>
        <v>0</v>
      </c>
      <c r="BV2139">
        <f t="shared" si="1049"/>
        <v>0</v>
      </c>
      <c r="BW2139">
        <f t="shared" si="1050"/>
        <v>0</v>
      </c>
      <c r="BX2139">
        <f t="shared" si="1051"/>
        <v>0</v>
      </c>
      <c r="BZ2139">
        <f t="shared" si="1052"/>
        <v>0</v>
      </c>
      <c r="CA2139">
        <f t="shared" si="1053"/>
        <v>0</v>
      </c>
      <c r="CB2139">
        <f t="shared" si="1054"/>
        <v>0</v>
      </c>
      <c r="CC2139">
        <f t="shared" ref="CC2139:CE2139" si="1135">IF(OR(L2139="NS",L2139&lt;=SUM(P2139,T2139,X2139,AB2139,L2266,P2266,T2266,X2266,AB2266)),0,1)</f>
        <v>0</v>
      </c>
      <c r="CD2139">
        <f t="shared" si="1135"/>
        <v>0</v>
      </c>
      <c r="CE2139">
        <f t="shared" si="1135"/>
        <v>0</v>
      </c>
      <c r="CF2139">
        <f t="shared" ref="CF2139:CI2139" si="1136">IF(OR(O2139="na",O2139="ns"),0,IF(O2139&lt;=K2139,0,1))+IF(OR(S2139="na",S2139="ns"),0,IF(S2139&lt;=K2139,0,1))+IF(OR(W2139="na",W2139="ns"),0,IF(W2139&lt;=K2139,0,1))+IF(OR(AA2139="na",AA2139="ns"),0,IF(AA2139&lt;=K2139,0,1))+IF(OR(K2266="na",K2266="ns"),0,IF(K2266&lt;=K2139,0,1))+IF(OR(O2266="na",O2266="ns"),0,IF(O2266&lt;=K2139,0,1))+IF(OR(S2266="na",S2266="ns"),0,IF(S2266&lt;=K2139,0,1))+IF(OR(W2266="na",W2266="ns"),0,IF(W2266&lt;=K2139,0,1))+IF(OR(AA2266="na",AA2266="ns"),0,IF(AA2266&lt;=K2139,0,1))</f>
        <v>0</v>
      </c>
      <c r="CG2139">
        <f t="shared" si="1136"/>
        <v>0</v>
      </c>
      <c r="CH2139">
        <f t="shared" si="1136"/>
        <v>0</v>
      </c>
      <c r="CI2139">
        <f t="shared" si="1136"/>
        <v>0</v>
      </c>
    </row>
    <row r="2140" spans="1:87" ht="15" customHeight="1">
      <c r="A2140" s="192"/>
      <c r="B2140" s="8"/>
      <c r="C2140" s="143" t="s">
        <v>179</v>
      </c>
      <c r="D2140" s="321" t="str">
        <f t="shared" si="1015"/>
        <v/>
      </c>
      <c r="E2140" s="321"/>
      <c r="F2140" s="321"/>
      <c r="G2140" s="320"/>
      <c r="H2140" s="320"/>
      <c r="I2140" s="320"/>
      <c r="J2140" s="320"/>
      <c r="K2140" s="234"/>
      <c r="L2140" s="234"/>
      <c r="M2140" s="234"/>
      <c r="N2140" s="234"/>
      <c r="O2140" s="234"/>
      <c r="P2140" s="234"/>
      <c r="Q2140" s="234"/>
      <c r="R2140" s="234"/>
      <c r="S2140" s="234"/>
      <c r="T2140" s="234"/>
      <c r="U2140" s="234"/>
      <c r="V2140" s="234"/>
      <c r="W2140" s="234"/>
      <c r="X2140" s="234"/>
      <c r="Y2140" s="234"/>
      <c r="Z2140" s="234"/>
      <c r="AA2140" s="234"/>
      <c r="AB2140" s="234"/>
      <c r="AC2140" s="234"/>
      <c r="AD2140" s="234"/>
      <c r="AG2140">
        <f t="shared" si="1016"/>
        <v>0</v>
      </c>
      <c r="AH2140">
        <f t="shared" si="1017"/>
        <v>0</v>
      </c>
      <c r="AI2140">
        <f t="shared" si="1018"/>
        <v>0</v>
      </c>
      <c r="AJ2140">
        <f t="shared" si="1019"/>
        <v>0</v>
      </c>
      <c r="AL2140">
        <f t="shared" si="1020"/>
        <v>0</v>
      </c>
      <c r="AM2140">
        <f t="shared" si="1021"/>
        <v>0</v>
      </c>
      <c r="AN2140">
        <f t="shared" si="1022"/>
        <v>0</v>
      </c>
      <c r="AO2140">
        <f t="shared" si="1023"/>
        <v>0</v>
      </c>
      <c r="AQ2140">
        <f t="shared" si="1024"/>
        <v>0</v>
      </c>
      <c r="AR2140">
        <f t="shared" si="1025"/>
        <v>0</v>
      </c>
      <c r="AS2140">
        <f t="shared" si="1026"/>
        <v>0</v>
      </c>
      <c r="AT2140">
        <f t="shared" si="1027"/>
        <v>0</v>
      </c>
      <c r="AV2140">
        <f t="shared" si="1028"/>
        <v>0</v>
      </c>
      <c r="AW2140">
        <f t="shared" si="1029"/>
        <v>0</v>
      </c>
      <c r="AX2140">
        <f t="shared" si="1030"/>
        <v>0</v>
      </c>
      <c r="AY2140">
        <f t="shared" si="1031"/>
        <v>0</v>
      </c>
      <c r="BA2140">
        <f t="shared" si="1032"/>
        <v>0</v>
      </c>
      <c r="BB2140">
        <f t="shared" si="1033"/>
        <v>0</v>
      </c>
      <c r="BC2140">
        <f t="shared" si="1034"/>
        <v>0</v>
      </c>
      <c r="BD2140">
        <f t="shared" si="1035"/>
        <v>0</v>
      </c>
      <c r="BF2140">
        <f t="shared" si="1036"/>
        <v>0</v>
      </c>
      <c r="BG2140">
        <f t="shared" si="1037"/>
        <v>0</v>
      </c>
      <c r="BH2140">
        <f t="shared" si="1038"/>
        <v>0</v>
      </c>
      <c r="BI2140">
        <f t="shared" si="1039"/>
        <v>0</v>
      </c>
      <c r="BK2140">
        <f t="shared" si="1040"/>
        <v>0</v>
      </c>
      <c r="BL2140">
        <f t="shared" si="1041"/>
        <v>0</v>
      </c>
      <c r="BM2140">
        <f t="shared" si="1042"/>
        <v>0</v>
      </c>
      <c r="BN2140">
        <f t="shared" si="1043"/>
        <v>0</v>
      </c>
      <c r="BP2140">
        <f t="shared" si="1044"/>
        <v>0</v>
      </c>
      <c r="BQ2140">
        <f t="shared" si="1045"/>
        <v>0</v>
      </c>
      <c r="BR2140">
        <f t="shared" si="1046"/>
        <v>0</v>
      </c>
      <c r="BS2140">
        <f t="shared" si="1047"/>
        <v>0</v>
      </c>
      <c r="BU2140">
        <f t="shared" si="1048"/>
        <v>0</v>
      </c>
      <c r="BV2140">
        <f t="shared" si="1049"/>
        <v>0</v>
      </c>
      <c r="BW2140">
        <f t="shared" si="1050"/>
        <v>0</v>
      </c>
      <c r="BX2140">
        <f t="shared" si="1051"/>
        <v>0</v>
      </c>
      <c r="BZ2140">
        <f t="shared" si="1052"/>
        <v>0</v>
      </c>
      <c r="CA2140">
        <f t="shared" si="1053"/>
        <v>0</v>
      </c>
      <c r="CB2140">
        <f t="shared" si="1054"/>
        <v>0</v>
      </c>
      <c r="CC2140">
        <f t="shared" ref="CC2140:CE2140" si="1137">IF(OR(L2140="NS",L2140&lt;=SUM(P2140,T2140,X2140,AB2140,L2267,P2267,T2267,X2267,AB2267)),0,1)</f>
        <v>0</v>
      </c>
      <c r="CD2140">
        <f t="shared" si="1137"/>
        <v>0</v>
      </c>
      <c r="CE2140">
        <f t="shared" si="1137"/>
        <v>0</v>
      </c>
      <c r="CF2140">
        <f t="shared" ref="CF2140:CI2140" si="1138">IF(OR(O2140="na",O2140="ns"),0,IF(O2140&lt;=K2140,0,1))+IF(OR(S2140="na",S2140="ns"),0,IF(S2140&lt;=K2140,0,1))+IF(OR(W2140="na",W2140="ns"),0,IF(W2140&lt;=K2140,0,1))+IF(OR(AA2140="na",AA2140="ns"),0,IF(AA2140&lt;=K2140,0,1))+IF(OR(K2267="na",K2267="ns"),0,IF(K2267&lt;=K2140,0,1))+IF(OR(O2267="na",O2267="ns"),0,IF(O2267&lt;=K2140,0,1))+IF(OR(S2267="na",S2267="ns"),0,IF(S2267&lt;=K2140,0,1))+IF(OR(W2267="na",W2267="ns"),0,IF(W2267&lt;=K2140,0,1))+IF(OR(AA2267="na",AA2267="ns"),0,IF(AA2267&lt;=K2140,0,1))</f>
        <v>0</v>
      </c>
      <c r="CG2140">
        <f t="shared" si="1138"/>
        <v>0</v>
      </c>
      <c r="CH2140">
        <f t="shared" si="1138"/>
        <v>0</v>
      </c>
      <c r="CI2140">
        <f t="shared" si="1138"/>
        <v>0</v>
      </c>
    </row>
    <row r="2141" spans="1:87" ht="15" customHeight="1">
      <c r="A2141" s="192"/>
      <c r="B2141" s="8"/>
      <c r="C2141" s="143" t="s">
        <v>180</v>
      </c>
      <c r="D2141" s="321" t="str">
        <f t="shared" si="1015"/>
        <v/>
      </c>
      <c r="E2141" s="321"/>
      <c r="F2141" s="321"/>
      <c r="G2141" s="320"/>
      <c r="H2141" s="320"/>
      <c r="I2141" s="320"/>
      <c r="J2141" s="320"/>
      <c r="K2141" s="234"/>
      <c r="L2141" s="234"/>
      <c r="M2141" s="234"/>
      <c r="N2141" s="234"/>
      <c r="O2141" s="234"/>
      <c r="P2141" s="234"/>
      <c r="Q2141" s="234"/>
      <c r="R2141" s="234"/>
      <c r="S2141" s="234"/>
      <c r="T2141" s="234"/>
      <c r="U2141" s="234"/>
      <c r="V2141" s="234"/>
      <c r="W2141" s="234"/>
      <c r="X2141" s="234"/>
      <c r="Y2141" s="234"/>
      <c r="Z2141" s="234"/>
      <c r="AA2141" s="234"/>
      <c r="AB2141" s="234"/>
      <c r="AC2141" s="234"/>
      <c r="AD2141" s="234"/>
      <c r="AG2141">
        <f t="shared" si="1016"/>
        <v>0</v>
      </c>
      <c r="AH2141">
        <f t="shared" si="1017"/>
        <v>0</v>
      </c>
      <c r="AI2141">
        <f t="shared" si="1018"/>
        <v>0</v>
      </c>
      <c r="AJ2141">
        <f t="shared" si="1019"/>
        <v>0</v>
      </c>
      <c r="AL2141">
        <f t="shared" si="1020"/>
        <v>0</v>
      </c>
      <c r="AM2141">
        <f t="shared" si="1021"/>
        <v>0</v>
      </c>
      <c r="AN2141">
        <f t="shared" si="1022"/>
        <v>0</v>
      </c>
      <c r="AO2141">
        <f t="shared" si="1023"/>
        <v>0</v>
      </c>
      <c r="AQ2141">
        <f t="shared" si="1024"/>
        <v>0</v>
      </c>
      <c r="AR2141">
        <f t="shared" si="1025"/>
        <v>0</v>
      </c>
      <c r="AS2141">
        <f t="shared" si="1026"/>
        <v>0</v>
      </c>
      <c r="AT2141">
        <f t="shared" si="1027"/>
        <v>0</v>
      </c>
      <c r="AV2141">
        <f t="shared" si="1028"/>
        <v>0</v>
      </c>
      <c r="AW2141">
        <f t="shared" si="1029"/>
        <v>0</v>
      </c>
      <c r="AX2141">
        <f t="shared" si="1030"/>
        <v>0</v>
      </c>
      <c r="AY2141">
        <f t="shared" si="1031"/>
        <v>0</v>
      </c>
      <c r="BA2141">
        <f t="shared" si="1032"/>
        <v>0</v>
      </c>
      <c r="BB2141">
        <f t="shared" si="1033"/>
        <v>0</v>
      </c>
      <c r="BC2141">
        <f t="shared" si="1034"/>
        <v>0</v>
      </c>
      <c r="BD2141">
        <f t="shared" si="1035"/>
        <v>0</v>
      </c>
      <c r="BF2141">
        <f t="shared" si="1036"/>
        <v>0</v>
      </c>
      <c r="BG2141">
        <f t="shared" si="1037"/>
        <v>0</v>
      </c>
      <c r="BH2141">
        <f t="shared" si="1038"/>
        <v>0</v>
      </c>
      <c r="BI2141">
        <f t="shared" si="1039"/>
        <v>0</v>
      </c>
      <c r="BK2141">
        <f t="shared" si="1040"/>
        <v>0</v>
      </c>
      <c r="BL2141">
        <f t="shared" si="1041"/>
        <v>0</v>
      </c>
      <c r="BM2141">
        <f t="shared" si="1042"/>
        <v>0</v>
      </c>
      <c r="BN2141">
        <f t="shared" si="1043"/>
        <v>0</v>
      </c>
      <c r="BP2141">
        <f t="shared" si="1044"/>
        <v>0</v>
      </c>
      <c r="BQ2141">
        <f t="shared" si="1045"/>
        <v>0</v>
      </c>
      <c r="BR2141">
        <f t="shared" si="1046"/>
        <v>0</v>
      </c>
      <c r="BS2141">
        <f t="shared" si="1047"/>
        <v>0</v>
      </c>
      <c r="BU2141">
        <f t="shared" si="1048"/>
        <v>0</v>
      </c>
      <c r="BV2141">
        <f t="shared" si="1049"/>
        <v>0</v>
      </c>
      <c r="BW2141">
        <f t="shared" si="1050"/>
        <v>0</v>
      </c>
      <c r="BX2141">
        <f t="shared" si="1051"/>
        <v>0</v>
      </c>
      <c r="BZ2141">
        <f t="shared" si="1052"/>
        <v>0</v>
      </c>
      <c r="CA2141">
        <f t="shared" si="1053"/>
        <v>0</v>
      </c>
      <c r="CB2141">
        <f t="shared" si="1054"/>
        <v>0</v>
      </c>
      <c r="CC2141">
        <f t="shared" ref="CC2141:CE2141" si="1139">IF(OR(L2141="NS",L2141&lt;=SUM(P2141,T2141,X2141,AB2141,L2268,P2268,T2268,X2268,AB2268)),0,1)</f>
        <v>0</v>
      </c>
      <c r="CD2141">
        <f t="shared" si="1139"/>
        <v>0</v>
      </c>
      <c r="CE2141">
        <f t="shared" si="1139"/>
        <v>0</v>
      </c>
      <c r="CF2141">
        <f t="shared" ref="CF2141:CI2141" si="1140">IF(OR(O2141="na",O2141="ns"),0,IF(O2141&lt;=K2141,0,1))+IF(OR(S2141="na",S2141="ns"),0,IF(S2141&lt;=K2141,0,1))+IF(OR(W2141="na",W2141="ns"),0,IF(W2141&lt;=K2141,0,1))+IF(OR(AA2141="na",AA2141="ns"),0,IF(AA2141&lt;=K2141,0,1))+IF(OR(K2268="na",K2268="ns"),0,IF(K2268&lt;=K2141,0,1))+IF(OR(O2268="na",O2268="ns"),0,IF(O2268&lt;=K2141,0,1))+IF(OR(S2268="na",S2268="ns"),0,IF(S2268&lt;=K2141,0,1))+IF(OR(W2268="na",W2268="ns"),0,IF(W2268&lt;=K2141,0,1))+IF(OR(AA2268="na",AA2268="ns"),0,IF(AA2268&lt;=K2141,0,1))</f>
        <v>0</v>
      </c>
      <c r="CG2141">
        <f t="shared" si="1140"/>
        <v>0</v>
      </c>
      <c r="CH2141">
        <f t="shared" si="1140"/>
        <v>0</v>
      </c>
      <c r="CI2141">
        <f t="shared" si="1140"/>
        <v>0</v>
      </c>
    </row>
    <row r="2142" spans="1:87" ht="15" customHeight="1">
      <c r="A2142" s="192"/>
      <c r="B2142" s="8"/>
      <c r="C2142" s="143" t="s">
        <v>181</v>
      </c>
      <c r="D2142" s="321" t="str">
        <f t="shared" si="1015"/>
        <v/>
      </c>
      <c r="E2142" s="321"/>
      <c r="F2142" s="321"/>
      <c r="G2142" s="320"/>
      <c r="H2142" s="320"/>
      <c r="I2142" s="320"/>
      <c r="J2142" s="320"/>
      <c r="K2142" s="234"/>
      <c r="L2142" s="234"/>
      <c r="M2142" s="234"/>
      <c r="N2142" s="234"/>
      <c r="O2142" s="234"/>
      <c r="P2142" s="234"/>
      <c r="Q2142" s="234"/>
      <c r="R2142" s="234"/>
      <c r="S2142" s="234"/>
      <c r="T2142" s="234"/>
      <c r="U2142" s="234"/>
      <c r="V2142" s="234"/>
      <c r="W2142" s="234"/>
      <c r="X2142" s="234"/>
      <c r="Y2142" s="234"/>
      <c r="Z2142" s="234"/>
      <c r="AA2142" s="234"/>
      <c r="AB2142" s="234"/>
      <c r="AC2142" s="234"/>
      <c r="AD2142" s="234"/>
      <c r="AG2142">
        <f t="shared" si="1016"/>
        <v>0</v>
      </c>
      <c r="AH2142">
        <f t="shared" si="1017"/>
        <v>0</v>
      </c>
      <c r="AI2142">
        <f t="shared" si="1018"/>
        <v>0</v>
      </c>
      <c r="AJ2142">
        <f t="shared" si="1019"/>
        <v>0</v>
      </c>
      <c r="AL2142">
        <f t="shared" si="1020"/>
        <v>0</v>
      </c>
      <c r="AM2142">
        <f t="shared" si="1021"/>
        <v>0</v>
      </c>
      <c r="AN2142">
        <f t="shared" si="1022"/>
        <v>0</v>
      </c>
      <c r="AO2142">
        <f t="shared" si="1023"/>
        <v>0</v>
      </c>
      <c r="AQ2142">
        <f t="shared" si="1024"/>
        <v>0</v>
      </c>
      <c r="AR2142">
        <f t="shared" si="1025"/>
        <v>0</v>
      </c>
      <c r="AS2142">
        <f t="shared" si="1026"/>
        <v>0</v>
      </c>
      <c r="AT2142">
        <f t="shared" si="1027"/>
        <v>0</v>
      </c>
      <c r="AV2142">
        <f t="shared" si="1028"/>
        <v>0</v>
      </c>
      <c r="AW2142">
        <f t="shared" si="1029"/>
        <v>0</v>
      </c>
      <c r="AX2142">
        <f t="shared" si="1030"/>
        <v>0</v>
      </c>
      <c r="AY2142">
        <f t="shared" si="1031"/>
        <v>0</v>
      </c>
      <c r="BA2142">
        <f t="shared" si="1032"/>
        <v>0</v>
      </c>
      <c r="BB2142">
        <f t="shared" si="1033"/>
        <v>0</v>
      </c>
      <c r="BC2142">
        <f t="shared" si="1034"/>
        <v>0</v>
      </c>
      <c r="BD2142">
        <f t="shared" si="1035"/>
        <v>0</v>
      </c>
      <c r="BF2142">
        <f t="shared" si="1036"/>
        <v>0</v>
      </c>
      <c r="BG2142">
        <f t="shared" si="1037"/>
        <v>0</v>
      </c>
      <c r="BH2142">
        <f t="shared" si="1038"/>
        <v>0</v>
      </c>
      <c r="BI2142">
        <f t="shared" si="1039"/>
        <v>0</v>
      </c>
      <c r="BK2142">
        <f t="shared" si="1040"/>
        <v>0</v>
      </c>
      <c r="BL2142">
        <f t="shared" si="1041"/>
        <v>0</v>
      </c>
      <c r="BM2142">
        <f t="shared" si="1042"/>
        <v>0</v>
      </c>
      <c r="BN2142">
        <f t="shared" si="1043"/>
        <v>0</v>
      </c>
      <c r="BP2142">
        <f t="shared" si="1044"/>
        <v>0</v>
      </c>
      <c r="BQ2142">
        <f t="shared" si="1045"/>
        <v>0</v>
      </c>
      <c r="BR2142">
        <f t="shared" si="1046"/>
        <v>0</v>
      </c>
      <c r="BS2142">
        <f t="shared" si="1047"/>
        <v>0</v>
      </c>
      <c r="BU2142">
        <f t="shared" si="1048"/>
        <v>0</v>
      </c>
      <c r="BV2142">
        <f t="shared" si="1049"/>
        <v>0</v>
      </c>
      <c r="BW2142">
        <f t="shared" si="1050"/>
        <v>0</v>
      </c>
      <c r="BX2142">
        <f t="shared" si="1051"/>
        <v>0</v>
      </c>
      <c r="BZ2142">
        <f t="shared" si="1052"/>
        <v>0</v>
      </c>
      <c r="CA2142">
        <f t="shared" si="1053"/>
        <v>0</v>
      </c>
      <c r="CB2142">
        <f t="shared" si="1054"/>
        <v>0</v>
      </c>
      <c r="CC2142">
        <f t="shared" ref="CC2142:CE2142" si="1141">IF(OR(L2142="NS",L2142&lt;=SUM(P2142,T2142,X2142,AB2142,L2269,P2269,T2269,X2269,AB2269)),0,1)</f>
        <v>0</v>
      </c>
      <c r="CD2142">
        <f t="shared" si="1141"/>
        <v>0</v>
      </c>
      <c r="CE2142">
        <f t="shared" si="1141"/>
        <v>0</v>
      </c>
      <c r="CF2142">
        <f t="shared" ref="CF2142:CI2142" si="1142">IF(OR(O2142="na",O2142="ns"),0,IF(O2142&lt;=K2142,0,1))+IF(OR(S2142="na",S2142="ns"),0,IF(S2142&lt;=K2142,0,1))+IF(OR(W2142="na",W2142="ns"),0,IF(W2142&lt;=K2142,0,1))+IF(OR(AA2142="na",AA2142="ns"),0,IF(AA2142&lt;=K2142,0,1))+IF(OR(K2269="na",K2269="ns"),0,IF(K2269&lt;=K2142,0,1))+IF(OR(O2269="na",O2269="ns"),0,IF(O2269&lt;=K2142,0,1))+IF(OR(S2269="na",S2269="ns"),0,IF(S2269&lt;=K2142,0,1))+IF(OR(W2269="na",W2269="ns"),0,IF(W2269&lt;=K2142,0,1))+IF(OR(AA2269="na",AA2269="ns"),0,IF(AA2269&lt;=K2142,0,1))</f>
        <v>0</v>
      </c>
      <c r="CG2142">
        <f t="shared" si="1142"/>
        <v>0</v>
      </c>
      <c r="CH2142">
        <f t="shared" si="1142"/>
        <v>0</v>
      </c>
      <c r="CI2142">
        <f t="shared" si="1142"/>
        <v>0</v>
      </c>
    </row>
    <row r="2143" spans="1:87" ht="15" customHeight="1">
      <c r="A2143" s="192"/>
      <c r="B2143" s="8"/>
      <c r="C2143" s="143" t="s">
        <v>182</v>
      </c>
      <c r="D2143" s="321" t="str">
        <f t="shared" si="1015"/>
        <v/>
      </c>
      <c r="E2143" s="321"/>
      <c r="F2143" s="321"/>
      <c r="G2143" s="320"/>
      <c r="H2143" s="320"/>
      <c r="I2143" s="320"/>
      <c r="J2143" s="320"/>
      <c r="K2143" s="234"/>
      <c r="L2143" s="234"/>
      <c r="M2143" s="234"/>
      <c r="N2143" s="234"/>
      <c r="O2143" s="234"/>
      <c r="P2143" s="234"/>
      <c r="Q2143" s="234"/>
      <c r="R2143" s="234"/>
      <c r="S2143" s="234"/>
      <c r="T2143" s="234"/>
      <c r="U2143" s="234"/>
      <c r="V2143" s="234"/>
      <c r="W2143" s="234"/>
      <c r="X2143" s="234"/>
      <c r="Y2143" s="234"/>
      <c r="Z2143" s="234"/>
      <c r="AA2143" s="234"/>
      <c r="AB2143" s="234"/>
      <c r="AC2143" s="234"/>
      <c r="AD2143" s="234"/>
      <c r="AG2143">
        <f t="shared" si="1016"/>
        <v>0</v>
      </c>
      <c r="AH2143">
        <f t="shared" si="1017"/>
        <v>0</v>
      </c>
      <c r="AI2143">
        <f t="shared" si="1018"/>
        <v>0</v>
      </c>
      <c r="AJ2143">
        <f t="shared" si="1019"/>
        <v>0</v>
      </c>
      <c r="AL2143">
        <f t="shared" si="1020"/>
        <v>0</v>
      </c>
      <c r="AM2143">
        <f t="shared" si="1021"/>
        <v>0</v>
      </c>
      <c r="AN2143">
        <f t="shared" si="1022"/>
        <v>0</v>
      </c>
      <c r="AO2143">
        <f t="shared" si="1023"/>
        <v>0</v>
      </c>
      <c r="AQ2143">
        <f t="shared" si="1024"/>
        <v>0</v>
      </c>
      <c r="AR2143">
        <f t="shared" si="1025"/>
        <v>0</v>
      </c>
      <c r="AS2143">
        <f t="shared" si="1026"/>
        <v>0</v>
      </c>
      <c r="AT2143">
        <f t="shared" si="1027"/>
        <v>0</v>
      </c>
      <c r="AV2143">
        <f t="shared" si="1028"/>
        <v>0</v>
      </c>
      <c r="AW2143">
        <f t="shared" si="1029"/>
        <v>0</v>
      </c>
      <c r="AX2143">
        <f t="shared" si="1030"/>
        <v>0</v>
      </c>
      <c r="AY2143">
        <f t="shared" si="1031"/>
        <v>0</v>
      </c>
      <c r="BA2143">
        <f t="shared" si="1032"/>
        <v>0</v>
      </c>
      <c r="BB2143">
        <f t="shared" si="1033"/>
        <v>0</v>
      </c>
      <c r="BC2143">
        <f t="shared" si="1034"/>
        <v>0</v>
      </c>
      <c r="BD2143">
        <f t="shared" si="1035"/>
        <v>0</v>
      </c>
      <c r="BF2143">
        <f t="shared" si="1036"/>
        <v>0</v>
      </c>
      <c r="BG2143">
        <f t="shared" si="1037"/>
        <v>0</v>
      </c>
      <c r="BH2143">
        <f t="shared" si="1038"/>
        <v>0</v>
      </c>
      <c r="BI2143">
        <f t="shared" si="1039"/>
        <v>0</v>
      </c>
      <c r="BK2143">
        <f t="shared" si="1040"/>
        <v>0</v>
      </c>
      <c r="BL2143">
        <f t="shared" si="1041"/>
        <v>0</v>
      </c>
      <c r="BM2143">
        <f t="shared" si="1042"/>
        <v>0</v>
      </c>
      <c r="BN2143">
        <f t="shared" si="1043"/>
        <v>0</v>
      </c>
      <c r="BP2143">
        <f t="shared" si="1044"/>
        <v>0</v>
      </c>
      <c r="BQ2143">
        <f t="shared" si="1045"/>
        <v>0</v>
      </c>
      <c r="BR2143">
        <f t="shared" si="1046"/>
        <v>0</v>
      </c>
      <c r="BS2143">
        <f t="shared" si="1047"/>
        <v>0</v>
      </c>
      <c r="BU2143">
        <f t="shared" si="1048"/>
        <v>0</v>
      </c>
      <c r="BV2143">
        <f t="shared" si="1049"/>
        <v>0</v>
      </c>
      <c r="BW2143">
        <f t="shared" si="1050"/>
        <v>0</v>
      </c>
      <c r="BX2143">
        <f t="shared" si="1051"/>
        <v>0</v>
      </c>
      <c r="BZ2143">
        <f t="shared" si="1052"/>
        <v>0</v>
      </c>
      <c r="CA2143">
        <f t="shared" si="1053"/>
        <v>0</v>
      </c>
      <c r="CB2143">
        <f t="shared" si="1054"/>
        <v>0</v>
      </c>
      <c r="CC2143">
        <f t="shared" ref="CC2143:CE2143" si="1143">IF(OR(L2143="NS",L2143&lt;=SUM(P2143,T2143,X2143,AB2143,L2270,P2270,T2270,X2270,AB2270)),0,1)</f>
        <v>0</v>
      </c>
      <c r="CD2143">
        <f t="shared" si="1143"/>
        <v>0</v>
      </c>
      <c r="CE2143">
        <f t="shared" si="1143"/>
        <v>0</v>
      </c>
      <c r="CF2143">
        <f t="shared" ref="CF2143:CI2143" si="1144">IF(OR(O2143="na",O2143="ns"),0,IF(O2143&lt;=K2143,0,1))+IF(OR(S2143="na",S2143="ns"),0,IF(S2143&lt;=K2143,0,1))+IF(OR(W2143="na",W2143="ns"),0,IF(W2143&lt;=K2143,0,1))+IF(OR(AA2143="na",AA2143="ns"),0,IF(AA2143&lt;=K2143,0,1))+IF(OR(K2270="na",K2270="ns"),0,IF(K2270&lt;=K2143,0,1))+IF(OR(O2270="na",O2270="ns"),0,IF(O2270&lt;=K2143,0,1))+IF(OR(S2270="na",S2270="ns"),0,IF(S2270&lt;=K2143,0,1))+IF(OR(W2270="na",W2270="ns"),0,IF(W2270&lt;=K2143,0,1))+IF(OR(AA2270="na",AA2270="ns"),0,IF(AA2270&lt;=K2143,0,1))</f>
        <v>0</v>
      </c>
      <c r="CG2143">
        <f t="shared" si="1144"/>
        <v>0</v>
      </c>
      <c r="CH2143">
        <f t="shared" si="1144"/>
        <v>0</v>
      </c>
      <c r="CI2143">
        <f t="shared" si="1144"/>
        <v>0</v>
      </c>
    </row>
    <row r="2144" spans="1:87" ht="15" customHeight="1">
      <c r="A2144" s="192"/>
      <c r="B2144" s="8"/>
      <c r="C2144" s="143" t="s">
        <v>183</v>
      </c>
      <c r="D2144" s="321" t="str">
        <f t="shared" si="1015"/>
        <v/>
      </c>
      <c r="E2144" s="321"/>
      <c r="F2144" s="321"/>
      <c r="G2144" s="320"/>
      <c r="H2144" s="320"/>
      <c r="I2144" s="320"/>
      <c r="J2144" s="320"/>
      <c r="K2144" s="234"/>
      <c r="L2144" s="234"/>
      <c r="M2144" s="234"/>
      <c r="N2144" s="234"/>
      <c r="O2144" s="234"/>
      <c r="P2144" s="234"/>
      <c r="Q2144" s="234"/>
      <c r="R2144" s="234"/>
      <c r="S2144" s="234"/>
      <c r="T2144" s="234"/>
      <c r="U2144" s="234"/>
      <c r="V2144" s="234"/>
      <c r="W2144" s="234"/>
      <c r="X2144" s="234"/>
      <c r="Y2144" s="234"/>
      <c r="Z2144" s="234"/>
      <c r="AA2144" s="234"/>
      <c r="AB2144" s="234"/>
      <c r="AC2144" s="234"/>
      <c r="AD2144" s="234"/>
      <c r="AG2144">
        <f t="shared" si="1016"/>
        <v>0</v>
      </c>
      <c r="AH2144">
        <f t="shared" si="1017"/>
        <v>0</v>
      </c>
      <c r="AI2144">
        <f t="shared" si="1018"/>
        <v>0</v>
      </c>
      <c r="AJ2144">
        <f t="shared" si="1019"/>
        <v>0</v>
      </c>
      <c r="AL2144">
        <f t="shared" si="1020"/>
        <v>0</v>
      </c>
      <c r="AM2144">
        <f t="shared" si="1021"/>
        <v>0</v>
      </c>
      <c r="AN2144">
        <f t="shared" si="1022"/>
        <v>0</v>
      </c>
      <c r="AO2144">
        <f t="shared" si="1023"/>
        <v>0</v>
      </c>
      <c r="AQ2144">
        <f t="shared" si="1024"/>
        <v>0</v>
      </c>
      <c r="AR2144">
        <f t="shared" si="1025"/>
        <v>0</v>
      </c>
      <c r="AS2144">
        <f t="shared" si="1026"/>
        <v>0</v>
      </c>
      <c r="AT2144">
        <f t="shared" si="1027"/>
        <v>0</v>
      </c>
      <c r="AV2144">
        <f t="shared" si="1028"/>
        <v>0</v>
      </c>
      <c r="AW2144">
        <f t="shared" si="1029"/>
        <v>0</v>
      </c>
      <c r="AX2144">
        <f t="shared" si="1030"/>
        <v>0</v>
      </c>
      <c r="AY2144">
        <f t="shared" si="1031"/>
        <v>0</v>
      </c>
      <c r="BA2144">
        <f t="shared" si="1032"/>
        <v>0</v>
      </c>
      <c r="BB2144">
        <f t="shared" si="1033"/>
        <v>0</v>
      </c>
      <c r="BC2144">
        <f t="shared" si="1034"/>
        <v>0</v>
      </c>
      <c r="BD2144">
        <f t="shared" si="1035"/>
        <v>0</v>
      </c>
      <c r="BF2144">
        <f t="shared" si="1036"/>
        <v>0</v>
      </c>
      <c r="BG2144">
        <f t="shared" si="1037"/>
        <v>0</v>
      </c>
      <c r="BH2144">
        <f t="shared" si="1038"/>
        <v>0</v>
      </c>
      <c r="BI2144">
        <f t="shared" si="1039"/>
        <v>0</v>
      </c>
      <c r="BK2144">
        <f t="shared" si="1040"/>
        <v>0</v>
      </c>
      <c r="BL2144">
        <f t="shared" si="1041"/>
        <v>0</v>
      </c>
      <c r="BM2144">
        <f t="shared" si="1042"/>
        <v>0</v>
      </c>
      <c r="BN2144">
        <f t="shared" si="1043"/>
        <v>0</v>
      </c>
      <c r="BP2144">
        <f t="shared" si="1044"/>
        <v>0</v>
      </c>
      <c r="BQ2144">
        <f t="shared" si="1045"/>
        <v>0</v>
      </c>
      <c r="BR2144">
        <f t="shared" si="1046"/>
        <v>0</v>
      </c>
      <c r="BS2144">
        <f t="shared" si="1047"/>
        <v>0</v>
      </c>
      <c r="BU2144">
        <f t="shared" si="1048"/>
        <v>0</v>
      </c>
      <c r="BV2144">
        <f t="shared" si="1049"/>
        <v>0</v>
      </c>
      <c r="BW2144">
        <f t="shared" si="1050"/>
        <v>0</v>
      </c>
      <c r="BX2144">
        <f t="shared" si="1051"/>
        <v>0</v>
      </c>
      <c r="BZ2144">
        <f t="shared" si="1052"/>
        <v>0</v>
      </c>
      <c r="CA2144">
        <f t="shared" si="1053"/>
        <v>0</v>
      </c>
      <c r="CB2144">
        <f t="shared" si="1054"/>
        <v>0</v>
      </c>
      <c r="CC2144">
        <f t="shared" ref="CC2144:CE2144" si="1145">IF(OR(L2144="NS",L2144&lt;=SUM(P2144,T2144,X2144,AB2144,L2271,P2271,T2271,X2271,AB2271)),0,1)</f>
        <v>0</v>
      </c>
      <c r="CD2144">
        <f t="shared" si="1145"/>
        <v>0</v>
      </c>
      <c r="CE2144">
        <f t="shared" si="1145"/>
        <v>0</v>
      </c>
      <c r="CF2144">
        <f t="shared" ref="CF2144:CI2144" si="1146">IF(OR(O2144="na",O2144="ns"),0,IF(O2144&lt;=K2144,0,1))+IF(OR(S2144="na",S2144="ns"),0,IF(S2144&lt;=K2144,0,1))+IF(OR(W2144="na",W2144="ns"),0,IF(W2144&lt;=K2144,0,1))+IF(OR(AA2144="na",AA2144="ns"),0,IF(AA2144&lt;=K2144,0,1))+IF(OR(K2271="na",K2271="ns"),0,IF(K2271&lt;=K2144,0,1))+IF(OR(O2271="na",O2271="ns"),0,IF(O2271&lt;=K2144,0,1))+IF(OR(S2271="na",S2271="ns"),0,IF(S2271&lt;=K2144,0,1))+IF(OR(W2271="na",W2271="ns"),0,IF(W2271&lt;=K2144,0,1))+IF(OR(AA2271="na",AA2271="ns"),0,IF(AA2271&lt;=K2144,0,1))</f>
        <v>0</v>
      </c>
      <c r="CG2144">
        <f t="shared" si="1146"/>
        <v>0</v>
      </c>
      <c r="CH2144">
        <f t="shared" si="1146"/>
        <v>0</v>
      </c>
      <c r="CI2144">
        <f t="shared" si="1146"/>
        <v>0</v>
      </c>
    </row>
    <row r="2145" spans="1:87" ht="15" customHeight="1">
      <c r="A2145" s="192"/>
      <c r="B2145" s="8"/>
      <c r="C2145" s="143" t="s">
        <v>184</v>
      </c>
      <c r="D2145" s="321" t="str">
        <f t="shared" si="1015"/>
        <v/>
      </c>
      <c r="E2145" s="321"/>
      <c r="F2145" s="321"/>
      <c r="G2145" s="320"/>
      <c r="H2145" s="320"/>
      <c r="I2145" s="320"/>
      <c r="J2145" s="320"/>
      <c r="K2145" s="234"/>
      <c r="L2145" s="234"/>
      <c r="M2145" s="234"/>
      <c r="N2145" s="234"/>
      <c r="O2145" s="234"/>
      <c r="P2145" s="234"/>
      <c r="Q2145" s="234"/>
      <c r="R2145" s="234"/>
      <c r="S2145" s="234"/>
      <c r="T2145" s="234"/>
      <c r="U2145" s="234"/>
      <c r="V2145" s="234"/>
      <c r="W2145" s="234"/>
      <c r="X2145" s="234"/>
      <c r="Y2145" s="234"/>
      <c r="Z2145" s="234"/>
      <c r="AA2145" s="234"/>
      <c r="AB2145" s="234"/>
      <c r="AC2145" s="234"/>
      <c r="AD2145" s="234"/>
      <c r="AG2145">
        <f t="shared" si="1016"/>
        <v>0</v>
      </c>
      <c r="AH2145">
        <f t="shared" si="1017"/>
        <v>0</v>
      </c>
      <c r="AI2145">
        <f t="shared" si="1018"/>
        <v>0</v>
      </c>
      <c r="AJ2145">
        <f t="shared" si="1019"/>
        <v>0</v>
      </c>
      <c r="AL2145">
        <f t="shared" si="1020"/>
        <v>0</v>
      </c>
      <c r="AM2145">
        <f t="shared" si="1021"/>
        <v>0</v>
      </c>
      <c r="AN2145">
        <f t="shared" si="1022"/>
        <v>0</v>
      </c>
      <c r="AO2145">
        <f t="shared" si="1023"/>
        <v>0</v>
      </c>
      <c r="AQ2145">
        <f t="shared" si="1024"/>
        <v>0</v>
      </c>
      <c r="AR2145">
        <f t="shared" si="1025"/>
        <v>0</v>
      </c>
      <c r="AS2145">
        <f t="shared" si="1026"/>
        <v>0</v>
      </c>
      <c r="AT2145">
        <f t="shared" si="1027"/>
        <v>0</v>
      </c>
      <c r="AV2145">
        <f t="shared" si="1028"/>
        <v>0</v>
      </c>
      <c r="AW2145">
        <f t="shared" si="1029"/>
        <v>0</v>
      </c>
      <c r="AX2145">
        <f t="shared" si="1030"/>
        <v>0</v>
      </c>
      <c r="AY2145">
        <f t="shared" si="1031"/>
        <v>0</v>
      </c>
      <c r="BA2145">
        <f t="shared" si="1032"/>
        <v>0</v>
      </c>
      <c r="BB2145">
        <f t="shared" si="1033"/>
        <v>0</v>
      </c>
      <c r="BC2145">
        <f t="shared" si="1034"/>
        <v>0</v>
      </c>
      <c r="BD2145">
        <f t="shared" si="1035"/>
        <v>0</v>
      </c>
      <c r="BF2145">
        <f t="shared" si="1036"/>
        <v>0</v>
      </c>
      <c r="BG2145">
        <f t="shared" si="1037"/>
        <v>0</v>
      </c>
      <c r="BH2145">
        <f t="shared" si="1038"/>
        <v>0</v>
      </c>
      <c r="BI2145">
        <f t="shared" si="1039"/>
        <v>0</v>
      </c>
      <c r="BK2145">
        <f t="shared" si="1040"/>
        <v>0</v>
      </c>
      <c r="BL2145">
        <f t="shared" si="1041"/>
        <v>0</v>
      </c>
      <c r="BM2145">
        <f t="shared" si="1042"/>
        <v>0</v>
      </c>
      <c r="BN2145">
        <f t="shared" si="1043"/>
        <v>0</v>
      </c>
      <c r="BP2145">
        <f t="shared" si="1044"/>
        <v>0</v>
      </c>
      <c r="BQ2145">
        <f t="shared" si="1045"/>
        <v>0</v>
      </c>
      <c r="BR2145">
        <f t="shared" si="1046"/>
        <v>0</v>
      </c>
      <c r="BS2145">
        <f t="shared" si="1047"/>
        <v>0</v>
      </c>
      <c r="BU2145">
        <f t="shared" si="1048"/>
        <v>0</v>
      </c>
      <c r="BV2145">
        <f t="shared" si="1049"/>
        <v>0</v>
      </c>
      <c r="BW2145">
        <f t="shared" si="1050"/>
        <v>0</v>
      </c>
      <c r="BX2145">
        <f t="shared" si="1051"/>
        <v>0</v>
      </c>
      <c r="BZ2145">
        <f t="shared" si="1052"/>
        <v>0</v>
      </c>
      <c r="CA2145">
        <f t="shared" si="1053"/>
        <v>0</v>
      </c>
      <c r="CB2145">
        <f t="shared" si="1054"/>
        <v>0</v>
      </c>
      <c r="CC2145">
        <f t="shared" ref="CC2145:CE2145" si="1147">IF(OR(L2145="NS",L2145&lt;=SUM(P2145,T2145,X2145,AB2145,L2272,P2272,T2272,X2272,AB2272)),0,1)</f>
        <v>0</v>
      </c>
      <c r="CD2145">
        <f t="shared" si="1147"/>
        <v>0</v>
      </c>
      <c r="CE2145">
        <f t="shared" si="1147"/>
        <v>0</v>
      </c>
      <c r="CF2145">
        <f t="shared" ref="CF2145:CI2145" si="1148">IF(OR(O2145="na",O2145="ns"),0,IF(O2145&lt;=K2145,0,1))+IF(OR(S2145="na",S2145="ns"),0,IF(S2145&lt;=K2145,0,1))+IF(OR(W2145="na",W2145="ns"),0,IF(W2145&lt;=K2145,0,1))+IF(OR(AA2145="na",AA2145="ns"),0,IF(AA2145&lt;=K2145,0,1))+IF(OR(K2272="na",K2272="ns"),0,IF(K2272&lt;=K2145,0,1))+IF(OR(O2272="na",O2272="ns"),0,IF(O2272&lt;=K2145,0,1))+IF(OR(S2272="na",S2272="ns"),0,IF(S2272&lt;=K2145,0,1))+IF(OR(W2272="na",W2272="ns"),0,IF(W2272&lt;=K2145,0,1))+IF(OR(AA2272="na",AA2272="ns"),0,IF(AA2272&lt;=K2145,0,1))</f>
        <v>0</v>
      </c>
      <c r="CG2145">
        <f t="shared" si="1148"/>
        <v>0</v>
      </c>
      <c r="CH2145">
        <f t="shared" si="1148"/>
        <v>0</v>
      </c>
      <c r="CI2145">
        <f t="shared" si="1148"/>
        <v>0</v>
      </c>
    </row>
    <row r="2146" spans="1:87" ht="15" customHeight="1">
      <c r="A2146" s="192"/>
      <c r="B2146" s="8"/>
      <c r="C2146" s="143" t="s">
        <v>185</v>
      </c>
      <c r="D2146" s="321" t="str">
        <f t="shared" si="1015"/>
        <v/>
      </c>
      <c r="E2146" s="321"/>
      <c r="F2146" s="321"/>
      <c r="G2146" s="320"/>
      <c r="H2146" s="320"/>
      <c r="I2146" s="320"/>
      <c r="J2146" s="320"/>
      <c r="K2146" s="234"/>
      <c r="L2146" s="234"/>
      <c r="M2146" s="234"/>
      <c r="N2146" s="234"/>
      <c r="O2146" s="234"/>
      <c r="P2146" s="234"/>
      <c r="Q2146" s="234"/>
      <c r="R2146" s="234"/>
      <c r="S2146" s="234"/>
      <c r="T2146" s="234"/>
      <c r="U2146" s="234"/>
      <c r="V2146" s="234"/>
      <c r="W2146" s="234"/>
      <c r="X2146" s="234"/>
      <c r="Y2146" s="234"/>
      <c r="Z2146" s="234"/>
      <c r="AA2146" s="234"/>
      <c r="AB2146" s="234"/>
      <c r="AC2146" s="234"/>
      <c r="AD2146" s="234"/>
      <c r="AG2146">
        <f t="shared" si="1016"/>
        <v>0</v>
      </c>
      <c r="AH2146">
        <f t="shared" si="1017"/>
        <v>0</v>
      </c>
      <c r="AI2146">
        <f t="shared" si="1018"/>
        <v>0</v>
      </c>
      <c r="AJ2146">
        <f t="shared" si="1019"/>
        <v>0</v>
      </c>
      <c r="AL2146">
        <f t="shared" si="1020"/>
        <v>0</v>
      </c>
      <c r="AM2146">
        <f t="shared" si="1021"/>
        <v>0</v>
      </c>
      <c r="AN2146">
        <f t="shared" si="1022"/>
        <v>0</v>
      </c>
      <c r="AO2146">
        <f t="shared" si="1023"/>
        <v>0</v>
      </c>
      <c r="AQ2146">
        <f t="shared" si="1024"/>
        <v>0</v>
      </c>
      <c r="AR2146">
        <f t="shared" si="1025"/>
        <v>0</v>
      </c>
      <c r="AS2146">
        <f t="shared" si="1026"/>
        <v>0</v>
      </c>
      <c r="AT2146">
        <f t="shared" si="1027"/>
        <v>0</v>
      </c>
      <c r="AV2146">
        <f t="shared" si="1028"/>
        <v>0</v>
      </c>
      <c r="AW2146">
        <f t="shared" si="1029"/>
        <v>0</v>
      </c>
      <c r="AX2146">
        <f t="shared" si="1030"/>
        <v>0</v>
      </c>
      <c r="AY2146">
        <f t="shared" si="1031"/>
        <v>0</v>
      </c>
      <c r="BA2146">
        <f t="shared" si="1032"/>
        <v>0</v>
      </c>
      <c r="BB2146">
        <f t="shared" si="1033"/>
        <v>0</v>
      </c>
      <c r="BC2146">
        <f t="shared" si="1034"/>
        <v>0</v>
      </c>
      <c r="BD2146">
        <f t="shared" si="1035"/>
        <v>0</v>
      </c>
      <c r="BF2146">
        <f t="shared" si="1036"/>
        <v>0</v>
      </c>
      <c r="BG2146">
        <f t="shared" si="1037"/>
        <v>0</v>
      </c>
      <c r="BH2146">
        <f t="shared" si="1038"/>
        <v>0</v>
      </c>
      <c r="BI2146">
        <f t="shared" si="1039"/>
        <v>0</v>
      </c>
      <c r="BK2146">
        <f t="shared" si="1040"/>
        <v>0</v>
      </c>
      <c r="BL2146">
        <f t="shared" si="1041"/>
        <v>0</v>
      </c>
      <c r="BM2146">
        <f t="shared" si="1042"/>
        <v>0</v>
      </c>
      <c r="BN2146">
        <f t="shared" si="1043"/>
        <v>0</v>
      </c>
      <c r="BP2146">
        <f t="shared" si="1044"/>
        <v>0</v>
      </c>
      <c r="BQ2146">
        <f t="shared" si="1045"/>
        <v>0</v>
      </c>
      <c r="BR2146">
        <f t="shared" si="1046"/>
        <v>0</v>
      </c>
      <c r="BS2146">
        <f t="shared" si="1047"/>
        <v>0</v>
      </c>
      <c r="BU2146">
        <f t="shared" si="1048"/>
        <v>0</v>
      </c>
      <c r="BV2146">
        <f t="shared" si="1049"/>
        <v>0</v>
      </c>
      <c r="BW2146">
        <f t="shared" si="1050"/>
        <v>0</v>
      </c>
      <c r="BX2146">
        <f t="shared" si="1051"/>
        <v>0</v>
      </c>
      <c r="BZ2146">
        <f t="shared" si="1052"/>
        <v>0</v>
      </c>
      <c r="CA2146">
        <f t="shared" si="1053"/>
        <v>0</v>
      </c>
      <c r="CB2146">
        <f t="shared" si="1054"/>
        <v>0</v>
      </c>
      <c r="CC2146">
        <f t="shared" ref="CC2146:CE2146" si="1149">IF(OR(L2146="NS",L2146&lt;=SUM(P2146,T2146,X2146,AB2146,L2273,P2273,T2273,X2273,AB2273)),0,1)</f>
        <v>0</v>
      </c>
      <c r="CD2146">
        <f t="shared" si="1149"/>
        <v>0</v>
      </c>
      <c r="CE2146">
        <f t="shared" si="1149"/>
        <v>0</v>
      </c>
      <c r="CF2146">
        <f t="shared" ref="CF2146:CI2146" si="1150">IF(OR(O2146="na",O2146="ns"),0,IF(O2146&lt;=K2146,0,1))+IF(OR(S2146="na",S2146="ns"),0,IF(S2146&lt;=K2146,0,1))+IF(OR(W2146="na",W2146="ns"),0,IF(W2146&lt;=K2146,0,1))+IF(OR(AA2146="na",AA2146="ns"),0,IF(AA2146&lt;=K2146,0,1))+IF(OR(K2273="na",K2273="ns"),0,IF(K2273&lt;=K2146,0,1))+IF(OR(O2273="na",O2273="ns"),0,IF(O2273&lt;=K2146,0,1))+IF(OR(S2273="na",S2273="ns"),0,IF(S2273&lt;=K2146,0,1))+IF(OR(W2273="na",W2273="ns"),0,IF(W2273&lt;=K2146,0,1))+IF(OR(AA2273="na",AA2273="ns"),0,IF(AA2273&lt;=K2146,0,1))</f>
        <v>0</v>
      </c>
      <c r="CG2146">
        <f t="shared" si="1150"/>
        <v>0</v>
      </c>
      <c r="CH2146">
        <f t="shared" si="1150"/>
        <v>0</v>
      </c>
      <c r="CI2146">
        <f t="shared" si="1150"/>
        <v>0</v>
      </c>
    </row>
    <row r="2147" spans="1:87" ht="15" customHeight="1">
      <c r="A2147" s="192"/>
      <c r="B2147" s="8"/>
      <c r="C2147" s="143" t="s">
        <v>186</v>
      </c>
      <c r="D2147" s="321" t="str">
        <f t="shared" si="1015"/>
        <v/>
      </c>
      <c r="E2147" s="321"/>
      <c r="F2147" s="321"/>
      <c r="G2147" s="320"/>
      <c r="H2147" s="320"/>
      <c r="I2147" s="320"/>
      <c r="J2147" s="320"/>
      <c r="K2147" s="234"/>
      <c r="L2147" s="234"/>
      <c r="M2147" s="234"/>
      <c r="N2147" s="234"/>
      <c r="O2147" s="234"/>
      <c r="P2147" s="234"/>
      <c r="Q2147" s="234"/>
      <c r="R2147" s="234"/>
      <c r="S2147" s="234"/>
      <c r="T2147" s="234"/>
      <c r="U2147" s="234"/>
      <c r="V2147" s="234"/>
      <c r="W2147" s="234"/>
      <c r="X2147" s="234"/>
      <c r="Y2147" s="234"/>
      <c r="Z2147" s="234"/>
      <c r="AA2147" s="234"/>
      <c r="AB2147" s="234"/>
      <c r="AC2147" s="234"/>
      <c r="AD2147" s="234"/>
      <c r="AG2147">
        <f t="shared" si="1016"/>
        <v>0</v>
      </c>
      <c r="AH2147">
        <f t="shared" si="1017"/>
        <v>0</v>
      </c>
      <c r="AI2147">
        <f t="shared" si="1018"/>
        <v>0</v>
      </c>
      <c r="AJ2147">
        <f t="shared" si="1019"/>
        <v>0</v>
      </c>
      <c r="AL2147">
        <f t="shared" si="1020"/>
        <v>0</v>
      </c>
      <c r="AM2147">
        <f t="shared" si="1021"/>
        <v>0</v>
      </c>
      <c r="AN2147">
        <f t="shared" si="1022"/>
        <v>0</v>
      </c>
      <c r="AO2147">
        <f t="shared" si="1023"/>
        <v>0</v>
      </c>
      <c r="AQ2147">
        <f t="shared" si="1024"/>
        <v>0</v>
      </c>
      <c r="AR2147">
        <f t="shared" si="1025"/>
        <v>0</v>
      </c>
      <c r="AS2147">
        <f t="shared" si="1026"/>
        <v>0</v>
      </c>
      <c r="AT2147">
        <f t="shared" si="1027"/>
        <v>0</v>
      </c>
      <c r="AV2147">
        <f t="shared" si="1028"/>
        <v>0</v>
      </c>
      <c r="AW2147">
        <f t="shared" si="1029"/>
        <v>0</v>
      </c>
      <c r="AX2147">
        <f t="shared" si="1030"/>
        <v>0</v>
      </c>
      <c r="AY2147">
        <f t="shared" si="1031"/>
        <v>0</v>
      </c>
      <c r="BA2147">
        <f t="shared" si="1032"/>
        <v>0</v>
      </c>
      <c r="BB2147">
        <f t="shared" si="1033"/>
        <v>0</v>
      </c>
      <c r="BC2147">
        <f t="shared" si="1034"/>
        <v>0</v>
      </c>
      <c r="BD2147">
        <f t="shared" si="1035"/>
        <v>0</v>
      </c>
      <c r="BF2147">
        <f t="shared" si="1036"/>
        <v>0</v>
      </c>
      <c r="BG2147">
        <f t="shared" si="1037"/>
        <v>0</v>
      </c>
      <c r="BH2147">
        <f t="shared" si="1038"/>
        <v>0</v>
      </c>
      <c r="BI2147">
        <f t="shared" si="1039"/>
        <v>0</v>
      </c>
      <c r="BK2147">
        <f t="shared" si="1040"/>
        <v>0</v>
      </c>
      <c r="BL2147">
        <f t="shared" si="1041"/>
        <v>0</v>
      </c>
      <c r="BM2147">
        <f t="shared" si="1042"/>
        <v>0</v>
      </c>
      <c r="BN2147">
        <f t="shared" si="1043"/>
        <v>0</v>
      </c>
      <c r="BP2147">
        <f t="shared" si="1044"/>
        <v>0</v>
      </c>
      <c r="BQ2147">
        <f t="shared" si="1045"/>
        <v>0</v>
      </c>
      <c r="BR2147">
        <f t="shared" si="1046"/>
        <v>0</v>
      </c>
      <c r="BS2147">
        <f t="shared" si="1047"/>
        <v>0</v>
      </c>
      <c r="BU2147">
        <f t="shared" si="1048"/>
        <v>0</v>
      </c>
      <c r="BV2147">
        <f t="shared" si="1049"/>
        <v>0</v>
      </c>
      <c r="BW2147">
        <f t="shared" si="1050"/>
        <v>0</v>
      </c>
      <c r="BX2147">
        <f t="shared" si="1051"/>
        <v>0</v>
      </c>
      <c r="BZ2147">
        <f t="shared" si="1052"/>
        <v>0</v>
      </c>
      <c r="CA2147">
        <f t="shared" si="1053"/>
        <v>0</v>
      </c>
      <c r="CB2147">
        <f t="shared" si="1054"/>
        <v>0</v>
      </c>
      <c r="CC2147">
        <f t="shared" ref="CC2147:CE2147" si="1151">IF(OR(L2147="NS",L2147&lt;=SUM(P2147,T2147,X2147,AB2147,L2274,P2274,T2274,X2274,AB2274)),0,1)</f>
        <v>0</v>
      </c>
      <c r="CD2147">
        <f t="shared" si="1151"/>
        <v>0</v>
      </c>
      <c r="CE2147">
        <f t="shared" si="1151"/>
        <v>0</v>
      </c>
      <c r="CF2147">
        <f t="shared" ref="CF2147:CI2147" si="1152">IF(OR(O2147="na",O2147="ns"),0,IF(O2147&lt;=K2147,0,1))+IF(OR(S2147="na",S2147="ns"),0,IF(S2147&lt;=K2147,0,1))+IF(OR(W2147="na",W2147="ns"),0,IF(W2147&lt;=K2147,0,1))+IF(OR(AA2147="na",AA2147="ns"),0,IF(AA2147&lt;=K2147,0,1))+IF(OR(K2274="na",K2274="ns"),0,IF(K2274&lt;=K2147,0,1))+IF(OR(O2274="na",O2274="ns"),0,IF(O2274&lt;=K2147,0,1))+IF(OR(S2274="na",S2274="ns"),0,IF(S2274&lt;=K2147,0,1))+IF(OR(W2274="na",W2274="ns"),0,IF(W2274&lt;=K2147,0,1))+IF(OR(AA2274="na",AA2274="ns"),0,IF(AA2274&lt;=K2147,0,1))</f>
        <v>0</v>
      </c>
      <c r="CG2147">
        <f t="shared" si="1152"/>
        <v>0</v>
      </c>
      <c r="CH2147">
        <f t="shared" si="1152"/>
        <v>0</v>
      </c>
      <c r="CI2147">
        <f t="shared" si="1152"/>
        <v>0</v>
      </c>
    </row>
    <row r="2148" spans="1:87" ht="15" customHeight="1">
      <c r="A2148" s="192"/>
      <c r="B2148" s="8"/>
      <c r="C2148" s="143" t="s">
        <v>187</v>
      </c>
      <c r="D2148" s="321" t="str">
        <f t="shared" si="1015"/>
        <v/>
      </c>
      <c r="E2148" s="321"/>
      <c r="F2148" s="321"/>
      <c r="G2148" s="320"/>
      <c r="H2148" s="320"/>
      <c r="I2148" s="320"/>
      <c r="J2148" s="320"/>
      <c r="K2148" s="234"/>
      <c r="L2148" s="234"/>
      <c r="M2148" s="234"/>
      <c r="N2148" s="234"/>
      <c r="O2148" s="234"/>
      <c r="P2148" s="234"/>
      <c r="Q2148" s="234"/>
      <c r="R2148" s="234"/>
      <c r="S2148" s="234"/>
      <c r="T2148" s="234"/>
      <c r="U2148" s="234"/>
      <c r="V2148" s="234"/>
      <c r="W2148" s="234"/>
      <c r="X2148" s="234"/>
      <c r="Y2148" s="234"/>
      <c r="Z2148" s="234"/>
      <c r="AA2148" s="234"/>
      <c r="AB2148" s="234"/>
      <c r="AC2148" s="234"/>
      <c r="AD2148" s="234"/>
      <c r="AG2148">
        <f t="shared" si="1016"/>
        <v>0</v>
      </c>
      <c r="AH2148">
        <f t="shared" si="1017"/>
        <v>0</v>
      </c>
      <c r="AI2148">
        <f t="shared" si="1018"/>
        <v>0</v>
      </c>
      <c r="AJ2148">
        <f t="shared" si="1019"/>
        <v>0</v>
      </c>
      <c r="AL2148">
        <f t="shared" si="1020"/>
        <v>0</v>
      </c>
      <c r="AM2148">
        <f t="shared" si="1021"/>
        <v>0</v>
      </c>
      <c r="AN2148">
        <f t="shared" si="1022"/>
        <v>0</v>
      </c>
      <c r="AO2148">
        <f t="shared" si="1023"/>
        <v>0</v>
      </c>
      <c r="AQ2148">
        <f t="shared" si="1024"/>
        <v>0</v>
      </c>
      <c r="AR2148">
        <f t="shared" si="1025"/>
        <v>0</v>
      </c>
      <c r="AS2148">
        <f t="shared" si="1026"/>
        <v>0</v>
      </c>
      <c r="AT2148">
        <f t="shared" si="1027"/>
        <v>0</v>
      </c>
      <c r="AV2148">
        <f t="shared" si="1028"/>
        <v>0</v>
      </c>
      <c r="AW2148">
        <f t="shared" si="1029"/>
        <v>0</v>
      </c>
      <c r="AX2148">
        <f t="shared" si="1030"/>
        <v>0</v>
      </c>
      <c r="AY2148">
        <f t="shared" si="1031"/>
        <v>0</v>
      </c>
      <c r="BA2148">
        <f t="shared" si="1032"/>
        <v>0</v>
      </c>
      <c r="BB2148">
        <f t="shared" si="1033"/>
        <v>0</v>
      </c>
      <c r="BC2148">
        <f t="shared" si="1034"/>
        <v>0</v>
      </c>
      <c r="BD2148">
        <f t="shared" si="1035"/>
        <v>0</v>
      </c>
      <c r="BF2148">
        <f t="shared" si="1036"/>
        <v>0</v>
      </c>
      <c r="BG2148">
        <f t="shared" si="1037"/>
        <v>0</v>
      </c>
      <c r="BH2148">
        <f t="shared" si="1038"/>
        <v>0</v>
      </c>
      <c r="BI2148">
        <f t="shared" si="1039"/>
        <v>0</v>
      </c>
      <c r="BK2148">
        <f t="shared" si="1040"/>
        <v>0</v>
      </c>
      <c r="BL2148">
        <f t="shared" si="1041"/>
        <v>0</v>
      </c>
      <c r="BM2148">
        <f t="shared" si="1042"/>
        <v>0</v>
      </c>
      <c r="BN2148">
        <f t="shared" si="1043"/>
        <v>0</v>
      </c>
      <c r="BP2148">
        <f t="shared" si="1044"/>
        <v>0</v>
      </c>
      <c r="BQ2148">
        <f t="shared" si="1045"/>
        <v>0</v>
      </c>
      <c r="BR2148">
        <f t="shared" si="1046"/>
        <v>0</v>
      </c>
      <c r="BS2148">
        <f t="shared" si="1047"/>
        <v>0</v>
      </c>
      <c r="BU2148">
        <f t="shared" si="1048"/>
        <v>0</v>
      </c>
      <c r="BV2148">
        <f t="shared" si="1049"/>
        <v>0</v>
      </c>
      <c r="BW2148">
        <f t="shared" si="1050"/>
        <v>0</v>
      </c>
      <c r="BX2148">
        <f t="shared" si="1051"/>
        <v>0</v>
      </c>
      <c r="BZ2148">
        <f t="shared" si="1052"/>
        <v>0</v>
      </c>
      <c r="CA2148">
        <f t="shared" si="1053"/>
        <v>0</v>
      </c>
      <c r="CB2148">
        <f t="shared" si="1054"/>
        <v>0</v>
      </c>
      <c r="CC2148">
        <f t="shared" ref="CC2148:CE2148" si="1153">IF(OR(L2148="NS",L2148&lt;=SUM(P2148,T2148,X2148,AB2148,L2275,P2275,T2275,X2275,AB2275)),0,1)</f>
        <v>0</v>
      </c>
      <c r="CD2148">
        <f t="shared" si="1153"/>
        <v>0</v>
      </c>
      <c r="CE2148">
        <f t="shared" si="1153"/>
        <v>0</v>
      </c>
      <c r="CF2148">
        <f t="shared" ref="CF2148:CI2148" si="1154">IF(OR(O2148="na",O2148="ns"),0,IF(O2148&lt;=K2148,0,1))+IF(OR(S2148="na",S2148="ns"),0,IF(S2148&lt;=K2148,0,1))+IF(OR(W2148="na",W2148="ns"),0,IF(W2148&lt;=K2148,0,1))+IF(OR(AA2148="na",AA2148="ns"),0,IF(AA2148&lt;=K2148,0,1))+IF(OR(K2275="na",K2275="ns"),0,IF(K2275&lt;=K2148,0,1))+IF(OR(O2275="na",O2275="ns"),0,IF(O2275&lt;=K2148,0,1))+IF(OR(S2275="na",S2275="ns"),0,IF(S2275&lt;=K2148,0,1))+IF(OR(W2275="na",W2275="ns"),0,IF(W2275&lt;=K2148,0,1))+IF(OR(AA2275="na",AA2275="ns"),0,IF(AA2275&lt;=K2148,0,1))</f>
        <v>0</v>
      </c>
      <c r="CG2148">
        <f t="shared" si="1154"/>
        <v>0</v>
      </c>
      <c r="CH2148">
        <f t="shared" si="1154"/>
        <v>0</v>
      </c>
      <c r="CI2148">
        <f t="shared" si="1154"/>
        <v>0</v>
      </c>
    </row>
    <row r="2149" spans="1:87" ht="15" customHeight="1">
      <c r="A2149" s="192"/>
      <c r="B2149" s="8"/>
      <c r="C2149" s="143" t="s">
        <v>188</v>
      </c>
      <c r="D2149" s="321" t="str">
        <f t="shared" si="1015"/>
        <v/>
      </c>
      <c r="E2149" s="321"/>
      <c r="F2149" s="321"/>
      <c r="G2149" s="320"/>
      <c r="H2149" s="320"/>
      <c r="I2149" s="320"/>
      <c r="J2149" s="320"/>
      <c r="K2149" s="234"/>
      <c r="L2149" s="234"/>
      <c r="M2149" s="234"/>
      <c r="N2149" s="234"/>
      <c r="O2149" s="234"/>
      <c r="P2149" s="234"/>
      <c r="Q2149" s="234"/>
      <c r="R2149" s="234"/>
      <c r="S2149" s="234"/>
      <c r="T2149" s="234"/>
      <c r="U2149" s="234"/>
      <c r="V2149" s="234"/>
      <c r="W2149" s="234"/>
      <c r="X2149" s="234"/>
      <c r="Y2149" s="234"/>
      <c r="Z2149" s="234"/>
      <c r="AA2149" s="234"/>
      <c r="AB2149" s="234"/>
      <c r="AC2149" s="234"/>
      <c r="AD2149" s="234"/>
      <c r="AG2149">
        <f t="shared" si="1016"/>
        <v>0</v>
      </c>
      <c r="AH2149">
        <f t="shared" si="1017"/>
        <v>0</v>
      </c>
      <c r="AI2149">
        <f t="shared" si="1018"/>
        <v>0</v>
      </c>
      <c r="AJ2149">
        <f t="shared" si="1019"/>
        <v>0</v>
      </c>
      <c r="AL2149">
        <f t="shared" si="1020"/>
        <v>0</v>
      </c>
      <c r="AM2149">
        <f t="shared" si="1021"/>
        <v>0</v>
      </c>
      <c r="AN2149">
        <f t="shared" si="1022"/>
        <v>0</v>
      </c>
      <c r="AO2149">
        <f t="shared" si="1023"/>
        <v>0</v>
      </c>
      <c r="AQ2149">
        <f t="shared" si="1024"/>
        <v>0</v>
      </c>
      <c r="AR2149">
        <f t="shared" si="1025"/>
        <v>0</v>
      </c>
      <c r="AS2149">
        <f t="shared" si="1026"/>
        <v>0</v>
      </c>
      <c r="AT2149">
        <f t="shared" si="1027"/>
        <v>0</v>
      </c>
      <c r="AV2149">
        <f t="shared" si="1028"/>
        <v>0</v>
      </c>
      <c r="AW2149">
        <f t="shared" si="1029"/>
        <v>0</v>
      </c>
      <c r="AX2149">
        <f t="shared" si="1030"/>
        <v>0</v>
      </c>
      <c r="AY2149">
        <f t="shared" si="1031"/>
        <v>0</v>
      </c>
      <c r="BA2149">
        <f t="shared" si="1032"/>
        <v>0</v>
      </c>
      <c r="BB2149">
        <f t="shared" si="1033"/>
        <v>0</v>
      </c>
      <c r="BC2149">
        <f t="shared" si="1034"/>
        <v>0</v>
      </c>
      <c r="BD2149">
        <f t="shared" si="1035"/>
        <v>0</v>
      </c>
      <c r="BF2149">
        <f t="shared" si="1036"/>
        <v>0</v>
      </c>
      <c r="BG2149">
        <f t="shared" si="1037"/>
        <v>0</v>
      </c>
      <c r="BH2149">
        <f t="shared" si="1038"/>
        <v>0</v>
      </c>
      <c r="BI2149">
        <f t="shared" si="1039"/>
        <v>0</v>
      </c>
      <c r="BK2149">
        <f t="shared" si="1040"/>
        <v>0</v>
      </c>
      <c r="BL2149">
        <f t="shared" si="1041"/>
        <v>0</v>
      </c>
      <c r="BM2149">
        <f t="shared" si="1042"/>
        <v>0</v>
      </c>
      <c r="BN2149">
        <f t="shared" si="1043"/>
        <v>0</v>
      </c>
      <c r="BP2149">
        <f t="shared" si="1044"/>
        <v>0</v>
      </c>
      <c r="BQ2149">
        <f t="shared" si="1045"/>
        <v>0</v>
      </c>
      <c r="BR2149">
        <f t="shared" si="1046"/>
        <v>0</v>
      </c>
      <c r="BS2149">
        <f t="shared" si="1047"/>
        <v>0</v>
      </c>
      <c r="BU2149">
        <f t="shared" si="1048"/>
        <v>0</v>
      </c>
      <c r="BV2149">
        <f t="shared" si="1049"/>
        <v>0</v>
      </c>
      <c r="BW2149">
        <f t="shared" si="1050"/>
        <v>0</v>
      </c>
      <c r="BX2149">
        <f t="shared" si="1051"/>
        <v>0</v>
      </c>
      <c r="BZ2149">
        <f t="shared" si="1052"/>
        <v>0</v>
      </c>
      <c r="CA2149">
        <f t="shared" si="1053"/>
        <v>0</v>
      </c>
      <c r="CB2149">
        <f t="shared" si="1054"/>
        <v>0</v>
      </c>
      <c r="CC2149">
        <f t="shared" ref="CC2149:CE2149" si="1155">IF(OR(L2149="NS",L2149&lt;=SUM(P2149,T2149,X2149,AB2149,L2276,P2276,T2276,X2276,AB2276)),0,1)</f>
        <v>0</v>
      </c>
      <c r="CD2149">
        <f t="shared" si="1155"/>
        <v>0</v>
      </c>
      <c r="CE2149">
        <f t="shared" si="1155"/>
        <v>0</v>
      </c>
      <c r="CF2149">
        <f t="shared" ref="CF2149:CI2149" si="1156">IF(OR(O2149="na",O2149="ns"),0,IF(O2149&lt;=K2149,0,1))+IF(OR(S2149="na",S2149="ns"),0,IF(S2149&lt;=K2149,0,1))+IF(OR(W2149="na",W2149="ns"),0,IF(W2149&lt;=K2149,0,1))+IF(OR(AA2149="na",AA2149="ns"),0,IF(AA2149&lt;=K2149,0,1))+IF(OR(K2276="na",K2276="ns"),0,IF(K2276&lt;=K2149,0,1))+IF(OR(O2276="na",O2276="ns"),0,IF(O2276&lt;=K2149,0,1))+IF(OR(S2276="na",S2276="ns"),0,IF(S2276&lt;=K2149,0,1))+IF(OR(W2276="na",W2276="ns"),0,IF(W2276&lt;=K2149,0,1))+IF(OR(AA2276="na",AA2276="ns"),0,IF(AA2276&lt;=K2149,0,1))</f>
        <v>0</v>
      </c>
      <c r="CG2149">
        <f t="shared" si="1156"/>
        <v>0</v>
      </c>
      <c r="CH2149">
        <f t="shared" si="1156"/>
        <v>0</v>
      </c>
      <c r="CI2149">
        <f t="shared" si="1156"/>
        <v>0</v>
      </c>
    </row>
    <row r="2150" spans="1:87" ht="15" customHeight="1">
      <c r="A2150" s="192"/>
      <c r="B2150" s="8"/>
      <c r="C2150" s="143" t="s">
        <v>189</v>
      </c>
      <c r="D2150" s="321" t="str">
        <f t="shared" si="1015"/>
        <v/>
      </c>
      <c r="E2150" s="321"/>
      <c r="F2150" s="321"/>
      <c r="G2150" s="320"/>
      <c r="H2150" s="320"/>
      <c r="I2150" s="320"/>
      <c r="J2150" s="320"/>
      <c r="K2150" s="234"/>
      <c r="L2150" s="234"/>
      <c r="M2150" s="234"/>
      <c r="N2150" s="234"/>
      <c r="O2150" s="234"/>
      <c r="P2150" s="234"/>
      <c r="Q2150" s="234"/>
      <c r="R2150" s="234"/>
      <c r="S2150" s="234"/>
      <c r="T2150" s="234"/>
      <c r="U2150" s="234"/>
      <c r="V2150" s="234"/>
      <c r="W2150" s="234"/>
      <c r="X2150" s="234"/>
      <c r="Y2150" s="234"/>
      <c r="Z2150" s="234"/>
      <c r="AA2150" s="234"/>
      <c r="AB2150" s="234"/>
      <c r="AC2150" s="234"/>
      <c r="AD2150" s="234"/>
      <c r="AG2150">
        <f t="shared" si="1016"/>
        <v>0</v>
      </c>
      <c r="AH2150">
        <f t="shared" si="1017"/>
        <v>0</v>
      </c>
      <c r="AI2150">
        <f t="shared" si="1018"/>
        <v>0</v>
      </c>
      <c r="AJ2150">
        <f t="shared" si="1019"/>
        <v>0</v>
      </c>
      <c r="AL2150">
        <f t="shared" si="1020"/>
        <v>0</v>
      </c>
      <c r="AM2150">
        <f t="shared" si="1021"/>
        <v>0</v>
      </c>
      <c r="AN2150">
        <f t="shared" si="1022"/>
        <v>0</v>
      </c>
      <c r="AO2150">
        <f t="shared" si="1023"/>
        <v>0</v>
      </c>
      <c r="AQ2150">
        <f t="shared" si="1024"/>
        <v>0</v>
      </c>
      <c r="AR2150">
        <f t="shared" si="1025"/>
        <v>0</v>
      </c>
      <c r="AS2150">
        <f t="shared" si="1026"/>
        <v>0</v>
      </c>
      <c r="AT2150">
        <f t="shared" si="1027"/>
        <v>0</v>
      </c>
      <c r="AV2150">
        <f t="shared" si="1028"/>
        <v>0</v>
      </c>
      <c r="AW2150">
        <f t="shared" si="1029"/>
        <v>0</v>
      </c>
      <c r="AX2150">
        <f t="shared" si="1030"/>
        <v>0</v>
      </c>
      <c r="AY2150">
        <f t="shared" si="1031"/>
        <v>0</v>
      </c>
      <c r="BA2150">
        <f t="shared" si="1032"/>
        <v>0</v>
      </c>
      <c r="BB2150">
        <f t="shared" si="1033"/>
        <v>0</v>
      </c>
      <c r="BC2150">
        <f t="shared" si="1034"/>
        <v>0</v>
      </c>
      <c r="BD2150">
        <f t="shared" si="1035"/>
        <v>0</v>
      </c>
      <c r="BF2150">
        <f t="shared" si="1036"/>
        <v>0</v>
      </c>
      <c r="BG2150">
        <f t="shared" si="1037"/>
        <v>0</v>
      </c>
      <c r="BH2150">
        <f t="shared" si="1038"/>
        <v>0</v>
      </c>
      <c r="BI2150">
        <f t="shared" si="1039"/>
        <v>0</v>
      </c>
      <c r="BK2150">
        <f t="shared" si="1040"/>
        <v>0</v>
      </c>
      <c r="BL2150">
        <f t="shared" si="1041"/>
        <v>0</v>
      </c>
      <c r="BM2150">
        <f t="shared" si="1042"/>
        <v>0</v>
      </c>
      <c r="BN2150">
        <f t="shared" si="1043"/>
        <v>0</v>
      </c>
      <c r="BP2150">
        <f t="shared" si="1044"/>
        <v>0</v>
      </c>
      <c r="BQ2150">
        <f t="shared" si="1045"/>
        <v>0</v>
      </c>
      <c r="BR2150">
        <f t="shared" si="1046"/>
        <v>0</v>
      </c>
      <c r="BS2150">
        <f t="shared" si="1047"/>
        <v>0</v>
      </c>
      <c r="BU2150">
        <f t="shared" si="1048"/>
        <v>0</v>
      </c>
      <c r="BV2150">
        <f t="shared" si="1049"/>
        <v>0</v>
      </c>
      <c r="BW2150">
        <f t="shared" si="1050"/>
        <v>0</v>
      </c>
      <c r="BX2150">
        <f t="shared" si="1051"/>
        <v>0</v>
      </c>
      <c r="BZ2150">
        <f t="shared" si="1052"/>
        <v>0</v>
      </c>
      <c r="CA2150">
        <f t="shared" si="1053"/>
        <v>0</v>
      </c>
      <c r="CB2150">
        <f t="shared" si="1054"/>
        <v>0</v>
      </c>
      <c r="CC2150">
        <f t="shared" ref="CC2150:CE2150" si="1157">IF(OR(L2150="NS",L2150&lt;=SUM(P2150,T2150,X2150,AB2150,L2277,P2277,T2277,X2277,AB2277)),0,1)</f>
        <v>0</v>
      </c>
      <c r="CD2150">
        <f t="shared" si="1157"/>
        <v>0</v>
      </c>
      <c r="CE2150">
        <f t="shared" si="1157"/>
        <v>0</v>
      </c>
      <c r="CF2150">
        <f t="shared" ref="CF2150:CI2150" si="1158">IF(OR(O2150="na",O2150="ns"),0,IF(O2150&lt;=K2150,0,1))+IF(OR(S2150="na",S2150="ns"),0,IF(S2150&lt;=K2150,0,1))+IF(OR(W2150="na",W2150="ns"),0,IF(W2150&lt;=K2150,0,1))+IF(OR(AA2150="na",AA2150="ns"),0,IF(AA2150&lt;=K2150,0,1))+IF(OR(K2277="na",K2277="ns"),0,IF(K2277&lt;=K2150,0,1))+IF(OR(O2277="na",O2277="ns"),0,IF(O2277&lt;=K2150,0,1))+IF(OR(S2277="na",S2277="ns"),0,IF(S2277&lt;=K2150,0,1))+IF(OR(W2277="na",W2277="ns"),0,IF(W2277&lt;=K2150,0,1))+IF(OR(AA2277="na",AA2277="ns"),0,IF(AA2277&lt;=K2150,0,1))</f>
        <v>0</v>
      </c>
      <c r="CG2150">
        <f t="shared" si="1158"/>
        <v>0</v>
      </c>
      <c r="CH2150">
        <f t="shared" si="1158"/>
        <v>0</v>
      </c>
      <c r="CI2150">
        <f t="shared" si="1158"/>
        <v>0</v>
      </c>
    </row>
    <row r="2151" spans="1:87" ht="15" customHeight="1">
      <c r="A2151" s="192"/>
      <c r="B2151" s="8"/>
      <c r="C2151" s="143" t="s">
        <v>190</v>
      </c>
      <c r="D2151" s="321" t="str">
        <f t="shared" si="1015"/>
        <v/>
      </c>
      <c r="E2151" s="321"/>
      <c r="F2151" s="321"/>
      <c r="G2151" s="320"/>
      <c r="H2151" s="320"/>
      <c r="I2151" s="320"/>
      <c r="J2151" s="320"/>
      <c r="K2151" s="234"/>
      <c r="L2151" s="234"/>
      <c r="M2151" s="234"/>
      <c r="N2151" s="234"/>
      <c r="O2151" s="234"/>
      <c r="P2151" s="234"/>
      <c r="Q2151" s="234"/>
      <c r="R2151" s="234"/>
      <c r="S2151" s="234"/>
      <c r="T2151" s="234"/>
      <c r="U2151" s="234"/>
      <c r="V2151" s="234"/>
      <c r="W2151" s="234"/>
      <c r="X2151" s="234"/>
      <c r="Y2151" s="234"/>
      <c r="Z2151" s="234"/>
      <c r="AA2151" s="234"/>
      <c r="AB2151" s="234"/>
      <c r="AC2151" s="234"/>
      <c r="AD2151" s="234"/>
      <c r="AG2151">
        <f t="shared" si="1016"/>
        <v>0</v>
      </c>
      <c r="AH2151">
        <f t="shared" si="1017"/>
        <v>0</v>
      </c>
      <c r="AI2151">
        <f t="shared" si="1018"/>
        <v>0</v>
      </c>
      <c r="AJ2151">
        <f t="shared" si="1019"/>
        <v>0</v>
      </c>
      <c r="AL2151">
        <f t="shared" si="1020"/>
        <v>0</v>
      </c>
      <c r="AM2151">
        <f t="shared" si="1021"/>
        <v>0</v>
      </c>
      <c r="AN2151">
        <f t="shared" si="1022"/>
        <v>0</v>
      </c>
      <c r="AO2151">
        <f t="shared" si="1023"/>
        <v>0</v>
      </c>
      <c r="AQ2151">
        <f t="shared" si="1024"/>
        <v>0</v>
      </c>
      <c r="AR2151">
        <f t="shared" si="1025"/>
        <v>0</v>
      </c>
      <c r="AS2151">
        <f t="shared" si="1026"/>
        <v>0</v>
      </c>
      <c r="AT2151">
        <f t="shared" si="1027"/>
        <v>0</v>
      </c>
      <c r="AV2151">
        <f t="shared" si="1028"/>
        <v>0</v>
      </c>
      <c r="AW2151">
        <f t="shared" si="1029"/>
        <v>0</v>
      </c>
      <c r="AX2151">
        <f t="shared" si="1030"/>
        <v>0</v>
      </c>
      <c r="AY2151">
        <f t="shared" si="1031"/>
        <v>0</v>
      </c>
      <c r="BA2151">
        <f t="shared" si="1032"/>
        <v>0</v>
      </c>
      <c r="BB2151">
        <f t="shared" si="1033"/>
        <v>0</v>
      </c>
      <c r="BC2151">
        <f t="shared" si="1034"/>
        <v>0</v>
      </c>
      <c r="BD2151">
        <f t="shared" si="1035"/>
        <v>0</v>
      </c>
      <c r="BF2151">
        <f t="shared" si="1036"/>
        <v>0</v>
      </c>
      <c r="BG2151">
        <f t="shared" si="1037"/>
        <v>0</v>
      </c>
      <c r="BH2151">
        <f t="shared" si="1038"/>
        <v>0</v>
      </c>
      <c r="BI2151">
        <f t="shared" si="1039"/>
        <v>0</v>
      </c>
      <c r="BK2151">
        <f t="shared" si="1040"/>
        <v>0</v>
      </c>
      <c r="BL2151">
        <f t="shared" si="1041"/>
        <v>0</v>
      </c>
      <c r="BM2151">
        <f t="shared" si="1042"/>
        <v>0</v>
      </c>
      <c r="BN2151">
        <f t="shared" si="1043"/>
        <v>0</v>
      </c>
      <c r="BP2151">
        <f t="shared" si="1044"/>
        <v>0</v>
      </c>
      <c r="BQ2151">
        <f t="shared" si="1045"/>
        <v>0</v>
      </c>
      <c r="BR2151">
        <f t="shared" si="1046"/>
        <v>0</v>
      </c>
      <c r="BS2151">
        <f t="shared" si="1047"/>
        <v>0</v>
      </c>
      <c r="BU2151">
        <f t="shared" si="1048"/>
        <v>0</v>
      </c>
      <c r="BV2151">
        <f t="shared" si="1049"/>
        <v>0</v>
      </c>
      <c r="BW2151">
        <f t="shared" si="1050"/>
        <v>0</v>
      </c>
      <c r="BX2151">
        <f t="shared" si="1051"/>
        <v>0</v>
      </c>
      <c r="BZ2151">
        <f t="shared" si="1052"/>
        <v>0</v>
      </c>
      <c r="CA2151">
        <f t="shared" si="1053"/>
        <v>0</v>
      </c>
      <c r="CB2151">
        <f t="shared" si="1054"/>
        <v>0</v>
      </c>
      <c r="CC2151">
        <f t="shared" ref="CC2151:CE2151" si="1159">IF(OR(L2151="NS",L2151&lt;=SUM(P2151,T2151,X2151,AB2151,L2278,P2278,T2278,X2278,AB2278)),0,1)</f>
        <v>0</v>
      </c>
      <c r="CD2151">
        <f t="shared" si="1159"/>
        <v>0</v>
      </c>
      <c r="CE2151">
        <f t="shared" si="1159"/>
        <v>0</v>
      </c>
      <c r="CF2151">
        <f t="shared" ref="CF2151:CI2151" si="1160">IF(OR(O2151="na",O2151="ns"),0,IF(O2151&lt;=K2151,0,1))+IF(OR(S2151="na",S2151="ns"),0,IF(S2151&lt;=K2151,0,1))+IF(OR(W2151="na",W2151="ns"),0,IF(W2151&lt;=K2151,0,1))+IF(OR(AA2151="na",AA2151="ns"),0,IF(AA2151&lt;=K2151,0,1))+IF(OR(K2278="na",K2278="ns"),0,IF(K2278&lt;=K2151,0,1))+IF(OR(O2278="na",O2278="ns"),0,IF(O2278&lt;=K2151,0,1))+IF(OR(S2278="na",S2278="ns"),0,IF(S2278&lt;=K2151,0,1))+IF(OR(W2278="na",W2278="ns"),0,IF(W2278&lt;=K2151,0,1))+IF(OR(AA2278="na",AA2278="ns"),0,IF(AA2278&lt;=K2151,0,1))</f>
        <v>0</v>
      </c>
      <c r="CG2151">
        <f t="shared" si="1160"/>
        <v>0</v>
      </c>
      <c r="CH2151">
        <f t="shared" si="1160"/>
        <v>0</v>
      </c>
      <c r="CI2151">
        <f t="shared" si="1160"/>
        <v>0</v>
      </c>
    </row>
    <row r="2152" spans="1:87" ht="15" customHeight="1">
      <c r="A2152" s="192"/>
      <c r="B2152" s="8"/>
      <c r="C2152" s="143" t="s">
        <v>191</v>
      </c>
      <c r="D2152" s="321" t="str">
        <f t="shared" si="1015"/>
        <v/>
      </c>
      <c r="E2152" s="321"/>
      <c r="F2152" s="321"/>
      <c r="G2152" s="320"/>
      <c r="H2152" s="320"/>
      <c r="I2152" s="320"/>
      <c r="J2152" s="320"/>
      <c r="K2152" s="234"/>
      <c r="L2152" s="234"/>
      <c r="M2152" s="234"/>
      <c r="N2152" s="234"/>
      <c r="O2152" s="234"/>
      <c r="P2152" s="234"/>
      <c r="Q2152" s="234"/>
      <c r="R2152" s="234"/>
      <c r="S2152" s="234"/>
      <c r="T2152" s="234"/>
      <c r="U2152" s="234"/>
      <c r="V2152" s="234"/>
      <c r="W2152" s="234"/>
      <c r="X2152" s="234"/>
      <c r="Y2152" s="234"/>
      <c r="Z2152" s="234"/>
      <c r="AA2152" s="234"/>
      <c r="AB2152" s="234"/>
      <c r="AC2152" s="234"/>
      <c r="AD2152" s="234"/>
      <c r="AG2152">
        <f t="shared" si="1016"/>
        <v>0</v>
      </c>
      <c r="AH2152">
        <f t="shared" si="1017"/>
        <v>0</v>
      </c>
      <c r="AI2152">
        <f t="shared" si="1018"/>
        <v>0</v>
      </c>
      <c r="AJ2152">
        <f t="shared" si="1019"/>
        <v>0</v>
      </c>
      <c r="AL2152">
        <f t="shared" si="1020"/>
        <v>0</v>
      </c>
      <c r="AM2152">
        <f t="shared" si="1021"/>
        <v>0</v>
      </c>
      <c r="AN2152">
        <f t="shared" si="1022"/>
        <v>0</v>
      </c>
      <c r="AO2152">
        <f t="shared" si="1023"/>
        <v>0</v>
      </c>
      <c r="AQ2152">
        <f t="shared" si="1024"/>
        <v>0</v>
      </c>
      <c r="AR2152">
        <f t="shared" si="1025"/>
        <v>0</v>
      </c>
      <c r="AS2152">
        <f t="shared" si="1026"/>
        <v>0</v>
      </c>
      <c r="AT2152">
        <f t="shared" si="1027"/>
        <v>0</v>
      </c>
      <c r="AV2152">
        <f t="shared" si="1028"/>
        <v>0</v>
      </c>
      <c r="AW2152">
        <f t="shared" si="1029"/>
        <v>0</v>
      </c>
      <c r="AX2152">
        <f t="shared" si="1030"/>
        <v>0</v>
      </c>
      <c r="AY2152">
        <f t="shared" si="1031"/>
        <v>0</v>
      </c>
      <c r="BA2152">
        <f t="shared" si="1032"/>
        <v>0</v>
      </c>
      <c r="BB2152">
        <f t="shared" si="1033"/>
        <v>0</v>
      </c>
      <c r="BC2152">
        <f t="shared" si="1034"/>
        <v>0</v>
      </c>
      <c r="BD2152">
        <f t="shared" si="1035"/>
        <v>0</v>
      </c>
      <c r="BF2152">
        <f t="shared" si="1036"/>
        <v>0</v>
      </c>
      <c r="BG2152">
        <f t="shared" si="1037"/>
        <v>0</v>
      </c>
      <c r="BH2152">
        <f t="shared" si="1038"/>
        <v>0</v>
      </c>
      <c r="BI2152">
        <f t="shared" si="1039"/>
        <v>0</v>
      </c>
      <c r="BK2152">
        <f t="shared" si="1040"/>
        <v>0</v>
      </c>
      <c r="BL2152">
        <f t="shared" si="1041"/>
        <v>0</v>
      </c>
      <c r="BM2152">
        <f t="shared" si="1042"/>
        <v>0</v>
      </c>
      <c r="BN2152">
        <f t="shared" si="1043"/>
        <v>0</v>
      </c>
      <c r="BP2152">
        <f t="shared" si="1044"/>
        <v>0</v>
      </c>
      <c r="BQ2152">
        <f t="shared" si="1045"/>
        <v>0</v>
      </c>
      <c r="BR2152">
        <f t="shared" si="1046"/>
        <v>0</v>
      </c>
      <c r="BS2152">
        <f t="shared" si="1047"/>
        <v>0</v>
      </c>
      <c r="BU2152">
        <f t="shared" si="1048"/>
        <v>0</v>
      </c>
      <c r="BV2152">
        <f t="shared" si="1049"/>
        <v>0</v>
      </c>
      <c r="BW2152">
        <f t="shared" si="1050"/>
        <v>0</v>
      </c>
      <c r="BX2152">
        <f t="shared" si="1051"/>
        <v>0</v>
      </c>
      <c r="BZ2152">
        <f t="shared" si="1052"/>
        <v>0</v>
      </c>
      <c r="CA2152">
        <f t="shared" si="1053"/>
        <v>0</v>
      </c>
      <c r="CB2152">
        <f t="shared" si="1054"/>
        <v>0</v>
      </c>
      <c r="CC2152">
        <f t="shared" ref="CC2152:CE2152" si="1161">IF(OR(L2152="NS",L2152&lt;=SUM(P2152,T2152,X2152,AB2152,L2279,P2279,T2279,X2279,AB2279)),0,1)</f>
        <v>0</v>
      </c>
      <c r="CD2152">
        <f t="shared" si="1161"/>
        <v>0</v>
      </c>
      <c r="CE2152">
        <f t="shared" si="1161"/>
        <v>0</v>
      </c>
      <c r="CF2152">
        <f t="shared" ref="CF2152:CI2152" si="1162">IF(OR(O2152="na",O2152="ns"),0,IF(O2152&lt;=K2152,0,1))+IF(OR(S2152="na",S2152="ns"),0,IF(S2152&lt;=K2152,0,1))+IF(OR(W2152="na",W2152="ns"),0,IF(W2152&lt;=K2152,0,1))+IF(OR(AA2152="na",AA2152="ns"),0,IF(AA2152&lt;=K2152,0,1))+IF(OR(K2279="na",K2279="ns"),0,IF(K2279&lt;=K2152,0,1))+IF(OR(O2279="na",O2279="ns"),0,IF(O2279&lt;=K2152,0,1))+IF(OR(S2279="na",S2279="ns"),0,IF(S2279&lt;=K2152,0,1))+IF(OR(W2279="na",W2279="ns"),0,IF(W2279&lt;=K2152,0,1))+IF(OR(AA2279="na",AA2279="ns"),0,IF(AA2279&lt;=K2152,0,1))</f>
        <v>0</v>
      </c>
      <c r="CG2152">
        <f t="shared" si="1162"/>
        <v>0</v>
      </c>
      <c r="CH2152">
        <f t="shared" si="1162"/>
        <v>0</v>
      </c>
      <c r="CI2152">
        <f t="shared" si="1162"/>
        <v>0</v>
      </c>
    </row>
    <row r="2153" spans="1:87" ht="15" customHeight="1">
      <c r="A2153" s="192"/>
      <c r="B2153" s="8"/>
      <c r="C2153" s="143" t="s">
        <v>192</v>
      </c>
      <c r="D2153" s="321" t="str">
        <f t="shared" si="1015"/>
        <v/>
      </c>
      <c r="E2153" s="321"/>
      <c r="F2153" s="321"/>
      <c r="G2153" s="320"/>
      <c r="H2153" s="320"/>
      <c r="I2153" s="320"/>
      <c r="J2153" s="320"/>
      <c r="K2153" s="234"/>
      <c r="L2153" s="234"/>
      <c r="M2153" s="234"/>
      <c r="N2153" s="234"/>
      <c r="O2153" s="234"/>
      <c r="P2153" s="234"/>
      <c r="Q2153" s="234"/>
      <c r="R2153" s="234"/>
      <c r="S2153" s="234"/>
      <c r="T2153" s="234"/>
      <c r="U2153" s="234"/>
      <c r="V2153" s="234"/>
      <c r="W2153" s="234"/>
      <c r="X2153" s="234"/>
      <c r="Y2153" s="234"/>
      <c r="Z2153" s="234"/>
      <c r="AA2153" s="234"/>
      <c r="AB2153" s="234"/>
      <c r="AC2153" s="234"/>
      <c r="AD2153" s="234"/>
      <c r="AG2153">
        <f t="shared" si="1016"/>
        <v>0</v>
      </c>
      <c r="AH2153">
        <f t="shared" si="1017"/>
        <v>0</v>
      </c>
      <c r="AI2153">
        <f t="shared" si="1018"/>
        <v>0</v>
      </c>
      <c r="AJ2153">
        <f t="shared" si="1019"/>
        <v>0</v>
      </c>
      <c r="AL2153">
        <f t="shared" si="1020"/>
        <v>0</v>
      </c>
      <c r="AM2153">
        <f t="shared" si="1021"/>
        <v>0</v>
      </c>
      <c r="AN2153">
        <f t="shared" si="1022"/>
        <v>0</v>
      </c>
      <c r="AO2153">
        <f t="shared" si="1023"/>
        <v>0</v>
      </c>
      <c r="AQ2153">
        <f t="shared" si="1024"/>
        <v>0</v>
      </c>
      <c r="AR2153">
        <f t="shared" si="1025"/>
        <v>0</v>
      </c>
      <c r="AS2153">
        <f t="shared" si="1026"/>
        <v>0</v>
      </c>
      <c r="AT2153">
        <f t="shared" si="1027"/>
        <v>0</v>
      </c>
      <c r="AV2153">
        <f t="shared" si="1028"/>
        <v>0</v>
      </c>
      <c r="AW2153">
        <f t="shared" si="1029"/>
        <v>0</v>
      </c>
      <c r="AX2153">
        <f t="shared" si="1030"/>
        <v>0</v>
      </c>
      <c r="AY2153">
        <f t="shared" si="1031"/>
        <v>0</v>
      </c>
      <c r="BA2153">
        <f t="shared" si="1032"/>
        <v>0</v>
      </c>
      <c r="BB2153">
        <f t="shared" si="1033"/>
        <v>0</v>
      </c>
      <c r="BC2153">
        <f t="shared" si="1034"/>
        <v>0</v>
      </c>
      <c r="BD2153">
        <f t="shared" si="1035"/>
        <v>0</v>
      </c>
      <c r="BF2153">
        <f t="shared" si="1036"/>
        <v>0</v>
      </c>
      <c r="BG2153">
        <f t="shared" si="1037"/>
        <v>0</v>
      </c>
      <c r="BH2153">
        <f t="shared" si="1038"/>
        <v>0</v>
      </c>
      <c r="BI2153">
        <f t="shared" si="1039"/>
        <v>0</v>
      </c>
      <c r="BK2153">
        <f t="shared" si="1040"/>
        <v>0</v>
      </c>
      <c r="BL2153">
        <f t="shared" si="1041"/>
        <v>0</v>
      </c>
      <c r="BM2153">
        <f t="shared" si="1042"/>
        <v>0</v>
      </c>
      <c r="BN2153">
        <f t="shared" si="1043"/>
        <v>0</v>
      </c>
      <c r="BP2153">
        <f t="shared" si="1044"/>
        <v>0</v>
      </c>
      <c r="BQ2153">
        <f t="shared" si="1045"/>
        <v>0</v>
      </c>
      <c r="BR2153">
        <f t="shared" si="1046"/>
        <v>0</v>
      </c>
      <c r="BS2153">
        <f t="shared" si="1047"/>
        <v>0</v>
      </c>
      <c r="BU2153">
        <f t="shared" si="1048"/>
        <v>0</v>
      </c>
      <c r="BV2153">
        <f t="shared" si="1049"/>
        <v>0</v>
      </c>
      <c r="BW2153">
        <f t="shared" si="1050"/>
        <v>0</v>
      </c>
      <c r="BX2153">
        <f t="shared" si="1051"/>
        <v>0</v>
      </c>
      <c r="BZ2153">
        <f t="shared" si="1052"/>
        <v>0</v>
      </c>
      <c r="CA2153">
        <f t="shared" si="1053"/>
        <v>0</v>
      </c>
      <c r="CB2153">
        <f t="shared" si="1054"/>
        <v>0</v>
      </c>
      <c r="CC2153">
        <f t="shared" ref="CC2153:CE2153" si="1163">IF(OR(L2153="NS",L2153&lt;=SUM(P2153,T2153,X2153,AB2153,L2280,P2280,T2280,X2280,AB2280)),0,1)</f>
        <v>0</v>
      </c>
      <c r="CD2153">
        <f t="shared" si="1163"/>
        <v>0</v>
      </c>
      <c r="CE2153">
        <f t="shared" si="1163"/>
        <v>0</v>
      </c>
      <c r="CF2153">
        <f t="shared" ref="CF2153:CI2153" si="1164">IF(OR(O2153="na",O2153="ns"),0,IF(O2153&lt;=K2153,0,1))+IF(OR(S2153="na",S2153="ns"),0,IF(S2153&lt;=K2153,0,1))+IF(OR(W2153="na",W2153="ns"),0,IF(W2153&lt;=K2153,0,1))+IF(OR(AA2153="na",AA2153="ns"),0,IF(AA2153&lt;=K2153,0,1))+IF(OR(K2280="na",K2280="ns"),0,IF(K2280&lt;=K2153,0,1))+IF(OR(O2280="na",O2280="ns"),0,IF(O2280&lt;=K2153,0,1))+IF(OR(S2280="na",S2280="ns"),0,IF(S2280&lt;=K2153,0,1))+IF(OR(W2280="na",W2280="ns"),0,IF(W2280&lt;=K2153,0,1))+IF(OR(AA2280="na",AA2280="ns"),0,IF(AA2280&lt;=K2153,0,1))</f>
        <v>0</v>
      </c>
      <c r="CG2153">
        <f t="shared" si="1164"/>
        <v>0</v>
      </c>
      <c r="CH2153">
        <f t="shared" si="1164"/>
        <v>0</v>
      </c>
      <c r="CI2153">
        <f t="shared" si="1164"/>
        <v>0</v>
      </c>
    </row>
    <row r="2154" spans="1:87" ht="15" customHeight="1">
      <c r="A2154" s="166"/>
      <c r="B2154" s="7"/>
      <c r="C2154" s="8"/>
      <c r="D2154" s="8"/>
      <c r="E2154" s="8"/>
      <c r="F2154"/>
      <c r="G2154" s="8"/>
      <c r="H2154" s="8"/>
      <c r="I2154"/>
      <c r="J2154" s="210" t="s">
        <v>193</v>
      </c>
      <c r="K2154" s="171">
        <f>IF(AND(SUM(K2034:K2153)=0,COUNTIF(K2034:K2153,"NS")&gt;0),"NS",
IF(AND(SUM(K2034:K2153)=0,COUNTIF(K2034:K2153,0)&gt;0),0,
IF(AND(SUM(K2034:K2153)=0,COUNTIF(K2034:K2153,"NA")&gt;0),"NA",
SUM(K2034:K2153))))</f>
        <v>0</v>
      </c>
      <c r="L2154" s="171">
        <f t="shared" ref="L2154:AD2154" si="1165">IF(AND(SUM(L2034:L2153)=0,COUNTIF(L2034:L2153,"NS")&gt;0),"NS",
IF(AND(SUM(L2034:L2153)=0,COUNTIF(L2034:L2153,0)&gt;0),0,
IF(AND(SUM(L2034:L2153)=0,COUNTIF(L2034:L2153,"NA")&gt;0),"NA",
SUM(L2034:L2153))))</f>
        <v>0</v>
      </c>
      <c r="M2154" s="171">
        <f t="shared" si="1165"/>
        <v>0</v>
      </c>
      <c r="N2154" s="171">
        <f t="shared" si="1165"/>
        <v>0</v>
      </c>
      <c r="O2154" s="171">
        <f t="shared" si="1165"/>
        <v>0</v>
      </c>
      <c r="P2154" s="171">
        <f t="shared" si="1165"/>
        <v>0</v>
      </c>
      <c r="Q2154" s="171">
        <f t="shared" si="1165"/>
        <v>0</v>
      </c>
      <c r="R2154" s="171">
        <f t="shared" si="1165"/>
        <v>0</v>
      </c>
      <c r="S2154" s="171">
        <f t="shared" si="1165"/>
        <v>0</v>
      </c>
      <c r="T2154" s="171">
        <f t="shared" si="1165"/>
        <v>0</v>
      </c>
      <c r="U2154" s="171">
        <f t="shared" si="1165"/>
        <v>0</v>
      </c>
      <c r="V2154" s="171">
        <f t="shared" si="1165"/>
        <v>0</v>
      </c>
      <c r="W2154" s="171">
        <f t="shared" si="1165"/>
        <v>0</v>
      </c>
      <c r="X2154" s="171">
        <f t="shared" si="1165"/>
        <v>0</v>
      </c>
      <c r="Y2154" s="171">
        <f t="shared" si="1165"/>
        <v>0</v>
      </c>
      <c r="Z2154" s="171">
        <f t="shared" si="1165"/>
        <v>0</v>
      </c>
      <c r="AA2154" s="171">
        <f t="shared" si="1165"/>
        <v>0</v>
      </c>
      <c r="AB2154" s="171">
        <f t="shared" si="1165"/>
        <v>0</v>
      </c>
      <c r="AC2154" s="171">
        <f t="shared" si="1165"/>
        <v>0</v>
      </c>
      <c r="AD2154" s="171">
        <f t="shared" si="1165"/>
        <v>0</v>
      </c>
      <c r="AJ2154" s="96">
        <f>SUM(AJ2034:AJ2153)</f>
        <v>0</v>
      </c>
      <c r="AO2154" s="96">
        <f>SUM(AO2034:AO2153)</f>
        <v>0</v>
      </c>
      <c r="AT2154" s="96">
        <f>SUM(AT2034:AT2153)</f>
        <v>0</v>
      </c>
      <c r="AY2154" s="96">
        <f>SUM(AY2034:AY2153)</f>
        <v>0</v>
      </c>
      <c r="BD2154" s="96">
        <f>SUM(BD2034:BD2153)</f>
        <v>0</v>
      </c>
      <c r="BI2154" s="96">
        <f>SUM(BI2034:BI2153)</f>
        <v>0</v>
      </c>
      <c r="BN2154" s="96">
        <f>SUM(BN2034:BN2153)</f>
        <v>0</v>
      </c>
      <c r="BS2154" s="96">
        <f>SUM(BS2034:BS2153)</f>
        <v>0</v>
      </c>
      <c r="BX2154" s="96">
        <f>SUM(BX2034:BX2153)</f>
        <v>0</v>
      </c>
      <c r="BZ2154" s="96">
        <f t="shared" ref="BZ2154:CE2154" si="1166">SUM(BZ2034:BZ2153)</f>
        <v>0</v>
      </c>
      <c r="CA2154" s="96">
        <f t="shared" si="1166"/>
        <v>0</v>
      </c>
      <c r="CB2154">
        <f t="shared" si="1166"/>
        <v>0</v>
      </c>
      <c r="CC2154">
        <f t="shared" si="1166"/>
        <v>0</v>
      </c>
      <c r="CD2154">
        <f t="shared" si="1166"/>
        <v>0</v>
      </c>
      <c r="CE2154">
        <f t="shared" si="1166"/>
        <v>0</v>
      </c>
      <c r="CF2154">
        <f t="shared" ref="CF2154:CI2154" si="1167">IF(OR(O2154="na",O2154="ns"),0,IF(O2154&lt;=K2154,0,1))+IF(OR(S2154="na",S2154="ns"),0,IF(S2154&lt;=K2154,0,1))+IF(OR(W2154="na",W2154="ns"),0,IF(W2154&lt;=K2154,0,1))+IF(OR(AA2154="na",AA2154="ns"),0,IF(AA2154&lt;=K2154,0,1))+IF(OR(K2281="na",K2281="ns"),0,IF(K2281&lt;=K2154,0,1))+IF(OR(O2281="na",O2281="ns"),0,IF(O2281&lt;=K2154,0,1))+IF(OR(S2281="na",S2281="ns"),0,IF(S2281&lt;=K2154,0,1))+IF(OR(W2281="na",W2281="ns"),0,IF(W2281&lt;=K2154,0,1))+IF(OR(AA2281="na",AA2281="ns"),0,IF(AA2281&lt;=K2154,0,1))</f>
        <v>0</v>
      </c>
      <c r="CG2154">
        <f t="shared" si="1167"/>
        <v>0</v>
      </c>
      <c r="CH2154">
        <f t="shared" si="1167"/>
        <v>0</v>
      </c>
      <c r="CI2154">
        <f t="shared" si="1167"/>
        <v>0</v>
      </c>
    </row>
    <row r="2155" spans="1:87" ht="15" customHeight="1">
      <c r="A2155" s="166"/>
      <c r="B2155" s="7"/>
      <c r="C2155" s="8"/>
      <c r="D2155" s="8"/>
      <c r="E2155" s="8"/>
      <c r="F2155" s="8"/>
      <c r="G2155" s="8"/>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BX2155" s="96">
        <f>BX2154+BS2154+BN2154+BI2154+BD2154+AY2154+AT2154+AO2154</f>
        <v>0</v>
      </c>
      <c r="CE2155" s="96">
        <f>CB2154+CC2154+CD2154+CE2154</f>
        <v>0</v>
      </c>
      <c r="CI2155" s="96">
        <f>CF2154+CG2154+CH2154+CI2154</f>
        <v>0</v>
      </c>
    </row>
    <row r="2156" spans="1:87" ht="15" customHeight="1">
      <c r="A2156" s="166"/>
      <c r="B2156" s="7"/>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441" t="s">
        <v>215</v>
      </c>
      <c r="AB2156" s="441"/>
      <c r="AC2156" s="441"/>
      <c r="AD2156" s="441"/>
      <c r="CI2156" s="96">
        <f>CE2155+CI2155</f>
        <v>0</v>
      </c>
    </row>
    <row r="2157" spans="1:87" ht="15" customHeight="1">
      <c r="A2157" s="166"/>
      <c r="B2157" s="7"/>
      <c r="C2157" s="355" t="s">
        <v>104</v>
      </c>
      <c r="D2157" s="356"/>
      <c r="E2157" s="356"/>
      <c r="F2157" s="356"/>
      <c r="G2157" s="356"/>
      <c r="H2157" s="356"/>
      <c r="I2157" s="356"/>
      <c r="J2157" s="357"/>
      <c r="K2157" s="326" t="s">
        <v>645</v>
      </c>
      <c r="L2157" s="326"/>
      <c r="M2157" s="326"/>
      <c r="N2157" s="326"/>
      <c r="O2157" s="326"/>
      <c r="P2157" s="326"/>
      <c r="Q2157" s="326"/>
      <c r="R2157" s="326"/>
      <c r="S2157" s="326"/>
      <c r="T2157" s="326"/>
      <c r="U2157" s="326"/>
      <c r="V2157" s="326"/>
      <c r="W2157" s="326"/>
      <c r="X2157" s="326"/>
      <c r="Y2157" s="326"/>
      <c r="Z2157" s="326"/>
      <c r="AA2157" s="326"/>
      <c r="AB2157" s="326"/>
      <c r="AC2157" s="326"/>
      <c r="AD2157" s="326"/>
    </row>
    <row r="2158" spans="1:87" ht="15" customHeight="1">
      <c r="A2158" s="166"/>
      <c r="B2158" s="7"/>
      <c r="C2158" s="444"/>
      <c r="D2158" s="445"/>
      <c r="E2158" s="445"/>
      <c r="F2158" s="445"/>
      <c r="G2158" s="445"/>
      <c r="H2158" s="445"/>
      <c r="I2158" s="445"/>
      <c r="J2158" s="446"/>
      <c r="K2158" s="333" t="s">
        <v>268</v>
      </c>
      <c r="L2158" s="334"/>
      <c r="M2158" s="334"/>
      <c r="N2158" s="334"/>
      <c r="O2158" s="334"/>
      <c r="P2158" s="334"/>
      <c r="Q2158" s="334"/>
      <c r="R2158" s="334"/>
      <c r="S2158" s="334"/>
      <c r="T2158" s="334"/>
      <c r="U2158" s="334"/>
      <c r="V2158" s="334"/>
      <c r="W2158" s="334"/>
      <c r="X2158" s="334"/>
      <c r="Y2158" s="334"/>
      <c r="Z2158" s="334"/>
      <c r="AA2158" s="334"/>
      <c r="AB2158" s="334"/>
      <c r="AC2158" s="334"/>
      <c r="AD2158" s="335"/>
    </row>
    <row r="2159" spans="1:87" ht="48" customHeight="1">
      <c r="A2159" s="166"/>
      <c r="B2159" s="7"/>
      <c r="C2159" s="444"/>
      <c r="D2159" s="445"/>
      <c r="E2159" s="445"/>
      <c r="F2159" s="445"/>
      <c r="G2159" s="445"/>
      <c r="H2159" s="445"/>
      <c r="I2159" s="445"/>
      <c r="J2159" s="446"/>
      <c r="K2159" s="333" t="s">
        <v>272</v>
      </c>
      <c r="L2159" s="334"/>
      <c r="M2159" s="334"/>
      <c r="N2159" s="335"/>
      <c r="O2159" s="333" t="s">
        <v>273</v>
      </c>
      <c r="P2159" s="334"/>
      <c r="Q2159" s="334"/>
      <c r="R2159" s="335"/>
      <c r="S2159" s="333" t="s">
        <v>262</v>
      </c>
      <c r="T2159" s="334"/>
      <c r="U2159" s="334"/>
      <c r="V2159" s="335"/>
      <c r="W2159" s="333" t="s">
        <v>263</v>
      </c>
      <c r="X2159" s="334"/>
      <c r="Y2159" s="334"/>
      <c r="Z2159" s="335"/>
      <c r="AA2159" s="333" t="s">
        <v>646</v>
      </c>
      <c r="AB2159" s="334"/>
      <c r="AC2159" s="334"/>
      <c r="AD2159" s="335"/>
      <c r="AG2159" t="s">
        <v>272</v>
      </c>
      <c r="AL2159" t="s">
        <v>1604</v>
      </c>
      <c r="AQ2159" t="s">
        <v>262</v>
      </c>
      <c r="AV2159" t="s">
        <v>1592</v>
      </c>
      <c r="BA2159" t="s">
        <v>1605</v>
      </c>
    </row>
    <row r="2160" spans="1:87" ht="72" customHeight="1">
      <c r="A2160" s="166"/>
      <c r="B2160" s="7"/>
      <c r="C2160" s="358"/>
      <c r="D2160" s="359"/>
      <c r="E2160" s="359"/>
      <c r="F2160" s="359"/>
      <c r="G2160" s="359"/>
      <c r="H2160" s="359"/>
      <c r="I2160" s="359"/>
      <c r="J2160" s="360"/>
      <c r="K2160" s="117" t="s">
        <v>591</v>
      </c>
      <c r="L2160" s="104" t="s">
        <v>106</v>
      </c>
      <c r="M2160" s="104" t="s">
        <v>107</v>
      </c>
      <c r="N2160" s="104" t="s">
        <v>369</v>
      </c>
      <c r="O2160" s="117" t="s">
        <v>591</v>
      </c>
      <c r="P2160" s="104" t="s">
        <v>106</v>
      </c>
      <c r="Q2160" s="104" t="s">
        <v>107</v>
      </c>
      <c r="R2160" s="104" t="s">
        <v>369</v>
      </c>
      <c r="S2160" s="117" t="s">
        <v>591</v>
      </c>
      <c r="T2160" s="104" t="s">
        <v>106</v>
      </c>
      <c r="U2160" s="104" t="s">
        <v>107</v>
      </c>
      <c r="V2160" s="104" t="s">
        <v>369</v>
      </c>
      <c r="W2160" s="117" t="s">
        <v>591</v>
      </c>
      <c r="X2160" s="104" t="s">
        <v>106</v>
      </c>
      <c r="Y2160" s="104" t="s">
        <v>107</v>
      </c>
      <c r="Z2160" s="104" t="s">
        <v>369</v>
      </c>
      <c r="AA2160" s="117" t="s">
        <v>591</v>
      </c>
      <c r="AB2160" s="104" t="s">
        <v>106</v>
      </c>
      <c r="AC2160" s="104" t="s">
        <v>107</v>
      </c>
      <c r="AD2160" s="104" t="s">
        <v>369</v>
      </c>
      <c r="AG2160" t="s">
        <v>105</v>
      </c>
      <c r="AH2160" t="s">
        <v>1527</v>
      </c>
      <c r="AI2160" t="s">
        <v>1521</v>
      </c>
      <c r="AJ2160" t="s">
        <v>1528</v>
      </c>
      <c r="AL2160" t="s">
        <v>105</v>
      </c>
      <c r="AM2160" t="s">
        <v>1527</v>
      </c>
      <c r="AN2160" t="s">
        <v>1521</v>
      </c>
      <c r="AO2160" t="s">
        <v>1528</v>
      </c>
      <c r="AQ2160" t="s">
        <v>105</v>
      </c>
      <c r="AR2160" t="s">
        <v>1527</v>
      </c>
      <c r="AS2160" t="s">
        <v>1521</v>
      </c>
      <c r="AT2160" t="s">
        <v>1528</v>
      </c>
      <c r="AV2160" t="s">
        <v>105</v>
      </c>
      <c r="AW2160" t="s">
        <v>1527</v>
      </c>
      <c r="AX2160" t="s">
        <v>1521</v>
      </c>
      <c r="AY2160" t="s">
        <v>1528</v>
      </c>
      <c r="BA2160" t="s">
        <v>105</v>
      </c>
      <c r="BB2160" t="s">
        <v>1527</v>
      </c>
      <c r="BC2160" t="s">
        <v>1521</v>
      </c>
      <c r="BD2160" t="s">
        <v>1528</v>
      </c>
      <c r="BF2160" t="s">
        <v>1512</v>
      </c>
    </row>
    <row r="2161" spans="1:56" ht="15" customHeight="1">
      <c r="A2161" s="166"/>
      <c r="B2161" s="7"/>
      <c r="C2161" s="119" t="s">
        <v>68</v>
      </c>
      <c r="D2161" s="410" t="str">
        <f>IF(D434="","",D434)</f>
        <v/>
      </c>
      <c r="E2161" s="411"/>
      <c r="F2161" s="411"/>
      <c r="G2161" s="411"/>
      <c r="H2161" s="411"/>
      <c r="I2161" s="411"/>
      <c r="J2161" s="412"/>
      <c r="K2161" s="234"/>
      <c r="L2161" s="234"/>
      <c r="M2161" s="234"/>
      <c r="N2161" s="234"/>
      <c r="O2161" s="234"/>
      <c r="P2161" s="234"/>
      <c r="Q2161" s="234"/>
      <c r="R2161" s="234"/>
      <c r="S2161" s="234"/>
      <c r="T2161" s="234"/>
      <c r="U2161" s="234"/>
      <c r="V2161" s="234"/>
      <c r="W2161" s="234"/>
      <c r="X2161" s="234"/>
      <c r="Y2161" s="234"/>
      <c r="Z2161" s="234"/>
      <c r="AA2161" s="234"/>
      <c r="AB2161" s="234"/>
      <c r="AC2161" s="234"/>
      <c r="AD2161" s="234"/>
      <c r="AG2161">
        <f>K2161</f>
        <v>0</v>
      </c>
      <c r="AH2161">
        <f>SUM(L2161:N2161)</f>
        <v>0</v>
      </c>
      <c r="AI2161">
        <f>SUM(L2161:N2161)</f>
        <v>0</v>
      </c>
      <c r="AJ2161">
        <f>IF($AG$2031=$AH$2031,0,IF(OR(AND(AG2161=0,AH2161&gt;0),AND(AG2161="NS",AI2161&gt;0),AND(AG2161="NS",AI2161=0,AH2161=0)),1,IF(OR(AND(AG2161="NS",AI2161=0,AH2161&gt;0),AG2161=AI2161,COUNTIF(K2161:N2161,"NA")=4),0,1)))</f>
        <v>0</v>
      </c>
      <c r="AL2161">
        <f>O2161</f>
        <v>0</v>
      </c>
      <c r="AM2161">
        <f>SUM(P2161:R2161)</f>
        <v>0</v>
      </c>
      <c r="AN2161">
        <f>SUM(P2161:R2161)</f>
        <v>0</v>
      </c>
      <c r="AO2161">
        <f>IF($AG$2031=$AH$2031,0,IF(OR(AND(AL2161=0,AM2161&gt;0),AND(AL2161="NS",AN2161&gt;0),AND(AL2161="NS",AN2161=0,AM2161=0)),1,IF(OR(AND(AL2161="NS",AN2161=0,AM2161&gt;0),AL2161=AN2161,COUNTIF(O2161:R2161,"NA")=4),0,1)))</f>
        <v>0</v>
      </c>
      <c r="AQ2161">
        <f>S2161</f>
        <v>0</v>
      </c>
      <c r="AR2161">
        <f>SUM(T2161:V2161)</f>
        <v>0</v>
      </c>
      <c r="AS2161">
        <f>SUM(T2161:V2161)</f>
        <v>0</v>
      </c>
      <c r="AT2161">
        <f>IF($AG$2031=$AH$2031,0,IF(OR(AND(AQ2161=0,AR2161&gt;0),AND(AQ2161="NS",AS2161&gt;0),AND(AQ2161="NS",AS2161=0,AR2161=0)),1,IF(OR(AND(AQ2161="NS",AS2161=0,AR2161&gt;0),AQ2161=AS2161,COUNTIF(S2161:V2161,"NA")=4),0,1)))</f>
        <v>0</v>
      </c>
      <c r="AV2161">
        <f>W2161</f>
        <v>0</v>
      </c>
      <c r="AW2161">
        <f>SUM(X2161:Z2161)</f>
        <v>0</v>
      </c>
      <c r="AX2161">
        <f>SUM(X2161:Z2161)</f>
        <v>0</v>
      </c>
      <c r="AY2161">
        <f>IF($AG$2031=$AH$2031,0,IF(OR(AND(AV2161=0,AW2161&gt;0),AND(AV2161="NS",AX2161&gt;0),AND(AV2161="NS",AX2161=0,AW2161=0)),1,IF(OR(AND(AV2161="NS",AX2161=0,AW2161&gt;0),AV2161=AX2161,COUNTIF(W2161:Z2161,"NA")=4),0,1)))</f>
        <v>0</v>
      </c>
      <c r="BA2161">
        <f>AA2161</f>
        <v>0</v>
      </c>
      <c r="BB2161">
        <f>SUM(AB2161:AD2161)</f>
        <v>0</v>
      </c>
      <c r="BC2161">
        <f>SUM(AB2161:AD2161)</f>
        <v>0</v>
      </c>
      <c r="BD2161">
        <f>IF($AG$2031=$AH$2031,0,IF(OR(AND(BA2161=0,BB2161&gt;0),AND(BA2161="NS",BC2161&gt;0),AND(BA2161="NS",BC2161=0,BB2161=0)),1,IF(OR(AND(BA2161="NS",BC2161=0,BB2161&gt;0),BA2161=BC2161,COUNTIF(AA2161:AD2161,"NA")=4),0,1)))</f>
        <v>0</v>
      </c>
    </row>
    <row r="2162" spans="1:56" ht="15" customHeight="1">
      <c r="A2162" s="166"/>
      <c r="B2162" s="7"/>
      <c r="C2162" s="207" t="s">
        <v>69</v>
      </c>
      <c r="D2162" s="410" t="str">
        <f t="shared" ref="D2162:D2225" si="1168">IF(D435="","",D435)</f>
        <v/>
      </c>
      <c r="E2162" s="411"/>
      <c r="F2162" s="411"/>
      <c r="G2162" s="411"/>
      <c r="H2162" s="411"/>
      <c r="I2162" s="411"/>
      <c r="J2162" s="412"/>
      <c r="K2162" s="234"/>
      <c r="L2162" s="234"/>
      <c r="M2162" s="234"/>
      <c r="N2162" s="234"/>
      <c r="O2162" s="234"/>
      <c r="P2162" s="234"/>
      <c r="Q2162" s="234"/>
      <c r="R2162" s="234"/>
      <c r="S2162" s="234"/>
      <c r="T2162" s="234"/>
      <c r="U2162" s="234"/>
      <c r="V2162" s="234"/>
      <c r="W2162" s="234"/>
      <c r="X2162" s="234"/>
      <c r="Y2162" s="234"/>
      <c r="Z2162" s="234"/>
      <c r="AA2162" s="234"/>
      <c r="AB2162" s="234"/>
      <c r="AC2162" s="234"/>
      <c r="AD2162" s="234"/>
      <c r="AG2162">
        <f t="shared" ref="AG2162:AG2225" si="1169">K2162</f>
        <v>0</v>
      </c>
      <c r="AH2162">
        <f t="shared" ref="AH2162:AH2225" si="1170">SUM(L2162:N2162)</f>
        <v>0</v>
      </c>
      <c r="AI2162">
        <f t="shared" ref="AI2162:AI2225" si="1171">SUM(L2162:N2162)</f>
        <v>0</v>
      </c>
      <c r="AJ2162">
        <f t="shared" ref="AJ2162:AJ2225" si="1172">IF($AG$2031=$AH$2031,0,IF(OR(AND(AG2162=0,AH2162&gt;0),AND(AG2162="NS",AI2162&gt;0),AND(AG2162="NS",AI2162=0,AH2162=0)),1,IF(OR(AND(AG2162="NS",AI2162=0,AH2162&gt;0),AG2162=AI2162,COUNTIF(K2162:N2162,"NA")=4),0,1)))</f>
        <v>0</v>
      </c>
      <c r="AL2162">
        <f t="shared" ref="AL2162:AL2225" si="1173">O2162</f>
        <v>0</v>
      </c>
      <c r="AM2162">
        <f t="shared" ref="AM2162:AM2225" si="1174">SUM(P2162:R2162)</f>
        <v>0</v>
      </c>
      <c r="AN2162">
        <f t="shared" ref="AN2162:AN2225" si="1175">SUM(P2162:R2162)</f>
        <v>0</v>
      </c>
      <c r="AO2162">
        <f t="shared" ref="AO2162:AO2225" si="1176">IF($AG$2031=$AH$2031,0,IF(OR(AND(AL2162=0,AM2162&gt;0),AND(AL2162="NS",AN2162&gt;0),AND(AL2162="NS",AN2162=0,AM2162=0)),1,IF(OR(AND(AL2162="NS",AN2162=0,AM2162&gt;0),AL2162=AN2162,COUNTIF(O2162:R2162,"NA")=4),0,1)))</f>
        <v>0</v>
      </c>
      <c r="AQ2162">
        <f t="shared" ref="AQ2162:AQ2225" si="1177">S2162</f>
        <v>0</v>
      </c>
      <c r="AR2162">
        <f t="shared" ref="AR2162:AR2225" si="1178">SUM(T2162:V2162)</f>
        <v>0</v>
      </c>
      <c r="AS2162">
        <f t="shared" ref="AS2162:AS2225" si="1179">SUM(T2162:V2162)</f>
        <v>0</v>
      </c>
      <c r="AT2162">
        <f t="shared" ref="AT2162:AT2225" si="1180">IF($AG$2031=$AH$2031,0,IF(OR(AND(AQ2162=0,AR2162&gt;0),AND(AQ2162="NS",AS2162&gt;0),AND(AQ2162="NS",AS2162=0,AR2162=0)),1,IF(OR(AND(AQ2162="NS",AS2162=0,AR2162&gt;0),AQ2162=AS2162,COUNTIF(S2162:V2162,"NA")=4),0,1)))</f>
        <v>0</v>
      </c>
      <c r="AV2162">
        <f t="shared" ref="AV2162:AV2225" si="1181">W2162</f>
        <v>0</v>
      </c>
      <c r="AW2162">
        <f t="shared" ref="AW2162:AW2225" si="1182">SUM(X2162:Z2162)</f>
        <v>0</v>
      </c>
      <c r="AX2162">
        <f t="shared" ref="AX2162:AX2225" si="1183">SUM(X2162:Z2162)</f>
        <v>0</v>
      </c>
      <c r="AY2162">
        <f t="shared" ref="AY2162:AY2225" si="1184">IF($AG$2031=$AH$2031,0,IF(OR(AND(AV2162=0,AW2162&gt;0),AND(AV2162="NS",AX2162&gt;0),AND(AV2162="NS",AX2162=0,AW2162=0)),1,IF(OR(AND(AV2162="NS",AX2162=0,AW2162&gt;0),AV2162=AX2162,COUNTIF(W2162:Z2162,"NA")=4),0,1)))</f>
        <v>0</v>
      </c>
      <c r="BA2162">
        <f t="shared" ref="BA2162:BA2225" si="1185">AA2162</f>
        <v>0</v>
      </c>
      <c r="BB2162">
        <f t="shared" ref="BB2162:BB2225" si="1186">SUM(AB2162:AD2162)</f>
        <v>0</v>
      </c>
      <c r="BC2162">
        <f t="shared" ref="BC2162:BC2225" si="1187">SUM(AB2162:AD2162)</f>
        <v>0</v>
      </c>
      <c r="BD2162">
        <f t="shared" ref="BD2162:BD2225" si="1188">IF($AG$2031=$AH$2031,0,IF(OR(AND(BA2162=0,BB2162&gt;0),AND(BA2162="NS",BC2162&gt;0),AND(BA2162="NS",BC2162=0,BB2162=0)),1,IF(OR(AND(BA2162="NS",BC2162=0,BB2162&gt;0),BA2162=BC2162,COUNTIF(AA2162:AD2162,"NA")=4),0,1)))</f>
        <v>0</v>
      </c>
    </row>
    <row r="2163" spans="1:56" ht="15" customHeight="1">
      <c r="A2163" s="166"/>
      <c r="B2163" s="7"/>
      <c r="C2163" s="207" t="s">
        <v>70</v>
      </c>
      <c r="D2163" s="410" t="str">
        <f t="shared" si="1168"/>
        <v/>
      </c>
      <c r="E2163" s="411"/>
      <c r="F2163" s="411"/>
      <c r="G2163" s="411"/>
      <c r="H2163" s="411"/>
      <c r="I2163" s="411"/>
      <c r="J2163" s="412"/>
      <c r="K2163" s="234"/>
      <c r="L2163" s="234"/>
      <c r="M2163" s="234"/>
      <c r="N2163" s="234"/>
      <c r="O2163" s="234"/>
      <c r="P2163" s="234"/>
      <c r="Q2163" s="234"/>
      <c r="R2163" s="234"/>
      <c r="S2163" s="234"/>
      <c r="T2163" s="234"/>
      <c r="U2163" s="234"/>
      <c r="V2163" s="234"/>
      <c r="W2163" s="234"/>
      <c r="X2163" s="234"/>
      <c r="Y2163" s="234"/>
      <c r="Z2163" s="234"/>
      <c r="AA2163" s="234"/>
      <c r="AB2163" s="234"/>
      <c r="AC2163" s="234"/>
      <c r="AD2163" s="234"/>
      <c r="AG2163">
        <f t="shared" si="1169"/>
        <v>0</v>
      </c>
      <c r="AH2163">
        <f t="shared" si="1170"/>
        <v>0</v>
      </c>
      <c r="AI2163">
        <f t="shared" si="1171"/>
        <v>0</v>
      </c>
      <c r="AJ2163">
        <f t="shared" si="1172"/>
        <v>0</v>
      </c>
      <c r="AL2163">
        <f t="shared" si="1173"/>
        <v>0</v>
      </c>
      <c r="AM2163">
        <f t="shared" si="1174"/>
        <v>0</v>
      </c>
      <c r="AN2163">
        <f t="shared" si="1175"/>
        <v>0</v>
      </c>
      <c r="AO2163">
        <f t="shared" si="1176"/>
        <v>0</v>
      </c>
      <c r="AQ2163">
        <f t="shared" si="1177"/>
        <v>0</v>
      </c>
      <c r="AR2163">
        <f t="shared" si="1178"/>
        <v>0</v>
      </c>
      <c r="AS2163">
        <f t="shared" si="1179"/>
        <v>0</v>
      </c>
      <c r="AT2163">
        <f t="shared" si="1180"/>
        <v>0</v>
      </c>
      <c r="AV2163">
        <f t="shared" si="1181"/>
        <v>0</v>
      </c>
      <c r="AW2163">
        <f t="shared" si="1182"/>
        <v>0</v>
      </c>
      <c r="AX2163">
        <f t="shared" si="1183"/>
        <v>0</v>
      </c>
      <c r="AY2163">
        <f t="shared" si="1184"/>
        <v>0</v>
      </c>
      <c r="BA2163">
        <f t="shared" si="1185"/>
        <v>0</v>
      </c>
      <c r="BB2163">
        <f t="shared" si="1186"/>
        <v>0</v>
      </c>
      <c r="BC2163">
        <f t="shared" si="1187"/>
        <v>0</v>
      </c>
      <c r="BD2163">
        <f t="shared" si="1188"/>
        <v>0</v>
      </c>
    </row>
    <row r="2164" spans="1:56" ht="15" customHeight="1">
      <c r="A2164" s="166"/>
      <c r="B2164" s="7"/>
      <c r="C2164" s="207" t="s">
        <v>71</v>
      </c>
      <c r="D2164" s="410" t="str">
        <f t="shared" si="1168"/>
        <v/>
      </c>
      <c r="E2164" s="411"/>
      <c r="F2164" s="411"/>
      <c r="G2164" s="411"/>
      <c r="H2164" s="411"/>
      <c r="I2164" s="411"/>
      <c r="J2164" s="412"/>
      <c r="K2164" s="234"/>
      <c r="L2164" s="234"/>
      <c r="M2164" s="234"/>
      <c r="N2164" s="234"/>
      <c r="O2164" s="234"/>
      <c r="P2164" s="234"/>
      <c r="Q2164" s="234"/>
      <c r="R2164" s="234"/>
      <c r="S2164" s="234"/>
      <c r="T2164" s="234"/>
      <c r="U2164" s="234"/>
      <c r="V2164" s="234"/>
      <c r="W2164" s="234"/>
      <c r="X2164" s="234"/>
      <c r="Y2164" s="234"/>
      <c r="Z2164" s="234"/>
      <c r="AA2164" s="234"/>
      <c r="AB2164" s="234"/>
      <c r="AC2164" s="234"/>
      <c r="AD2164" s="234"/>
      <c r="AG2164">
        <f t="shared" si="1169"/>
        <v>0</v>
      </c>
      <c r="AH2164">
        <f t="shared" si="1170"/>
        <v>0</v>
      </c>
      <c r="AI2164">
        <f t="shared" si="1171"/>
        <v>0</v>
      </c>
      <c r="AJ2164">
        <f t="shared" si="1172"/>
        <v>0</v>
      </c>
      <c r="AL2164">
        <f t="shared" si="1173"/>
        <v>0</v>
      </c>
      <c r="AM2164">
        <f t="shared" si="1174"/>
        <v>0</v>
      </c>
      <c r="AN2164">
        <f t="shared" si="1175"/>
        <v>0</v>
      </c>
      <c r="AO2164">
        <f t="shared" si="1176"/>
        <v>0</v>
      </c>
      <c r="AQ2164">
        <f t="shared" si="1177"/>
        <v>0</v>
      </c>
      <c r="AR2164">
        <f t="shared" si="1178"/>
        <v>0</v>
      </c>
      <c r="AS2164">
        <f t="shared" si="1179"/>
        <v>0</v>
      </c>
      <c r="AT2164">
        <f t="shared" si="1180"/>
        <v>0</v>
      </c>
      <c r="AV2164">
        <f t="shared" si="1181"/>
        <v>0</v>
      </c>
      <c r="AW2164">
        <f t="shared" si="1182"/>
        <v>0</v>
      </c>
      <c r="AX2164">
        <f t="shared" si="1183"/>
        <v>0</v>
      </c>
      <c r="AY2164">
        <f t="shared" si="1184"/>
        <v>0</v>
      </c>
      <c r="BA2164">
        <f t="shared" si="1185"/>
        <v>0</v>
      </c>
      <c r="BB2164">
        <f t="shared" si="1186"/>
        <v>0</v>
      </c>
      <c r="BC2164">
        <f t="shared" si="1187"/>
        <v>0</v>
      </c>
      <c r="BD2164">
        <f t="shared" si="1188"/>
        <v>0</v>
      </c>
    </row>
    <row r="2165" spans="1:56" ht="15" customHeight="1">
      <c r="A2165" s="166"/>
      <c r="B2165" s="7"/>
      <c r="C2165" s="207" t="s">
        <v>72</v>
      </c>
      <c r="D2165" s="410" t="str">
        <f t="shared" si="1168"/>
        <v/>
      </c>
      <c r="E2165" s="411"/>
      <c r="F2165" s="411"/>
      <c r="G2165" s="411"/>
      <c r="H2165" s="411"/>
      <c r="I2165" s="411"/>
      <c r="J2165" s="412"/>
      <c r="K2165" s="234"/>
      <c r="L2165" s="234"/>
      <c r="M2165" s="234"/>
      <c r="N2165" s="234"/>
      <c r="O2165" s="234"/>
      <c r="P2165" s="234"/>
      <c r="Q2165" s="234"/>
      <c r="R2165" s="234"/>
      <c r="S2165" s="234"/>
      <c r="T2165" s="234"/>
      <c r="U2165" s="234"/>
      <c r="V2165" s="234"/>
      <c r="W2165" s="234"/>
      <c r="X2165" s="234"/>
      <c r="Y2165" s="234"/>
      <c r="Z2165" s="234"/>
      <c r="AA2165" s="234"/>
      <c r="AB2165" s="234"/>
      <c r="AC2165" s="234"/>
      <c r="AD2165" s="234"/>
      <c r="AG2165">
        <f t="shared" si="1169"/>
        <v>0</v>
      </c>
      <c r="AH2165">
        <f t="shared" si="1170"/>
        <v>0</v>
      </c>
      <c r="AI2165">
        <f t="shared" si="1171"/>
        <v>0</v>
      </c>
      <c r="AJ2165">
        <f t="shared" si="1172"/>
        <v>0</v>
      </c>
      <c r="AL2165">
        <f t="shared" si="1173"/>
        <v>0</v>
      </c>
      <c r="AM2165">
        <f t="shared" si="1174"/>
        <v>0</v>
      </c>
      <c r="AN2165">
        <f t="shared" si="1175"/>
        <v>0</v>
      </c>
      <c r="AO2165">
        <f t="shared" si="1176"/>
        <v>0</v>
      </c>
      <c r="AQ2165">
        <f t="shared" si="1177"/>
        <v>0</v>
      </c>
      <c r="AR2165">
        <f t="shared" si="1178"/>
        <v>0</v>
      </c>
      <c r="AS2165">
        <f t="shared" si="1179"/>
        <v>0</v>
      </c>
      <c r="AT2165">
        <f t="shared" si="1180"/>
        <v>0</v>
      </c>
      <c r="AV2165">
        <f t="shared" si="1181"/>
        <v>0</v>
      </c>
      <c r="AW2165">
        <f t="shared" si="1182"/>
        <v>0</v>
      </c>
      <c r="AX2165">
        <f t="shared" si="1183"/>
        <v>0</v>
      </c>
      <c r="AY2165">
        <f t="shared" si="1184"/>
        <v>0</v>
      </c>
      <c r="BA2165">
        <f t="shared" si="1185"/>
        <v>0</v>
      </c>
      <c r="BB2165">
        <f t="shared" si="1186"/>
        <v>0</v>
      </c>
      <c r="BC2165">
        <f t="shared" si="1187"/>
        <v>0</v>
      </c>
      <c r="BD2165">
        <f t="shared" si="1188"/>
        <v>0</v>
      </c>
    </row>
    <row r="2166" spans="1:56" ht="15" customHeight="1">
      <c r="A2166" s="166"/>
      <c r="B2166" s="7"/>
      <c r="C2166" s="207" t="s">
        <v>73</v>
      </c>
      <c r="D2166" s="410" t="str">
        <f t="shared" si="1168"/>
        <v/>
      </c>
      <c r="E2166" s="411"/>
      <c r="F2166" s="411"/>
      <c r="G2166" s="411"/>
      <c r="H2166" s="411"/>
      <c r="I2166" s="411"/>
      <c r="J2166" s="412"/>
      <c r="K2166" s="234"/>
      <c r="L2166" s="234"/>
      <c r="M2166" s="234"/>
      <c r="N2166" s="234"/>
      <c r="O2166" s="234"/>
      <c r="P2166" s="234"/>
      <c r="Q2166" s="234"/>
      <c r="R2166" s="234"/>
      <c r="S2166" s="234"/>
      <c r="T2166" s="234"/>
      <c r="U2166" s="234"/>
      <c r="V2166" s="234"/>
      <c r="W2166" s="234"/>
      <c r="X2166" s="234"/>
      <c r="Y2166" s="234"/>
      <c r="Z2166" s="234"/>
      <c r="AA2166" s="234"/>
      <c r="AB2166" s="234"/>
      <c r="AC2166" s="234"/>
      <c r="AD2166" s="234"/>
      <c r="AG2166">
        <f t="shared" si="1169"/>
        <v>0</v>
      </c>
      <c r="AH2166">
        <f t="shared" si="1170"/>
        <v>0</v>
      </c>
      <c r="AI2166">
        <f t="shared" si="1171"/>
        <v>0</v>
      </c>
      <c r="AJ2166">
        <f t="shared" si="1172"/>
        <v>0</v>
      </c>
      <c r="AL2166">
        <f t="shared" si="1173"/>
        <v>0</v>
      </c>
      <c r="AM2166">
        <f t="shared" si="1174"/>
        <v>0</v>
      </c>
      <c r="AN2166">
        <f t="shared" si="1175"/>
        <v>0</v>
      </c>
      <c r="AO2166">
        <f t="shared" si="1176"/>
        <v>0</v>
      </c>
      <c r="AQ2166">
        <f t="shared" si="1177"/>
        <v>0</v>
      </c>
      <c r="AR2166">
        <f t="shared" si="1178"/>
        <v>0</v>
      </c>
      <c r="AS2166">
        <f t="shared" si="1179"/>
        <v>0</v>
      </c>
      <c r="AT2166">
        <f t="shared" si="1180"/>
        <v>0</v>
      </c>
      <c r="AV2166">
        <f t="shared" si="1181"/>
        <v>0</v>
      </c>
      <c r="AW2166">
        <f t="shared" si="1182"/>
        <v>0</v>
      </c>
      <c r="AX2166">
        <f t="shared" si="1183"/>
        <v>0</v>
      </c>
      <c r="AY2166">
        <f t="shared" si="1184"/>
        <v>0</v>
      </c>
      <c r="BA2166">
        <f t="shared" si="1185"/>
        <v>0</v>
      </c>
      <c r="BB2166">
        <f t="shared" si="1186"/>
        <v>0</v>
      </c>
      <c r="BC2166">
        <f t="shared" si="1187"/>
        <v>0</v>
      </c>
      <c r="BD2166">
        <f t="shared" si="1188"/>
        <v>0</v>
      </c>
    </row>
    <row r="2167" spans="1:56" ht="15" customHeight="1">
      <c r="A2167" s="166"/>
      <c r="B2167" s="7"/>
      <c r="C2167" s="207" t="s">
        <v>74</v>
      </c>
      <c r="D2167" s="410" t="str">
        <f t="shared" si="1168"/>
        <v/>
      </c>
      <c r="E2167" s="411"/>
      <c r="F2167" s="411"/>
      <c r="G2167" s="411"/>
      <c r="H2167" s="411"/>
      <c r="I2167" s="411"/>
      <c r="J2167" s="412"/>
      <c r="K2167" s="234"/>
      <c r="L2167" s="234"/>
      <c r="M2167" s="234"/>
      <c r="N2167" s="234"/>
      <c r="O2167" s="234"/>
      <c r="P2167" s="234"/>
      <c r="Q2167" s="234"/>
      <c r="R2167" s="234"/>
      <c r="S2167" s="234"/>
      <c r="T2167" s="234"/>
      <c r="U2167" s="234"/>
      <c r="V2167" s="234"/>
      <c r="W2167" s="234"/>
      <c r="X2167" s="234"/>
      <c r="Y2167" s="234"/>
      <c r="Z2167" s="234"/>
      <c r="AA2167" s="234"/>
      <c r="AB2167" s="234"/>
      <c r="AC2167" s="234"/>
      <c r="AD2167" s="234"/>
      <c r="AG2167">
        <f t="shared" si="1169"/>
        <v>0</v>
      </c>
      <c r="AH2167">
        <f t="shared" si="1170"/>
        <v>0</v>
      </c>
      <c r="AI2167">
        <f t="shared" si="1171"/>
        <v>0</v>
      </c>
      <c r="AJ2167">
        <f t="shared" si="1172"/>
        <v>0</v>
      </c>
      <c r="AL2167">
        <f t="shared" si="1173"/>
        <v>0</v>
      </c>
      <c r="AM2167">
        <f t="shared" si="1174"/>
        <v>0</v>
      </c>
      <c r="AN2167">
        <f t="shared" si="1175"/>
        <v>0</v>
      </c>
      <c r="AO2167">
        <f t="shared" si="1176"/>
        <v>0</v>
      </c>
      <c r="AQ2167">
        <f t="shared" si="1177"/>
        <v>0</v>
      </c>
      <c r="AR2167">
        <f t="shared" si="1178"/>
        <v>0</v>
      </c>
      <c r="AS2167">
        <f t="shared" si="1179"/>
        <v>0</v>
      </c>
      <c r="AT2167">
        <f t="shared" si="1180"/>
        <v>0</v>
      </c>
      <c r="AV2167">
        <f t="shared" si="1181"/>
        <v>0</v>
      </c>
      <c r="AW2167">
        <f t="shared" si="1182"/>
        <v>0</v>
      </c>
      <c r="AX2167">
        <f t="shared" si="1183"/>
        <v>0</v>
      </c>
      <c r="AY2167">
        <f t="shared" si="1184"/>
        <v>0</v>
      </c>
      <c r="BA2167">
        <f t="shared" si="1185"/>
        <v>0</v>
      </c>
      <c r="BB2167">
        <f t="shared" si="1186"/>
        <v>0</v>
      </c>
      <c r="BC2167">
        <f t="shared" si="1187"/>
        <v>0</v>
      </c>
      <c r="BD2167">
        <f t="shared" si="1188"/>
        <v>0</v>
      </c>
    </row>
    <row r="2168" spans="1:56" ht="15" customHeight="1">
      <c r="A2168" s="166"/>
      <c r="B2168" s="7"/>
      <c r="C2168" s="207" t="s">
        <v>75</v>
      </c>
      <c r="D2168" s="410" t="str">
        <f t="shared" si="1168"/>
        <v/>
      </c>
      <c r="E2168" s="411"/>
      <c r="F2168" s="411"/>
      <c r="G2168" s="411"/>
      <c r="H2168" s="411"/>
      <c r="I2168" s="411"/>
      <c r="J2168" s="412"/>
      <c r="K2168" s="234"/>
      <c r="L2168" s="234"/>
      <c r="M2168" s="234"/>
      <c r="N2168" s="234"/>
      <c r="O2168" s="234"/>
      <c r="P2168" s="234"/>
      <c r="Q2168" s="234"/>
      <c r="R2168" s="234"/>
      <c r="S2168" s="234"/>
      <c r="T2168" s="234"/>
      <c r="U2168" s="234"/>
      <c r="V2168" s="234"/>
      <c r="W2168" s="234"/>
      <c r="X2168" s="234"/>
      <c r="Y2168" s="234"/>
      <c r="Z2168" s="234"/>
      <c r="AA2168" s="234"/>
      <c r="AB2168" s="234"/>
      <c r="AC2168" s="234"/>
      <c r="AD2168" s="234"/>
      <c r="AG2168">
        <f t="shared" si="1169"/>
        <v>0</v>
      </c>
      <c r="AH2168">
        <f t="shared" si="1170"/>
        <v>0</v>
      </c>
      <c r="AI2168">
        <f t="shared" si="1171"/>
        <v>0</v>
      </c>
      <c r="AJ2168">
        <f t="shared" si="1172"/>
        <v>0</v>
      </c>
      <c r="AL2168">
        <f t="shared" si="1173"/>
        <v>0</v>
      </c>
      <c r="AM2168">
        <f t="shared" si="1174"/>
        <v>0</v>
      </c>
      <c r="AN2168">
        <f t="shared" si="1175"/>
        <v>0</v>
      </c>
      <c r="AO2168">
        <f t="shared" si="1176"/>
        <v>0</v>
      </c>
      <c r="AQ2168">
        <f t="shared" si="1177"/>
        <v>0</v>
      </c>
      <c r="AR2168">
        <f t="shared" si="1178"/>
        <v>0</v>
      </c>
      <c r="AS2168">
        <f t="shared" si="1179"/>
        <v>0</v>
      </c>
      <c r="AT2168">
        <f t="shared" si="1180"/>
        <v>0</v>
      </c>
      <c r="AV2168">
        <f t="shared" si="1181"/>
        <v>0</v>
      </c>
      <c r="AW2168">
        <f t="shared" si="1182"/>
        <v>0</v>
      </c>
      <c r="AX2168">
        <f t="shared" si="1183"/>
        <v>0</v>
      </c>
      <c r="AY2168">
        <f t="shared" si="1184"/>
        <v>0</v>
      </c>
      <c r="BA2168">
        <f t="shared" si="1185"/>
        <v>0</v>
      </c>
      <c r="BB2168">
        <f t="shared" si="1186"/>
        <v>0</v>
      </c>
      <c r="BC2168">
        <f t="shared" si="1187"/>
        <v>0</v>
      </c>
      <c r="BD2168">
        <f t="shared" si="1188"/>
        <v>0</v>
      </c>
    </row>
    <row r="2169" spans="1:56" ht="15" customHeight="1">
      <c r="A2169" s="166"/>
      <c r="B2169" s="7"/>
      <c r="C2169" s="207" t="s">
        <v>76</v>
      </c>
      <c r="D2169" s="410" t="str">
        <f t="shared" si="1168"/>
        <v/>
      </c>
      <c r="E2169" s="411"/>
      <c r="F2169" s="411"/>
      <c r="G2169" s="411"/>
      <c r="H2169" s="411"/>
      <c r="I2169" s="411"/>
      <c r="J2169" s="412"/>
      <c r="K2169" s="234"/>
      <c r="L2169" s="234"/>
      <c r="M2169" s="234"/>
      <c r="N2169" s="234"/>
      <c r="O2169" s="234"/>
      <c r="P2169" s="234"/>
      <c r="Q2169" s="234"/>
      <c r="R2169" s="234"/>
      <c r="S2169" s="234"/>
      <c r="T2169" s="234"/>
      <c r="U2169" s="234"/>
      <c r="V2169" s="234"/>
      <c r="W2169" s="234"/>
      <c r="X2169" s="234"/>
      <c r="Y2169" s="234"/>
      <c r="Z2169" s="234"/>
      <c r="AA2169" s="234"/>
      <c r="AB2169" s="234"/>
      <c r="AC2169" s="234"/>
      <c r="AD2169" s="234"/>
      <c r="AG2169">
        <f t="shared" si="1169"/>
        <v>0</v>
      </c>
      <c r="AH2169">
        <f t="shared" si="1170"/>
        <v>0</v>
      </c>
      <c r="AI2169">
        <f t="shared" si="1171"/>
        <v>0</v>
      </c>
      <c r="AJ2169">
        <f t="shared" si="1172"/>
        <v>0</v>
      </c>
      <c r="AL2169">
        <f t="shared" si="1173"/>
        <v>0</v>
      </c>
      <c r="AM2169">
        <f t="shared" si="1174"/>
        <v>0</v>
      </c>
      <c r="AN2169">
        <f t="shared" si="1175"/>
        <v>0</v>
      </c>
      <c r="AO2169">
        <f t="shared" si="1176"/>
        <v>0</v>
      </c>
      <c r="AQ2169">
        <f t="shared" si="1177"/>
        <v>0</v>
      </c>
      <c r="AR2169">
        <f t="shared" si="1178"/>
        <v>0</v>
      </c>
      <c r="AS2169">
        <f t="shared" si="1179"/>
        <v>0</v>
      </c>
      <c r="AT2169">
        <f t="shared" si="1180"/>
        <v>0</v>
      </c>
      <c r="AV2169">
        <f t="shared" si="1181"/>
        <v>0</v>
      </c>
      <c r="AW2169">
        <f t="shared" si="1182"/>
        <v>0</v>
      </c>
      <c r="AX2169">
        <f t="shared" si="1183"/>
        <v>0</v>
      </c>
      <c r="AY2169">
        <f t="shared" si="1184"/>
        <v>0</v>
      </c>
      <c r="BA2169">
        <f t="shared" si="1185"/>
        <v>0</v>
      </c>
      <c r="BB2169">
        <f t="shared" si="1186"/>
        <v>0</v>
      </c>
      <c r="BC2169">
        <f t="shared" si="1187"/>
        <v>0</v>
      </c>
      <c r="BD2169">
        <f t="shared" si="1188"/>
        <v>0</v>
      </c>
    </row>
    <row r="2170" spans="1:56" ht="15" customHeight="1">
      <c r="A2170" s="166"/>
      <c r="B2170" s="7"/>
      <c r="C2170" s="207" t="s">
        <v>77</v>
      </c>
      <c r="D2170" s="410" t="str">
        <f t="shared" si="1168"/>
        <v/>
      </c>
      <c r="E2170" s="411"/>
      <c r="F2170" s="411"/>
      <c r="G2170" s="411"/>
      <c r="H2170" s="411"/>
      <c r="I2170" s="411"/>
      <c r="J2170" s="412"/>
      <c r="K2170" s="234"/>
      <c r="L2170" s="234"/>
      <c r="M2170" s="234"/>
      <c r="N2170" s="234"/>
      <c r="O2170" s="234"/>
      <c r="P2170" s="234"/>
      <c r="Q2170" s="234"/>
      <c r="R2170" s="234"/>
      <c r="S2170" s="234"/>
      <c r="T2170" s="234"/>
      <c r="U2170" s="234"/>
      <c r="V2170" s="234"/>
      <c r="W2170" s="234"/>
      <c r="X2170" s="234"/>
      <c r="Y2170" s="234"/>
      <c r="Z2170" s="234"/>
      <c r="AA2170" s="234"/>
      <c r="AB2170" s="234"/>
      <c r="AC2170" s="234"/>
      <c r="AD2170" s="234"/>
      <c r="AG2170">
        <f t="shared" si="1169"/>
        <v>0</v>
      </c>
      <c r="AH2170">
        <f t="shared" si="1170"/>
        <v>0</v>
      </c>
      <c r="AI2170">
        <f t="shared" si="1171"/>
        <v>0</v>
      </c>
      <c r="AJ2170">
        <f t="shared" si="1172"/>
        <v>0</v>
      </c>
      <c r="AL2170">
        <f t="shared" si="1173"/>
        <v>0</v>
      </c>
      <c r="AM2170">
        <f t="shared" si="1174"/>
        <v>0</v>
      </c>
      <c r="AN2170">
        <f t="shared" si="1175"/>
        <v>0</v>
      </c>
      <c r="AO2170">
        <f t="shared" si="1176"/>
        <v>0</v>
      </c>
      <c r="AQ2170">
        <f t="shared" si="1177"/>
        <v>0</v>
      </c>
      <c r="AR2170">
        <f t="shared" si="1178"/>
        <v>0</v>
      </c>
      <c r="AS2170">
        <f t="shared" si="1179"/>
        <v>0</v>
      </c>
      <c r="AT2170">
        <f t="shared" si="1180"/>
        <v>0</v>
      </c>
      <c r="AV2170">
        <f t="shared" si="1181"/>
        <v>0</v>
      </c>
      <c r="AW2170">
        <f t="shared" si="1182"/>
        <v>0</v>
      </c>
      <c r="AX2170">
        <f t="shared" si="1183"/>
        <v>0</v>
      </c>
      <c r="AY2170">
        <f t="shared" si="1184"/>
        <v>0</v>
      </c>
      <c r="BA2170">
        <f t="shared" si="1185"/>
        <v>0</v>
      </c>
      <c r="BB2170">
        <f t="shared" si="1186"/>
        <v>0</v>
      </c>
      <c r="BC2170">
        <f t="shared" si="1187"/>
        <v>0</v>
      </c>
      <c r="BD2170">
        <f t="shared" si="1188"/>
        <v>0</v>
      </c>
    </row>
    <row r="2171" spans="1:56" ht="15" customHeight="1">
      <c r="A2171" s="166"/>
      <c r="B2171" s="7"/>
      <c r="C2171" s="207" t="s">
        <v>78</v>
      </c>
      <c r="D2171" s="410" t="str">
        <f t="shared" si="1168"/>
        <v/>
      </c>
      <c r="E2171" s="411"/>
      <c r="F2171" s="411"/>
      <c r="G2171" s="411"/>
      <c r="H2171" s="411"/>
      <c r="I2171" s="411"/>
      <c r="J2171" s="412"/>
      <c r="K2171" s="234"/>
      <c r="L2171" s="234"/>
      <c r="M2171" s="234"/>
      <c r="N2171" s="234"/>
      <c r="O2171" s="234"/>
      <c r="P2171" s="234"/>
      <c r="Q2171" s="234"/>
      <c r="R2171" s="234"/>
      <c r="S2171" s="234"/>
      <c r="T2171" s="234"/>
      <c r="U2171" s="234"/>
      <c r="V2171" s="234"/>
      <c r="W2171" s="234"/>
      <c r="X2171" s="234"/>
      <c r="Y2171" s="234"/>
      <c r="Z2171" s="234"/>
      <c r="AA2171" s="234"/>
      <c r="AB2171" s="234"/>
      <c r="AC2171" s="234"/>
      <c r="AD2171" s="234"/>
      <c r="AG2171">
        <f t="shared" si="1169"/>
        <v>0</v>
      </c>
      <c r="AH2171">
        <f t="shared" si="1170"/>
        <v>0</v>
      </c>
      <c r="AI2171">
        <f t="shared" si="1171"/>
        <v>0</v>
      </c>
      <c r="AJ2171">
        <f t="shared" si="1172"/>
        <v>0</v>
      </c>
      <c r="AL2171">
        <f t="shared" si="1173"/>
        <v>0</v>
      </c>
      <c r="AM2171">
        <f t="shared" si="1174"/>
        <v>0</v>
      </c>
      <c r="AN2171">
        <f t="shared" si="1175"/>
        <v>0</v>
      </c>
      <c r="AO2171">
        <f t="shared" si="1176"/>
        <v>0</v>
      </c>
      <c r="AQ2171">
        <f t="shared" si="1177"/>
        <v>0</v>
      </c>
      <c r="AR2171">
        <f t="shared" si="1178"/>
        <v>0</v>
      </c>
      <c r="AS2171">
        <f t="shared" si="1179"/>
        <v>0</v>
      </c>
      <c r="AT2171">
        <f t="shared" si="1180"/>
        <v>0</v>
      </c>
      <c r="AV2171">
        <f t="shared" si="1181"/>
        <v>0</v>
      </c>
      <c r="AW2171">
        <f t="shared" si="1182"/>
        <v>0</v>
      </c>
      <c r="AX2171">
        <f t="shared" si="1183"/>
        <v>0</v>
      </c>
      <c r="AY2171">
        <f t="shared" si="1184"/>
        <v>0</v>
      </c>
      <c r="BA2171">
        <f t="shared" si="1185"/>
        <v>0</v>
      </c>
      <c r="BB2171">
        <f t="shared" si="1186"/>
        <v>0</v>
      </c>
      <c r="BC2171">
        <f t="shared" si="1187"/>
        <v>0</v>
      </c>
      <c r="BD2171">
        <f t="shared" si="1188"/>
        <v>0</v>
      </c>
    </row>
    <row r="2172" spans="1:56" ht="15" customHeight="1">
      <c r="A2172" s="166"/>
      <c r="B2172" s="7"/>
      <c r="C2172" s="207" t="s">
        <v>79</v>
      </c>
      <c r="D2172" s="410" t="str">
        <f t="shared" si="1168"/>
        <v/>
      </c>
      <c r="E2172" s="411"/>
      <c r="F2172" s="411"/>
      <c r="G2172" s="411"/>
      <c r="H2172" s="411"/>
      <c r="I2172" s="411"/>
      <c r="J2172" s="412"/>
      <c r="K2172" s="234"/>
      <c r="L2172" s="234"/>
      <c r="M2172" s="234"/>
      <c r="N2172" s="234"/>
      <c r="O2172" s="234"/>
      <c r="P2172" s="234"/>
      <c r="Q2172" s="234"/>
      <c r="R2172" s="234"/>
      <c r="S2172" s="234"/>
      <c r="T2172" s="234"/>
      <c r="U2172" s="234"/>
      <c r="V2172" s="234"/>
      <c r="W2172" s="234"/>
      <c r="X2172" s="234"/>
      <c r="Y2172" s="234"/>
      <c r="Z2172" s="234"/>
      <c r="AA2172" s="234"/>
      <c r="AB2172" s="234"/>
      <c r="AC2172" s="234"/>
      <c r="AD2172" s="234"/>
      <c r="AG2172">
        <f t="shared" si="1169"/>
        <v>0</v>
      </c>
      <c r="AH2172">
        <f t="shared" si="1170"/>
        <v>0</v>
      </c>
      <c r="AI2172">
        <f t="shared" si="1171"/>
        <v>0</v>
      </c>
      <c r="AJ2172">
        <f t="shared" si="1172"/>
        <v>0</v>
      </c>
      <c r="AL2172">
        <f t="shared" si="1173"/>
        <v>0</v>
      </c>
      <c r="AM2172">
        <f t="shared" si="1174"/>
        <v>0</v>
      </c>
      <c r="AN2172">
        <f t="shared" si="1175"/>
        <v>0</v>
      </c>
      <c r="AO2172">
        <f t="shared" si="1176"/>
        <v>0</v>
      </c>
      <c r="AQ2172">
        <f t="shared" si="1177"/>
        <v>0</v>
      </c>
      <c r="AR2172">
        <f t="shared" si="1178"/>
        <v>0</v>
      </c>
      <c r="AS2172">
        <f t="shared" si="1179"/>
        <v>0</v>
      </c>
      <c r="AT2172">
        <f t="shared" si="1180"/>
        <v>0</v>
      </c>
      <c r="AV2172">
        <f t="shared" si="1181"/>
        <v>0</v>
      </c>
      <c r="AW2172">
        <f t="shared" si="1182"/>
        <v>0</v>
      </c>
      <c r="AX2172">
        <f t="shared" si="1183"/>
        <v>0</v>
      </c>
      <c r="AY2172">
        <f t="shared" si="1184"/>
        <v>0</v>
      </c>
      <c r="BA2172">
        <f t="shared" si="1185"/>
        <v>0</v>
      </c>
      <c r="BB2172">
        <f t="shared" si="1186"/>
        <v>0</v>
      </c>
      <c r="BC2172">
        <f t="shared" si="1187"/>
        <v>0</v>
      </c>
      <c r="BD2172">
        <f t="shared" si="1188"/>
        <v>0</v>
      </c>
    </row>
    <row r="2173" spans="1:56" ht="15" customHeight="1">
      <c r="A2173" s="166"/>
      <c r="B2173" s="7"/>
      <c r="C2173" s="207" t="s">
        <v>80</v>
      </c>
      <c r="D2173" s="410" t="str">
        <f t="shared" si="1168"/>
        <v/>
      </c>
      <c r="E2173" s="411"/>
      <c r="F2173" s="411"/>
      <c r="G2173" s="411"/>
      <c r="H2173" s="411"/>
      <c r="I2173" s="411"/>
      <c r="J2173" s="412"/>
      <c r="K2173" s="234"/>
      <c r="L2173" s="234"/>
      <c r="M2173" s="234"/>
      <c r="N2173" s="234"/>
      <c r="O2173" s="234"/>
      <c r="P2173" s="234"/>
      <c r="Q2173" s="234"/>
      <c r="R2173" s="234"/>
      <c r="S2173" s="234"/>
      <c r="T2173" s="234"/>
      <c r="U2173" s="234"/>
      <c r="V2173" s="234"/>
      <c r="W2173" s="234"/>
      <c r="X2173" s="234"/>
      <c r="Y2173" s="234"/>
      <c r="Z2173" s="234"/>
      <c r="AA2173" s="234"/>
      <c r="AB2173" s="234"/>
      <c r="AC2173" s="234"/>
      <c r="AD2173" s="234"/>
      <c r="AG2173">
        <f t="shared" si="1169"/>
        <v>0</v>
      </c>
      <c r="AH2173">
        <f t="shared" si="1170"/>
        <v>0</v>
      </c>
      <c r="AI2173">
        <f t="shared" si="1171"/>
        <v>0</v>
      </c>
      <c r="AJ2173">
        <f t="shared" si="1172"/>
        <v>0</v>
      </c>
      <c r="AL2173">
        <f t="shared" si="1173"/>
        <v>0</v>
      </c>
      <c r="AM2173">
        <f t="shared" si="1174"/>
        <v>0</v>
      </c>
      <c r="AN2173">
        <f t="shared" si="1175"/>
        <v>0</v>
      </c>
      <c r="AO2173">
        <f t="shared" si="1176"/>
        <v>0</v>
      </c>
      <c r="AQ2173">
        <f t="shared" si="1177"/>
        <v>0</v>
      </c>
      <c r="AR2173">
        <f t="shared" si="1178"/>
        <v>0</v>
      </c>
      <c r="AS2173">
        <f t="shared" si="1179"/>
        <v>0</v>
      </c>
      <c r="AT2173">
        <f t="shared" si="1180"/>
        <v>0</v>
      </c>
      <c r="AV2173">
        <f t="shared" si="1181"/>
        <v>0</v>
      </c>
      <c r="AW2173">
        <f t="shared" si="1182"/>
        <v>0</v>
      </c>
      <c r="AX2173">
        <f t="shared" si="1183"/>
        <v>0</v>
      </c>
      <c r="AY2173">
        <f t="shared" si="1184"/>
        <v>0</v>
      </c>
      <c r="BA2173">
        <f t="shared" si="1185"/>
        <v>0</v>
      </c>
      <c r="BB2173">
        <f t="shared" si="1186"/>
        <v>0</v>
      </c>
      <c r="BC2173">
        <f t="shared" si="1187"/>
        <v>0</v>
      </c>
      <c r="BD2173">
        <f t="shared" si="1188"/>
        <v>0</v>
      </c>
    </row>
    <row r="2174" spans="1:56" ht="15" customHeight="1">
      <c r="A2174" s="166"/>
      <c r="B2174" s="7"/>
      <c r="C2174" s="207" t="s">
        <v>81</v>
      </c>
      <c r="D2174" s="410" t="str">
        <f t="shared" si="1168"/>
        <v/>
      </c>
      <c r="E2174" s="411"/>
      <c r="F2174" s="411"/>
      <c r="G2174" s="411"/>
      <c r="H2174" s="411"/>
      <c r="I2174" s="411"/>
      <c r="J2174" s="412"/>
      <c r="K2174" s="234"/>
      <c r="L2174" s="234"/>
      <c r="M2174" s="234"/>
      <c r="N2174" s="234"/>
      <c r="O2174" s="234"/>
      <c r="P2174" s="234"/>
      <c r="Q2174" s="234"/>
      <c r="R2174" s="234"/>
      <c r="S2174" s="234"/>
      <c r="T2174" s="234"/>
      <c r="U2174" s="234"/>
      <c r="V2174" s="234"/>
      <c r="W2174" s="234"/>
      <c r="X2174" s="234"/>
      <c r="Y2174" s="234"/>
      <c r="Z2174" s="234"/>
      <c r="AA2174" s="234"/>
      <c r="AB2174" s="234"/>
      <c r="AC2174" s="234"/>
      <c r="AD2174" s="234"/>
      <c r="AG2174">
        <f t="shared" si="1169"/>
        <v>0</v>
      </c>
      <c r="AH2174">
        <f t="shared" si="1170"/>
        <v>0</v>
      </c>
      <c r="AI2174">
        <f t="shared" si="1171"/>
        <v>0</v>
      </c>
      <c r="AJ2174">
        <f t="shared" si="1172"/>
        <v>0</v>
      </c>
      <c r="AL2174">
        <f t="shared" si="1173"/>
        <v>0</v>
      </c>
      <c r="AM2174">
        <f t="shared" si="1174"/>
        <v>0</v>
      </c>
      <c r="AN2174">
        <f t="shared" si="1175"/>
        <v>0</v>
      </c>
      <c r="AO2174">
        <f t="shared" si="1176"/>
        <v>0</v>
      </c>
      <c r="AQ2174">
        <f t="shared" si="1177"/>
        <v>0</v>
      </c>
      <c r="AR2174">
        <f t="shared" si="1178"/>
        <v>0</v>
      </c>
      <c r="AS2174">
        <f t="shared" si="1179"/>
        <v>0</v>
      </c>
      <c r="AT2174">
        <f t="shared" si="1180"/>
        <v>0</v>
      </c>
      <c r="AV2174">
        <f t="shared" si="1181"/>
        <v>0</v>
      </c>
      <c r="AW2174">
        <f t="shared" si="1182"/>
        <v>0</v>
      </c>
      <c r="AX2174">
        <f t="shared" si="1183"/>
        <v>0</v>
      </c>
      <c r="AY2174">
        <f t="shared" si="1184"/>
        <v>0</v>
      </c>
      <c r="BA2174">
        <f t="shared" si="1185"/>
        <v>0</v>
      </c>
      <c r="BB2174">
        <f t="shared" si="1186"/>
        <v>0</v>
      </c>
      <c r="BC2174">
        <f t="shared" si="1187"/>
        <v>0</v>
      </c>
      <c r="BD2174">
        <f t="shared" si="1188"/>
        <v>0</v>
      </c>
    </row>
    <row r="2175" spans="1:56" ht="15" customHeight="1">
      <c r="A2175" s="166"/>
      <c r="B2175" s="7"/>
      <c r="C2175" s="207" t="s">
        <v>82</v>
      </c>
      <c r="D2175" s="410" t="str">
        <f t="shared" si="1168"/>
        <v/>
      </c>
      <c r="E2175" s="411"/>
      <c r="F2175" s="411"/>
      <c r="G2175" s="411"/>
      <c r="H2175" s="411"/>
      <c r="I2175" s="411"/>
      <c r="J2175" s="412"/>
      <c r="K2175" s="234"/>
      <c r="L2175" s="234"/>
      <c r="M2175" s="234"/>
      <c r="N2175" s="234"/>
      <c r="O2175" s="234"/>
      <c r="P2175" s="234"/>
      <c r="Q2175" s="234"/>
      <c r="R2175" s="234"/>
      <c r="S2175" s="234"/>
      <c r="T2175" s="234"/>
      <c r="U2175" s="234"/>
      <c r="V2175" s="234"/>
      <c r="W2175" s="234"/>
      <c r="X2175" s="234"/>
      <c r="Y2175" s="234"/>
      <c r="Z2175" s="234"/>
      <c r="AA2175" s="234"/>
      <c r="AB2175" s="234"/>
      <c r="AC2175" s="234"/>
      <c r="AD2175" s="234"/>
      <c r="AG2175">
        <f t="shared" si="1169"/>
        <v>0</v>
      </c>
      <c r="AH2175">
        <f t="shared" si="1170"/>
        <v>0</v>
      </c>
      <c r="AI2175">
        <f t="shared" si="1171"/>
        <v>0</v>
      </c>
      <c r="AJ2175">
        <f t="shared" si="1172"/>
        <v>0</v>
      </c>
      <c r="AL2175">
        <f t="shared" si="1173"/>
        <v>0</v>
      </c>
      <c r="AM2175">
        <f t="shared" si="1174"/>
        <v>0</v>
      </c>
      <c r="AN2175">
        <f t="shared" si="1175"/>
        <v>0</v>
      </c>
      <c r="AO2175">
        <f t="shared" si="1176"/>
        <v>0</v>
      </c>
      <c r="AQ2175">
        <f t="shared" si="1177"/>
        <v>0</v>
      </c>
      <c r="AR2175">
        <f t="shared" si="1178"/>
        <v>0</v>
      </c>
      <c r="AS2175">
        <f t="shared" si="1179"/>
        <v>0</v>
      </c>
      <c r="AT2175">
        <f t="shared" si="1180"/>
        <v>0</v>
      </c>
      <c r="AV2175">
        <f t="shared" si="1181"/>
        <v>0</v>
      </c>
      <c r="AW2175">
        <f t="shared" si="1182"/>
        <v>0</v>
      </c>
      <c r="AX2175">
        <f t="shared" si="1183"/>
        <v>0</v>
      </c>
      <c r="AY2175">
        <f t="shared" si="1184"/>
        <v>0</v>
      </c>
      <c r="BA2175">
        <f t="shared" si="1185"/>
        <v>0</v>
      </c>
      <c r="BB2175">
        <f t="shared" si="1186"/>
        <v>0</v>
      </c>
      <c r="BC2175">
        <f t="shared" si="1187"/>
        <v>0</v>
      </c>
      <c r="BD2175">
        <f t="shared" si="1188"/>
        <v>0</v>
      </c>
    </row>
    <row r="2176" spans="1:56" ht="15" customHeight="1">
      <c r="A2176" s="166"/>
      <c r="B2176" s="7"/>
      <c r="C2176" s="207" t="s">
        <v>83</v>
      </c>
      <c r="D2176" s="410" t="str">
        <f t="shared" si="1168"/>
        <v/>
      </c>
      <c r="E2176" s="411"/>
      <c r="F2176" s="411"/>
      <c r="G2176" s="411"/>
      <c r="H2176" s="411"/>
      <c r="I2176" s="411"/>
      <c r="J2176" s="412"/>
      <c r="K2176" s="234"/>
      <c r="L2176" s="234"/>
      <c r="M2176" s="234"/>
      <c r="N2176" s="234"/>
      <c r="O2176" s="234"/>
      <c r="P2176" s="234"/>
      <c r="Q2176" s="234"/>
      <c r="R2176" s="234"/>
      <c r="S2176" s="234"/>
      <c r="T2176" s="234"/>
      <c r="U2176" s="234"/>
      <c r="V2176" s="234"/>
      <c r="W2176" s="234"/>
      <c r="X2176" s="234"/>
      <c r="Y2176" s="234"/>
      <c r="Z2176" s="234"/>
      <c r="AA2176" s="234"/>
      <c r="AB2176" s="234"/>
      <c r="AC2176" s="234"/>
      <c r="AD2176" s="234"/>
      <c r="AG2176">
        <f t="shared" si="1169"/>
        <v>0</v>
      </c>
      <c r="AH2176">
        <f t="shared" si="1170"/>
        <v>0</v>
      </c>
      <c r="AI2176">
        <f t="shared" si="1171"/>
        <v>0</v>
      </c>
      <c r="AJ2176">
        <f t="shared" si="1172"/>
        <v>0</v>
      </c>
      <c r="AL2176">
        <f t="shared" si="1173"/>
        <v>0</v>
      </c>
      <c r="AM2176">
        <f t="shared" si="1174"/>
        <v>0</v>
      </c>
      <c r="AN2176">
        <f t="shared" si="1175"/>
        <v>0</v>
      </c>
      <c r="AO2176">
        <f t="shared" si="1176"/>
        <v>0</v>
      </c>
      <c r="AQ2176">
        <f t="shared" si="1177"/>
        <v>0</v>
      </c>
      <c r="AR2176">
        <f t="shared" si="1178"/>
        <v>0</v>
      </c>
      <c r="AS2176">
        <f t="shared" si="1179"/>
        <v>0</v>
      </c>
      <c r="AT2176">
        <f t="shared" si="1180"/>
        <v>0</v>
      </c>
      <c r="AV2176">
        <f t="shared" si="1181"/>
        <v>0</v>
      </c>
      <c r="AW2176">
        <f t="shared" si="1182"/>
        <v>0</v>
      </c>
      <c r="AX2176">
        <f t="shared" si="1183"/>
        <v>0</v>
      </c>
      <c r="AY2176">
        <f t="shared" si="1184"/>
        <v>0</v>
      </c>
      <c r="BA2176">
        <f t="shared" si="1185"/>
        <v>0</v>
      </c>
      <c r="BB2176">
        <f t="shared" si="1186"/>
        <v>0</v>
      </c>
      <c r="BC2176">
        <f t="shared" si="1187"/>
        <v>0</v>
      </c>
      <c r="BD2176">
        <f t="shared" si="1188"/>
        <v>0</v>
      </c>
    </row>
    <row r="2177" spans="1:56" ht="15" customHeight="1">
      <c r="A2177" s="166"/>
      <c r="B2177" s="7"/>
      <c r="C2177" s="207" t="s">
        <v>84</v>
      </c>
      <c r="D2177" s="410" t="str">
        <f t="shared" si="1168"/>
        <v/>
      </c>
      <c r="E2177" s="411"/>
      <c r="F2177" s="411"/>
      <c r="G2177" s="411"/>
      <c r="H2177" s="411"/>
      <c r="I2177" s="411"/>
      <c r="J2177" s="412"/>
      <c r="K2177" s="234"/>
      <c r="L2177" s="234"/>
      <c r="M2177" s="234"/>
      <c r="N2177" s="234"/>
      <c r="O2177" s="234"/>
      <c r="P2177" s="234"/>
      <c r="Q2177" s="234"/>
      <c r="R2177" s="234"/>
      <c r="S2177" s="234"/>
      <c r="T2177" s="234"/>
      <c r="U2177" s="234"/>
      <c r="V2177" s="234"/>
      <c r="W2177" s="234"/>
      <c r="X2177" s="234"/>
      <c r="Y2177" s="234"/>
      <c r="Z2177" s="234"/>
      <c r="AA2177" s="234"/>
      <c r="AB2177" s="234"/>
      <c r="AC2177" s="234"/>
      <c r="AD2177" s="234"/>
      <c r="AG2177">
        <f t="shared" si="1169"/>
        <v>0</v>
      </c>
      <c r="AH2177">
        <f t="shared" si="1170"/>
        <v>0</v>
      </c>
      <c r="AI2177">
        <f t="shared" si="1171"/>
        <v>0</v>
      </c>
      <c r="AJ2177">
        <f t="shared" si="1172"/>
        <v>0</v>
      </c>
      <c r="AL2177">
        <f t="shared" si="1173"/>
        <v>0</v>
      </c>
      <c r="AM2177">
        <f t="shared" si="1174"/>
        <v>0</v>
      </c>
      <c r="AN2177">
        <f t="shared" si="1175"/>
        <v>0</v>
      </c>
      <c r="AO2177">
        <f t="shared" si="1176"/>
        <v>0</v>
      </c>
      <c r="AQ2177">
        <f t="shared" si="1177"/>
        <v>0</v>
      </c>
      <c r="AR2177">
        <f t="shared" si="1178"/>
        <v>0</v>
      </c>
      <c r="AS2177">
        <f t="shared" si="1179"/>
        <v>0</v>
      </c>
      <c r="AT2177">
        <f t="shared" si="1180"/>
        <v>0</v>
      </c>
      <c r="AV2177">
        <f t="shared" si="1181"/>
        <v>0</v>
      </c>
      <c r="AW2177">
        <f t="shared" si="1182"/>
        <v>0</v>
      </c>
      <c r="AX2177">
        <f t="shared" si="1183"/>
        <v>0</v>
      </c>
      <c r="AY2177">
        <f t="shared" si="1184"/>
        <v>0</v>
      </c>
      <c r="BA2177">
        <f t="shared" si="1185"/>
        <v>0</v>
      </c>
      <c r="BB2177">
        <f t="shared" si="1186"/>
        <v>0</v>
      </c>
      <c r="BC2177">
        <f t="shared" si="1187"/>
        <v>0</v>
      </c>
      <c r="BD2177">
        <f t="shared" si="1188"/>
        <v>0</v>
      </c>
    </row>
    <row r="2178" spans="1:56" ht="15" customHeight="1">
      <c r="A2178" s="166"/>
      <c r="B2178" s="7"/>
      <c r="C2178" s="207" t="s">
        <v>85</v>
      </c>
      <c r="D2178" s="410" t="str">
        <f t="shared" si="1168"/>
        <v/>
      </c>
      <c r="E2178" s="411"/>
      <c r="F2178" s="411"/>
      <c r="G2178" s="411"/>
      <c r="H2178" s="411"/>
      <c r="I2178" s="411"/>
      <c r="J2178" s="412"/>
      <c r="K2178" s="234"/>
      <c r="L2178" s="234"/>
      <c r="M2178" s="234"/>
      <c r="N2178" s="234"/>
      <c r="O2178" s="234"/>
      <c r="P2178" s="234"/>
      <c r="Q2178" s="234"/>
      <c r="R2178" s="234"/>
      <c r="S2178" s="234"/>
      <c r="T2178" s="234"/>
      <c r="U2178" s="234"/>
      <c r="V2178" s="234"/>
      <c r="W2178" s="234"/>
      <c r="X2178" s="234"/>
      <c r="Y2178" s="234"/>
      <c r="Z2178" s="234"/>
      <c r="AA2178" s="234"/>
      <c r="AB2178" s="234"/>
      <c r="AC2178" s="234"/>
      <c r="AD2178" s="234"/>
      <c r="AG2178">
        <f t="shared" si="1169"/>
        <v>0</v>
      </c>
      <c r="AH2178">
        <f t="shared" si="1170"/>
        <v>0</v>
      </c>
      <c r="AI2178">
        <f t="shared" si="1171"/>
        <v>0</v>
      </c>
      <c r="AJ2178">
        <f t="shared" si="1172"/>
        <v>0</v>
      </c>
      <c r="AL2178">
        <f t="shared" si="1173"/>
        <v>0</v>
      </c>
      <c r="AM2178">
        <f t="shared" si="1174"/>
        <v>0</v>
      </c>
      <c r="AN2178">
        <f t="shared" si="1175"/>
        <v>0</v>
      </c>
      <c r="AO2178">
        <f t="shared" si="1176"/>
        <v>0</v>
      </c>
      <c r="AQ2178">
        <f t="shared" si="1177"/>
        <v>0</v>
      </c>
      <c r="AR2178">
        <f t="shared" si="1178"/>
        <v>0</v>
      </c>
      <c r="AS2178">
        <f t="shared" si="1179"/>
        <v>0</v>
      </c>
      <c r="AT2178">
        <f t="shared" si="1180"/>
        <v>0</v>
      </c>
      <c r="AV2178">
        <f t="shared" si="1181"/>
        <v>0</v>
      </c>
      <c r="AW2178">
        <f t="shared" si="1182"/>
        <v>0</v>
      </c>
      <c r="AX2178">
        <f t="shared" si="1183"/>
        <v>0</v>
      </c>
      <c r="AY2178">
        <f t="shared" si="1184"/>
        <v>0</v>
      </c>
      <c r="BA2178">
        <f t="shared" si="1185"/>
        <v>0</v>
      </c>
      <c r="BB2178">
        <f t="shared" si="1186"/>
        <v>0</v>
      </c>
      <c r="BC2178">
        <f t="shared" si="1187"/>
        <v>0</v>
      </c>
      <c r="BD2178">
        <f t="shared" si="1188"/>
        <v>0</v>
      </c>
    </row>
    <row r="2179" spans="1:56" ht="15" customHeight="1">
      <c r="A2179" s="166"/>
      <c r="B2179" s="7"/>
      <c r="C2179" s="207" t="s">
        <v>86</v>
      </c>
      <c r="D2179" s="410" t="str">
        <f t="shared" si="1168"/>
        <v/>
      </c>
      <c r="E2179" s="411"/>
      <c r="F2179" s="411"/>
      <c r="G2179" s="411"/>
      <c r="H2179" s="411"/>
      <c r="I2179" s="411"/>
      <c r="J2179" s="412"/>
      <c r="K2179" s="234"/>
      <c r="L2179" s="234"/>
      <c r="M2179" s="234"/>
      <c r="N2179" s="234"/>
      <c r="O2179" s="234"/>
      <c r="P2179" s="234"/>
      <c r="Q2179" s="234"/>
      <c r="R2179" s="234"/>
      <c r="S2179" s="234"/>
      <c r="T2179" s="234"/>
      <c r="U2179" s="234"/>
      <c r="V2179" s="234"/>
      <c r="W2179" s="234"/>
      <c r="X2179" s="234"/>
      <c r="Y2179" s="234"/>
      <c r="Z2179" s="234"/>
      <c r="AA2179" s="234"/>
      <c r="AB2179" s="234"/>
      <c r="AC2179" s="234"/>
      <c r="AD2179" s="234"/>
      <c r="AG2179">
        <f t="shared" si="1169"/>
        <v>0</v>
      </c>
      <c r="AH2179">
        <f t="shared" si="1170"/>
        <v>0</v>
      </c>
      <c r="AI2179">
        <f t="shared" si="1171"/>
        <v>0</v>
      </c>
      <c r="AJ2179">
        <f t="shared" si="1172"/>
        <v>0</v>
      </c>
      <c r="AL2179">
        <f t="shared" si="1173"/>
        <v>0</v>
      </c>
      <c r="AM2179">
        <f t="shared" si="1174"/>
        <v>0</v>
      </c>
      <c r="AN2179">
        <f t="shared" si="1175"/>
        <v>0</v>
      </c>
      <c r="AO2179">
        <f t="shared" si="1176"/>
        <v>0</v>
      </c>
      <c r="AQ2179">
        <f t="shared" si="1177"/>
        <v>0</v>
      </c>
      <c r="AR2179">
        <f t="shared" si="1178"/>
        <v>0</v>
      </c>
      <c r="AS2179">
        <f t="shared" si="1179"/>
        <v>0</v>
      </c>
      <c r="AT2179">
        <f t="shared" si="1180"/>
        <v>0</v>
      </c>
      <c r="AV2179">
        <f t="shared" si="1181"/>
        <v>0</v>
      </c>
      <c r="AW2179">
        <f t="shared" si="1182"/>
        <v>0</v>
      </c>
      <c r="AX2179">
        <f t="shared" si="1183"/>
        <v>0</v>
      </c>
      <c r="AY2179">
        <f t="shared" si="1184"/>
        <v>0</v>
      </c>
      <c r="BA2179">
        <f t="shared" si="1185"/>
        <v>0</v>
      </c>
      <c r="BB2179">
        <f t="shared" si="1186"/>
        <v>0</v>
      </c>
      <c r="BC2179">
        <f t="shared" si="1187"/>
        <v>0</v>
      </c>
      <c r="BD2179">
        <f t="shared" si="1188"/>
        <v>0</v>
      </c>
    </row>
    <row r="2180" spans="1:56" ht="15" customHeight="1">
      <c r="A2180" s="166"/>
      <c r="B2180" s="7"/>
      <c r="C2180" s="207" t="s">
        <v>87</v>
      </c>
      <c r="D2180" s="410" t="str">
        <f t="shared" si="1168"/>
        <v/>
      </c>
      <c r="E2180" s="411"/>
      <c r="F2180" s="411"/>
      <c r="G2180" s="411"/>
      <c r="H2180" s="411"/>
      <c r="I2180" s="411"/>
      <c r="J2180" s="412"/>
      <c r="K2180" s="234"/>
      <c r="L2180" s="234"/>
      <c r="M2180" s="234"/>
      <c r="N2180" s="234"/>
      <c r="O2180" s="234"/>
      <c r="P2180" s="234"/>
      <c r="Q2180" s="234"/>
      <c r="R2180" s="234"/>
      <c r="S2180" s="234"/>
      <c r="T2180" s="234"/>
      <c r="U2180" s="234"/>
      <c r="V2180" s="234"/>
      <c r="W2180" s="234"/>
      <c r="X2180" s="234"/>
      <c r="Y2180" s="234"/>
      <c r="Z2180" s="234"/>
      <c r="AA2180" s="234"/>
      <c r="AB2180" s="234"/>
      <c r="AC2180" s="234"/>
      <c r="AD2180" s="234"/>
      <c r="AG2180">
        <f t="shared" si="1169"/>
        <v>0</v>
      </c>
      <c r="AH2180">
        <f t="shared" si="1170"/>
        <v>0</v>
      </c>
      <c r="AI2180">
        <f t="shared" si="1171"/>
        <v>0</v>
      </c>
      <c r="AJ2180">
        <f t="shared" si="1172"/>
        <v>0</v>
      </c>
      <c r="AL2180">
        <f t="shared" si="1173"/>
        <v>0</v>
      </c>
      <c r="AM2180">
        <f t="shared" si="1174"/>
        <v>0</v>
      </c>
      <c r="AN2180">
        <f t="shared" si="1175"/>
        <v>0</v>
      </c>
      <c r="AO2180">
        <f t="shared" si="1176"/>
        <v>0</v>
      </c>
      <c r="AQ2180">
        <f t="shared" si="1177"/>
        <v>0</v>
      </c>
      <c r="AR2180">
        <f t="shared" si="1178"/>
        <v>0</v>
      </c>
      <c r="AS2180">
        <f t="shared" si="1179"/>
        <v>0</v>
      </c>
      <c r="AT2180">
        <f t="shared" si="1180"/>
        <v>0</v>
      </c>
      <c r="AV2180">
        <f t="shared" si="1181"/>
        <v>0</v>
      </c>
      <c r="AW2180">
        <f t="shared" si="1182"/>
        <v>0</v>
      </c>
      <c r="AX2180">
        <f t="shared" si="1183"/>
        <v>0</v>
      </c>
      <c r="AY2180">
        <f t="shared" si="1184"/>
        <v>0</v>
      </c>
      <c r="BA2180">
        <f t="shared" si="1185"/>
        <v>0</v>
      </c>
      <c r="BB2180">
        <f t="shared" si="1186"/>
        <v>0</v>
      </c>
      <c r="BC2180">
        <f t="shared" si="1187"/>
        <v>0</v>
      </c>
      <c r="BD2180">
        <f t="shared" si="1188"/>
        <v>0</v>
      </c>
    </row>
    <row r="2181" spans="1:56" ht="15" customHeight="1">
      <c r="A2181" s="166"/>
      <c r="B2181" s="7"/>
      <c r="C2181" s="207" t="s">
        <v>88</v>
      </c>
      <c r="D2181" s="410" t="str">
        <f t="shared" si="1168"/>
        <v/>
      </c>
      <c r="E2181" s="411"/>
      <c r="F2181" s="411"/>
      <c r="G2181" s="411"/>
      <c r="H2181" s="411"/>
      <c r="I2181" s="411"/>
      <c r="J2181" s="412"/>
      <c r="K2181" s="234"/>
      <c r="L2181" s="234"/>
      <c r="M2181" s="234"/>
      <c r="N2181" s="234"/>
      <c r="O2181" s="234"/>
      <c r="P2181" s="234"/>
      <c r="Q2181" s="234"/>
      <c r="R2181" s="234"/>
      <c r="S2181" s="234"/>
      <c r="T2181" s="234"/>
      <c r="U2181" s="234"/>
      <c r="V2181" s="234"/>
      <c r="W2181" s="234"/>
      <c r="X2181" s="234"/>
      <c r="Y2181" s="234"/>
      <c r="Z2181" s="234"/>
      <c r="AA2181" s="234"/>
      <c r="AB2181" s="234"/>
      <c r="AC2181" s="234"/>
      <c r="AD2181" s="234"/>
      <c r="AG2181">
        <f t="shared" si="1169"/>
        <v>0</v>
      </c>
      <c r="AH2181">
        <f t="shared" si="1170"/>
        <v>0</v>
      </c>
      <c r="AI2181">
        <f t="shared" si="1171"/>
        <v>0</v>
      </c>
      <c r="AJ2181">
        <f t="shared" si="1172"/>
        <v>0</v>
      </c>
      <c r="AL2181">
        <f t="shared" si="1173"/>
        <v>0</v>
      </c>
      <c r="AM2181">
        <f t="shared" si="1174"/>
        <v>0</v>
      </c>
      <c r="AN2181">
        <f t="shared" si="1175"/>
        <v>0</v>
      </c>
      <c r="AO2181">
        <f t="shared" si="1176"/>
        <v>0</v>
      </c>
      <c r="AQ2181">
        <f t="shared" si="1177"/>
        <v>0</v>
      </c>
      <c r="AR2181">
        <f t="shared" si="1178"/>
        <v>0</v>
      </c>
      <c r="AS2181">
        <f t="shared" si="1179"/>
        <v>0</v>
      </c>
      <c r="AT2181">
        <f t="shared" si="1180"/>
        <v>0</v>
      </c>
      <c r="AV2181">
        <f t="shared" si="1181"/>
        <v>0</v>
      </c>
      <c r="AW2181">
        <f t="shared" si="1182"/>
        <v>0</v>
      </c>
      <c r="AX2181">
        <f t="shared" si="1183"/>
        <v>0</v>
      </c>
      <c r="AY2181">
        <f t="shared" si="1184"/>
        <v>0</v>
      </c>
      <c r="BA2181">
        <f t="shared" si="1185"/>
        <v>0</v>
      </c>
      <c r="BB2181">
        <f t="shared" si="1186"/>
        <v>0</v>
      </c>
      <c r="BC2181">
        <f t="shared" si="1187"/>
        <v>0</v>
      </c>
      <c r="BD2181">
        <f t="shared" si="1188"/>
        <v>0</v>
      </c>
    </row>
    <row r="2182" spans="1:56" ht="15" customHeight="1">
      <c r="A2182" s="166"/>
      <c r="B2182" s="7"/>
      <c r="C2182" s="207" t="s">
        <v>89</v>
      </c>
      <c r="D2182" s="410" t="str">
        <f t="shared" si="1168"/>
        <v/>
      </c>
      <c r="E2182" s="411"/>
      <c r="F2182" s="411"/>
      <c r="G2182" s="411"/>
      <c r="H2182" s="411"/>
      <c r="I2182" s="411"/>
      <c r="J2182" s="412"/>
      <c r="K2182" s="234"/>
      <c r="L2182" s="234"/>
      <c r="M2182" s="234"/>
      <c r="N2182" s="234"/>
      <c r="O2182" s="234"/>
      <c r="P2182" s="234"/>
      <c r="Q2182" s="234"/>
      <c r="R2182" s="234"/>
      <c r="S2182" s="234"/>
      <c r="T2182" s="234"/>
      <c r="U2182" s="234"/>
      <c r="V2182" s="234"/>
      <c r="W2182" s="234"/>
      <c r="X2182" s="234"/>
      <c r="Y2182" s="234"/>
      <c r="Z2182" s="234"/>
      <c r="AA2182" s="234"/>
      <c r="AB2182" s="234"/>
      <c r="AC2182" s="234"/>
      <c r="AD2182" s="234"/>
      <c r="AG2182">
        <f t="shared" si="1169"/>
        <v>0</v>
      </c>
      <c r="AH2182">
        <f t="shared" si="1170"/>
        <v>0</v>
      </c>
      <c r="AI2182">
        <f t="shared" si="1171"/>
        <v>0</v>
      </c>
      <c r="AJ2182">
        <f t="shared" si="1172"/>
        <v>0</v>
      </c>
      <c r="AL2182">
        <f t="shared" si="1173"/>
        <v>0</v>
      </c>
      <c r="AM2182">
        <f t="shared" si="1174"/>
        <v>0</v>
      </c>
      <c r="AN2182">
        <f t="shared" si="1175"/>
        <v>0</v>
      </c>
      <c r="AO2182">
        <f t="shared" si="1176"/>
        <v>0</v>
      </c>
      <c r="AQ2182">
        <f t="shared" si="1177"/>
        <v>0</v>
      </c>
      <c r="AR2182">
        <f t="shared" si="1178"/>
        <v>0</v>
      </c>
      <c r="AS2182">
        <f t="shared" si="1179"/>
        <v>0</v>
      </c>
      <c r="AT2182">
        <f t="shared" si="1180"/>
        <v>0</v>
      </c>
      <c r="AV2182">
        <f t="shared" si="1181"/>
        <v>0</v>
      </c>
      <c r="AW2182">
        <f t="shared" si="1182"/>
        <v>0</v>
      </c>
      <c r="AX2182">
        <f t="shared" si="1183"/>
        <v>0</v>
      </c>
      <c r="AY2182">
        <f t="shared" si="1184"/>
        <v>0</v>
      </c>
      <c r="BA2182">
        <f t="shared" si="1185"/>
        <v>0</v>
      </c>
      <c r="BB2182">
        <f t="shared" si="1186"/>
        <v>0</v>
      </c>
      <c r="BC2182">
        <f t="shared" si="1187"/>
        <v>0</v>
      </c>
      <c r="BD2182">
        <f t="shared" si="1188"/>
        <v>0</v>
      </c>
    </row>
    <row r="2183" spans="1:56" ht="15" customHeight="1">
      <c r="A2183" s="166"/>
      <c r="B2183" s="7"/>
      <c r="C2183" s="207" t="s">
        <v>90</v>
      </c>
      <c r="D2183" s="410" t="str">
        <f t="shared" si="1168"/>
        <v/>
      </c>
      <c r="E2183" s="411"/>
      <c r="F2183" s="411"/>
      <c r="G2183" s="411"/>
      <c r="H2183" s="411"/>
      <c r="I2183" s="411"/>
      <c r="J2183" s="412"/>
      <c r="K2183" s="234"/>
      <c r="L2183" s="234"/>
      <c r="M2183" s="234"/>
      <c r="N2183" s="234"/>
      <c r="O2183" s="234"/>
      <c r="P2183" s="234"/>
      <c r="Q2183" s="234"/>
      <c r="R2183" s="234"/>
      <c r="S2183" s="234"/>
      <c r="T2183" s="234"/>
      <c r="U2183" s="234"/>
      <c r="V2183" s="234"/>
      <c r="W2183" s="234"/>
      <c r="X2183" s="234"/>
      <c r="Y2183" s="234"/>
      <c r="Z2183" s="234"/>
      <c r="AA2183" s="234"/>
      <c r="AB2183" s="234"/>
      <c r="AC2183" s="234"/>
      <c r="AD2183" s="234"/>
      <c r="AG2183">
        <f t="shared" si="1169"/>
        <v>0</v>
      </c>
      <c r="AH2183">
        <f t="shared" si="1170"/>
        <v>0</v>
      </c>
      <c r="AI2183">
        <f t="shared" si="1171"/>
        <v>0</v>
      </c>
      <c r="AJ2183">
        <f t="shared" si="1172"/>
        <v>0</v>
      </c>
      <c r="AL2183">
        <f t="shared" si="1173"/>
        <v>0</v>
      </c>
      <c r="AM2183">
        <f t="shared" si="1174"/>
        <v>0</v>
      </c>
      <c r="AN2183">
        <f t="shared" si="1175"/>
        <v>0</v>
      </c>
      <c r="AO2183">
        <f t="shared" si="1176"/>
        <v>0</v>
      </c>
      <c r="AQ2183">
        <f t="shared" si="1177"/>
        <v>0</v>
      </c>
      <c r="AR2183">
        <f t="shared" si="1178"/>
        <v>0</v>
      </c>
      <c r="AS2183">
        <f t="shared" si="1179"/>
        <v>0</v>
      </c>
      <c r="AT2183">
        <f t="shared" si="1180"/>
        <v>0</v>
      </c>
      <c r="AV2183">
        <f t="shared" si="1181"/>
        <v>0</v>
      </c>
      <c r="AW2183">
        <f t="shared" si="1182"/>
        <v>0</v>
      </c>
      <c r="AX2183">
        <f t="shared" si="1183"/>
        <v>0</v>
      </c>
      <c r="AY2183">
        <f t="shared" si="1184"/>
        <v>0</v>
      </c>
      <c r="BA2183">
        <f t="shared" si="1185"/>
        <v>0</v>
      </c>
      <c r="BB2183">
        <f t="shared" si="1186"/>
        <v>0</v>
      </c>
      <c r="BC2183">
        <f t="shared" si="1187"/>
        <v>0</v>
      </c>
      <c r="BD2183">
        <f t="shared" si="1188"/>
        <v>0</v>
      </c>
    </row>
    <row r="2184" spans="1:56" ht="15" customHeight="1">
      <c r="A2184" s="166"/>
      <c r="B2184" s="7"/>
      <c r="C2184" s="207" t="s">
        <v>91</v>
      </c>
      <c r="D2184" s="410" t="str">
        <f t="shared" si="1168"/>
        <v/>
      </c>
      <c r="E2184" s="411"/>
      <c r="F2184" s="411"/>
      <c r="G2184" s="411"/>
      <c r="H2184" s="411"/>
      <c r="I2184" s="411"/>
      <c r="J2184" s="412"/>
      <c r="K2184" s="234"/>
      <c r="L2184" s="234"/>
      <c r="M2184" s="234"/>
      <c r="N2184" s="234"/>
      <c r="O2184" s="234"/>
      <c r="P2184" s="234"/>
      <c r="Q2184" s="234"/>
      <c r="R2184" s="234"/>
      <c r="S2184" s="234"/>
      <c r="T2184" s="234"/>
      <c r="U2184" s="234"/>
      <c r="V2184" s="234"/>
      <c r="W2184" s="234"/>
      <c r="X2184" s="234"/>
      <c r="Y2184" s="234"/>
      <c r="Z2184" s="234"/>
      <c r="AA2184" s="234"/>
      <c r="AB2184" s="234"/>
      <c r="AC2184" s="234"/>
      <c r="AD2184" s="234"/>
      <c r="AG2184">
        <f t="shared" si="1169"/>
        <v>0</v>
      </c>
      <c r="AH2184">
        <f t="shared" si="1170"/>
        <v>0</v>
      </c>
      <c r="AI2184">
        <f t="shared" si="1171"/>
        <v>0</v>
      </c>
      <c r="AJ2184">
        <f t="shared" si="1172"/>
        <v>0</v>
      </c>
      <c r="AL2184">
        <f t="shared" si="1173"/>
        <v>0</v>
      </c>
      <c r="AM2184">
        <f t="shared" si="1174"/>
        <v>0</v>
      </c>
      <c r="AN2184">
        <f t="shared" si="1175"/>
        <v>0</v>
      </c>
      <c r="AO2184">
        <f t="shared" si="1176"/>
        <v>0</v>
      </c>
      <c r="AQ2184">
        <f t="shared" si="1177"/>
        <v>0</v>
      </c>
      <c r="AR2184">
        <f t="shared" si="1178"/>
        <v>0</v>
      </c>
      <c r="AS2184">
        <f t="shared" si="1179"/>
        <v>0</v>
      </c>
      <c r="AT2184">
        <f t="shared" si="1180"/>
        <v>0</v>
      </c>
      <c r="AV2184">
        <f t="shared" si="1181"/>
        <v>0</v>
      </c>
      <c r="AW2184">
        <f t="shared" si="1182"/>
        <v>0</v>
      </c>
      <c r="AX2184">
        <f t="shared" si="1183"/>
        <v>0</v>
      </c>
      <c r="AY2184">
        <f t="shared" si="1184"/>
        <v>0</v>
      </c>
      <c r="BA2184">
        <f t="shared" si="1185"/>
        <v>0</v>
      </c>
      <c r="BB2184">
        <f t="shared" si="1186"/>
        <v>0</v>
      </c>
      <c r="BC2184">
        <f t="shared" si="1187"/>
        <v>0</v>
      </c>
      <c r="BD2184">
        <f t="shared" si="1188"/>
        <v>0</v>
      </c>
    </row>
    <row r="2185" spans="1:56" ht="15" customHeight="1">
      <c r="A2185" s="166"/>
      <c r="B2185" s="7"/>
      <c r="C2185" s="207" t="s">
        <v>92</v>
      </c>
      <c r="D2185" s="410" t="str">
        <f t="shared" si="1168"/>
        <v/>
      </c>
      <c r="E2185" s="411"/>
      <c r="F2185" s="411"/>
      <c r="G2185" s="411"/>
      <c r="H2185" s="411"/>
      <c r="I2185" s="411"/>
      <c r="J2185" s="412"/>
      <c r="K2185" s="234"/>
      <c r="L2185" s="234"/>
      <c r="M2185" s="234"/>
      <c r="N2185" s="234"/>
      <c r="O2185" s="234"/>
      <c r="P2185" s="234"/>
      <c r="Q2185" s="234"/>
      <c r="R2185" s="234"/>
      <c r="S2185" s="234"/>
      <c r="T2185" s="234"/>
      <c r="U2185" s="234"/>
      <c r="V2185" s="234"/>
      <c r="W2185" s="234"/>
      <c r="X2185" s="234"/>
      <c r="Y2185" s="234"/>
      <c r="Z2185" s="234"/>
      <c r="AA2185" s="234"/>
      <c r="AB2185" s="234"/>
      <c r="AC2185" s="234"/>
      <c r="AD2185" s="234"/>
      <c r="AG2185">
        <f t="shared" si="1169"/>
        <v>0</v>
      </c>
      <c r="AH2185">
        <f t="shared" si="1170"/>
        <v>0</v>
      </c>
      <c r="AI2185">
        <f t="shared" si="1171"/>
        <v>0</v>
      </c>
      <c r="AJ2185">
        <f t="shared" si="1172"/>
        <v>0</v>
      </c>
      <c r="AL2185">
        <f t="shared" si="1173"/>
        <v>0</v>
      </c>
      <c r="AM2185">
        <f t="shared" si="1174"/>
        <v>0</v>
      </c>
      <c r="AN2185">
        <f t="shared" si="1175"/>
        <v>0</v>
      </c>
      <c r="AO2185">
        <f t="shared" si="1176"/>
        <v>0</v>
      </c>
      <c r="AQ2185">
        <f t="shared" si="1177"/>
        <v>0</v>
      </c>
      <c r="AR2185">
        <f t="shared" si="1178"/>
        <v>0</v>
      </c>
      <c r="AS2185">
        <f t="shared" si="1179"/>
        <v>0</v>
      </c>
      <c r="AT2185">
        <f t="shared" si="1180"/>
        <v>0</v>
      </c>
      <c r="AV2185">
        <f t="shared" si="1181"/>
        <v>0</v>
      </c>
      <c r="AW2185">
        <f t="shared" si="1182"/>
        <v>0</v>
      </c>
      <c r="AX2185">
        <f t="shared" si="1183"/>
        <v>0</v>
      </c>
      <c r="AY2185">
        <f t="shared" si="1184"/>
        <v>0</v>
      </c>
      <c r="BA2185">
        <f t="shared" si="1185"/>
        <v>0</v>
      </c>
      <c r="BB2185">
        <f t="shared" si="1186"/>
        <v>0</v>
      </c>
      <c r="BC2185">
        <f t="shared" si="1187"/>
        <v>0</v>
      </c>
      <c r="BD2185">
        <f t="shared" si="1188"/>
        <v>0</v>
      </c>
    </row>
    <row r="2186" spans="1:56" ht="15" customHeight="1">
      <c r="A2186" s="166"/>
      <c r="B2186" s="7"/>
      <c r="C2186" s="207" t="s">
        <v>93</v>
      </c>
      <c r="D2186" s="410" t="str">
        <f t="shared" si="1168"/>
        <v/>
      </c>
      <c r="E2186" s="411"/>
      <c r="F2186" s="411"/>
      <c r="G2186" s="411"/>
      <c r="H2186" s="411"/>
      <c r="I2186" s="411"/>
      <c r="J2186" s="412"/>
      <c r="K2186" s="234"/>
      <c r="L2186" s="234"/>
      <c r="M2186" s="234"/>
      <c r="N2186" s="234"/>
      <c r="O2186" s="234"/>
      <c r="P2186" s="234"/>
      <c r="Q2186" s="234"/>
      <c r="R2186" s="234"/>
      <c r="S2186" s="234"/>
      <c r="T2186" s="234"/>
      <c r="U2186" s="234"/>
      <c r="V2186" s="234"/>
      <c r="W2186" s="234"/>
      <c r="X2186" s="234"/>
      <c r="Y2186" s="234"/>
      <c r="Z2186" s="234"/>
      <c r="AA2186" s="234"/>
      <c r="AB2186" s="234"/>
      <c r="AC2186" s="234"/>
      <c r="AD2186" s="234"/>
      <c r="AG2186">
        <f t="shared" si="1169"/>
        <v>0</v>
      </c>
      <c r="AH2186">
        <f t="shared" si="1170"/>
        <v>0</v>
      </c>
      <c r="AI2186">
        <f t="shared" si="1171"/>
        <v>0</v>
      </c>
      <c r="AJ2186">
        <f t="shared" si="1172"/>
        <v>0</v>
      </c>
      <c r="AL2186">
        <f t="shared" si="1173"/>
        <v>0</v>
      </c>
      <c r="AM2186">
        <f t="shared" si="1174"/>
        <v>0</v>
      </c>
      <c r="AN2186">
        <f t="shared" si="1175"/>
        <v>0</v>
      </c>
      <c r="AO2186">
        <f t="shared" si="1176"/>
        <v>0</v>
      </c>
      <c r="AQ2186">
        <f t="shared" si="1177"/>
        <v>0</v>
      </c>
      <c r="AR2186">
        <f t="shared" si="1178"/>
        <v>0</v>
      </c>
      <c r="AS2186">
        <f t="shared" si="1179"/>
        <v>0</v>
      </c>
      <c r="AT2186">
        <f t="shared" si="1180"/>
        <v>0</v>
      </c>
      <c r="AV2186">
        <f t="shared" si="1181"/>
        <v>0</v>
      </c>
      <c r="AW2186">
        <f t="shared" si="1182"/>
        <v>0</v>
      </c>
      <c r="AX2186">
        <f t="shared" si="1183"/>
        <v>0</v>
      </c>
      <c r="AY2186">
        <f t="shared" si="1184"/>
        <v>0</v>
      </c>
      <c r="BA2186">
        <f t="shared" si="1185"/>
        <v>0</v>
      </c>
      <c r="BB2186">
        <f t="shared" si="1186"/>
        <v>0</v>
      </c>
      <c r="BC2186">
        <f t="shared" si="1187"/>
        <v>0</v>
      </c>
      <c r="BD2186">
        <f t="shared" si="1188"/>
        <v>0</v>
      </c>
    </row>
    <row r="2187" spans="1:56" ht="15" customHeight="1">
      <c r="A2187" s="166"/>
      <c r="B2187" s="7"/>
      <c r="C2187" s="207" t="s">
        <v>94</v>
      </c>
      <c r="D2187" s="410" t="str">
        <f t="shared" si="1168"/>
        <v/>
      </c>
      <c r="E2187" s="411"/>
      <c r="F2187" s="411"/>
      <c r="G2187" s="411"/>
      <c r="H2187" s="411"/>
      <c r="I2187" s="411"/>
      <c r="J2187" s="412"/>
      <c r="K2187" s="234"/>
      <c r="L2187" s="234"/>
      <c r="M2187" s="234"/>
      <c r="N2187" s="234"/>
      <c r="O2187" s="234"/>
      <c r="P2187" s="234"/>
      <c r="Q2187" s="234"/>
      <c r="R2187" s="234"/>
      <c r="S2187" s="234"/>
      <c r="T2187" s="234"/>
      <c r="U2187" s="234"/>
      <c r="V2187" s="234"/>
      <c r="W2187" s="234"/>
      <c r="X2187" s="234"/>
      <c r="Y2187" s="234"/>
      <c r="Z2187" s="234"/>
      <c r="AA2187" s="234"/>
      <c r="AB2187" s="234"/>
      <c r="AC2187" s="234"/>
      <c r="AD2187" s="234"/>
      <c r="AG2187">
        <f t="shared" si="1169"/>
        <v>0</v>
      </c>
      <c r="AH2187">
        <f t="shared" si="1170"/>
        <v>0</v>
      </c>
      <c r="AI2187">
        <f t="shared" si="1171"/>
        <v>0</v>
      </c>
      <c r="AJ2187">
        <f t="shared" si="1172"/>
        <v>0</v>
      </c>
      <c r="AL2187">
        <f t="shared" si="1173"/>
        <v>0</v>
      </c>
      <c r="AM2187">
        <f t="shared" si="1174"/>
        <v>0</v>
      </c>
      <c r="AN2187">
        <f t="shared" si="1175"/>
        <v>0</v>
      </c>
      <c r="AO2187">
        <f t="shared" si="1176"/>
        <v>0</v>
      </c>
      <c r="AQ2187">
        <f t="shared" si="1177"/>
        <v>0</v>
      </c>
      <c r="AR2187">
        <f t="shared" si="1178"/>
        <v>0</v>
      </c>
      <c r="AS2187">
        <f t="shared" si="1179"/>
        <v>0</v>
      </c>
      <c r="AT2187">
        <f t="shared" si="1180"/>
        <v>0</v>
      </c>
      <c r="AV2187">
        <f t="shared" si="1181"/>
        <v>0</v>
      </c>
      <c r="AW2187">
        <f t="shared" si="1182"/>
        <v>0</v>
      </c>
      <c r="AX2187">
        <f t="shared" si="1183"/>
        <v>0</v>
      </c>
      <c r="AY2187">
        <f t="shared" si="1184"/>
        <v>0</v>
      </c>
      <c r="BA2187">
        <f t="shared" si="1185"/>
        <v>0</v>
      </c>
      <c r="BB2187">
        <f t="shared" si="1186"/>
        <v>0</v>
      </c>
      <c r="BC2187">
        <f t="shared" si="1187"/>
        <v>0</v>
      </c>
      <c r="BD2187">
        <f t="shared" si="1188"/>
        <v>0</v>
      </c>
    </row>
    <row r="2188" spans="1:56" ht="15" customHeight="1">
      <c r="A2188" s="166"/>
      <c r="B2188" s="7"/>
      <c r="C2188" s="207" t="s">
        <v>95</v>
      </c>
      <c r="D2188" s="410" t="str">
        <f t="shared" si="1168"/>
        <v/>
      </c>
      <c r="E2188" s="411"/>
      <c r="F2188" s="411"/>
      <c r="G2188" s="411"/>
      <c r="H2188" s="411"/>
      <c r="I2188" s="411"/>
      <c r="J2188" s="412"/>
      <c r="K2188" s="234"/>
      <c r="L2188" s="234"/>
      <c r="M2188" s="234"/>
      <c r="N2188" s="234"/>
      <c r="O2188" s="234"/>
      <c r="P2188" s="234"/>
      <c r="Q2188" s="234"/>
      <c r="R2188" s="234"/>
      <c r="S2188" s="234"/>
      <c r="T2188" s="234"/>
      <c r="U2188" s="234"/>
      <c r="V2188" s="234"/>
      <c r="W2188" s="234"/>
      <c r="X2188" s="234"/>
      <c r="Y2188" s="234"/>
      <c r="Z2188" s="234"/>
      <c r="AA2188" s="234"/>
      <c r="AB2188" s="234"/>
      <c r="AC2188" s="234"/>
      <c r="AD2188" s="234"/>
      <c r="AG2188">
        <f t="shared" si="1169"/>
        <v>0</v>
      </c>
      <c r="AH2188">
        <f t="shared" si="1170"/>
        <v>0</v>
      </c>
      <c r="AI2188">
        <f t="shared" si="1171"/>
        <v>0</v>
      </c>
      <c r="AJ2188">
        <f t="shared" si="1172"/>
        <v>0</v>
      </c>
      <c r="AL2188">
        <f t="shared" si="1173"/>
        <v>0</v>
      </c>
      <c r="AM2188">
        <f t="shared" si="1174"/>
        <v>0</v>
      </c>
      <c r="AN2188">
        <f t="shared" si="1175"/>
        <v>0</v>
      </c>
      <c r="AO2188">
        <f t="shared" si="1176"/>
        <v>0</v>
      </c>
      <c r="AQ2188">
        <f t="shared" si="1177"/>
        <v>0</v>
      </c>
      <c r="AR2188">
        <f t="shared" si="1178"/>
        <v>0</v>
      </c>
      <c r="AS2188">
        <f t="shared" si="1179"/>
        <v>0</v>
      </c>
      <c r="AT2188">
        <f t="shared" si="1180"/>
        <v>0</v>
      </c>
      <c r="AV2188">
        <f t="shared" si="1181"/>
        <v>0</v>
      </c>
      <c r="AW2188">
        <f t="shared" si="1182"/>
        <v>0</v>
      </c>
      <c r="AX2188">
        <f t="shared" si="1183"/>
        <v>0</v>
      </c>
      <c r="AY2188">
        <f t="shared" si="1184"/>
        <v>0</v>
      </c>
      <c r="BA2188">
        <f t="shared" si="1185"/>
        <v>0</v>
      </c>
      <c r="BB2188">
        <f t="shared" si="1186"/>
        <v>0</v>
      </c>
      <c r="BC2188">
        <f t="shared" si="1187"/>
        <v>0</v>
      </c>
      <c r="BD2188">
        <f t="shared" si="1188"/>
        <v>0</v>
      </c>
    </row>
    <row r="2189" spans="1:56" ht="15" customHeight="1">
      <c r="A2189" s="166"/>
      <c r="B2189" s="7"/>
      <c r="C2189" s="207" t="s">
        <v>96</v>
      </c>
      <c r="D2189" s="410" t="str">
        <f t="shared" si="1168"/>
        <v/>
      </c>
      <c r="E2189" s="411"/>
      <c r="F2189" s="411"/>
      <c r="G2189" s="411"/>
      <c r="H2189" s="411"/>
      <c r="I2189" s="411"/>
      <c r="J2189" s="412"/>
      <c r="K2189" s="234"/>
      <c r="L2189" s="234"/>
      <c r="M2189" s="234"/>
      <c r="N2189" s="234"/>
      <c r="O2189" s="234"/>
      <c r="P2189" s="234"/>
      <c r="Q2189" s="234"/>
      <c r="R2189" s="234"/>
      <c r="S2189" s="234"/>
      <c r="T2189" s="234"/>
      <c r="U2189" s="234"/>
      <c r="V2189" s="234"/>
      <c r="W2189" s="234"/>
      <c r="X2189" s="234"/>
      <c r="Y2189" s="234"/>
      <c r="Z2189" s="234"/>
      <c r="AA2189" s="234"/>
      <c r="AB2189" s="234"/>
      <c r="AC2189" s="234"/>
      <c r="AD2189" s="234"/>
      <c r="AG2189">
        <f t="shared" si="1169"/>
        <v>0</v>
      </c>
      <c r="AH2189">
        <f t="shared" si="1170"/>
        <v>0</v>
      </c>
      <c r="AI2189">
        <f t="shared" si="1171"/>
        <v>0</v>
      </c>
      <c r="AJ2189">
        <f t="shared" si="1172"/>
        <v>0</v>
      </c>
      <c r="AL2189">
        <f t="shared" si="1173"/>
        <v>0</v>
      </c>
      <c r="AM2189">
        <f t="shared" si="1174"/>
        <v>0</v>
      </c>
      <c r="AN2189">
        <f t="shared" si="1175"/>
        <v>0</v>
      </c>
      <c r="AO2189">
        <f t="shared" si="1176"/>
        <v>0</v>
      </c>
      <c r="AQ2189">
        <f t="shared" si="1177"/>
        <v>0</v>
      </c>
      <c r="AR2189">
        <f t="shared" si="1178"/>
        <v>0</v>
      </c>
      <c r="AS2189">
        <f t="shared" si="1179"/>
        <v>0</v>
      </c>
      <c r="AT2189">
        <f t="shared" si="1180"/>
        <v>0</v>
      </c>
      <c r="AV2189">
        <f t="shared" si="1181"/>
        <v>0</v>
      </c>
      <c r="AW2189">
        <f t="shared" si="1182"/>
        <v>0</v>
      </c>
      <c r="AX2189">
        <f t="shared" si="1183"/>
        <v>0</v>
      </c>
      <c r="AY2189">
        <f t="shared" si="1184"/>
        <v>0</v>
      </c>
      <c r="BA2189">
        <f t="shared" si="1185"/>
        <v>0</v>
      </c>
      <c r="BB2189">
        <f t="shared" si="1186"/>
        <v>0</v>
      </c>
      <c r="BC2189">
        <f t="shared" si="1187"/>
        <v>0</v>
      </c>
      <c r="BD2189">
        <f t="shared" si="1188"/>
        <v>0</v>
      </c>
    </row>
    <row r="2190" spans="1:56" ht="15" customHeight="1">
      <c r="A2190" s="166"/>
      <c r="B2190" s="7"/>
      <c r="C2190" s="207" t="s">
        <v>97</v>
      </c>
      <c r="D2190" s="410" t="str">
        <f t="shared" si="1168"/>
        <v/>
      </c>
      <c r="E2190" s="411"/>
      <c r="F2190" s="411"/>
      <c r="G2190" s="411"/>
      <c r="H2190" s="411"/>
      <c r="I2190" s="411"/>
      <c r="J2190" s="412"/>
      <c r="K2190" s="234"/>
      <c r="L2190" s="234"/>
      <c r="M2190" s="234"/>
      <c r="N2190" s="234"/>
      <c r="O2190" s="234"/>
      <c r="P2190" s="234"/>
      <c r="Q2190" s="234"/>
      <c r="R2190" s="234"/>
      <c r="S2190" s="234"/>
      <c r="T2190" s="234"/>
      <c r="U2190" s="234"/>
      <c r="V2190" s="234"/>
      <c r="W2190" s="234"/>
      <c r="X2190" s="234"/>
      <c r="Y2190" s="234"/>
      <c r="Z2190" s="234"/>
      <c r="AA2190" s="234"/>
      <c r="AB2190" s="234"/>
      <c r="AC2190" s="234"/>
      <c r="AD2190" s="234"/>
      <c r="AG2190">
        <f t="shared" si="1169"/>
        <v>0</v>
      </c>
      <c r="AH2190">
        <f t="shared" si="1170"/>
        <v>0</v>
      </c>
      <c r="AI2190">
        <f t="shared" si="1171"/>
        <v>0</v>
      </c>
      <c r="AJ2190">
        <f t="shared" si="1172"/>
        <v>0</v>
      </c>
      <c r="AL2190">
        <f t="shared" si="1173"/>
        <v>0</v>
      </c>
      <c r="AM2190">
        <f t="shared" si="1174"/>
        <v>0</v>
      </c>
      <c r="AN2190">
        <f t="shared" si="1175"/>
        <v>0</v>
      </c>
      <c r="AO2190">
        <f t="shared" si="1176"/>
        <v>0</v>
      </c>
      <c r="AQ2190">
        <f t="shared" si="1177"/>
        <v>0</v>
      </c>
      <c r="AR2190">
        <f t="shared" si="1178"/>
        <v>0</v>
      </c>
      <c r="AS2190">
        <f t="shared" si="1179"/>
        <v>0</v>
      </c>
      <c r="AT2190">
        <f t="shared" si="1180"/>
        <v>0</v>
      </c>
      <c r="AV2190">
        <f t="shared" si="1181"/>
        <v>0</v>
      </c>
      <c r="AW2190">
        <f t="shared" si="1182"/>
        <v>0</v>
      </c>
      <c r="AX2190">
        <f t="shared" si="1183"/>
        <v>0</v>
      </c>
      <c r="AY2190">
        <f t="shared" si="1184"/>
        <v>0</v>
      </c>
      <c r="BA2190">
        <f t="shared" si="1185"/>
        <v>0</v>
      </c>
      <c r="BB2190">
        <f t="shared" si="1186"/>
        <v>0</v>
      </c>
      <c r="BC2190">
        <f t="shared" si="1187"/>
        <v>0</v>
      </c>
      <c r="BD2190">
        <f t="shared" si="1188"/>
        <v>0</v>
      </c>
    </row>
    <row r="2191" spans="1:56" ht="15" customHeight="1">
      <c r="A2191" s="166"/>
      <c r="B2191" s="7"/>
      <c r="C2191" s="207" t="s">
        <v>98</v>
      </c>
      <c r="D2191" s="410" t="str">
        <f t="shared" si="1168"/>
        <v/>
      </c>
      <c r="E2191" s="411"/>
      <c r="F2191" s="411"/>
      <c r="G2191" s="411"/>
      <c r="H2191" s="411"/>
      <c r="I2191" s="411"/>
      <c r="J2191" s="412"/>
      <c r="K2191" s="234"/>
      <c r="L2191" s="234"/>
      <c r="M2191" s="234"/>
      <c r="N2191" s="234"/>
      <c r="O2191" s="234"/>
      <c r="P2191" s="234"/>
      <c r="Q2191" s="234"/>
      <c r="R2191" s="234"/>
      <c r="S2191" s="234"/>
      <c r="T2191" s="234"/>
      <c r="U2191" s="234"/>
      <c r="V2191" s="234"/>
      <c r="W2191" s="234"/>
      <c r="X2191" s="234"/>
      <c r="Y2191" s="234"/>
      <c r="Z2191" s="234"/>
      <c r="AA2191" s="234"/>
      <c r="AB2191" s="234"/>
      <c r="AC2191" s="234"/>
      <c r="AD2191" s="234"/>
      <c r="AG2191">
        <f t="shared" si="1169"/>
        <v>0</v>
      </c>
      <c r="AH2191">
        <f t="shared" si="1170"/>
        <v>0</v>
      </c>
      <c r="AI2191">
        <f t="shared" si="1171"/>
        <v>0</v>
      </c>
      <c r="AJ2191">
        <f t="shared" si="1172"/>
        <v>0</v>
      </c>
      <c r="AL2191">
        <f t="shared" si="1173"/>
        <v>0</v>
      </c>
      <c r="AM2191">
        <f t="shared" si="1174"/>
        <v>0</v>
      </c>
      <c r="AN2191">
        <f t="shared" si="1175"/>
        <v>0</v>
      </c>
      <c r="AO2191">
        <f t="shared" si="1176"/>
        <v>0</v>
      </c>
      <c r="AQ2191">
        <f t="shared" si="1177"/>
        <v>0</v>
      </c>
      <c r="AR2191">
        <f t="shared" si="1178"/>
        <v>0</v>
      </c>
      <c r="AS2191">
        <f t="shared" si="1179"/>
        <v>0</v>
      </c>
      <c r="AT2191">
        <f t="shared" si="1180"/>
        <v>0</v>
      </c>
      <c r="AV2191">
        <f t="shared" si="1181"/>
        <v>0</v>
      </c>
      <c r="AW2191">
        <f t="shared" si="1182"/>
        <v>0</v>
      </c>
      <c r="AX2191">
        <f t="shared" si="1183"/>
        <v>0</v>
      </c>
      <c r="AY2191">
        <f t="shared" si="1184"/>
        <v>0</v>
      </c>
      <c r="BA2191">
        <f t="shared" si="1185"/>
        <v>0</v>
      </c>
      <c r="BB2191">
        <f t="shared" si="1186"/>
        <v>0</v>
      </c>
      <c r="BC2191">
        <f t="shared" si="1187"/>
        <v>0</v>
      </c>
      <c r="BD2191">
        <f t="shared" si="1188"/>
        <v>0</v>
      </c>
    </row>
    <row r="2192" spans="1:56" ht="15" customHeight="1">
      <c r="A2192" s="166"/>
      <c r="B2192" s="7"/>
      <c r="C2192" s="207" t="s">
        <v>99</v>
      </c>
      <c r="D2192" s="410" t="str">
        <f t="shared" si="1168"/>
        <v/>
      </c>
      <c r="E2192" s="411"/>
      <c r="F2192" s="411"/>
      <c r="G2192" s="411"/>
      <c r="H2192" s="411"/>
      <c r="I2192" s="411"/>
      <c r="J2192" s="412"/>
      <c r="K2192" s="234"/>
      <c r="L2192" s="234"/>
      <c r="M2192" s="234"/>
      <c r="N2192" s="234"/>
      <c r="O2192" s="234"/>
      <c r="P2192" s="234"/>
      <c r="Q2192" s="234"/>
      <c r="R2192" s="234"/>
      <c r="S2192" s="234"/>
      <c r="T2192" s="234"/>
      <c r="U2192" s="234"/>
      <c r="V2192" s="234"/>
      <c r="W2192" s="234"/>
      <c r="X2192" s="234"/>
      <c r="Y2192" s="234"/>
      <c r="Z2192" s="234"/>
      <c r="AA2192" s="234"/>
      <c r="AB2192" s="234"/>
      <c r="AC2192" s="234"/>
      <c r="AD2192" s="234"/>
      <c r="AG2192">
        <f t="shared" si="1169"/>
        <v>0</v>
      </c>
      <c r="AH2192">
        <f t="shared" si="1170"/>
        <v>0</v>
      </c>
      <c r="AI2192">
        <f t="shared" si="1171"/>
        <v>0</v>
      </c>
      <c r="AJ2192">
        <f t="shared" si="1172"/>
        <v>0</v>
      </c>
      <c r="AL2192">
        <f t="shared" si="1173"/>
        <v>0</v>
      </c>
      <c r="AM2192">
        <f t="shared" si="1174"/>
        <v>0</v>
      </c>
      <c r="AN2192">
        <f t="shared" si="1175"/>
        <v>0</v>
      </c>
      <c r="AO2192">
        <f t="shared" si="1176"/>
        <v>0</v>
      </c>
      <c r="AQ2192">
        <f t="shared" si="1177"/>
        <v>0</v>
      </c>
      <c r="AR2192">
        <f t="shared" si="1178"/>
        <v>0</v>
      </c>
      <c r="AS2192">
        <f t="shared" si="1179"/>
        <v>0</v>
      </c>
      <c r="AT2192">
        <f t="shared" si="1180"/>
        <v>0</v>
      </c>
      <c r="AV2192">
        <f t="shared" si="1181"/>
        <v>0</v>
      </c>
      <c r="AW2192">
        <f t="shared" si="1182"/>
        <v>0</v>
      </c>
      <c r="AX2192">
        <f t="shared" si="1183"/>
        <v>0</v>
      </c>
      <c r="AY2192">
        <f t="shared" si="1184"/>
        <v>0</v>
      </c>
      <c r="BA2192">
        <f t="shared" si="1185"/>
        <v>0</v>
      </c>
      <c r="BB2192">
        <f t="shared" si="1186"/>
        <v>0</v>
      </c>
      <c r="BC2192">
        <f t="shared" si="1187"/>
        <v>0</v>
      </c>
      <c r="BD2192">
        <f t="shared" si="1188"/>
        <v>0</v>
      </c>
    </row>
    <row r="2193" spans="1:56" ht="15" customHeight="1">
      <c r="A2193" s="166"/>
      <c r="B2193" s="7"/>
      <c r="C2193" s="207" t="s">
        <v>100</v>
      </c>
      <c r="D2193" s="410" t="str">
        <f t="shared" si="1168"/>
        <v/>
      </c>
      <c r="E2193" s="411"/>
      <c r="F2193" s="411"/>
      <c r="G2193" s="411"/>
      <c r="H2193" s="411"/>
      <c r="I2193" s="411"/>
      <c r="J2193" s="412"/>
      <c r="K2193" s="234"/>
      <c r="L2193" s="234"/>
      <c r="M2193" s="234"/>
      <c r="N2193" s="234"/>
      <c r="O2193" s="234"/>
      <c r="P2193" s="234"/>
      <c r="Q2193" s="234"/>
      <c r="R2193" s="234"/>
      <c r="S2193" s="234"/>
      <c r="T2193" s="234"/>
      <c r="U2193" s="234"/>
      <c r="V2193" s="234"/>
      <c r="W2193" s="234"/>
      <c r="X2193" s="234"/>
      <c r="Y2193" s="234"/>
      <c r="Z2193" s="234"/>
      <c r="AA2193" s="234"/>
      <c r="AB2193" s="234"/>
      <c r="AC2193" s="234"/>
      <c r="AD2193" s="234"/>
      <c r="AG2193">
        <f t="shared" si="1169"/>
        <v>0</v>
      </c>
      <c r="AH2193">
        <f t="shared" si="1170"/>
        <v>0</v>
      </c>
      <c r="AI2193">
        <f t="shared" si="1171"/>
        <v>0</v>
      </c>
      <c r="AJ2193">
        <f t="shared" si="1172"/>
        <v>0</v>
      </c>
      <c r="AL2193">
        <f t="shared" si="1173"/>
        <v>0</v>
      </c>
      <c r="AM2193">
        <f t="shared" si="1174"/>
        <v>0</v>
      </c>
      <c r="AN2193">
        <f t="shared" si="1175"/>
        <v>0</v>
      </c>
      <c r="AO2193">
        <f t="shared" si="1176"/>
        <v>0</v>
      </c>
      <c r="AQ2193">
        <f t="shared" si="1177"/>
        <v>0</v>
      </c>
      <c r="AR2193">
        <f t="shared" si="1178"/>
        <v>0</v>
      </c>
      <c r="AS2193">
        <f t="shared" si="1179"/>
        <v>0</v>
      </c>
      <c r="AT2193">
        <f t="shared" si="1180"/>
        <v>0</v>
      </c>
      <c r="AV2193">
        <f t="shared" si="1181"/>
        <v>0</v>
      </c>
      <c r="AW2193">
        <f t="shared" si="1182"/>
        <v>0</v>
      </c>
      <c r="AX2193">
        <f t="shared" si="1183"/>
        <v>0</v>
      </c>
      <c r="AY2193">
        <f t="shared" si="1184"/>
        <v>0</v>
      </c>
      <c r="BA2193">
        <f t="shared" si="1185"/>
        <v>0</v>
      </c>
      <c r="BB2193">
        <f t="shared" si="1186"/>
        <v>0</v>
      </c>
      <c r="BC2193">
        <f t="shared" si="1187"/>
        <v>0</v>
      </c>
      <c r="BD2193">
        <f t="shared" si="1188"/>
        <v>0</v>
      </c>
    </row>
    <row r="2194" spans="1:56" ht="15" customHeight="1">
      <c r="A2194" s="166"/>
      <c r="B2194" s="7"/>
      <c r="C2194" s="207" t="s">
        <v>101</v>
      </c>
      <c r="D2194" s="410" t="str">
        <f t="shared" si="1168"/>
        <v/>
      </c>
      <c r="E2194" s="411"/>
      <c r="F2194" s="411"/>
      <c r="G2194" s="411"/>
      <c r="H2194" s="411"/>
      <c r="I2194" s="411"/>
      <c r="J2194" s="412"/>
      <c r="K2194" s="234"/>
      <c r="L2194" s="234"/>
      <c r="M2194" s="234"/>
      <c r="N2194" s="234"/>
      <c r="O2194" s="234"/>
      <c r="P2194" s="234"/>
      <c r="Q2194" s="234"/>
      <c r="R2194" s="234"/>
      <c r="S2194" s="234"/>
      <c r="T2194" s="234"/>
      <c r="U2194" s="234"/>
      <c r="V2194" s="234"/>
      <c r="W2194" s="234"/>
      <c r="X2194" s="234"/>
      <c r="Y2194" s="234"/>
      <c r="Z2194" s="234"/>
      <c r="AA2194" s="234"/>
      <c r="AB2194" s="234"/>
      <c r="AC2194" s="234"/>
      <c r="AD2194" s="234"/>
      <c r="AG2194">
        <f t="shared" si="1169"/>
        <v>0</v>
      </c>
      <c r="AH2194">
        <f t="shared" si="1170"/>
        <v>0</v>
      </c>
      <c r="AI2194">
        <f t="shared" si="1171"/>
        <v>0</v>
      </c>
      <c r="AJ2194">
        <f t="shared" si="1172"/>
        <v>0</v>
      </c>
      <c r="AL2194">
        <f t="shared" si="1173"/>
        <v>0</v>
      </c>
      <c r="AM2194">
        <f t="shared" si="1174"/>
        <v>0</v>
      </c>
      <c r="AN2194">
        <f t="shared" si="1175"/>
        <v>0</v>
      </c>
      <c r="AO2194">
        <f t="shared" si="1176"/>
        <v>0</v>
      </c>
      <c r="AQ2194">
        <f t="shared" si="1177"/>
        <v>0</v>
      </c>
      <c r="AR2194">
        <f t="shared" si="1178"/>
        <v>0</v>
      </c>
      <c r="AS2194">
        <f t="shared" si="1179"/>
        <v>0</v>
      </c>
      <c r="AT2194">
        <f t="shared" si="1180"/>
        <v>0</v>
      </c>
      <c r="AV2194">
        <f t="shared" si="1181"/>
        <v>0</v>
      </c>
      <c r="AW2194">
        <f t="shared" si="1182"/>
        <v>0</v>
      </c>
      <c r="AX2194">
        <f t="shared" si="1183"/>
        <v>0</v>
      </c>
      <c r="AY2194">
        <f t="shared" si="1184"/>
        <v>0</v>
      </c>
      <c r="BA2194">
        <f t="shared" si="1185"/>
        <v>0</v>
      </c>
      <c r="BB2194">
        <f t="shared" si="1186"/>
        <v>0</v>
      </c>
      <c r="BC2194">
        <f t="shared" si="1187"/>
        <v>0</v>
      </c>
      <c r="BD2194">
        <f t="shared" si="1188"/>
        <v>0</v>
      </c>
    </row>
    <row r="2195" spans="1:56" ht="15" customHeight="1">
      <c r="A2195" s="166"/>
      <c r="B2195" s="7"/>
      <c r="C2195" s="207" t="s">
        <v>102</v>
      </c>
      <c r="D2195" s="410" t="str">
        <f t="shared" si="1168"/>
        <v/>
      </c>
      <c r="E2195" s="411"/>
      <c r="F2195" s="411"/>
      <c r="G2195" s="411"/>
      <c r="H2195" s="411"/>
      <c r="I2195" s="411"/>
      <c r="J2195" s="412"/>
      <c r="K2195" s="234"/>
      <c r="L2195" s="234"/>
      <c r="M2195" s="234"/>
      <c r="N2195" s="234"/>
      <c r="O2195" s="234"/>
      <c r="P2195" s="234"/>
      <c r="Q2195" s="234"/>
      <c r="R2195" s="234"/>
      <c r="S2195" s="234"/>
      <c r="T2195" s="234"/>
      <c r="U2195" s="234"/>
      <c r="V2195" s="234"/>
      <c r="W2195" s="234"/>
      <c r="X2195" s="234"/>
      <c r="Y2195" s="234"/>
      <c r="Z2195" s="234"/>
      <c r="AA2195" s="234"/>
      <c r="AB2195" s="234"/>
      <c r="AC2195" s="234"/>
      <c r="AD2195" s="234"/>
      <c r="AG2195">
        <f t="shared" si="1169"/>
        <v>0</v>
      </c>
      <c r="AH2195">
        <f t="shared" si="1170"/>
        <v>0</v>
      </c>
      <c r="AI2195">
        <f t="shared" si="1171"/>
        <v>0</v>
      </c>
      <c r="AJ2195">
        <f t="shared" si="1172"/>
        <v>0</v>
      </c>
      <c r="AL2195">
        <f t="shared" si="1173"/>
        <v>0</v>
      </c>
      <c r="AM2195">
        <f t="shared" si="1174"/>
        <v>0</v>
      </c>
      <c r="AN2195">
        <f t="shared" si="1175"/>
        <v>0</v>
      </c>
      <c r="AO2195">
        <f t="shared" si="1176"/>
        <v>0</v>
      </c>
      <c r="AQ2195">
        <f t="shared" si="1177"/>
        <v>0</v>
      </c>
      <c r="AR2195">
        <f t="shared" si="1178"/>
        <v>0</v>
      </c>
      <c r="AS2195">
        <f t="shared" si="1179"/>
        <v>0</v>
      </c>
      <c r="AT2195">
        <f t="shared" si="1180"/>
        <v>0</v>
      </c>
      <c r="AV2195">
        <f t="shared" si="1181"/>
        <v>0</v>
      </c>
      <c r="AW2195">
        <f t="shared" si="1182"/>
        <v>0</v>
      </c>
      <c r="AX2195">
        <f t="shared" si="1183"/>
        <v>0</v>
      </c>
      <c r="AY2195">
        <f t="shared" si="1184"/>
        <v>0</v>
      </c>
      <c r="BA2195">
        <f t="shared" si="1185"/>
        <v>0</v>
      </c>
      <c r="BB2195">
        <f t="shared" si="1186"/>
        <v>0</v>
      </c>
      <c r="BC2195">
        <f t="shared" si="1187"/>
        <v>0</v>
      </c>
      <c r="BD2195">
        <f t="shared" si="1188"/>
        <v>0</v>
      </c>
    </row>
    <row r="2196" spans="1:56" ht="15" customHeight="1">
      <c r="A2196" s="166"/>
      <c r="B2196" s="7"/>
      <c r="C2196" s="207" t="s">
        <v>108</v>
      </c>
      <c r="D2196" s="410" t="str">
        <f t="shared" si="1168"/>
        <v/>
      </c>
      <c r="E2196" s="411"/>
      <c r="F2196" s="411"/>
      <c r="G2196" s="411"/>
      <c r="H2196" s="411"/>
      <c r="I2196" s="411"/>
      <c r="J2196" s="412"/>
      <c r="K2196" s="234"/>
      <c r="L2196" s="234"/>
      <c r="M2196" s="234"/>
      <c r="N2196" s="234"/>
      <c r="O2196" s="234"/>
      <c r="P2196" s="234"/>
      <c r="Q2196" s="234"/>
      <c r="R2196" s="234"/>
      <c r="S2196" s="234"/>
      <c r="T2196" s="234"/>
      <c r="U2196" s="234"/>
      <c r="V2196" s="234"/>
      <c r="W2196" s="234"/>
      <c r="X2196" s="234"/>
      <c r="Y2196" s="234"/>
      <c r="Z2196" s="234"/>
      <c r="AA2196" s="234"/>
      <c r="AB2196" s="234"/>
      <c r="AC2196" s="234"/>
      <c r="AD2196" s="234"/>
      <c r="AG2196">
        <f t="shared" si="1169"/>
        <v>0</v>
      </c>
      <c r="AH2196">
        <f t="shared" si="1170"/>
        <v>0</v>
      </c>
      <c r="AI2196">
        <f t="shared" si="1171"/>
        <v>0</v>
      </c>
      <c r="AJ2196">
        <f t="shared" si="1172"/>
        <v>0</v>
      </c>
      <c r="AL2196">
        <f t="shared" si="1173"/>
        <v>0</v>
      </c>
      <c r="AM2196">
        <f t="shared" si="1174"/>
        <v>0</v>
      </c>
      <c r="AN2196">
        <f t="shared" si="1175"/>
        <v>0</v>
      </c>
      <c r="AO2196">
        <f t="shared" si="1176"/>
        <v>0</v>
      </c>
      <c r="AQ2196">
        <f t="shared" si="1177"/>
        <v>0</v>
      </c>
      <c r="AR2196">
        <f t="shared" si="1178"/>
        <v>0</v>
      </c>
      <c r="AS2196">
        <f t="shared" si="1179"/>
        <v>0</v>
      </c>
      <c r="AT2196">
        <f t="shared" si="1180"/>
        <v>0</v>
      </c>
      <c r="AV2196">
        <f t="shared" si="1181"/>
        <v>0</v>
      </c>
      <c r="AW2196">
        <f t="shared" si="1182"/>
        <v>0</v>
      </c>
      <c r="AX2196">
        <f t="shared" si="1183"/>
        <v>0</v>
      </c>
      <c r="AY2196">
        <f t="shared" si="1184"/>
        <v>0</v>
      </c>
      <c r="BA2196">
        <f t="shared" si="1185"/>
        <v>0</v>
      </c>
      <c r="BB2196">
        <f t="shared" si="1186"/>
        <v>0</v>
      </c>
      <c r="BC2196">
        <f t="shared" si="1187"/>
        <v>0</v>
      </c>
      <c r="BD2196">
        <f t="shared" si="1188"/>
        <v>0</v>
      </c>
    </row>
    <row r="2197" spans="1:56" ht="15" customHeight="1">
      <c r="A2197" s="166"/>
      <c r="B2197" s="7"/>
      <c r="C2197" s="207" t="s">
        <v>109</v>
      </c>
      <c r="D2197" s="410" t="str">
        <f t="shared" si="1168"/>
        <v/>
      </c>
      <c r="E2197" s="411"/>
      <c r="F2197" s="411"/>
      <c r="G2197" s="411"/>
      <c r="H2197" s="411"/>
      <c r="I2197" s="411"/>
      <c r="J2197" s="412"/>
      <c r="K2197" s="234"/>
      <c r="L2197" s="234"/>
      <c r="M2197" s="234"/>
      <c r="N2197" s="234"/>
      <c r="O2197" s="234"/>
      <c r="P2197" s="234"/>
      <c r="Q2197" s="234"/>
      <c r="R2197" s="234"/>
      <c r="S2197" s="234"/>
      <c r="T2197" s="234"/>
      <c r="U2197" s="234"/>
      <c r="V2197" s="234"/>
      <c r="W2197" s="234"/>
      <c r="X2197" s="234"/>
      <c r="Y2197" s="234"/>
      <c r="Z2197" s="234"/>
      <c r="AA2197" s="234"/>
      <c r="AB2197" s="234"/>
      <c r="AC2197" s="234"/>
      <c r="AD2197" s="234"/>
      <c r="AG2197">
        <f t="shared" si="1169"/>
        <v>0</v>
      </c>
      <c r="AH2197">
        <f t="shared" si="1170"/>
        <v>0</v>
      </c>
      <c r="AI2197">
        <f t="shared" si="1171"/>
        <v>0</v>
      </c>
      <c r="AJ2197">
        <f t="shared" si="1172"/>
        <v>0</v>
      </c>
      <c r="AL2197">
        <f t="shared" si="1173"/>
        <v>0</v>
      </c>
      <c r="AM2197">
        <f t="shared" si="1174"/>
        <v>0</v>
      </c>
      <c r="AN2197">
        <f t="shared" si="1175"/>
        <v>0</v>
      </c>
      <c r="AO2197">
        <f t="shared" si="1176"/>
        <v>0</v>
      </c>
      <c r="AQ2197">
        <f t="shared" si="1177"/>
        <v>0</v>
      </c>
      <c r="AR2197">
        <f t="shared" si="1178"/>
        <v>0</v>
      </c>
      <c r="AS2197">
        <f t="shared" si="1179"/>
        <v>0</v>
      </c>
      <c r="AT2197">
        <f t="shared" si="1180"/>
        <v>0</v>
      </c>
      <c r="AV2197">
        <f t="shared" si="1181"/>
        <v>0</v>
      </c>
      <c r="AW2197">
        <f t="shared" si="1182"/>
        <v>0</v>
      </c>
      <c r="AX2197">
        <f t="shared" si="1183"/>
        <v>0</v>
      </c>
      <c r="AY2197">
        <f t="shared" si="1184"/>
        <v>0</v>
      </c>
      <c r="BA2197">
        <f t="shared" si="1185"/>
        <v>0</v>
      </c>
      <c r="BB2197">
        <f t="shared" si="1186"/>
        <v>0</v>
      </c>
      <c r="BC2197">
        <f t="shared" si="1187"/>
        <v>0</v>
      </c>
      <c r="BD2197">
        <f t="shared" si="1188"/>
        <v>0</v>
      </c>
    </row>
    <row r="2198" spans="1:56" ht="15" customHeight="1">
      <c r="A2198" s="166"/>
      <c r="B2198" s="7"/>
      <c r="C2198" s="207" t="s">
        <v>110</v>
      </c>
      <c r="D2198" s="410" t="str">
        <f t="shared" si="1168"/>
        <v/>
      </c>
      <c r="E2198" s="411"/>
      <c r="F2198" s="411"/>
      <c r="G2198" s="411"/>
      <c r="H2198" s="411"/>
      <c r="I2198" s="411"/>
      <c r="J2198" s="412"/>
      <c r="K2198" s="234"/>
      <c r="L2198" s="234"/>
      <c r="M2198" s="234"/>
      <c r="N2198" s="234"/>
      <c r="O2198" s="234"/>
      <c r="P2198" s="234"/>
      <c r="Q2198" s="234"/>
      <c r="R2198" s="234"/>
      <c r="S2198" s="234"/>
      <c r="T2198" s="234"/>
      <c r="U2198" s="234"/>
      <c r="V2198" s="234"/>
      <c r="W2198" s="234"/>
      <c r="X2198" s="234"/>
      <c r="Y2198" s="234"/>
      <c r="Z2198" s="234"/>
      <c r="AA2198" s="234"/>
      <c r="AB2198" s="234"/>
      <c r="AC2198" s="234"/>
      <c r="AD2198" s="234"/>
      <c r="AG2198">
        <f t="shared" si="1169"/>
        <v>0</v>
      </c>
      <c r="AH2198">
        <f t="shared" si="1170"/>
        <v>0</v>
      </c>
      <c r="AI2198">
        <f t="shared" si="1171"/>
        <v>0</v>
      </c>
      <c r="AJ2198">
        <f t="shared" si="1172"/>
        <v>0</v>
      </c>
      <c r="AL2198">
        <f t="shared" si="1173"/>
        <v>0</v>
      </c>
      <c r="AM2198">
        <f t="shared" si="1174"/>
        <v>0</v>
      </c>
      <c r="AN2198">
        <f t="shared" si="1175"/>
        <v>0</v>
      </c>
      <c r="AO2198">
        <f t="shared" si="1176"/>
        <v>0</v>
      </c>
      <c r="AQ2198">
        <f t="shared" si="1177"/>
        <v>0</v>
      </c>
      <c r="AR2198">
        <f t="shared" si="1178"/>
        <v>0</v>
      </c>
      <c r="AS2198">
        <f t="shared" si="1179"/>
        <v>0</v>
      </c>
      <c r="AT2198">
        <f t="shared" si="1180"/>
        <v>0</v>
      </c>
      <c r="AV2198">
        <f t="shared" si="1181"/>
        <v>0</v>
      </c>
      <c r="AW2198">
        <f t="shared" si="1182"/>
        <v>0</v>
      </c>
      <c r="AX2198">
        <f t="shared" si="1183"/>
        <v>0</v>
      </c>
      <c r="AY2198">
        <f t="shared" si="1184"/>
        <v>0</v>
      </c>
      <c r="BA2198">
        <f t="shared" si="1185"/>
        <v>0</v>
      </c>
      <c r="BB2198">
        <f t="shared" si="1186"/>
        <v>0</v>
      </c>
      <c r="BC2198">
        <f t="shared" si="1187"/>
        <v>0</v>
      </c>
      <c r="BD2198">
        <f t="shared" si="1188"/>
        <v>0</v>
      </c>
    </row>
    <row r="2199" spans="1:56" ht="15" customHeight="1">
      <c r="A2199" s="166"/>
      <c r="B2199" s="7"/>
      <c r="C2199" s="207" t="s">
        <v>111</v>
      </c>
      <c r="D2199" s="410" t="str">
        <f t="shared" si="1168"/>
        <v/>
      </c>
      <c r="E2199" s="411"/>
      <c r="F2199" s="411"/>
      <c r="G2199" s="411"/>
      <c r="H2199" s="411"/>
      <c r="I2199" s="411"/>
      <c r="J2199" s="412"/>
      <c r="K2199" s="234"/>
      <c r="L2199" s="234"/>
      <c r="M2199" s="234"/>
      <c r="N2199" s="234"/>
      <c r="O2199" s="234"/>
      <c r="P2199" s="234"/>
      <c r="Q2199" s="234"/>
      <c r="R2199" s="234"/>
      <c r="S2199" s="234"/>
      <c r="T2199" s="234"/>
      <c r="U2199" s="234"/>
      <c r="V2199" s="234"/>
      <c r="W2199" s="234"/>
      <c r="X2199" s="234"/>
      <c r="Y2199" s="234"/>
      <c r="Z2199" s="234"/>
      <c r="AA2199" s="234"/>
      <c r="AB2199" s="234"/>
      <c r="AC2199" s="234"/>
      <c r="AD2199" s="234"/>
      <c r="AG2199">
        <f t="shared" si="1169"/>
        <v>0</v>
      </c>
      <c r="AH2199">
        <f t="shared" si="1170"/>
        <v>0</v>
      </c>
      <c r="AI2199">
        <f t="shared" si="1171"/>
        <v>0</v>
      </c>
      <c r="AJ2199">
        <f t="shared" si="1172"/>
        <v>0</v>
      </c>
      <c r="AL2199">
        <f t="shared" si="1173"/>
        <v>0</v>
      </c>
      <c r="AM2199">
        <f t="shared" si="1174"/>
        <v>0</v>
      </c>
      <c r="AN2199">
        <f t="shared" si="1175"/>
        <v>0</v>
      </c>
      <c r="AO2199">
        <f t="shared" si="1176"/>
        <v>0</v>
      </c>
      <c r="AQ2199">
        <f t="shared" si="1177"/>
        <v>0</v>
      </c>
      <c r="AR2199">
        <f t="shared" si="1178"/>
        <v>0</v>
      </c>
      <c r="AS2199">
        <f t="shared" si="1179"/>
        <v>0</v>
      </c>
      <c r="AT2199">
        <f t="shared" si="1180"/>
        <v>0</v>
      </c>
      <c r="AV2199">
        <f t="shared" si="1181"/>
        <v>0</v>
      </c>
      <c r="AW2199">
        <f t="shared" si="1182"/>
        <v>0</v>
      </c>
      <c r="AX2199">
        <f t="shared" si="1183"/>
        <v>0</v>
      </c>
      <c r="AY2199">
        <f t="shared" si="1184"/>
        <v>0</v>
      </c>
      <c r="BA2199">
        <f t="shared" si="1185"/>
        <v>0</v>
      </c>
      <c r="BB2199">
        <f t="shared" si="1186"/>
        <v>0</v>
      </c>
      <c r="BC2199">
        <f t="shared" si="1187"/>
        <v>0</v>
      </c>
      <c r="BD2199">
        <f t="shared" si="1188"/>
        <v>0</v>
      </c>
    </row>
    <row r="2200" spans="1:56" ht="15" customHeight="1">
      <c r="A2200" s="166"/>
      <c r="B2200" s="7"/>
      <c r="C2200" s="207" t="s">
        <v>112</v>
      </c>
      <c r="D2200" s="410" t="str">
        <f t="shared" si="1168"/>
        <v/>
      </c>
      <c r="E2200" s="411"/>
      <c r="F2200" s="411"/>
      <c r="G2200" s="411"/>
      <c r="H2200" s="411"/>
      <c r="I2200" s="411"/>
      <c r="J2200" s="412"/>
      <c r="K2200" s="234"/>
      <c r="L2200" s="234"/>
      <c r="M2200" s="234"/>
      <c r="N2200" s="234"/>
      <c r="O2200" s="234"/>
      <c r="P2200" s="234"/>
      <c r="Q2200" s="234"/>
      <c r="R2200" s="234"/>
      <c r="S2200" s="234"/>
      <c r="T2200" s="234"/>
      <c r="U2200" s="234"/>
      <c r="V2200" s="234"/>
      <c r="W2200" s="234"/>
      <c r="X2200" s="234"/>
      <c r="Y2200" s="234"/>
      <c r="Z2200" s="234"/>
      <c r="AA2200" s="234"/>
      <c r="AB2200" s="234"/>
      <c r="AC2200" s="234"/>
      <c r="AD2200" s="234"/>
      <c r="AG2200">
        <f t="shared" si="1169"/>
        <v>0</v>
      </c>
      <c r="AH2200">
        <f t="shared" si="1170"/>
        <v>0</v>
      </c>
      <c r="AI2200">
        <f t="shared" si="1171"/>
        <v>0</v>
      </c>
      <c r="AJ2200">
        <f t="shared" si="1172"/>
        <v>0</v>
      </c>
      <c r="AL2200">
        <f t="shared" si="1173"/>
        <v>0</v>
      </c>
      <c r="AM2200">
        <f t="shared" si="1174"/>
        <v>0</v>
      </c>
      <c r="AN2200">
        <f t="shared" si="1175"/>
        <v>0</v>
      </c>
      <c r="AO2200">
        <f t="shared" si="1176"/>
        <v>0</v>
      </c>
      <c r="AQ2200">
        <f t="shared" si="1177"/>
        <v>0</v>
      </c>
      <c r="AR2200">
        <f t="shared" si="1178"/>
        <v>0</v>
      </c>
      <c r="AS2200">
        <f t="shared" si="1179"/>
        <v>0</v>
      </c>
      <c r="AT2200">
        <f t="shared" si="1180"/>
        <v>0</v>
      </c>
      <c r="AV2200">
        <f t="shared" si="1181"/>
        <v>0</v>
      </c>
      <c r="AW2200">
        <f t="shared" si="1182"/>
        <v>0</v>
      </c>
      <c r="AX2200">
        <f t="shared" si="1183"/>
        <v>0</v>
      </c>
      <c r="AY2200">
        <f t="shared" si="1184"/>
        <v>0</v>
      </c>
      <c r="BA2200">
        <f t="shared" si="1185"/>
        <v>0</v>
      </c>
      <c r="BB2200">
        <f t="shared" si="1186"/>
        <v>0</v>
      </c>
      <c r="BC2200">
        <f t="shared" si="1187"/>
        <v>0</v>
      </c>
      <c r="BD2200">
        <f t="shared" si="1188"/>
        <v>0</v>
      </c>
    </row>
    <row r="2201" spans="1:56" ht="15" customHeight="1">
      <c r="A2201" s="166"/>
      <c r="B2201" s="7"/>
      <c r="C2201" s="207" t="s">
        <v>113</v>
      </c>
      <c r="D2201" s="410" t="str">
        <f t="shared" si="1168"/>
        <v/>
      </c>
      <c r="E2201" s="411"/>
      <c r="F2201" s="411"/>
      <c r="G2201" s="411"/>
      <c r="H2201" s="411"/>
      <c r="I2201" s="411"/>
      <c r="J2201" s="412"/>
      <c r="K2201" s="234"/>
      <c r="L2201" s="234"/>
      <c r="M2201" s="234"/>
      <c r="N2201" s="234"/>
      <c r="O2201" s="234"/>
      <c r="P2201" s="234"/>
      <c r="Q2201" s="234"/>
      <c r="R2201" s="234"/>
      <c r="S2201" s="234"/>
      <c r="T2201" s="234"/>
      <c r="U2201" s="234"/>
      <c r="V2201" s="234"/>
      <c r="W2201" s="234"/>
      <c r="X2201" s="234"/>
      <c r="Y2201" s="234"/>
      <c r="Z2201" s="234"/>
      <c r="AA2201" s="234"/>
      <c r="AB2201" s="234"/>
      <c r="AC2201" s="234"/>
      <c r="AD2201" s="234"/>
      <c r="AG2201">
        <f t="shared" si="1169"/>
        <v>0</v>
      </c>
      <c r="AH2201">
        <f t="shared" si="1170"/>
        <v>0</v>
      </c>
      <c r="AI2201">
        <f t="shared" si="1171"/>
        <v>0</v>
      </c>
      <c r="AJ2201">
        <f t="shared" si="1172"/>
        <v>0</v>
      </c>
      <c r="AL2201">
        <f t="shared" si="1173"/>
        <v>0</v>
      </c>
      <c r="AM2201">
        <f t="shared" si="1174"/>
        <v>0</v>
      </c>
      <c r="AN2201">
        <f t="shared" si="1175"/>
        <v>0</v>
      </c>
      <c r="AO2201">
        <f t="shared" si="1176"/>
        <v>0</v>
      </c>
      <c r="AQ2201">
        <f t="shared" si="1177"/>
        <v>0</v>
      </c>
      <c r="AR2201">
        <f t="shared" si="1178"/>
        <v>0</v>
      </c>
      <c r="AS2201">
        <f t="shared" si="1179"/>
        <v>0</v>
      </c>
      <c r="AT2201">
        <f t="shared" si="1180"/>
        <v>0</v>
      </c>
      <c r="AV2201">
        <f t="shared" si="1181"/>
        <v>0</v>
      </c>
      <c r="AW2201">
        <f t="shared" si="1182"/>
        <v>0</v>
      </c>
      <c r="AX2201">
        <f t="shared" si="1183"/>
        <v>0</v>
      </c>
      <c r="AY2201">
        <f t="shared" si="1184"/>
        <v>0</v>
      </c>
      <c r="BA2201">
        <f t="shared" si="1185"/>
        <v>0</v>
      </c>
      <c r="BB2201">
        <f t="shared" si="1186"/>
        <v>0</v>
      </c>
      <c r="BC2201">
        <f t="shared" si="1187"/>
        <v>0</v>
      </c>
      <c r="BD2201">
        <f t="shared" si="1188"/>
        <v>0</v>
      </c>
    </row>
    <row r="2202" spans="1:56" ht="15" customHeight="1">
      <c r="A2202" s="166"/>
      <c r="B2202" s="7"/>
      <c r="C2202" s="207" t="s">
        <v>114</v>
      </c>
      <c r="D2202" s="410" t="str">
        <f t="shared" si="1168"/>
        <v/>
      </c>
      <c r="E2202" s="411"/>
      <c r="F2202" s="411"/>
      <c r="G2202" s="411"/>
      <c r="H2202" s="411"/>
      <c r="I2202" s="411"/>
      <c r="J2202" s="412"/>
      <c r="K2202" s="234"/>
      <c r="L2202" s="234"/>
      <c r="M2202" s="234"/>
      <c r="N2202" s="234"/>
      <c r="O2202" s="234"/>
      <c r="P2202" s="234"/>
      <c r="Q2202" s="234"/>
      <c r="R2202" s="234"/>
      <c r="S2202" s="234"/>
      <c r="T2202" s="234"/>
      <c r="U2202" s="234"/>
      <c r="V2202" s="234"/>
      <c r="W2202" s="234"/>
      <c r="X2202" s="234"/>
      <c r="Y2202" s="234"/>
      <c r="Z2202" s="234"/>
      <c r="AA2202" s="234"/>
      <c r="AB2202" s="234"/>
      <c r="AC2202" s="234"/>
      <c r="AD2202" s="234"/>
      <c r="AG2202">
        <f t="shared" si="1169"/>
        <v>0</v>
      </c>
      <c r="AH2202">
        <f t="shared" si="1170"/>
        <v>0</v>
      </c>
      <c r="AI2202">
        <f t="shared" si="1171"/>
        <v>0</v>
      </c>
      <c r="AJ2202">
        <f t="shared" si="1172"/>
        <v>0</v>
      </c>
      <c r="AL2202">
        <f t="shared" si="1173"/>
        <v>0</v>
      </c>
      <c r="AM2202">
        <f t="shared" si="1174"/>
        <v>0</v>
      </c>
      <c r="AN2202">
        <f t="shared" si="1175"/>
        <v>0</v>
      </c>
      <c r="AO2202">
        <f t="shared" si="1176"/>
        <v>0</v>
      </c>
      <c r="AQ2202">
        <f t="shared" si="1177"/>
        <v>0</v>
      </c>
      <c r="AR2202">
        <f t="shared" si="1178"/>
        <v>0</v>
      </c>
      <c r="AS2202">
        <f t="shared" si="1179"/>
        <v>0</v>
      </c>
      <c r="AT2202">
        <f t="shared" si="1180"/>
        <v>0</v>
      </c>
      <c r="AV2202">
        <f t="shared" si="1181"/>
        <v>0</v>
      </c>
      <c r="AW2202">
        <f t="shared" si="1182"/>
        <v>0</v>
      </c>
      <c r="AX2202">
        <f t="shared" si="1183"/>
        <v>0</v>
      </c>
      <c r="AY2202">
        <f t="shared" si="1184"/>
        <v>0</v>
      </c>
      <c r="BA2202">
        <f t="shared" si="1185"/>
        <v>0</v>
      </c>
      <c r="BB2202">
        <f t="shared" si="1186"/>
        <v>0</v>
      </c>
      <c r="BC2202">
        <f t="shared" si="1187"/>
        <v>0</v>
      </c>
      <c r="BD2202">
        <f t="shared" si="1188"/>
        <v>0</v>
      </c>
    </row>
    <row r="2203" spans="1:56" ht="15" customHeight="1">
      <c r="A2203" s="166"/>
      <c r="B2203" s="7"/>
      <c r="C2203" s="207" t="s">
        <v>115</v>
      </c>
      <c r="D2203" s="410" t="str">
        <f t="shared" si="1168"/>
        <v/>
      </c>
      <c r="E2203" s="411"/>
      <c r="F2203" s="411"/>
      <c r="G2203" s="411"/>
      <c r="H2203" s="411"/>
      <c r="I2203" s="411"/>
      <c r="J2203" s="412"/>
      <c r="K2203" s="234"/>
      <c r="L2203" s="234"/>
      <c r="M2203" s="234"/>
      <c r="N2203" s="234"/>
      <c r="O2203" s="234"/>
      <c r="P2203" s="234"/>
      <c r="Q2203" s="234"/>
      <c r="R2203" s="234"/>
      <c r="S2203" s="234"/>
      <c r="T2203" s="234"/>
      <c r="U2203" s="234"/>
      <c r="V2203" s="234"/>
      <c r="W2203" s="234"/>
      <c r="X2203" s="234"/>
      <c r="Y2203" s="234"/>
      <c r="Z2203" s="234"/>
      <c r="AA2203" s="234"/>
      <c r="AB2203" s="234"/>
      <c r="AC2203" s="234"/>
      <c r="AD2203" s="234"/>
      <c r="AG2203">
        <f t="shared" si="1169"/>
        <v>0</v>
      </c>
      <c r="AH2203">
        <f t="shared" si="1170"/>
        <v>0</v>
      </c>
      <c r="AI2203">
        <f t="shared" si="1171"/>
        <v>0</v>
      </c>
      <c r="AJ2203">
        <f t="shared" si="1172"/>
        <v>0</v>
      </c>
      <c r="AL2203">
        <f t="shared" si="1173"/>
        <v>0</v>
      </c>
      <c r="AM2203">
        <f t="shared" si="1174"/>
        <v>0</v>
      </c>
      <c r="AN2203">
        <f t="shared" si="1175"/>
        <v>0</v>
      </c>
      <c r="AO2203">
        <f t="shared" si="1176"/>
        <v>0</v>
      </c>
      <c r="AQ2203">
        <f t="shared" si="1177"/>
        <v>0</v>
      </c>
      <c r="AR2203">
        <f t="shared" si="1178"/>
        <v>0</v>
      </c>
      <c r="AS2203">
        <f t="shared" si="1179"/>
        <v>0</v>
      </c>
      <c r="AT2203">
        <f t="shared" si="1180"/>
        <v>0</v>
      </c>
      <c r="AV2203">
        <f t="shared" si="1181"/>
        <v>0</v>
      </c>
      <c r="AW2203">
        <f t="shared" si="1182"/>
        <v>0</v>
      </c>
      <c r="AX2203">
        <f t="shared" si="1183"/>
        <v>0</v>
      </c>
      <c r="AY2203">
        <f t="shared" si="1184"/>
        <v>0</v>
      </c>
      <c r="BA2203">
        <f t="shared" si="1185"/>
        <v>0</v>
      </c>
      <c r="BB2203">
        <f t="shared" si="1186"/>
        <v>0</v>
      </c>
      <c r="BC2203">
        <f t="shared" si="1187"/>
        <v>0</v>
      </c>
      <c r="BD2203">
        <f t="shared" si="1188"/>
        <v>0</v>
      </c>
    </row>
    <row r="2204" spans="1:56" ht="15" customHeight="1">
      <c r="A2204" s="166"/>
      <c r="B2204" s="7"/>
      <c r="C2204" s="207" t="s">
        <v>116</v>
      </c>
      <c r="D2204" s="410" t="str">
        <f t="shared" si="1168"/>
        <v/>
      </c>
      <c r="E2204" s="411"/>
      <c r="F2204" s="411"/>
      <c r="G2204" s="411"/>
      <c r="H2204" s="411"/>
      <c r="I2204" s="411"/>
      <c r="J2204" s="412"/>
      <c r="K2204" s="234"/>
      <c r="L2204" s="234"/>
      <c r="M2204" s="234"/>
      <c r="N2204" s="234"/>
      <c r="O2204" s="234"/>
      <c r="P2204" s="234"/>
      <c r="Q2204" s="234"/>
      <c r="R2204" s="234"/>
      <c r="S2204" s="234"/>
      <c r="T2204" s="234"/>
      <c r="U2204" s="234"/>
      <c r="V2204" s="234"/>
      <c r="W2204" s="234"/>
      <c r="X2204" s="234"/>
      <c r="Y2204" s="234"/>
      <c r="Z2204" s="234"/>
      <c r="AA2204" s="234"/>
      <c r="AB2204" s="234"/>
      <c r="AC2204" s="234"/>
      <c r="AD2204" s="234"/>
      <c r="AG2204">
        <f t="shared" si="1169"/>
        <v>0</v>
      </c>
      <c r="AH2204">
        <f t="shared" si="1170"/>
        <v>0</v>
      </c>
      <c r="AI2204">
        <f t="shared" si="1171"/>
        <v>0</v>
      </c>
      <c r="AJ2204">
        <f t="shared" si="1172"/>
        <v>0</v>
      </c>
      <c r="AL2204">
        <f t="shared" si="1173"/>
        <v>0</v>
      </c>
      <c r="AM2204">
        <f t="shared" si="1174"/>
        <v>0</v>
      </c>
      <c r="AN2204">
        <f t="shared" si="1175"/>
        <v>0</v>
      </c>
      <c r="AO2204">
        <f t="shared" si="1176"/>
        <v>0</v>
      </c>
      <c r="AQ2204">
        <f t="shared" si="1177"/>
        <v>0</v>
      </c>
      <c r="AR2204">
        <f t="shared" si="1178"/>
        <v>0</v>
      </c>
      <c r="AS2204">
        <f t="shared" si="1179"/>
        <v>0</v>
      </c>
      <c r="AT2204">
        <f t="shared" si="1180"/>
        <v>0</v>
      </c>
      <c r="AV2204">
        <f t="shared" si="1181"/>
        <v>0</v>
      </c>
      <c r="AW2204">
        <f t="shared" si="1182"/>
        <v>0</v>
      </c>
      <c r="AX2204">
        <f t="shared" si="1183"/>
        <v>0</v>
      </c>
      <c r="AY2204">
        <f t="shared" si="1184"/>
        <v>0</v>
      </c>
      <c r="BA2204">
        <f t="shared" si="1185"/>
        <v>0</v>
      </c>
      <c r="BB2204">
        <f t="shared" si="1186"/>
        <v>0</v>
      </c>
      <c r="BC2204">
        <f t="shared" si="1187"/>
        <v>0</v>
      </c>
      <c r="BD2204">
        <f t="shared" si="1188"/>
        <v>0</v>
      </c>
    </row>
    <row r="2205" spans="1:56" ht="15" customHeight="1">
      <c r="A2205" s="166"/>
      <c r="B2205" s="7"/>
      <c r="C2205" s="207" t="s">
        <v>117</v>
      </c>
      <c r="D2205" s="410" t="str">
        <f t="shared" si="1168"/>
        <v/>
      </c>
      <c r="E2205" s="411"/>
      <c r="F2205" s="411"/>
      <c r="G2205" s="411"/>
      <c r="H2205" s="411"/>
      <c r="I2205" s="411"/>
      <c r="J2205" s="412"/>
      <c r="K2205" s="234"/>
      <c r="L2205" s="234"/>
      <c r="M2205" s="234"/>
      <c r="N2205" s="234"/>
      <c r="O2205" s="234"/>
      <c r="P2205" s="234"/>
      <c r="Q2205" s="234"/>
      <c r="R2205" s="234"/>
      <c r="S2205" s="234"/>
      <c r="T2205" s="234"/>
      <c r="U2205" s="234"/>
      <c r="V2205" s="234"/>
      <c r="W2205" s="234"/>
      <c r="X2205" s="234"/>
      <c r="Y2205" s="234"/>
      <c r="Z2205" s="234"/>
      <c r="AA2205" s="234"/>
      <c r="AB2205" s="234"/>
      <c r="AC2205" s="234"/>
      <c r="AD2205" s="234"/>
      <c r="AG2205">
        <f t="shared" si="1169"/>
        <v>0</v>
      </c>
      <c r="AH2205">
        <f t="shared" si="1170"/>
        <v>0</v>
      </c>
      <c r="AI2205">
        <f t="shared" si="1171"/>
        <v>0</v>
      </c>
      <c r="AJ2205">
        <f t="shared" si="1172"/>
        <v>0</v>
      </c>
      <c r="AL2205">
        <f t="shared" si="1173"/>
        <v>0</v>
      </c>
      <c r="AM2205">
        <f t="shared" si="1174"/>
        <v>0</v>
      </c>
      <c r="AN2205">
        <f t="shared" si="1175"/>
        <v>0</v>
      </c>
      <c r="AO2205">
        <f t="shared" si="1176"/>
        <v>0</v>
      </c>
      <c r="AQ2205">
        <f t="shared" si="1177"/>
        <v>0</v>
      </c>
      <c r="AR2205">
        <f t="shared" si="1178"/>
        <v>0</v>
      </c>
      <c r="AS2205">
        <f t="shared" si="1179"/>
        <v>0</v>
      </c>
      <c r="AT2205">
        <f t="shared" si="1180"/>
        <v>0</v>
      </c>
      <c r="AV2205">
        <f t="shared" si="1181"/>
        <v>0</v>
      </c>
      <c r="AW2205">
        <f t="shared" si="1182"/>
        <v>0</v>
      </c>
      <c r="AX2205">
        <f t="shared" si="1183"/>
        <v>0</v>
      </c>
      <c r="AY2205">
        <f t="shared" si="1184"/>
        <v>0</v>
      </c>
      <c r="BA2205">
        <f t="shared" si="1185"/>
        <v>0</v>
      </c>
      <c r="BB2205">
        <f t="shared" si="1186"/>
        <v>0</v>
      </c>
      <c r="BC2205">
        <f t="shared" si="1187"/>
        <v>0</v>
      </c>
      <c r="BD2205">
        <f t="shared" si="1188"/>
        <v>0</v>
      </c>
    </row>
    <row r="2206" spans="1:56" ht="15" customHeight="1">
      <c r="A2206" s="166"/>
      <c r="B2206" s="7"/>
      <c r="C2206" s="207" t="s">
        <v>118</v>
      </c>
      <c r="D2206" s="410" t="str">
        <f t="shared" si="1168"/>
        <v/>
      </c>
      <c r="E2206" s="411"/>
      <c r="F2206" s="411"/>
      <c r="G2206" s="411"/>
      <c r="H2206" s="411"/>
      <c r="I2206" s="411"/>
      <c r="J2206" s="412"/>
      <c r="K2206" s="234"/>
      <c r="L2206" s="234"/>
      <c r="M2206" s="234"/>
      <c r="N2206" s="234"/>
      <c r="O2206" s="234"/>
      <c r="P2206" s="234"/>
      <c r="Q2206" s="234"/>
      <c r="R2206" s="234"/>
      <c r="S2206" s="234"/>
      <c r="T2206" s="234"/>
      <c r="U2206" s="234"/>
      <c r="V2206" s="234"/>
      <c r="W2206" s="234"/>
      <c r="X2206" s="234"/>
      <c r="Y2206" s="234"/>
      <c r="Z2206" s="234"/>
      <c r="AA2206" s="234"/>
      <c r="AB2206" s="234"/>
      <c r="AC2206" s="234"/>
      <c r="AD2206" s="234"/>
      <c r="AG2206">
        <f t="shared" si="1169"/>
        <v>0</v>
      </c>
      <c r="AH2206">
        <f t="shared" si="1170"/>
        <v>0</v>
      </c>
      <c r="AI2206">
        <f t="shared" si="1171"/>
        <v>0</v>
      </c>
      <c r="AJ2206">
        <f t="shared" si="1172"/>
        <v>0</v>
      </c>
      <c r="AL2206">
        <f t="shared" si="1173"/>
        <v>0</v>
      </c>
      <c r="AM2206">
        <f t="shared" si="1174"/>
        <v>0</v>
      </c>
      <c r="AN2206">
        <f t="shared" si="1175"/>
        <v>0</v>
      </c>
      <c r="AO2206">
        <f t="shared" si="1176"/>
        <v>0</v>
      </c>
      <c r="AQ2206">
        <f t="shared" si="1177"/>
        <v>0</v>
      </c>
      <c r="AR2206">
        <f t="shared" si="1178"/>
        <v>0</v>
      </c>
      <c r="AS2206">
        <f t="shared" si="1179"/>
        <v>0</v>
      </c>
      <c r="AT2206">
        <f t="shared" si="1180"/>
        <v>0</v>
      </c>
      <c r="AV2206">
        <f t="shared" si="1181"/>
        <v>0</v>
      </c>
      <c r="AW2206">
        <f t="shared" si="1182"/>
        <v>0</v>
      </c>
      <c r="AX2206">
        <f t="shared" si="1183"/>
        <v>0</v>
      </c>
      <c r="AY2206">
        <f t="shared" si="1184"/>
        <v>0</v>
      </c>
      <c r="BA2206">
        <f t="shared" si="1185"/>
        <v>0</v>
      </c>
      <c r="BB2206">
        <f t="shared" si="1186"/>
        <v>0</v>
      </c>
      <c r="BC2206">
        <f t="shared" si="1187"/>
        <v>0</v>
      </c>
      <c r="BD2206">
        <f t="shared" si="1188"/>
        <v>0</v>
      </c>
    </row>
    <row r="2207" spans="1:56" ht="15" customHeight="1">
      <c r="A2207" s="166"/>
      <c r="B2207" s="7"/>
      <c r="C2207" s="207" t="s">
        <v>119</v>
      </c>
      <c r="D2207" s="410" t="str">
        <f t="shared" si="1168"/>
        <v/>
      </c>
      <c r="E2207" s="411"/>
      <c r="F2207" s="411"/>
      <c r="G2207" s="411"/>
      <c r="H2207" s="411"/>
      <c r="I2207" s="411"/>
      <c r="J2207" s="412"/>
      <c r="K2207" s="234"/>
      <c r="L2207" s="234"/>
      <c r="M2207" s="234"/>
      <c r="N2207" s="234"/>
      <c r="O2207" s="234"/>
      <c r="P2207" s="234"/>
      <c r="Q2207" s="234"/>
      <c r="R2207" s="234"/>
      <c r="S2207" s="234"/>
      <c r="T2207" s="234"/>
      <c r="U2207" s="234"/>
      <c r="V2207" s="234"/>
      <c r="W2207" s="234"/>
      <c r="X2207" s="234"/>
      <c r="Y2207" s="234"/>
      <c r="Z2207" s="234"/>
      <c r="AA2207" s="234"/>
      <c r="AB2207" s="234"/>
      <c r="AC2207" s="234"/>
      <c r="AD2207" s="234"/>
      <c r="AG2207">
        <f t="shared" si="1169"/>
        <v>0</v>
      </c>
      <c r="AH2207">
        <f t="shared" si="1170"/>
        <v>0</v>
      </c>
      <c r="AI2207">
        <f t="shared" si="1171"/>
        <v>0</v>
      </c>
      <c r="AJ2207">
        <f t="shared" si="1172"/>
        <v>0</v>
      </c>
      <c r="AL2207">
        <f t="shared" si="1173"/>
        <v>0</v>
      </c>
      <c r="AM2207">
        <f t="shared" si="1174"/>
        <v>0</v>
      </c>
      <c r="AN2207">
        <f t="shared" si="1175"/>
        <v>0</v>
      </c>
      <c r="AO2207">
        <f t="shared" si="1176"/>
        <v>0</v>
      </c>
      <c r="AQ2207">
        <f t="shared" si="1177"/>
        <v>0</v>
      </c>
      <c r="AR2207">
        <f t="shared" si="1178"/>
        <v>0</v>
      </c>
      <c r="AS2207">
        <f t="shared" si="1179"/>
        <v>0</v>
      </c>
      <c r="AT2207">
        <f t="shared" si="1180"/>
        <v>0</v>
      </c>
      <c r="AV2207">
        <f t="shared" si="1181"/>
        <v>0</v>
      </c>
      <c r="AW2207">
        <f t="shared" si="1182"/>
        <v>0</v>
      </c>
      <c r="AX2207">
        <f t="shared" si="1183"/>
        <v>0</v>
      </c>
      <c r="AY2207">
        <f t="shared" si="1184"/>
        <v>0</v>
      </c>
      <c r="BA2207">
        <f t="shared" si="1185"/>
        <v>0</v>
      </c>
      <c r="BB2207">
        <f t="shared" si="1186"/>
        <v>0</v>
      </c>
      <c r="BC2207">
        <f t="shared" si="1187"/>
        <v>0</v>
      </c>
      <c r="BD2207">
        <f t="shared" si="1188"/>
        <v>0</v>
      </c>
    </row>
    <row r="2208" spans="1:56" ht="15" customHeight="1">
      <c r="A2208" s="166"/>
      <c r="B2208" s="7"/>
      <c r="C2208" s="207" t="s">
        <v>120</v>
      </c>
      <c r="D2208" s="410" t="str">
        <f t="shared" si="1168"/>
        <v/>
      </c>
      <c r="E2208" s="411"/>
      <c r="F2208" s="411"/>
      <c r="G2208" s="411"/>
      <c r="H2208" s="411"/>
      <c r="I2208" s="411"/>
      <c r="J2208" s="412"/>
      <c r="K2208" s="234"/>
      <c r="L2208" s="234"/>
      <c r="M2208" s="234"/>
      <c r="N2208" s="234"/>
      <c r="O2208" s="234"/>
      <c r="P2208" s="234"/>
      <c r="Q2208" s="234"/>
      <c r="R2208" s="234"/>
      <c r="S2208" s="234"/>
      <c r="T2208" s="234"/>
      <c r="U2208" s="234"/>
      <c r="V2208" s="234"/>
      <c r="W2208" s="234"/>
      <c r="X2208" s="234"/>
      <c r="Y2208" s="234"/>
      <c r="Z2208" s="234"/>
      <c r="AA2208" s="234"/>
      <c r="AB2208" s="234"/>
      <c r="AC2208" s="234"/>
      <c r="AD2208" s="234"/>
      <c r="AG2208">
        <f t="shared" si="1169"/>
        <v>0</v>
      </c>
      <c r="AH2208">
        <f t="shared" si="1170"/>
        <v>0</v>
      </c>
      <c r="AI2208">
        <f t="shared" si="1171"/>
        <v>0</v>
      </c>
      <c r="AJ2208">
        <f t="shared" si="1172"/>
        <v>0</v>
      </c>
      <c r="AL2208">
        <f t="shared" si="1173"/>
        <v>0</v>
      </c>
      <c r="AM2208">
        <f t="shared" si="1174"/>
        <v>0</v>
      </c>
      <c r="AN2208">
        <f t="shared" si="1175"/>
        <v>0</v>
      </c>
      <c r="AO2208">
        <f t="shared" si="1176"/>
        <v>0</v>
      </c>
      <c r="AQ2208">
        <f t="shared" si="1177"/>
        <v>0</v>
      </c>
      <c r="AR2208">
        <f t="shared" si="1178"/>
        <v>0</v>
      </c>
      <c r="AS2208">
        <f t="shared" si="1179"/>
        <v>0</v>
      </c>
      <c r="AT2208">
        <f t="shared" si="1180"/>
        <v>0</v>
      </c>
      <c r="AV2208">
        <f t="shared" si="1181"/>
        <v>0</v>
      </c>
      <c r="AW2208">
        <f t="shared" si="1182"/>
        <v>0</v>
      </c>
      <c r="AX2208">
        <f t="shared" si="1183"/>
        <v>0</v>
      </c>
      <c r="AY2208">
        <f t="shared" si="1184"/>
        <v>0</v>
      </c>
      <c r="BA2208">
        <f t="shared" si="1185"/>
        <v>0</v>
      </c>
      <c r="BB2208">
        <f t="shared" si="1186"/>
        <v>0</v>
      </c>
      <c r="BC2208">
        <f t="shared" si="1187"/>
        <v>0</v>
      </c>
      <c r="BD2208">
        <f t="shared" si="1188"/>
        <v>0</v>
      </c>
    </row>
    <row r="2209" spans="1:56" ht="15" customHeight="1">
      <c r="A2209" s="166"/>
      <c r="B2209" s="7"/>
      <c r="C2209" s="207" t="s">
        <v>121</v>
      </c>
      <c r="D2209" s="410" t="str">
        <f t="shared" si="1168"/>
        <v/>
      </c>
      <c r="E2209" s="411"/>
      <c r="F2209" s="411"/>
      <c r="G2209" s="411"/>
      <c r="H2209" s="411"/>
      <c r="I2209" s="411"/>
      <c r="J2209" s="412"/>
      <c r="K2209" s="234"/>
      <c r="L2209" s="234"/>
      <c r="M2209" s="234"/>
      <c r="N2209" s="234"/>
      <c r="O2209" s="234"/>
      <c r="P2209" s="234"/>
      <c r="Q2209" s="234"/>
      <c r="R2209" s="234"/>
      <c r="S2209" s="234"/>
      <c r="T2209" s="234"/>
      <c r="U2209" s="234"/>
      <c r="V2209" s="234"/>
      <c r="W2209" s="234"/>
      <c r="X2209" s="234"/>
      <c r="Y2209" s="234"/>
      <c r="Z2209" s="234"/>
      <c r="AA2209" s="234"/>
      <c r="AB2209" s="234"/>
      <c r="AC2209" s="234"/>
      <c r="AD2209" s="234"/>
      <c r="AG2209">
        <f t="shared" si="1169"/>
        <v>0</v>
      </c>
      <c r="AH2209">
        <f t="shared" si="1170"/>
        <v>0</v>
      </c>
      <c r="AI2209">
        <f t="shared" si="1171"/>
        <v>0</v>
      </c>
      <c r="AJ2209">
        <f t="shared" si="1172"/>
        <v>0</v>
      </c>
      <c r="AL2209">
        <f t="shared" si="1173"/>
        <v>0</v>
      </c>
      <c r="AM2209">
        <f t="shared" si="1174"/>
        <v>0</v>
      </c>
      <c r="AN2209">
        <f t="shared" si="1175"/>
        <v>0</v>
      </c>
      <c r="AO2209">
        <f t="shared" si="1176"/>
        <v>0</v>
      </c>
      <c r="AQ2209">
        <f t="shared" si="1177"/>
        <v>0</v>
      </c>
      <c r="AR2209">
        <f t="shared" si="1178"/>
        <v>0</v>
      </c>
      <c r="AS2209">
        <f t="shared" si="1179"/>
        <v>0</v>
      </c>
      <c r="AT2209">
        <f t="shared" si="1180"/>
        <v>0</v>
      </c>
      <c r="AV2209">
        <f t="shared" si="1181"/>
        <v>0</v>
      </c>
      <c r="AW2209">
        <f t="shared" si="1182"/>
        <v>0</v>
      </c>
      <c r="AX2209">
        <f t="shared" si="1183"/>
        <v>0</v>
      </c>
      <c r="AY2209">
        <f t="shared" si="1184"/>
        <v>0</v>
      </c>
      <c r="BA2209">
        <f t="shared" si="1185"/>
        <v>0</v>
      </c>
      <c r="BB2209">
        <f t="shared" si="1186"/>
        <v>0</v>
      </c>
      <c r="BC2209">
        <f t="shared" si="1187"/>
        <v>0</v>
      </c>
      <c r="BD2209">
        <f t="shared" si="1188"/>
        <v>0</v>
      </c>
    </row>
    <row r="2210" spans="1:56" ht="15" customHeight="1">
      <c r="A2210" s="166"/>
      <c r="B2210" s="7"/>
      <c r="C2210" s="207" t="s">
        <v>122</v>
      </c>
      <c r="D2210" s="410" t="str">
        <f t="shared" si="1168"/>
        <v/>
      </c>
      <c r="E2210" s="411"/>
      <c r="F2210" s="411"/>
      <c r="G2210" s="411"/>
      <c r="H2210" s="411"/>
      <c r="I2210" s="411"/>
      <c r="J2210" s="412"/>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G2210">
        <f t="shared" si="1169"/>
        <v>0</v>
      </c>
      <c r="AH2210">
        <f t="shared" si="1170"/>
        <v>0</v>
      </c>
      <c r="AI2210">
        <f t="shared" si="1171"/>
        <v>0</v>
      </c>
      <c r="AJ2210">
        <f t="shared" si="1172"/>
        <v>0</v>
      </c>
      <c r="AL2210">
        <f t="shared" si="1173"/>
        <v>0</v>
      </c>
      <c r="AM2210">
        <f t="shared" si="1174"/>
        <v>0</v>
      </c>
      <c r="AN2210">
        <f t="shared" si="1175"/>
        <v>0</v>
      </c>
      <c r="AO2210">
        <f t="shared" si="1176"/>
        <v>0</v>
      </c>
      <c r="AQ2210">
        <f t="shared" si="1177"/>
        <v>0</v>
      </c>
      <c r="AR2210">
        <f t="shared" si="1178"/>
        <v>0</v>
      </c>
      <c r="AS2210">
        <f t="shared" si="1179"/>
        <v>0</v>
      </c>
      <c r="AT2210">
        <f t="shared" si="1180"/>
        <v>0</v>
      </c>
      <c r="AV2210">
        <f t="shared" si="1181"/>
        <v>0</v>
      </c>
      <c r="AW2210">
        <f t="shared" si="1182"/>
        <v>0</v>
      </c>
      <c r="AX2210">
        <f t="shared" si="1183"/>
        <v>0</v>
      </c>
      <c r="AY2210">
        <f t="shared" si="1184"/>
        <v>0</v>
      </c>
      <c r="BA2210">
        <f t="shared" si="1185"/>
        <v>0</v>
      </c>
      <c r="BB2210">
        <f t="shared" si="1186"/>
        <v>0</v>
      </c>
      <c r="BC2210">
        <f t="shared" si="1187"/>
        <v>0</v>
      </c>
      <c r="BD2210">
        <f t="shared" si="1188"/>
        <v>0</v>
      </c>
    </row>
    <row r="2211" spans="1:56" ht="15" customHeight="1">
      <c r="A2211" s="166"/>
      <c r="B2211" s="7"/>
      <c r="C2211" s="207" t="s">
        <v>123</v>
      </c>
      <c r="D2211" s="410" t="str">
        <f t="shared" si="1168"/>
        <v/>
      </c>
      <c r="E2211" s="411"/>
      <c r="F2211" s="411"/>
      <c r="G2211" s="411"/>
      <c r="H2211" s="411"/>
      <c r="I2211" s="411"/>
      <c r="J2211" s="412"/>
      <c r="K2211" s="234"/>
      <c r="L2211" s="234"/>
      <c r="M2211" s="234"/>
      <c r="N2211" s="234"/>
      <c r="O2211" s="234"/>
      <c r="P2211" s="234"/>
      <c r="Q2211" s="234"/>
      <c r="R2211" s="234"/>
      <c r="S2211" s="234"/>
      <c r="T2211" s="234"/>
      <c r="U2211" s="234"/>
      <c r="V2211" s="234"/>
      <c r="W2211" s="234"/>
      <c r="X2211" s="234"/>
      <c r="Y2211" s="234"/>
      <c r="Z2211" s="234"/>
      <c r="AA2211" s="234"/>
      <c r="AB2211" s="234"/>
      <c r="AC2211" s="234"/>
      <c r="AD2211" s="234"/>
      <c r="AG2211">
        <f t="shared" si="1169"/>
        <v>0</v>
      </c>
      <c r="AH2211">
        <f t="shared" si="1170"/>
        <v>0</v>
      </c>
      <c r="AI2211">
        <f t="shared" si="1171"/>
        <v>0</v>
      </c>
      <c r="AJ2211">
        <f t="shared" si="1172"/>
        <v>0</v>
      </c>
      <c r="AL2211">
        <f t="shared" si="1173"/>
        <v>0</v>
      </c>
      <c r="AM2211">
        <f t="shared" si="1174"/>
        <v>0</v>
      </c>
      <c r="AN2211">
        <f t="shared" si="1175"/>
        <v>0</v>
      </c>
      <c r="AO2211">
        <f t="shared" si="1176"/>
        <v>0</v>
      </c>
      <c r="AQ2211">
        <f t="shared" si="1177"/>
        <v>0</v>
      </c>
      <c r="AR2211">
        <f t="shared" si="1178"/>
        <v>0</v>
      </c>
      <c r="AS2211">
        <f t="shared" si="1179"/>
        <v>0</v>
      </c>
      <c r="AT2211">
        <f t="shared" si="1180"/>
        <v>0</v>
      </c>
      <c r="AV2211">
        <f t="shared" si="1181"/>
        <v>0</v>
      </c>
      <c r="AW2211">
        <f t="shared" si="1182"/>
        <v>0</v>
      </c>
      <c r="AX2211">
        <f t="shared" si="1183"/>
        <v>0</v>
      </c>
      <c r="AY2211">
        <f t="shared" si="1184"/>
        <v>0</v>
      </c>
      <c r="BA2211">
        <f t="shared" si="1185"/>
        <v>0</v>
      </c>
      <c r="BB2211">
        <f t="shared" si="1186"/>
        <v>0</v>
      </c>
      <c r="BC2211">
        <f t="shared" si="1187"/>
        <v>0</v>
      </c>
      <c r="BD2211">
        <f t="shared" si="1188"/>
        <v>0</v>
      </c>
    </row>
    <row r="2212" spans="1:56" ht="15" customHeight="1">
      <c r="A2212" s="166"/>
      <c r="B2212" s="7"/>
      <c r="C2212" s="207" t="s">
        <v>124</v>
      </c>
      <c r="D2212" s="410" t="str">
        <f t="shared" si="1168"/>
        <v/>
      </c>
      <c r="E2212" s="411"/>
      <c r="F2212" s="411"/>
      <c r="G2212" s="411"/>
      <c r="H2212" s="411"/>
      <c r="I2212" s="411"/>
      <c r="J2212" s="412"/>
      <c r="K2212" s="234"/>
      <c r="L2212" s="234"/>
      <c r="M2212" s="234"/>
      <c r="N2212" s="234"/>
      <c r="O2212" s="234"/>
      <c r="P2212" s="234"/>
      <c r="Q2212" s="234"/>
      <c r="R2212" s="234"/>
      <c r="S2212" s="234"/>
      <c r="T2212" s="234"/>
      <c r="U2212" s="234"/>
      <c r="V2212" s="234"/>
      <c r="W2212" s="234"/>
      <c r="X2212" s="234"/>
      <c r="Y2212" s="234"/>
      <c r="Z2212" s="234"/>
      <c r="AA2212" s="234"/>
      <c r="AB2212" s="234"/>
      <c r="AC2212" s="234"/>
      <c r="AD2212" s="234"/>
      <c r="AG2212">
        <f t="shared" si="1169"/>
        <v>0</v>
      </c>
      <c r="AH2212">
        <f t="shared" si="1170"/>
        <v>0</v>
      </c>
      <c r="AI2212">
        <f t="shared" si="1171"/>
        <v>0</v>
      </c>
      <c r="AJ2212">
        <f t="shared" si="1172"/>
        <v>0</v>
      </c>
      <c r="AL2212">
        <f t="shared" si="1173"/>
        <v>0</v>
      </c>
      <c r="AM2212">
        <f t="shared" si="1174"/>
        <v>0</v>
      </c>
      <c r="AN2212">
        <f t="shared" si="1175"/>
        <v>0</v>
      </c>
      <c r="AO2212">
        <f t="shared" si="1176"/>
        <v>0</v>
      </c>
      <c r="AQ2212">
        <f t="shared" si="1177"/>
        <v>0</v>
      </c>
      <c r="AR2212">
        <f t="shared" si="1178"/>
        <v>0</v>
      </c>
      <c r="AS2212">
        <f t="shared" si="1179"/>
        <v>0</v>
      </c>
      <c r="AT2212">
        <f t="shared" si="1180"/>
        <v>0</v>
      </c>
      <c r="AV2212">
        <f t="shared" si="1181"/>
        <v>0</v>
      </c>
      <c r="AW2212">
        <f t="shared" si="1182"/>
        <v>0</v>
      </c>
      <c r="AX2212">
        <f t="shared" si="1183"/>
        <v>0</v>
      </c>
      <c r="AY2212">
        <f t="shared" si="1184"/>
        <v>0</v>
      </c>
      <c r="BA2212">
        <f t="shared" si="1185"/>
        <v>0</v>
      </c>
      <c r="BB2212">
        <f t="shared" si="1186"/>
        <v>0</v>
      </c>
      <c r="BC2212">
        <f t="shared" si="1187"/>
        <v>0</v>
      </c>
      <c r="BD2212">
        <f t="shared" si="1188"/>
        <v>0</v>
      </c>
    </row>
    <row r="2213" spans="1:56" ht="15" customHeight="1">
      <c r="A2213" s="166"/>
      <c r="B2213" s="7"/>
      <c r="C2213" s="207" t="s">
        <v>125</v>
      </c>
      <c r="D2213" s="410" t="str">
        <f t="shared" si="1168"/>
        <v/>
      </c>
      <c r="E2213" s="411"/>
      <c r="F2213" s="411"/>
      <c r="G2213" s="411"/>
      <c r="H2213" s="411"/>
      <c r="I2213" s="411"/>
      <c r="J2213" s="412"/>
      <c r="K2213" s="234"/>
      <c r="L2213" s="234"/>
      <c r="M2213" s="234"/>
      <c r="N2213" s="234"/>
      <c r="O2213" s="234"/>
      <c r="P2213" s="234"/>
      <c r="Q2213" s="234"/>
      <c r="R2213" s="234"/>
      <c r="S2213" s="234"/>
      <c r="T2213" s="234"/>
      <c r="U2213" s="234"/>
      <c r="V2213" s="234"/>
      <c r="W2213" s="234"/>
      <c r="X2213" s="234"/>
      <c r="Y2213" s="234"/>
      <c r="Z2213" s="234"/>
      <c r="AA2213" s="234"/>
      <c r="AB2213" s="234"/>
      <c r="AC2213" s="234"/>
      <c r="AD2213" s="234"/>
      <c r="AG2213">
        <f t="shared" si="1169"/>
        <v>0</v>
      </c>
      <c r="AH2213">
        <f t="shared" si="1170"/>
        <v>0</v>
      </c>
      <c r="AI2213">
        <f t="shared" si="1171"/>
        <v>0</v>
      </c>
      <c r="AJ2213">
        <f t="shared" si="1172"/>
        <v>0</v>
      </c>
      <c r="AL2213">
        <f t="shared" si="1173"/>
        <v>0</v>
      </c>
      <c r="AM2213">
        <f t="shared" si="1174"/>
        <v>0</v>
      </c>
      <c r="AN2213">
        <f t="shared" si="1175"/>
        <v>0</v>
      </c>
      <c r="AO2213">
        <f t="shared" si="1176"/>
        <v>0</v>
      </c>
      <c r="AQ2213">
        <f t="shared" si="1177"/>
        <v>0</v>
      </c>
      <c r="AR2213">
        <f t="shared" si="1178"/>
        <v>0</v>
      </c>
      <c r="AS2213">
        <f t="shared" si="1179"/>
        <v>0</v>
      </c>
      <c r="AT2213">
        <f t="shared" si="1180"/>
        <v>0</v>
      </c>
      <c r="AV2213">
        <f t="shared" si="1181"/>
        <v>0</v>
      </c>
      <c r="AW2213">
        <f t="shared" si="1182"/>
        <v>0</v>
      </c>
      <c r="AX2213">
        <f t="shared" si="1183"/>
        <v>0</v>
      </c>
      <c r="AY2213">
        <f t="shared" si="1184"/>
        <v>0</v>
      </c>
      <c r="BA2213">
        <f t="shared" si="1185"/>
        <v>0</v>
      </c>
      <c r="BB2213">
        <f t="shared" si="1186"/>
        <v>0</v>
      </c>
      <c r="BC2213">
        <f t="shared" si="1187"/>
        <v>0</v>
      </c>
      <c r="BD2213">
        <f t="shared" si="1188"/>
        <v>0</v>
      </c>
    </row>
    <row r="2214" spans="1:56" ht="15" customHeight="1">
      <c r="A2214" s="166"/>
      <c r="B2214" s="7"/>
      <c r="C2214" s="207" t="s">
        <v>126</v>
      </c>
      <c r="D2214" s="410" t="str">
        <f t="shared" si="1168"/>
        <v/>
      </c>
      <c r="E2214" s="411"/>
      <c r="F2214" s="411"/>
      <c r="G2214" s="411"/>
      <c r="H2214" s="411"/>
      <c r="I2214" s="411"/>
      <c r="J2214" s="412"/>
      <c r="K2214" s="234"/>
      <c r="L2214" s="234"/>
      <c r="M2214" s="234"/>
      <c r="N2214" s="234"/>
      <c r="O2214" s="234"/>
      <c r="P2214" s="234"/>
      <c r="Q2214" s="234"/>
      <c r="R2214" s="234"/>
      <c r="S2214" s="234"/>
      <c r="T2214" s="234"/>
      <c r="U2214" s="234"/>
      <c r="V2214" s="234"/>
      <c r="W2214" s="234"/>
      <c r="X2214" s="234"/>
      <c r="Y2214" s="234"/>
      <c r="Z2214" s="234"/>
      <c r="AA2214" s="234"/>
      <c r="AB2214" s="234"/>
      <c r="AC2214" s="234"/>
      <c r="AD2214" s="234"/>
      <c r="AG2214">
        <f t="shared" si="1169"/>
        <v>0</v>
      </c>
      <c r="AH2214">
        <f t="shared" si="1170"/>
        <v>0</v>
      </c>
      <c r="AI2214">
        <f t="shared" si="1171"/>
        <v>0</v>
      </c>
      <c r="AJ2214">
        <f t="shared" si="1172"/>
        <v>0</v>
      </c>
      <c r="AL2214">
        <f t="shared" si="1173"/>
        <v>0</v>
      </c>
      <c r="AM2214">
        <f t="shared" si="1174"/>
        <v>0</v>
      </c>
      <c r="AN2214">
        <f t="shared" si="1175"/>
        <v>0</v>
      </c>
      <c r="AO2214">
        <f t="shared" si="1176"/>
        <v>0</v>
      </c>
      <c r="AQ2214">
        <f t="shared" si="1177"/>
        <v>0</v>
      </c>
      <c r="AR2214">
        <f t="shared" si="1178"/>
        <v>0</v>
      </c>
      <c r="AS2214">
        <f t="shared" si="1179"/>
        <v>0</v>
      </c>
      <c r="AT2214">
        <f t="shared" si="1180"/>
        <v>0</v>
      </c>
      <c r="AV2214">
        <f t="shared" si="1181"/>
        <v>0</v>
      </c>
      <c r="AW2214">
        <f t="shared" si="1182"/>
        <v>0</v>
      </c>
      <c r="AX2214">
        <f t="shared" si="1183"/>
        <v>0</v>
      </c>
      <c r="AY2214">
        <f t="shared" si="1184"/>
        <v>0</v>
      </c>
      <c r="BA2214">
        <f t="shared" si="1185"/>
        <v>0</v>
      </c>
      <c r="BB2214">
        <f t="shared" si="1186"/>
        <v>0</v>
      </c>
      <c r="BC2214">
        <f t="shared" si="1187"/>
        <v>0</v>
      </c>
      <c r="BD2214">
        <f t="shared" si="1188"/>
        <v>0</v>
      </c>
    </row>
    <row r="2215" spans="1:56" ht="15" customHeight="1">
      <c r="A2215" s="166"/>
      <c r="B2215" s="7"/>
      <c r="C2215" s="207" t="s">
        <v>127</v>
      </c>
      <c r="D2215" s="410" t="str">
        <f t="shared" si="1168"/>
        <v/>
      </c>
      <c r="E2215" s="411"/>
      <c r="F2215" s="411"/>
      <c r="G2215" s="411"/>
      <c r="H2215" s="411"/>
      <c r="I2215" s="411"/>
      <c r="J2215" s="412"/>
      <c r="K2215" s="234"/>
      <c r="L2215" s="234"/>
      <c r="M2215" s="234"/>
      <c r="N2215" s="234"/>
      <c r="O2215" s="234"/>
      <c r="P2215" s="234"/>
      <c r="Q2215" s="234"/>
      <c r="R2215" s="234"/>
      <c r="S2215" s="234"/>
      <c r="T2215" s="234"/>
      <c r="U2215" s="234"/>
      <c r="V2215" s="234"/>
      <c r="W2215" s="234"/>
      <c r="X2215" s="234"/>
      <c r="Y2215" s="234"/>
      <c r="Z2215" s="234"/>
      <c r="AA2215" s="234"/>
      <c r="AB2215" s="234"/>
      <c r="AC2215" s="234"/>
      <c r="AD2215" s="234"/>
      <c r="AG2215">
        <f t="shared" si="1169"/>
        <v>0</v>
      </c>
      <c r="AH2215">
        <f t="shared" si="1170"/>
        <v>0</v>
      </c>
      <c r="AI2215">
        <f t="shared" si="1171"/>
        <v>0</v>
      </c>
      <c r="AJ2215">
        <f t="shared" si="1172"/>
        <v>0</v>
      </c>
      <c r="AL2215">
        <f t="shared" si="1173"/>
        <v>0</v>
      </c>
      <c r="AM2215">
        <f t="shared" si="1174"/>
        <v>0</v>
      </c>
      <c r="AN2215">
        <f t="shared" si="1175"/>
        <v>0</v>
      </c>
      <c r="AO2215">
        <f t="shared" si="1176"/>
        <v>0</v>
      </c>
      <c r="AQ2215">
        <f t="shared" si="1177"/>
        <v>0</v>
      </c>
      <c r="AR2215">
        <f t="shared" si="1178"/>
        <v>0</v>
      </c>
      <c r="AS2215">
        <f t="shared" si="1179"/>
        <v>0</v>
      </c>
      <c r="AT2215">
        <f t="shared" si="1180"/>
        <v>0</v>
      </c>
      <c r="AV2215">
        <f t="shared" si="1181"/>
        <v>0</v>
      </c>
      <c r="AW2215">
        <f t="shared" si="1182"/>
        <v>0</v>
      </c>
      <c r="AX2215">
        <f t="shared" si="1183"/>
        <v>0</v>
      </c>
      <c r="AY2215">
        <f t="shared" si="1184"/>
        <v>0</v>
      </c>
      <c r="BA2215">
        <f t="shared" si="1185"/>
        <v>0</v>
      </c>
      <c r="BB2215">
        <f t="shared" si="1186"/>
        <v>0</v>
      </c>
      <c r="BC2215">
        <f t="shared" si="1187"/>
        <v>0</v>
      </c>
      <c r="BD2215">
        <f t="shared" si="1188"/>
        <v>0</v>
      </c>
    </row>
    <row r="2216" spans="1:56" ht="15" customHeight="1">
      <c r="A2216" s="166"/>
      <c r="B2216" s="7"/>
      <c r="C2216" s="207" t="s">
        <v>128</v>
      </c>
      <c r="D2216" s="410" t="str">
        <f t="shared" si="1168"/>
        <v/>
      </c>
      <c r="E2216" s="411"/>
      <c r="F2216" s="411"/>
      <c r="G2216" s="411"/>
      <c r="H2216" s="411"/>
      <c r="I2216" s="411"/>
      <c r="J2216" s="412"/>
      <c r="K2216" s="234"/>
      <c r="L2216" s="234"/>
      <c r="M2216" s="234"/>
      <c r="N2216" s="234"/>
      <c r="O2216" s="234"/>
      <c r="P2216" s="234"/>
      <c r="Q2216" s="234"/>
      <c r="R2216" s="234"/>
      <c r="S2216" s="234"/>
      <c r="T2216" s="234"/>
      <c r="U2216" s="234"/>
      <c r="V2216" s="234"/>
      <c r="W2216" s="234"/>
      <c r="X2216" s="234"/>
      <c r="Y2216" s="234"/>
      <c r="Z2216" s="234"/>
      <c r="AA2216" s="234"/>
      <c r="AB2216" s="234"/>
      <c r="AC2216" s="234"/>
      <c r="AD2216" s="234"/>
      <c r="AG2216">
        <f t="shared" si="1169"/>
        <v>0</v>
      </c>
      <c r="AH2216">
        <f t="shared" si="1170"/>
        <v>0</v>
      </c>
      <c r="AI2216">
        <f t="shared" si="1171"/>
        <v>0</v>
      </c>
      <c r="AJ2216">
        <f t="shared" si="1172"/>
        <v>0</v>
      </c>
      <c r="AL2216">
        <f t="shared" si="1173"/>
        <v>0</v>
      </c>
      <c r="AM2216">
        <f t="shared" si="1174"/>
        <v>0</v>
      </c>
      <c r="AN2216">
        <f t="shared" si="1175"/>
        <v>0</v>
      </c>
      <c r="AO2216">
        <f t="shared" si="1176"/>
        <v>0</v>
      </c>
      <c r="AQ2216">
        <f t="shared" si="1177"/>
        <v>0</v>
      </c>
      <c r="AR2216">
        <f t="shared" si="1178"/>
        <v>0</v>
      </c>
      <c r="AS2216">
        <f t="shared" si="1179"/>
        <v>0</v>
      </c>
      <c r="AT2216">
        <f t="shared" si="1180"/>
        <v>0</v>
      </c>
      <c r="AV2216">
        <f t="shared" si="1181"/>
        <v>0</v>
      </c>
      <c r="AW2216">
        <f t="shared" si="1182"/>
        <v>0</v>
      </c>
      <c r="AX2216">
        <f t="shared" si="1183"/>
        <v>0</v>
      </c>
      <c r="AY2216">
        <f t="shared" si="1184"/>
        <v>0</v>
      </c>
      <c r="BA2216">
        <f t="shared" si="1185"/>
        <v>0</v>
      </c>
      <c r="BB2216">
        <f t="shared" si="1186"/>
        <v>0</v>
      </c>
      <c r="BC2216">
        <f t="shared" si="1187"/>
        <v>0</v>
      </c>
      <c r="BD2216">
        <f t="shared" si="1188"/>
        <v>0</v>
      </c>
    </row>
    <row r="2217" spans="1:56" ht="15" customHeight="1">
      <c r="A2217" s="166"/>
      <c r="B2217" s="7"/>
      <c r="C2217" s="207" t="s">
        <v>129</v>
      </c>
      <c r="D2217" s="410" t="str">
        <f t="shared" si="1168"/>
        <v/>
      </c>
      <c r="E2217" s="411"/>
      <c r="F2217" s="411"/>
      <c r="G2217" s="411"/>
      <c r="H2217" s="411"/>
      <c r="I2217" s="411"/>
      <c r="J2217" s="412"/>
      <c r="K2217" s="234"/>
      <c r="L2217" s="234"/>
      <c r="M2217" s="234"/>
      <c r="N2217" s="234"/>
      <c r="O2217" s="234"/>
      <c r="P2217" s="234"/>
      <c r="Q2217" s="234"/>
      <c r="R2217" s="234"/>
      <c r="S2217" s="234"/>
      <c r="T2217" s="234"/>
      <c r="U2217" s="234"/>
      <c r="V2217" s="234"/>
      <c r="W2217" s="234"/>
      <c r="X2217" s="234"/>
      <c r="Y2217" s="234"/>
      <c r="Z2217" s="234"/>
      <c r="AA2217" s="234"/>
      <c r="AB2217" s="234"/>
      <c r="AC2217" s="234"/>
      <c r="AD2217" s="234"/>
      <c r="AG2217">
        <f t="shared" si="1169"/>
        <v>0</v>
      </c>
      <c r="AH2217">
        <f t="shared" si="1170"/>
        <v>0</v>
      </c>
      <c r="AI2217">
        <f t="shared" si="1171"/>
        <v>0</v>
      </c>
      <c r="AJ2217">
        <f t="shared" si="1172"/>
        <v>0</v>
      </c>
      <c r="AL2217">
        <f t="shared" si="1173"/>
        <v>0</v>
      </c>
      <c r="AM2217">
        <f t="shared" si="1174"/>
        <v>0</v>
      </c>
      <c r="AN2217">
        <f t="shared" si="1175"/>
        <v>0</v>
      </c>
      <c r="AO2217">
        <f t="shared" si="1176"/>
        <v>0</v>
      </c>
      <c r="AQ2217">
        <f t="shared" si="1177"/>
        <v>0</v>
      </c>
      <c r="AR2217">
        <f t="shared" si="1178"/>
        <v>0</v>
      </c>
      <c r="AS2217">
        <f t="shared" si="1179"/>
        <v>0</v>
      </c>
      <c r="AT2217">
        <f t="shared" si="1180"/>
        <v>0</v>
      </c>
      <c r="AV2217">
        <f t="shared" si="1181"/>
        <v>0</v>
      </c>
      <c r="AW2217">
        <f t="shared" si="1182"/>
        <v>0</v>
      </c>
      <c r="AX2217">
        <f t="shared" si="1183"/>
        <v>0</v>
      </c>
      <c r="AY2217">
        <f t="shared" si="1184"/>
        <v>0</v>
      </c>
      <c r="BA2217">
        <f t="shared" si="1185"/>
        <v>0</v>
      </c>
      <c r="BB2217">
        <f t="shared" si="1186"/>
        <v>0</v>
      </c>
      <c r="BC2217">
        <f t="shared" si="1187"/>
        <v>0</v>
      </c>
      <c r="BD2217">
        <f t="shared" si="1188"/>
        <v>0</v>
      </c>
    </row>
    <row r="2218" spans="1:56" ht="15" customHeight="1">
      <c r="A2218" s="166"/>
      <c r="B2218" s="7"/>
      <c r="C2218" s="207" t="s">
        <v>130</v>
      </c>
      <c r="D2218" s="410" t="str">
        <f t="shared" si="1168"/>
        <v/>
      </c>
      <c r="E2218" s="411"/>
      <c r="F2218" s="411"/>
      <c r="G2218" s="411"/>
      <c r="H2218" s="411"/>
      <c r="I2218" s="411"/>
      <c r="J2218" s="412"/>
      <c r="K2218" s="234"/>
      <c r="L2218" s="234"/>
      <c r="M2218" s="234"/>
      <c r="N2218" s="234"/>
      <c r="O2218" s="234"/>
      <c r="P2218" s="234"/>
      <c r="Q2218" s="234"/>
      <c r="R2218" s="234"/>
      <c r="S2218" s="234"/>
      <c r="T2218" s="234"/>
      <c r="U2218" s="234"/>
      <c r="V2218" s="234"/>
      <c r="W2218" s="234"/>
      <c r="X2218" s="234"/>
      <c r="Y2218" s="234"/>
      <c r="Z2218" s="234"/>
      <c r="AA2218" s="234"/>
      <c r="AB2218" s="234"/>
      <c r="AC2218" s="234"/>
      <c r="AD2218" s="234"/>
      <c r="AG2218">
        <f t="shared" si="1169"/>
        <v>0</v>
      </c>
      <c r="AH2218">
        <f t="shared" si="1170"/>
        <v>0</v>
      </c>
      <c r="AI2218">
        <f t="shared" si="1171"/>
        <v>0</v>
      </c>
      <c r="AJ2218">
        <f t="shared" si="1172"/>
        <v>0</v>
      </c>
      <c r="AL2218">
        <f t="shared" si="1173"/>
        <v>0</v>
      </c>
      <c r="AM2218">
        <f t="shared" si="1174"/>
        <v>0</v>
      </c>
      <c r="AN2218">
        <f t="shared" si="1175"/>
        <v>0</v>
      </c>
      <c r="AO2218">
        <f t="shared" si="1176"/>
        <v>0</v>
      </c>
      <c r="AQ2218">
        <f t="shared" si="1177"/>
        <v>0</v>
      </c>
      <c r="AR2218">
        <f t="shared" si="1178"/>
        <v>0</v>
      </c>
      <c r="AS2218">
        <f t="shared" si="1179"/>
        <v>0</v>
      </c>
      <c r="AT2218">
        <f t="shared" si="1180"/>
        <v>0</v>
      </c>
      <c r="AV2218">
        <f t="shared" si="1181"/>
        <v>0</v>
      </c>
      <c r="AW2218">
        <f t="shared" si="1182"/>
        <v>0</v>
      </c>
      <c r="AX2218">
        <f t="shared" si="1183"/>
        <v>0</v>
      </c>
      <c r="AY2218">
        <f t="shared" si="1184"/>
        <v>0</v>
      </c>
      <c r="BA2218">
        <f t="shared" si="1185"/>
        <v>0</v>
      </c>
      <c r="BB2218">
        <f t="shared" si="1186"/>
        <v>0</v>
      </c>
      <c r="BC2218">
        <f t="shared" si="1187"/>
        <v>0</v>
      </c>
      <c r="BD2218">
        <f t="shared" si="1188"/>
        <v>0</v>
      </c>
    </row>
    <row r="2219" spans="1:56" ht="15" customHeight="1">
      <c r="A2219" s="166"/>
      <c r="B2219" s="7"/>
      <c r="C2219" s="207" t="s">
        <v>131</v>
      </c>
      <c r="D2219" s="410" t="str">
        <f t="shared" si="1168"/>
        <v/>
      </c>
      <c r="E2219" s="411"/>
      <c r="F2219" s="411"/>
      <c r="G2219" s="411"/>
      <c r="H2219" s="411"/>
      <c r="I2219" s="411"/>
      <c r="J2219" s="412"/>
      <c r="K2219" s="234"/>
      <c r="L2219" s="234"/>
      <c r="M2219" s="234"/>
      <c r="N2219" s="234"/>
      <c r="O2219" s="234"/>
      <c r="P2219" s="234"/>
      <c r="Q2219" s="234"/>
      <c r="R2219" s="234"/>
      <c r="S2219" s="234"/>
      <c r="T2219" s="234"/>
      <c r="U2219" s="234"/>
      <c r="V2219" s="234"/>
      <c r="W2219" s="234"/>
      <c r="X2219" s="234"/>
      <c r="Y2219" s="234"/>
      <c r="Z2219" s="234"/>
      <c r="AA2219" s="234"/>
      <c r="AB2219" s="234"/>
      <c r="AC2219" s="234"/>
      <c r="AD2219" s="234"/>
      <c r="AG2219">
        <f t="shared" si="1169"/>
        <v>0</v>
      </c>
      <c r="AH2219">
        <f t="shared" si="1170"/>
        <v>0</v>
      </c>
      <c r="AI2219">
        <f t="shared" si="1171"/>
        <v>0</v>
      </c>
      <c r="AJ2219">
        <f t="shared" si="1172"/>
        <v>0</v>
      </c>
      <c r="AL2219">
        <f t="shared" si="1173"/>
        <v>0</v>
      </c>
      <c r="AM2219">
        <f t="shared" si="1174"/>
        <v>0</v>
      </c>
      <c r="AN2219">
        <f t="shared" si="1175"/>
        <v>0</v>
      </c>
      <c r="AO2219">
        <f t="shared" si="1176"/>
        <v>0</v>
      </c>
      <c r="AQ2219">
        <f t="shared" si="1177"/>
        <v>0</v>
      </c>
      <c r="AR2219">
        <f t="shared" si="1178"/>
        <v>0</v>
      </c>
      <c r="AS2219">
        <f t="shared" si="1179"/>
        <v>0</v>
      </c>
      <c r="AT2219">
        <f t="shared" si="1180"/>
        <v>0</v>
      </c>
      <c r="AV2219">
        <f t="shared" si="1181"/>
        <v>0</v>
      </c>
      <c r="AW2219">
        <f t="shared" si="1182"/>
        <v>0</v>
      </c>
      <c r="AX2219">
        <f t="shared" si="1183"/>
        <v>0</v>
      </c>
      <c r="AY2219">
        <f t="shared" si="1184"/>
        <v>0</v>
      </c>
      <c r="BA2219">
        <f t="shared" si="1185"/>
        <v>0</v>
      </c>
      <c r="BB2219">
        <f t="shared" si="1186"/>
        <v>0</v>
      </c>
      <c r="BC2219">
        <f t="shared" si="1187"/>
        <v>0</v>
      </c>
      <c r="BD2219">
        <f t="shared" si="1188"/>
        <v>0</v>
      </c>
    </row>
    <row r="2220" spans="1:56" ht="15" customHeight="1">
      <c r="A2220" s="166"/>
      <c r="B2220" s="7"/>
      <c r="C2220" s="207" t="s">
        <v>132</v>
      </c>
      <c r="D2220" s="410" t="str">
        <f t="shared" si="1168"/>
        <v/>
      </c>
      <c r="E2220" s="411"/>
      <c r="F2220" s="411"/>
      <c r="G2220" s="411"/>
      <c r="H2220" s="411"/>
      <c r="I2220" s="411"/>
      <c r="J2220" s="412"/>
      <c r="K2220" s="234"/>
      <c r="L2220" s="234"/>
      <c r="M2220" s="234"/>
      <c r="N2220" s="234"/>
      <c r="O2220" s="234"/>
      <c r="P2220" s="234"/>
      <c r="Q2220" s="234"/>
      <c r="R2220" s="234"/>
      <c r="S2220" s="234"/>
      <c r="T2220" s="234"/>
      <c r="U2220" s="234"/>
      <c r="V2220" s="234"/>
      <c r="W2220" s="234"/>
      <c r="X2220" s="234"/>
      <c r="Y2220" s="234"/>
      <c r="Z2220" s="234"/>
      <c r="AA2220" s="234"/>
      <c r="AB2220" s="234"/>
      <c r="AC2220" s="234"/>
      <c r="AD2220" s="234"/>
      <c r="AG2220">
        <f t="shared" si="1169"/>
        <v>0</v>
      </c>
      <c r="AH2220">
        <f t="shared" si="1170"/>
        <v>0</v>
      </c>
      <c r="AI2220">
        <f t="shared" si="1171"/>
        <v>0</v>
      </c>
      <c r="AJ2220">
        <f t="shared" si="1172"/>
        <v>0</v>
      </c>
      <c r="AL2220">
        <f t="shared" si="1173"/>
        <v>0</v>
      </c>
      <c r="AM2220">
        <f t="shared" si="1174"/>
        <v>0</v>
      </c>
      <c r="AN2220">
        <f t="shared" si="1175"/>
        <v>0</v>
      </c>
      <c r="AO2220">
        <f t="shared" si="1176"/>
        <v>0</v>
      </c>
      <c r="AQ2220">
        <f t="shared" si="1177"/>
        <v>0</v>
      </c>
      <c r="AR2220">
        <f t="shared" si="1178"/>
        <v>0</v>
      </c>
      <c r="AS2220">
        <f t="shared" si="1179"/>
        <v>0</v>
      </c>
      <c r="AT2220">
        <f t="shared" si="1180"/>
        <v>0</v>
      </c>
      <c r="AV2220">
        <f t="shared" si="1181"/>
        <v>0</v>
      </c>
      <c r="AW2220">
        <f t="shared" si="1182"/>
        <v>0</v>
      </c>
      <c r="AX2220">
        <f t="shared" si="1183"/>
        <v>0</v>
      </c>
      <c r="AY2220">
        <f t="shared" si="1184"/>
        <v>0</v>
      </c>
      <c r="BA2220">
        <f t="shared" si="1185"/>
        <v>0</v>
      </c>
      <c r="BB2220">
        <f t="shared" si="1186"/>
        <v>0</v>
      </c>
      <c r="BC2220">
        <f t="shared" si="1187"/>
        <v>0</v>
      </c>
      <c r="BD2220">
        <f t="shared" si="1188"/>
        <v>0</v>
      </c>
    </row>
    <row r="2221" spans="1:56" ht="15" customHeight="1">
      <c r="A2221" s="166"/>
      <c r="B2221" s="7"/>
      <c r="C2221" s="207" t="s">
        <v>133</v>
      </c>
      <c r="D2221" s="410" t="str">
        <f t="shared" si="1168"/>
        <v/>
      </c>
      <c r="E2221" s="411"/>
      <c r="F2221" s="411"/>
      <c r="G2221" s="411"/>
      <c r="H2221" s="411"/>
      <c r="I2221" s="411"/>
      <c r="J2221" s="412"/>
      <c r="K2221" s="234"/>
      <c r="L2221" s="234"/>
      <c r="M2221" s="234"/>
      <c r="N2221" s="234"/>
      <c r="O2221" s="234"/>
      <c r="P2221" s="234"/>
      <c r="Q2221" s="234"/>
      <c r="R2221" s="234"/>
      <c r="S2221" s="234"/>
      <c r="T2221" s="234"/>
      <c r="U2221" s="234"/>
      <c r="V2221" s="234"/>
      <c r="W2221" s="234"/>
      <c r="X2221" s="234"/>
      <c r="Y2221" s="234"/>
      <c r="Z2221" s="234"/>
      <c r="AA2221" s="234"/>
      <c r="AB2221" s="234"/>
      <c r="AC2221" s="234"/>
      <c r="AD2221" s="234"/>
      <c r="AG2221">
        <f t="shared" si="1169"/>
        <v>0</v>
      </c>
      <c r="AH2221">
        <f t="shared" si="1170"/>
        <v>0</v>
      </c>
      <c r="AI2221">
        <f t="shared" si="1171"/>
        <v>0</v>
      </c>
      <c r="AJ2221">
        <f t="shared" si="1172"/>
        <v>0</v>
      </c>
      <c r="AL2221">
        <f t="shared" si="1173"/>
        <v>0</v>
      </c>
      <c r="AM2221">
        <f t="shared" si="1174"/>
        <v>0</v>
      </c>
      <c r="AN2221">
        <f t="shared" si="1175"/>
        <v>0</v>
      </c>
      <c r="AO2221">
        <f t="shared" si="1176"/>
        <v>0</v>
      </c>
      <c r="AQ2221">
        <f t="shared" si="1177"/>
        <v>0</v>
      </c>
      <c r="AR2221">
        <f t="shared" si="1178"/>
        <v>0</v>
      </c>
      <c r="AS2221">
        <f t="shared" si="1179"/>
        <v>0</v>
      </c>
      <c r="AT2221">
        <f t="shared" si="1180"/>
        <v>0</v>
      </c>
      <c r="AV2221">
        <f t="shared" si="1181"/>
        <v>0</v>
      </c>
      <c r="AW2221">
        <f t="shared" si="1182"/>
        <v>0</v>
      </c>
      <c r="AX2221">
        <f t="shared" si="1183"/>
        <v>0</v>
      </c>
      <c r="AY2221">
        <f t="shared" si="1184"/>
        <v>0</v>
      </c>
      <c r="BA2221">
        <f t="shared" si="1185"/>
        <v>0</v>
      </c>
      <c r="BB2221">
        <f t="shared" si="1186"/>
        <v>0</v>
      </c>
      <c r="BC2221">
        <f t="shared" si="1187"/>
        <v>0</v>
      </c>
      <c r="BD2221">
        <f t="shared" si="1188"/>
        <v>0</v>
      </c>
    </row>
    <row r="2222" spans="1:56" ht="15" customHeight="1">
      <c r="A2222" s="166"/>
      <c r="B2222" s="7"/>
      <c r="C2222" s="207" t="s">
        <v>134</v>
      </c>
      <c r="D2222" s="410" t="str">
        <f t="shared" si="1168"/>
        <v/>
      </c>
      <c r="E2222" s="411"/>
      <c r="F2222" s="411"/>
      <c r="G2222" s="411"/>
      <c r="H2222" s="411"/>
      <c r="I2222" s="411"/>
      <c r="J2222" s="412"/>
      <c r="K2222" s="234"/>
      <c r="L2222" s="234"/>
      <c r="M2222" s="234"/>
      <c r="N2222" s="234"/>
      <c r="O2222" s="234"/>
      <c r="P2222" s="234"/>
      <c r="Q2222" s="234"/>
      <c r="R2222" s="234"/>
      <c r="S2222" s="234"/>
      <c r="T2222" s="234"/>
      <c r="U2222" s="234"/>
      <c r="V2222" s="234"/>
      <c r="W2222" s="234"/>
      <c r="X2222" s="234"/>
      <c r="Y2222" s="234"/>
      <c r="Z2222" s="234"/>
      <c r="AA2222" s="234"/>
      <c r="AB2222" s="234"/>
      <c r="AC2222" s="234"/>
      <c r="AD2222" s="234"/>
      <c r="AG2222">
        <f t="shared" si="1169"/>
        <v>0</v>
      </c>
      <c r="AH2222">
        <f t="shared" si="1170"/>
        <v>0</v>
      </c>
      <c r="AI2222">
        <f t="shared" si="1171"/>
        <v>0</v>
      </c>
      <c r="AJ2222">
        <f t="shared" si="1172"/>
        <v>0</v>
      </c>
      <c r="AL2222">
        <f t="shared" si="1173"/>
        <v>0</v>
      </c>
      <c r="AM2222">
        <f t="shared" si="1174"/>
        <v>0</v>
      </c>
      <c r="AN2222">
        <f t="shared" si="1175"/>
        <v>0</v>
      </c>
      <c r="AO2222">
        <f t="shared" si="1176"/>
        <v>0</v>
      </c>
      <c r="AQ2222">
        <f t="shared" si="1177"/>
        <v>0</v>
      </c>
      <c r="AR2222">
        <f t="shared" si="1178"/>
        <v>0</v>
      </c>
      <c r="AS2222">
        <f t="shared" si="1179"/>
        <v>0</v>
      </c>
      <c r="AT2222">
        <f t="shared" si="1180"/>
        <v>0</v>
      </c>
      <c r="AV2222">
        <f t="shared" si="1181"/>
        <v>0</v>
      </c>
      <c r="AW2222">
        <f t="shared" si="1182"/>
        <v>0</v>
      </c>
      <c r="AX2222">
        <f t="shared" si="1183"/>
        <v>0</v>
      </c>
      <c r="AY2222">
        <f t="shared" si="1184"/>
        <v>0</v>
      </c>
      <c r="BA2222">
        <f t="shared" si="1185"/>
        <v>0</v>
      </c>
      <c r="BB2222">
        <f t="shared" si="1186"/>
        <v>0</v>
      </c>
      <c r="BC2222">
        <f t="shared" si="1187"/>
        <v>0</v>
      </c>
      <c r="BD2222">
        <f t="shared" si="1188"/>
        <v>0</v>
      </c>
    </row>
    <row r="2223" spans="1:56" ht="15" customHeight="1">
      <c r="A2223" s="166"/>
      <c r="B2223" s="7"/>
      <c r="C2223" s="207" t="s">
        <v>135</v>
      </c>
      <c r="D2223" s="410" t="str">
        <f t="shared" si="1168"/>
        <v/>
      </c>
      <c r="E2223" s="411"/>
      <c r="F2223" s="411"/>
      <c r="G2223" s="411"/>
      <c r="H2223" s="411"/>
      <c r="I2223" s="411"/>
      <c r="J2223" s="412"/>
      <c r="K2223" s="234"/>
      <c r="L2223" s="234"/>
      <c r="M2223" s="234"/>
      <c r="N2223" s="234"/>
      <c r="O2223" s="234"/>
      <c r="P2223" s="234"/>
      <c r="Q2223" s="234"/>
      <c r="R2223" s="234"/>
      <c r="S2223" s="234"/>
      <c r="T2223" s="234"/>
      <c r="U2223" s="234"/>
      <c r="V2223" s="234"/>
      <c r="W2223" s="234"/>
      <c r="X2223" s="234"/>
      <c r="Y2223" s="234"/>
      <c r="Z2223" s="234"/>
      <c r="AA2223" s="234"/>
      <c r="AB2223" s="234"/>
      <c r="AC2223" s="234"/>
      <c r="AD2223" s="234"/>
      <c r="AG2223">
        <f t="shared" si="1169"/>
        <v>0</v>
      </c>
      <c r="AH2223">
        <f t="shared" si="1170"/>
        <v>0</v>
      </c>
      <c r="AI2223">
        <f t="shared" si="1171"/>
        <v>0</v>
      </c>
      <c r="AJ2223">
        <f t="shared" si="1172"/>
        <v>0</v>
      </c>
      <c r="AL2223">
        <f t="shared" si="1173"/>
        <v>0</v>
      </c>
      <c r="AM2223">
        <f t="shared" si="1174"/>
        <v>0</v>
      </c>
      <c r="AN2223">
        <f t="shared" si="1175"/>
        <v>0</v>
      </c>
      <c r="AO2223">
        <f t="shared" si="1176"/>
        <v>0</v>
      </c>
      <c r="AQ2223">
        <f t="shared" si="1177"/>
        <v>0</v>
      </c>
      <c r="AR2223">
        <f t="shared" si="1178"/>
        <v>0</v>
      </c>
      <c r="AS2223">
        <f t="shared" si="1179"/>
        <v>0</v>
      </c>
      <c r="AT2223">
        <f t="shared" si="1180"/>
        <v>0</v>
      </c>
      <c r="AV2223">
        <f t="shared" si="1181"/>
        <v>0</v>
      </c>
      <c r="AW2223">
        <f t="shared" si="1182"/>
        <v>0</v>
      </c>
      <c r="AX2223">
        <f t="shared" si="1183"/>
        <v>0</v>
      </c>
      <c r="AY2223">
        <f t="shared" si="1184"/>
        <v>0</v>
      </c>
      <c r="BA2223">
        <f t="shared" si="1185"/>
        <v>0</v>
      </c>
      <c r="BB2223">
        <f t="shared" si="1186"/>
        <v>0</v>
      </c>
      <c r="BC2223">
        <f t="shared" si="1187"/>
        <v>0</v>
      </c>
      <c r="BD2223">
        <f t="shared" si="1188"/>
        <v>0</v>
      </c>
    </row>
    <row r="2224" spans="1:56" ht="15" customHeight="1">
      <c r="A2224" s="166"/>
      <c r="B2224" s="7"/>
      <c r="C2224" s="207" t="s">
        <v>136</v>
      </c>
      <c r="D2224" s="410" t="str">
        <f t="shared" si="1168"/>
        <v/>
      </c>
      <c r="E2224" s="411"/>
      <c r="F2224" s="411"/>
      <c r="G2224" s="411"/>
      <c r="H2224" s="411"/>
      <c r="I2224" s="411"/>
      <c r="J2224" s="412"/>
      <c r="K2224" s="234"/>
      <c r="L2224" s="234"/>
      <c r="M2224" s="234"/>
      <c r="N2224" s="234"/>
      <c r="O2224" s="234"/>
      <c r="P2224" s="234"/>
      <c r="Q2224" s="234"/>
      <c r="R2224" s="234"/>
      <c r="S2224" s="234"/>
      <c r="T2224" s="234"/>
      <c r="U2224" s="234"/>
      <c r="V2224" s="234"/>
      <c r="W2224" s="234"/>
      <c r="X2224" s="234"/>
      <c r="Y2224" s="234"/>
      <c r="Z2224" s="234"/>
      <c r="AA2224" s="234"/>
      <c r="AB2224" s="234"/>
      <c r="AC2224" s="234"/>
      <c r="AD2224" s="234"/>
      <c r="AG2224">
        <f t="shared" si="1169"/>
        <v>0</v>
      </c>
      <c r="AH2224">
        <f t="shared" si="1170"/>
        <v>0</v>
      </c>
      <c r="AI2224">
        <f t="shared" si="1171"/>
        <v>0</v>
      </c>
      <c r="AJ2224">
        <f t="shared" si="1172"/>
        <v>0</v>
      </c>
      <c r="AL2224">
        <f t="shared" si="1173"/>
        <v>0</v>
      </c>
      <c r="AM2224">
        <f t="shared" si="1174"/>
        <v>0</v>
      </c>
      <c r="AN2224">
        <f t="shared" si="1175"/>
        <v>0</v>
      </c>
      <c r="AO2224">
        <f t="shared" si="1176"/>
        <v>0</v>
      </c>
      <c r="AQ2224">
        <f t="shared" si="1177"/>
        <v>0</v>
      </c>
      <c r="AR2224">
        <f t="shared" si="1178"/>
        <v>0</v>
      </c>
      <c r="AS2224">
        <f t="shared" si="1179"/>
        <v>0</v>
      </c>
      <c r="AT2224">
        <f t="shared" si="1180"/>
        <v>0</v>
      </c>
      <c r="AV2224">
        <f t="shared" si="1181"/>
        <v>0</v>
      </c>
      <c r="AW2224">
        <f t="shared" si="1182"/>
        <v>0</v>
      </c>
      <c r="AX2224">
        <f t="shared" si="1183"/>
        <v>0</v>
      </c>
      <c r="AY2224">
        <f t="shared" si="1184"/>
        <v>0</v>
      </c>
      <c r="BA2224">
        <f t="shared" si="1185"/>
        <v>0</v>
      </c>
      <c r="BB2224">
        <f t="shared" si="1186"/>
        <v>0</v>
      </c>
      <c r="BC2224">
        <f t="shared" si="1187"/>
        <v>0</v>
      </c>
      <c r="BD2224">
        <f t="shared" si="1188"/>
        <v>0</v>
      </c>
    </row>
    <row r="2225" spans="1:56" ht="15" customHeight="1">
      <c r="A2225" s="166"/>
      <c r="B2225" s="7"/>
      <c r="C2225" s="207" t="s">
        <v>137</v>
      </c>
      <c r="D2225" s="410" t="str">
        <f t="shared" si="1168"/>
        <v/>
      </c>
      <c r="E2225" s="411"/>
      <c r="F2225" s="411"/>
      <c r="G2225" s="411"/>
      <c r="H2225" s="411"/>
      <c r="I2225" s="411"/>
      <c r="J2225" s="412"/>
      <c r="K2225" s="234"/>
      <c r="L2225" s="234"/>
      <c r="M2225" s="234"/>
      <c r="N2225" s="234"/>
      <c r="O2225" s="234"/>
      <c r="P2225" s="234"/>
      <c r="Q2225" s="234"/>
      <c r="R2225" s="234"/>
      <c r="S2225" s="234"/>
      <c r="T2225" s="234"/>
      <c r="U2225" s="234"/>
      <c r="V2225" s="234"/>
      <c r="W2225" s="234"/>
      <c r="X2225" s="234"/>
      <c r="Y2225" s="234"/>
      <c r="Z2225" s="234"/>
      <c r="AA2225" s="234"/>
      <c r="AB2225" s="234"/>
      <c r="AC2225" s="234"/>
      <c r="AD2225" s="234"/>
      <c r="AG2225">
        <f t="shared" si="1169"/>
        <v>0</v>
      </c>
      <c r="AH2225">
        <f t="shared" si="1170"/>
        <v>0</v>
      </c>
      <c r="AI2225">
        <f t="shared" si="1171"/>
        <v>0</v>
      </c>
      <c r="AJ2225">
        <f t="shared" si="1172"/>
        <v>0</v>
      </c>
      <c r="AL2225">
        <f t="shared" si="1173"/>
        <v>0</v>
      </c>
      <c r="AM2225">
        <f t="shared" si="1174"/>
        <v>0</v>
      </c>
      <c r="AN2225">
        <f t="shared" si="1175"/>
        <v>0</v>
      </c>
      <c r="AO2225">
        <f t="shared" si="1176"/>
        <v>0</v>
      </c>
      <c r="AQ2225">
        <f t="shared" si="1177"/>
        <v>0</v>
      </c>
      <c r="AR2225">
        <f t="shared" si="1178"/>
        <v>0</v>
      </c>
      <c r="AS2225">
        <f t="shared" si="1179"/>
        <v>0</v>
      </c>
      <c r="AT2225">
        <f t="shared" si="1180"/>
        <v>0</v>
      </c>
      <c r="AV2225">
        <f t="shared" si="1181"/>
        <v>0</v>
      </c>
      <c r="AW2225">
        <f t="shared" si="1182"/>
        <v>0</v>
      </c>
      <c r="AX2225">
        <f t="shared" si="1183"/>
        <v>0</v>
      </c>
      <c r="AY2225">
        <f t="shared" si="1184"/>
        <v>0</v>
      </c>
      <c r="BA2225">
        <f t="shared" si="1185"/>
        <v>0</v>
      </c>
      <c r="BB2225">
        <f t="shared" si="1186"/>
        <v>0</v>
      </c>
      <c r="BC2225">
        <f t="shared" si="1187"/>
        <v>0</v>
      </c>
      <c r="BD2225">
        <f t="shared" si="1188"/>
        <v>0</v>
      </c>
    </row>
    <row r="2226" spans="1:56" ht="15" customHeight="1">
      <c r="A2226" s="166"/>
      <c r="B2226" s="7"/>
      <c r="C2226" s="207" t="s">
        <v>138</v>
      </c>
      <c r="D2226" s="410" t="str">
        <f t="shared" ref="D2226:D2280" si="1189">IF(D499="","",D499)</f>
        <v/>
      </c>
      <c r="E2226" s="411"/>
      <c r="F2226" s="411"/>
      <c r="G2226" s="411"/>
      <c r="H2226" s="411"/>
      <c r="I2226" s="411"/>
      <c r="J2226" s="412"/>
      <c r="K2226" s="234"/>
      <c r="L2226" s="234"/>
      <c r="M2226" s="234"/>
      <c r="N2226" s="234"/>
      <c r="O2226" s="234"/>
      <c r="P2226" s="234"/>
      <c r="Q2226" s="234"/>
      <c r="R2226" s="234"/>
      <c r="S2226" s="234"/>
      <c r="T2226" s="234"/>
      <c r="U2226" s="234"/>
      <c r="V2226" s="234"/>
      <c r="W2226" s="234"/>
      <c r="X2226" s="234"/>
      <c r="Y2226" s="234"/>
      <c r="Z2226" s="234"/>
      <c r="AA2226" s="234"/>
      <c r="AB2226" s="234"/>
      <c r="AC2226" s="234"/>
      <c r="AD2226" s="234"/>
      <c r="AG2226">
        <f t="shared" ref="AG2226:AG2280" si="1190">K2226</f>
        <v>0</v>
      </c>
      <c r="AH2226">
        <f t="shared" ref="AH2226:AH2280" si="1191">SUM(L2226:N2226)</f>
        <v>0</v>
      </c>
      <c r="AI2226">
        <f t="shared" ref="AI2226:AI2280" si="1192">SUM(L2226:N2226)</f>
        <v>0</v>
      </c>
      <c r="AJ2226">
        <f t="shared" ref="AJ2226:AJ2280" si="1193">IF($AG$2031=$AH$2031,0,IF(OR(AND(AG2226=0,AH2226&gt;0),AND(AG2226="NS",AI2226&gt;0),AND(AG2226="NS",AI2226=0,AH2226=0)),1,IF(OR(AND(AG2226="NS",AI2226=0,AH2226&gt;0),AG2226=AI2226,COUNTIF(K2226:N2226,"NA")=4),0,1)))</f>
        <v>0</v>
      </c>
      <c r="AL2226">
        <f t="shared" ref="AL2226:AL2280" si="1194">O2226</f>
        <v>0</v>
      </c>
      <c r="AM2226">
        <f t="shared" ref="AM2226:AM2280" si="1195">SUM(P2226:R2226)</f>
        <v>0</v>
      </c>
      <c r="AN2226">
        <f t="shared" ref="AN2226:AN2280" si="1196">SUM(P2226:R2226)</f>
        <v>0</v>
      </c>
      <c r="AO2226">
        <f t="shared" ref="AO2226:AO2280" si="1197">IF($AG$2031=$AH$2031,0,IF(OR(AND(AL2226=0,AM2226&gt;0),AND(AL2226="NS",AN2226&gt;0),AND(AL2226="NS",AN2226=0,AM2226=0)),1,IF(OR(AND(AL2226="NS",AN2226=0,AM2226&gt;0),AL2226=AN2226,COUNTIF(O2226:R2226,"NA")=4),0,1)))</f>
        <v>0</v>
      </c>
      <c r="AQ2226">
        <f t="shared" ref="AQ2226:AQ2280" si="1198">S2226</f>
        <v>0</v>
      </c>
      <c r="AR2226">
        <f t="shared" ref="AR2226:AR2280" si="1199">SUM(T2226:V2226)</f>
        <v>0</v>
      </c>
      <c r="AS2226">
        <f t="shared" ref="AS2226:AS2280" si="1200">SUM(T2226:V2226)</f>
        <v>0</v>
      </c>
      <c r="AT2226">
        <f t="shared" ref="AT2226:AT2280" si="1201">IF($AG$2031=$AH$2031,0,IF(OR(AND(AQ2226=0,AR2226&gt;0),AND(AQ2226="NS",AS2226&gt;0),AND(AQ2226="NS",AS2226=0,AR2226=0)),1,IF(OR(AND(AQ2226="NS",AS2226=0,AR2226&gt;0),AQ2226=AS2226,COUNTIF(S2226:V2226,"NA")=4),0,1)))</f>
        <v>0</v>
      </c>
      <c r="AV2226">
        <f t="shared" ref="AV2226:AV2280" si="1202">W2226</f>
        <v>0</v>
      </c>
      <c r="AW2226">
        <f t="shared" ref="AW2226:AW2280" si="1203">SUM(X2226:Z2226)</f>
        <v>0</v>
      </c>
      <c r="AX2226">
        <f t="shared" ref="AX2226:AX2280" si="1204">SUM(X2226:Z2226)</f>
        <v>0</v>
      </c>
      <c r="AY2226">
        <f t="shared" ref="AY2226:AY2280" si="1205">IF($AG$2031=$AH$2031,0,IF(OR(AND(AV2226=0,AW2226&gt;0),AND(AV2226="NS",AX2226&gt;0),AND(AV2226="NS",AX2226=0,AW2226=0)),1,IF(OR(AND(AV2226="NS",AX2226=0,AW2226&gt;0),AV2226=AX2226,COUNTIF(W2226:Z2226,"NA")=4),0,1)))</f>
        <v>0</v>
      </c>
      <c r="BA2226">
        <f t="shared" ref="BA2226:BA2280" si="1206">AA2226</f>
        <v>0</v>
      </c>
      <c r="BB2226">
        <f t="shared" ref="BB2226:BB2280" si="1207">SUM(AB2226:AD2226)</f>
        <v>0</v>
      </c>
      <c r="BC2226">
        <f t="shared" ref="BC2226:BC2280" si="1208">SUM(AB2226:AD2226)</f>
        <v>0</v>
      </c>
      <c r="BD2226">
        <f t="shared" ref="BD2226:BD2280" si="1209">IF($AG$2031=$AH$2031,0,IF(OR(AND(BA2226=0,BB2226&gt;0),AND(BA2226="NS",BC2226&gt;0),AND(BA2226="NS",BC2226=0,BB2226=0)),1,IF(OR(AND(BA2226="NS",BC2226=0,BB2226&gt;0),BA2226=BC2226,COUNTIF(AA2226:AD2226,"NA")=4),0,1)))</f>
        <v>0</v>
      </c>
    </row>
    <row r="2227" spans="1:56" ht="15" customHeight="1">
      <c r="A2227" s="166"/>
      <c r="B2227" s="7"/>
      <c r="C2227" s="207" t="s">
        <v>139</v>
      </c>
      <c r="D2227" s="410" t="str">
        <f t="shared" si="1189"/>
        <v/>
      </c>
      <c r="E2227" s="411"/>
      <c r="F2227" s="411"/>
      <c r="G2227" s="411"/>
      <c r="H2227" s="411"/>
      <c r="I2227" s="411"/>
      <c r="J2227" s="412"/>
      <c r="K2227" s="234"/>
      <c r="L2227" s="234"/>
      <c r="M2227" s="234"/>
      <c r="N2227" s="234"/>
      <c r="O2227" s="234"/>
      <c r="P2227" s="234"/>
      <c r="Q2227" s="234"/>
      <c r="R2227" s="234"/>
      <c r="S2227" s="234"/>
      <c r="T2227" s="234"/>
      <c r="U2227" s="234"/>
      <c r="V2227" s="234"/>
      <c r="W2227" s="234"/>
      <c r="X2227" s="234"/>
      <c r="Y2227" s="234"/>
      <c r="Z2227" s="234"/>
      <c r="AA2227" s="234"/>
      <c r="AB2227" s="234"/>
      <c r="AC2227" s="234"/>
      <c r="AD2227" s="234"/>
      <c r="AG2227">
        <f t="shared" si="1190"/>
        <v>0</v>
      </c>
      <c r="AH2227">
        <f t="shared" si="1191"/>
        <v>0</v>
      </c>
      <c r="AI2227">
        <f t="shared" si="1192"/>
        <v>0</v>
      </c>
      <c r="AJ2227">
        <f t="shared" si="1193"/>
        <v>0</v>
      </c>
      <c r="AL2227">
        <f t="shared" si="1194"/>
        <v>0</v>
      </c>
      <c r="AM2227">
        <f t="shared" si="1195"/>
        <v>0</v>
      </c>
      <c r="AN2227">
        <f t="shared" si="1196"/>
        <v>0</v>
      </c>
      <c r="AO2227">
        <f t="shared" si="1197"/>
        <v>0</v>
      </c>
      <c r="AQ2227">
        <f t="shared" si="1198"/>
        <v>0</v>
      </c>
      <c r="AR2227">
        <f t="shared" si="1199"/>
        <v>0</v>
      </c>
      <c r="AS2227">
        <f t="shared" si="1200"/>
        <v>0</v>
      </c>
      <c r="AT2227">
        <f t="shared" si="1201"/>
        <v>0</v>
      </c>
      <c r="AV2227">
        <f t="shared" si="1202"/>
        <v>0</v>
      </c>
      <c r="AW2227">
        <f t="shared" si="1203"/>
        <v>0</v>
      </c>
      <c r="AX2227">
        <f t="shared" si="1204"/>
        <v>0</v>
      </c>
      <c r="AY2227">
        <f t="shared" si="1205"/>
        <v>0</v>
      </c>
      <c r="BA2227">
        <f t="shared" si="1206"/>
        <v>0</v>
      </c>
      <c r="BB2227">
        <f t="shared" si="1207"/>
        <v>0</v>
      </c>
      <c r="BC2227">
        <f t="shared" si="1208"/>
        <v>0</v>
      </c>
      <c r="BD2227">
        <f t="shared" si="1209"/>
        <v>0</v>
      </c>
    </row>
    <row r="2228" spans="1:56" ht="15" customHeight="1">
      <c r="A2228" s="166"/>
      <c r="B2228" s="7"/>
      <c r="C2228" s="207" t="s">
        <v>140</v>
      </c>
      <c r="D2228" s="410" t="str">
        <f t="shared" si="1189"/>
        <v/>
      </c>
      <c r="E2228" s="411"/>
      <c r="F2228" s="411"/>
      <c r="G2228" s="411"/>
      <c r="H2228" s="411"/>
      <c r="I2228" s="411"/>
      <c r="J2228" s="412"/>
      <c r="K2228" s="234"/>
      <c r="L2228" s="234"/>
      <c r="M2228" s="234"/>
      <c r="N2228" s="234"/>
      <c r="O2228" s="234"/>
      <c r="P2228" s="234"/>
      <c r="Q2228" s="234"/>
      <c r="R2228" s="234"/>
      <c r="S2228" s="234"/>
      <c r="T2228" s="234"/>
      <c r="U2228" s="234"/>
      <c r="V2228" s="234"/>
      <c r="W2228" s="234"/>
      <c r="X2228" s="234"/>
      <c r="Y2228" s="234"/>
      <c r="Z2228" s="234"/>
      <c r="AA2228" s="234"/>
      <c r="AB2228" s="234"/>
      <c r="AC2228" s="234"/>
      <c r="AD2228" s="234"/>
      <c r="AG2228">
        <f t="shared" si="1190"/>
        <v>0</v>
      </c>
      <c r="AH2228">
        <f t="shared" si="1191"/>
        <v>0</v>
      </c>
      <c r="AI2228">
        <f t="shared" si="1192"/>
        <v>0</v>
      </c>
      <c r="AJ2228">
        <f t="shared" si="1193"/>
        <v>0</v>
      </c>
      <c r="AL2228">
        <f t="shared" si="1194"/>
        <v>0</v>
      </c>
      <c r="AM2228">
        <f t="shared" si="1195"/>
        <v>0</v>
      </c>
      <c r="AN2228">
        <f t="shared" si="1196"/>
        <v>0</v>
      </c>
      <c r="AO2228">
        <f t="shared" si="1197"/>
        <v>0</v>
      </c>
      <c r="AQ2228">
        <f t="shared" si="1198"/>
        <v>0</v>
      </c>
      <c r="AR2228">
        <f t="shared" si="1199"/>
        <v>0</v>
      </c>
      <c r="AS2228">
        <f t="shared" si="1200"/>
        <v>0</v>
      </c>
      <c r="AT2228">
        <f t="shared" si="1201"/>
        <v>0</v>
      </c>
      <c r="AV2228">
        <f t="shared" si="1202"/>
        <v>0</v>
      </c>
      <c r="AW2228">
        <f t="shared" si="1203"/>
        <v>0</v>
      </c>
      <c r="AX2228">
        <f t="shared" si="1204"/>
        <v>0</v>
      </c>
      <c r="AY2228">
        <f t="shared" si="1205"/>
        <v>0</v>
      </c>
      <c r="BA2228">
        <f t="shared" si="1206"/>
        <v>0</v>
      </c>
      <c r="BB2228">
        <f t="shared" si="1207"/>
        <v>0</v>
      </c>
      <c r="BC2228">
        <f t="shared" si="1208"/>
        <v>0</v>
      </c>
      <c r="BD2228">
        <f t="shared" si="1209"/>
        <v>0</v>
      </c>
    </row>
    <row r="2229" spans="1:56" ht="15" customHeight="1">
      <c r="A2229" s="166"/>
      <c r="B2229" s="7"/>
      <c r="C2229" s="207" t="s">
        <v>141</v>
      </c>
      <c r="D2229" s="410" t="str">
        <f t="shared" si="1189"/>
        <v/>
      </c>
      <c r="E2229" s="411"/>
      <c r="F2229" s="411"/>
      <c r="G2229" s="411"/>
      <c r="H2229" s="411"/>
      <c r="I2229" s="411"/>
      <c r="J2229" s="412"/>
      <c r="K2229" s="234"/>
      <c r="L2229" s="234"/>
      <c r="M2229" s="234"/>
      <c r="N2229" s="234"/>
      <c r="O2229" s="234"/>
      <c r="P2229" s="234"/>
      <c r="Q2229" s="234"/>
      <c r="R2229" s="234"/>
      <c r="S2229" s="234"/>
      <c r="T2229" s="234"/>
      <c r="U2229" s="234"/>
      <c r="V2229" s="234"/>
      <c r="W2229" s="234"/>
      <c r="X2229" s="234"/>
      <c r="Y2229" s="234"/>
      <c r="Z2229" s="234"/>
      <c r="AA2229" s="234"/>
      <c r="AB2229" s="234"/>
      <c r="AC2229" s="234"/>
      <c r="AD2229" s="234"/>
      <c r="AG2229">
        <f t="shared" si="1190"/>
        <v>0</v>
      </c>
      <c r="AH2229">
        <f t="shared" si="1191"/>
        <v>0</v>
      </c>
      <c r="AI2229">
        <f t="shared" si="1192"/>
        <v>0</v>
      </c>
      <c r="AJ2229">
        <f t="shared" si="1193"/>
        <v>0</v>
      </c>
      <c r="AL2229">
        <f t="shared" si="1194"/>
        <v>0</v>
      </c>
      <c r="AM2229">
        <f t="shared" si="1195"/>
        <v>0</v>
      </c>
      <c r="AN2229">
        <f t="shared" si="1196"/>
        <v>0</v>
      </c>
      <c r="AO2229">
        <f t="shared" si="1197"/>
        <v>0</v>
      </c>
      <c r="AQ2229">
        <f t="shared" si="1198"/>
        <v>0</v>
      </c>
      <c r="AR2229">
        <f t="shared" si="1199"/>
        <v>0</v>
      </c>
      <c r="AS2229">
        <f t="shared" si="1200"/>
        <v>0</v>
      </c>
      <c r="AT2229">
        <f t="shared" si="1201"/>
        <v>0</v>
      </c>
      <c r="AV2229">
        <f t="shared" si="1202"/>
        <v>0</v>
      </c>
      <c r="AW2229">
        <f t="shared" si="1203"/>
        <v>0</v>
      </c>
      <c r="AX2229">
        <f t="shared" si="1204"/>
        <v>0</v>
      </c>
      <c r="AY2229">
        <f t="shared" si="1205"/>
        <v>0</v>
      </c>
      <c r="BA2229">
        <f t="shared" si="1206"/>
        <v>0</v>
      </c>
      <c r="BB2229">
        <f t="shared" si="1207"/>
        <v>0</v>
      </c>
      <c r="BC2229">
        <f t="shared" si="1208"/>
        <v>0</v>
      </c>
      <c r="BD2229">
        <f t="shared" si="1209"/>
        <v>0</v>
      </c>
    </row>
    <row r="2230" spans="1:56" ht="15" customHeight="1">
      <c r="A2230" s="166"/>
      <c r="B2230" s="7"/>
      <c r="C2230" s="207" t="s">
        <v>142</v>
      </c>
      <c r="D2230" s="410" t="str">
        <f t="shared" si="1189"/>
        <v/>
      </c>
      <c r="E2230" s="411"/>
      <c r="F2230" s="411"/>
      <c r="G2230" s="411"/>
      <c r="H2230" s="411"/>
      <c r="I2230" s="411"/>
      <c r="J2230" s="412"/>
      <c r="K2230" s="234"/>
      <c r="L2230" s="234"/>
      <c r="M2230" s="234"/>
      <c r="N2230" s="234"/>
      <c r="O2230" s="234"/>
      <c r="P2230" s="234"/>
      <c r="Q2230" s="234"/>
      <c r="R2230" s="234"/>
      <c r="S2230" s="234"/>
      <c r="T2230" s="234"/>
      <c r="U2230" s="234"/>
      <c r="V2230" s="234"/>
      <c r="W2230" s="234"/>
      <c r="X2230" s="234"/>
      <c r="Y2230" s="234"/>
      <c r="Z2230" s="234"/>
      <c r="AA2230" s="234"/>
      <c r="AB2230" s="234"/>
      <c r="AC2230" s="234"/>
      <c r="AD2230" s="234"/>
      <c r="AG2230">
        <f t="shared" si="1190"/>
        <v>0</v>
      </c>
      <c r="AH2230">
        <f t="shared" si="1191"/>
        <v>0</v>
      </c>
      <c r="AI2230">
        <f t="shared" si="1192"/>
        <v>0</v>
      </c>
      <c r="AJ2230">
        <f t="shared" si="1193"/>
        <v>0</v>
      </c>
      <c r="AL2230">
        <f t="shared" si="1194"/>
        <v>0</v>
      </c>
      <c r="AM2230">
        <f t="shared" si="1195"/>
        <v>0</v>
      </c>
      <c r="AN2230">
        <f t="shared" si="1196"/>
        <v>0</v>
      </c>
      <c r="AO2230">
        <f t="shared" si="1197"/>
        <v>0</v>
      </c>
      <c r="AQ2230">
        <f t="shared" si="1198"/>
        <v>0</v>
      </c>
      <c r="AR2230">
        <f t="shared" si="1199"/>
        <v>0</v>
      </c>
      <c r="AS2230">
        <f t="shared" si="1200"/>
        <v>0</v>
      </c>
      <c r="AT2230">
        <f t="shared" si="1201"/>
        <v>0</v>
      </c>
      <c r="AV2230">
        <f t="shared" si="1202"/>
        <v>0</v>
      </c>
      <c r="AW2230">
        <f t="shared" si="1203"/>
        <v>0</v>
      </c>
      <c r="AX2230">
        <f t="shared" si="1204"/>
        <v>0</v>
      </c>
      <c r="AY2230">
        <f t="shared" si="1205"/>
        <v>0</v>
      </c>
      <c r="BA2230">
        <f t="shared" si="1206"/>
        <v>0</v>
      </c>
      <c r="BB2230">
        <f t="shared" si="1207"/>
        <v>0</v>
      </c>
      <c r="BC2230">
        <f t="shared" si="1208"/>
        <v>0</v>
      </c>
      <c r="BD2230">
        <f t="shared" si="1209"/>
        <v>0</v>
      </c>
    </row>
    <row r="2231" spans="1:56" ht="15" customHeight="1">
      <c r="A2231" s="166"/>
      <c r="B2231" s="7"/>
      <c r="C2231" s="207" t="s">
        <v>143</v>
      </c>
      <c r="D2231" s="410" t="str">
        <f t="shared" si="1189"/>
        <v/>
      </c>
      <c r="E2231" s="411"/>
      <c r="F2231" s="411"/>
      <c r="G2231" s="411"/>
      <c r="H2231" s="411"/>
      <c r="I2231" s="411"/>
      <c r="J2231" s="412"/>
      <c r="K2231" s="234"/>
      <c r="L2231" s="234"/>
      <c r="M2231" s="234"/>
      <c r="N2231" s="234"/>
      <c r="O2231" s="234"/>
      <c r="P2231" s="234"/>
      <c r="Q2231" s="234"/>
      <c r="R2231" s="234"/>
      <c r="S2231" s="234"/>
      <c r="T2231" s="234"/>
      <c r="U2231" s="234"/>
      <c r="V2231" s="234"/>
      <c r="W2231" s="234"/>
      <c r="X2231" s="234"/>
      <c r="Y2231" s="234"/>
      <c r="Z2231" s="234"/>
      <c r="AA2231" s="234"/>
      <c r="AB2231" s="234"/>
      <c r="AC2231" s="234"/>
      <c r="AD2231" s="234"/>
      <c r="AG2231">
        <f t="shared" si="1190"/>
        <v>0</v>
      </c>
      <c r="AH2231">
        <f t="shared" si="1191"/>
        <v>0</v>
      </c>
      <c r="AI2231">
        <f t="shared" si="1192"/>
        <v>0</v>
      </c>
      <c r="AJ2231">
        <f t="shared" si="1193"/>
        <v>0</v>
      </c>
      <c r="AL2231">
        <f t="shared" si="1194"/>
        <v>0</v>
      </c>
      <c r="AM2231">
        <f t="shared" si="1195"/>
        <v>0</v>
      </c>
      <c r="AN2231">
        <f t="shared" si="1196"/>
        <v>0</v>
      </c>
      <c r="AO2231">
        <f t="shared" si="1197"/>
        <v>0</v>
      </c>
      <c r="AQ2231">
        <f t="shared" si="1198"/>
        <v>0</v>
      </c>
      <c r="AR2231">
        <f t="shared" si="1199"/>
        <v>0</v>
      </c>
      <c r="AS2231">
        <f t="shared" si="1200"/>
        <v>0</v>
      </c>
      <c r="AT2231">
        <f t="shared" si="1201"/>
        <v>0</v>
      </c>
      <c r="AV2231">
        <f t="shared" si="1202"/>
        <v>0</v>
      </c>
      <c r="AW2231">
        <f t="shared" si="1203"/>
        <v>0</v>
      </c>
      <c r="AX2231">
        <f t="shared" si="1204"/>
        <v>0</v>
      </c>
      <c r="AY2231">
        <f t="shared" si="1205"/>
        <v>0</v>
      </c>
      <c r="BA2231">
        <f t="shared" si="1206"/>
        <v>0</v>
      </c>
      <c r="BB2231">
        <f t="shared" si="1207"/>
        <v>0</v>
      </c>
      <c r="BC2231">
        <f t="shared" si="1208"/>
        <v>0</v>
      </c>
      <c r="BD2231">
        <f t="shared" si="1209"/>
        <v>0</v>
      </c>
    </row>
    <row r="2232" spans="1:56" ht="15" customHeight="1">
      <c r="A2232" s="166"/>
      <c r="B2232" s="7"/>
      <c r="C2232" s="207" t="s">
        <v>144</v>
      </c>
      <c r="D2232" s="410" t="str">
        <f t="shared" si="1189"/>
        <v/>
      </c>
      <c r="E2232" s="411"/>
      <c r="F2232" s="411"/>
      <c r="G2232" s="411"/>
      <c r="H2232" s="411"/>
      <c r="I2232" s="411"/>
      <c r="J2232" s="412"/>
      <c r="K2232" s="234"/>
      <c r="L2232" s="234"/>
      <c r="M2232" s="234"/>
      <c r="N2232" s="234"/>
      <c r="O2232" s="234"/>
      <c r="P2232" s="234"/>
      <c r="Q2232" s="234"/>
      <c r="R2232" s="234"/>
      <c r="S2232" s="234"/>
      <c r="T2232" s="234"/>
      <c r="U2232" s="234"/>
      <c r="V2232" s="234"/>
      <c r="W2232" s="234"/>
      <c r="X2232" s="234"/>
      <c r="Y2232" s="234"/>
      <c r="Z2232" s="234"/>
      <c r="AA2232" s="234"/>
      <c r="AB2232" s="234"/>
      <c r="AC2232" s="234"/>
      <c r="AD2232" s="234"/>
      <c r="AG2232">
        <f t="shared" si="1190"/>
        <v>0</v>
      </c>
      <c r="AH2232">
        <f t="shared" si="1191"/>
        <v>0</v>
      </c>
      <c r="AI2232">
        <f t="shared" si="1192"/>
        <v>0</v>
      </c>
      <c r="AJ2232">
        <f t="shared" si="1193"/>
        <v>0</v>
      </c>
      <c r="AL2232">
        <f t="shared" si="1194"/>
        <v>0</v>
      </c>
      <c r="AM2232">
        <f t="shared" si="1195"/>
        <v>0</v>
      </c>
      <c r="AN2232">
        <f t="shared" si="1196"/>
        <v>0</v>
      </c>
      <c r="AO2232">
        <f t="shared" si="1197"/>
        <v>0</v>
      </c>
      <c r="AQ2232">
        <f t="shared" si="1198"/>
        <v>0</v>
      </c>
      <c r="AR2232">
        <f t="shared" si="1199"/>
        <v>0</v>
      </c>
      <c r="AS2232">
        <f t="shared" si="1200"/>
        <v>0</v>
      </c>
      <c r="AT2232">
        <f t="shared" si="1201"/>
        <v>0</v>
      </c>
      <c r="AV2232">
        <f t="shared" si="1202"/>
        <v>0</v>
      </c>
      <c r="AW2232">
        <f t="shared" si="1203"/>
        <v>0</v>
      </c>
      <c r="AX2232">
        <f t="shared" si="1204"/>
        <v>0</v>
      </c>
      <c r="AY2232">
        <f t="shared" si="1205"/>
        <v>0</v>
      </c>
      <c r="BA2232">
        <f t="shared" si="1206"/>
        <v>0</v>
      </c>
      <c r="BB2232">
        <f t="shared" si="1207"/>
        <v>0</v>
      </c>
      <c r="BC2232">
        <f t="shared" si="1208"/>
        <v>0</v>
      </c>
      <c r="BD2232">
        <f t="shared" si="1209"/>
        <v>0</v>
      </c>
    </row>
    <row r="2233" spans="1:56" ht="15" customHeight="1">
      <c r="A2233" s="166"/>
      <c r="B2233" s="7"/>
      <c r="C2233" s="207" t="s">
        <v>145</v>
      </c>
      <c r="D2233" s="410" t="str">
        <f t="shared" si="1189"/>
        <v/>
      </c>
      <c r="E2233" s="411"/>
      <c r="F2233" s="411"/>
      <c r="G2233" s="411"/>
      <c r="H2233" s="411"/>
      <c r="I2233" s="411"/>
      <c r="J2233" s="412"/>
      <c r="K2233" s="234"/>
      <c r="L2233" s="234"/>
      <c r="M2233" s="234"/>
      <c r="N2233" s="234"/>
      <c r="O2233" s="234"/>
      <c r="P2233" s="234"/>
      <c r="Q2233" s="234"/>
      <c r="R2233" s="234"/>
      <c r="S2233" s="234"/>
      <c r="T2233" s="234"/>
      <c r="U2233" s="234"/>
      <c r="V2233" s="234"/>
      <c r="W2233" s="234"/>
      <c r="X2233" s="234"/>
      <c r="Y2233" s="234"/>
      <c r="Z2233" s="234"/>
      <c r="AA2233" s="234"/>
      <c r="AB2233" s="234"/>
      <c r="AC2233" s="234"/>
      <c r="AD2233" s="234"/>
      <c r="AG2233">
        <f t="shared" si="1190"/>
        <v>0</v>
      </c>
      <c r="AH2233">
        <f t="shared" si="1191"/>
        <v>0</v>
      </c>
      <c r="AI2233">
        <f t="shared" si="1192"/>
        <v>0</v>
      </c>
      <c r="AJ2233">
        <f t="shared" si="1193"/>
        <v>0</v>
      </c>
      <c r="AL2233">
        <f t="shared" si="1194"/>
        <v>0</v>
      </c>
      <c r="AM2233">
        <f t="shared" si="1195"/>
        <v>0</v>
      </c>
      <c r="AN2233">
        <f t="shared" si="1196"/>
        <v>0</v>
      </c>
      <c r="AO2233">
        <f t="shared" si="1197"/>
        <v>0</v>
      </c>
      <c r="AQ2233">
        <f t="shared" si="1198"/>
        <v>0</v>
      </c>
      <c r="AR2233">
        <f t="shared" si="1199"/>
        <v>0</v>
      </c>
      <c r="AS2233">
        <f t="shared" si="1200"/>
        <v>0</v>
      </c>
      <c r="AT2233">
        <f t="shared" si="1201"/>
        <v>0</v>
      </c>
      <c r="AV2233">
        <f t="shared" si="1202"/>
        <v>0</v>
      </c>
      <c r="AW2233">
        <f t="shared" si="1203"/>
        <v>0</v>
      </c>
      <c r="AX2233">
        <f t="shared" si="1204"/>
        <v>0</v>
      </c>
      <c r="AY2233">
        <f t="shared" si="1205"/>
        <v>0</v>
      </c>
      <c r="BA2233">
        <f t="shared" si="1206"/>
        <v>0</v>
      </c>
      <c r="BB2233">
        <f t="shared" si="1207"/>
        <v>0</v>
      </c>
      <c r="BC2233">
        <f t="shared" si="1208"/>
        <v>0</v>
      </c>
      <c r="BD2233">
        <f t="shared" si="1209"/>
        <v>0</v>
      </c>
    </row>
    <row r="2234" spans="1:56" ht="15" customHeight="1">
      <c r="A2234" s="166"/>
      <c r="B2234" s="7"/>
      <c r="C2234" s="207" t="s">
        <v>146</v>
      </c>
      <c r="D2234" s="410" t="str">
        <f t="shared" si="1189"/>
        <v/>
      </c>
      <c r="E2234" s="411"/>
      <c r="F2234" s="411"/>
      <c r="G2234" s="411"/>
      <c r="H2234" s="411"/>
      <c r="I2234" s="411"/>
      <c r="J2234" s="412"/>
      <c r="K2234" s="234"/>
      <c r="L2234" s="234"/>
      <c r="M2234" s="234"/>
      <c r="N2234" s="234"/>
      <c r="O2234" s="234"/>
      <c r="P2234" s="234"/>
      <c r="Q2234" s="234"/>
      <c r="R2234" s="234"/>
      <c r="S2234" s="234"/>
      <c r="T2234" s="234"/>
      <c r="U2234" s="234"/>
      <c r="V2234" s="234"/>
      <c r="W2234" s="234"/>
      <c r="X2234" s="234"/>
      <c r="Y2234" s="234"/>
      <c r="Z2234" s="234"/>
      <c r="AA2234" s="234"/>
      <c r="AB2234" s="234"/>
      <c r="AC2234" s="234"/>
      <c r="AD2234" s="234"/>
      <c r="AG2234">
        <f t="shared" si="1190"/>
        <v>0</v>
      </c>
      <c r="AH2234">
        <f t="shared" si="1191"/>
        <v>0</v>
      </c>
      <c r="AI2234">
        <f t="shared" si="1192"/>
        <v>0</v>
      </c>
      <c r="AJ2234">
        <f t="shared" si="1193"/>
        <v>0</v>
      </c>
      <c r="AL2234">
        <f t="shared" si="1194"/>
        <v>0</v>
      </c>
      <c r="AM2234">
        <f t="shared" si="1195"/>
        <v>0</v>
      </c>
      <c r="AN2234">
        <f t="shared" si="1196"/>
        <v>0</v>
      </c>
      <c r="AO2234">
        <f t="shared" si="1197"/>
        <v>0</v>
      </c>
      <c r="AQ2234">
        <f t="shared" si="1198"/>
        <v>0</v>
      </c>
      <c r="AR2234">
        <f t="shared" si="1199"/>
        <v>0</v>
      </c>
      <c r="AS2234">
        <f t="shared" si="1200"/>
        <v>0</v>
      </c>
      <c r="AT2234">
        <f t="shared" si="1201"/>
        <v>0</v>
      </c>
      <c r="AV2234">
        <f t="shared" si="1202"/>
        <v>0</v>
      </c>
      <c r="AW2234">
        <f t="shared" si="1203"/>
        <v>0</v>
      </c>
      <c r="AX2234">
        <f t="shared" si="1204"/>
        <v>0</v>
      </c>
      <c r="AY2234">
        <f t="shared" si="1205"/>
        <v>0</v>
      </c>
      <c r="BA2234">
        <f t="shared" si="1206"/>
        <v>0</v>
      </c>
      <c r="BB2234">
        <f t="shared" si="1207"/>
        <v>0</v>
      </c>
      <c r="BC2234">
        <f t="shared" si="1208"/>
        <v>0</v>
      </c>
      <c r="BD2234">
        <f t="shared" si="1209"/>
        <v>0</v>
      </c>
    </row>
    <row r="2235" spans="1:56" ht="15" customHeight="1">
      <c r="A2235" s="166"/>
      <c r="B2235" s="7"/>
      <c r="C2235" s="207" t="s">
        <v>147</v>
      </c>
      <c r="D2235" s="410" t="str">
        <f t="shared" si="1189"/>
        <v/>
      </c>
      <c r="E2235" s="411"/>
      <c r="F2235" s="411"/>
      <c r="G2235" s="411"/>
      <c r="H2235" s="411"/>
      <c r="I2235" s="411"/>
      <c r="J2235" s="412"/>
      <c r="K2235" s="234"/>
      <c r="L2235" s="234"/>
      <c r="M2235" s="234"/>
      <c r="N2235" s="234"/>
      <c r="O2235" s="234"/>
      <c r="P2235" s="234"/>
      <c r="Q2235" s="234"/>
      <c r="R2235" s="234"/>
      <c r="S2235" s="234"/>
      <c r="T2235" s="234"/>
      <c r="U2235" s="234"/>
      <c r="V2235" s="234"/>
      <c r="W2235" s="234"/>
      <c r="X2235" s="234"/>
      <c r="Y2235" s="234"/>
      <c r="Z2235" s="234"/>
      <c r="AA2235" s="234"/>
      <c r="AB2235" s="234"/>
      <c r="AC2235" s="234"/>
      <c r="AD2235" s="234"/>
      <c r="AG2235">
        <f t="shared" si="1190"/>
        <v>0</v>
      </c>
      <c r="AH2235">
        <f t="shared" si="1191"/>
        <v>0</v>
      </c>
      <c r="AI2235">
        <f t="shared" si="1192"/>
        <v>0</v>
      </c>
      <c r="AJ2235">
        <f t="shared" si="1193"/>
        <v>0</v>
      </c>
      <c r="AL2235">
        <f t="shared" si="1194"/>
        <v>0</v>
      </c>
      <c r="AM2235">
        <f t="shared" si="1195"/>
        <v>0</v>
      </c>
      <c r="AN2235">
        <f t="shared" si="1196"/>
        <v>0</v>
      </c>
      <c r="AO2235">
        <f t="shared" si="1197"/>
        <v>0</v>
      </c>
      <c r="AQ2235">
        <f t="shared" si="1198"/>
        <v>0</v>
      </c>
      <c r="AR2235">
        <f t="shared" si="1199"/>
        <v>0</v>
      </c>
      <c r="AS2235">
        <f t="shared" si="1200"/>
        <v>0</v>
      </c>
      <c r="AT2235">
        <f t="shared" si="1201"/>
        <v>0</v>
      </c>
      <c r="AV2235">
        <f t="shared" si="1202"/>
        <v>0</v>
      </c>
      <c r="AW2235">
        <f t="shared" si="1203"/>
        <v>0</v>
      </c>
      <c r="AX2235">
        <f t="shared" si="1204"/>
        <v>0</v>
      </c>
      <c r="AY2235">
        <f t="shared" si="1205"/>
        <v>0</v>
      </c>
      <c r="BA2235">
        <f t="shared" si="1206"/>
        <v>0</v>
      </c>
      <c r="BB2235">
        <f t="shared" si="1207"/>
        <v>0</v>
      </c>
      <c r="BC2235">
        <f t="shared" si="1208"/>
        <v>0</v>
      </c>
      <c r="BD2235">
        <f t="shared" si="1209"/>
        <v>0</v>
      </c>
    </row>
    <row r="2236" spans="1:56" ht="15" customHeight="1">
      <c r="A2236" s="166"/>
      <c r="B2236" s="7"/>
      <c r="C2236" s="207" t="s">
        <v>148</v>
      </c>
      <c r="D2236" s="410" t="str">
        <f t="shared" si="1189"/>
        <v/>
      </c>
      <c r="E2236" s="411"/>
      <c r="F2236" s="411"/>
      <c r="G2236" s="411"/>
      <c r="H2236" s="411"/>
      <c r="I2236" s="411"/>
      <c r="J2236" s="412"/>
      <c r="K2236" s="234"/>
      <c r="L2236" s="234"/>
      <c r="M2236" s="234"/>
      <c r="N2236" s="234"/>
      <c r="O2236" s="234"/>
      <c r="P2236" s="234"/>
      <c r="Q2236" s="234"/>
      <c r="R2236" s="234"/>
      <c r="S2236" s="234"/>
      <c r="T2236" s="234"/>
      <c r="U2236" s="234"/>
      <c r="V2236" s="234"/>
      <c r="W2236" s="234"/>
      <c r="X2236" s="234"/>
      <c r="Y2236" s="234"/>
      <c r="Z2236" s="234"/>
      <c r="AA2236" s="234"/>
      <c r="AB2236" s="234"/>
      <c r="AC2236" s="234"/>
      <c r="AD2236" s="234"/>
      <c r="AG2236">
        <f t="shared" si="1190"/>
        <v>0</v>
      </c>
      <c r="AH2236">
        <f t="shared" si="1191"/>
        <v>0</v>
      </c>
      <c r="AI2236">
        <f t="shared" si="1192"/>
        <v>0</v>
      </c>
      <c r="AJ2236">
        <f t="shared" si="1193"/>
        <v>0</v>
      </c>
      <c r="AL2236">
        <f t="shared" si="1194"/>
        <v>0</v>
      </c>
      <c r="AM2236">
        <f t="shared" si="1195"/>
        <v>0</v>
      </c>
      <c r="AN2236">
        <f t="shared" si="1196"/>
        <v>0</v>
      </c>
      <c r="AO2236">
        <f t="shared" si="1197"/>
        <v>0</v>
      </c>
      <c r="AQ2236">
        <f t="shared" si="1198"/>
        <v>0</v>
      </c>
      <c r="AR2236">
        <f t="shared" si="1199"/>
        <v>0</v>
      </c>
      <c r="AS2236">
        <f t="shared" si="1200"/>
        <v>0</v>
      </c>
      <c r="AT2236">
        <f t="shared" si="1201"/>
        <v>0</v>
      </c>
      <c r="AV2236">
        <f t="shared" si="1202"/>
        <v>0</v>
      </c>
      <c r="AW2236">
        <f t="shared" si="1203"/>
        <v>0</v>
      </c>
      <c r="AX2236">
        <f t="shared" si="1204"/>
        <v>0</v>
      </c>
      <c r="AY2236">
        <f t="shared" si="1205"/>
        <v>0</v>
      </c>
      <c r="BA2236">
        <f t="shared" si="1206"/>
        <v>0</v>
      </c>
      <c r="BB2236">
        <f t="shared" si="1207"/>
        <v>0</v>
      </c>
      <c r="BC2236">
        <f t="shared" si="1208"/>
        <v>0</v>
      </c>
      <c r="BD2236">
        <f t="shared" si="1209"/>
        <v>0</v>
      </c>
    </row>
    <row r="2237" spans="1:56" ht="15" customHeight="1">
      <c r="A2237" s="166"/>
      <c r="B2237" s="7"/>
      <c r="C2237" s="207" t="s">
        <v>149</v>
      </c>
      <c r="D2237" s="410" t="str">
        <f t="shared" si="1189"/>
        <v/>
      </c>
      <c r="E2237" s="411"/>
      <c r="F2237" s="411"/>
      <c r="G2237" s="411"/>
      <c r="H2237" s="411"/>
      <c r="I2237" s="411"/>
      <c r="J2237" s="412"/>
      <c r="K2237" s="234"/>
      <c r="L2237" s="234"/>
      <c r="M2237" s="234"/>
      <c r="N2237" s="234"/>
      <c r="O2237" s="234"/>
      <c r="P2237" s="234"/>
      <c r="Q2237" s="234"/>
      <c r="R2237" s="234"/>
      <c r="S2237" s="234"/>
      <c r="T2237" s="234"/>
      <c r="U2237" s="234"/>
      <c r="V2237" s="234"/>
      <c r="W2237" s="234"/>
      <c r="X2237" s="234"/>
      <c r="Y2237" s="234"/>
      <c r="Z2237" s="234"/>
      <c r="AA2237" s="234"/>
      <c r="AB2237" s="234"/>
      <c r="AC2237" s="234"/>
      <c r="AD2237" s="234"/>
      <c r="AG2237">
        <f t="shared" si="1190"/>
        <v>0</v>
      </c>
      <c r="AH2237">
        <f t="shared" si="1191"/>
        <v>0</v>
      </c>
      <c r="AI2237">
        <f t="shared" si="1192"/>
        <v>0</v>
      </c>
      <c r="AJ2237">
        <f t="shared" si="1193"/>
        <v>0</v>
      </c>
      <c r="AL2237">
        <f t="shared" si="1194"/>
        <v>0</v>
      </c>
      <c r="AM2237">
        <f t="shared" si="1195"/>
        <v>0</v>
      </c>
      <c r="AN2237">
        <f t="shared" si="1196"/>
        <v>0</v>
      </c>
      <c r="AO2237">
        <f t="shared" si="1197"/>
        <v>0</v>
      </c>
      <c r="AQ2237">
        <f t="shared" si="1198"/>
        <v>0</v>
      </c>
      <c r="AR2237">
        <f t="shared" si="1199"/>
        <v>0</v>
      </c>
      <c r="AS2237">
        <f t="shared" si="1200"/>
        <v>0</v>
      </c>
      <c r="AT2237">
        <f t="shared" si="1201"/>
        <v>0</v>
      </c>
      <c r="AV2237">
        <f t="shared" si="1202"/>
        <v>0</v>
      </c>
      <c r="AW2237">
        <f t="shared" si="1203"/>
        <v>0</v>
      </c>
      <c r="AX2237">
        <f t="shared" si="1204"/>
        <v>0</v>
      </c>
      <c r="AY2237">
        <f t="shared" si="1205"/>
        <v>0</v>
      </c>
      <c r="BA2237">
        <f t="shared" si="1206"/>
        <v>0</v>
      </c>
      <c r="BB2237">
        <f t="shared" si="1207"/>
        <v>0</v>
      </c>
      <c r="BC2237">
        <f t="shared" si="1208"/>
        <v>0</v>
      </c>
      <c r="BD2237">
        <f t="shared" si="1209"/>
        <v>0</v>
      </c>
    </row>
    <row r="2238" spans="1:56" ht="15" customHeight="1">
      <c r="A2238" s="166"/>
      <c r="B2238" s="7"/>
      <c r="C2238" s="207" t="s">
        <v>150</v>
      </c>
      <c r="D2238" s="410" t="str">
        <f t="shared" si="1189"/>
        <v/>
      </c>
      <c r="E2238" s="411"/>
      <c r="F2238" s="411"/>
      <c r="G2238" s="411"/>
      <c r="H2238" s="411"/>
      <c r="I2238" s="411"/>
      <c r="J2238" s="412"/>
      <c r="K2238" s="234"/>
      <c r="L2238" s="234"/>
      <c r="M2238" s="234"/>
      <c r="N2238" s="234"/>
      <c r="O2238" s="234"/>
      <c r="P2238" s="234"/>
      <c r="Q2238" s="234"/>
      <c r="R2238" s="234"/>
      <c r="S2238" s="234"/>
      <c r="T2238" s="234"/>
      <c r="U2238" s="234"/>
      <c r="V2238" s="234"/>
      <c r="W2238" s="234"/>
      <c r="X2238" s="234"/>
      <c r="Y2238" s="234"/>
      <c r="Z2238" s="234"/>
      <c r="AA2238" s="234"/>
      <c r="AB2238" s="234"/>
      <c r="AC2238" s="234"/>
      <c r="AD2238" s="234"/>
      <c r="AG2238">
        <f t="shared" si="1190"/>
        <v>0</v>
      </c>
      <c r="AH2238">
        <f t="shared" si="1191"/>
        <v>0</v>
      </c>
      <c r="AI2238">
        <f t="shared" si="1192"/>
        <v>0</v>
      </c>
      <c r="AJ2238">
        <f t="shared" si="1193"/>
        <v>0</v>
      </c>
      <c r="AL2238">
        <f t="shared" si="1194"/>
        <v>0</v>
      </c>
      <c r="AM2238">
        <f t="shared" si="1195"/>
        <v>0</v>
      </c>
      <c r="AN2238">
        <f t="shared" si="1196"/>
        <v>0</v>
      </c>
      <c r="AO2238">
        <f t="shared" si="1197"/>
        <v>0</v>
      </c>
      <c r="AQ2238">
        <f t="shared" si="1198"/>
        <v>0</v>
      </c>
      <c r="AR2238">
        <f t="shared" si="1199"/>
        <v>0</v>
      </c>
      <c r="AS2238">
        <f t="shared" si="1200"/>
        <v>0</v>
      </c>
      <c r="AT2238">
        <f t="shared" si="1201"/>
        <v>0</v>
      </c>
      <c r="AV2238">
        <f t="shared" si="1202"/>
        <v>0</v>
      </c>
      <c r="AW2238">
        <f t="shared" si="1203"/>
        <v>0</v>
      </c>
      <c r="AX2238">
        <f t="shared" si="1204"/>
        <v>0</v>
      </c>
      <c r="AY2238">
        <f t="shared" si="1205"/>
        <v>0</v>
      </c>
      <c r="BA2238">
        <f t="shared" si="1206"/>
        <v>0</v>
      </c>
      <c r="BB2238">
        <f t="shared" si="1207"/>
        <v>0</v>
      </c>
      <c r="BC2238">
        <f t="shared" si="1208"/>
        <v>0</v>
      </c>
      <c r="BD2238">
        <f t="shared" si="1209"/>
        <v>0</v>
      </c>
    </row>
    <row r="2239" spans="1:56" ht="15" customHeight="1">
      <c r="A2239" s="166"/>
      <c r="B2239" s="7"/>
      <c r="C2239" s="208" t="s">
        <v>151</v>
      </c>
      <c r="D2239" s="410" t="str">
        <f t="shared" si="1189"/>
        <v/>
      </c>
      <c r="E2239" s="411"/>
      <c r="F2239" s="411"/>
      <c r="G2239" s="411"/>
      <c r="H2239" s="411"/>
      <c r="I2239" s="411"/>
      <c r="J2239" s="412"/>
      <c r="K2239" s="234"/>
      <c r="L2239" s="234"/>
      <c r="M2239" s="234"/>
      <c r="N2239" s="234"/>
      <c r="O2239" s="234"/>
      <c r="P2239" s="234"/>
      <c r="Q2239" s="234"/>
      <c r="R2239" s="234"/>
      <c r="S2239" s="234"/>
      <c r="T2239" s="234"/>
      <c r="U2239" s="234"/>
      <c r="V2239" s="234"/>
      <c r="W2239" s="234"/>
      <c r="X2239" s="234"/>
      <c r="Y2239" s="234"/>
      <c r="Z2239" s="234"/>
      <c r="AA2239" s="234"/>
      <c r="AB2239" s="234"/>
      <c r="AC2239" s="234"/>
      <c r="AD2239" s="234"/>
      <c r="AG2239">
        <f t="shared" si="1190"/>
        <v>0</v>
      </c>
      <c r="AH2239">
        <f t="shared" si="1191"/>
        <v>0</v>
      </c>
      <c r="AI2239">
        <f t="shared" si="1192"/>
        <v>0</v>
      </c>
      <c r="AJ2239">
        <f t="shared" si="1193"/>
        <v>0</v>
      </c>
      <c r="AL2239">
        <f t="shared" si="1194"/>
        <v>0</v>
      </c>
      <c r="AM2239">
        <f t="shared" si="1195"/>
        <v>0</v>
      </c>
      <c r="AN2239">
        <f t="shared" si="1196"/>
        <v>0</v>
      </c>
      <c r="AO2239">
        <f t="shared" si="1197"/>
        <v>0</v>
      </c>
      <c r="AQ2239">
        <f t="shared" si="1198"/>
        <v>0</v>
      </c>
      <c r="AR2239">
        <f t="shared" si="1199"/>
        <v>0</v>
      </c>
      <c r="AS2239">
        <f t="shared" si="1200"/>
        <v>0</v>
      </c>
      <c r="AT2239">
        <f t="shared" si="1201"/>
        <v>0</v>
      </c>
      <c r="AV2239">
        <f t="shared" si="1202"/>
        <v>0</v>
      </c>
      <c r="AW2239">
        <f t="shared" si="1203"/>
        <v>0</v>
      </c>
      <c r="AX2239">
        <f t="shared" si="1204"/>
        <v>0</v>
      </c>
      <c r="AY2239">
        <f t="shared" si="1205"/>
        <v>0</v>
      </c>
      <c r="BA2239">
        <f t="shared" si="1206"/>
        <v>0</v>
      </c>
      <c r="BB2239">
        <f t="shared" si="1207"/>
        <v>0</v>
      </c>
      <c r="BC2239">
        <f t="shared" si="1208"/>
        <v>0</v>
      </c>
      <c r="BD2239">
        <f t="shared" si="1209"/>
        <v>0</v>
      </c>
    </row>
    <row r="2240" spans="1:56" ht="15" customHeight="1">
      <c r="A2240" s="166"/>
      <c r="B2240" s="7"/>
      <c r="C2240" s="207" t="s">
        <v>152</v>
      </c>
      <c r="D2240" s="410" t="str">
        <f t="shared" si="1189"/>
        <v/>
      </c>
      <c r="E2240" s="411"/>
      <c r="F2240" s="411"/>
      <c r="G2240" s="411"/>
      <c r="H2240" s="411"/>
      <c r="I2240" s="411"/>
      <c r="J2240" s="412"/>
      <c r="K2240" s="234"/>
      <c r="L2240" s="234"/>
      <c r="M2240" s="234"/>
      <c r="N2240" s="234"/>
      <c r="O2240" s="234"/>
      <c r="P2240" s="234"/>
      <c r="Q2240" s="234"/>
      <c r="R2240" s="234"/>
      <c r="S2240" s="234"/>
      <c r="T2240" s="234"/>
      <c r="U2240" s="234"/>
      <c r="V2240" s="234"/>
      <c r="W2240" s="234"/>
      <c r="X2240" s="234"/>
      <c r="Y2240" s="234"/>
      <c r="Z2240" s="234"/>
      <c r="AA2240" s="234"/>
      <c r="AB2240" s="234"/>
      <c r="AC2240" s="234"/>
      <c r="AD2240" s="234"/>
      <c r="AG2240">
        <f t="shared" si="1190"/>
        <v>0</v>
      </c>
      <c r="AH2240">
        <f t="shared" si="1191"/>
        <v>0</v>
      </c>
      <c r="AI2240">
        <f t="shared" si="1192"/>
        <v>0</v>
      </c>
      <c r="AJ2240">
        <f t="shared" si="1193"/>
        <v>0</v>
      </c>
      <c r="AL2240">
        <f t="shared" si="1194"/>
        <v>0</v>
      </c>
      <c r="AM2240">
        <f t="shared" si="1195"/>
        <v>0</v>
      </c>
      <c r="AN2240">
        <f t="shared" si="1196"/>
        <v>0</v>
      </c>
      <c r="AO2240">
        <f t="shared" si="1197"/>
        <v>0</v>
      </c>
      <c r="AQ2240">
        <f t="shared" si="1198"/>
        <v>0</v>
      </c>
      <c r="AR2240">
        <f t="shared" si="1199"/>
        <v>0</v>
      </c>
      <c r="AS2240">
        <f t="shared" si="1200"/>
        <v>0</v>
      </c>
      <c r="AT2240">
        <f t="shared" si="1201"/>
        <v>0</v>
      </c>
      <c r="AV2240">
        <f t="shared" si="1202"/>
        <v>0</v>
      </c>
      <c r="AW2240">
        <f t="shared" si="1203"/>
        <v>0</v>
      </c>
      <c r="AX2240">
        <f t="shared" si="1204"/>
        <v>0</v>
      </c>
      <c r="AY2240">
        <f t="shared" si="1205"/>
        <v>0</v>
      </c>
      <c r="BA2240">
        <f t="shared" si="1206"/>
        <v>0</v>
      </c>
      <c r="BB2240">
        <f t="shared" si="1207"/>
        <v>0</v>
      </c>
      <c r="BC2240">
        <f t="shared" si="1208"/>
        <v>0</v>
      </c>
      <c r="BD2240">
        <f t="shared" si="1209"/>
        <v>0</v>
      </c>
    </row>
    <row r="2241" spans="1:56" ht="15" customHeight="1">
      <c r="A2241" s="166"/>
      <c r="B2241" s="7"/>
      <c r="C2241" s="207" t="s">
        <v>153</v>
      </c>
      <c r="D2241" s="410" t="str">
        <f t="shared" si="1189"/>
        <v/>
      </c>
      <c r="E2241" s="411"/>
      <c r="F2241" s="411"/>
      <c r="G2241" s="411"/>
      <c r="H2241" s="411"/>
      <c r="I2241" s="411"/>
      <c r="J2241" s="412"/>
      <c r="K2241" s="234"/>
      <c r="L2241" s="234"/>
      <c r="M2241" s="234"/>
      <c r="N2241" s="234"/>
      <c r="O2241" s="234"/>
      <c r="P2241" s="234"/>
      <c r="Q2241" s="234"/>
      <c r="R2241" s="234"/>
      <c r="S2241" s="234"/>
      <c r="T2241" s="234"/>
      <c r="U2241" s="234"/>
      <c r="V2241" s="234"/>
      <c r="W2241" s="234"/>
      <c r="X2241" s="234"/>
      <c r="Y2241" s="234"/>
      <c r="Z2241" s="234"/>
      <c r="AA2241" s="234"/>
      <c r="AB2241" s="234"/>
      <c r="AC2241" s="234"/>
      <c r="AD2241" s="234"/>
      <c r="AG2241">
        <f t="shared" si="1190"/>
        <v>0</v>
      </c>
      <c r="AH2241">
        <f t="shared" si="1191"/>
        <v>0</v>
      </c>
      <c r="AI2241">
        <f t="shared" si="1192"/>
        <v>0</v>
      </c>
      <c r="AJ2241">
        <f t="shared" si="1193"/>
        <v>0</v>
      </c>
      <c r="AL2241">
        <f t="shared" si="1194"/>
        <v>0</v>
      </c>
      <c r="AM2241">
        <f t="shared" si="1195"/>
        <v>0</v>
      </c>
      <c r="AN2241">
        <f t="shared" si="1196"/>
        <v>0</v>
      </c>
      <c r="AO2241">
        <f t="shared" si="1197"/>
        <v>0</v>
      </c>
      <c r="AQ2241">
        <f t="shared" si="1198"/>
        <v>0</v>
      </c>
      <c r="AR2241">
        <f t="shared" si="1199"/>
        <v>0</v>
      </c>
      <c r="AS2241">
        <f t="shared" si="1200"/>
        <v>0</v>
      </c>
      <c r="AT2241">
        <f t="shared" si="1201"/>
        <v>0</v>
      </c>
      <c r="AV2241">
        <f t="shared" si="1202"/>
        <v>0</v>
      </c>
      <c r="AW2241">
        <f t="shared" si="1203"/>
        <v>0</v>
      </c>
      <c r="AX2241">
        <f t="shared" si="1204"/>
        <v>0</v>
      </c>
      <c r="AY2241">
        <f t="shared" si="1205"/>
        <v>0</v>
      </c>
      <c r="BA2241">
        <f t="shared" si="1206"/>
        <v>0</v>
      </c>
      <c r="BB2241">
        <f t="shared" si="1207"/>
        <v>0</v>
      </c>
      <c r="BC2241">
        <f t="shared" si="1208"/>
        <v>0</v>
      </c>
      <c r="BD2241">
        <f t="shared" si="1209"/>
        <v>0</v>
      </c>
    </row>
    <row r="2242" spans="1:56" ht="15" customHeight="1">
      <c r="A2242" s="166"/>
      <c r="B2242" s="7"/>
      <c r="C2242" s="207" t="s">
        <v>154</v>
      </c>
      <c r="D2242" s="410" t="str">
        <f t="shared" si="1189"/>
        <v/>
      </c>
      <c r="E2242" s="411"/>
      <c r="F2242" s="411"/>
      <c r="G2242" s="411"/>
      <c r="H2242" s="411"/>
      <c r="I2242" s="411"/>
      <c r="J2242" s="412"/>
      <c r="K2242" s="234"/>
      <c r="L2242" s="234"/>
      <c r="M2242" s="234"/>
      <c r="N2242" s="234"/>
      <c r="O2242" s="234"/>
      <c r="P2242" s="234"/>
      <c r="Q2242" s="234"/>
      <c r="R2242" s="234"/>
      <c r="S2242" s="234"/>
      <c r="T2242" s="234"/>
      <c r="U2242" s="234"/>
      <c r="V2242" s="234"/>
      <c r="W2242" s="234"/>
      <c r="X2242" s="234"/>
      <c r="Y2242" s="234"/>
      <c r="Z2242" s="234"/>
      <c r="AA2242" s="234"/>
      <c r="AB2242" s="234"/>
      <c r="AC2242" s="234"/>
      <c r="AD2242" s="234"/>
      <c r="AG2242">
        <f t="shared" si="1190"/>
        <v>0</v>
      </c>
      <c r="AH2242">
        <f t="shared" si="1191"/>
        <v>0</v>
      </c>
      <c r="AI2242">
        <f t="shared" si="1192"/>
        <v>0</v>
      </c>
      <c r="AJ2242">
        <f t="shared" si="1193"/>
        <v>0</v>
      </c>
      <c r="AL2242">
        <f t="shared" si="1194"/>
        <v>0</v>
      </c>
      <c r="AM2242">
        <f t="shared" si="1195"/>
        <v>0</v>
      </c>
      <c r="AN2242">
        <f t="shared" si="1196"/>
        <v>0</v>
      </c>
      <c r="AO2242">
        <f t="shared" si="1197"/>
        <v>0</v>
      </c>
      <c r="AQ2242">
        <f t="shared" si="1198"/>
        <v>0</v>
      </c>
      <c r="AR2242">
        <f t="shared" si="1199"/>
        <v>0</v>
      </c>
      <c r="AS2242">
        <f t="shared" si="1200"/>
        <v>0</v>
      </c>
      <c r="AT2242">
        <f t="shared" si="1201"/>
        <v>0</v>
      </c>
      <c r="AV2242">
        <f t="shared" si="1202"/>
        <v>0</v>
      </c>
      <c r="AW2242">
        <f t="shared" si="1203"/>
        <v>0</v>
      </c>
      <c r="AX2242">
        <f t="shared" si="1204"/>
        <v>0</v>
      </c>
      <c r="AY2242">
        <f t="shared" si="1205"/>
        <v>0</v>
      </c>
      <c r="BA2242">
        <f t="shared" si="1206"/>
        <v>0</v>
      </c>
      <c r="BB2242">
        <f t="shared" si="1207"/>
        <v>0</v>
      </c>
      <c r="BC2242">
        <f t="shared" si="1208"/>
        <v>0</v>
      </c>
      <c r="BD2242">
        <f t="shared" si="1209"/>
        <v>0</v>
      </c>
    </row>
    <row r="2243" spans="1:56" ht="15" customHeight="1">
      <c r="A2243" s="166"/>
      <c r="B2243" s="7"/>
      <c r="C2243" s="207" t="s">
        <v>155</v>
      </c>
      <c r="D2243" s="410" t="str">
        <f t="shared" si="1189"/>
        <v/>
      </c>
      <c r="E2243" s="411"/>
      <c r="F2243" s="411"/>
      <c r="G2243" s="411"/>
      <c r="H2243" s="411"/>
      <c r="I2243" s="411"/>
      <c r="J2243" s="412"/>
      <c r="K2243" s="234"/>
      <c r="L2243" s="234"/>
      <c r="M2243" s="234"/>
      <c r="N2243" s="234"/>
      <c r="O2243" s="234"/>
      <c r="P2243" s="234"/>
      <c r="Q2243" s="234"/>
      <c r="R2243" s="234"/>
      <c r="S2243" s="234"/>
      <c r="T2243" s="234"/>
      <c r="U2243" s="234"/>
      <c r="V2243" s="234"/>
      <c r="W2243" s="234"/>
      <c r="X2243" s="234"/>
      <c r="Y2243" s="234"/>
      <c r="Z2243" s="234"/>
      <c r="AA2243" s="234"/>
      <c r="AB2243" s="234"/>
      <c r="AC2243" s="234"/>
      <c r="AD2243" s="234"/>
      <c r="AG2243">
        <f t="shared" si="1190"/>
        <v>0</v>
      </c>
      <c r="AH2243">
        <f t="shared" si="1191"/>
        <v>0</v>
      </c>
      <c r="AI2243">
        <f t="shared" si="1192"/>
        <v>0</v>
      </c>
      <c r="AJ2243">
        <f t="shared" si="1193"/>
        <v>0</v>
      </c>
      <c r="AL2243">
        <f t="shared" si="1194"/>
        <v>0</v>
      </c>
      <c r="AM2243">
        <f t="shared" si="1195"/>
        <v>0</v>
      </c>
      <c r="AN2243">
        <f t="shared" si="1196"/>
        <v>0</v>
      </c>
      <c r="AO2243">
        <f t="shared" si="1197"/>
        <v>0</v>
      </c>
      <c r="AQ2243">
        <f t="shared" si="1198"/>
        <v>0</v>
      </c>
      <c r="AR2243">
        <f t="shared" si="1199"/>
        <v>0</v>
      </c>
      <c r="AS2243">
        <f t="shared" si="1200"/>
        <v>0</v>
      </c>
      <c r="AT2243">
        <f t="shared" si="1201"/>
        <v>0</v>
      </c>
      <c r="AV2243">
        <f t="shared" si="1202"/>
        <v>0</v>
      </c>
      <c r="AW2243">
        <f t="shared" si="1203"/>
        <v>0</v>
      </c>
      <c r="AX2243">
        <f t="shared" si="1204"/>
        <v>0</v>
      </c>
      <c r="AY2243">
        <f t="shared" si="1205"/>
        <v>0</v>
      </c>
      <c r="BA2243">
        <f t="shared" si="1206"/>
        <v>0</v>
      </c>
      <c r="BB2243">
        <f t="shared" si="1207"/>
        <v>0</v>
      </c>
      <c r="BC2243">
        <f t="shared" si="1208"/>
        <v>0</v>
      </c>
      <c r="BD2243">
        <f t="shared" si="1209"/>
        <v>0</v>
      </c>
    </row>
    <row r="2244" spans="1:56" ht="15" customHeight="1">
      <c r="A2244" s="166"/>
      <c r="B2244" s="7"/>
      <c r="C2244" s="207" t="s">
        <v>156</v>
      </c>
      <c r="D2244" s="410" t="str">
        <f t="shared" si="1189"/>
        <v/>
      </c>
      <c r="E2244" s="411"/>
      <c r="F2244" s="411"/>
      <c r="G2244" s="411"/>
      <c r="H2244" s="411"/>
      <c r="I2244" s="411"/>
      <c r="J2244" s="412"/>
      <c r="K2244" s="234"/>
      <c r="L2244" s="234"/>
      <c r="M2244" s="234"/>
      <c r="N2244" s="234"/>
      <c r="O2244" s="234"/>
      <c r="P2244" s="234"/>
      <c r="Q2244" s="234"/>
      <c r="R2244" s="234"/>
      <c r="S2244" s="234"/>
      <c r="T2244" s="234"/>
      <c r="U2244" s="234"/>
      <c r="V2244" s="234"/>
      <c r="W2244" s="234"/>
      <c r="X2244" s="234"/>
      <c r="Y2244" s="234"/>
      <c r="Z2244" s="234"/>
      <c r="AA2244" s="234"/>
      <c r="AB2244" s="234"/>
      <c r="AC2244" s="234"/>
      <c r="AD2244" s="234"/>
      <c r="AG2244">
        <f t="shared" si="1190"/>
        <v>0</v>
      </c>
      <c r="AH2244">
        <f t="shared" si="1191"/>
        <v>0</v>
      </c>
      <c r="AI2244">
        <f t="shared" si="1192"/>
        <v>0</v>
      </c>
      <c r="AJ2244">
        <f t="shared" si="1193"/>
        <v>0</v>
      </c>
      <c r="AL2244">
        <f t="shared" si="1194"/>
        <v>0</v>
      </c>
      <c r="AM2244">
        <f t="shared" si="1195"/>
        <v>0</v>
      </c>
      <c r="AN2244">
        <f t="shared" si="1196"/>
        <v>0</v>
      </c>
      <c r="AO2244">
        <f t="shared" si="1197"/>
        <v>0</v>
      </c>
      <c r="AQ2244">
        <f t="shared" si="1198"/>
        <v>0</v>
      </c>
      <c r="AR2244">
        <f t="shared" si="1199"/>
        <v>0</v>
      </c>
      <c r="AS2244">
        <f t="shared" si="1200"/>
        <v>0</v>
      </c>
      <c r="AT2244">
        <f t="shared" si="1201"/>
        <v>0</v>
      </c>
      <c r="AV2244">
        <f t="shared" si="1202"/>
        <v>0</v>
      </c>
      <c r="AW2244">
        <f t="shared" si="1203"/>
        <v>0</v>
      </c>
      <c r="AX2244">
        <f t="shared" si="1204"/>
        <v>0</v>
      </c>
      <c r="AY2244">
        <f t="shared" si="1205"/>
        <v>0</v>
      </c>
      <c r="BA2244">
        <f t="shared" si="1206"/>
        <v>0</v>
      </c>
      <c r="BB2244">
        <f t="shared" si="1207"/>
        <v>0</v>
      </c>
      <c r="BC2244">
        <f t="shared" si="1208"/>
        <v>0</v>
      </c>
      <c r="BD2244">
        <f t="shared" si="1209"/>
        <v>0</v>
      </c>
    </row>
    <row r="2245" spans="1:56" ht="15" customHeight="1">
      <c r="A2245" s="166"/>
      <c r="B2245" s="7"/>
      <c r="C2245" s="207" t="s">
        <v>157</v>
      </c>
      <c r="D2245" s="410" t="str">
        <f t="shared" si="1189"/>
        <v/>
      </c>
      <c r="E2245" s="411"/>
      <c r="F2245" s="411"/>
      <c r="G2245" s="411"/>
      <c r="H2245" s="411"/>
      <c r="I2245" s="411"/>
      <c r="J2245" s="412"/>
      <c r="K2245" s="234"/>
      <c r="L2245" s="234"/>
      <c r="M2245" s="234"/>
      <c r="N2245" s="234"/>
      <c r="O2245" s="234"/>
      <c r="P2245" s="234"/>
      <c r="Q2245" s="234"/>
      <c r="R2245" s="234"/>
      <c r="S2245" s="234"/>
      <c r="T2245" s="234"/>
      <c r="U2245" s="234"/>
      <c r="V2245" s="234"/>
      <c r="W2245" s="234"/>
      <c r="X2245" s="234"/>
      <c r="Y2245" s="234"/>
      <c r="Z2245" s="234"/>
      <c r="AA2245" s="234"/>
      <c r="AB2245" s="234"/>
      <c r="AC2245" s="234"/>
      <c r="AD2245" s="234"/>
      <c r="AG2245">
        <f t="shared" si="1190"/>
        <v>0</v>
      </c>
      <c r="AH2245">
        <f t="shared" si="1191"/>
        <v>0</v>
      </c>
      <c r="AI2245">
        <f t="shared" si="1192"/>
        <v>0</v>
      </c>
      <c r="AJ2245">
        <f t="shared" si="1193"/>
        <v>0</v>
      </c>
      <c r="AL2245">
        <f t="shared" si="1194"/>
        <v>0</v>
      </c>
      <c r="AM2245">
        <f t="shared" si="1195"/>
        <v>0</v>
      </c>
      <c r="AN2245">
        <f t="shared" si="1196"/>
        <v>0</v>
      </c>
      <c r="AO2245">
        <f t="shared" si="1197"/>
        <v>0</v>
      </c>
      <c r="AQ2245">
        <f t="shared" si="1198"/>
        <v>0</v>
      </c>
      <c r="AR2245">
        <f t="shared" si="1199"/>
        <v>0</v>
      </c>
      <c r="AS2245">
        <f t="shared" si="1200"/>
        <v>0</v>
      </c>
      <c r="AT2245">
        <f t="shared" si="1201"/>
        <v>0</v>
      </c>
      <c r="AV2245">
        <f t="shared" si="1202"/>
        <v>0</v>
      </c>
      <c r="AW2245">
        <f t="shared" si="1203"/>
        <v>0</v>
      </c>
      <c r="AX2245">
        <f t="shared" si="1204"/>
        <v>0</v>
      </c>
      <c r="AY2245">
        <f t="shared" si="1205"/>
        <v>0</v>
      </c>
      <c r="BA2245">
        <f t="shared" si="1206"/>
        <v>0</v>
      </c>
      <c r="BB2245">
        <f t="shared" si="1207"/>
        <v>0</v>
      </c>
      <c r="BC2245">
        <f t="shared" si="1208"/>
        <v>0</v>
      </c>
      <c r="BD2245">
        <f t="shared" si="1209"/>
        <v>0</v>
      </c>
    </row>
    <row r="2246" spans="1:56" ht="15" customHeight="1">
      <c r="A2246" s="166"/>
      <c r="B2246" s="7"/>
      <c r="C2246" s="207" t="s">
        <v>158</v>
      </c>
      <c r="D2246" s="410" t="str">
        <f t="shared" si="1189"/>
        <v/>
      </c>
      <c r="E2246" s="411"/>
      <c r="F2246" s="411"/>
      <c r="G2246" s="411"/>
      <c r="H2246" s="411"/>
      <c r="I2246" s="411"/>
      <c r="J2246" s="412"/>
      <c r="K2246" s="234"/>
      <c r="L2246" s="234"/>
      <c r="M2246" s="234"/>
      <c r="N2246" s="234"/>
      <c r="O2246" s="234"/>
      <c r="P2246" s="234"/>
      <c r="Q2246" s="234"/>
      <c r="R2246" s="234"/>
      <c r="S2246" s="234"/>
      <c r="T2246" s="234"/>
      <c r="U2246" s="234"/>
      <c r="V2246" s="234"/>
      <c r="W2246" s="234"/>
      <c r="X2246" s="234"/>
      <c r="Y2246" s="234"/>
      <c r="Z2246" s="234"/>
      <c r="AA2246" s="234"/>
      <c r="AB2246" s="234"/>
      <c r="AC2246" s="234"/>
      <c r="AD2246" s="234"/>
      <c r="AG2246">
        <f t="shared" si="1190"/>
        <v>0</v>
      </c>
      <c r="AH2246">
        <f t="shared" si="1191"/>
        <v>0</v>
      </c>
      <c r="AI2246">
        <f t="shared" si="1192"/>
        <v>0</v>
      </c>
      <c r="AJ2246">
        <f t="shared" si="1193"/>
        <v>0</v>
      </c>
      <c r="AL2246">
        <f t="shared" si="1194"/>
        <v>0</v>
      </c>
      <c r="AM2246">
        <f t="shared" si="1195"/>
        <v>0</v>
      </c>
      <c r="AN2246">
        <f t="shared" si="1196"/>
        <v>0</v>
      </c>
      <c r="AO2246">
        <f t="shared" si="1197"/>
        <v>0</v>
      </c>
      <c r="AQ2246">
        <f t="shared" si="1198"/>
        <v>0</v>
      </c>
      <c r="AR2246">
        <f t="shared" si="1199"/>
        <v>0</v>
      </c>
      <c r="AS2246">
        <f t="shared" si="1200"/>
        <v>0</v>
      </c>
      <c r="AT2246">
        <f t="shared" si="1201"/>
        <v>0</v>
      </c>
      <c r="AV2246">
        <f t="shared" si="1202"/>
        <v>0</v>
      </c>
      <c r="AW2246">
        <f t="shared" si="1203"/>
        <v>0</v>
      </c>
      <c r="AX2246">
        <f t="shared" si="1204"/>
        <v>0</v>
      </c>
      <c r="AY2246">
        <f t="shared" si="1205"/>
        <v>0</v>
      </c>
      <c r="BA2246">
        <f t="shared" si="1206"/>
        <v>0</v>
      </c>
      <c r="BB2246">
        <f t="shared" si="1207"/>
        <v>0</v>
      </c>
      <c r="BC2246">
        <f t="shared" si="1208"/>
        <v>0</v>
      </c>
      <c r="BD2246">
        <f t="shared" si="1209"/>
        <v>0</v>
      </c>
    </row>
    <row r="2247" spans="1:56" ht="15" customHeight="1">
      <c r="A2247" s="166"/>
      <c r="B2247" s="7"/>
      <c r="C2247" s="207" t="s">
        <v>159</v>
      </c>
      <c r="D2247" s="410" t="str">
        <f t="shared" si="1189"/>
        <v/>
      </c>
      <c r="E2247" s="411"/>
      <c r="F2247" s="411"/>
      <c r="G2247" s="411"/>
      <c r="H2247" s="411"/>
      <c r="I2247" s="411"/>
      <c r="J2247" s="412"/>
      <c r="K2247" s="234"/>
      <c r="L2247" s="234"/>
      <c r="M2247" s="234"/>
      <c r="N2247" s="234"/>
      <c r="O2247" s="234"/>
      <c r="P2247" s="234"/>
      <c r="Q2247" s="234"/>
      <c r="R2247" s="234"/>
      <c r="S2247" s="234"/>
      <c r="T2247" s="234"/>
      <c r="U2247" s="234"/>
      <c r="V2247" s="234"/>
      <c r="W2247" s="234"/>
      <c r="X2247" s="234"/>
      <c r="Y2247" s="234"/>
      <c r="Z2247" s="234"/>
      <c r="AA2247" s="234"/>
      <c r="AB2247" s="234"/>
      <c r="AC2247" s="234"/>
      <c r="AD2247" s="234"/>
      <c r="AG2247">
        <f t="shared" si="1190"/>
        <v>0</v>
      </c>
      <c r="AH2247">
        <f t="shared" si="1191"/>
        <v>0</v>
      </c>
      <c r="AI2247">
        <f t="shared" si="1192"/>
        <v>0</v>
      </c>
      <c r="AJ2247">
        <f t="shared" si="1193"/>
        <v>0</v>
      </c>
      <c r="AL2247">
        <f t="shared" si="1194"/>
        <v>0</v>
      </c>
      <c r="AM2247">
        <f t="shared" si="1195"/>
        <v>0</v>
      </c>
      <c r="AN2247">
        <f t="shared" si="1196"/>
        <v>0</v>
      </c>
      <c r="AO2247">
        <f t="shared" si="1197"/>
        <v>0</v>
      </c>
      <c r="AQ2247">
        <f t="shared" si="1198"/>
        <v>0</v>
      </c>
      <c r="AR2247">
        <f t="shared" si="1199"/>
        <v>0</v>
      </c>
      <c r="AS2247">
        <f t="shared" si="1200"/>
        <v>0</v>
      </c>
      <c r="AT2247">
        <f t="shared" si="1201"/>
        <v>0</v>
      </c>
      <c r="AV2247">
        <f t="shared" si="1202"/>
        <v>0</v>
      </c>
      <c r="AW2247">
        <f t="shared" si="1203"/>
        <v>0</v>
      </c>
      <c r="AX2247">
        <f t="shared" si="1204"/>
        <v>0</v>
      </c>
      <c r="AY2247">
        <f t="shared" si="1205"/>
        <v>0</v>
      </c>
      <c r="BA2247">
        <f t="shared" si="1206"/>
        <v>0</v>
      </c>
      <c r="BB2247">
        <f t="shared" si="1207"/>
        <v>0</v>
      </c>
      <c r="BC2247">
        <f t="shared" si="1208"/>
        <v>0</v>
      </c>
      <c r="BD2247">
        <f t="shared" si="1209"/>
        <v>0</v>
      </c>
    </row>
    <row r="2248" spans="1:56" ht="15" customHeight="1">
      <c r="A2248" s="166"/>
      <c r="B2248" s="7"/>
      <c r="C2248" s="207" t="s">
        <v>160</v>
      </c>
      <c r="D2248" s="410" t="str">
        <f t="shared" si="1189"/>
        <v/>
      </c>
      <c r="E2248" s="411"/>
      <c r="F2248" s="411"/>
      <c r="G2248" s="411"/>
      <c r="H2248" s="411"/>
      <c r="I2248" s="411"/>
      <c r="J2248" s="412"/>
      <c r="K2248" s="234"/>
      <c r="L2248" s="234"/>
      <c r="M2248" s="234"/>
      <c r="N2248" s="234"/>
      <c r="O2248" s="234"/>
      <c r="P2248" s="234"/>
      <c r="Q2248" s="234"/>
      <c r="R2248" s="234"/>
      <c r="S2248" s="234"/>
      <c r="T2248" s="234"/>
      <c r="U2248" s="234"/>
      <c r="V2248" s="234"/>
      <c r="W2248" s="234"/>
      <c r="X2248" s="234"/>
      <c r="Y2248" s="234"/>
      <c r="Z2248" s="234"/>
      <c r="AA2248" s="234"/>
      <c r="AB2248" s="234"/>
      <c r="AC2248" s="234"/>
      <c r="AD2248" s="234"/>
      <c r="AG2248">
        <f t="shared" si="1190"/>
        <v>0</v>
      </c>
      <c r="AH2248">
        <f t="shared" si="1191"/>
        <v>0</v>
      </c>
      <c r="AI2248">
        <f t="shared" si="1192"/>
        <v>0</v>
      </c>
      <c r="AJ2248">
        <f t="shared" si="1193"/>
        <v>0</v>
      </c>
      <c r="AL2248">
        <f t="shared" si="1194"/>
        <v>0</v>
      </c>
      <c r="AM2248">
        <f t="shared" si="1195"/>
        <v>0</v>
      </c>
      <c r="AN2248">
        <f t="shared" si="1196"/>
        <v>0</v>
      </c>
      <c r="AO2248">
        <f t="shared" si="1197"/>
        <v>0</v>
      </c>
      <c r="AQ2248">
        <f t="shared" si="1198"/>
        <v>0</v>
      </c>
      <c r="AR2248">
        <f t="shared" si="1199"/>
        <v>0</v>
      </c>
      <c r="AS2248">
        <f t="shared" si="1200"/>
        <v>0</v>
      </c>
      <c r="AT2248">
        <f t="shared" si="1201"/>
        <v>0</v>
      </c>
      <c r="AV2248">
        <f t="shared" si="1202"/>
        <v>0</v>
      </c>
      <c r="AW2248">
        <f t="shared" si="1203"/>
        <v>0</v>
      </c>
      <c r="AX2248">
        <f t="shared" si="1204"/>
        <v>0</v>
      </c>
      <c r="AY2248">
        <f t="shared" si="1205"/>
        <v>0</v>
      </c>
      <c r="BA2248">
        <f t="shared" si="1206"/>
        <v>0</v>
      </c>
      <c r="BB2248">
        <f t="shared" si="1207"/>
        <v>0</v>
      </c>
      <c r="BC2248">
        <f t="shared" si="1208"/>
        <v>0</v>
      </c>
      <c r="BD2248">
        <f t="shared" si="1209"/>
        <v>0</v>
      </c>
    </row>
    <row r="2249" spans="1:56" ht="15" customHeight="1">
      <c r="A2249" s="166"/>
      <c r="B2249" s="7"/>
      <c r="C2249" s="207" t="s">
        <v>161</v>
      </c>
      <c r="D2249" s="410" t="str">
        <f t="shared" si="1189"/>
        <v/>
      </c>
      <c r="E2249" s="411"/>
      <c r="F2249" s="411"/>
      <c r="G2249" s="411"/>
      <c r="H2249" s="411"/>
      <c r="I2249" s="411"/>
      <c r="J2249" s="412"/>
      <c r="K2249" s="234"/>
      <c r="L2249" s="234"/>
      <c r="M2249" s="234"/>
      <c r="N2249" s="234"/>
      <c r="O2249" s="234"/>
      <c r="P2249" s="234"/>
      <c r="Q2249" s="234"/>
      <c r="R2249" s="234"/>
      <c r="S2249" s="234"/>
      <c r="T2249" s="234"/>
      <c r="U2249" s="234"/>
      <c r="V2249" s="234"/>
      <c r="W2249" s="234"/>
      <c r="X2249" s="234"/>
      <c r="Y2249" s="234"/>
      <c r="Z2249" s="234"/>
      <c r="AA2249" s="234"/>
      <c r="AB2249" s="234"/>
      <c r="AC2249" s="234"/>
      <c r="AD2249" s="234"/>
      <c r="AG2249">
        <f t="shared" si="1190"/>
        <v>0</v>
      </c>
      <c r="AH2249">
        <f t="shared" si="1191"/>
        <v>0</v>
      </c>
      <c r="AI2249">
        <f t="shared" si="1192"/>
        <v>0</v>
      </c>
      <c r="AJ2249">
        <f t="shared" si="1193"/>
        <v>0</v>
      </c>
      <c r="AL2249">
        <f t="shared" si="1194"/>
        <v>0</v>
      </c>
      <c r="AM2249">
        <f t="shared" si="1195"/>
        <v>0</v>
      </c>
      <c r="AN2249">
        <f t="shared" si="1196"/>
        <v>0</v>
      </c>
      <c r="AO2249">
        <f t="shared" si="1197"/>
        <v>0</v>
      </c>
      <c r="AQ2249">
        <f t="shared" si="1198"/>
        <v>0</v>
      </c>
      <c r="AR2249">
        <f t="shared" si="1199"/>
        <v>0</v>
      </c>
      <c r="AS2249">
        <f t="shared" si="1200"/>
        <v>0</v>
      </c>
      <c r="AT2249">
        <f t="shared" si="1201"/>
        <v>0</v>
      </c>
      <c r="AV2249">
        <f t="shared" si="1202"/>
        <v>0</v>
      </c>
      <c r="AW2249">
        <f t="shared" si="1203"/>
        <v>0</v>
      </c>
      <c r="AX2249">
        <f t="shared" si="1204"/>
        <v>0</v>
      </c>
      <c r="AY2249">
        <f t="shared" si="1205"/>
        <v>0</v>
      </c>
      <c r="BA2249">
        <f t="shared" si="1206"/>
        <v>0</v>
      </c>
      <c r="BB2249">
        <f t="shared" si="1207"/>
        <v>0</v>
      </c>
      <c r="BC2249">
        <f t="shared" si="1208"/>
        <v>0</v>
      </c>
      <c r="BD2249">
        <f t="shared" si="1209"/>
        <v>0</v>
      </c>
    </row>
    <row r="2250" spans="1:56" ht="15" customHeight="1">
      <c r="A2250" s="166"/>
      <c r="B2250" s="7"/>
      <c r="C2250" s="207" t="s">
        <v>162</v>
      </c>
      <c r="D2250" s="410" t="str">
        <f t="shared" si="1189"/>
        <v/>
      </c>
      <c r="E2250" s="411"/>
      <c r="F2250" s="411"/>
      <c r="G2250" s="411"/>
      <c r="H2250" s="411"/>
      <c r="I2250" s="411"/>
      <c r="J2250" s="412"/>
      <c r="K2250" s="234"/>
      <c r="L2250" s="234"/>
      <c r="M2250" s="234"/>
      <c r="N2250" s="234"/>
      <c r="O2250" s="234"/>
      <c r="P2250" s="234"/>
      <c r="Q2250" s="234"/>
      <c r="R2250" s="234"/>
      <c r="S2250" s="234"/>
      <c r="T2250" s="234"/>
      <c r="U2250" s="234"/>
      <c r="V2250" s="234"/>
      <c r="W2250" s="234"/>
      <c r="X2250" s="234"/>
      <c r="Y2250" s="234"/>
      <c r="Z2250" s="234"/>
      <c r="AA2250" s="234"/>
      <c r="AB2250" s="234"/>
      <c r="AC2250" s="234"/>
      <c r="AD2250" s="234"/>
      <c r="AG2250">
        <f t="shared" si="1190"/>
        <v>0</v>
      </c>
      <c r="AH2250">
        <f t="shared" si="1191"/>
        <v>0</v>
      </c>
      <c r="AI2250">
        <f t="shared" si="1192"/>
        <v>0</v>
      </c>
      <c r="AJ2250">
        <f t="shared" si="1193"/>
        <v>0</v>
      </c>
      <c r="AL2250">
        <f t="shared" si="1194"/>
        <v>0</v>
      </c>
      <c r="AM2250">
        <f t="shared" si="1195"/>
        <v>0</v>
      </c>
      <c r="AN2250">
        <f t="shared" si="1196"/>
        <v>0</v>
      </c>
      <c r="AO2250">
        <f t="shared" si="1197"/>
        <v>0</v>
      </c>
      <c r="AQ2250">
        <f t="shared" si="1198"/>
        <v>0</v>
      </c>
      <c r="AR2250">
        <f t="shared" si="1199"/>
        <v>0</v>
      </c>
      <c r="AS2250">
        <f t="shared" si="1200"/>
        <v>0</v>
      </c>
      <c r="AT2250">
        <f t="shared" si="1201"/>
        <v>0</v>
      </c>
      <c r="AV2250">
        <f t="shared" si="1202"/>
        <v>0</v>
      </c>
      <c r="AW2250">
        <f t="shared" si="1203"/>
        <v>0</v>
      </c>
      <c r="AX2250">
        <f t="shared" si="1204"/>
        <v>0</v>
      </c>
      <c r="AY2250">
        <f t="shared" si="1205"/>
        <v>0</v>
      </c>
      <c r="BA2250">
        <f t="shared" si="1206"/>
        <v>0</v>
      </c>
      <c r="BB2250">
        <f t="shared" si="1207"/>
        <v>0</v>
      </c>
      <c r="BC2250">
        <f t="shared" si="1208"/>
        <v>0</v>
      </c>
      <c r="BD2250">
        <f t="shared" si="1209"/>
        <v>0</v>
      </c>
    </row>
    <row r="2251" spans="1:56" ht="15" customHeight="1">
      <c r="A2251" s="166"/>
      <c r="B2251" s="7"/>
      <c r="C2251" s="207" t="s">
        <v>163</v>
      </c>
      <c r="D2251" s="410" t="str">
        <f t="shared" si="1189"/>
        <v/>
      </c>
      <c r="E2251" s="411"/>
      <c r="F2251" s="411"/>
      <c r="G2251" s="411"/>
      <c r="H2251" s="411"/>
      <c r="I2251" s="411"/>
      <c r="J2251" s="412"/>
      <c r="K2251" s="234"/>
      <c r="L2251" s="234"/>
      <c r="M2251" s="234"/>
      <c r="N2251" s="234"/>
      <c r="O2251" s="234"/>
      <c r="P2251" s="234"/>
      <c r="Q2251" s="234"/>
      <c r="R2251" s="234"/>
      <c r="S2251" s="234"/>
      <c r="T2251" s="234"/>
      <c r="U2251" s="234"/>
      <c r="V2251" s="234"/>
      <c r="W2251" s="234"/>
      <c r="X2251" s="234"/>
      <c r="Y2251" s="234"/>
      <c r="Z2251" s="234"/>
      <c r="AA2251" s="234"/>
      <c r="AB2251" s="234"/>
      <c r="AC2251" s="234"/>
      <c r="AD2251" s="234"/>
      <c r="AG2251">
        <f t="shared" si="1190"/>
        <v>0</v>
      </c>
      <c r="AH2251">
        <f t="shared" si="1191"/>
        <v>0</v>
      </c>
      <c r="AI2251">
        <f t="shared" si="1192"/>
        <v>0</v>
      </c>
      <c r="AJ2251">
        <f t="shared" si="1193"/>
        <v>0</v>
      </c>
      <c r="AL2251">
        <f t="shared" si="1194"/>
        <v>0</v>
      </c>
      <c r="AM2251">
        <f t="shared" si="1195"/>
        <v>0</v>
      </c>
      <c r="AN2251">
        <f t="shared" si="1196"/>
        <v>0</v>
      </c>
      <c r="AO2251">
        <f t="shared" si="1197"/>
        <v>0</v>
      </c>
      <c r="AQ2251">
        <f t="shared" si="1198"/>
        <v>0</v>
      </c>
      <c r="AR2251">
        <f t="shared" si="1199"/>
        <v>0</v>
      </c>
      <c r="AS2251">
        <f t="shared" si="1200"/>
        <v>0</v>
      </c>
      <c r="AT2251">
        <f t="shared" si="1201"/>
        <v>0</v>
      </c>
      <c r="AV2251">
        <f t="shared" si="1202"/>
        <v>0</v>
      </c>
      <c r="AW2251">
        <f t="shared" si="1203"/>
        <v>0</v>
      </c>
      <c r="AX2251">
        <f t="shared" si="1204"/>
        <v>0</v>
      </c>
      <c r="AY2251">
        <f t="shared" si="1205"/>
        <v>0</v>
      </c>
      <c r="BA2251">
        <f t="shared" si="1206"/>
        <v>0</v>
      </c>
      <c r="BB2251">
        <f t="shared" si="1207"/>
        <v>0</v>
      </c>
      <c r="BC2251">
        <f t="shared" si="1208"/>
        <v>0</v>
      </c>
      <c r="BD2251">
        <f t="shared" si="1209"/>
        <v>0</v>
      </c>
    </row>
    <row r="2252" spans="1:56" ht="15" customHeight="1">
      <c r="A2252" s="166"/>
      <c r="B2252" s="7"/>
      <c r="C2252" s="207" t="s">
        <v>164</v>
      </c>
      <c r="D2252" s="410" t="str">
        <f t="shared" si="1189"/>
        <v/>
      </c>
      <c r="E2252" s="411"/>
      <c r="F2252" s="411"/>
      <c r="G2252" s="411"/>
      <c r="H2252" s="411"/>
      <c r="I2252" s="411"/>
      <c r="J2252" s="412"/>
      <c r="K2252" s="234"/>
      <c r="L2252" s="234"/>
      <c r="M2252" s="234"/>
      <c r="N2252" s="234"/>
      <c r="O2252" s="234"/>
      <c r="P2252" s="234"/>
      <c r="Q2252" s="234"/>
      <c r="R2252" s="234"/>
      <c r="S2252" s="234"/>
      <c r="T2252" s="234"/>
      <c r="U2252" s="234"/>
      <c r="V2252" s="234"/>
      <c r="W2252" s="234"/>
      <c r="X2252" s="234"/>
      <c r="Y2252" s="234"/>
      <c r="Z2252" s="234"/>
      <c r="AA2252" s="234"/>
      <c r="AB2252" s="234"/>
      <c r="AC2252" s="234"/>
      <c r="AD2252" s="234"/>
      <c r="AG2252">
        <f t="shared" si="1190"/>
        <v>0</v>
      </c>
      <c r="AH2252">
        <f t="shared" si="1191"/>
        <v>0</v>
      </c>
      <c r="AI2252">
        <f t="shared" si="1192"/>
        <v>0</v>
      </c>
      <c r="AJ2252">
        <f t="shared" si="1193"/>
        <v>0</v>
      </c>
      <c r="AL2252">
        <f t="shared" si="1194"/>
        <v>0</v>
      </c>
      <c r="AM2252">
        <f t="shared" si="1195"/>
        <v>0</v>
      </c>
      <c r="AN2252">
        <f t="shared" si="1196"/>
        <v>0</v>
      </c>
      <c r="AO2252">
        <f t="shared" si="1197"/>
        <v>0</v>
      </c>
      <c r="AQ2252">
        <f t="shared" si="1198"/>
        <v>0</v>
      </c>
      <c r="AR2252">
        <f t="shared" si="1199"/>
        <v>0</v>
      </c>
      <c r="AS2252">
        <f t="shared" si="1200"/>
        <v>0</v>
      </c>
      <c r="AT2252">
        <f t="shared" si="1201"/>
        <v>0</v>
      </c>
      <c r="AV2252">
        <f t="shared" si="1202"/>
        <v>0</v>
      </c>
      <c r="AW2252">
        <f t="shared" si="1203"/>
        <v>0</v>
      </c>
      <c r="AX2252">
        <f t="shared" si="1204"/>
        <v>0</v>
      </c>
      <c r="AY2252">
        <f t="shared" si="1205"/>
        <v>0</v>
      </c>
      <c r="BA2252">
        <f t="shared" si="1206"/>
        <v>0</v>
      </c>
      <c r="BB2252">
        <f t="shared" si="1207"/>
        <v>0</v>
      </c>
      <c r="BC2252">
        <f t="shared" si="1208"/>
        <v>0</v>
      </c>
      <c r="BD2252">
        <f t="shared" si="1209"/>
        <v>0</v>
      </c>
    </row>
    <row r="2253" spans="1:56" ht="15" customHeight="1">
      <c r="A2253" s="166"/>
      <c r="B2253" s="7"/>
      <c r="C2253" s="207" t="s">
        <v>165</v>
      </c>
      <c r="D2253" s="410" t="str">
        <f t="shared" si="1189"/>
        <v/>
      </c>
      <c r="E2253" s="411"/>
      <c r="F2253" s="411"/>
      <c r="G2253" s="411"/>
      <c r="H2253" s="411"/>
      <c r="I2253" s="411"/>
      <c r="J2253" s="412"/>
      <c r="K2253" s="234"/>
      <c r="L2253" s="234"/>
      <c r="M2253" s="234"/>
      <c r="N2253" s="234"/>
      <c r="O2253" s="234"/>
      <c r="P2253" s="234"/>
      <c r="Q2253" s="234"/>
      <c r="R2253" s="234"/>
      <c r="S2253" s="234"/>
      <c r="T2253" s="234"/>
      <c r="U2253" s="234"/>
      <c r="V2253" s="234"/>
      <c r="W2253" s="234"/>
      <c r="X2253" s="234"/>
      <c r="Y2253" s="234"/>
      <c r="Z2253" s="234"/>
      <c r="AA2253" s="234"/>
      <c r="AB2253" s="234"/>
      <c r="AC2253" s="234"/>
      <c r="AD2253" s="234"/>
      <c r="AG2253">
        <f t="shared" si="1190"/>
        <v>0</v>
      </c>
      <c r="AH2253">
        <f t="shared" si="1191"/>
        <v>0</v>
      </c>
      <c r="AI2253">
        <f t="shared" si="1192"/>
        <v>0</v>
      </c>
      <c r="AJ2253">
        <f t="shared" si="1193"/>
        <v>0</v>
      </c>
      <c r="AL2253">
        <f t="shared" si="1194"/>
        <v>0</v>
      </c>
      <c r="AM2253">
        <f t="shared" si="1195"/>
        <v>0</v>
      </c>
      <c r="AN2253">
        <f t="shared" si="1196"/>
        <v>0</v>
      </c>
      <c r="AO2253">
        <f t="shared" si="1197"/>
        <v>0</v>
      </c>
      <c r="AQ2253">
        <f t="shared" si="1198"/>
        <v>0</v>
      </c>
      <c r="AR2253">
        <f t="shared" si="1199"/>
        <v>0</v>
      </c>
      <c r="AS2253">
        <f t="shared" si="1200"/>
        <v>0</v>
      </c>
      <c r="AT2253">
        <f t="shared" si="1201"/>
        <v>0</v>
      </c>
      <c r="AV2253">
        <f t="shared" si="1202"/>
        <v>0</v>
      </c>
      <c r="AW2253">
        <f t="shared" si="1203"/>
        <v>0</v>
      </c>
      <c r="AX2253">
        <f t="shared" si="1204"/>
        <v>0</v>
      </c>
      <c r="AY2253">
        <f t="shared" si="1205"/>
        <v>0</v>
      </c>
      <c r="BA2253">
        <f t="shared" si="1206"/>
        <v>0</v>
      </c>
      <c r="BB2253">
        <f t="shared" si="1207"/>
        <v>0</v>
      </c>
      <c r="BC2253">
        <f t="shared" si="1208"/>
        <v>0</v>
      </c>
      <c r="BD2253">
        <f t="shared" si="1209"/>
        <v>0</v>
      </c>
    </row>
    <row r="2254" spans="1:56" ht="15" customHeight="1">
      <c r="A2254" s="166"/>
      <c r="B2254" s="7"/>
      <c r="C2254" s="207" t="s">
        <v>166</v>
      </c>
      <c r="D2254" s="410" t="str">
        <f t="shared" si="1189"/>
        <v/>
      </c>
      <c r="E2254" s="411"/>
      <c r="F2254" s="411"/>
      <c r="G2254" s="411"/>
      <c r="H2254" s="411"/>
      <c r="I2254" s="411"/>
      <c r="J2254" s="412"/>
      <c r="K2254" s="234"/>
      <c r="L2254" s="234"/>
      <c r="M2254" s="234"/>
      <c r="N2254" s="234"/>
      <c r="O2254" s="234"/>
      <c r="P2254" s="234"/>
      <c r="Q2254" s="234"/>
      <c r="R2254" s="234"/>
      <c r="S2254" s="234"/>
      <c r="T2254" s="234"/>
      <c r="U2254" s="234"/>
      <c r="V2254" s="234"/>
      <c r="W2254" s="234"/>
      <c r="X2254" s="234"/>
      <c r="Y2254" s="234"/>
      <c r="Z2254" s="234"/>
      <c r="AA2254" s="234"/>
      <c r="AB2254" s="234"/>
      <c r="AC2254" s="234"/>
      <c r="AD2254" s="234"/>
      <c r="AG2254">
        <f t="shared" si="1190"/>
        <v>0</v>
      </c>
      <c r="AH2254">
        <f t="shared" si="1191"/>
        <v>0</v>
      </c>
      <c r="AI2254">
        <f t="shared" si="1192"/>
        <v>0</v>
      </c>
      <c r="AJ2254">
        <f t="shared" si="1193"/>
        <v>0</v>
      </c>
      <c r="AL2254">
        <f t="shared" si="1194"/>
        <v>0</v>
      </c>
      <c r="AM2254">
        <f t="shared" si="1195"/>
        <v>0</v>
      </c>
      <c r="AN2254">
        <f t="shared" si="1196"/>
        <v>0</v>
      </c>
      <c r="AO2254">
        <f t="shared" si="1197"/>
        <v>0</v>
      </c>
      <c r="AQ2254">
        <f t="shared" si="1198"/>
        <v>0</v>
      </c>
      <c r="AR2254">
        <f t="shared" si="1199"/>
        <v>0</v>
      </c>
      <c r="AS2254">
        <f t="shared" si="1200"/>
        <v>0</v>
      </c>
      <c r="AT2254">
        <f t="shared" si="1201"/>
        <v>0</v>
      </c>
      <c r="AV2254">
        <f t="shared" si="1202"/>
        <v>0</v>
      </c>
      <c r="AW2254">
        <f t="shared" si="1203"/>
        <v>0</v>
      </c>
      <c r="AX2254">
        <f t="shared" si="1204"/>
        <v>0</v>
      </c>
      <c r="AY2254">
        <f t="shared" si="1205"/>
        <v>0</v>
      </c>
      <c r="BA2254">
        <f t="shared" si="1206"/>
        <v>0</v>
      </c>
      <c r="BB2254">
        <f t="shared" si="1207"/>
        <v>0</v>
      </c>
      <c r="BC2254">
        <f t="shared" si="1208"/>
        <v>0</v>
      </c>
      <c r="BD2254">
        <f t="shared" si="1209"/>
        <v>0</v>
      </c>
    </row>
    <row r="2255" spans="1:56" ht="15" customHeight="1">
      <c r="A2255" s="166"/>
      <c r="B2255" s="7"/>
      <c r="C2255" s="207" t="s">
        <v>167</v>
      </c>
      <c r="D2255" s="410" t="str">
        <f t="shared" si="1189"/>
        <v/>
      </c>
      <c r="E2255" s="411"/>
      <c r="F2255" s="411"/>
      <c r="G2255" s="411"/>
      <c r="H2255" s="411"/>
      <c r="I2255" s="411"/>
      <c r="J2255" s="412"/>
      <c r="K2255" s="234"/>
      <c r="L2255" s="234"/>
      <c r="M2255" s="234"/>
      <c r="N2255" s="234"/>
      <c r="O2255" s="234"/>
      <c r="P2255" s="234"/>
      <c r="Q2255" s="234"/>
      <c r="R2255" s="234"/>
      <c r="S2255" s="234"/>
      <c r="T2255" s="234"/>
      <c r="U2255" s="234"/>
      <c r="V2255" s="234"/>
      <c r="W2255" s="234"/>
      <c r="X2255" s="234"/>
      <c r="Y2255" s="234"/>
      <c r="Z2255" s="234"/>
      <c r="AA2255" s="234"/>
      <c r="AB2255" s="234"/>
      <c r="AC2255" s="234"/>
      <c r="AD2255" s="234"/>
      <c r="AG2255">
        <f t="shared" si="1190"/>
        <v>0</v>
      </c>
      <c r="AH2255">
        <f t="shared" si="1191"/>
        <v>0</v>
      </c>
      <c r="AI2255">
        <f t="shared" si="1192"/>
        <v>0</v>
      </c>
      <c r="AJ2255">
        <f t="shared" si="1193"/>
        <v>0</v>
      </c>
      <c r="AL2255">
        <f t="shared" si="1194"/>
        <v>0</v>
      </c>
      <c r="AM2255">
        <f t="shared" si="1195"/>
        <v>0</v>
      </c>
      <c r="AN2255">
        <f t="shared" si="1196"/>
        <v>0</v>
      </c>
      <c r="AO2255">
        <f t="shared" si="1197"/>
        <v>0</v>
      </c>
      <c r="AQ2255">
        <f t="shared" si="1198"/>
        <v>0</v>
      </c>
      <c r="AR2255">
        <f t="shared" si="1199"/>
        <v>0</v>
      </c>
      <c r="AS2255">
        <f t="shared" si="1200"/>
        <v>0</v>
      </c>
      <c r="AT2255">
        <f t="shared" si="1201"/>
        <v>0</v>
      </c>
      <c r="AV2255">
        <f t="shared" si="1202"/>
        <v>0</v>
      </c>
      <c r="AW2255">
        <f t="shared" si="1203"/>
        <v>0</v>
      </c>
      <c r="AX2255">
        <f t="shared" si="1204"/>
        <v>0</v>
      </c>
      <c r="AY2255">
        <f t="shared" si="1205"/>
        <v>0</v>
      </c>
      <c r="BA2255">
        <f t="shared" si="1206"/>
        <v>0</v>
      </c>
      <c r="BB2255">
        <f t="shared" si="1207"/>
        <v>0</v>
      </c>
      <c r="BC2255">
        <f t="shared" si="1208"/>
        <v>0</v>
      </c>
      <c r="BD2255">
        <f t="shared" si="1209"/>
        <v>0</v>
      </c>
    </row>
    <row r="2256" spans="1:56" ht="15" customHeight="1">
      <c r="A2256" s="166"/>
      <c r="B2256" s="7"/>
      <c r="C2256" s="207" t="s">
        <v>168</v>
      </c>
      <c r="D2256" s="410" t="str">
        <f t="shared" si="1189"/>
        <v/>
      </c>
      <c r="E2256" s="411"/>
      <c r="F2256" s="411"/>
      <c r="G2256" s="411"/>
      <c r="H2256" s="411"/>
      <c r="I2256" s="411"/>
      <c r="J2256" s="412"/>
      <c r="K2256" s="234"/>
      <c r="L2256" s="234"/>
      <c r="M2256" s="234"/>
      <c r="N2256" s="234"/>
      <c r="O2256" s="234"/>
      <c r="P2256" s="234"/>
      <c r="Q2256" s="234"/>
      <c r="R2256" s="234"/>
      <c r="S2256" s="234"/>
      <c r="T2256" s="234"/>
      <c r="U2256" s="234"/>
      <c r="V2256" s="234"/>
      <c r="W2256" s="234"/>
      <c r="X2256" s="234"/>
      <c r="Y2256" s="234"/>
      <c r="Z2256" s="234"/>
      <c r="AA2256" s="234"/>
      <c r="AB2256" s="234"/>
      <c r="AC2256" s="234"/>
      <c r="AD2256" s="234"/>
      <c r="AG2256">
        <f t="shared" si="1190"/>
        <v>0</v>
      </c>
      <c r="AH2256">
        <f t="shared" si="1191"/>
        <v>0</v>
      </c>
      <c r="AI2256">
        <f t="shared" si="1192"/>
        <v>0</v>
      </c>
      <c r="AJ2256">
        <f t="shared" si="1193"/>
        <v>0</v>
      </c>
      <c r="AL2256">
        <f t="shared" si="1194"/>
        <v>0</v>
      </c>
      <c r="AM2256">
        <f t="shared" si="1195"/>
        <v>0</v>
      </c>
      <c r="AN2256">
        <f t="shared" si="1196"/>
        <v>0</v>
      </c>
      <c r="AO2256">
        <f t="shared" si="1197"/>
        <v>0</v>
      </c>
      <c r="AQ2256">
        <f t="shared" si="1198"/>
        <v>0</v>
      </c>
      <c r="AR2256">
        <f t="shared" si="1199"/>
        <v>0</v>
      </c>
      <c r="AS2256">
        <f t="shared" si="1200"/>
        <v>0</v>
      </c>
      <c r="AT2256">
        <f t="shared" si="1201"/>
        <v>0</v>
      </c>
      <c r="AV2256">
        <f t="shared" si="1202"/>
        <v>0</v>
      </c>
      <c r="AW2256">
        <f t="shared" si="1203"/>
        <v>0</v>
      </c>
      <c r="AX2256">
        <f t="shared" si="1204"/>
        <v>0</v>
      </c>
      <c r="AY2256">
        <f t="shared" si="1205"/>
        <v>0</v>
      </c>
      <c r="BA2256">
        <f t="shared" si="1206"/>
        <v>0</v>
      </c>
      <c r="BB2256">
        <f t="shared" si="1207"/>
        <v>0</v>
      </c>
      <c r="BC2256">
        <f t="shared" si="1208"/>
        <v>0</v>
      </c>
      <c r="BD2256">
        <f t="shared" si="1209"/>
        <v>0</v>
      </c>
    </row>
    <row r="2257" spans="1:56" ht="15" customHeight="1">
      <c r="A2257" s="166"/>
      <c r="B2257" s="7"/>
      <c r="C2257" s="207" t="s">
        <v>169</v>
      </c>
      <c r="D2257" s="410" t="str">
        <f t="shared" si="1189"/>
        <v/>
      </c>
      <c r="E2257" s="411"/>
      <c r="F2257" s="411"/>
      <c r="G2257" s="411"/>
      <c r="H2257" s="411"/>
      <c r="I2257" s="411"/>
      <c r="J2257" s="412"/>
      <c r="K2257" s="234"/>
      <c r="L2257" s="234"/>
      <c r="M2257" s="234"/>
      <c r="N2257" s="234"/>
      <c r="O2257" s="234"/>
      <c r="P2257" s="234"/>
      <c r="Q2257" s="234"/>
      <c r="R2257" s="234"/>
      <c r="S2257" s="234"/>
      <c r="T2257" s="234"/>
      <c r="U2257" s="234"/>
      <c r="V2257" s="234"/>
      <c r="W2257" s="234"/>
      <c r="X2257" s="234"/>
      <c r="Y2257" s="234"/>
      <c r="Z2257" s="234"/>
      <c r="AA2257" s="234"/>
      <c r="AB2257" s="234"/>
      <c r="AC2257" s="234"/>
      <c r="AD2257" s="234"/>
      <c r="AG2257">
        <f t="shared" si="1190"/>
        <v>0</v>
      </c>
      <c r="AH2257">
        <f t="shared" si="1191"/>
        <v>0</v>
      </c>
      <c r="AI2257">
        <f t="shared" si="1192"/>
        <v>0</v>
      </c>
      <c r="AJ2257">
        <f t="shared" si="1193"/>
        <v>0</v>
      </c>
      <c r="AL2257">
        <f t="shared" si="1194"/>
        <v>0</v>
      </c>
      <c r="AM2257">
        <f t="shared" si="1195"/>
        <v>0</v>
      </c>
      <c r="AN2257">
        <f t="shared" si="1196"/>
        <v>0</v>
      </c>
      <c r="AO2257">
        <f t="shared" si="1197"/>
        <v>0</v>
      </c>
      <c r="AQ2257">
        <f t="shared" si="1198"/>
        <v>0</v>
      </c>
      <c r="AR2257">
        <f t="shared" si="1199"/>
        <v>0</v>
      </c>
      <c r="AS2257">
        <f t="shared" si="1200"/>
        <v>0</v>
      </c>
      <c r="AT2257">
        <f t="shared" si="1201"/>
        <v>0</v>
      </c>
      <c r="AV2257">
        <f t="shared" si="1202"/>
        <v>0</v>
      </c>
      <c r="AW2257">
        <f t="shared" si="1203"/>
        <v>0</v>
      </c>
      <c r="AX2257">
        <f t="shared" si="1204"/>
        <v>0</v>
      </c>
      <c r="AY2257">
        <f t="shared" si="1205"/>
        <v>0</v>
      </c>
      <c r="BA2257">
        <f t="shared" si="1206"/>
        <v>0</v>
      </c>
      <c r="BB2257">
        <f t="shared" si="1207"/>
        <v>0</v>
      </c>
      <c r="BC2257">
        <f t="shared" si="1208"/>
        <v>0</v>
      </c>
      <c r="BD2257">
        <f t="shared" si="1209"/>
        <v>0</v>
      </c>
    </row>
    <row r="2258" spans="1:56" ht="15" customHeight="1">
      <c r="A2258" s="166"/>
      <c r="B2258" s="7"/>
      <c r="C2258" s="207" t="s">
        <v>170</v>
      </c>
      <c r="D2258" s="410" t="str">
        <f t="shared" si="1189"/>
        <v/>
      </c>
      <c r="E2258" s="411"/>
      <c r="F2258" s="411"/>
      <c r="G2258" s="411"/>
      <c r="H2258" s="411"/>
      <c r="I2258" s="411"/>
      <c r="J2258" s="412"/>
      <c r="K2258" s="234"/>
      <c r="L2258" s="234"/>
      <c r="M2258" s="234"/>
      <c r="N2258" s="234"/>
      <c r="O2258" s="234"/>
      <c r="P2258" s="234"/>
      <c r="Q2258" s="234"/>
      <c r="R2258" s="234"/>
      <c r="S2258" s="234"/>
      <c r="T2258" s="234"/>
      <c r="U2258" s="234"/>
      <c r="V2258" s="234"/>
      <c r="W2258" s="234"/>
      <c r="X2258" s="234"/>
      <c r="Y2258" s="234"/>
      <c r="Z2258" s="234"/>
      <c r="AA2258" s="234"/>
      <c r="AB2258" s="234"/>
      <c r="AC2258" s="234"/>
      <c r="AD2258" s="234"/>
      <c r="AG2258">
        <f t="shared" si="1190"/>
        <v>0</v>
      </c>
      <c r="AH2258">
        <f t="shared" si="1191"/>
        <v>0</v>
      </c>
      <c r="AI2258">
        <f t="shared" si="1192"/>
        <v>0</v>
      </c>
      <c r="AJ2258">
        <f t="shared" si="1193"/>
        <v>0</v>
      </c>
      <c r="AL2258">
        <f t="shared" si="1194"/>
        <v>0</v>
      </c>
      <c r="AM2258">
        <f t="shared" si="1195"/>
        <v>0</v>
      </c>
      <c r="AN2258">
        <f t="shared" si="1196"/>
        <v>0</v>
      </c>
      <c r="AO2258">
        <f t="shared" si="1197"/>
        <v>0</v>
      </c>
      <c r="AQ2258">
        <f t="shared" si="1198"/>
        <v>0</v>
      </c>
      <c r="AR2258">
        <f t="shared" si="1199"/>
        <v>0</v>
      </c>
      <c r="AS2258">
        <f t="shared" si="1200"/>
        <v>0</v>
      </c>
      <c r="AT2258">
        <f t="shared" si="1201"/>
        <v>0</v>
      </c>
      <c r="AV2258">
        <f t="shared" si="1202"/>
        <v>0</v>
      </c>
      <c r="AW2258">
        <f t="shared" si="1203"/>
        <v>0</v>
      </c>
      <c r="AX2258">
        <f t="shared" si="1204"/>
        <v>0</v>
      </c>
      <c r="AY2258">
        <f t="shared" si="1205"/>
        <v>0</v>
      </c>
      <c r="BA2258">
        <f t="shared" si="1206"/>
        <v>0</v>
      </c>
      <c r="BB2258">
        <f t="shared" si="1207"/>
        <v>0</v>
      </c>
      <c r="BC2258">
        <f t="shared" si="1208"/>
        <v>0</v>
      </c>
      <c r="BD2258">
        <f t="shared" si="1209"/>
        <v>0</v>
      </c>
    </row>
    <row r="2259" spans="1:56" ht="15" customHeight="1">
      <c r="A2259" s="166"/>
      <c r="B2259" s="7"/>
      <c r="C2259" s="207" t="s">
        <v>171</v>
      </c>
      <c r="D2259" s="410" t="str">
        <f t="shared" si="1189"/>
        <v/>
      </c>
      <c r="E2259" s="411"/>
      <c r="F2259" s="411"/>
      <c r="G2259" s="411"/>
      <c r="H2259" s="411"/>
      <c r="I2259" s="411"/>
      <c r="J2259" s="412"/>
      <c r="K2259" s="234"/>
      <c r="L2259" s="234"/>
      <c r="M2259" s="234"/>
      <c r="N2259" s="234"/>
      <c r="O2259" s="234"/>
      <c r="P2259" s="234"/>
      <c r="Q2259" s="234"/>
      <c r="R2259" s="234"/>
      <c r="S2259" s="234"/>
      <c r="T2259" s="234"/>
      <c r="U2259" s="234"/>
      <c r="V2259" s="234"/>
      <c r="W2259" s="234"/>
      <c r="X2259" s="234"/>
      <c r="Y2259" s="234"/>
      <c r="Z2259" s="234"/>
      <c r="AA2259" s="234"/>
      <c r="AB2259" s="234"/>
      <c r="AC2259" s="234"/>
      <c r="AD2259" s="234"/>
      <c r="AG2259">
        <f t="shared" si="1190"/>
        <v>0</v>
      </c>
      <c r="AH2259">
        <f t="shared" si="1191"/>
        <v>0</v>
      </c>
      <c r="AI2259">
        <f t="shared" si="1192"/>
        <v>0</v>
      </c>
      <c r="AJ2259">
        <f t="shared" si="1193"/>
        <v>0</v>
      </c>
      <c r="AL2259">
        <f t="shared" si="1194"/>
        <v>0</v>
      </c>
      <c r="AM2259">
        <f t="shared" si="1195"/>
        <v>0</v>
      </c>
      <c r="AN2259">
        <f t="shared" si="1196"/>
        <v>0</v>
      </c>
      <c r="AO2259">
        <f t="shared" si="1197"/>
        <v>0</v>
      </c>
      <c r="AQ2259">
        <f t="shared" si="1198"/>
        <v>0</v>
      </c>
      <c r="AR2259">
        <f t="shared" si="1199"/>
        <v>0</v>
      </c>
      <c r="AS2259">
        <f t="shared" si="1200"/>
        <v>0</v>
      </c>
      <c r="AT2259">
        <f t="shared" si="1201"/>
        <v>0</v>
      </c>
      <c r="AV2259">
        <f t="shared" si="1202"/>
        <v>0</v>
      </c>
      <c r="AW2259">
        <f t="shared" si="1203"/>
        <v>0</v>
      </c>
      <c r="AX2259">
        <f t="shared" si="1204"/>
        <v>0</v>
      </c>
      <c r="AY2259">
        <f t="shared" si="1205"/>
        <v>0</v>
      </c>
      <c r="BA2259">
        <f t="shared" si="1206"/>
        <v>0</v>
      </c>
      <c r="BB2259">
        <f t="shared" si="1207"/>
        <v>0</v>
      </c>
      <c r="BC2259">
        <f t="shared" si="1208"/>
        <v>0</v>
      </c>
      <c r="BD2259">
        <f t="shared" si="1209"/>
        <v>0</v>
      </c>
    </row>
    <row r="2260" spans="1:56" ht="15" customHeight="1">
      <c r="A2260" s="166"/>
      <c r="B2260" s="7"/>
      <c r="C2260" s="209" t="s">
        <v>172</v>
      </c>
      <c r="D2260" s="410" t="str">
        <f t="shared" si="1189"/>
        <v/>
      </c>
      <c r="E2260" s="411"/>
      <c r="F2260" s="411"/>
      <c r="G2260" s="411"/>
      <c r="H2260" s="411"/>
      <c r="I2260" s="411"/>
      <c r="J2260" s="412"/>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G2260">
        <f t="shared" si="1190"/>
        <v>0</v>
      </c>
      <c r="AH2260">
        <f t="shared" si="1191"/>
        <v>0</v>
      </c>
      <c r="AI2260">
        <f t="shared" si="1192"/>
        <v>0</v>
      </c>
      <c r="AJ2260">
        <f t="shared" si="1193"/>
        <v>0</v>
      </c>
      <c r="AL2260">
        <f t="shared" si="1194"/>
        <v>0</v>
      </c>
      <c r="AM2260">
        <f t="shared" si="1195"/>
        <v>0</v>
      </c>
      <c r="AN2260">
        <f t="shared" si="1196"/>
        <v>0</v>
      </c>
      <c r="AO2260">
        <f t="shared" si="1197"/>
        <v>0</v>
      </c>
      <c r="AQ2260">
        <f t="shared" si="1198"/>
        <v>0</v>
      </c>
      <c r="AR2260">
        <f t="shared" si="1199"/>
        <v>0</v>
      </c>
      <c r="AS2260">
        <f t="shared" si="1200"/>
        <v>0</v>
      </c>
      <c r="AT2260">
        <f t="shared" si="1201"/>
        <v>0</v>
      </c>
      <c r="AV2260">
        <f t="shared" si="1202"/>
        <v>0</v>
      </c>
      <c r="AW2260">
        <f t="shared" si="1203"/>
        <v>0</v>
      </c>
      <c r="AX2260">
        <f t="shared" si="1204"/>
        <v>0</v>
      </c>
      <c r="AY2260">
        <f t="shared" si="1205"/>
        <v>0</v>
      </c>
      <c r="BA2260">
        <f t="shared" si="1206"/>
        <v>0</v>
      </c>
      <c r="BB2260">
        <f t="shared" si="1207"/>
        <v>0</v>
      </c>
      <c r="BC2260">
        <f t="shared" si="1208"/>
        <v>0</v>
      </c>
      <c r="BD2260">
        <f t="shared" si="1209"/>
        <v>0</v>
      </c>
    </row>
    <row r="2261" spans="1:56" ht="15" customHeight="1">
      <c r="A2261" s="192"/>
      <c r="B2261" s="8"/>
      <c r="C2261" s="143" t="s">
        <v>173</v>
      </c>
      <c r="D2261" s="410" t="str">
        <f t="shared" si="1189"/>
        <v/>
      </c>
      <c r="E2261" s="411"/>
      <c r="F2261" s="411"/>
      <c r="G2261" s="411"/>
      <c r="H2261" s="411"/>
      <c r="I2261" s="411"/>
      <c r="J2261" s="412"/>
      <c r="K2261" s="234"/>
      <c r="L2261" s="234"/>
      <c r="M2261" s="234"/>
      <c r="N2261" s="234"/>
      <c r="O2261" s="234"/>
      <c r="P2261" s="234"/>
      <c r="Q2261" s="234"/>
      <c r="R2261" s="234"/>
      <c r="S2261" s="234"/>
      <c r="T2261" s="234"/>
      <c r="U2261" s="234"/>
      <c r="V2261" s="234"/>
      <c r="W2261" s="234"/>
      <c r="X2261" s="234"/>
      <c r="Y2261" s="234"/>
      <c r="Z2261" s="234"/>
      <c r="AA2261" s="234"/>
      <c r="AB2261" s="234"/>
      <c r="AC2261" s="234"/>
      <c r="AD2261" s="234"/>
      <c r="AG2261">
        <f t="shared" si="1190"/>
        <v>0</v>
      </c>
      <c r="AH2261">
        <f t="shared" si="1191"/>
        <v>0</v>
      </c>
      <c r="AI2261">
        <f t="shared" si="1192"/>
        <v>0</v>
      </c>
      <c r="AJ2261">
        <f t="shared" si="1193"/>
        <v>0</v>
      </c>
      <c r="AL2261">
        <f t="shared" si="1194"/>
        <v>0</v>
      </c>
      <c r="AM2261">
        <f t="shared" si="1195"/>
        <v>0</v>
      </c>
      <c r="AN2261">
        <f t="shared" si="1196"/>
        <v>0</v>
      </c>
      <c r="AO2261">
        <f t="shared" si="1197"/>
        <v>0</v>
      </c>
      <c r="AQ2261">
        <f t="shared" si="1198"/>
        <v>0</v>
      </c>
      <c r="AR2261">
        <f t="shared" si="1199"/>
        <v>0</v>
      </c>
      <c r="AS2261">
        <f t="shared" si="1200"/>
        <v>0</v>
      </c>
      <c r="AT2261">
        <f t="shared" si="1201"/>
        <v>0</v>
      </c>
      <c r="AV2261">
        <f t="shared" si="1202"/>
        <v>0</v>
      </c>
      <c r="AW2261">
        <f t="shared" si="1203"/>
        <v>0</v>
      </c>
      <c r="AX2261">
        <f t="shared" si="1204"/>
        <v>0</v>
      </c>
      <c r="AY2261">
        <f t="shared" si="1205"/>
        <v>0</v>
      </c>
      <c r="BA2261">
        <f t="shared" si="1206"/>
        <v>0</v>
      </c>
      <c r="BB2261">
        <f t="shared" si="1207"/>
        <v>0</v>
      </c>
      <c r="BC2261">
        <f t="shared" si="1208"/>
        <v>0</v>
      </c>
      <c r="BD2261">
        <f t="shared" si="1209"/>
        <v>0</v>
      </c>
    </row>
    <row r="2262" spans="1:56" ht="15" customHeight="1">
      <c r="A2262" s="192"/>
      <c r="B2262" s="8"/>
      <c r="C2262" s="143" t="s">
        <v>174</v>
      </c>
      <c r="D2262" s="410" t="str">
        <f t="shared" si="1189"/>
        <v/>
      </c>
      <c r="E2262" s="411"/>
      <c r="F2262" s="411"/>
      <c r="G2262" s="411"/>
      <c r="H2262" s="411"/>
      <c r="I2262" s="411"/>
      <c r="J2262" s="412"/>
      <c r="K2262" s="234"/>
      <c r="L2262" s="234"/>
      <c r="M2262" s="234"/>
      <c r="N2262" s="234"/>
      <c r="O2262" s="234"/>
      <c r="P2262" s="234"/>
      <c r="Q2262" s="234"/>
      <c r="R2262" s="234"/>
      <c r="S2262" s="234"/>
      <c r="T2262" s="234"/>
      <c r="U2262" s="234"/>
      <c r="V2262" s="234"/>
      <c r="W2262" s="234"/>
      <c r="X2262" s="234"/>
      <c r="Y2262" s="234"/>
      <c r="Z2262" s="234"/>
      <c r="AA2262" s="234"/>
      <c r="AB2262" s="234"/>
      <c r="AC2262" s="234"/>
      <c r="AD2262" s="234"/>
      <c r="AG2262">
        <f t="shared" si="1190"/>
        <v>0</v>
      </c>
      <c r="AH2262">
        <f t="shared" si="1191"/>
        <v>0</v>
      </c>
      <c r="AI2262">
        <f t="shared" si="1192"/>
        <v>0</v>
      </c>
      <c r="AJ2262">
        <f t="shared" si="1193"/>
        <v>0</v>
      </c>
      <c r="AL2262">
        <f t="shared" si="1194"/>
        <v>0</v>
      </c>
      <c r="AM2262">
        <f t="shared" si="1195"/>
        <v>0</v>
      </c>
      <c r="AN2262">
        <f t="shared" si="1196"/>
        <v>0</v>
      </c>
      <c r="AO2262">
        <f t="shared" si="1197"/>
        <v>0</v>
      </c>
      <c r="AQ2262">
        <f t="shared" si="1198"/>
        <v>0</v>
      </c>
      <c r="AR2262">
        <f t="shared" si="1199"/>
        <v>0</v>
      </c>
      <c r="AS2262">
        <f t="shared" si="1200"/>
        <v>0</v>
      </c>
      <c r="AT2262">
        <f t="shared" si="1201"/>
        <v>0</v>
      </c>
      <c r="AV2262">
        <f t="shared" si="1202"/>
        <v>0</v>
      </c>
      <c r="AW2262">
        <f t="shared" si="1203"/>
        <v>0</v>
      </c>
      <c r="AX2262">
        <f t="shared" si="1204"/>
        <v>0</v>
      </c>
      <c r="AY2262">
        <f t="shared" si="1205"/>
        <v>0</v>
      </c>
      <c r="BA2262">
        <f t="shared" si="1206"/>
        <v>0</v>
      </c>
      <c r="BB2262">
        <f t="shared" si="1207"/>
        <v>0</v>
      </c>
      <c r="BC2262">
        <f t="shared" si="1208"/>
        <v>0</v>
      </c>
      <c r="BD2262">
        <f t="shared" si="1209"/>
        <v>0</v>
      </c>
    </row>
    <row r="2263" spans="1:56" ht="15" customHeight="1">
      <c r="A2263" s="192"/>
      <c r="B2263" s="8"/>
      <c r="C2263" s="143" t="s">
        <v>175</v>
      </c>
      <c r="D2263" s="410" t="str">
        <f t="shared" si="1189"/>
        <v/>
      </c>
      <c r="E2263" s="411"/>
      <c r="F2263" s="411"/>
      <c r="G2263" s="411"/>
      <c r="H2263" s="411"/>
      <c r="I2263" s="411"/>
      <c r="J2263" s="412"/>
      <c r="K2263" s="234"/>
      <c r="L2263" s="234"/>
      <c r="M2263" s="234"/>
      <c r="N2263" s="234"/>
      <c r="O2263" s="234"/>
      <c r="P2263" s="234"/>
      <c r="Q2263" s="234"/>
      <c r="R2263" s="234"/>
      <c r="S2263" s="234"/>
      <c r="T2263" s="234"/>
      <c r="U2263" s="234"/>
      <c r="V2263" s="234"/>
      <c r="W2263" s="234"/>
      <c r="X2263" s="234"/>
      <c r="Y2263" s="234"/>
      <c r="Z2263" s="234"/>
      <c r="AA2263" s="234"/>
      <c r="AB2263" s="234"/>
      <c r="AC2263" s="234"/>
      <c r="AD2263" s="234"/>
      <c r="AG2263">
        <f t="shared" si="1190"/>
        <v>0</v>
      </c>
      <c r="AH2263">
        <f t="shared" si="1191"/>
        <v>0</v>
      </c>
      <c r="AI2263">
        <f t="shared" si="1192"/>
        <v>0</v>
      </c>
      <c r="AJ2263">
        <f t="shared" si="1193"/>
        <v>0</v>
      </c>
      <c r="AL2263">
        <f t="shared" si="1194"/>
        <v>0</v>
      </c>
      <c r="AM2263">
        <f t="shared" si="1195"/>
        <v>0</v>
      </c>
      <c r="AN2263">
        <f t="shared" si="1196"/>
        <v>0</v>
      </c>
      <c r="AO2263">
        <f t="shared" si="1197"/>
        <v>0</v>
      </c>
      <c r="AQ2263">
        <f t="shared" si="1198"/>
        <v>0</v>
      </c>
      <c r="AR2263">
        <f t="shared" si="1199"/>
        <v>0</v>
      </c>
      <c r="AS2263">
        <f t="shared" si="1200"/>
        <v>0</v>
      </c>
      <c r="AT2263">
        <f t="shared" si="1201"/>
        <v>0</v>
      </c>
      <c r="AV2263">
        <f t="shared" si="1202"/>
        <v>0</v>
      </c>
      <c r="AW2263">
        <f t="shared" si="1203"/>
        <v>0</v>
      </c>
      <c r="AX2263">
        <f t="shared" si="1204"/>
        <v>0</v>
      </c>
      <c r="AY2263">
        <f t="shared" si="1205"/>
        <v>0</v>
      </c>
      <c r="BA2263">
        <f t="shared" si="1206"/>
        <v>0</v>
      </c>
      <c r="BB2263">
        <f t="shared" si="1207"/>
        <v>0</v>
      </c>
      <c r="BC2263">
        <f t="shared" si="1208"/>
        <v>0</v>
      </c>
      <c r="BD2263">
        <f t="shared" si="1209"/>
        <v>0</v>
      </c>
    </row>
    <row r="2264" spans="1:56" ht="15" customHeight="1">
      <c r="A2264" s="192"/>
      <c r="B2264" s="8"/>
      <c r="C2264" s="143" t="s">
        <v>176</v>
      </c>
      <c r="D2264" s="410" t="str">
        <f t="shared" si="1189"/>
        <v/>
      </c>
      <c r="E2264" s="411"/>
      <c r="F2264" s="411"/>
      <c r="G2264" s="411"/>
      <c r="H2264" s="411"/>
      <c r="I2264" s="411"/>
      <c r="J2264" s="412"/>
      <c r="K2264" s="234"/>
      <c r="L2264" s="234"/>
      <c r="M2264" s="234"/>
      <c r="N2264" s="234"/>
      <c r="O2264" s="234"/>
      <c r="P2264" s="234"/>
      <c r="Q2264" s="234"/>
      <c r="R2264" s="234"/>
      <c r="S2264" s="234"/>
      <c r="T2264" s="234"/>
      <c r="U2264" s="234"/>
      <c r="V2264" s="234"/>
      <c r="W2264" s="234"/>
      <c r="X2264" s="234"/>
      <c r="Y2264" s="234"/>
      <c r="Z2264" s="234"/>
      <c r="AA2264" s="234"/>
      <c r="AB2264" s="234"/>
      <c r="AC2264" s="234"/>
      <c r="AD2264" s="234"/>
      <c r="AG2264">
        <f t="shared" si="1190"/>
        <v>0</v>
      </c>
      <c r="AH2264">
        <f t="shared" si="1191"/>
        <v>0</v>
      </c>
      <c r="AI2264">
        <f t="shared" si="1192"/>
        <v>0</v>
      </c>
      <c r="AJ2264">
        <f t="shared" si="1193"/>
        <v>0</v>
      </c>
      <c r="AL2264">
        <f t="shared" si="1194"/>
        <v>0</v>
      </c>
      <c r="AM2264">
        <f t="shared" si="1195"/>
        <v>0</v>
      </c>
      <c r="AN2264">
        <f t="shared" si="1196"/>
        <v>0</v>
      </c>
      <c r="AO2264">
        <f t="shared" si="1197"/>
        <v>0</v>
      </c>
      <c r="AQ2264">
        <f t="shared" si="1198"/>
        <v>0</v>
      </c>
      <c r="AR2264">
        <f t="shared" si="1199"/>
        <v>0</v>
      </c>
      <c r="AS2264">
        <f t="shared" si="1200"/>
        <v>0</v>
      </c>
      <c r="AT2264">
        <f t="shared" si="1201"/>
        <v>0</v>
      </c>
      <c r="AV2264">
        <f t="shared" si="1202"/>
        <v>0</v>
      </c>
      <c r="AW2264">
        <f t="shared" si="1203"/>
        <v>0</v>
      </c>
      <c r="AX2264">
        <f t="shared" si="1204"/>
        <v>0</v>
      </c>
      <c r="AY2264">
        <f t="shared" si="1205"/>
        <v>0</v>
      </c>
      <c r="BA2264">
        <f t="shared" si="1206"/>
        <v>0</v>
      </c>
      <c r="BB2264">
        <f t="shared" si="1207"/>
        <v>0</v>
      </c>
      <c r="BC2264">
        <f t="shared" si="1208"/>
        <v>0</v>
      </c>
      <c r="BD2264">
        <f t="shared" si="1209"/>
        <v>0</v>
      </c>
    </row>
    <row r="2265" spans="1:56" ht="15" customHeight="1">
      <c r="A2265" s="192"/>
      <c r="B2265" s="8"/>
      <c r="C2265" s="143" t="s">
        <v>177</v>
      </c>
      <c r="D2265" s="410" t="str">
        <f t="shared" si="1189"/>
        <v/>
      </c>
      <c r="E2265" s="411"/>
      <c r="F2265" s="411"/>
      <c r="G2265" s="411"/>
      <c r="H2265" s="411"/>
      <c r="I2265" s="411"/>
      <c r="J2265" s="412"/>
      <c r="K2265" s="234"/>
      <c r="L2265" s="234"/>
      <c r="M2265" s="234"/>
      <c r="N2265" s="234"/>
      <c r="O2265" s="234"/>
      <c r="P2265" s="234"/>
      <c r="Q2265" s="234"/>
      <c r="R2265" s="234"/>
      <c r="S2265" s="234"/>
      <c r="T2265" s="234"/>
      <c r="U2265" s="234"/>
      <c r="V2265" s="234"/>
      <c r="W2265" s="234"/>
      <c r="X2265" s="234"/>
      <c r="Y2265" s="234"/>
      <c r="Z2265" s="234"/>
      <c r="AA2265" s="234"/>
      <c r="AB2265" s="234"/>
      <c r="AC2265" s="234"/>
      <c r="AD2265" s="234"/>
      <c r="AG2265">
        <f t="shared" si="1190"/>
        <v>0</v>
      </c>
      <c r="AH2265">
        <f t="shared" si="1191"/>
        <v>0</v>
      </c>
      <c r="AI2265">
        <f t="shared" si="1192"/>
        <v>0</v>
      </c>
      <c r="AJ2265">
        <f t="shared" si="1193"/>
        <v>0</v>
      </c>
      <c r="AL2265">
        <f t="shared" si="1194"/>
        <v>0</v>
      </c>
      <c r="AM2265">
        <f t="shared" si="1195"/>
        <v>0</v>
      </c>
      <c r="AN2265">
        <f t="shared" si="1196"/>
        <v>0</v>
      </c>
      <c r="AO2265">
        <f t="shared" si="1197"/>
        <v>0</v>
      </c>
      <c r="AQ2265">
        <f t="shared" si="1198"/>
        <v>0</v>
      </c>
      <c r="AR2265">
        <f t="shared" si="1199"/>
        <v>0</v>
      </c>
      <c r="AS2265">
        <f t="shared" si="1200"/>
        <v>0</v>
      </c>
      <c r="AT2265">
        <f t="shared" si="1201"/>
        <v>0</v>
      </c>
      <c r="AV2265">
        <f t="shared" si="1202"/>
        <v>0</v>
      </c>
      <c r="AW2265">
        <f t="shared" si="1203"/>
        <v>0</v>
      </c>
      <c r="AX2265">
        <f t="shared" si="1204"/>
        <v>0</v>
      </c>
      <c r="AY2265">
        <f t="shared" si="1205"/>
        <v>0</v>
      </c>
      <c r="BA2265">
        <f t="shared" si="1206"/>
        <v>0</v>
      </c>
      <c r="BB2265">
        <f t="shared" si="1207"/>
        <v>0</v>
      </c>
      <c r="BC2265">
        <f t="shared" si="1208"/>
        <v>0</v>
      </c>
      <c r="BD2265">
        <f t="shared" si="1209"/>
        <v>0</v>
      </c>
    </row>
    <row r="2266" spans="1:56" ht="15" customHeight="1">
      <c r="A2266" s="192"/>
      <c r="B2266" s="8"/>
      <c r="C2266" s="143" t="s">
        <v>178</v>
      </c>
      <c r="D2266" s="410" t="str">
        <f t="shared" si="1189"/>
        <v/>
      </c>
      <c r="E2266" s="411"/>
      <c r="F2266" s="411"/>
      <c r="G2266" s="411"/>
      <c r="H2266" s="411"/>
      <c r="I2266" s="411"/>
      <c r="J2266" s="412"/>
      <c r="K2266" s="234"/>
      <c r="L2266" s="234"/>
      <c r="M2266" s="234"/>
      <c r="N2266" s="234"/>
      <c r="O2266" s="234"/>
      <c r="P2266" s="234"/>
      <c r="Q2266" s="234"/>
      <c r="R2266" s="234"/>
      <c r="S2266" s="234"/>
      <c r="T2266" s="234"/>
      <c r="U2266" s="234"/>
      <c r="V2266" s="234"/>
      <c r="W2266" s="234"/>
      <c r="X2266" s="234"/>
      <c r="Y2266" s="234"/>
      <c r="Z2266" s="234"/>
      <c r="AA2266" s="234"/>
      <c r="AB2266" s="234"/>
      <c r="AC2266" s="234"/>
      <c r="AD2266" s="234"/>
      <c r="AG2266">
        <f t="shared" si="1190"/>
        <v>0</v>
      </c>
      <c r="AH2266">
        <f t="shared" si="1191"/>
        <v>0</v>
      </c>
      <c r="AI2266">
        <f t="shared" si="1192"/>
        <v>0</v>
      </c>
      <c r="AJ2266">
        <f t="shared" si="1193"/>
        <v>0</v>
      </c>
      <c r="AL2266">
        <f t="shared" si="1194"/>
        <v>0</v>
      </c>
      <c r="AM2266">
        <f t="shared" si="1195"/>
        <v>0</v>
      </c>
      <c r="AN2266">
        <f t="shared" si="1196"/>
        <v>0</v>
      </c>
      <c r="AO2266">
        <f t="shared" si="1197"/>
        <v>0</v>
      </c>
      <c r="AQ2266">
        <f t="shared" si="1198"/>
        <v>0</v>
      </c>
      <c r="AR2266">
        <f t="shared" si="1199"/>
        <v>0</v>
      </c>
      <c r="AS2266">
        <f t="shared" si="1200"/>
        <v>0</v>
      </c>
      <c r="AT2266">
        <f t="shared" si="1201"/>
        <v>0</v>
      </c>
      <c r="AV2266">
        <f t="shared" si="1202"/>
        <v>0</v>
      </c>
      <c r="AW2266">
        <f t="shared" si="1203"/>
        <v>0</v>
      </c>
      <c r="AX2266">
        <f t="shared" si="1204"/>
        <v>0</v>
      </c>
      <c r="AY2266">
        <f t="shared" si="1205"/>
        <v>0</v>
      </c>
      <c r="BA2266">
        <f t="shared" si="1206"/>
        <v>0</v>
      </c>
      <c r="BB2266">
        <f t="shared" si="1207"/>
        <v>0</v>
      </c>
      <c r="BC2266">
        <f t="shared" si="1208"/>
        <v>0</v>
      </c>
      <c r="BD2266">
        <f t="shared" si="1209"/>
        <v>0</v>
      </c>
    </row>
    <row r="2267" spans="1:56" ht="15" customHeight="1">
      <c r="A2267" s="192"/>
      <c r="B2267" s="8"/>
      <c r="C2267" s="143" t="s">
        <v>179</v>
      </c>
      <c r="D2267" s="410" t="str">
        <f t="shared" si="1189"/>
        <v/>
      </c>
      <c r="E2267" s="411"/>
      <c r="F2267" s="411"/>
      <c r="G2267" s="411"/>
      <c r="H2267" s="411"/>
      <c r="I2267" s="411"/>
      <c r="J2267" s="412"/>
      <c r="K2267" s="234"/>
      <c r="L2267" s="234"/>
      <c r="M2267" s="234"/>
      <c r="N2267" s="234"/>
      <c r="O2267" s="234"/>
      <c r="P2267" s="234"/>
      <c r="Q2267" s="234"/>
      <c r="R2267" s="234"/>
      <c r="S2267" s="234"/>
      <c r="T2267" s="234"/>
      <c r="U2267" s="234"/>
      <c r="V2267" s="234"/>
      <c r="W2267" s="234"/>
      <c r="X2267" s="234"/>
      <c r="Y2267" s="234"/>
      <c r="Z2267" s="234"/>
      <c r="AA2267" s="234"/>
      <c r="AB2267" s="234"/>
      <c r="AC2267" s="234"/>
      <c r="AD2267" s="234"/>
      <c r="AG2267">
        <f t="shared" si="1190"/>
        <v>0</v>
      </c>
      <c r="AH2267">
        <f t="shared" si="1191"/>
        <v>0</v>
      </c>
      <c r="AI2267">
        <f t="shared" si="1192"/>
        <v>0</v>
      </c>
      <c r="AJ2267">
        <f t="shared" si="1193"/>
        <v>0</v>
      </c>
      <c r="AL2267">
        <f t="shared" si="1194"/>
        <v>0</v>
      </c>
      <c r="AM2267">
        <f t="shared" si="1195"/>
        <v>0</v>
      </c>
      <c r="AN2267">
        <f t="shared" si="1196"/>
        <v>0</v>
      </c>
      <c r="AO2267">
        <f t="shared" si="1197"/>
        <v>0</v>
      </c>
      <c r="AQ2267">
        <f t="shared" si="1198"/>
        <v>0</v>
      </c>
      <c r="AR2267">
        <f t="shared" si="1199"/>
        <v>0</v>
      </c>
      <c r="AS2267">
        <f t="shared" si="1200"/>
        <v>0</v>
      </c>
      <c r="AT2267">
        <f t="shared" si="1201"/>
        <v>0</v>
      </c>
      <c r="AV2267">
        <f t="shared" si="1202"/>
        <v>0</v>
      </c>
      <c r="AW2267">
        <f t="shared" si="1203"/>
        <v>0</v>
      </c>
      <c r="AX2267">
        <f t="shared" si="1204"/>
        <v>0</v>
      </c>
      <c r="AY2267">
        <f t="shared" si="1205"/>
        <v>0</v>
      </c>
      <c r="BA2267">
        <f t="shared" si="1206"/>
        <v>0</v>
      </c>
      <c r="BB2267">
        <f t="shared" si="1207"/>
        <v>0</v>
      </c>
      <c r="BC2267">
        <f t="shared" si="1208"/>
        <v>0</v>
      </c>
      <c r="BD2267">
        <f t="shared" si="1209"/>
        <v>0</v>
      </c>
    </row>
    <row r="2268" spans="1:56" ht="15" customHeight="1">
      <c r="A2268" s="192"/>
      <c r="B2268" s="8"/>
      <c r="C2268" s="143" t="s">
        <v>180</v>
      </c>
      <c r="D2268" s="410" t="str">
        <f t="shared" si="1189"/>
        <v/>
      </c>
      <c r="E2268" s="411"/>
      <c r="F2268" s="411"/>
      <c r="G2268" s="411"/>
      <c r="H2268" s="411"/>
      <c r="I2268" s="411"/>
      <c r="J2268" s="412"/>
      <c r="K2268" s="234"/>
      <c r="L2268" s="234"/>
      <c r="M2268" s="234"/>
      <c r="N2268" s="234"/>
      <c r="O2268" s="234"/>
      <c r="P2268" s="234"/>
      <c r="Q2268" s="234"/>
      <c r="R2268" s="234"/>
      <c r="S2268" s="234"/>
      <c r="T2268" s="234"/>
      <c r="U2268" s="234"/>
      <c r="V2268" s="234"/>
      <c r="W2268" s="234"/>
      <c r="X2268" s="234"/>
      <c r="Y2268" s="234"/>
      <c r="Z2268" s="234"/>
      <c r="AA2268" s="234"/>
      <c r="AB2268" s="234"/>
      <c r="AC2268" s="234"/>
      <c r="AD2268" s="234"/>
      <c r="AG2268">
        <f t="shared" si="1190"/>
        <v>0</v>
      </c>
      <c r="AH2268">
        <f t="shared" si="1191"/>
        <v>0</v>
      </c>
      <c r="AI2268">
        <f t="shared" si="1192"/>
        <v>0</v>
      </c>
      <c r="AJ2268">
        <f t="shared" si="1193"/>
        <v>0</v>
      </c>
      <c r="AL2268">
        <f t="shared" si="1194"/>
        <v>0</v>
      </c>
      <c r="AM2268">
        <f t="shared" si="1195"/>
        <v>0</v>
      </c>
      <c r="AN2268">
        <f t="shared" si="1196"/>
        <v>0</v>
      </c>
      <c r="AO2268">
        <f t="shared" si="1197"/>
        <v>0</v>
      </c>
      <c r="AQ2268">
        <f t="shared" si="1198"/>
        <v>0</v>
      </c>
      <c r="AR2268">
        <f t="shared" si="1199"/>
        <v>0</v>
      </c>
      <c r="AS2268">
        <f t="shared" si="1200"/>
        <v>0</v>
      </c>
      <c r="AT2268">
        <f t="shared" si="1201"/>
        <v>0</v>
      </c>
      <c r="AV2268">
        <f t="shared" si="1202"/>
        <v>0</v>
      </c>
      <c r="AW2268">
        <f t="shared" si="1203"/>
        <v>0</v>
      </c>
      <c r="AX2268">
        <f t="shared" si="1204"/>
        <v>0</v>
      </c>
      <c r="AY2268">
        <f t="shared" si="1205"/>
        <v>0</v>
      </c>
      <c r="BA2268">
        <f t="shared" si="1206"/>
        <v>0</v>
      </c>
      <c r="BB2268">
        <f t="shared" si="1207"/>
        <v>0</v>
      </c>
      <c r="BC2268">
        <f t="shared" si="1208"/>
        <v>0</v>
      </c>
      <c r="BD2268">
        <f t="shared" si="1209"/>
        <v>0</v>
      </c>
    </row>
    <row r="2269" spans="1:56" ht="15" customHeight="1">
      <c r="A2269" s="192"/>
      <c r="B2269" s="8"/>
      <c r="C2269" s="143" t="s">
        <v>181</v>
      </c>
      <c r="D2269" s="410" t="str">
        <f t="shared" si="1189"/>
        <v/>
      </c>
      <c r="E2269" s="411"/>
      <c r="F2269" s="411"/>
      <c r="G2269" s="411"/>
      <c r="H2269" s="411"/>
      <c r="I2269" s="411"/>
      <c r="J2269" s="412"/>
      <c r="K2269" s="234"/>
      <c r="L2269" s="234"/>
      <c r="M2269" s="234"/>
      <c r="N2269" s="234"/>
      <c r="O2269" s="234"/>
      <c r="P2269" s="234"/>
      <c r="Q2269" s="234"/>
      <c r="R2269" s="234"/>
      <c r="S2269" s="234"/>
      <c r="T2269" s="234"/>
      <c r="U2269" s="234"/>
      <c r="V2269" s="234"/>
      <c r="W2269" s="234"/>
      <c r="X2269" s="234"/>
      <c r="Y2269" s="234"/>
      <c r="Z2269" s="234"/>
      <c r="AA2269" s="234"/>
      <c r="AB2269" s="234"/>
      <c r="AC2269" s="234"/>
      <c r="AD2269" s="234"/>
      <c r="AG2269">
        <f t="shared" si="1190"/>
        <v>0</v>
      </c>
      <c r="AH2269">
        <f t="shared" si="1191"/>
        <v>0</v>
      </c>
      <c r="AI2269">
        <f t="shared" si="1192"/>
        <v>0</v>
      </c>
      <c r="AJ2269">
        <f t="shared" si="1193"/>
        <v>0</v>
      </c>
      <c r="AL2269">
        <f t="shared" si="1194"/>
        <v>0</v>
      </c>
      <c r="AM2269">
        <f t="shared" si="1195"/>
        <v>0</v>
      </c>
      <c r="AN2269">
        <f t="shared" si="1196"/>
        <v>0</v>
      </c>
      <c r="AO2269">
        <f t="shared" si="1197"/>
        <v>0</v>
      </c>
      <c r="AQ2269">
        <f t="shared" si="1198"/>
        <v>0</v>
      </c>
      <c r="AR2269">
        <f t="shared" si="1199"/>
        <v>0</v>
      </c>
      <c r="AS2269">
        <f t="shared" si="1200"/>
        <v>0</v>
      </c>
      <c r="AT2269">
        <f t="shared" si="1201"/>
        <v>0</v>
      </c>
      <c r="AV2269">
        <f t="shared" si="1202"/>
        <v>0</v>
      </c>
      <c r="AW2269">
        <f t="shared" si="1203"/>
        <v>0</v>
      </c>
      <c r="AX2269">
        <f t="shared" si="1204"/>
        <v>0</v>
      </c>
      <c r="AY2269">
        <f t="shared" si="1205"/>
        <v>0</v>
      </c>
      <c r="BA2269">
        <f t="shared" si="1206"/>
        <v>0</v>
      </c>
      <c r="BB2269">
        <f t="shared" si="1207"/>
        <v>0</v>
      </c>
      <c r="BC2269">
        <f t="shared" si="1208"/>
        <v>0</v>
      </c>
      <c r="BD2269">
        <f t="shared" si="1209"/>
        <v>0</v>
      </c>
    </row>
    <row r="2270" spans="1:56" ht="15" customHeight="1">
      <c r="A2270" s="192"/>
      <c r="B2270" s="8"/>
      <c r="C2270" s="143" t="s">
        <v>182</v>
      </c>
      <c r="D2270" s="410" t="str">
        <f t="shared" si="1189"/>
        <v/>
      </c>
      <c r="E2270" s="411"/>
      <c r="F2270" s="411"/>
      <c r="G2270" s="411"/>
      <c r="H2270" s="411"/>
      <c r="I2270" s="411"/>
      <c r="J2270" s="412"/>
      <c r="K2270" s="234"/>
      <c r="L2270" s="234"/>
      <c r="M2270" s="234"/>
      <c r="N2270" s="234"/>
      <c r="O2270" s="234"/>
      <c r="P2270" s="234"/>
      <c r="Q2270" s="234"/>
      <c r="R2270" s="234"/>
      <c r="S2270" s="234"/>
      <c r="T2270" s="234"/>
      <c r="U2270" s="234"/>
      <c r="V2270" s="234"/>
      <c r="W2270" s="234"/>
      <c r="X2270" s="234"/>
      <c r="Y2270" s="234"/>
      <c r="Z2270" s="234"/>
      <c r="AA2270" s="234"/>
      <c r="AB2270" s="234"/>
      <c r="AC2270" s="234"/>
      <c r="AD2270" s="234"/>
      <c r="AG2270">
        <f t="shared" si="1190"/>
        <v>0</v>
      </c>
      <c r="AH2270">
        <f t="shared" si="1191"/>
        <v>0</v>
      </c>
      <c r="AI2270">
        <f t="shared" si="1192"/>
        <v>0</v>
      </c>
      <c r="AJ2270">
        <f t="shared" si="1193"/>
        <v>0</v>
      </c>
      <c r="AL2270">
        <f t="shared" si="1194"/>
        <v>0</v>
      </c>
      <c r="AM2270">
        <f t="shared" si="1195"/>
        <v>0</v>
      </c>
      <c r="AN2270">
        <f t="shared" si="1196"/>
        <v>0</v>
      </c>
      <c r="AO2270">
        <f t="shared" si="1197"/>
        <v>0</v>
      </c>
      <c r="AQ2270">
        <f t="shared" si="1198"/>
        <v>0</v>
      </c>
      <c r="AR2270">
        <f t="shared" si="1199"/>
        <v>0</v>
      </c>
      <c r="AS2270">
        <f t="shared" si="1200"/>
        <v>0</v>
      </c>
      <c r="AT2270">
        <f t="shared" si="1201"/>
        <v>0</v>
      </c>
      <c r="AV2270">
        <f t="shared" si="1202"/>
        <v>0</v>
      </c>
      <c r="AW2270">
        <f t="shared" si="1203"/>
        <v>0</v>
      </c>
      <c r="AX2270">
        <f t="shared" si="1204"/>
        <v>0</v>
      </c>
      <c r="AY2270">
        <f t="shared" si="1205"/>
        <v>0</v>
      </c>
      <c r="BA2270">
        <f t="shared" si="1206"/>
        <v>0</v>
      </c>
      <c r="BB2270">
        <f t="shared" si="1207"/>
        <v>0</v>
      </c>
      <c r="BC2270">
        <f t="shared" si="1208"/>
        <v>0</v>
      </c>
      <c r="BD2270">
        <f t="shared" si="1209"/>
        <v>0</v>
      </c>
    </row>
    <row r="2271" spans="1:56" ht="15" customHeight="1">
      <c r="A2271" s="192"/>
      <c r="B2271" s="8"/>
      <c r="C2271" s="143" t="s">
        <v>183</v>
      </c>
      <c r="D2271" s="410" t="str">
        <f t="shared" si="1189"/>
        <v/>
      </c>
      <c r="E2271" s="411"/>
      <c r="F2271" s="411"/>
      <c r="G2271" s="411"/>
      <c r="H2271" s="411"/>
      <c r="I2271" s="411"/>
      <c r="J2271" s="412"/>
      <c r="K2271" s="234"/>
      <c r="L2271" s="234"/>
      <c r="M2271" s="234"/>
      <c r="N2271" s="234"/>
      <c r="O2271" s="234"/>
      <c r="P2271" s="234"/>
      <c r="Q2271" s="234"/>
      <c r="R2271" s="234"/>
      <c r="S2271" s="234"/>
      <c r="T2271" s="234"/>
      <c r="U2271" s="234"/>
      <c r="V2271" s="234"/>
      <c r="W2271" s="234"/>
      <c r="X2271" s="234"/>
      <c r="Y2271" s="234"/>
      <c r="Z2271" s="234"/>
      <c r="AA2271" s="234"/>
      <c r="AB2271" s="234"/>
      <c r="AC2271" s="234"/>
      <c r="AD2271" s="234"/>
      <c r="AG2271">
        <f t="shared" si="1190"/>
        <v>0</v>
      </c>
      <c r="AH2271">
        <f t="shared" si="1191"/>
        <v>0</v>
      </c>
      <c r="AI2271">
        <f t="shared" si="1192"/>
        <v>0</v>
      </c>
      <c r="AJ2271">
        <f t="shared" si="1193"/>
        <v>0</v>
      </c>
      <c r="AL2271">
        <f t="shared" si="1194"/>
        <v>0</v>
      </c>
      <c r="AM2271">
        <f t="shared" si="1195"/>
        <v>0</v>
      </c>
      <c r="AN2271">
        <f t="shared" si="1196"/>
        <v>0</v>
      </c>
      <c r="AO2271">
        <f t="shared" si="1197"/>
        <v>0</v>
      </c>
      <c r="AQ2271">
        <f t="shared" si="1198"/>
        <v>0</v>
      </c>
      <c r="AR2271">
        <f t="shared" si="1199"/>
        <v>0</v>
      </c>
      <c r="AS2271">
        <f t="shared" si="1200"/>
        <v>0</v>
      </c>
      <c r="AT2271">
        <f t="shared" si="1201"/>
        <v>0</v>
      </c>
      <c r="AV2271">
        <f t="shared" si="1202"/>
        <v>0</v>
      </c>
      <c r="AW2271">
        <f t="shared" si="1203"/>
        <v>0</v>
      </c>
      <c r="AX2271">
        <f t="shared" si="1204"/>
        <v>0</v>
      </c>
      <c r="AY2271">
        <f t="shared" si="1205"/>
        <v>0</v>
      </c>
      <c r="BA2271">
        <f t="shared" si="1206"/>
        <v>0</v>
      </c>
      <c r="BB2271">
        <f t="shared" si="1207"/>
        <v>0</v>
      </c>
      <c r="BC2271">
        <f t="shared" si="1208"/>
        <v>0</v>
      </c>
      <c r="BD2271">
        <f t="shared" si="1209"/>
        <v>0</v>
      </c>
    </row>
    <row r="2272" spans="1:56" ht="15" customHeight="1">
      <c r="A2272" s="192"/>
      <c r="B2272" s="8"/>
      <c r="C2272" s="143" t="s">
        <v>184</v>
      </c>
      <c r="D2272" s="410" t="str">
        <f t="shared" si="1189"/>
        <v/>
      </c>
      <c r="E2272" s="411"/>
      <c r="F2272" s="411"/>
      <c r="G2272" s="411"/>
      <c r="H2272" s="411"/>
      <c r="I2272" s="411"/>
      <c r="J2272" s="412"/>
      <c r="K2272" s="234"/>
      <c r="L2272" s="234"/>
      <c r="M2272" s="234"/>
      <c r="N2272" s="234"/>
      <c r="O2272" s="234"/>
      <c r="P2272" s="234"/>
      <c r="Q2272" s="234"/>
      <c r="R2272" s="234"/>
      <c r="S2272" s="234"/>
      <c r="T2272" s="234"/>
      <c r="U2272" s="234"/>
      <c r="V2272" s="234"/>
      <c r="W2272" s="234"/>
      <c r="X2272" s="234"/>
      <c r="Y2272" s="234"/>
      <c r="Z2272" s="234"/>
      <c r="AA2272" s="234"/>
      <c r="AB2272" s="234"/>
      <c r="AC2272" s="234"/>
      <c r="AD2272" s="234"/>
      <c r="AG2272">
        <f t="shared" si="1190"/>
        <v>0</v>
      </c>
      <c r="AH2272">
        <f t="shared" si="1191"/>
        <v>0</v>
      </c>
      <c r="AI2272">
        <f t="shared" si="1192"/>
        <v>0</v>
      </c>
      <c r="AJ2272">
        <f t="shared" si="1193"/>
        <v>0</v>
      </c>
      <c r="AL2272">
        <f t="shared" si="1194"/>
        <v>0</v>
      </c>
      <c r="AM2272">
        <f t="shared" si="1195"/>
        <v>0</v>
      </c>
      <c r="AN2272">
        <f t="shared" si="1196"/>
        <v>0</v>
      </c>
      <c r="AO2272">
        <f t="shared" si="1197"/>
        <v>0</v>
      </c>
      <c r="AQ2272">
        <f t="shared" si="1198"/>
        <v>0</v>
      </c>
      <c r="AR2272">
        <f t="shared" si="1199"/>
        <v>0</v>
      </c>
      <c r="AS2272">
        <f t="shared" si="1200"/>
        <v>0</v>
      </c>
      <c r="AT2272">
        <f t="shared" si="1201"/>
        <v>0</v>
      </c>
      <c r="AV2272">
        <f t="shared" si="1202"/>
        <v>0</v>
      </c>
      <c r="AW2272">
        <f t="shared" si="1203"/>
        <v>0</v>
      </c>
      <c r="AX2272">
        <f t="shared" si="1204"/>
        <v>0</v>
      </c>
      <c r="AY2272">
        <f t="shared" si="1205"/>
        <v>0</v>
      </c>
      <c r="BA2272">
        <f t="shared" si="1206"/>
        <v>0</v>
      </c>
      <c r="BB2272">
        <f t="shared" si="1207"/>
        <v>0</v>
      </c>
      <c r="BC2272">
        <f t="shared" si="1208"/>
        <v>0</v>
      </c>
      <c r="BD2272">
        <f t="shared" si="1209"/>
        <v>0</v>
      </c>
    </row>
    <row r="2273" spans="1:58" ht="15" customHeight="1">
      <c r="A2273" s="192"/>
      <c r="B2273" s="8"/>
      <c r="C2273" s="143" t="s">
        <v>185</v>
      </c>
      <c r="D2273" s="410" t="str">
        <f t="shared" si="1189"/>
        <v/>
      </c>
      <c r="E2273" s="411"/>
      <c r="F2273" s="411"/>
      <c r="G2273" s="411"/>
      <c r="H2273" s="411"/>
      <c r="I2273" s="411"/>
      <c r="J2273" s="412"/>
      <c r="K2273" s="234"/>
      <c r="L2273" s="234"/>
      <c r="M2273" s="234"/>
      <c r="N2273" s="234"/>
      <c r="O2273" s="234"/>
      <c r="P2273" s="234"/>
      <c r="Q2273" s="234"/>
      <c r="R2273" s="234"/>
      <c r="S2273" s="234"/>
      <c r="T2273" s="234"/>
      <c r="U2273" s="234"/>
      <c r="V2273" s="234"/>
      <c r="W2273" s="234"/>
      <c r="X2273" s="234"/>
      <c r="Y2273" s="234"/>
      <c r="Z2273" s="234"/>
      <c r="AA2273" s="234"/>
      <c r="AB2273" s="234"/>
      <c r="AC2273" s="234"/>
      <c r="AD2273" s="234"/>
      <c r="AG2273">
        <f t="shared" si="1190"/>
        <v>0</v>
      </c>
      <c r="AH2273">
        <f t="shared" si="1191"/>
        <v>0</v>
      </c>
      <c r="AI2273">
        <f t="shared" si="1192"/>
        <v>0</v>
      </c>
      <c r="AJ2273">
        <f t="shared" si="1193"/>
        <v>0</v>
      </c>
      <c r="AL2273">
        <f t="shared" si="1194"/>
        <v>0</v>
      </c>
      <c r="AM2273">
        <f t="shared" si="1195"/>
        <v>0</v>
      </c>
      <c r="AN2273">
        <f t="shared" si="1196"/>
        <v>0</v>
      </c>
      <c r="AO2273">
        <f t="shared" si="1197"/>
        <v>0</v>
      </c>
      <c r="AQ2273">
        <f t="shared" si="1198"/>
        <v>0</v>
      </c>
      <c r="AR2273">
        <f t="shared" si="1199"/>
        <v>0</v>
      </c>
      <c r="AS2273">
        <f t="shared" si="1200"/>
        <v>0</v>
      </c>
      <c r="AT2273">
        <f t="shared" si="1201"/>
        <v>0</v>
      </c>
      <c r="AV2273">
        <f t="shared" si="1202"/>
        <v>0</v>
      </c>
      <c r="AW2273">
        <f t="shared" si="1203"/>
        <v>0</v>
      </c>
      <c r="AX2273">
        <f t="shared" si="1204"/>
        <v>0</v>
      </c>
      <c r="AY2273">
        <f t="shared" si="1205"/>
        <v>0</v>
      </c>
      <c r="BA2273">
        <f t="shared" si="1206"/>
        <v>0</v>
      </c>
      <c r="BB2273">
        <f t="shared" si="1207"/>
        <v>0</v>
      </c>
      <c r="BC2273">
        <f t="shared" si="1208"/>
        <v>0</v>
      </c>
      <c r="BD2273">
        <f t="shared" si="1209"/>
        <v>0</v>
      </c>
    </row>
    <row r="2274" spans="1:58" ht="15" customHeight="1">
      <c r="A2274" s="192"/>
      <c r="B2274" s="8"/>
      <c r="C2274" s="143" t="s">
        <v>186</v>
      </c>
      <c r="D2274" s="410" t="str">
        <f t="shared" si="1189"/>
        <v/>
      </c>
      <c r="E2274" s="411"/>
      <c r="F2274" s="411"/>
      <c r="G2274" s="411"/>
      <c r="H2274" s="411"/>
      <c r="I2274" s="411"/>
      <c r="J2274" s="412"/>
      <c r="K2274" s="234"/>
      <c r="L2274" s="234"/>
      <c r="M2274" s="234"/>
      <c r="N2274" s="234"/>
      <c r="O2274" s="234"/>
      <c r="P2274" s="234"/>
      <c r="Q2274" s="234"/>
      <c r="R2274" s="234"/>
      <c r="S2274" s="234"/>
      <c r="T2274" s="234"/>
      <c r="U2274" s="234"/>
      <c r="V2274" s="234"/>
      <c r="W2274" s="234"/>
      <c r="X2274" s="234"/>
      <c r="Y2274" s="234"/>
      <c r="Z2274" s="234"/>
      <c r="AA2274" s="234"/>
      <c r="AB2274" s="234"/>
      <c r="AC2274" s="234"/>
      <c r="AD2274" s="234"/>
      <c r="AG2274">
        <f t="shared" si="1190"/>
        <v>0</v>
      </c>
      <c r="AH2274">
        <f t="shared" si="1191"/>
        <v>0</v>
      </c>
      <c r="AI2274">
        <f t="shared" si="1192"/>
        <v>0</v>
      </c>
      <c r="AJ2274">
        <f t="shared" si="1193"/>
        <v>0</v>
      </c>
      <c r="AL2274">
        <f t="shared" si="1194"/>
        <v>0</v>
      </c>
      <c r="AM2274">
        <f t="shared" si="1195"/>
        <v>0</v>
      </c>
      <c r="AN2274">
        <f t="shared" si="1196"/>
        <v>0</v>
      </c>
      <c r="AO2274">
        <f t="shared" si="1197"/>
        <v>0</v>
      </c>
      <c r="AQ2274">
        <f t="shared" si="1198"/>
        <v>0</v>
      </c>
      <c r="AR2274">
        <f t="shared" si="1199"/>
        <v>0</v>
      </c>
      <c r="AS2274">
        <f t="shared" si="1200"/>
        <v>0</v>
      </c>
      <c r="AT2274">
        <f t="shared" si="1201"/>
        <v>0</v>
      </c>
      <c r="AV2274">
        <f t="shared" si="1202"/>
        <v>0</v>
      </c>
      <c r="AW2274">
        <f t="shared" si="1203"/>
        <v>0</v>
      </c>
      <c r="AX2274">
        <f t="shared" si="1204"/>
        <v>0</v>
      </c>
      <c r="AY2274">
        <f t="shared" si="1205"/>
        <v>0</v>
      </c>
      <c r="BA2274">
        <f t="shared" si="1206"/>
        <v>0</v>
      </c>
      <c r="BB2274">
        <f t="shared" si="1207"/>
        <v>0</v>
      </c>
      <c r="BC2274">
        <f t="shared" si="1208"/>
        <v>0</v>
      </c>
      <c r="BD2274">
        <f t="shared" si="1209"/>
        <v>0</v>
      </c>
    </row>
    <row r="2275" spans="1:58" ht="15" customHeight="1">
      <c r="A2275" s="192"/>
      <c r="B2275" s="8"/>
      <c r="C2275" s="143" t="s">
        <v>187</v>
      </c>
      <c r="D2275" s="410" t="str">
        <f t="shared" si="1189"/>
        <v/>
      </c>
      <c r="E2275" s="411"/>
      <c r="F2275" s="411"/>
      <c r="G2275" s="411"/>
      <c r="H2275" s="411"/>
      <c r="I2275" s="411"/>
      <c r="J2275" s="412"/>
      <c r="K2275" s="234"/>
      <c r="L2275" s="234"/>
      <c r="M2275" s="234"/>
      <c r="N2275" s="234"/>
      <c r="O2275" s="234"/>
      <c r="P2275" s="234"/>
      <c r="Q2275" s="234"/>
      <c r="R2275" s="234"/>
      <c r="S2275" s="234"/>
      <c r="T2275" s="234"/>
      <c r="U2275" s="234"/>
      <c r="V2275" s="234"/>
      <c r="W2275" s="234"/>
      <c r="X2275" s="234"/>
      <c r="Y2275" s="234"/>
      <c r="Z2275" s="234"/>
      <c r="AA2275" s="234"/>
      <c r="AB2275" s="234"/>
      <c r="AC2275" s="234"/>
      <c r="AD2275" s="234"/>
      <c r="AG2275">
        <f t="shared" si="1190"/>
        <v>0</v>
      </c>
      <c r="AH2275">
        <f t="shared" si="1191"/>
        <v>0</v>
      </c>
      <c r="AI2275">
        <f t="shared" si="1192"/>
        <v>0</v>
      </c>
      <c r="AJ2275">
        <f t="shared" si="1193"/>
        <v>0</v>
      </c>
      <c r="AL2275">
        <f t="shared" si="1194"/>
        <v>0</v>
      </c>
      <c r="AM2275">
        <f t="shared" si="1195"/>
        <v>0</v>
      </c>
      <c r="AN2275">
        <f t="shared" si="1196"/>
        <v>0</v>
      </c>
      <c r="AO2275">
        <f t="shared" si="1197"/>
        <v>0</v>
      </c>
      <c r="AQ2275">
        <f t="shared" si="1198"/>
        <v>0</v>
      </c>
      <c r="AR2275">
        <f t="shared" si="1199"/>
        <v>0</v>
      </c>
      <c r="AS2275">
        <f t="shared" si="1200"/>
        <v>0</v>
      </c>
      <c r="AT2275">
        <f t="shared" si="1201"/>
        <v>0</v>
      </c>
      <c r="AV2275">
        <f t="shared" si="1202"/>
        <v>0</v>
      </c>
      <c r="AW2275">
        <f t="shared" si="1203"/>
        <v>0</v>
      </c>
      <c r="AX2275">
        <f t="shared" si="1204"/>
        <v>0</v>
      </c>
      <c r="AY2275">
        <f t="shared" si="1205"/>
        <v>0</v>
      </c>
      <c r="BA2275">
        <f t="shared" si="1206"/>
        <v>0</v>
      </c>
      <c r="BB2275">
        <f t="shared" si="1207"/>
        <v>0</v>
      </c>
      <c r="BC2275">
        <f t="shared" si="1208"/>
        <v>0</v>
      </c>
      <c r="BD2275">
        <f t="shared" si="1209"/>
        <v>0</v>
      </c>
    </row>
    <row r="2276" spans="1:58" ht="15" customHeight="1">
      <c r="A2276" s="192"/>
      <c r="B2276" s="8"/>
      <c r="C2276" s="143" t="s">
        <v>188</v>
      </c>
      <c r="D2276" s="410" t="str">
        <f t="shared" si="1189"/>
        <v/>
      </c>
      <c r="E2276" s="411"/>
      <c r="F2276" s="411"/>
      <c r="G2276" s="411"/>
      <c r="H2276" s="411"/>
      <c r="I2276" s="411"/>
      <c r="J2276" s="412"/>
      <c r="K2276" s="234"/>
      <c r="L2276" s="234"/>
      <c r="M2276" s="234"/>
      <c r="N2276" s="234"/>
      <c r="O2276" s="234"/>
      <c r="P2276" s="234"/>
      <c r="Q2276" s="234"/>
      <c r="R2276" s="234"/>
      <c r="S2276" s="234"/>
      <c r="T2276" s="234"/>
      <c r="U2276" s="234"/>
      <c r="V2276" s="234"/>
      <c r="W2276" s="234"/>
      <c r="X2276" s="234"/>
      <c r="Y2276" s="234"/>
      <c r="Z2276" s="234"/>
      <c r="AA2276" s="234"/>
      <c r="AB2276" s="234"/>
      <c r="AC2276" s="234"/>
      <c r="AD2276" s="234"/>
      <c r="AG2276">
        <f t="shared" si="1190"/>
        <v>0</v>
      </c>
      <c r="AH2276">
        <f t="shared" si="1191"/>
        <v>0</v>
      </c>
      <c r="AI2276">
        <f t="shared" si="1192"/>
        <v>0</v>
      </c>
      <c r="AJ2276">
        <f t="shared" si="1193"/>
        <v>0</v>
      </c>
      <c r="AL2276">
        <f t="shared" si="1194"/>
        <v>0</v>
      </c>
      <c r="AM2276">
        <f t="shared" si="1195"/>
        <v>0</v>
      </c>
      <c r="AN2276">
        <f t="shared" si="1196"/>
        <v>0</v>
      </c>
      <c r="AO2276">
        <f t="shared" si="1197"/>
        <v>0</v>
      </c>
      <c r="AQ2276">
        <f t="shared" si="1198"/>
        <v>0</v>
      </c>
      <c r="AR2276">
        <f t="shared" si="1199"/>
        <v>0</v>
      </c>
      <c r="AS2276">
        <f t="shared" si="1200"/>
        <v>0</v>
      </c>
      <c r="AT2276">
        <f t="shared" si="1201"/>
        <v>0</v>
      </c>
      <c r="AV2276">
        <f t="shared" si="1202"/>
        <v>0</v>
      </c>
      <c r="AW2276">
        <f t="shared" si="1203"/>
        <v>0</v>
      </c>
      <c r="AX2276">
        <f t="shared" si="1204"/>
        <v>0</v>
      </c>
      <c r="AY2276">
        <f t="shared" si="1205"/>
        <v>0</v>
      </c>
      <c r="BA2276">
        <f t="shared" si="1206"/>
        <v>0</v>
      </c>
      <c r="BB2276">
        <f t="shared" si="1207"/>
        <v>0</v>
      </c>
      <c r="BC2276">
        <f t="shared" si="1208"/>
        <v>0</v>
      </c>
      <c r="BD2276">
        <f t="shared" si="1209"/>
        <v>0</v>
      </c>
    </row>
    <row r="2277" spans="1:58" ht="15" customHeight="1">
      <c r="A2277" s="192"/>
      <c r="B2277" s="8"/>
      <c r="C2277" s="143" t="s">
        <v>189</v>
      </c>
      <c r="D2277" s="410" t="str">
        <f t="shared" si="1189"/>
        <v/>
      </c>
      <c r="E2277" s="411"/>
      <c r="F2277" s="411"/>
      <c r="G2277" s="411"/>
      <c r="H2277" s="411"/>
      <c r="I2277" s="411"/>
      <c r="J2277" s="412"/>
      <c r="K2277" s="234"/>
      <c r="L2277" s="234"/>
      <c r="M2277" s="234"/>
      <c r="N2277" s="234"/>
      <c r="O2277" s="234"/>
      <c r="P2277" s="234"/>
      <c r="Q2277" s="234"/>
      <c r="R2277" s="234"/>
      <c r="S2277" s="234"/>
      <c r="T2277" s="234"/>
      <c r="U2277" s="234"/>
      <c r="V2277" s="234"/>
      <c r="W2277" s="234"/>
      <c r="X2277" s="234"/>
      <c r="Y2277" s="234"/>
      <c r="Z2277" s="234"/>
      <c r="AA2277" s="234"/>
      <c r="AB2277" s="234"/>
      <c r="AC2277" s="234"/>
      <c r="AD2277" s="234"/>
      <c r="AG2277">
        <f t="shared" si="1190"/>
        <v>0</v>
      </c>
      <c r="AH2277">
        <f t="shared" si="1191"/>
        <v>0</v>
      </c>
      <c r="AI2277">
        <f t="shared" si="1192"/>
        <v>0</v>
      </c>
      <c r="AJ2277">
        <f t="shared" si="1193"/>
        <v>0</v>
      </c>
      <c r="AL2277">
        <f t="shared" si="1194"/>
        <v>0</v>
      </c>
      <c r="AM2277">
        <f t="shared" si="1195"/>
        <v>0</v>
      </c>
      <c r="AN2277">
        <f t="shared" si="1196"/>
        <v>0</v>
      </c>
      <c r="AO2277">
        <f t="shared" si="1197"/>
        <v>0</v>
      </c>
      <c r="AQ2277">
        <f t="shared" si="1198"/>
        <v>0</v>
      </c>
      <c r="AR2277">
        <f t="shared" si="1199"/>
        <v>0</v>
      </c>
      <c r="AS2277">
        <f t="shared" si="1200"/>
        <v>0</v>
      </c>
      <c r="AT2277">
        <f t="shared" si="1201"/>
        <v>0</v>
      </c>
      <c r="AV2277">
        <f t="shared" si="1202"/>
        <v>0</v>
      </c>
      <c r="AW2277">
        <f t="shared" si="1203"/>
        <v>0</v>
      </c>
      <c r="AX2277">
        <f t="shared" si="1204"/>
        <v>0</v>
      </c>
      <c r="AY2277">
        <f t="shared" si="1205"/>
        <v>0</v>
      </c>
      <c r="BA2277">
        <f t="shared" si="1206"/>
        <v>0</v>
      </c>
      <c r="BB2277">
        <f t="shared" si="1207"/>
        <v>0</v>
      </c>
      <c r="BC2277">
        <f t="shared" si="1208"/>
        <v>0</v>
      </c>
      <c r="BD2277">
        <f t="shared" si="1209"/>
        <v>0</v>
      </c>
    </row>
    <row r="2278" spans="1:58" ht="15" customHeight="1">
      <c r="A2278" s="192"/>
      <c r="B2278" s="8"/>
      <c r="C2278" s="143" t="s">
        <v>190</v>
      </c>
      <c r="D2278" s="410" t="str">
        <f t="shared" si="1189"/>
        <v/>
      </c>
      <c r="E2278" s="411"/>
      <c r="F2278" s="411"/>
      <c r="G2278" s="411"/>
      <c r="H2278" s="411"/>
      <c r="I2278" s="411"/>
      <c r="J2278" s="412"/>
      <c r="K2278" s="234"/>
      <c r="L2278" s="234"/>
      <c r="M2278" s="234"/>
      <c r="N2278" s="234"/>
      <c r="O2278" s="234"/>
      <c r="P2278" s="234"/>
      <c r="Q2278" s="234"/>
      <c r="R2278" s="234"/>
      <c r="S2278" s="234"/>
      <c r="T2278" s="234"/>
      <c r="U2278" s="234"/>
      <c r="V2278" s="234"/>
      <c r="W2278" s="234"/>
      <c r="X2278" s="234"/>
      <c r="Y2278" s="234"/>
      <c r="Z2278" s="234"/>
      <c r="AA2278" s="234"/>
      <c r="AB2278" s="234"/>
      <c r="AC2278" s="234"/>
      <c r="AD2278" s="234"/>
      <c r="AG2278">
        <f t="shared" si="1190"/>
        <v>0</v>
      </c>
      <c r="AH2278">
        <f t="shared" si="1191"/>
        <v>0</v>
      </c>
      <c r="AI2278">
        <f t="shared" si="1192"/>
        <v>0</v>
      </c>
      <c r="AJ2278">
        <f t="shared" si="1193"/>
        <v>0</v>
      </c>
      <c r="AL2278">
        <f t="shared" si="1194"/>
        <v>0</v>
      </c>
      <c r="AM2278">
        <f t="shared" si="1195"/>
        <v>0</v>
      </c>
      <c r="AN2278">
        <f t="shared" si="1196"/>
        <v>0</v>
      </c>
      <c r="AO2278">
        <f t="shared" si="1197"/>
        <v>0</v>
      </c>
      <c r="AQ2278">
        <f t="shared" si="1198"/>
        <v>0</v>
      </c>
      <c r="AR2278">
        <f t="shared" si="1199"/>
        <v>0</v>
      </c>
      <c r="AS2278">
        <f t="shared" si="1200"/>
        <v>0</v>
      </c>
      <c r="AT2278">
        <f t="shared" si="1201"/>
        <v>0</v>
      </c>
      <c r="AV2278">
        <f t="shared" si="1202"/>
        <v>0</v>
      </c>
      <c r="AW2278">
        <f t="shared" si="1203"/>
        <v>0</v>
      </c>
      <c r="AX2278">
        <f t="shared" si="1204"/>
        <v>0</v>
      </c>
      <c r="AY2278">
        <f t="shared" si="1205"/>
        <v>0</v>
      </c>
      <c r="BA2278">
        <f t="shared" si="1206"/>
        <v>0</v>
      </c>
      <c r="BB2278">
        <f t="shared" si="1207"/>
        <v>0</v>
      </c>
      <c r="BC2278">
        <f t="shared" si="1208"/>
        <v>0</v>
      </c>
      <c r="BD2278">
        <f t="shared" si="1209"/>
        <v>0</v>
      </c>
    </row>
    <row r="2279" spans="1:58" ht="15" customHeight="1">
      <c r="A2279" s="192"/>
      <c r="B2279" s="8"/>
      <c r="C2279" s="143" t="s">
        <v>191</v>
      </c>
      <c r="D2279" s="410" t="str">
        <f t="shared" si="1189"/>
        <v/>
      </c>
      <c r="E2279" s="411"/>
      <c r="F2279" s="411"/>
      <c r="G2279" s="411"/>
      <c r="H2279" s="411"/>
      <c r="I2279" s="411"/>
      <c r="J2279" s="412"/>
      <c r="K2279" s="234"/>
      <c r="L2279" s="234"/>
      <c r="M2279" s="234"/>
      <c r="N2279" s="234"/>
      <c r="O2279" s="234"/>
      <c r="P2279" s="234"/>
      <c r="Q2279" s="234"/>
      <c r="R2279" s="234"/>
      <c r="S2279" s="234"/>
      <c r="T2279" s="234"/>
      <c r="U2279" s="234"/>
      <c r="V2279" s="234"/>
      <c r="W2279" s="234"/>
      <c r="X2279" s="234"/>
      <c r="Y2279" s="234"/>
      <c r="Z2279" s="234"/>
      <c r="AA2279" s="234"/>
      <c r="AB2279" s="234"/>
      <c r="AC2279" s="234"/>
      <c r="AD2279" s="234"/>
      <c r="AG2279">
        <f t="shared" si="1190"/>
        <v>0</v>
      </c>
      <c r="AH2279">
        <f t="shared" si="1191"/>
        <v>0</v>
      </c>
      <c r="AI2279">
        <f t="shared" si="1192"/>
        <v>0</v>
      </c>
      <c r="AJ2279">
        <f t="shared" si="1193"/>
        <v>0</v>
      </c>
      <c r="AL2279">
        <f t="shared" si="1194"/>
        <v>0</v>
      </c>
      <c r="AM2279">
        <f t="shared" si="1195"/>
        <v>0</v>
      </c>
      <c r="AN2279">
        <f t="shared" si="1196"/>
        <v>0</v>
      </c>
      <c r="AO2279">
        <f t="shared" si="1197"/>
        <v>0</v>
      </c>
      <c r="AQ2279">
        <f t="shared" si="1198"/>
        <v>0</v>
      </c>
      <c r="AR2279">
        <f t="shared" si="1199"/>
        <v>0</v>
      </c>
      <c r="AS2279">
        <f t="shared" si="1200"/>
        <v>0</v>
      </c>
      <c r="AT2279">
        <f t="shared" si="1201"/>
        <v>0</v>
      </c>
      <c r="AV2279">
        <f t="shared" si="1202"/>
        <v>0</v>
      </c>
      <c r="AW2279">
        <f t="shared" si="1203"/>
        <v>0</v>
      </c>
      <c r="AX2279">
        <f t="shared" si="1204"/>
        <v>0</v>
      </c>
      <c r="AY2279">
        <f t="shared" si="1205"/>
        <v>0</v>
      </c>
      <c r="BA2279">
        <f t="shared" si="1206"/>
        <v>0</v>
      </c>
      <c r="BB2279">
        <f t="shared" si="1207"/>
        <v>0</v>
      </c>
      <c r="BC2279">
        <f t="shared" si="1208"/>
        <v>0</v>
      </c>
      <c r="BD2279">
        <f t="shared" si="1209"/>
        <v>0</v>
      </c>
      <c r="BF2279" s="96">
        <f>IF(OR(AA2281="NA",AA2281="NS"),0,IF(AND(COUNTA(AA2161:AA2280)&gt;=1,AA2281&gt;0,F2283=""),1,0))</f>
        <v>0</v>
      </c>
    </row>
    <row r="2280" spans="1:58" ht="15" customHeight="1">
      <c r="A2280" s="192"/>
      <c r="B2280" s="8"/>
      <c r="C2280" s="143" t="s">
        <v>192</v>
      </c>
      <c r="D2280" s="410" t="str">
        <f t="shared" si="1189"/>
        <v/>
      </c>
      <c r="E2280" s="411"/>
      <c r="F2280" s="411"/>
      <c r="G2280" s="411"/>
      <c r="H2280" s="411"/>
      <c r="I2280" s="411"/>
      <c r="J2280" s="412"/>
      <c r="K2280" s="234"/>
      <c r="L2280" s="234"/>
      <c r="M2280" s="234"/>
      <c r="N2280" s="234"/>
      <c r="O2280" s="234"/>
      <c r="P2280" s="234"/>
      <c r="Q2280" s="234"/>
      <c r="R2280" s="234"/>
      <c r="S2280" s="234"/>
      <c r="T2280" s="234"/>
      <c r="U2280" s="234"/>
      <c r="V2280" s="234"/>
      <c r="W2280" s="234"/>
      <c r="X2280" s="234"/>
      <c r="Y2280" s="234"/>
      <c r="Z2280" s="234"/>
      <c r="AA2280" s="234"/>
      <c r="AB2280" s="234"/>
      <c r="AC2280" s="234"/>
      <c r="AD2280" s="234"/>
      <c r="AG2280">
        <f t="shared" si="1190"/>
        <v>0</v>
      </c>
      <c r="AH2280">
        <f t="shared" si="1191"/>
        <v>0</v>
      </c>
      <c r="AI2280">
        <f t="shared" si="1192"/>
        <v>0</v>
      </c>
      <c r="AJ2280">
        <f t="shared" si="1193"/>
        <v>0</v>
      </c>
      <c r="AL2280">
        <f t="shared" si="1194"/>
        <v>0</v>
      </c>
      <c r="AM2280">
        <f t="shared" si="1195"/>
        <v>0</v>
      </c>
      <c r="AN2280">
        <f t="shared" si="1196"/>
        <v>0</v>
      </c>
      <c r="AO2280">
        <f t="shared" si="1197"/>
        <v>0</v>
      </c>
      <c r="AQ2280">
        <f t="shared" si="1198"/>
        <v>0</v>
      </c>
      <c r="AR2280">
        <f t="shared" si="1199"/>
        <v>0</v>
      </c>
      <c r="AS2280">
        <f t="shared" si="1200"/>
        <v>0</v>
      </c>
      <c r="AT2280">
        <f t="shared" si="1201"/>
        <v>0</v>
      </c>
      <c r="AV2280">
        <f t="shared" si="1202"/>
        <v>0</v>
      </c>
      <c r="AW2280">
        <f t="shared" si="1203"/>
        <v>0</v>
      </c>
      <c r="AX2280">
        <f t="shared" si="1204"/>
        <v>0</v>
      </c>
      <c r="AY2280">
        <f t="shared" si="1205"/>
        <v>0</v>
      </c>
      <c r="BA2280">
        <f t="shared" si="1206"/>
        <v>0</v>
      </c>
      <c r="BB2280">
        <f t="shared" si="1207"/>
        <v>0</v>
      </c>
      <c r="BC2280">
        <f t="shared" si="1208"/>
        <v>0</v>
      </c>
      <c r="BD2280">
        <f t="shared" si="1209"/>
        <v>0</v>
      </c>
      <c r="BF2280" s="96">
        <f>IF(OR(AA2281="NA",AA2281="NS"),0,IF(AND(COUNTA(AA2161:AA2280)=0,AA2281&lt;=0,F2283&lt;&gt;""),1,0))</f>
        <v>0</v>
      </c>
    </row>
    <row r="2281" spans="1:58" ht="15" customHeight="1">
      <c r="A2281" s="166"/>
      <c r="B2281" s="7"/>
      <c r="C2281" s="8"/>
      <c r="D2281" s="8"/>
      <c r="E2281" s="8"/>
      <c r="F2281"/>
      <c r="G2281" s="8"/>
      <c r="H2281" s="8"/>
      <c r="I2281"/>
      <c r="J2281" s="211"/>
      <c r="K2281" s="171">
        <f>IF(AND(SUM(K2161:K2280)=0,COUNTIF(K2161:K2280,"NS")&gt;0),"NS",
IF(AND(SUM(K2161:K2280)=0,COUNTIF(K2161:K2280,0)&gt;0),0,
IF(AND(SUM(K2161:K2280)=0,COUNTIF(K2161:K2280,"NA")&gt;0),"NA",
SUM(K2161:K2280))))</f>
        <v>0</v>
      </c>
      <c r="L2281" s="171">
        <f t="shared" ref="L2281:AD2281" si="1210">IF(AND(SUM(L2161:L2280)=0,COUNTIF(L2161:L2280,"NS")&gt;0),"NS",
IF(AND(SUM(L2161:L2280)=0,COUNTIF(L2161:L2280,0)&gt;0),0,
IF(AND(SUM(L2161:L2280)=0,COUNTIF(L2161:L2280,"NA")&gt;0),"NA",
SUM(L2161:L2280))))</f>
        <v>0</v>
      </c>
      <c r="M2281" s="171">
        <f t="shared" si="1210"/>
        <v>0</v>
      </c>
      <c r="N2281" s="171">
        <f t="shared" si="1210"/>
        <v>0</v>
      </c>
      <c r="O2281" s="171">
        <f t="shared" si="1210"/>
        <v>0</v>
      </c>
      <c r="P2281" s="171">
        <f t="shared" si="1210"/>
        <v>0</v>
      </c>
      <c r="Q2281" s="171">
        <f t="shared" si="1210"/>
        <v>0</v>
      </c>
      <c r="R2281" s="171">
        <f t="shared" si="1210"/>
        <v>0</v>
      </c>
      <c r="S2281" s="171">
        <f t="shared" si="1210"/>
        <v>0</v>
      </c>
      <c r="T2281" s="171">
        <f t="shared" si="1210"/>
        <v>0</v>
      </c>
      <c r="U2281" s="171">
        <f t="shared" si="1210"/>
        <v>0</v>
      </c>
      <c r="V2281" s="171">
        <f t="shared" si="1210"/>
        <v>0</v>
      </c>
      <c r="W2281" s="171">
        <f t="shared" si="1210"/>
        <v>0</v>
      </c>
      <c r="X2281" s="171">
        <f t="shared" si="1210"/>
        <v>0</v>
      </c>
      <c r="Y2281" s="171">
        <f t="shared" si="1210"/>
        <v>0</v>
      </c>
      <c r="Z2281" s="171">
        <f t="shared" si="1210"/>
        <v>0</v>
      </c>
      <c r="AA2281" s="171">
        <f t="shared" si="1210"/>
        <v>0</v>
      </c>
      <c r="AB2281" s="171">
        <f t="shared" si="1210"/>
        <v>0</v>
      </c>
      <c r="AC2281" s="171">
        <f t="shared" si="1210"/>
        <v>0</v>
      </c>
      <c r="AD2281" s="171">
        <f t="shared" si="1210"/>
        <v>0</v>
      </c>
      <c r="AJ2281" s="96">
        <f>SUM(AJ2161:AJ2280)</f>
        <v>0</v>
      </c>
      <c r="AO2281" s="96">
        <f>SUM(AO2161:AO2280)</f>
        <v>0</v>
      </c>
      <c r="AT2281" s="96">
        <f>SUM(AT2161:AT2280)</f>
        <v>0</v>
      </c>
      <c r="AY2281" s="96">
        <f>SUM(AY2161:AY2280)</f>
        <v>0</v>
      </c>
      <c r="BD2281" s="96">
        <f>SUM(BD2161:BD2280)</f>
        <v>0</v>
      </c>
      <c r="BF2281" s="96">
        <f>BF2279+BF2280</f>
        <v>0</v>
      </c>
    </row>
    <row r="2282" spans="1:58" ht="15" customHeight="1">
      <c r="A2282" s="166"/>
      <c r="B2282" s="7"/>
      <c r="C2282" s="8"/>
      <c r="D2282" s="8"/>
      <c r="E2282" s="8"/>
      <c r="F2282" s="8"/>
      <c r="G2282" s="8"/>
      <c r="H2282" s="8"/>
      <c r="I2282" s="8"/>
      <c r="J2282" s="8"/>
      <c r="K2282" s="8"/>
      <c r="L2282" s="8"/>
      <c r="M2282" s="8"/>
      <c r="N2282" s="8"/>
      <c r="O2282" s="8"/>
      <c r="P2282" s="8"/>
      <c r="Q2282" s="8"/>
      <c r="R2282" s="8"/>
      <c r="S2282" s="8"/>
      <c r="T2282" s="8"/>
      <c r="U2282" s="8"/>
      <c r="V2282" s="8"/>
      <c r="W2282" s="8"/>
      <c r="X2282" s="8"/>
      <c r="Y2282" s="8"/>
      <c r="Z2282" s="8"/>
      <c r="AA2282" s="8"/>
      <c r="AB2282" s="8"/>
      <c r="AC2282" s="8"/>
      <c r="AD2282" s="8"/>
      <c r="BD2282" s="96">
        <f>AJ2281+AO2281+AT2281+AY2281+BD2281</f>
        <v>0</v>
      </c>
      <c r="BE2282" s="96">
        <f>BD2282+BX2155</f>
        <v>0</v>
      </c>
    </row>
    <row r="2283" spans="1:58" ht="45" customHeight="1">
      <c r="A2283" s="166"/>
      <c r="B2283" s="7"/>
      <c r="C2283" s="408" t="s">
        <v>647</v>
      </c>
      <c r="D2283" s="408"/>
      <c r="E2283" s="408"/>
      <c r="F2283" s="279"/>
      <c r="G2283" s="279"/>
      <c r="H2283" s="279"/>
      <c r="I2283" s="279"/>
      <c r="J2283" s="279"/>
      <c r="K2283" s="279"/>
      <c r="L2283" s="279"/>
      <c r="M2283" s="279"/>
      <c r="N2283" s="279"/>
      <c r="O2283" s="279"/>
      <c r="P2283" s="279"/>
      <c r="Q2283" s="279"/>
      <c r="R2283" s="279"/>
      <c r="S2283" s="279"/>
      <c r="T2283" s="279"/>
      <c r="U2283" s="279"/>
      <c r="V2283" s="279"/>
      <c r="W2283" s="279"/>
      <c r="X2283" s="279"/>
      <c r="Y2283" s="279"/>
      <c r="Z2283" s="279"/>
      <c r="AA2283" s="279"/>
      <c r="AB2283" s="279"/>
      <c r="AC2283" s="279"/>
      <c r="AD2283" s="279"/>
      <c r="AG2283" t="str">
        <f>IF($AG$2031=$AH$2031,"NO",IF(OR(AA2281="NS",AA2281="NA",COUNTA(AA2161:AA2280)=0,SUM(AA2161:AA2280)=0),"NO",AA2281))</f>
        <v>NO</v>
      </c>
    </row>
    <row r="2284" spans="1:58" ht="15" customHeight="1">
      <c r="A2284" s="166"/>
      <c r="B2284" s="7"/>
      <c r="C2284" s="8"/>
      <c r="D2284" s="8"/>
      <c r="E2284" s="8"/>
      <c r="F2284" s="8"/>
      <c r="G2284" s="8"/>
      <c r="H2284" s="8"/>
      <c r="I2284" s="8"/>
      <c r="J2284" s="8"/>
      <c r="K2284" s="8"/>
      <c r="L2284" s="8"/>
      <c r="M2284" s="8"/>
      <c r="N2284" s="8"/>
      <c r="O2284" s="8"/>
      <c r="P2284" s="8"/>
      <c r="Q2284" s="8"/>
      <c r="R2284" s="8"/>
      <c r="S2284" s="8"/>
      <c r="T2284" s="8"/>
      <c r="U2284" s="8"/>
      <c r="V2284" s="8"/>
      <c r="W2284" s="8"/>
      <c r="X2284" s="8"/>
      <c r="Y2284" s="8"/>
      <c r="Z2284" s="8"/>
      <c r="AA2284" s="8"/>
      <c r="AB2284" s="8"/>
      <c r="AC2284" s="8"/>
      <c r="AD2284" s="8"/>
    </row>
    <row r="2285" spans="1:58" ht="24" customHeight="1">
      <c r="A2285" s="166"/>
      <c r="B2285" s="7"/>
      <c r="C2285" s="340" t="s">
        <v>194</v>
      </c>
      <c r="D2285" s="340"/>
      <c r="E2285" s="340"/>
      <c r="F2285" s="340"/>
      <c r="G2285" s="340"/>
      <c r="H2285" s="340"/>
      <c r="I2285" s="340"/>
      <c r="J2285" s="340"/>
      <c r="K2285" s="340"/>
      <c r="L2285" s="340"/>
      <c r="M2285" s="340"/>
      <c r="N2285" s="340"/>
      <c r="O2285" s="340"/>
      <c r="P2285" s="340"/>
      <c r="Q2285" s="340"/>
      <c r="R2285" s="340"/>
      <c r="S2285" s="340"/>
      <c r="T2285" s="340"/>
      <c r="U2285" s="340"/>
      <c r="V2285" s="340"/>
      <c r="W2285" s="340"/>
      <c r="X2285" s="340"/>
      <c r="Y2285" s="340"/>
      <c r="Z2285" s="340"/>
      <c r="AA2285" s="340"/>
      <c r="AB2285" s="340"/>
      <c r="AC2285" s="340"/>
      <c r="AD2285" s="340"/>
    </row>
    <row r="2286" spans="1:58" ht="60" customHeight="1">
      <c r="A2286" s="166"/>
      <c r="B2286" s="7"/>
      <c r="C2286" s="367"/>
      <c r="D2286" s="368"/>
      <c r="E2286" s="368"/>
      <c r="F2286" s="368"/>
      <c r="G2286" s="368"/>
      <c r="H2286" s="368"/>
      <c r="I2286" s="368"/>
      <c r="J2286" s="368"/>
      <c r="K2286" s="368"/>
      <c r="L2286" s="368"/>
      <c r="M2286" s="368"/>
      <c r="N2286" s="368"/>
      <c r="O2286" s="368"/>
      <c r="P2286" s="368"/>
      <c r="Q2286" s="368"/>
      <c r="R2286" s="368"/>
      <c r="S2286" s="368"/>
      <c r="T2286" s="368"/>
      <c r="U2286" s="368"/>
      <c r="V2286" s="368"/>
      <c r="W2286" s="368"/>
      <c r="X2286" s="368"/>
      <c r="Y2286" s="368"/>
      <c r="Z2286" s="368"/>
      <c r="AA2286" s="368"/>
      <c r="AB2286" s="368"/>
      <c r="AC2286" s="368"/>
      <c r="AD2286" s="369"/>
    </row>
    <row r="2287" spans="1:58" ht="15" customHeight="1">
      <c r="A2287" s="152"/>
      <c r="B2287" s="283" t="str">
        <f>IF(BE2282=0,"","Error: verificar sumas por fila.")</f>
        <v/>
      </c>
      <c r="C2287" s="283"/>
      <c r="D2287" s="283"/>
      <c r="E2287" s="283"/>
      <c r="F2287" s="283"/>
      <c r="G2287" s="283"/>
      <c r="H2287" s="283"/>
      <c r="I2287" s="283"/>
      <c r="J2287" s="283"/>
      <c r="K2287" s="283"/>
      <c r="L2287" s="283"/>
      <c r="M2287" s="283"/>
      <c r="N2287" s="283"/>
      <c r="O2287" s="283"/>
      <c r="P2287" s="283"/>
      <c r="Q2287" s="283"/>
      <c r="R2287" s="283"/>
      <c r="S2287" s="283"/>
      <c r="T2287" s="283"/>
      <c r="U2287" s="283"/>
      <c r="V2287" s="283"/>
      <c r="W2287" s="283"/>
      <c r="X2287" s="283"/>
      <c r="Y2287" s="283"/>
      <c r="Z2287" s="283"/>
      <c r="AA2287" s="283"/>
      <c r="AB2287" s="283"/>
      <c r="AC2287" s="283"/>
      <c r="AD2287" s="283"/>
    </row>
    <row r="2288" spans="1:58" ht="15" customHeight="1">
      <c r="A2288" s="152"/>
      <c r="B2288" s="283" t="str">
        <f>IF(CA2154=0,"","Error: verificar la consistencia del codigo 2 o 9.")</f>
        <v/>
      </c>
      <c r="C2288" s="283"/>
      <c r="D2288" s="283"/>
      <c r="E2288" s="283"/>
      <c r="F2288" s="283"/>
      <c r="G2288" s="283"/>
      <c r="H2288" s="283"/>
      <c r="I2288" s="283"/>
      <c r="J2288" s="283"/>
      <c r="K2288" s="283"/>
      <c r="L2288" s="283"/>
      <c r="M2288" s="283"/>
      <c r="N2288" s="283"/>
      <c r="O2288" s="283"/>
      <c r="P2288" s="283"/>
      <c r="Q2288" s="283"/>
      <c r="R2288" s="283"/>
      <c r="S2288" s="283"/>
      <c r="T2288" s="283"/>
      <c r="U2288" s="283"/>
      <c r="V2288" s="283"/>
      <c r="W2288" s="283"/>
      <c r="X2288" s="283"/>
      <c r="Y2288" s="283"/>
      <c r="Z2288" s="283"/>
      <c r="AA2288" s="283"/>
      <c r="AB2288" s="283"/>
      <c r="AC2288" s="283"/>
      <c r="AD2288" s="283"/>
    </row>
    <row r="2289" spans="1:30" ht="15" customHeight="1">
      <c r="A2289" s="152"/>
      <c r="B2289" s="283" t="str">
        <f>IF(CI2156=0,"",IF(CE2155&gt;0,"Error: verificar la consistencia entre la suma de Subtotales con el Total, esta debe ser igual o menor.","Alerta: verificar la consistencia de los Subtotales con el Total, esta debe ser igual o menor (Tercera Instrucción)."))</f>
        <v/>
      </c>
      <c r="C2289" s="283"/>
      <c r="D2289" s="283"/>
      <c r="E2289" s="283"/>
      <c r="F2289" s="283"/>
      <c r="G2289" s="283"/>
      <c r="H2289" s="283"/>
      <c r="I2289" s="283"/>
      <c r="J2289" s="283"/>
      <c r="K2289" s="283"/>
      <c r="L2289" s="283"/>
      <c r="M2289" s="283"/>
      <c r="N2289" s="283"/>
      <c r="O2289" s="283"/>
      <c r="P2289" s="283"/>
      <c r="Q2289" s="283"/>
      <c r="R2289" s="283"/>
      <c r="S2289" s="283"/>
      <c r="T2289" s="283"/>
      <c r="U2289" s="283"/>
      <c r="V2289" s="283"/>
      <c r="W2289" s="283"/>
      <c r="X2289" s="283"/>
      <c r="Y2289" s="283"/>
      <c r="Z2289" s="283"/>
      <c r="AA2289" s="283"/>
      <c r="AB2289" s="283"/>
      <c r="AC2289" s="283"/>
      <c r="AD2289" s="283"/>
    </row>
    <row r="2290" spans="1:30" ht="15" customHeight="1">
      <c r="A2290" s="152"/>
      <c r="B2290" s="283" t="str">
        <f>IF(BF2281=0,"",IF(BF2279&gt;0," Error: debe especificar la opción Otro tipo de presunto delito (especifique)."," Error: no debe presentar información en el recuadro (especifique)."))</f>
        <v/>
      </c>
      <c r="C2290" s="283"/>
      <c r="D2290" s="283"/>
      <c r="E2290" s="283"/>
      <c r="F2290" s="283"/>
      <c r="G2290" s="283"/>
      <c r="H2290" s="283"/>
      <c r="I2290" s="283"/>
      <c r="J2290" s="283"/>
      <c r="K2290" s="283"/>
      <c r="L2290" s="283"/>
      <c r="M2290" s="283"/>
      <c r="N2290" s="283"/>
      <c r="O2290" s="283"/>
      <c r="P2290" s="283"/>
      <c r="Q2290" s="283"/>
      <c r="R2290" s="283"/>
      <c r="S2290" s="283"/>
      <c r="T2290" s="283"/>
      <c r="U2290" s="283"/>
      <c r="V2290" s="283"/>
      <c r="W2290" s="283"/>
      <c r="X2290" s="283"/>
      <c r="Y2290" s="283"/>
      <c r="Z2290" s="283"/>
      <c r="AA2290" s="283"/>
      <c r="AB2290" s="283"/>
      <c r="AC2290" s="283"/>
      <c r="AD2290" s="283"/>
    </row>
    <row r="2291" spans="1:30" ht="15" customHeight="1">
      <c r="A2291" s="152"/>
      <c r="B2291" s="315" t="str">
        <f>IF(BZ2154=0,"","Error: debe completar toda la información requerida.")</f>
        <v/>
      </c>
      <c r="C2291" s="315"/>
      <c r="D2291" s="315"/>
      <c r="E2291" s="315"/>
      <c r="F2291" s="315"/>
      <c r="G2291" s="315"/>
      <c r="H2291" s="315"/>
      <c r="I2291" s="315"/>
      <c r="J2291" s="315"/>
      <c r="K2291" s="315"/>
      <c r="L2291" s="315"/>
      <c r="M2291" s="315"/>
      <c r="N2291" s="315"/>
      <c r="O2291" s="315"/>
      <c r="P2291" s="315"/>
      <c r="Q2291" s="315"/>
      <c r="R2291" s="315"/>
      <c r="S2291" s="315"/>
      <c r="T2291" s="315"/>
      <c r="U2291" s="315"/>
      <c r="V2291" s="315"/>
      <c r="W2291" s="315"/>
      <c r="X2291" s="315"/>
      <c r="Y2291" s="315"/>
      <c r="Z2291" s="315"/>
      <c r="AA2291" s="315"/>
      <c r="AB2291" s="315"/>
      <c r="AC2291" s="315"/>
      <c r="AD2291" s="315"/>
    </row>
    <row r="2292" spans="1:30" ht="15" customHeight="1" thickBot="1">
      <c r="A2292" s="152"/>
      <c r="B2292"/>
      <c r="C2292"/>
      <c r="D2292"/>
      <c r="E2292"/>
      <c r="F2292"/>
      <c r="G2292"/>
      <c r="H2292"/>
      <c r="I2292"/>
      <c r="J2292"/>
      <c r="K2292"/>
      <c r="L2292"/>
      <c r="M2292"/>
      <c r="N2292"/>
      <c r="O2292"/>
      <c r="P2292"/>
      <c r="Q2292"/>
      <c r="R2292"/>
      <c r="S2292"/>
      <c r="T2292"/>
      <c r="U2292"/>
      <c r="V2292"/>
      <c r="W2292"/>
      <c r="X2292"/>
      <c r="Y2292"/>
      <c r="Z2292"/>
      <c r="AA2292"/>
      <c r="AB2292"/>
      <c r="AC2292"/>
      <c r="AD2292"/>
    </row>
    <row r="2293" spans="1:30" ht="15" customHeight="1" thickBot="1">
      <c r="A2293" s="157" t="s">
        <v>355</v>
      </c>
      <c r="B2293" s="351" t="s">
        <v>828</v>
      </c>
      <c r="C2293" s="352"/>
      <c r="D2293" s="352"/>
      <c r="E2293" s="352"/>
      <c r="F2293" s="352"/>
      <c r="G2293" s="352"/>
      <c r="H2293" s="352"/>
      <c r="I2293" s="352"/>
      <c r="J2293" s="352"/>
      <c r="K2293" s="352"/>
      <c r="L2293" s="352"/>
      <c r="M2293" s="352"/>
      <c r="N2293" s="352"/>
      <c r="O2293" s="352"/>
      <c r="P2293" s="352"/>
      <c r="Q2293" s="352"/>
      <c r="R2293" s="352"/>
      <c r="S2293" s="352"/>
      <c r="T2293" s="352"/>
      <c r="U2293" s="352"/>
      <c r="V2293" s="352"/>
      <c r="W2293" s="352"/>
      <c r="X2293" s="352"/>
      <c r="Y2293" s="352"/>
      <c r="Z2293" s="352"/>
      <c r="AA2293" s="352"/>
      <c r="AB2293" s="352"/>
      <c r="AC2293" s="352"/>
      <c r="AD2293" s="353"/>
    </row>
    <row r="2294" spans="1:30" ht="15" customHeight="1">
      <c r="A2294" s="139"/>
      <c r="B2294" s="413" t="s">
        <v>447</v>
      </c>
      <c r="C2294" s="414"/>
      <c r="D2294" s="414"/>
      <c r="E2294" s="414"/>
      <c r="F2294" s="414"/>
      <c r="G2294" s="414"/>
      <c r="H2294" s="414"/>
      <c r="I2294" s="414"/>
      <c r="J2294" s="414"/>
      <c r="K2294" s="414"/>
      <c r="L2294" s="414"/>
      <c r="M2294" s="414"/>
      <c r="N2294" s="414"/>
      <c r="O2294" s="414"/>
      <c r="P2294" s="414"/>
      <c r="Q2294" s="414"/>
      <c r="R2294" s="414"/>
      <c r="S2294" s="414"/>
      <c r="T2294" s="414"/>
      <c r="U2294" s="414"/>
      <c r="V2294" s="414"/>
      <c r="W2294" s="414"/>
      <c r="X2294" s="414"/>
      <c r="Y2294" s="414"/>
      <c r="Z2294" s="414"/>
      <c r="AA2294" s="414"/>
      <c r="AB2294" s="414"/>
      <c r="AC2294" s="414"/>
      <c r="AD2294" s="415"/>
    </row>
    <row r="2295" spans="1:30" ht="24" customHeight="1">
      <c r="A2295" s="139"/>
      <c r="B2295" s="185"/>
      <c r="C2295" s="349" t="s">
        <v>648</v>
      </c>
      <c r="D2295" s="349"/>
      <c r="E2295" s="349"/>
      <c r="F2295" s="349"/>
      <c r="G2295" s="349"/>
      <c r="H2295" s="349"/>
      <c r="I2295" s="349"/>
      <c r="J2295" s="349"/>
      <c r="K2295" s="349"/>
      <c r="L2295" s="349"/>
      <c r="M2295" s="349"/>
      <c r="N2295" s="349"/>
      <c r="O2295" s="349"/>
      <c r="P2295" s="349"/>
      <c r="Q2295" s="349"/>
      <c r="R2295" s="349"/>
      <c r="S2295" s="349"/>
      <c r="T2295" s="349"/>
      <c r="U2295" s="349"/>
      <c r="V2295" s="349"/>
      <c r="W2295" s="349"/>
      <c r="X2295" s="349"/>
      <c r="Y2295" s="349"/>
      <c r="Z2295" s="349"/>
      <c r="AA2295" s="349"/>
      <c r="AB2295" s="349"/>
      <c r="AC2295" s="349"/>
      <c r="AD2295" s="395"/>
    </row>
    <row r="2296" spans="1:30" ht="15" customHeight="1">
      <c r="A2296" s="152"/>
      <c r="B2296" s="447" t="s">
        <v>562</v>
      </c>
      <c r="C2296" s="448"/>
      <c r="D2296" s="448"/>
      <c r="E2296" s="448"/>
      <c r="F2296" s="448"/>
      <c r="G2296" s="448"/>
      <c r="H2296" s="448"/>
      <c r="I2296" s="448"/>
      <c r="J2296" s="448"/>
      <c r="K2296" s="448"/>
      <c r="L2296" s="448"/>
      <c r="M2296" s="448"/>
      <c r="N2296" s="448"/>
      <c r="O2296" s="448"/>
      <c r="P2296" s="448"/>
      <c r="Q2296" s="448"/>
      <c r="R2296" s="448"/>
      <c r="S2296" s="448"/>
      <c r="T2296" s="448"/>
      <c r="U2296" s="448"/>
      <c r="V2296" s="448"/>
      <c r="W2296" s="448"/>
      <c r="X2296" s="448"/>
      <c r="Y2296" s="448"/>
      <c r="Z2296" s="448"/>
      <c r="AA2296" s="448"/>
      <c r="AB2296" s="448"/>
      <c r="AC2296" s="448"/>
      <c r="AD2296" s="449"/>
    </row>
    <row r="2297" spans="1:30" ht="36" customHeight="1">
      <c r="A2297" s="152"/>
      <c r="B2297" s="186"/>
      <c r="C2297" s="285" t="s">
        <v>345</v>
      </c>
      <c r="D2297" s="285"/>
      <c r="E2297" s="285"/>
      <c r="F2297" s="285"/>
      <c r="G2297" s="285"/>
      <c r="H2297" s="285"/>
      <c r="I2297" s="285"/>
      <c r="J2297" s="285"/>
      <c r="K2297" s="285"/>
      <c r="L2297" s="285"/>
      <c r="M2297" s="285"/>
      <c r="N2297" s="285"/>
      <c r="O2297" s="285"/>
      <c r="P2297" s="285"/>
      <c r="Q2297" s="285"/>
      <c r="R2297" s="285"/>
      <c r="S2297" s="285"/>
      <c r="T2297" s="285"/>
      <c r="U2297" s="285"/>
      <c r="V2297" s="285"/>
      <c r="W2297" s="285"/>
      <c r="X2297" s="285"/>
      <c r="Y2297" s="285"/>
      <c r="Z2297" s="285"/>
      <c r="AA2297" s="285"/>
      <c r="AB2297" s="285"/>
      <c r="AC2297" s="285"/>
      <c r="AD2297" s="450"/>
    </row>
    <row r="2298" spans="1:30" ht="48" customHeight="1">
      <c r="A2298" s="152"/>
      <c r="B2298" s="186"/>
      <c r="C2298" s="340" t="s">
        <v>344</v>
      </c>
      <c r="D2298" s="340"/>
      <c r="E2298" s="340"/>
      <c r="F2298" s="340"/>
      <c r="G2298" s="340"/>
      <c r="H2298" s="340"/>
      <c r="I2298" s="340"/>
      <c r="J2298" s="340"/>
      <c r="K2298" s="340"/>
      <c r="L2298" s="340"/>
      <c r="M2298" s="340"/>
      <c r="N2298" s="340"/>
      <c r="O2298" s="340"/>
      <c r="P2298" s="340"/>
      <c r="Q2298" s="340"/>
      <c r="R2298" s="340"/>
      <c r="S2298" s="340"/>
      <c r="T2298" s="340"/>
      <c r="U2298" s="340"/>
      <c r="V2298" s="340"/>
      <c r="W2298" s="340"/>
      <c r="X2298" s="340"/>
      <c r="Y2298" s="340"/>
      <c r="Z2298" s="340"/>
      <c r="AA2298" s="340"/>
      <c r="AB2298" s="340"/>
      <c r="AC2298" s="340"/>
      <c r="AD2298" s="419"/>
    </row>
    <row r="2299" spans="1:30" ht="36" customHeight="1">
      <c r="A2299" s="152"/>
      <c r="B2299" s="186"/>
      <c r="C2299" s="7"/>
      <c r="D2299" s="341" t="s">
        <v>319</v>
      </c>
      <c r="E2299" s="341"/>
      <c r="F2299" s="341"/>
      <c r="G2299" s="341"/>
      <c r="H2299" s="341"/>
      <c r="I2299" s="341"/>
      <c r="J2299" s="341"/>
      <c r="K2299" s="341"/>
      <c r="L2299" s="341"/>
      <c r="M2299" s="341"/>
      <c r="N2299" s="341"/>
      <c r="O2299" s="341"/>
      <c r="P2299" s="341"/>
      <c r="Q2299" s="341"/>
      <c r="R2299" s="341"/>
      <c r="S2299" s="341"/>
      <c r="T2299" s="341"/>
      <c r="U2299" s="341"/>
      <c r="V2299" s="341"/>
      <c r="W2299" s="341"/>
      <c r="X2299" s="341"/>
      <c r="Y2299" s="341"/>
      <c r="Z2299" s="341"/>
      <c r="AA2299" s="341"/>
      <c r="AB2299" s="341"/>
      <c r="AC2299" s="341"/>
      <c r="AD2299" s="342"/>
    </row>
    <row r="2300" spans="1:30" ht="15" customHeight="1">
      <c r="A2300" s="152"/>
      <c r="B2300" s="186"/>
      <c r="C2300" s="7"/>
      <c r="D2300" s="341" t="s">
        <v>274</v>
      </c>
      <c r="E2300" s="341"/>
      <c r="F2300" s="341"/>
      <c r="G2300" s="341"/>
      <c r="H2300" s="341"/>
      <c r="I2300" s="341"/>
      <c r="J2300" s="341"/>
      <c r="K2300" s="341"/>
      <c r="L2300" s="341"/>
      <c r="M2300" s="341"/>
      <c r="N2300" s="341"/>
      <c r="O2300" s="341"/>
      <c r="P2300" s="341"/>
      <c r="Q2300" s="341"/>
      <c r="R2300" s="341"/>
      <c r="S2300" s="341"/>
      <c r="T2300" s="341"/>
      <c r="U2300" s="341"/>
      <c r="V2300" s="341"/>
      <c r="W2300" s="341"/>
      <c r="X2300" s="341"/>
      <c r="Y2300" s="341"/>
      <c r="Z2300" s="341"/>
      <c r="AA2300" s="341"/>
      <c r="AB2300" s="341"/>
      <c r="AC2300" s="341"/>
      <c r="AD2300" s="342"/>
    </row>
    <row r="2301" spans="1:30" ht="15" customHeight="1">
      <c r="A2301" s="152"/>
      <c r="B2301" s="212"/>
      <c r="C2301" s="213"/>
      <c r="D2301" s="451" t="s">
        <v>275</v>
      </c>
      <c r="E2301" s="451"/>
      <c r="F2301" s="451"/>
      <c r="G2301" s="451"/>
      <c r="H2301" s="451"/>
      <c r="I2301" s="451"/>
      <c r="J2301" s="451"/>
      <c r="K2301" s="451"/>
      <c r="L2301" s="451"/>
      <c r="M2301" s="451"/>
      <c r="N2301" s="451"/>
      <c r="O2301" s="451"/>
      <c r="P2301" s="451"/>
      <c r="Q2301" s="451"/>
      <c r="R2301" s="451"/>
      <c r="S2301" s="451"/>
      <c r="T2301" s="451"/>
      <c r="U2301" s="451"/>
      <c r="V2301" s="451"/>
      <c r="W2301" s="451"/>
      <c r="X2301" s="451"/>
      <c r="Y2301" s="451"/>
      <c r="Z2301" s="451"/>
      <c r="AA2301" s="451"/>
      <c r="AB2301" s="451"/>
      <c r="AC2301" s="451"/>
      <c r="AD2301" s="452"/>
    </row>
    <row r="2302" spans="1:30" ht="15" customHeight="1">
      <c r="A2302" s="152"/>
      <c r="B2302"/>
      <c r="C2302"/>
      <c r="D2302"/>
      <c r="E2302"/>
      <c r="F2302"/>
      <c r="G2302"/>
      <c r="H2302"/>
      <c r="I2302"/>
      <c r="J2302"/>
      <c r="K2302"/>
      <c r="L2302"/>
      <c r="M2302"/>
      <c r="N2302"/>
      <c r="O2302"/>
      <c r="P2302"/>
      <c r="Q2302"/>
      <c r="R2302"/>
      <c r="S2302"/>
      <c r="T2302"/>
      <c r="U2302"/>
      <c r="V2302"/>
      <c r="W2302"/>
      <c r="X2302"/>
      <c r="Y2302"/>
      <c r="Z2302"/>
      <c r="AA2302"/>
      <c r="AB2302"/>
      <c r="AC2302"/>
      <c r="AD2302"/>
    </row>
    <row r="2303" spans="1:30" ht="36" customHeight="1">
      <c r="A2303" s="158" t="s">
        <v>829</v>
      </c>
      <c r="B2303" s="370" t="s">
        <v>702</v>
      </c>
      <c r="C2303" s="370"/>
      <c r="D2303" s="370"/>
      <c r="E2303" s="370"/>
      <c r="F2303" s="370"/>
      <c r="G2303" s="370"/>
      <c r="H2303" s="370"/>
      <c r="I2303" s="370"/>
      <c r="J2303" s="370"/>
      <c r="K2303" s="370"/>
      <c r="L2303" s="370"/>
      <c r="M2303" s="370"/>
      <c r="N2303" s="370"/>
      <c r="O2303" s="370"/>
      <c r="P2303" s="370"/>
      <c r="Q2303" s="370"/>
      <c r="R2303" s="370"/>
      <c r="S2303" s="370"/>
      <c r="T2303" s="370"/>
      <c r="U2303" s="370"/>
      <c r="V2303" s="370"/>
      <c r="W2303" s="370"/>
      <c r="X2303" s="370"/>
      <c r="Y2303" s="370"/>
      <c r="Z2303" s="370"/>
      <c r="AA2303" s="370"/>
      <c r="AB2303" s="370"/>
      <c r="AC2303" s="370"/>
      <c r="AD2303" s="370"/>
    </row>
    <row r="2304" spans="1:30" ht="48" customHeight="1">
      <c r="A2304" s="158"/>
      <c r="B2304" s="188"/>
      <c r="C2304" s="285" t="s">
        <v>649</v>
      </c>
      <c r="D2304" s="285"/>
      <c r="E2304" s="285"/>
      <c r="F2304" s="285"/>
      <c r="G2304" s="285"/>
      <c r="H2304" s="285"/>
      <c r="I2304" s="285"/>
      <c r="J2304" s="285"/>
      <c r="K2304" s="285"/>
      <c r="L2304" s="285"/>
      <c r="M2304" s="285"/>
      <c r="N2304" s="285"/>
      <c r="O2304" s="285"/>
      <c r="P2304" s="285"/>
      <c r="Q2304" s="285"/>
      <c r="R2304" s="285"/>
      <c r="S2304" s="285"/>
      <c r="T2304" s="285"/>
      <c r="U2304" s="285"/>
      <c r="V2304" s="285"/>
      <c r="W2304" s="285"/>
      <c r="X2304" s="285"/>
      <c r="Y2304" s="285"/>
      <c r="Z2304" s="285"/>
      <c r="AA2304" s="285"/>
      <c r="AB2304" s="285"/>
      <c r="AC2304" s="285"/>
      <c r="AD2304" s="285"/>
    </row>
    <row r="2305" spans="1:82" ht="48" customHeight="1">
      <c r="A2305" s="158"/>
      <c r="B2305" s="188"/>
      <c r="C2305" s="340" t="s">
        <v>650</v>
      </c>
      <c r="D2305" s="340"/>
      <c r="E2305" s="340"/>
      <c r="F2305" s="340"/>
      <c r="G2305" s="340"/>
      <c r="H2305" s="340"/>
      <c r="I2305" s="340"/>
      <c r="J2305" s="340"/>
      <c r="K2305" s="340"/>
      <c r="L2305" s="340"/>
      <c r="M2305" s="340"/>
      <c r="N2305" s="340"/>
      <c r="O2305" s="340"/>
      <c r="P2305" s="340"/>
      <c r="Q2305" s="340"/>
      <c r="R2305" s="340"/>
      <c r="S2305" s="340"/>
      <c r="T2305" s="340"/>
      <c r="U2305" s="340"/>
      <c r="V2305" s="340"/>
      <c r="W2305" s="340"/>
      <c r="X2305" s="340"/>
      <c r="Y2305" s="340"/>
      <c r="Z2305" s="340"/>
      <c r="AA2305" s="340"/>
      <c r="AB2305" s="340"/>
      <c r="AC2305" s="340"/>
      <c r="AD2305" s="340"/>
    </row>
    <row r="2306" spans="1:82" ht="36" customHeight="1">
      <c r="A2306" s="158"/>
      <c r="B2306" s="188"/>
      <c r="C2306" s="340" t="s">
        <v>651</v>
      </c>
      <c r="D2306" s="340"/>
      <c r="E2306" s="340"/>
      <c r="F2306" s="340"/>
      <c r="G2306" s="340"/>
      <c r="H2306" s="340"/>
      <c r="I2306" s="340"/>
      <c r="J2306" s="340"/>
      <c r="K2306" s="340"/>
      <c r="L2306" s="340"/>
      <c r="M2306" s="340"/>
      <c r="N2306" s="340"/>
      <c r="O2306" s="340"/>
      <c r="P2306" s="340"/>
      <c r="Q2306" s="340"/>
      <c r="R2306" s="340"/>
      <c r="S2306" s="340"/>
      <c r="T2306" s="340"/>
      <c r="U2306" s="340"/>
      <c r="V2306" s="340"/>
      <c r="W2306" s="340"/>
      <c r="X2306" s="340"/>
      <c r="Y2306" s="340"/>
      <c r="Z2306" s="340"/>
      <c r="AA2306" s="340"/>
      <c r="AB2306" s="340"/>
      <c r="AC2306" s="340"/>
      <c r="AD2306" s="340"/>
    </row>
    <row r="2307" spans="1:82" ht="15" customHeight="1">
      <c r="A2307" s="158"/>
      <c r="B2307" s="188"/>
      <c r="C2307" s="102"/>
      <c r="D2307" s="102"/>
      <c r="E2307" s="102"/>
      <c r="F2307" s="102"/>
      <c r="G2307" s="102"/>
      <c r="H2307" s="102"/>
      <c r="I2307" s="102"/>
      <c r="J2307" s="102"/>
      <c r="K2307" s="102"/>
      <c r="L2307" s="102"/>
      <c r="M2307" s="102"/>
      <c r="N2307" s="102"/>
      <c r="O2307" s="102"/>
      <c r="P2307" s="102"/>
      <c r="Q2307" s="102"/>
      <c r="R2307" s="102"/>
      <c r="S2307" s="102"/>
      <c r="T2307" s="102"/>
      <c r="U2307" s="102"/>
      <c r="V2307" s="102"/>
      <c r="W2307" s="102"/>
      <c r="X2307" s="102"/>
      <c r="Y2307" s="102"/>
      <c r="Z2307" s="102"/>
      <c r="AA2307" s="102"/>
      <c r="AB2307" s="102"/>
      <c r="AC2307" s="102"/>
      <c r="AD2307" s="102"/>
    </row>
    <row r="2308" spans="1:82" ht="84" customHeight="1">
      <c r="A2308" s="158"/>
      <c r="B2308" s="188"/>
      <c r="C2308" s="355" t="s">
        <v>104</v>
      </c>
      <c r="D2308" s="356"/>
      <c r="E2308" s="356"/>
      <c r="F2308" s="356"/>
      <c r="G2308" s="356"/>
      <c r="H2308" s="356"/>
      <c r="I2308" s="356"/>
      <c r="J2308" s="356"/>
      <c r="K2308" s="356"/>
      <c r="L2308" s="356"/>
      <c r="M2308" s="356"/>
      <c r="N2308" s="356"/>
      <c r="O2308" s="357"/>
      <c r="P2308" s="256" t="s">
        <v>652</v>
      </c>
      <c r="Q2308" s="257"/>
      <c r="R2308" s="257"/>
      <c r="S2308" s="256" t="s">
        <v>653</v>
      </c>
      <c r="T2308" s="257"/>
      <c r="U2308" s="257"/>
      <c r="V2308" s="257"/>
      <c r="W2308" s="257"/>
      <c r="X2308" s="257"/>
      <c r="Y2308" s="257"/>
      <c r="Z2308" s="257"/>
      <c r="AA2308" s="257"/>
      <c r="AB2308" s="257"/>
      <c r="AC2308" s="257"/>
      <c r="AD2308" s="258"/>
      <c r="AG2308" t="s">
        <v>1507</v>
      </c>
      <c r="AH2308" t="s">
        <v>1508</v>
      </c>
      <c r="AI2308" t="s">
        <v>1509</v>
      </c>
    </row>
    <row r="2309" spans="1:82" ht="15" customHeight="1">
      <c r="A2309" s="158"/>
      <c r="B2309" s="188"/>
      <c r="C2309" s="444"/>
      <c r="D2309" s="445"/>
      <c r="E2309" s="445"/>
      <c r="F2309" s="445"/>
      <c r="G2309" s="445"/>
      <c r="H2309" s="445"/>
      <c r="I2309" s="445"/>
      <c r="J2309" s="445"/>
      <c r="K2309" s="445"/>
      <c r="L2309" s="445"/>
      <c r="M2309" s="445"/>
      <c r="N2309" s="445"/>
      <c r="O2309" s="446"/>
      <c r="P2309" s="327" t="s">
        <v>105</v>
      </c>
      <c r="Q2309" s="330" t="s">
        <v>106</v>
      </c>
      <c r="R2309" s="330" t="s">
        <v>107</v>
      </c>
      <c r="S2309" s="327" t="s">
        <v>105</v>
      </c>
      <c r="T2309" s="330" t="s">
        <v>106</v>
      </c>
      <c r="U2309" s="330" t="s">
        <v>107</v>
      </c>
      <c r="V2309" s="260" t="s">
        <v>276</v>
      </c>
      <c r="W2309" s="261"/>
      <c r="X2309" s="261"/>
      <c r="Y2309" s="261"/>
      <c r="Z2309" s="261"/>
      <c r="AA2309" s="261"/>
      <c r="AB2309" s="261"/>
      <c r="AC2309" s="261"/>
      <c r="AD2309" s="262"/>
      <c r="AG2309">
        <f>COUNTBLANK(P2312:AD2431)</f>
        <v>1800</v>
      </c>
      <c r="AH2309">
        <v>1800</v>
      </c>
      <c r="AI2309">
        <v>0</v>
      </c>
    </row>
    <row r="2310" spans="1:82" ht="36" customHeight="1">
      <c r="A2310" s="166"/>
      <c r="B2310" s="7"/>
      <c r="C2310" s="444"/>
      <c r="D2310" s="445"/>
      <c r="E2310" s="445"/>
      <c r="F2310" s="445"/>
      <c r="G2310" s="445"/>
      <c r="H2310" s="445"/>
      <c r="I2310" s="445"/>
      <c r="J2310" s="445"/>
      <c r="K2310" s="445"/>
      <c r="L2310" s="445"/>
      <c r="M2310" s="445"/>
      <c r="N2310" s="445"/>
      <c r="O2310" s="446"/>
      <c r="P2310" s="328"/>
      <c r="Q2310" s="331"/>
      <c r="R2310" s="331"/>
      <c r="S2310" s="328"/>
      <c r="T2310" s="331"/>
      <c r="U2310" s="331"/>
      <c r="V2310" s="260" t="s">
        <v>277</v>
      </c>
      <c r="W2310" s="261"/>
      <c r="X2310" s="262"/>
      <c r="Y2310" s="260" t="s">
        <v>278</v>
      </c>
      <c r="Z2310" s="261"/>
      <c r="AA2310" s="262"/>
      <c r="AB2310" s="260" t="s">
        <v>279</v>
      </c>
      <c r="AC2310" s="261"/>
      <c r="AD2310" s="262"/>
      <c r="AG2310" t="s">
        <v>105</v>
      </c>
      <c r="AL2310" t="s">
        <v>105</v>
      </c>
      <c r="AQ2310" t="s">
        <v>1535</v>
      </c>
      <c r="AV2310" t="s">
        <v>106</v>
      </c>
      <c r="BA2310" t="s">
        <v>107</v>
      </c>
      <c r="BF2310" t="s">
        <v>1606</v>
      </c>
      <c r="BK2310" t="s">
        <v>1607</v>
      </c>
      <c r="BP2310" t="s">
        <v>1608</v>
      </c>
      <c r="BV2310" t="s">
        <v>1539</v>
      </c>
      <c r="BY2310" s="128" t="s">
        <v>1599</v>
      </c>
      <c r="CB2310" s="128" t="s">
        <v>1600</v>
      </c>
    </row>
    <row r="2311" spans="1:82" ht="48" customHeight="1">
      <c r="A2311" s="166"/>
      <c r="B2311" s="7"/>
      <c r="C2311" s="358"/>
      <c r="D2311" s="359"/>
      <c r="E2311" s="359"/>
      <c r="F2311" s="359"/>
      <c r="G2311" s="359"/>
      <c r="H2311" s="359"/>
      <c r="I2311" s="359"/>
      <c r="J2311" s="359"/>
      <c r="K2311" s="359"/>
      <c r="L2311" s="359"/>
      <c r="M2311" s="359"/>
      <c r="N2311" s="359"/>
      <c r="O2311" s="360"/>
      <c r="P2311" s="329"/>
      <c r="Q2311" s="332"/>
      <c r="R2311" s="332"/>
      <c r="S2311" s="329"/>
      <c r="T2311" s="332"/>
      <c r="U2311" s="332"/>
      <c r="V2311" s="117" t="s">
        <v>591</v>
      </c>
      <c r="W2311" s="104" t="s">
        <v>106</v>
      </c>
      <c r="X2311" s="104" t="s">
        <v>107</v>
      </c>
      <c r="Y2311" s="117" t="s">
        <v>591</v>
      </c>
      <c r="Z2311" s="104" t="s">
        <v>106</v>
      </c>
      <c r="AA2311" s="104" t="s">
        <v>107</v>
      </c>
      <c r="AB2311" s="117" t="s">
        <v>591</v>
      </c>
      <c r="AC2311" s="104" t="s">
        <v>106</v>
      </c>
      <c r="AD2311" s="104" t="s">
        <v>107</v>
      </c>
      <c r="AG2311" t="s">
        <v>105</v>
      </c>
      <c r="AH2311" t="s">
        <v>1527</v>
      </c>
      <c r="AI2311" t="s">
        <v>1521</v>
      </c>
      <c r="AJ2311" t="s">
        <v>1528</v>
      </c>
      <c r="AL2311" t="s">
        <v>105</v>
      </c>
      <c r="AM2311" t="s">
        <v>1527</v>
      </c>
      <c r="AN2311" t="s">
        <v>1521</v>
      </c>
      <c r="AO2311" t="s">
        <v>1528</v>
      </c>
      <c r="AQ2311" t="s">
        <v>105</v>
      </c>
      <c r="AR2311" t="s">
        <v>1527</v>
      </c>
      <c r="AS2311" t="s">
        <v>1521</v>
      </c>
      <c r="AT2311" t="s">
        <v>1528</v>
      </c>
      <c r="AV2311" t="s">
        <v>105</v>
      </c>
      <c r="AW2311" t="s">
        <v>1527</v>
      </c>
      <c r="AX2311" t="s">
        <v>1521</v>
      </c>
      <c r="AY2311" t="s">
        <v>1528</v>
      </c>
      <c r="BA2311" t="s">
        <v>105</v>
      </c>
      <c r="BB2311" t="s">
        <v>1527</v>
      </c>
      <c r="BC2311" t="s">
        <v>1521</v>
      </c>
      <c r="BD2311" t="s">
        <v>1528</v>
      </c>
      <c r="BF2311" t="s">
        <v>105</v>
      </c>
      <c r="BG2311" t="s">
        <v>1527</v>
      </c>
      <c r="BH2311" t="s">
        <v>1521</v>
      </c>
      <c r="BI2311" t="s">
        <v>1528</v>
      </c>
      <c r="BK2311" t="s">
        <v>105</v>
      </c>
      <c r="BL2311" t="s">
        <v>1527</v>
      </c>
      <c r="BM2311" t="s">
        <v>1521</v>
      </c>
      <c r="BN2311" t="s">
        <v>1528</v>
      </c>
      <c r="BP2311" t="s">
        <v>105</v>
      </c>
      <c r="BQ2311" t="s">
        <v>1527</v>
      </c>
      <c r="BR2311" t="s">
        <v>1521</v>
      </c>
      <c r="BS2311" t="s">
        <v>1528</v>
      </c>
      <c r="BU2311" t="s">
        <v>1510</v>
      </c>
      <c r="BV2311" t="s">
        <v>105</v>
      </c>
      <c r="BW2311" t="s">
        <v>106</v>
      </c>
      <c r="BX2311" t="s">
        <v>107</v>
      </c>
      <c r="BY2311" s="128" t="s">
        <v>105</v>
      </c>
      <c r="BZ2311" t="s">
        <v>106</v>
      </c>
      <c r="CA2311" t="s">
        <v>107</v>
      </c>
      <c r="CB2311" s="128" t="s">
        <v>105</v>
      </c>
      <c r="CC2311" t="s">
        <v>106</v>
      </c>
      <c r="CD2311" t="s">
        <v>107</v>
      </c>
    </row>
    <row r="2312" spans="1:82" ht="15" customHeight="1">
      <c r="A2312" s="166"/>
      <c r="B2312" s="7"/>
      <c r="C2312" s="119" t="s">
        <v>68</v>
      </c>
      <c r="D2312" s="322" t="str">
        <f>IF(D434="","",D434)</f>
        <v/>
      </c>
      <c r="E2312" s="323"/>
      <c r="F2312" s="323"/>
      <c r="G2312" s="323"/>
      <c r="H2312" s="323"/>
      <c r="I2312" s="323"/>
      <c r="J2312" s="323"/>
      <c r="K2312" s="323"/>
      <c r="L2312" s="323"/>
      <c r="M2312" s="323"/>
      <c r="N2312" s="323"/>
      <c r="O2312" s="324"/>
      <c r="P2312" s="234"/>
      <c r="Q2312" s="234"/>
      <c r="R2312" s="234"/>
      <c r="S2312" s="234"/>
      <c r="T2312" s="234"/>
      <c r="U2312" s="234"/>
      <c r="V2312" s="234"/>
      <c r="W2312" s="234"/>
      <c r="X2312" s="234"/>
      <c r="Y2312" s="234"/>
      <c r="Z2312" s="234"/>
      <c r="AA2312" s="234"/>
      <c r="AB2312" s="234"/>
      <c r="AC2312" s="234"/>
      <c r="AD2312" s="234"/>
      <c r="AG2312">
        <f>P2312</f>
        <v>0</v>
      </c>
      <c r="AH2312">
        <f>COUNTIF(Q2312:R2312,"NS")</f>
        <v>0</v>
      </c>
      <c r="AI2312">
        <f>SUM(Q2312:R2312)</f>
        <v>0</v>
      </c>
      <c r="AJ2312">
        <f>IF($AG$2309=$AH$2309,0,IF(OR(AND(AG2312=0,AH2312&gt;0),AND(AG2312="ns",AI2312&gt;0),AND(AG2312="ns",AH2312=0,AI2312=0)),1,IF(OR(AND(AG2312&gt;0,AH2312=2),AND(AG2312="ns",AH2312=2),AND(AG2312="ns",AI2312=0,AH2312&gt;0),AG2312=AI2312,COUNTIF(P2312:R2312,"NA")=3),0,1)))</f>
        <v>0</v>
      </c>
      <c r="AL2312">
        <f>S2312</f>
        <v>0</v>
      </c>
      <c r="AM2312">
        <f>COUNTIF(T2312:U2312,"NS")</f>
        <v>0</v>
      </c>
      <c r="AN2312">
        <f>SUM(T2312:U2312)</f>
        <v>0</v>
      </c>
      <c r="AO2312">
        <f>IF($AG$2309=$AH$2309,0,IF(OR(AND(AL2312=0,AM2312&gt;0),AND(AL2312="ns",AN2312&gt;0),AND(AL2312="ns",AM2312=0,AN2312=0)),1,IF(OR(AND(AL2312&gt;0,AM2312=2),AND(AL2312="ns",AM2312=2),AND(AL2312="ns",AN2312=0,AM2312&gt;0),AL2312=AN2312,COUNTIF(S2312:U2312,"NA")=3),0,1)))</f>
        <v>0</v>
      </c>
      <c r="AQ2312">
        <f>S2312</f>
        <v>0</v>
      </c>
      <c r="AR2312">
        <f>COUNTIF(V2312,"NS")+COUNTIF(Y2312,"ns")+COUNTIF(AB2312,"NS")</f>
        <v>0</v>
      </c>
      <c r="AS2312">
        <f>SUM(V2312,Y2312,AB2312)</f>
        <v>0</v>
      </c>
      <c r="AT2312">
        <f>IF($AG$2309=$AH$2309,0,IF(OR(AND(AQ2312=0,AR2312&gt;0),AND(AQ2312="ns",AS2312&gt;0),AND(AQ2312="ns",AR2312=0,AS2312=0)),1,IF(OR(AND(AQ2312&gt;0,AR2312=2),AND(AQ2312="ns",AR2312=2),AND(AQ2312="ns",AS2312=0,AR2312&gt;0),AQ2312&lt;=AS2312,(COUNTIF(S2312,"NA")+COUNTIF(V2312,"NA")+COUNTIF(Y2312,"NA")+COUNTIF(AB2312,"NA"))=4),0,1)))</f>
        <v>0</v>
      </c>
      <c r="AV2312">
        <f>T2312</f>
        <v>0</v>
      </c>
      <c r="AW2312">
        <f>COUNTIF(Z2312,"NS")+COUNTIF(AC2312,"ns")+COUNTIF(W2312,"NS")</f>
        <v>0</v>
      </c>
      <c r="AX2312">
        <f>SUM(Z2312,AC2312,W2312)</f>
        <v>0</v>
      </c>
      <c r="AY2312">
        <f>IF($AG$2309=$AH$2309,0,IF(OR(AND(AV2312=0,AW2312&gt;0),AND(AV2312="ns",AX2312&gt;0),AND(AV2312="ns",AW2312=0,AX2312=0)),1,IF(OR(AND(AV2312&gt;0,AW2312=2),AND(AV2312="ns",AW2312=2),AND(AV2312="ns",AX2312=0,AW2312&gt;0),AV2312&lt;=AX2312,(COUNTIF(T2312,"NA")+COUNTIF(W2312,"NA")+COUNTIF(Z2312,"NA")+COUNTIF(AC2312,"NA"))=4),0,1)))</f>
        <v>0</v>
      </c>
      <c r="BA2312">
        <f>U2312</f>
        <v>0</v>
      </c>
      <c r="BB2312">
        <f>COUNTIF(AA2312,"NS")+COUNTIF(AD2312,"ns")+COUNTIF(X2312,"NS")</f>
        <v>0</v>
      </c>
      <c r="BC2312">
        <f>SUM(AA2312,AD2312,X2312)</f>
        <v>0</v>
      </c>
      <c r="BD2312">
        <f>IF($AG$2309=$AH$2309,0,IF(OR(AND(BA2312=0,BB2312&gt;0),AND(BA2312="ns",BC2312&gt;0),AND(BA2312="ns",BB2312=0,BC2312=0)),1,IF(OR(AND(BA2312&gt;0,BB2312=2),AND(BA2312="ns",BB2312=2),AND(BA2312="ns",BC2312=0,BB2312&gt;0),BA2312&lt;=BC2312,(COUNTIF(U2312,"NA")+COUNTIF(X2312,"NA")+COUNTIF(AA2312,"NA")+COUNTIF(AD2312,"NA"))=4),0,1)))</f>
        <v>0</v>
      </c>
      <c r="BF2312">
        <f>V2312</f>
        <v>0</v>
      </c>
      <c r="BG2312">
        <f>COUNTIF(W2312:X2312,"NS")</f>
        <v>0</v>
      </c>
      <c r="BH2312">
        <f>SUM(W2312:X2312)</f>
        <v>0</v>
      </c>
      <c r="BI2312">
        <f>IF($AG$2309=$AH$2309,0,IF(OR(AND(BF2312=0,BG2312&gt;0),AND(BF2312="ns",BH2312&gt;0),AND(BF2312="ns",BG2312=0,BH2312=0)),1,IF(OR(AND(BF2312&gt;0,BG2312=2),AND(BF2312="ns",BG2312=2),AND(BF2312="ns",BH2312=0,BG2312&gt;0),BF2312=BH2312,COUNTIF(V2312:X2312,"NA")=3),0,1)))</f>
        <v>0</v>
      </c>
      <c r="BK2312">
        <f>Y2312</f>
        <v>0</v>
      </c>
      <c r="BL2312">
        <f>COUNTIF(Z2312:AA2312,"NS")</f>
        <v>0</v>
      </c>
      <c r="BM2312">
        <f>SUM(Z2312:AA2312)</f>
        <v>0</v>
      </c>
      <c r="BN2312">
        <f>IF($AG$2309=$AH$2309,0,IF(OR(AND(BK2312=0,BL2312&gt;0),AND(BK2312="ns",BM2312&gt;0),AND(BK2312="ns",BL2312=0,BM2312=0)),1,IF(OR(AND(BK2312&gt;0,BL2312=2),AND(BK2312="ns",BL2312=2),AND(BK2312="ns",BM2312=0,BL2312&gt;0),BK2312=BM2312,COUNTIF(Y2312:AA2312,"NA")=3),0,1)))</f>
        <v>0</v>
      </c>
      <c r="BP2312">
        <f>AB2312</f>
        <v>0</v>
      </c>
      <c r="BQ2312">
        <f>COUNTIF(AC2312:AD2312,"NS")</f>
        <v>0</v>
      </c>
      <c r="BR2312">
        <f>SUM(AC2312:AD2312)</f>
        <v>0</v>
      </c>
      <c r="BS2312">
        <f>IF($AG$2309=$AH$2309,0,IF(OR(AND(BP2312=0,BQ2312&gt;0),AND(BP2312="ns",BR2312&gt;0),AND(BP2312="ns",BQ2312=0,BR2312=0)),1,IF(OR(AND(BP2312&gt;0,BQ2312=2),AND(BP2312="ns",BQ2312=2),AND(BP2312="ns",BR2312=0,BQ2312&gt;0),BP2312=BR2312,COUNTIF(AB2312:AD2312,"NA")=3),0,1)))</f>
        <v>0</v>
      </c>
      <c r="BU2312">
        <f>IF(COUNTBLANK(P2312:AD2312)=15,0,IF(COUNTA(P2312:AD2312)&lt;&gt;COUNTA($P$2309:$U$2311,$V$2311:$AD$2311),1,0))</f>
        <v>0</v>
      </c>
      <c r="BV2312">
        <f>IF(OR(P2312="NS",P2312="NA",S2312="NS",S2312="NA"),0,IF(S2312&lt;=P2312,0,1))</f>
        <v>0</v>
      </c>
      <c r="BW2312">
        <f>IF(OR(Q2312="NS",Q2312="NA",T2312="NA",T2312="NS"),0,IF(T2312&lt;=Q2312,0,1))</f>
        <v>0</v>
      </c>
      <c r="BX2312">
        <f>IF(OR(R2312="NA",U2312="NS",R2312="NS",U2312="NA"),0,IF(U2312&lt;=R2312,0,1))</f>
        <v>0</v>
      </c>
      <c r="BY2312">
        <f>IF(OR(S2312="NS",S2312="NA",V2312="NS",V2312="NA",Y2312="NS",Y2312="NA",AB2312="NS",AB2312="NA"),0,IF(S2312&lt;=SUM(V2312,Y2312,AB2312),0,1))</f>
        <v>0</v>
      </c>
      <c r="BZ2312">
        <f>IF(OR(T2312="NS",T2312="NA",W2312="NS",W2312="NA",Z2312="NS",Z2312="NA",AC2312="NS",AC2312="NA"),0,IF(T2312&lt;=SUM(W2312,Z2312,AC2312),0,1))</f>
        <v>0</v>
      </c>
      <c r="CA2312">
        <f>IF(OR(U2312="NS",U2312="NA",X2312="NS",X2312="NA",AA2312="NS",AA2312="NA",AD2312="NS",AD2312="NA"),0,IF(U2312&lt;=SUM(X2312,AA2312,AD2312),0,1))</f>
        <v>0</v>
      </c>
      <c r="CB2312">
        <f>IF(OR(P2312="NS",P2312="NA",V2312="NS",V2312="NA",Y2312="NS",Y2312="NA",AB2312="NS",AB2312="NA"),0,IF(OR(V2312&lt;=P2312,Y2312&lt;=P2312,AB2312&lt;=P2312),0,1))</f>
        <v>0</v>
      </c>
      <c r="CC2312">
        <f>IF(OR(Q2312="NS",Q2312="NA",W2312="NS",W2312="NA",Z2312="NS",Z2312="NA",AC2312="NS",AC2312="NA"),0,IF(OR(W2312&lt;=Q2312,Z2312&lt;=Q2312,AC2312&lt;=Q2312),0,1))</f>
        <v>0</v>
      </c>
      <c r="CD2312">
        <f>IF(OR(R2312="NS",R2312="NA",X2312="NS",X2312="NA",AA2312="NS",AA2312="NA",AD2312="NS",AD2312="NA"),0,IF(OR(X2312&lt;=R2312,AA2312&lt;=R2312,AD2312&lt;=R2312),0,1))</f>
        <v>0</v>
      </c>
    </row>
    <row r="2313" spans="1:82" ht="15" customHeight="1">
      <c r="A2313" s="166"/>
      <c r="B2313" s="7"/>
      <c r="C2313" s="207" t="s">
        <v>69</v>
      </c>
      <c r="D2313" s="322" t="str">
        <f t="shared" ref="D2313:D2376" si="1211">IF(D435="","",D435)</f>
        <v/>
      </c>
      <c r="E2313" s="323"/>
      <c r="F2313" s="323"/>
      <c r="G2313" s="323"/>
      <c r="H2313" s="323"/>
      <c r="I2313" s="323"/>
      <c r="J2313" s="323"/>
      <c r="K2313" s="323"/>
      <c r="L2313" s="323"/>
      <c r="M2313" s="323"/>
      <c r="N2313" s="323"/>
      <c r="O2313" s="324"/>
      <c r="P2313" s="234"/>
      <c r="Q2313" s="234"/>
      <c r="R2313" s="234"/>
      <c r="S2313" s="234"/>
      <c r="T2313" s="234"/>
      <c r="U2313" s="234"/>
      <c r="V2313" s="234"/>
      <c r="W2313" s="234"/>
      <c r="X2313" s="234"/>
      <c r="Y2313" s="234"/>
      <c r="Z2313" s="234"/>
      <c r="AA2313" s="234"/>
      <c r="AB2313" s="234"/>
      <c r="AC2313" s="234"/>
      <c r="AD2313" s="234"/>
      <c r="AG2313">
        <f t="shared" ref="AG2313:AG2376" si="1212">P2313</f>
        <v>0</v>
      </c>
      <c r="AH2313">
        <f t="shared" ref="AH2313:AH2376" si="1213">COUNTIF(Q2313:R2313,"NS")</f>
        <v>0</v>
      </c>
      <c r="AI2313">
        <f t="shared" ref="AI2313:AI2376" si="1214">SUM(Q2313:R2313)</f>
        <v>0</v>
      </c>
      <c r="AJ2313">
        <f t="shared" ref="AJ2313:AJ2376" si="1215">IF($AG$2309=$AH$2309,0,IF(OR(AND(AG2313=0,AH2313&gt;0),AND(AG2313="ns",AI2313&gt;0),AND(AG2313="ns",AH2313=0,AI2313=0)),1,IF(OR(AND(AG2313&gt;0,AH2313=2),AND(AG2313="ns",AH2313=2),AND(AG2313="ns",AI2313=0,AH2313&gt;0),AG2313=AI2313,COUNTIF(P2313:R2313,"NA")=3),0,1)))</f>
        <v>0</v>
      </c>
      <c r="AL2313">
        <f t="shared" ref="AL2313:AL2376" si="1216">S2313</f>
        <v>0</v>
      </c>
      <c r="AM2313">
        <f t="shared" ref="AM2313:AM2376" si="1217">COUNTIF(T2313:U2313,"NS")</f>
        <v>0</v>
      </c>
      <c r="AN2313">
        <f t="shared" ref="AN2313:AN2376" si="1218">SUM(T2313:U2313)</f>
        <v>0</v>
      </c>
      <c r="AO2313">
        <f t="shared" ref="AO2313:AO2376" si="1219">IF($AG$2309=$AH$2309,0,IF(OR(AND(AL2313=0,AM2313&gt;0),AND(AL2313="ns",AN2313&gt;0),AND(AL2313="ns",AM2313=0,AN2313=0)),1,IF(OR(AND(AL2313&gt;0,AM2313=2),AND(AL2313="ns",AM2313=2),AND(AL2313="ns",AN2313=0,AM2313&gt;0),AL2313=AN2313,COUNTIF(S2313:U2313,"NA")=3),0,1)))</f>
        <v>0</v>
      </c>
      <c r="AQ2313">
        <f t="shared" ref="AQ2313:AQ2376" si="1220">S2313</f>
        <v>0</v>
      </c>
      <c r="AR2313">
        <f t="shared" ref="AR2313:AR2376" si="1221">COUNTIF(V2313,"NS")+COUNTIF(Y2313,"ns")+COUNTIF(AB2313,"NS")</f>
        <v>0</v>
      </c>
      <c r="AS2313">
        <f t="shared" ref="AS2313:AS2376" si="1222">SUM(V2313,Y2313,AB2313)</f>
        <v>0</v>
      </c>
      <c r="AT2313">
        <f t="shared" ref="AT2313:AT2376" si="1223">IF($AG$2309=$AH$2309,0,IF(OR(AND(AQ2313=0,AR2313&gt;0),AND(AQ2313="ns",AS2313&gt;0),AND(AQ2313="ns",AR2313=0,AS2313=0)),1,IF(OR(AND(AQ2313&gt;0,AR2313=2),AND(AQ2313="ns",AR2313=2),AND(AQ2313="ns",AS2313=0,AR2313&gt;0),AQ2313&lt;=AS2313,(COUNTIF(S2313,"NA")+COUNTIF(V2313,"NA")+COUNTIF(Y2313,"NA")+COUNTIF(AB2313,"NA"))=4),0,1)))</f>
        <v>0</v>
      </c>
      <c r="AV2313">
        <f t="shared" ref="AV2313:AV2376" si="1224">T2313</f>
        <v>0</v>
      </c>
      <c r="AW2313">
        <f t="shared" ref="AW2313:AW2376" si="1225">COUNTIF(Z2313,"NS")+COUNTIF(AC2313,"ns")+COUNTIF(W2313,"NS")</f>
        <v>0</v>
      </c>
      <c r="AX2313">
        <f t="shared" ref="AX2313:AX2376" si="1226">SUM(Z2313,AC2313,W2313)</f>
        <v>0</v>
      </c>
      <c r="AY2313">
        <f t="shared" ref="AY2313:AY2376" si="1227">IF($AG$2309=$AH$2309,0,IF(OR(AND(AV2313=0,AW2313&gt;0),AND(AV2313="ns",AX2313&gt;0),AND(AV2313="ns",AW2313=0,AX2313=0)),1,IF(OR(AND(AV2313&gt;0,AW2313=2),AND(AV2313="ns",AW2313=2),AND(AV2313="ns",AX2313=0,AW2313&gt;0),AV2313&lt;=AX2313,(COUNTIF(T2313,"NA")+COUNTIF(W2313,"NA")+COUNTIF(Z2313,"NA")+COUNTIF(AC2313,"NA"))=4),0,1)))</f>
        <v>0</v>
      </c>
      <c r="BA2313">
        <f t="shared" ref="BA2313:BA2376" si="1228">U2313</f>
        <v>0</v>
      </c>
      <c r="BB2313">
        <f t="shared" ref="BB2313:BB2376" si="1229">COUNTIF(AA2313,"NS")+COUNTIF(AD2313,"ns")+COUNTIF(X2313,"NS")</f>
        <v>0</v>
      </c>
      <c r="BC2313">
        <f t="shared" ref="BC2313:BC2376" si="1230">SUM(AA2313,AD2313,X2313)</f>
        <v>0</v>
      </c>
      <c r="BD2313">
        <f t="shared" ref="BD2313:BD2376" si="1231">IF($AG$2309=$AH$2309,0,IF(OR(AND(BA2313=0,BB2313&gt;0),AND(BA2313="ns",BC2313&gt;0),AND(BA2313="ns",BB2313=0,BC2313=0)),1,IF(OR(AND(BA2313&gt;0,BB2313=2),AND(BA2313="ns",BB2313=2),AND(BA2313="ns",BC2313=0,BB2313&gt;0),BA2313&lt;=BC2313,(COUNTIF(U2313,"NA")+COUNTIF(X2313,"NA")+COUNTIF(AA2313,"NA")+COUNTIF(AD2313,"NA"))=4),0,1)))</f>
        <v>0</v>
      </c>
      <c r="BF2313">
        <f t="shared" ref="BF2313:BF2376" si="1232">V2313</f>
        <v>0</v>
      </c>
      <c r="BG2313">
        <f t="shared" ref="BG2313:BG2376" si="1233">COUNTIF(W2313:X2313,"NS")</f>
        <v>0</v>
      </c>
      <c r="BH2313">
        <f t="shared" ref="BH2313:BH2376" si="1234">SUM(W2313:X2313)</f>
        <v>0</v>
      </c>
      <c r="BI2313">
        <f t="shared" ref="BI2313:BI2376" si="1235">IF($AG$2309=$AH$2309,0,IF(OR(AND(BF2313=0,BG2313&gt;0),AND(BF2313="ns",BH2313&gt;0),AND(BF2313="ns",BG2313=0,BH2313=0)),1,IF(OR(AND(BF2313&gt;0,BG2313=2),AND(BF2313="ns",BG2313=2),AND(BF2313="ns",BH2313=0,BG2313&gt;0),BF2313=BH2313,COUNTIF(V2313:X2313,"NA")=3),0,1)))</f>
        <v>0</v>
      </c>
      <c r="BK2313">
        <f t="shared" ref="BK2313:BK2376" si="1236">Y2313</f>
        <v>0</v>
      </c>
      <c r="BL2313">
        <f t="shared" ref="BL2313:BL2376" si="1237">COUNTIF(Z2313:AA2313,"NS")</f>
        <v>0</v>
      </c>
      <c r="BM2313">
        <f t="shared" ref="BM2313:BM2376" si="1238">SUM(Z2313:AA2313)</f>
        <v>0</v>
      </c>
      <c r="BN2313">
        <f t="shared" ref="BN2313:BN2376" si="1239">IF($AG$2309=$AH$2309,0,IF(OR(AND(BK2313=0,BL2313&gt;0),AND(BK2313="ns",BM2313&gt;0),AND(BK2313="ns",BL2313=0,BM2313=0)),1,IF(OR(AND(BK2313&gt;0,BL2313=2),AND(BK2313="ns",BL2313=2),AND(BK2313="ns",BM2313=0,BL2313&gt;0),BK2313=BM2313,COUNTIF(Y2313:AA2313,"NA")=3),0,1)))</f>
        <v>0</v>
      </c>
      <c r="BP2313">
        <f t="shared" ref="BP2313:BP2376" si="1240">AB2313</f>
        <v>0</v>
      </c>
      <c r="BQ2313">
        <f t="shared" ref="BQ2313:BQ2376" si="1241">COUNTIF(AC2313:AD2313,"NS")</f>
        <v>0</v>
      </c>
      <c r="BR2313">
        <f t="shared" ref="BR2313:BR2376" si="1242">SUM(AC2313:AD2313)</f>
        <v>0</v>
      </c>
      <c r="BS2313">
        <f t="shared" ref="BS2313:BS2376" si="1243">IF($AG$2309=$AH$2309,0,IF(OR(AND(BP2313=0,BQ2313&gt;0),AND(BP2313="ns",BR2313&gt;0),AND(BP2313="ns",BQ2313=0,BR2313=0)),1,IF(OR(AND(BP2313&gt;0,BQ2313=2),AND(BP2313="ns",BQ2313=2),AND(BP2313="ns",BR2313=0,BQ2313&gt;0),BP2313=BR2313,COUNTIF(AB2313:AD2313,"NA")=3),0,1)))</f>
        <v>0</v>
      </c>
      <c r="BU2313">
        <f t="shared" ref="BU2313:BU2376" si="1244">IF(COUNTBLANK(P2313:AD2313)=15,0,IF(COUNTA(P2313:AD2313)&lt;&gt;COUNTA($P$2309:$U$2311,$V$2311:$AD$2311),1,0))</f>
        <v>0</v>
      </c>
      <c r="BV2313">
        <f t="shared" ref="BV2313:BV2376" si="1245">IF(OR(P2313="NS",P2313="NA",S2313="NS",S2313="NA"),0,IF(S2313&lt;=P2313,0,1))</f>
        <v>0</v>
      </c>
      <c r="BW2313">
        <f t="shared" ref="BW2313:BW2376" si="1246">IF(OR(Q2313="NS",Q2313="NA",T2313="NA",T2313="NS"),0,IF(T2313&lt;=Q2313,0,1))</f>
        <v>0</v>
      </c>
      <c r="BX2313">
        <f t="shared" ref="BX2313:BX2376" si="1247">IF(OR(R2313="NA",U2313="NS",R2313="NS",U2313="NA"),0,IF(U2313&lt;=R2313,0,1))</f>
        <v>0</v>
      </c>
      <c r="BY2313">
        <f t="shared" ref="BY2313:BY2376" si="1248">IF(OR(S2313="NS",S2313="NA",V2313="NS",V2313="NA",Y2313="NS",Y2313="NA",AB2313="NS",AB2313="NA"),0,IF(S2313&lt;=SUM(V2313,Y2313,AB2313),0,1))</f>
        <v>0</v>
      </c>
      <c r="BZ2313">
        <f t="shared" ref="BZ2313:BZ2376" si="1249">IF(OR(T2313="NS",T2313="NA",W2313="NS",W2313="NA",Z2313="NS",Z2313="NA",AC2313="NS",AC2313="NA"),0,IF(T2313&lt;=SUM(W2313,Z2313,AC2313),0,1))</f>
        <v>0</v>
      </c>
      <c r="CA2313">
        <f t="shared" ref="CA2313:CA2376" si="1250">IF(OR(U2313="NS",U2313="NA",X2313="NS",X2313="NA",AA2313="NS",AA2313="NA",AD2313="NS",AD2313="NA"),0,IF(U2313&lt;=SUM(X2313,AA2313,AD2313),0,1))</f>
        <v>0</v>
      </c>
      <c r="CB2313">
        <f t="shared" ref="CB2313:CB2376" si="1251">IF(OR(P2313="NS",P2313="NA",V2313="NS",V2313="NA",Y2313="NS",Y2313="NA",AB2313="NS",AB2313="NA"),0,IF(OR(V2313&lt;=P2313,Y2313&lt;=P2313,AB2313&lt;=P2313),0,1))</f>
        <v>0</v>
      </c>
      <c r="CC2313">
        <f t="shared" ref="CC2313:CC2376" si="1252">IF(OR(Q2313="NS",Q2313="NA",W2313="NS",W2313="NA",Z2313="NS",Z2313="NA",AC2313="NS",AC2313="NA"),0,IF(OR(W2313&lt;=Q2313,Z2313&lt;=Q2313,AC2313&lt;=Q2313),0,1))</f>
        <v>0</v>
      </c>
      <c r="CD2313">
        <f t="shared" ref="CD2313:CD2376" si="1253">IF(OR(R2313="NS",R2313="NA",X2313="NS",X2313="NA",AA2313="NS",AA2313="NA",AD2313="NS",AD2313="NA"),0,IF(OR(X2313&lt;=R2313,AA2313&lt;=R2313,AD2313&lt;=R2313),0,1))</f>
        <v>0</v>
      </c>
    </row>
    <row r="2314" spans="1:82" ht="15" customHeight="1">
      <c r="A2314" s="166"/>
      <c r="B2314" s="7"/>
      <c r="C2314" s="207" t="s">
        <v>70</v>
      </c>
      <c r="D2314" s="322" t="str">
        <f t="shared" si="1211"/>
        <v/>
      </c>
      <c r="E2314" s="323"/>
      <c r="F2314" s="323"/>
      <c r="G2314" s="323"/>
      <c r="H2314" s="323"/>
      <c r="I2314" s="323"/>
      <c r="J2314" s="323"/>
      <c r="K2314" s="323"/>
      <c r="L2314" s="323"/>
      <c r="M2314" s="323"/>
      <c r="N2314" s="323"/>
      <c r="O2314" s="324"/>
      <c r="P2314" s="234"/>
      <c r="Q2314" s="234"/>
      <c r="R2314" s="234"/>
      <c r="S2314" s="234"/>
      <c r="T2314" s="234"/>
      <c r="U2314" s="234"/>
      <c r="V2314" s="234"/>
      <c r="W2314" s="234"/>
      <c r="X2314" s="234"/>
      <c r="Y2314" s="234"/>
      <c r="Z2314" s="234"/>
      <c r="AA2314" s="234"/>
      <c r="AB2314" s="234"/>
      <c r="AC2314" s="234"/>
      <c r="AD2314" s="234"/>
      <c r="AG2314">
        <f t="shared" si="1212"/>
        <v>0</v>
      </c>
      <c r="AH2314">
        <f t="shared" si="1213"/>
        <v>0</v>
      </c>
      <c r="AI2314">
        <f t="shared" si="1214"/>
        <v>0</v>
      </c>
      <c r="AJ2314">
        <f t="shared" si="1215"/>
        <v>0</v>
      </c>
      <c r="AL2314">
        <f t="shared" si="1216"/>
        <v>0</v>
      </c>
      <c r="AM2314">
        <f t="shared" si="1217"/>
        <v>0</v>
      </c>
      <c r="AN2314">
        <f t="shared" si="1218"/>
        <v>0</v>
      </c>
      <c r="AO2314">
        <f t="shared" si="1219"/>
        <v>0</v>
      </c>
      <c r="AQ2314">
        <f t="shared" si="1220"/>
        <v>0</v>
      </c>
      <c r="AR2314">
        <f t="shared" si="1221"/>
        <v>0</v>
      </c>
      <c r="AS2314">
        <f t="shared" si="1222"/>
        <v>0</v>
      </c>
      <c r="AT2314">
        <f t="shared" si="1223"/>
        <v>0</v>
      </c>
      <c r="AV2314">
        <f t="shared" si="1224"/>
        <v>0</v>
      </c>
      <c r="AW2314">
        <f t="shared" si="1225"/>
        <v>0</v>
      </c>
      <c r="AX2314">
        <f t="shared" si="1226"/>
        <v>0</v>
      </c>
      <c r="AY2314">
        <f t="shared" si="1227"/>
        <v>0</v>
      </c>
      <c r="BA2314">
        <f t="shared" si="1228"/>
        <v>0</v>
      </c>
      <c r="BB2314">
        <f t="shared" si="1229"/>
        <v>0</v>
      </c>
      <c r="BC2314">
        <f t="shared" si="1230"/>
        <v>0</v>
      </c>
      <c r="BD2314">
        <f t="shared" si="1231"/>
        <v>0</v>
      </c>
      <c r="BF2314">
        <f t="shared" si="1232"/>
        <v>0</v>
      </c>
      <c r="BG2314">
        <f t="shared" si="1233"/>
        <v>0</v>
      </c>
      <c r="BH2314">
        <f t="shared" si="1234"/>
        <v>0</v>
      </c>
      <c r="BI2314">
        <f t="shared" si="1235"/>
        <v>0</v>
      </c>
      <c r="BK2314">
        <f t="shared" si="1236"/>
        <v>0</v>
      </c>
      <c r="BL2314">
        <f t="shared" si="1237"/>
        <v>0</v>
      </c>
      <c r="BM2314">
        <f t="shared" si="1238"/>
        <v>0</v>
      </c>
      <c r="BN2314">
        <f t="shared" si="1239"/>
        <v>0</v>
      </c>
      <c r="BP2314">
        <f t="shared" si="1240"/>
        <v>0</v>
      </c>
      <c r="BQ2314">
        <f t="shared" si="1241"/>
        <v>0</v>
      </c>
      <c r="BR2314">
        <f t="shared" si="1242"/>
        <v>0</v>
      </c>
      <c r="BS2314">
        <f t="shared" si="1243"/>
        <v>0</v>
      </c>
      <c r="BU2314">
        <f t="shared" si="1244"/>
        <v>0</v>
      </c>
      <c r="BV2314">
        <f t="shared" si="1245"/>
        <v>0</v>
      </c>
      <c r="BW2314">
        <f t="shared" si="1246"/>
        <v>0</v>
      </c>
      <c r="BX2314">
        <f t="shared" si="1247"/>
        <v>0</v>
      </c>
      <c r="BY2314">
        <f t="shared" si="1248"/>
        <v>0</v>
      </c>
      <c r="BZ2314">
        <f t="shared" si="1249"/>
        <v>0</v>
      </c>
      <c r="CA2314">
        <f t="shared" si="1250"/>
        <v>0</v>
      </c>
      <c r="CB2314">
        <f t="shared" si="1251"/>
        <v>0</v>
      </c>
      <c r="CC2314">
        <f t="shared" si="1252"/>
        <v>0</v>
      </c>
      <c r="CD2314">
        <f t="shared" si="1253"/>
        <v>0</v>
      </c>
    </row>
    <row r="2315" spans="1:82" ht="15" customHeight="1">
      <c r="A2315" s="166"/>
      <c r="B2315" s="7"/>
      <c r="C2315" s="207" t="s">
        <v>71</v>
      </c>
      <c r="D2315" s="322" t="str">
        <f t="shared" si="1211"/>
        <v/>
      </c>
      <c r="E2315" s="323"/>
      <c r="F2315" s="323"/>
      <c r="G2315" s="323"/>
      <c r="H2315" s="323"/>
      <c r="I2315" s="323"/>
      <c r="J2315" s="323"/>
      <c r="K2315" s="323"/>
      <c r="L2315" s="323"/>
      <c r="M2315" s="323"/>
      <c r="N2315" s="323"/>
      <c r="O2315" s="324"/>
      <c r="P2315" s="234"/>
      <c r="Q2315" s="234"/>
      <c r="R2315" s="234"/>
      <c r="S2315" s="234"/>
      <c r="T2315" s="234"/>
      <c r="U2315" s="234"/>
      <c r="V2315" s="234"/>
      <c r="W2315" s="234"/>
      <c r="X2315" s="234"/>
      <c r="Y2315" s="234"/>
      <c r="Z2315" s="234"/>
      <c r="AA2315" s="234"/>
      <c r="AB2315" s="234"/>
      <c r="AC2315" s="234"/>
      <c r="AD2315" s="234"/>
      <c r="AG2315">
        <f t="shared" si="1212"/>
        <v>0</v>
      </c>
      <c r="AH2315">
        <f t="shared" si="1213"/>
        <v>0</v>
      </c>
      <c r="AI2315">
        <f t="shared" si="1214"/>
        <v>0</v>
      </c>
      <c r="AJ2315">
        <f t="shared" si="1215"/>
        <v>0</v>
      </c>
      <c r="AL2315">
        <f t="shared" si="1216"/>
        <v>0</v>
      </c>
      <c r="AM2315">
        <f t="shared" si="1217"/>
        <v>0</v>
      </c>
      <c r="AN2315">
        <f t="shared" si="1218"/>
        <v>0</v>
      </c>
      <c r="AO2315">
        <f t="shared" si="1219"/>
        <v>0</v>
      </c>
      <c r="AQ2315">
        <f t="shared" si="1220"/>
        <v>0</v>
      </c>
      <c r="AR2315">
        <f t="shared" si="1221"/>
        <v>0</v>
      </c>
      <c r="AS2315">
        <f t="shared" si="1222"/>
        <v>0</v>
      </c>
      <c r="AT2315">
        <f t="shared" si="1223"/>
        <v>0</v>
      </c>
      <c r="AV2315">
        <f t="shared" si="1224"/>
        <v>0</v>
      </c>
      <c r="AW2315">
        <f t="shared" si="1225"/>
        <v>0</v>
      </c>
      <c r="AX2315">
        <f t="shared" si="1226"/>
        <v>0</v>
      </c>
      <c r="AY2315">
        <f t="shared" si="1227"/>
        <v>0</v>
      </c>
      <c r="BA2315">
        <f t="shared" si="1228"/>
        <v>0</v>
      </c>
      <c r="BB2315">
        <f t="shared" si="1229"/>
        <v>0</v>
      </c>
      <c r="BC2315">
        <f t="shared" si="1230"/>
        <v>0</v>
      </c>
      <c r="BD2315">
        <f t="shared" si="1231"/>
        <v>0</v>
      </c>
      <c r="BF2315">
        <f t="shared" si="1232"/>
        <v>0</v>
      </c>
      <c r="BG2315">
        <f t="shared" si="1233"/>
        <v>0</v>
      </c>
      <c r="BH2315">
        <f t="shared" si="1234"/>
        <v>0</v>
      </c>
      <c r="BI2315">
        <f t="shared" si="1235"/>
        <v>0</v>
      </c>
      <c r="BK2315">
        <f t="shared" si="1236"/>
        <v>0</v>
      </c>
      <c r="BL2315">
        <f t="shared" si="1237"/>
        <v>0</v>
      </c>
      <c r="BM2315">
        <f t="shared" si="1238"/>
        <v>0</v>
      </c>
      <c r="BN2315">
        <f t="shared" si="1239"/>
        <v>0</v>
      </c>
      <c r="BP2315">
        <f t="shared" si="1240"/>
        <v>0</v>
      </c>
      <c r="BQ2315">
        <f t="shared" si="1241"/>
        <v>0</v>
      </c>
      <c r="BR2315">
        <f t="shared" si="1242"/>
        <v>0</v>
      </c>
      <c r="BS2315">
        <f t="shared" si="1243"/>
        <v>0</v>
      </c>
      <c r="BU2315">
        <f t="shared" si="1244"/>
        <v>0</v>
      </c>
      <c r="BV2315">
        <f t="shared" si="1245"/>
        <v>0</v>
      </c>
      <c r="BW2315">
        <f t="shared" si="1246"/>
        <v>0</v>
      </c>
      <c r="BX2315">
        <f t="shared" si="1247"/>
        <v>0</v>
      </c>
      <c r="BY2315">
        <f t="shared" si="1248"/>
        <v>0</v>
      </c>
      <c r="BZ2315">
        <f t="shared" si="1249"/>
        <v>0</v>
      </c>
      <c r="CA2315">
        <f t="shared" si="1250"/>
        <v>0</v>
      </c>
      <c r="CB2315">
        <f t="shared" si="1251"/>
        <v>0</v>
      </c>
      <c r="CC2315">
        <f t="shared" si="1252"/>
        <v>0</v>
      </c>
      <c r="CD2315">
        <f t="shared" si="1253"/>
        <v>0</v>
      </c>
    </row>
    <row r="2316" spans="1:82" ht="15" customHeight="1">
      <c r="A2316" s="166"/>
      <c r="B2316" s="7"/>
      <c r="C2316" s="207" t="s">
        <v>72</v>
      </c>
      <c r="D2316" s="322" t="str">
        <f t="shared" si="1211"/>
        <v/>
      </c>
      <c r="E2316" s="323"/>
      <c r="F2316" s="323"/>
      <c r="G2316" s="323"/>
      <c r="H2316" s="323"/>
      <c r="I2316" s="323"/>
      <c r="J2316" s="323"/>
      <c r="K2316" s="323"/>
      <c r="L2316" s="323"/>
      <c r="M2316" s="323"/>
      <c r="N2316" s="323"/>
      <c r="O2316" s="324"/>
      <c r="P2316" s="234"/>
      <c r="Q2316" s="234"/>
      <c r="R2316" s="234"/>
      <c r="S2316" s="234"/>
      <c r="T2316" s="234"/>
      <c r="U2316" s="234"/>
      <c r="V2316" s="234"/>
      <c r="W2316" s="234"/>
      <c r="X2316" s="234"/>
      <c r="Y2316" s="234"/>
      <c r="Z2316" s="234"/>
      <c r="AA2316" s="234"/>
      <c r="AB2316" s="234"/>
      <c r="AC2316" s="234"/>
      <c r="AD2316" s="234"/>
      <c r="AG2316">
        <f t="shared" si="1212"/>
        <v>0</v>
      </c>
      <c r="AH2316">
        <f t="shared" si="1213"/>
        <v>0</v>
      </c>
      <c r="AI2316">
        <f t="shared" si="1214"/>
        <v>0</v>
      </c>
      <c r="AJ2316">
        <f t="shared" si="1215"/>
        <v>0</v>
      </c>
      <c r="AL2316">
        <f t="shared" si="1216"/>
        <v>0</v>
      </c>
      <c r="AM2316">
        <f t="shared" si="1217"/>
        <v>0</v>
      </c>
      <c r="AN2316">
        <f t="shared" si="1218"/>
        <v>0</v>
      </c>
      <c r="AO2316">
        <f t="shared" si="1219"/>
        <v>0</v>
      </c>
      <c r="AQ2316">
        <f t="shared" si="1220"/>
        <v>0</v>
      </c>
      <c r="AR2316">
        <f t="shared" si="1221"/>
        <v>0</v>
      </c>
      <c r="AS2316">
        <f t="shared" si="1222"/>
        <v>0</v>
      </c>
      <c r="AT2316">
        <f t="shared" si="1223"/>
        <v>0</v>
      </c>
      <c r="AV2316">
        <f t="shared" si="1224"/>
        <v>0</v>
      </c>
      <c r="AW2316">
        <f t="shared" si="1225"/>
        <v>0</v>
      </c>
      <c r="AX2316">
        <f t="shared" si="1226"/>
        <v>0</v>
      </c>
      <c r="AY2316">
        <f t="shared" si="1227"/>
        <v>0</v>
      </c>
      <c r="BA2316">
        <f t="shared" si="1228"/>
        <v>0</v>
      </c>
      <c r="BB2316">
        <f t="shared" si="1229"/>
        <v>0</v>
      </c>
      <c r="BC2316">
        <f t="shared" si="1230"/>
        <v>0</v>
      </c>
      <c r="BD2316">
        <f t="shared" si="1231"/>
        <v>0</v>
      </c>
      <c r="BF2316">
        <f t="shared" si="1232"/>
        <v>0</v>
      </c>
      <c r="BG2316">
        <f t="shared" si="1233"/>
        <v>0</v>
      </c>
      <c r="BH2316">
        <f t="shared" si="1234"/>
        <v>0</v>
      </c>
      <c r="BI2316">
        <f t="shared" si="1235"/>
        <v>0</v>
      </c>
      <c r="BK2316">
        <f t="shared" si="1236"/>
        <v>0</v>
      </c>
      <c r="BL2316">
        <f t="shared" si="1237"/>
        <v>0</v>
      </c>
      <c r="BM2316">
        <f t="shared" si="1238"/>
        <v>0</v>
      </c>
      <c r="BN2316">
        <f t="shared" si="1239"/>
        <v>0</v>
      </c>
      <c r="BP2316">
        <f t="shared" si="1240"/>
        <v>0</v>
      </c>
      <c r="BQ2316">
        <f t="shared" si="1241"/>
        <v>0</v>
      </c>
      <c r="BR2316">
        <f t="shared" si="1242"/>
        <v>0</v>
      </c>
      <c r="BS2316">
        <f t="shared" si="1243"/>
        <v>0</v>
      </c>
      <c r="BU2316">
        <f t="shared" si="1244"/>
        <v>0</v>
      </c>
      <c r="BV2316">
        <f t="shared" si="1245"/>
        <v>0</v>
      </c>
      <c r="BW2316">
        <f t="shared" si="1246"/>
        <v>0</v>
      </c>
      <c r="BX2316">
        <f t="shared" si="1247"/>
        <v>0</v>
      </c>
      <c r="BY2316">
        <f t="shared" si="1248"/>
        <v>0</v>
      </c>
      <c r="BZ2316">
        <f t="shared" si="1249"/>
        <v>0</v>
      </c>
      <c r="CA2316">
        <f t="shared" si="1250"/>
        <v>0</v>
      </c>
      <c r="CB2316">
        <f t="shared" si="1251"/>
        <v>0</v>
      </c>
      <c r="CC2316">
        <f t="shared" si="1252"/>
        <v>0</v>
      </c>
      <c r="CD2316">
        <f t="shared" si="1253"/>
        <v>0</v>
      </c>
    </row>
    <row r="2317" spans="1:82" ht="15" customHeight="1">
      <c r="A2317" s="166"/>
      <c r="B2317" s="7"/>
      <c r="C2317" s="207" t="s">
        <v>73</v>
      </c>
      <c r="D2317" s="322" t="str">
        <f t="shared" si="1211"/>
        <v/>
      </c>
      <c r="E2317" s="323"/>
      <c r="F2317" s="323"/>
      <c r="G2317" s="323"/>
      <c r="H2317" s="323"/>
      <c r="I2317" s="323"/>
      <c r="J2317" s="323"/>
      <c r="K2317" s="323"/>
      <c r="L2317" s="323"/>
      <c r="M2317" s="323"/>
      <c r="N2317" s="323"/>
      <c r="O2317" s="324"/>
      <c r="P2317" s="234"/>
      <c r="Q2317" s="234"/>
      <c r="R2317" s="234"/>
      <c r="S2317" s="234"/>
      <c r="T2317" s="234"/>
      <c r="U2317" s="234"/>
      <c r="V2317" s="234"/>
      <c r="W2317" s="234"/>
      <c r="X2317" s="234"/>
      <c r="Y2317" s="234"/>
      <c r="Z2317" s="234"/>
      <c r="AA2317" s="234"/>
      <c r="AB2317" s="234"/>
      <c r="AC2317" s="234"/>
      <c r="AD2317" s="234"/>
      <c r="AG2317">
        <f t="shared" si="1212"/>
        <v>0</v>
      </c>
      <c r="AH2317">
        <f t="shared" si="1213"/>
        <v>0</v>
      </c>
      <c r="AI2317">
        <f t="shared" si="1214"/>
        <v>0</v>
      </c>
      <c r="AJ2317">
        <f t="shared" si="1215"/>
        <v>0</v>
      </c>
      <c r="AL2317">
        <f t="shared" si="1216"/>
        <v>0</v>
      </c>
      <c r="AM2317">
        <f t="shared" si="1217"/>
        <v>0</v>
      </c>
      <c r="AN2317">
        <f t="shared" si="1218"/>
        <v>0</v>
      </c>
      <c r="AO2317">
        <f t="shared" si="1219"/>
        <v>0</v>
      </c>
      <c r="AQ2317">
        <f t="shared" si="1220"/>
        <v>0</v>
      </c>
      <c r="AR2317">
        <f t="shared" si="1221"/>
        <v>0</v>
      </c>
      <c r="AS2317">
        <f t="shared" si="1222"/>
        <v>0</v>
      </c>
      <c r="AT2317">
        <f t="shared" si="1223"/>
        <v>0</v>
      </c>
      <c r="AV2317">
        <f t="shared" si="1224"/>
        <v>0</v>
      </c>
      <c r="AW2317">
        <f t="shared" si="1225"/>
        <v>0</v>
      </c>
      <c r="AX2317">
        <f t="shared" si="1226"/>
        <v>0</v>
      </c>
      <c r="AY2317">
        <f t="shared" si="1227"/>
        <v>0</v>
      </c>
      <c r="BA2317">
        <f t="shared" si="1228"/>
        <v>0</v>
      </c>
      <c r="BB2317">
        <f t="shared" si="1229"/>
        <v>0</v>
      </c>
      <c r="BC2317">
        <f t="shared" si="1230"/>
        <v>0</v>
      </c>
      <c r="BD2317">
        <f t="shared" si="1231"/>
        <v>0</v>
      </c>
      <c r="BF2317">
        <f t="shared" si="1232"/>
        <v>0</v>
      </c>
      <c r="BG2317">
        <f t="shared" si="1233"/>
        <v>0</v>
      </c>
      <c r="BH2317">
        <f t="shared" si="1234"/>
        <v>0</v>
      </c>
      <c r="BI2317">
        <f t="shared" si="1235"/>
        <v>0</v>
      </c>
      <c r="BK2317">
        <f t="shared" si="1236"/>
        <v>0</v>
      </c>
      <c r="BL2317">
        <f t="shared" si="1237"/>
        <v>0</v>
      </c>
      <c r="BM2317">
        <f t="shared" si="1238"/>
        <v>0</v>
      </c>
      <c r="BN2317">
        <f t="shared" si="1239"/>
        <v>0</v>
      </c>
      <c r="BP2317">
        <f t="shared" si="1240"/>
        <v>0</v>
      </c>
      <c r="BQ2317">
        <f t="shared" si="1241"/>
        <v>0</v>
      </c>
      <c r="BR2317">
        <f t="shared" si="1242"/>
        <v>0</v>
      </c>
      <c r="BS2317">
        <f t="shared" si="1243"/>
        <v>0</v>
      </c>
      <c r="BU2317">
        <f t="shared" si="1244"/>
        <v>0</v>
      </c>
      <c r="BV2317">
        <f t="shared" si="1245"/>
        <v>0</v>
      </c>
      <c r="BW2317">
        <f t="shared" si="1246"/>
        <v>0</v>
      </c>
      <c r="BX2317">
        <f t="shared" si="1247"/>
        <v>0</v>
      </c>
      <c r="BY2317">
        <f t="shared" si="1248"/>
        <v>0</v>
      </c>
      <c r="BZ2317">
        <f t="shared" si="1249"/>
        <v>0</v>
      </c>
      <c r="CA2317">
        <f t="shared" si="1250"/>
        <v>0</v>
      </c>
      <c r="CB2317">
        <f t="shared" si="1251"/>
        <v>0</v>
      </c>
      <c r="CC2317">
        <f t="shared" si="1252"/>
        <v>0</v>
      </c>
      <c r="CD2317">
        <f t="shared" si="1253"/>
        <v>0</v>
      </c>
    </row>
    <row r="2318" spans="1:82" ht="15" customHeight="1">
      <c r="A2318" s="166"/>
      <c r="B2318" s="7"/>
      <c r="C2318" s="207" t="s">
        <v>74</v>
      </c>
      <c r="D2318" s="322" t="str">
        <f t="shared" si="1211"/>
        <v/>
      </c>
      <c r="E2318" s="323"/>
      <c r="F2318" s="323"/>
      <c r="G2318" s="323"/>
      <c r="H2318" s="323"/>
      <c r="I2318" s="323"/>
      <c r="J2318" s="323"/>
      <c r="K2318" s="323"/>
      <c r="L2318" s="323"/>
      <c r="M2318" s="323"/>
      <c r="N2318" s="323"/>
      <c r="O2318" s="324"/>
      <c r="P2318" s="234"/>
      <c r="Q2318" s="234"/>
      <c r="R2318" s="234"/>
      <c r="S2318" s="234"/>
      <c r="T2318" s="234"/>
      <c r="U2318" s="234"/>
      <c r="V2318" s="234"/>
      <c r="W2318" s="234"/>
      <c r="X2318" s="234"/>
      <c r="Y2318" s="234"/>
      <c r="Z2318" s="234"/>
      <c r="AA2318" s="234"/>
      <c r="AB2318" s="234"/>
      <c r="AC2318" s="234"/>
      <c r="AD2318" s="234"/>
      <c r="AG2318">
        <f t="shared" si="1212"/>
        <v>0</v>
      </c>
      <c r="AH2318">
        <f t="shared" si="1213"/>
        <v>0</v>
      </c>
      <c r="AI2318">
        <f t="shared" si="1214"/>
        <v>0</v>
      </c>
      <c r="AJ2318">
        <f t="shared" si="1215"/>
        <v>0</v>
      </c>
      <c r="AL2318">
        <f t="shared" si="1216"/>
        <v>0</v>
      </c>
      <c r="AM2318">
        <f t="shared" si="1217"/>
        <v>0</v>
      </c>
      <c r="AN2318">
        <f t="shared" si="1218"/>
        <v>0</v>
      </c>
      <c r="AO2318">
        <f t="shared" si="1219"/>
        <v>0</v>
      </c>
      <c r="AQ2318">
        <f t="shared" si="1220"/>
        <v>0</v>
      </c>
      <c r="AR2318">
        <f t="shared" si="1221"/>
        <v>0</v>
      </c>
      <c r="AS2318">
        <f t="shared" si="1222"/>
        <v>0</v>
      </c>
      <c r="AT2318">
        <f t="shared" si="1223"/>
        <v>0</v>
      </c>
      <c r="AV2318">
        <f t="shared" si="1224"/>
        <v>0</v>
      </c>
      <c r="AW2318">
        <f t="shared" si="1225"/>
        <v>0</v>
      </c>
      <c r="AX2318">
        <f t="shared" si="1226"/>
        <v>0</v>
      </c>
      <c r="AY2318">
        <f t="shared" si="1227"/>
        <v>0</v>
      </c>
      <c r="BA2318">
        <f t="shared" si="1228"/>
        <v>0</v>
      </c>
      <c r="BB2318">
        <f t="shared" si="1229"/>
        <v>0</v>
      </c>
      <c r="BC2318">
        <f t="shared" si="1230"/>
        <v>0</v>
      </c>
      <c r="BD2318">
        <f t="shared" si="1231"/>
        <v>0</v>
      </c>
      <c r="BF2318">
        <f t="shared" si="1232"/>
        <v>0</v>
      </c>
      <c r="BG2318">
        <f t="shared" si="1233"/>
        <v>0</v>
      </c>
      <c r="BH2318">
        <f t="shared" si="1234"/>
        <v>0</v>
      </c>
      <c r="BI2318">
        <f t="shared" si="1235"/>
        <v>0</v>
      </c>
      <c r="BK2318">
        <f t="shared" si="1236"/>
        <v>0</v>
      </c>
      <c r="BL2318">
        <f t="shared" si="1237"/>
        <v>0</v>
      </c>
      <c r="BM2318">
        <f t="shared" si="1238"/>
        <v>0</v>
      </c>
      <c r="BN2318">
        <f t="shared" si="1239"/>
        <v>0</v>
      </c>
      <c r="BP2318">
        <f t="shared" si="1240"/>
        <v>0</v>
      </c>
      <c r="BQ2318">
        <f t="shared" si="1241"/>
        <v>0</v>
      </c>
      <c r="BR2318">
        <f t="shared" si="1242"/>
        <v>0</v>
      </c>
      <c r="BS2318">
        <f t="shared" si="1243"/>
        <v>0</v>
      </c>
      <c r="BU2318">
        <f t="shared" si="1244"/>
        <v>0</v>
      </c>
      <c r="BV2318">
        <f t="shared" si="1245"/>
        <v>0</v>
      </c>
      <c r="BW2318">
        <f t="shared" si="1246"/>
        <v>0</v>
      </c>
      <c r="BX2318">
        <f t="shared" si="1247"/>
        <v>0</v>
      </c>
      <c r="BY2318">
        <f t="shared" si="1248"/>
        <v>0</v>
      </c>
      <c r="BZ2318">
        <f t="shared" si="1249"/>
        <v>0</v>
      </c>
      <c r="CA2318">
        <f t="shared" si="1250"/>
        <v>0</v>
      </c>
      <c r="CB2318">
        <f t="shared" si="1251"/>
        <v>0</v>
      </c>
      <c r="CC2318">
        <f t="shared" si="1252"/>
        <v>0</v>
      </c>
      <c r="CD2318">
        <f t="shared" si="1253"/>
        <v>0</v>
      </c>
    </row>
    <row r="2319" spans="1:82" ht="15" customHeight="1">
      <c r="A2319" s="166"/>
      <c r="B2319" s="7"/>
      <c r="C2319" s="207" t="s">
        <v>75</v>
      </c>
      <c r="D2319" s="322" t="str">
        <f t="shared" si="1211"/>
        <v/>
      </c>
      <c r="E2319" s="323"/>
      <c r="F2319" s="323"/>
      <c r="G2319" s="323"/>
      <c r="H2319" s="323"/>
      <c r="I2319" s="323"/>
      <c r="J2319" s="323"/>
      <c r="K2319" s="323"/>
      <c r="L2319" s="323"/>
      <c r="M2319" s="323"/>
      <c r="N2319" s="323"/>
      <c r="O2319" s="324"/>
      <c r="P2319" s="234"/>
      <c r="Q2319" s="234"/>
      <c r="R2319" s="234"/>
      <c r="S2319" s="234"/>
      <c r="T2319" s="234"/>
      <c r="U2319" s="234"/>
      <c r="V2319" s="234"/>
      <c r="W2319" s="234"/>
      <c r="X2319" s="234"/>
      <c r="Y2319" s="234"/>
      <c r="Z2319" s="234"/>
      <c r="AA2319" s="234"/>
      <c r="AB2319" s="234"/>
      <c r="AC2319" s="234"/>
      <c r="AD2319" s="234"/>
      <c r="AG2319">
        <f t="shared" si="1212"/>
        <v>0</v>
      </c>
      <c r="AH2319">
        <f t="shared" si="1213"/>
        <v>0</v>
      </c>
      <c r="AI2319">
        <f t="shared" si="1214"/>
        <v>0</v>
      </c>
      <c r="AJ2319">
        <f t="shared" si="1215"/>
        <v>0</v>
      </c>
      <c r="AL2319">
        <f t="shared" si="1216"/>
        <v>0</v>
      </c>
      <c r="AM2319">
        <f t="shared" si="1217"/>
        <v>0</v>
      </c>
      <c r="AN2319">
        <f t="shared" si="1218"/>
        <v>0</v>
      </c>
      <c r="AO2319">
        <f t="shared" si="1219"/>
        <v>0</v>
      </c>
      <c r="AQ2319">
        <f t="shared" si="1220"/>
        <v>0</v>
      </c>
      <c r="AR2319">
        <f t="shared" si="1221"/>
        <v>0</v>
      </c>
      <c r="AS2319">
        <f t="shared" si="1222"/>
        <v>0</v>
      </c>
      <c r="AT2319">
        <f t="shared" si="1223"/>
        <v>0</v>
      </c>
      <c r="AV2319">
        <f t="shared" si="1224"/>
        <v>0</v>
      </c>
      <c r="AW2319">
        <f t="shared" si="1225"/>
        <v>0</v>
      </c>
      <c r="AX2319">
        <f t="shared" si="1226"/>
        <v>0</v>
      </c>
      <c r="AY2319">
        <f t="shared" si="1227"/>
        <v>0</v>
      </c>
      <c r="BA2319">
        <f t="shared" si="1228"/>
        <v>0</v>
      </c>
      <c r="BB2319">
        <f t="shared" si="1229"/>
        <v>0</v>
      </c>
      <c r="BC2319">
        <f t="shared" si="1230"/>
        <v>0</v>
      </c>
      <c r="BD2319">
        <f t="shared" si="1231"/>
        <v>0</v>
      </c>
      <c r="BF2319">
        <f t="shared" si="1232"/>
        <v>0</v>
      </c>
      <c r="BG2319">
        <f t="shared" si="1233"/>
        <v>0</v>
      </c>
      <c r="BH2319">
        <f t="shared" si="1234"/>
        <v>0</v>
      </c>
      <c r="BI2319">
        <f t="shared" si="1235"/>
        <v>0</v>
      </c>
      <c r="BK2319">
        <f t="shared" si="1236"/>
        <v>0</v>
      </c>
      <c r="BL2319">
        <f t="shared" si="1237"/>
        <v>0</v>
      </c>
      <c r="BM2319">
        <f t="shared" si="1238"/>
        <v>0</v>
      </c>
      <c r="BN2319">
        <f t="shared" si="1239"/>
        <v>0</v>
      </c>
      <c r="BP2319">
        <f t="shared" si="1240"/>
        <v>0</v>
      </c>
      <c r="BQ2319">
        <f t="shared" si="1241"/>
        <v>0</v>
      </c>
      <c r="BR2319">
        <f t="shared" si="1242"/>
        <v>0</v>
      </c>
      <c r="BS2319">
        <f t="shared" si="1243"/>
        <v>0</v>
      </c>
      <c r="BU2319">
        <f t="shared" si="1244"/>
        <v>0</v>
      </c>
      <c r="BV2319">
        <f t="shared" si="1245"/>
        <v>0</v>
      </c>
      <c r="BW2319">
        <f t="shared" si="1246"/>
        <v>0</v>
      </c>
      <c r="BX2319">
        <f t="shared" si="1247"/>
        <v>0</v>
      </c>
      <c r="BY2319">
        <f t="shared" si="1248"/>
        <v>0</v>
      </c>
      <c r="BZ2319">
        <f t="shared" si="1249"/>
        <v>0</v>
      </c>
      <c r="CA2319">
        <f t="shared" si="1250"/>
        <v>0</v>
      </c>
      <c r="CB2319">
        <f t="shared" si="1251"/>
        <v>0</v>
      </c>
      <c r="CC2319">
        <f t="shared" si="1252"/>
        <v>0</v>
      </c>
      <c r="CD2319">
        <f t="shared" si="1253"/>
        <v>0</v>
      </c>
    </row>
    <row r="2320" spans="1:82" ht="15" customHeight="1">
      <c r="A2320" s="166"/>
      <c r="B2320" s="7"/>
      <c r="C2320" s="207" t="s">
        <v>76</v>
      </c>
      <c r="D2320" s="322" t="str">
        <f t="shared" si="1211"/>
        <v/>
      </c>
      <c r="E2320" s="323"/>
      <c r="F2320" s="323"/>
      <c r="G2320" s="323"/>
      <c r="H2320" s="323"/>
      <c r="I2320" s="323"/>
      <c r="J2320" s="323"/>
      <c r="K2320" s="323"/>
      <c r="L2320" s="323"/>
      <c r="M2320" s="323"/>
      <c r="N2320" s="323"/>
      <c r="O2320" s="324"/>
      <c r="P2320" s="234"/>
      <c r="Q2320" s="234"/>
      <c r="R2320" s="234"/>
      <c r="S2320" s="234"/>
      <c r="T2320" s="234"/>
      <c r="U2320" s="234"/>
      <c r="V2320" s="234"/>
      <c r="W2320" s="234"/>
      <c r="X2320" s="234"/>
      <c r="Y2320" s="234"/>
      <c r="Z2320" s="234"/>
      <c r="AA2320" s="234"/>
      <c r="AB2320" s="234"/>
      <c r="AC2320" s="234"/>
      <c r="AD2320" s="234"/>
      <c r="AG2320">
        <f t="shared" si="1212"/>
        <v>0</v>
      </c>
      <c r="AH2320">
        <f t="shared" si="1213"/>
        <v>0</v>
      </c>
      <c r="AI2320">
        <f t="shared" si="1214"/>
        <v>0</v>
      </c>
      <c r="AJ2320">
        <f t="shared" si="1215"/>
        <v>0</v>
      </c>
      <c r="AL2320">
        <f t="shared" si="1216"/>
        <v>0</v>
      </c>
      <c r="AM2320">
        <f t="shared" si="1217"/>
        <v>0</v>
      </c>
      <c r="AN2320">
        <f t="shared" si="1218"/>
        <v>0</v>
      </c>
      <c r="AO2320">
        <f t="shared" si="1219"/>
        <v>0</v>
      </c>
      <c r="AQ2320">
        <f t="shared" si="1220"/>
        <v>0</v>
      </c>
      <c r="AR2320">
        <f t="shared" si="1221"/>
        <v>0</v>
      </c>
      <c r="AS2320">
        <f t="shared" si="1222"/>
        <v>0</v>
      </c>
      <c r="AT2320">
        <f t="shared" si="1223"/>
        <v>0</v>
      </c>
      <c r="AV2320">
        <f t="shared" si="1224"/>
        <v>0</v>
      </c>
      <c r="AW2320">
        <f t="shared" si="1225"/>
        <v>0</v>
      </c>
      <c r="AX2320">
        <f t="shared" si="1226"/>
        <v>0</v>
      </c>
      <c r="AY2320">
        <f t="shared" si="1227"/>
        <v>0</v>
      </c>
      <c r="BA2320">
        <f t="shared" si="1228"/>
        <v>0</v>
      </c>
      <c r="BB2320">
        <f t="shared" si="1229"/>
        <v>0</v>
      </c>
      <c r="BC2320">
        <f t="shared" si="1230"/>
        <v>0</v>
      </c>
      <c r="BD2320">
        <f t="shared" si="1231"/>
        <v>0</v>
      </c>
      <c r="BF2320">
        <f t="shared" si="1232"/>
        <v>0</v>
      </c>
      <c r="BG2320">
        <f t="shared" si="1233"/>
        <v>0</v>
      </c>
      <c r="BH2320">
        <f t="shared" si="1234"/>
        <v>0</v>
      </c>
      <c r="BI2320">
        <f t="shared" si="1235"/>
        <v>0</v>
      </c>
      <c r="BK2320">
        <f t="shared" si="1236"/>
        <v>0</v>
      </c>
      <c r="BL2320">
        <f t="shared" si="1237"/>
        <v>0</v>
      </c>
      <c r="BM2320">
        <f t="shared" si="1238"/>
        <v>0</v>
      </c>
      <c r="BN2320">
        <f t="shared" si="1239"/>
        <v>0</v>
      </c>
      <c r="BP2320">
        <f t="shared" si="1240"/>
        <v>0</v>
      </c>
      <c r="BQ2320">
        <f t="shared" si="1241"/>
        <v>0</v>
      </c>
      <c r="BR2320">
        <f t="shared" si="1242"/>
        <v>0</v>
      </c>
      <c r="BS2320">
        <f t="shared" si="1243"/>
        <v>0</v>
      </c>
      <c r="BU2320">
        <f t="shared" si="1244"/>
        <v>0</v>
      </c>
      <c r="BV2320">
        <f t="shared" si="1245"/>
        <v>0</v>
      </c>
      <c r="BW2320">
        <f t="shared" si="1246"/>
        <v>0</v>
      </c>
      <c r="BX2320">
        <f t="shared" si="1247"/>
        <v>0</v>
      </c>
      <c r="BY2320">
        <f t="shared" si="1248"/>
        <v>0</v>
      </c>
      <c r="BZ2320">
        <f t="shared" si="1249"/>
        <v>0</v>
      </c>
      <c r="CA2320">
        <f t="shared" si="1250"/>
        <v>0</v>
      </c>
      <c r="CB2320">
        <f t="shared" si="1251"/>
        <v>0</v>
      </c>
      <c r="CC2320">
        <f t="shared" si="1252"/>
        <v>0</v>
      </c>
      <c r="CD2320">
        <f t="shared" si="1253"/>
        <v>0</v>
      </c>
    </row>
    <row r="2321" spans="1:82" ht="15" customHeight="1">
      <c r="A2321" s="166"/>
      <c r="B2321" s="7"/>
      <c r="C2321" s="207" t="s">
        <v>77</v>
      </c>
      <c r="D2321" s="322" t="str">
        <f t="shared" si="1211"/>
        <v/>
      </c>
      <c r="E2321" s="323"/>
      <c r="F2321" s="323"/>
      <c r="G2321" s="323"/>
      <c r="H2321" s="323"/>
      <c r="I2321" s="323"/>
      <c r="J2321" s="323"/>
      <c r="K2321" s="323"/>
      <c r="L2321" s="323"/>
      <c r="M2321" s="323"/>
      <c r="N2321" s="323"/>
      <c r="O2321" s="324"/>
      <c r="P2321" s="234"/>
      <c r="Q2321" s="234"/>
      <c r="R2321" s="234"/>
      <c r="S2321" s="234"/>
      <c r="T2321" s="234"/>
      <c r="U2321" s="234"/>
      <c r="V2321" s="234"/>
      <c r="W2321" s="234"/>
      <c r="X2321" s="234"/>
      <c r="Y2321" s="234"/>
      <c r="Z2321" s="234"/>
      <c r="AA2321" s="234"/>
      <c r="AB2321" s="234"/>
      <c r="AC2321" s="234"/>
      <c r="AD2321" s="234"/>
      <c r="AG2321">
        <f t="shared" si="1212"/>
        <v>0</v>
      </c>
      <c r="AH2321">
        <f t="shared" si="1213"/>
        <v>0</v>
      </c>
      <c r="AI2321">
        <f t="shared" si="1214"/>
        <v>0</v>
      </c>
      <c r="AJ2321">
        <f t="shared" si="1215"/>
        <v>0</v>
      </c>
      <c r="AL2321">
        <f t="shared" si="1216"/>
        <v>0</v>
      </c>
      <c r="AM2321">
        <f t="shared" si="1217"/>
        <v>0</v>
      </c>
      <c r="AN2321">
        <f t="shared" si="1218"/>
        <v>0</v>
      </c>
      <c r="AO2321">
        <f t="shared" si="1219"/>
        <v>0</v>
      </c>
      <c r="AQ2321">
        <f t="shared" si="1220"/>
        <v>0</v>
      </c>
      <c r="AR2321">
        <f t="shared" si="1221"/>
        <v>0</v>
      </c>
      <c r="AS2321">
        <f t="shared" si="1222"/>
        <v>0</v>
      </c>
      <c r="AT2321">
        <f t="shared" si="1223"/>
        <v>0</v>
      </c>
      <c r="AV2321">
        <f t="shared" si="1224"/>
        <v>0</v>
      </c>
      <c r="AW2321">
        <f t="shared" si="1225"/>
        <v>0</v>
      </c>
      <c r="AX2321">
        <f t="shared" si="1226"/>
        <v>0</v>
      </c>
      <c r="AY2321">
        <f t="shared" si="1227"/>
        <v>0</v>
      </c>
      <c r="BA2321">
        <f t="shared" si="1228"/>
        <v>0</v>
      </c>
      <c r="BB2321">
        <f t="shared" si="1229"/>
        <v>0</v>
      </c>
      <c r="BC2321">
        <f t="shared" si="1230"/>
        <v>0</v>
      </c>
      <c r="BD2321">
        <f t="shared" si="1231"/>
        <v>0</v>
      </c>
      <c r="BF2321">
        <f t="shared" si="1232"/>
        <v>0</v>
      </c>
      <c r="BG2321">
        <f t="shared" si="1233"/>
        <v>0</v>
      </c>
      <c r="BH2321">
        <f t="shared" si="1234"/>
        <v>0</v>
      </c>
      <c r="BI2321">
        <f t="shared" si="1235"/>
        <v>0</v>
      </c>
      <c r="BK2321">
        <f t="shared" si="1236"/>
        <v>0</v>
      </c>
      <c r="BL2321">
        <f t="shared" si="1237"/>
        <v>0</v>
      </c>
      <c r="BM2321">
        <f t="shared" si="1238"/>
        <v>0</v>
      </c>
      <c r="BN2321">
        <f t="shared" si="1239"/>
        <v>0</v>
      </c>
      <c r="BP2321">
        <f t="shared" si="1240"/>
        <v>0</v>
      </c>
      <c r="BQ2321">
        <f t="shared" si="1241"/>
        <v>0</v>
      </c>
      <c r="BR2321">
        <f t="shared" si="1242"/>
        <v>0</v>
      </c>
      <c r="BS2321">
        <f t="shared" si="1243"/>
        <v>0</v>
      </c>
      <c r="BU2321">
        <f t="shared" si="1244"/>
        <v>0</v>
      </c>
      <c r="BV2321">
        <f t="shared" si="1245"/>
        <v>0</v>
      </c>
      <c r="BW2321">
        <f t="shared" si="1246"/>
        <v>0</v>
      </c>
      <c r="BX2321">
        <f t="shared" si="1247"/>
        <v>0</v>
      </c>
      <c r="BY2321">
        <f t="shared" si="1248"/>
        <v>0</v>
      </c>
      <c r="BZ2321">
        <f t="shared" si="1249"/>
        <v>0</v>
      </c>
      <c r="CA2321">
        <f t="shared" si="1250"/>
        <v>0</v>
      </c>
      <c r="CB2321">
        <f t="shared" si="1251"/>
        <v>0</v>
      </c>
      <c r="CC2321">
        <f t="shared" si="1252"/>
        <v>0</v>
      </c>
      <c r="CD2321">
        <f t="shared" si="1253"/>
        <v>0</v>
      </c>
    </row>
    <row r="2322" spans="1:82" ht="15" customHeight="1">
      <c r="A2322" s="166"/>
      <c r="B2322" s="7"/>
      <c r="C2322" s="207" t="s">
        <v>78</v>
      </c>
      <c r="D2322" s="322" t="str">
        <f t="shared" si="1211"/>
        <v/>
      </c>
      <c r="E2322" s="323"/>
      <c r="F2322" s="323"/>
      <c r="G2322" s="323"/>
      <c r="H2322" s="323"/>
      <c r="I2322" s="323"/>
      <c r="J2322" s="323"/>
      <c r="K2322" s="323"/>
      <c r="L2322" s="323"/>
      <c r="M2322" s="323"/>
      <c r="N2322" s="323"/>
      <c r="O2322" s="324"/>
      <c r="P2322" s="234"/>
      <c r="Q2322" s="234"/>
      <c r="R2322" s="234"/>
      <c r="S2322" s="234"/>
      <c r="T2322" s="234"/>
      <c r="U2322" s="234"/>
      <c r="V2322" s="234"/>
      <c r="W2322" s="234"/>
      <c r="X2322" s="234"/>
      <c r="Y2322" s="234"/>
      <c r="Z2322" s="234"/>
      <c r="AA2322" s="234"/>
      <c r="AB2322" s="234"/>
      <c r="AC2322" s="234"/>
      <c r="AD2322" s="234"/>
      <c r="AG2322">
        <f t="shared" si="1212"/>
        <v>0</v>
      </c>
      <c r="AH2322">
        <f t="shared" si="1213"/>
        <v>0</v>
      </c>
      <c r="AI2322">
        <f t="shared" si="1214"/>
        <v>0</v>
      </c>
      <c r="AJ2322">
        <f t="shared" si="1215"/>
        <v>0</v>
      </c>
      <c r="AL2322">
        <f t="shared" si="1216"/>
        <v>0</v>
      </c>
      <c r="AM2322">
        <f t="shared" si="1217"/>
        <v>0</v>
      </c>
      <c r="AN2322">
        <f t="shared" si="1218"/>
        <v>0</v>
      </c>
      <c r="AO2322">
        <f t="shared" si="1219"/>
        <v>0</v>
      </c>
      <c r="AQ2322">
        <f t="shared" si="1220"/>
        <v>0</v>
      </c>
      <c r="AR2322">
        <f t="shared" si="1221"/>
        <v>0</v>
      </c>
      <c r="AS2322">
        <f t="shared" si="1222"/>
        <v>0</v>
      </c>
      <c r="AT2322">
        <f t="shared" si="1223"/>
        <v>0</v>
      </c>
      <c r="AV2322">
        <f t="shared" si="1224"/>
        <v>0</v>
      </c>
      <c r="AW2322">
        <f t="shared" si="1225"/>
        <v>0</v>
      </c>
      <c r="AX2322">
        <f t="shared" si="1226"/>
        <v>0</v>
      </c>
      <c r="AY2322">
        <f t="shared" si="1227"/>
        <v>0</v>
      </c>
      <c r="BA2322">
        <f t="shared" si="1228"/>
        <v>0</v>
      </c>
      <c r="BB2322">
        <f t="shared" si="1229"/>
        <v>0</v>
      </c>
      <c r="BC2322">
        <f t="shared" si="1230"/>
        <v>0</v>
      </c>
      <c r="BD2322">
        <f t="shared" si="1231"/>
        <v>0</v>
      </c>
      <c r="BF2322">
        <f t="shared" si="1232"/>
        <v>0</v>
      </c>
      <c r="BG2322">
        <f t="shared" si="1233"/>
        <v>0</v>
      </c>
      <c r="BH2322">
        <f t="shared" si="1234"/>
        <v>0</v>
      </c>
      <c r="BI2322">
        <f t="shared" si="1235"/>
        <v>0</v>
      </c>
      <c r="BK2322">
        <f t="shared" si="1236"/>
        <v>0</v>
      </c>
      <c r="BL2322">
        <f t="shared" si="1237"/>
        <v>0</v>
      </c>
      <c r="BM2322">
        <f t="shared" si="1238"/>
        <v>0</v>
      </c>
      <c r="BN2322">
        <f t="shared" si="1239"/>
        <v>0</v>
      </c>
      <c r="BP2322">
        <f t="shared" si="1240"/>
        <v>0</v>
      </c>
      <c r="BQ2322">
        <f t="shared" si="1241"/>
        <v>0</v>
      </c>
      <c r="BR2322">
        <f t="shared" si="1242"/>
        <v>0</v>
      </c>
      <c r="BS2322">
        <f t="shared" si="1243"/>
        <v>0</v>
      </c>
      <c r="BU2322">
        <f t="shared" si="1244"/>
        <v>0</v>
      </c>
      <c r="BV2322">
        <f t="shared" si="1245"/>
        <v>0</v>
      </c>
      <c r="BW2322">
        <f t="shared" si="1246"/>
        <v>0</v>
      </c>
      <c r="BX2322">
        <f t="shared" si="1247"/>
        <v>0</v>
      </c>
      <c r="BY2322">
        <f t="shared" si="1248"/>
        <v>0</v>
      </c>
      <c r="BZ2322">
        <f t="shared" si="1249"/>
        <v>0</v>
      </c>
      <c r="CA2322">
        <f t="shared" si="1250"/>
        <v>0</v>
      </c>
      <c r="CB2322">
        <f t="shared" si="1251"/>
        <v>0</v>
      </c>
      <c r="CC2322">
        <f t="shared" si="1252"/>
        <v>0</v>
      </c>
      <c r="CD2322">
        <f t="shared" si="1253"/>
        <v>0</v>
      </c>
    </row>
    <row r="2323" spans="1:82" ht="15" customHeight="1">
      <c r="A2323" s="166"/>
      <c r="B2323" s="7"/>
      <c r="C2323" s="207" t="s">
        <v>79</v>
      </c>
      <c r="D2323" s="322" t="str">
        <f t="shared" si="1211"/>
        <v/>
      </c>
      <c r="E2323" s="323"/>
      <c r="F2323" s="323"/>
      <c r="G2323" s="323"/>
      <c r="H2323" s="323"/>
      <c r="I2323" s="323"/>
      <c r="J2323" s="323"/>
      <c r="K2323" s="323"/>
      <c r="L2323" s="323"/>
      <c r="M2323" s="323"/>
      <c r="N2323" s="323"/>
      <c r="O2323" s="324"/>
      <c r="P2323" s="234"/>
      <c r="Q2323" s="234"/>
      <c r="R2323" s="234"/>
      <c r="S2323" s="234"/>
      <c r="T2323" s="234"/>
      <c r="U2323" s="234"/>
      <c r="V2323" s="234"/>
      <c r="W2323" s="234"/>
      <c r="X2323" s="234"/>
      <c r="Y2323" s="234"/>
      <c r="Z2323" s="234"/>
      <c r="AA2323" s="234"/>
      <c r="AB2323" s="234"/>
      <c r="AC2323" s="234"/>
      <c r="AD2323" s="234"/>
      <c r="AG2323">
        <f t="shared" si="1212"/>
        <v>0</v>
      </c>
      <c r="AH2323">
        <f t="shared" si="1213"/>
        <v>0</v>
      </c>
      <c r="AI2323">
        <f t="shared" si="1214"/>
        <v>0</v>
      </c>
      <c r="AJ2323">
        <f t="shared" si="1215"/>
        <v>0</v>
      </c>
      <c r="AL2323">
        <f t="shared" si="1216"/>
        <v>0</v>
      </c>
      <c r="AM2323">
        <f t="shared" si="1217"/>
        <v>0</v>
      </c>
      <c r="AN2323">
        <f t="shared" si="1218"/>
        <v>0</v>
      </c>
      <c r="AO2323">
        <f t="shared" si="1219"/>
        <v>0</v>
      </c>
      <c r="AQ2323">
        <f t="shared" si="1220"/>
        <v>0</v>
      </c>
      <c r="AR2323">
        <f t="shared" si="1221"/>
        <v>0</v>
      </c>
      <c r="AS2323">
        <f t="shared" si="1222"/>
        <v>0</v>
      </c>
      <c r="AT2323">
        <f t="shared" si="1223"/>
        <v>0</v>
      </c>
      <c r="AV2323">
        <f t="shared" si="1224"/>
        <v>0</v>
      </c>
      <c r="AW2323">
        <f t="shared" si="1225"/>
        <v>0</v>
      </c>
      <c r="AX2323">
        <f t="shared" si="1226"/>
        <v>0</v>
      </c>
      <c r="AY2323">
        <f t="shared" si="1227"/>
        <v>0</v>
      </c>
      <c r="BA2323">
        <f t="shared" si="1228"/>
        <v>0</v>
      </c>
      <c r="BB2323">
        <f t="shared" si="1229"/>
        <v>0</v>
      </c>
      <c r="BC2323">
        <f t="shared" si="1230"/>
        <v>0</v>
      </c>
      <c r="BD2323">
        <f t="shared" si="1231"/>
        <v>0</v>
      </c>
      <c r="BF2323">
        <f t="shared" si="1232"/>
        <v>0</v>
      </c>
      <c r="BG2323">
        <f t="shared" si="1233"/>
        <v>0</v>
      </c>
      <c r="BH2323">
        <f t="shared" si="1234"/>
        <v>0</v>
      </c>
      <c r="BI2323">
        <f t="shared" si="1235"/>
        <v>0</v>
      </c>
      <c r="BK2323">
        <f t="shared" si="1236"/>
        <v>0</v>
      </c>
      <c r="BL2323">
        <f t="shared" si="1237"/>
        <v>0</v>
      </c>
      <c r="BM2323">
        <f t="shared" si="1238"/>
        <v>0</v>
      </c>
      <c r="BN2323">
        <f t="shared" si="1239"/>
        <v>0</v>
      </c>
      <c r="BP2323">
        <f t="shared" si="1240"/>
        <v>0</v>
      </c>
      <c r="BQ2323">
        <f t="shared" si="1241"/>
        <v>0</v>
      </c>
      <c r="BR2323">
        <f t="shared" si="1242"/>
        <v>0</v>
      </c>
      <c r="BS2323">
        <f t="shared" si="1243"/>
        <v>0</v>
      </c>
      <c r="BU2323">
        <f t="shared" si="1244"/>
        <v>0</v>
      </c>
      <c r="BV2323">
        <f t="shared" si="1245"/>
        <v>0</v>
      </c>
      <c r="BW2323">
        <f t="shared" si="1246"/>
        <v>0</v>
      </c>
      <c r="BX2323">
        <f t="shared" si="1247"/>
        <v>0</v>
      </c>
      <c r="BY2323">
        <f t="shared" si="1248"/>
        <v>0</v>
      </c>
      <c r="BZ2323">
        <f t="shared" si="1249"/>
        <v>0</v>
      </c>
      <c r="CA2323">
        <f t="shared" si="1250"/>
        <v>0</v>
      </c>
      <c r="CB2323">
        <f t="shared" si="1251"/>
        <v>0</v>
      </c>
      <c r="CC2323">
        <f t="shared" si="1252"/>
        <v>0</v>
      </c>
      <c r="CD2323">
        <f t="shared" si="1253"/>
        <v>0</v>
      </c>
    </row>
    <row r="2324" spans="1:82" ht="15" customHeight="1">
      <c r="A2324" s="166"/>
      <c r="B2324" s="7"/>
      <c r="C2324" s="207" t="s">
        <v>80</v>
      </c>
      <c r="D2324" s="322" t="str">
        <f t="shared" si="1211"/>
        <v/>
      </c>
      <c r="E2324" s="323"/>
      <c r="F2324" s="323"/>
      <c r="G2324" s="323"/>
      <c r="H2324" s="323"/>
      <c r="I2324" s="323"/>
      <c r="J2324" s="323"/>
      <c r="K2324" s="323"/>
      <c r="L2324" s="323"/>
      <c r="M2324" s="323"/>
      <c r="N2324" s="323"/>
      <c r="O2324" s="324"/>
      <c r="P2324" s="234"/>
      <c r="Q2324" s="234"/>
      <c r="R2324" s="234"/>
      <c r="S2324" s="234"/>
      <c r="T2324" s="234"/>
      <c r="U2324" s="234"/>
      <c r="V2324" s="234"/>
      <c r="W2324" s="234"/>
      <c r="X2324" s="234"/>
      <c r="Y2324" s="234"/>
      <c r="Z2324" s="234"/>
      <c r="AA2324" s="234"/>
      <c r="AB2324" s="234"/>
      <c r="AC2324" s="234"/>
      <c r="AD2324" s="234"/>
      <c r="AG2324">
        <f t="shared" si="1212"/>
        <v>0</v>
      </c>
      <c r="AH2324">
        <f t="shared" si="1213"/>
        <v>0</v>
      </c>
      <c r="AI2324">
        <f t="shared" si="1214"/>
        <v>0</v>
      </c>
      <c r="AJ2324">
        <f t="shared" si="1215"/>
        <v>0</v>
      </c>
      <c r="AL2324">
        <f t="shared" si="1216"/>
        <v>0</v>
      </c>
      <c r="AM2324">
        <f t="shared" si="1217"/>
        <v>0</v>
      </c>
      <c r="AN2324">
        <f t="shared" si="1218"/>
        <v>0</v>
      </c>
      <c r="AO2324">
        <f t="shared" si="1219"/>
        <v>0</v>
      </c>
      <c r="AQ2324">
        <f t="shared" si="1220"/>
        <v>0</v>
      </c>
      <c r="AR2324">
        <f t="shared" si="1221"/>
        <v>0</v>
      </c>
      <c r="AS2324">
        <f t="shared" si="1222"/>
        <v>0</v>
      </c>
      <c r="AT2324">
        <f t="shared" si="1223"/>
        <v>0</v>
      </c>
      <c r="AV2324">
        <f t="shared" si="1224"/>
        <v>0</v>
      </c>
      <c r="AW2324">
        <f t="shared" si="1225"/>
        <v>0</v>
      </c>
      <c r="AX2324">
        <f t="shared" si="1226"/>
        <v>0</v>
      </c>
      <c r="AY2324">
        <f t="shared" si="1227"/>
        <v>0</v>
      </c>
      <c r="BA2324">
        <f t="shared" si="1228"/>
        <v>0</v>
      </c>
      <c r="BB2324">
        <f t="shared" si="1229"/>
        <v>0</v>
      </c>
      <c r="BC2324">
        <f t="shared" si="1230"/>
        <v>0</v>
      </c>
      <c r="BD2324">
        <f t="shared" si="1231"/>
        <v>0</v>
      </c>
      <c r="BF2324">
        <f t="shared" si="1232"/>
        <v>0</v>
      </c>
      <c r="BG2324">
        <f t="shared" si="1233"/>
        <v>0</v>
      </c>
      <c r="BH2324">
        <f t="shared" si="1234"/>
        <v>0</v>
      </c>
      <c r="BI2324">
        <f t="shared" si="1235"/>
        <v>0</v>
      </c>
      <c r="BK2324">
        <f t="shared" si="1236"/>
        <v>0</v>
      </c>
      <c r="BL2324">
        <f t="shared" si="1237"/>
        <v>0</v>
      </c>
      <c r="BM2324">
        <f t="shared" si="1238"/>
        <v>0</v>
      </c>
      <c r="BN2324">
        <f t="shared" si="1239"/>
        <v>0</v>
      </c>
      <c r="BP2324">
        <f t="shared" si="1240"/>
        <v>0</v>
      </c>
      <c r="BQ2324">
        <f t="shared" si="1241"/>
        <v>0</v>
      </c>
      <c r="BR2324">
        <f t="shared" si="1242"/>
        <v>0</v>
      </c>
      <c r="BS2324">
        <f t="shared" si="1243"/>
        <v>0</v>
      </c>
      <c r="BU2324">
        <f t="shared" si="1244"/>
        <v>0</v>
      </c>
      <c r="BV2324">
        <f t="shared" si="1245"/>
        <v>0</v>
      </c>
      <c r="BW2324">
        <f t="shared" si="1246"/>
        <v>0</v>
      </c>
      <c r="BX2324">
        <f t="shared" si="1247"/>
        <v>0</v>
      </c>
      <c r="BY2324">
        <f t="shared" si="1248"/>
        <v>0</v>
      </c>
      <c r="BZ2324">
        <f t="shared" si="1249"/>
        <v>0</v>
      </c>
      <c r="CA2324">
        <f t="shared" si="1250"/>
        <v>0</v>
      </c>
      <c r="CB2324">
        <f t="shared" si="1251"/>
        <v>0</v>
      </c>
      <c r="CC2324">
        <f t="shared" si="1252"/>
        <v>0</v>
      </c>
      <c r="CD2324">
        <f t="shared" si="1253"/>
        <v>0</v>
      </c>
    </row>
    <row r="2325" spans="1:82" ht="15" customHeight="1">
      <c r="A2325" s="166"/>
      <c r="B2325" s="7"/>
      <c r="C2325" s="207" t="s">
        <v>81</v>
      </c>
      <c r="D2325" s="322" t="str">
        <f t="shared" si="1211"/>
        <v/>
      </c>
      <c r="E2325" s="323"/>
      <c r="F2325" s="323"/>
      <c r="G2325" s="323"/>
      <c r="H2325" s="323"/>
      <c r="I2325" s="323"/>
      <c r="J2325" s="323"/>
      <c r="K2325" s="323"/>
      <c r="L2325" s="323"/>
      <c r="M2325" s="323"/>
      <c r="N2325" s="323"/>
      <c r="O2325" s="324"/>
      <c r="P2325" s="234"/>
      <c r="Q2325" s="234"/>
      <c r="R2325" s="234"/>
      <c r="S2325" s="234"/>
      <c r="T2325" s="234"/>
      <c r="U2325" s="234"/>
      <c r="V2325" s="234"/>
      <c r="W2325" s="234"/>
      <c r="X2325" s="234"/>
      <c r="Y2325" s="234"/>
      <c r="Z2325" s="234"/>
      <c r="AA2325" s="234"/>
      <c r="AB2325" s="234"/>
      <c r="AC2325" s="234"/>
      <c r="AD2325" s="234"/>
      <c r="AG2325">
        <f t="shared" si="1212"/>
        <v>0</v>
      </c>
      <c r="AH2325">
        <f t="shared" si="1213"/>
        <v>0</v>
      </c>
      <c r="AI2325">
        <f t="shared" si="1214"/>
        <v>0</v>
      </c>
      <c r="AJ2325">
        <f t="shared" si="1215"/>
        <v>0</v>
      </c>
      <c r="AL2325">
        <f t="shared" si="1216"/>
        <v>0</v>
      </c>
      <c r="AM2325">
        <f t="shared" si="1217"/>
        <v>0</v>
      </c>
      <c r="AN2325">
        <f t="shared" si="1218"/>
        <v>0</v>
      </c>
      <c r="AO2325">
        <f t="shared" si="1219"/>
        <v>0</v>
      </c>
      <c r="AQ2325">
        <f t="shared" si="1220"/>
        <v>0</v>
      </c>
      <c r="AR2325">
        <f t="shared" si="1221"/>
        <v>0</v>
      </c>
      <c r="AS2325">
        <f t="shared" si="1222"/>
        <v>0</v>
      </c>
      <c r="AT2325">
        <f t="shared" si="1223"/>
        <v>0</v>
      </c>
      <c r="AV2325">
        <f t="shared" si="1224"/>
        <v>0</v>
      </c>
      <c r="AW2325">
        <f t="shared" si="1225"/>
        <v>0</v>
      </c>
      <c r="AX2325">
        <f t="shared" si="1226"/>
        <v>0</v>
      </c>
      <c r="AY2325">
        <f t="shared" si="1227"/>
        <v>0</v>
      </c>
      <c r="BA2325">
        <f t="shared" si="1228"/>
        <v>0</v>
      </c>
      <c r="BB2325">
        <f t="shared" si="1229"/>
        <v>0</v>
      </c>
      <c r="BC2325">
        <f t="shared" si="1230"/>
        <v>0</v>
      </c>
      <c r="BD2325">
        <f t="shared" si="1231"/>
        <v>0</v>
      </c>
      <c r="BF2325">
        <f t="shared" si="1232"/>
        <v>0</v>
      </c>
      <c r="BG2325">
        <f t="shared" si="1233"/>
        <v>0</v>
      </c>
      <c r="BH2325">
        <f t="shared" si="1234"/>
        <v>0</v>
      </c>
      <c r="BI2325">
        <f t="shared" si="1235"/>
        <v>0</v>
      </c>
      <c r="BK2325">
        <f t="shared" si="1236"/>
        <v>0</v>
      </c>
      <c r="BL2325">
        <f t="shared" si="1237"/>
        <v>0</v>
      </c>
      <c r="BM2325">
        <f t="shared" si="1238"/>
        <v>0</v>
      </c>
      <c r="BN2325">
        <f t="shared" si="1239"/>
        <v>0</v>
      </c>
      <c r="BP2325">
        <f t="shared" si="1240"/>
        <v>0</v>
      </c>
      <c r="BQ2325">
        <f t="shared" si="1241"/>
        <v>0</v>
      </c>
      <c r="BR2325">
        <f t="shared" si="1242"/>
        <v>0</v>
      </c>
      <c r="BS2325">
        <f t="shared" si="1243"/>
        <v>0</v>
      </c>
      <c r="BU2325">
        <f t="shared" si="1244"/>
        <v>0</v>
      </c>
      <c r="BV2325">
        <f t="shared" si="1245"/>
        <v>0</v>
      </c>
      <c r="BW2325">
        <f t="shared" si="1246"/>
        <v>0</v>
      </c>
      <c r="BX2325">
        <f t="shared" si="1247"/>
        <v>0</v>
      </c>
      <c r="BY2325">
        <f t="shared" si="1248"/>
        <v>0</v>
      </c>
      <c r="BZ2325">
        <f t="shared" si="1249"/>
        <v>0</v>
      </c>
      <c r="CA2325">
        <f t="shared" si="1250"/>
        <v>0</v>
      </c>
      <c r="CB2325">
        <f t="shared" si="1251"/>
        <v>0</v>
      </c>
      <c r="CC2325">
        <f t="shared" si="1252"/>
        <v>0</v>
      </c>
      <c r="CD2325">
        <f t="shared" si="1253"/>
        <v>0</v>
      </c>
    </row>
    <row r="2326" spans="1:82" ht="15" customHeight="1">
      <c r="A2326" s="166"/>
      <c r="B2326" s="7"/>
      <c r="C2326" s="207" t="s">
        <v>82</v>
      </c>
      <c r="D2326" s="322" t="str">
        <f t="shared" si="1211"/>
        <v/>
      </c>
      <c r="E2326" s="323"/>
      <c r="F2326" s="323"/>
      <c r="G2326" s="323"/>
      <c r="H2326" s="323"/>
      <c r="I2326" s="323"/>
      <c r="J2326" s="323"/>
      <c r="K2326" s="323"/>
      <c r="L2326" s="323"/>
      <c r="M2326" s="323"/>
      <c r="N2326" s="323"/>
      <c r="O2326" s="324"/>
      <c r="P2326" s="234"/>
      <c r="Q2326" s="234"/>
      <c r="R2326" s="234"/>
      <c r="S2326" s="234"/>
      <c r="T2326" s="234"/>
      <c r="U2326" s="234"/>
      <c r="V2326" s="234"/>
      <c r="W2326" s="234"/>
      <c r="X2326" s="234"/>
      <c r="Y2326" s="234"/>
      <c r="Z2326" s="234"/>
      <c r="AA2326" s="234"/>
      <c r="AB2326" s="234"/>
      <c r="AC2326" s="234"/>
      <c r="AD2326" s="234"/>
      <c r="AG2326">
        <f t="shared" si="1212"/>
        <v>0</v>
      </c>
      <c r="AH2326">
        <f t="shared" si="1213"/>
        <v>0</v>
      </c>
      <c r="AI2326">
        <f t="shared" si="1214"/>
        <v>0</v>
      </c>
      <c r="AJ2326">
        <f t="shared" si="1215"/>
        <v>0</v>
      </c>
      <c r="AL2326">
        <f t="shared" si="1216"/>
        <v>0</v>
      </c>
      <c r="AM2326">
        <f t="shared" si="1217"/>
        <v>0</v>
      </c>
      <c r="AN2326">
        <f t="shared" si="1218"/>
        <v>0</v>
      </c>
      <c r="AO2326">
        <f t="shared" si="1219"/>
        <v>0</v>
      </c>
      <c r="AQ2326">
        <f t="shared" si="1220"/>
        <v>0</v>
      </c>
      <c r="AR2326">
        <f t="shared" si="1221"/>
        <v>0</v>
      </c>
      <c r="AS2326">
        <f t="shared" si="1222"/>
        <v>0</v>
      </c>
      <c r="AT2326">
        <f t="shared" si="1223"/>
        <v>0</v>
      </c>
      <c r="AV2326">
        <f t="shared" si="1224"/>
        <v>0</v>
      </c>
      <c r="AW2326">
        <f t="shared" si="1225"/>
        <v>0</v>
      </c>
      <c r="AX2326">
        <f t="shared" si="1226"/>
        <v>0</v>
      </c>
      <c r="AY2326">
        <f t="shared" si="1227"/>
        <v>0</v>
      </c>
      <c r="BA2326">
        <f t="shared" si="1228"/>
        <v>0</v>
      </c>
      <c r="BB2326">
        <f t="shared" si="1229"/>
        <v>0</v>
      </c>
      <c r="BC2326">
        <f t="shared" si="1230"/>
        <v>0</v>
      </c>
      <c r="BD2326">
        <f t="shared" si="1231"/>
        <v>0</v>
      </c>
      <c r="BF2326">
        <f t="shared" si="1232"/>
        <v>0</v>
      </c>
      <c r="BG2326">
        <f t="shared" si="1233"/>
        <v>0</v>
      </c>
      <c r="BH2326">
        <f t="shared" si="1234"/>
        <v>0</v>
      </c>
      <c r="BI2326">
        <f t="shared" si="1235"/>
        <v>0</v>
      </c>
      <c r="BK2326">
        <f t="shared" si="1236"/>
        <v>0</v>
      </c>
      <c r="BL2326">
        <f t="shared" si="1237"/>
        <v>0</v>
      </c>
      <c r="BM2326">
        <f t="shared" si="1238"/>
        <v>0</v>
      </c>
      <c r="BN2326">
        <f t="shared" si="1239"/>
        <v>0</v>
      </c>
      <c r="BP2326">
        <f t="shared" si="1240"/>
        <v>0</v>
      </c>
      <c r="BQ2326">
        <f t="shared" si="1241"/>
        <v>0</v>
      </c>
      <c r="BR2326">
        <f t="shared" si="1242"/>
        <v>0</v>
      </c>
      <c r="BS2326">
        <f t="shared" si="1243"/>
        <v>0</v>
      </c>
      <c r="BU2326">
        <f t="shared" si="1244"/>
        <v>0</v>
      </c>
      <c r="BV2326">
        <f t="shared" si="1245"/>
        <v>0</v>
      </c>
      <c r="BW2326">
        <f t="shared" si="1246"/>
        <v>0</v>
      </c>
      <c r="BX2326">
        <f t="shared" si="1247"/>
        <v>0</v>
      </c>
      <c r="BY2326">
        <f t="shared" si="1248"/>
        <v>0</v>
      </c>
      <c r="BZ2326">
        <f t="shared" si="1249"/>
        <v>0</v>
      </c>
      <c r="CA2326">
        <f t="shared" si="1250"/>
        <v>0</v>
      </c>
      <c r="CB2326">
        <f t="shared" si="1251"/>
        <v>0</v>
      </c>
      <c r="CC2326">
        <f t="shared" si="1252"/>
        <v>0</v>
      </c>
      <c r="CD2326">
        <f t="shared" si="1253"/>
        <v>0</v>
      </c>
    </row>
    <row r="2327" spans="1:82" ht="15" customHeight="1">
      <c r="A2327" s="166"/>
      <c r="B2327" s="7"/>
      <c r="C2327" s="207" t="s">
        <v>83</v>
      </c>
      <c r="D2327" s="322" t="str">
        <f t="shared" si="1211"/>
        <v/>
      </c>
      <c r="E2327" s="323"/>
      <c r="F2327" s="323"/>
      <c r="G2327" s="323"/>
      <c r="H2327" s="323"/>
      <c r="I2327" s="323"/>
      <c r="J2327" s="323"/>
      <c r="K2327" s="323"/>
      <c r="L2327" s="323"/>
      <c r="M2327" s="323"/>
      <c r="N2327" s="323"/>
      <c r="O2327" s="324"/>
      <c r="P2327" s="234"/>
      <c r="Q2327" s="234"/>
      <c r="R2327" s="234"/>
      <c r="S2327" s="234"/>
      <c r="T2327" s="234"/>
      <c r="U2327" s="234"/>
      <c r="V2327" s="234"/>
      <c r="W2327" s="234"/>
      <c r="X2327" s="234"/>
      <c r="Y2327" s="234"/>
      <c r="Z2327" s="234"/>
      <c r="AA2327" s="234"/>
      <c r="AB2327" s="234"/>
      <c r="AC2327" s="234"/>
      <c r="AD2327" s="234"/>
      <c r="AG2327">
        <f t="shared" si="1212"/>
        <v>0</v>
      </c>
      <c r="AH2327">
        <f t="shared" si="1213"/>
        <v>0</v>
      </c>
      <c r="AI2327">
        <f t="shared" si="1214"/>
        <v>0</v>
      </c>
      <c r="AJ2327">
        <f t="shared" si="1215"/>
        <v>0</v>
      </c>
      <c r="AL2327">
        <f t="shared" si="1216"/>
        <v>0</v>
      </c>
      <c r="AM2327">
        <f t="shared" si="1217"/>
        <v>0</v>
      </c>
      <c r="AN2327">
        <f t="shared" si="1218"/>
        <v>0</v>
      </c>
      <c r="AO2327">
        <f t="shared" si="1219"/>
        <v>0</v>
      </c>
      <c r="AQ2327">
        <f t="shared" si="1220"/>
        <v>0</v>
      </c>
      <c r="AR2327">
        <f t="shared" si="1221"/>
        <v>0</v>
      </c>
      <c r="AS2327">
        <f t="shared" si="1222"/>
        <v>0</v>
      </c>
      <c r="AT2327">
        <f t="shared" si="1223"/>
        <v>0</v>
      </c>
      <c r="AV2327">
        <f t="shared" si="1224"/>
        <v>0</v>
      </c>
      <c r="AW2327">
        <f t="shared" si="1225"/>
        <v>0</v>
      </c>
      <c r="AX2327">
        <f t="shared" si="1226"/>
        <v>0</v>
      </c>
      <c r="AY2327">
        <f t="shared" si="1227"/>
        <v>0</v>
      </c>
      <c r="BA2327">
        <f t="shared" si="1228"/>
        <v>0</v>
      </c>
      <c r="BB2327">
        <f t="shared" si="1229"/>
        <v>0</v>
      </c>
      <c r="BC2327">
        <f t="shared" si="1230"/>
        <v>0</v>
      </c>
      <c r="BD2327">
        <f t="shared" si="1231"/>
        <v>0</v>
      </c>
      <c r="BF2327">
        <f t="shared" si="1232"/>
        <v>0</v>
      </c>
      <c r="BG2327">
        <f t="shared" si="1233"/>
        <v>0</v>
      </c>
      <c r="BH2327">
        <f t="shared" si="1234"/>
        <v>0</v>
      </c>
      <c r="BI2327">
        <f t="shared" si="1235"/>
        <v>0</v>
      </c>
      <c r="BK2327">
        <f t="shared" si="1236"/>
        <v>0</v>
      </c>
      <c r="BL2327">
        <f t="shared" si="1237"/>
        <v>0</v>
      </c>
      <c r="BM2327">
        <f t="shared" si="1238"/>
        <v>0</v>
      </c>
      <c r="BN2327">
        <f t="shared" si="1239"/>
        <v>0</v>
      </c>
      <c r="BP2327">
        <f t="shared" si="1240"/>
        <v>0</v>
      </c>
      <c r="BQ2327">
        <f t="shared" si="1241"/>
        <v>0</v>
      </c>
      <c r="BR2327">
        <f t="shared" si="1242"/>
        <v>0</v>
      </c>
      <c r="BS2327">
        <f t="shared" si="1243"/>
        <v>0</v>
      </c>
      <c r="BU2327">
        <f t="shared" si="1244"/>
        <v>0</v>
      </c>
      <c r="BV2327">
        <f t="shared" si="1245"/>
        <v>0</v>
      </c>
      <c r="BW2327">
        <f t="shared" si="1246"/>
        <v>0</v>
      </c>
      <c r="BX2327">
        <f t="shared" si="1247"/>
        <v>0</v>
      </c>
      <c r="BY2327">
        <f t="shared" si="1248"/>
        <v>0</v>
      </c>
      <c r="BZ2327">
        <f t="shared" si="1249"/>
        <v>0</v>
      </c>
      <c r="CA2327">
        <f t="shared" si="1250"/>
        <v>0</v>
      </c>
      <c r="CB2327">
        <f t="shared" si="1251"/>
        <v>0</v>
      </c>
      <c r="CC2327">
        <f t="shared" si="1252"/>
        <v>0</v>
      </c>
      <c r="CD2327">
        <f t="shared" si="1253"/>
        <v>0</v>
      </c>
    </row>
    <row r="2328" spans="1:82" ht="15" customHeight="1">
      <c r="A2328" s="166"/>
      <c r="B2328" s="7"/>
      <c r="C2328" s="207" t="s">
        <v>84</v>
      </c>
      <c r="D2328" s="322" t="str">
        <f t="shared" si="1211"/>
        <v/>
      </c>
      <c r="E2328" s="323"/>
      <c r="F2328" s="323"/>
      <c r="G2328" s="323"/>
      <c r="H2328" s="323"/>
      <c r="I2328" s="323"/>
      <c r="J2328" s="323"/>
      <c r="K2328" s="323"/>
      <c r="L2328" s="323"/>
      <c r="M2328" s="323"/>
      <c r="N2328" s="323"/>
      <c r="O2328" s="324"/>
      <c r="P2328" s="234"/>
      <c r="Q2328" s="234"/>
      <c r="R2328" s="234"/>
      <c r="S2328" s="234"/>
      <c r="T2328" s="234"/>
      <c r="U2328" s="234"/>
      <c r="V2328" s="234"/>
      <c r="W2328" s="234"/>
      <c r="X2328" s="234"/>
      <c r="Y2328" s="234"/>
      <c r="Z2328" s="234"/>
      <c r="AA2328" s="234"/>
      <c r="AB2328" s="234"/>
      <c r="AC2328" s="234"/>
      <c r="AD2328" s="234"/>
      <c r="AG2328">
        <f t="shared" si="1212"/>
        <v>0</v>
      </c>
      <c r="AH2328">
        <f t="shared" si="1213"/>
        <v>0</v>
      </c>
      <c r="AI2328">
        <f t="shared" si="1214"/>
        <v>0</v>
      </c>
      <c r="AJ2328">
        <f t="shared" si="1215"/>
        <v>0</v>
      </c>
      <c r="AL2328">
        <f t="shared" si="1216"/>
        <v>0</v>
      </c>
      <c r="AM2328">
        <f t="shared" si="1217"/>
        <v>0</v>
      </c>
      <c r="AN2328">
        <f t="shared" si="1218"/>
        <v>0</v>
      </c>
      <c r="AO2328">
        <f t="shared" si="1219"/>
        <v>0</v>
      </c>
      <c r="AQ2328">
        <f t="shared" si="1220"/>
        <v>0</v>
      </c>
      <c r="AR2328">
        <f t="shared" si="1221"/>
        <v>0</v>
      </c>
      <c r="AS2328">
        <f t="shared" si="1222"/>
        <v>0</v>
      </c>
      <c r="AT2328">
        <f t="shared" si="1223"/>
        <v>0</v>
      </c>
      <c r="AV2328">
        <f t="shared" si="1224"/>
        <v>0</v>
      </c>
      <c r="AW2328">
        <f t="shared" si="1225"/>
        <v>0</v>
      </c>
      <c r="AX2328">
        <f t="shared" si="1226"/>
        <v>0</v>
      </c>
      <c r="AY2328">
        <f t="shared" si="1227"/>
        <v>0</v>
      </c>
      <c r="BA2328">
        <f t="shared" si="1228"/>
        <v>0</v>
      </c>
      <c r="BB2328">
        <f t="shared" si="1229"/>
        <v>0</v>
      </c>
      <c r="BC2328">
        <f t="shared" si="1230"/>
        <v>0</v>
      </c>
      <c r="BD2328">
        <f t="shared" si="1231"/>
        <v>0</v>
      </c>
      <c r="BF2328">
        <f t="shared" si="1232"/>
        <v>0</v>
      </c>
      <c r="BG2328">
        <f t="shared" si="1233"/>
        <v>0</v>
      </c>
      <c r="BH2328">
        <f t="shared" si="1234"/>
        <v>0</v>
      </c>
      <c r="BI2328">
        <f t="shared" si="1235"/>
        <v>0</v>
      </c>
      <c r="BK2328">
        <f t="shared" si="1236"/>
        <v>0</v>
      </c>
      <c r="BL2328">
        <f t="shared" si="1237"/>
        <v>0</v>
      </c>
      <c r="BM2328">
        <f t="shared" si="1238"/>
        <v>0</v>
      </c>
      <c r="BN2328">
        <f t="shared" si="1239"/>
        <v>0</v>
      </c>
      <c r="BP2328">
        <f t="shared" si="1240"/>
        <v>0</v>
      </c>
      <c r="BQ2328">
        <f t="shared" si="1241"/>
        <v>0</v>
      </c>
      <c r="BR2328">
        <f t="shared" si="1242"/>
        <v>0</v>
      </c>
      <c r="BS2328">
        <f t="shared" si="1243"/>
        <v>0</v>
      </c>
      <c r="BU2328">
        <f t="shared" si="1244"/>
        <v>0</v>
      </c>
      <c r="BV2328">
        <f t="shared" si="1245"/>
        <v>0</v>
      </c>
      <c r="BW2328">
        <f t="shared" si="1246"/>
        <v>0</v>
      </c>
      <c r="BX2328">
        <f t="shared" si="1247"/>
        <v>0</v>
      </c>
      <c r="BY2328">
        <f t="shared" si="1248"/>
        <v>0</v>
      </c>
      <c r="BZ2328">
        <f t="shared" si="1249"/>
        <v>0</v>
      </c>
      <c r="CA2328">
        <f t="shared" si="1250"/>
        <v>0</v>
      </c>
      <c r="CB2328">
        <f t="shared" si="1251"/>
        <v>0</v>
      </c>
      <c r="CC2328">
        <f t="shared" si="1252"/>
        <v>0</v>
      </c>
      <c r="CD2328">
        <f t="shared" si="1253"/>
        <v>0</v>
      </c>
    </row>
    <row r="2329" spans="1:82" ht="15" customHeight="1">
      <c r="A2329" s="166"/>
      <c r="B2329" s="7"/>
      <c r="C2329" s="207" t="s">
        <v>85</v>
      </c>
      <c r="D2329" s="322" t="str">
        <f t="shared" si="1211"/>
        <v/>
      </c>
      <c r="E2329" s="323"/>
      <c r="F2329" s="323"/>
      <c r="G2329" s="323"/>
      <c r="H2329" s="323"/>
      <c r="I2329" s="323"/>
      <c r="J2329" s="323"/>
      <c r="K2329" s="323"/>
      <c r="L2329" s="323"/>
      <c r="M2329" s="323"/>
      <c r="N2329" s="323"/>
      <c r="O2329" s="324"/>
      <c r="P2329" s="234"/>
      <c r="Q2329" s="234"/>
      <c r="R2329" s="234"/>
      <c r="S2329" s="234"/>
      <c r="T2329" s="234"/>
      <c r="U2329" s="234"/>
      <c r="V2329" s="234"/>
      <c r="W2329" s="234"/>
      <c r="X2329" s="234"/>
      <c r="Y2329" s="234"/>
      <c r="Z2329" s="234"/>
      <c r="AA2329" s="234"/>
      <c r="AB2329" s="234"/>
      <c r="AC2329" s="234"/>
      <c r="AD2329" s="234"/>
      <c r="AG2329">
        <f t="shared" si="1212"/>
        <v>0</v>
      </c>
      <c r="AH2329">
        <f t="shared" si="1213"/>
        <v>0</v>
      </c>
      <c r="AI2329">
        <f t="shared" si="1214"/>
        <v>0</v>
      </c>
      <c r="AJ2329">
        <f t="shared" si="1215"/>
        <v>0</v>
      </c>
      <c r="AL2329">
        <f t="shared" si="1216"/>
        <v>0</v>
      </c>
      <c r="AM2329">
        <f t="shared" si="1217"/>
        <v>0</v>
      </c>
      <c r="AN2329">
        <f t="shared" si="1218"/>
        <v>0</v>
      </c>
      <c r="AO2329">
        <f t="shared" si="1219"/>
        <v>0</v>
      </c>
      <c r="AQ2329">
        <f t="shared" si="1220"/>
        <v>0</v>
      </c>
      <c r="AR2329">
        <f t="shared" si="1221"/>
        <v>0</v>
      </c>
      <c r="AS2329">
        <f t="shared" si="1222"/>
        <v>0</v>
      </c>
      <c r="AT2329">
        <f t="shared" si="1223"/>
        <v>0</v>
      </c>
      <c r="AV2329">
        <f t="shared" si="1224"/>
        <v>0</v>
      </c>
      <c r="AW2329">
        <f t="shared" si="1225"/>
        <v>0</v>
      </c>
      <c r="AX2329">
        <f t="shared" si="1226"/>
        <v>0</v>
      </c>
      <c r="AY2329">
        <f t="shared" si="1227"/>
        <v>0</v>
      </c>
      <c r="BA2329">
        <f t="shared" si="1228"/>
        <v>0</v>
      </c>
      <c r="BB2329">
        <f t="shared" si="1229"/>
        <v>0</v>
      </c>
      <c r="BC2329">
        <f t="shared" si="1230"/>
        <v>0</v>
      </c>
      <c r="BD2329">
        <f t="shared" si="1231"/>
        <v>0</v>
      </c>
      <c r="BF2329">
        <f t="shared" si="1232"/>
        <v>0</v>
      </c>
      <c r="BG2329">
        <f t="shared" si="1233"/>
        <v>0</v>
      </c>
      <c r="BH2329">
        <f t="shared" si="1234"/>
        <v>0</v>
      </c>
      <c r="BI2329">
        <f t="shared" si="1235"/>
        <v>0</v>
      </c>
      <c r="BK2329">
        <f t="shared" si="1236"/>
        <v>0</v>
      </c>
      <c r="BL2329">
        <f t="shared" si="1237"/>
        <v>0</v>
      </c>
      <c r="BM2329">
        <f t="shared" si="1238"/>
        <v>0</v>
      </c>
      <c r="BN2329">
        <f t="shared" si="1239"/>
        <v>0</v>
      </c>
      <c r="BP2329">
        <f t="shared" si="1240"/>
        <v>0</v>
      </c>
      <c r="BQ2329">
        <f t="shared" si="1241"/>
        <v>0</v>
      </c>
      <c r="BR2329">
        <f t="shared" si="1242"/>
        <v>0</v>
      </c>
      <c r="BS2329">
        <f t="shared" si="1243"/>
        <v>0</v>
      </c>
      <c r="BU2329">
        <f t="shared" si="1244"/>
        <v>0</v>
      </c>
      <c r="BV2329">
        <f t="shared" si="1245"/>
        <v>0</v>
      </c>
      <c r="BW2329">
        <f t="shared" si="1246"/>
        <v>0</v>
      </c>
      <c r="BX2329">
        <f t="shared" si="1247"/>
        <v>0</v>
      </c>
      <c r="BY2329">
        <f t="shared" si="1248"/>
        <v>0</v>
      </c>
      <c r="BZ2329">
        <f t="shared" si="1249"/>
        <v>0</v>
      </c>
      <c r="CA2329">
        <f t="shared" si="1250"/>
        <v>0</v>
      </c>
      <c r="CB2329">
        <f t="shared" si="1251"/>
        <v>0</v>
      </c>
      <c r="CC2329">
        <f t="shared" si="1252"/>
        <v>0</v>
      </c>
      <c r="CD2329">
        <f t="shared" si="1253"/>
        <v>0</v>
      </c>
    </row>
    <row r="2330" spans="1:82" ht="15" customHeight="1">
      <c r="A2330" s="166"/>
      <c r="B2330" s="7"/>
      <c r="C2330" s="207" t="s">
        <v>86</v>
      </c>
      <c r="D2330" s="322" t="str">
        <f t="shared" si="1211"/>
        <v/>
      </c>
      <c r="E2330" s="323"/>
      <c r="F2330" s="323"/>
      <c r="G2330" s="323"/>
      <c r="H2330" s="323"/>
      <c r="I2330" s="323"/>
      <c r="J2330" s="323"/>
      <c r="K2330" s="323"/>
      <c r="L2330" s="323"/>
      <c r="M2330" s="323"/>
      <c r="N2330" s="323"/>
      <c r="O2330" s="324"/>
      <c r="P2330" s="234"/>
      <c r="Q2330" s="234"/>
      <c r="R2330" s="234"/>
      <c r="S2330" s="234"/>
      <c r="T2330" s="234"/>
      <c r="U2330" s="234"/>
      <c r="V2330" s="234"/>
      <c r="W2330" s="234"/>
      <c r="X2330" s="234"/>
      <c r="Y2330" s="234"/>
      <c r="Z2330" s="234"/>
      <c r="AA2330" s="234"/>
      <c r="AB2330" s="234"/>
      <c r="AC2330" s="234"/>
      <c r="AD2330" s="234"/>
      <c r="AG2330">
        <f t="shared" si="1212"/>
        <v>0</v>
      </c>
      <c r="AH2330">
        <f t="shared" si="1213"/>
        <v>0</v>
      </c>
      <c r="AI2330">
        <f t="shared" si="1214"/>
        <v>0</v>
      </c>
      <c r="AJ2330">
        <f t="shared" si="1215"/>
        <v>0</v>
      </c>
      <c r="AL2330">
        <f t="shared" si="1216"/>
        <v>0</v>
      </c>
      <c r="AM2330">
        <f t="shared" si="1217"/>
        <v>0</v>
      </c>
      <c r="AN2330">
        <f t="shared" si="1218"/>
        <v>0</v>
      </c>
      <c r="AO2330">
        <f t="shared" si="1219"/>
        <v>0</v>
      </c>
      <c r="AQ2330">
        <f t="shared" si="1220"/>
        <v>0</v>
      </c>
      <c r="AR2330">
        <f t="shared" si="1221"/>
        <v>0</v>
      </c>
      <c r="AS2330">
        <f t="shared" si="1222"/>
        <v>0</v>
      </c>
      <c r="AT2330">
        <f t="shared" si="1223"/>
        <v>0</v>
      </c>
      <c r="AV2330">
        <f t="shared" si="1224"/>
        <v>0</v>
      </c>
      <c r="AW2330">
        <f t="shared" si="1225"/>
        <v>0</v>
      </c>
      <c r="AX2330">
        <f t="shared" si="1226"/>
        <v>0</v>
      </c>
      <c r="AY2330">
        <f t="shared" si="1227"/>
        <v>0</v>
      </c>
      <c r="BA2330">
        <f t="shared" si="1228"/>
        <v>0</v>
      </c>
      <c r="BB2330">
        <f t="shared" si="1229"/>
        <v>0</v>
      </c>
      <c r="BC2330">
        <f t="shared" si="1230"/>
        <v>0</v>
      </c>
      <c r="BD2330">
        <f t="shared" si="1231"/>
        <v>0</v>
      </c>
      <c r="BF2330">
        <f t="shared" si="1232"/>
        <v>0</v>
      </c>
      <c r="BG2330">
        <f t="shared" si="1233"/>
        <v>0</v>
      </c>
      <c r="BH2330">
        <f t="shared" si="1234"/>
        <v>0</v>
      </c>
      <c r="BI2330">
        <f t="shared" si="1235"/>
        <v>0</v>
      </c>
      <c r="BK2330">
        <f t="shared" si="1236"/>
        <v>0</v>
      </c>
      <c r="BL2330">
        <f t="shared" si="1237"/>
        <v>0</v>
      </c>
      <c r="BM2330">
        <f t="shared" si="1238"/>
        <v>0</v>
      </c>
      <c r="BN2330">
        <f t="shared" si="1239"/>
        <v>0</v>
      </c>
      <c r="BP2330">
        <f t="shared" si="1240"/>
        <v>0</v>
      </c>
      <c r="BQ2330">
        <f t="shared" si="1241"/>
        <v>0</v>
      </c>
      <c r="BR2330">
        <f t="shared" si="1242"/>
        <v>0</v>
      </c>
      <c r="BS2330">
        <f t="shared" si="1243"/>
        <v>0</v>
      </c>
      <c r="BU2330">
        <f t="shared" si="1244"/>
        <v>0</v>
      </c>
      <c r="BV2330">
        <f t="shared" si="1245"/>
        <v>0</v>
      </c>
      <c r="BW2330">
        <f t="shared" si="1246"/>
        <v>0</v>
      </c>
      <c r="BX2330">
        <f t="shared" si="1247"/>
        <v>0</v>
      </c>
      <c r="BY2330">
        <f t="shared" si="1248"/>
        <v>0</v>
      </c>
      <c r="BZ2330">
        <f t="shared" si="1249"/>
        <v>0</v>
      </c>
      <c r="CA2330">
        <f t="shared" si="1250"/>
        <v>0</v>
      </c>
      <c r="CB2330">
        <f t="shared" si="1251"/>
        <v>0</v>
      </c>
      <c r="CC2330">
        <f t="shared" si="1252"/>
        <v>0</v>
      </c>
      <c r="CD2330">
        <f t="shared" si="1253"/>
        <v>0</v>
      </c>
    </row>
    <row r="2331" spans="1:82" ht="15" customHeight="1">
      <c r="A2331" s="166"/>
      <c r="B2331" s="7"/>
      <c r="C2331" s="207" t="s">
        <v>87</v>
      </c>
      <c r="D2331" s="322" t="str">
        <f t="shared" si="1211"/>
        <v/>
      </c>
      <c r="E2331" s="323"/>
      <c r="F2331" s="323"/>
      <c r="G2331" s="323"/>
      <c r="H2331" s="323"/>
      <c r="I2331" s="323"/>
      <c r="J2331" s="323"/>
      <c r="K2331" s="323"/>
      <c r="L2331" s="323"/>
      <c r="M2331" s="323"/>
      <c r="N2331" s="323"/>
      <c r="O2331" s="324"/>
      <c r="P2331" s="234"/>
      <c r="Q2331" s="234"/>
      <c r="R2331" s="234"/>
      <c r="S2331" s="234"/>
      <c r="T2331" s="234"/>
      <c r="U2331" s="234"/>
      <c r="V2331" s="234"/>
      <c r="W2331" s="234"/>
      <c r="X2331" s="234"/>
      <c r="Y2331" s="234"/>
      <c r="Z2331" s="234"/>
      <c r="AA2331" s="234"/>
      <c r="AB2331" s="234"/>
      <c r="AC2331" s="234"/>
      <c r="AD2331" s="234"/>
      <c r="AG2331">
        <f t="shared" si="1212"/>
        <v>0</v>
      </c>
      <c r="AH2331">
        <f t="shared" si="1213"/>
        <v>0</v>
      </c>
      <c r="AI2331">
        <f t="shared" si="1214"/>
        <v>0</v>
      </c>
      <c r="AJ2331">
        <f t="shared" si="1215"/>
        <v>0</v>
      </c>
      <c r="AL2331">
        <f t="shared" si="1216"/>
        <v>0</v>
      </c>
      <c r="AM2331">
        <f t="shared" si="1217"/>
        <v>0</v>
      </c>
      <c r="AN2331">
        <f t="shared" si="1218"/>
        <v>0</v>
      </c>
      <c r="AO2331">
        <f t="shared" si="1219"/>
        <v>0</v>
      </c>
      <c r="AQ2331">
        <f t="shared" si="1220"/>
        <v>0</v>
      </c>
      <c r="AR2331">
        <f t="shared" si="1221"/>
        <v>0</v>
      </c>
      <c r="AS2331">
        <f t="shared" si="1222"/>
        <v>0</v>
      </c>
      <c r="AT2331">
        <f t="shared" si="1223"/>
        <v>0</v>
      </c>
      <c r="AV2331">
        <f t="shared" si="1224"/>
        <v>0</v>
      </c>
      <c r="AW2331">
        <f t="shared" si="1225"/>
        <v>0</v>
      </c>
      <c r="AX2331">
        <f t="shared" si="1226"/>
        <v>0</v>
      </c>
      <c r="AY2331">
        <f t="shared" si="1227"/>
        <v>0</v>
      </c>
      <c r="BA2331">
        <f t="shared" si="1228"/>
        <v>0</v>
      </c>
      <c r="BB2331">
        <f t="shared" si="1229"/>
        <v>0</v>
      </c>
      <c r="BC2331">
        <f t="shared" si="1230"/>
        <v>0</v>
      </c>
      <c r="BD2331">
        <f t="shared" si="1231"/>
        <v>0</v>
      </c>
      <c r="BF2331">
        <f t="shared" si="1232"/>
        <v>0</v>
      </c>
      <c r="BG2331">
        <f t="shared" si="1233"/>
        <v>0</v>
      </c>
      <c r="BH2331">
        <f t="shared" si="1234"/>
        <v>0</v>
      </c>
      <c r="BI2331">
        <f t="shared" si="1235"/>
        <v>0</v>
      </c>
      <c r="BK2331">
        <f t="shared" si="1236"/>
        <v>0</v>
      </c>
      <c r="BL2331">
        <f t="shared" si="1237"/>
        <v>0</v>
      </c>
      <c r="BM2331">
        <f t="shared" si="1238"/>
        <v>0</v>
      </c>
      <c r="BN2331">
        <f t="shared" si="1239"/>
        <v>0</v>
      </c>
      <c r="BP2331">
        <f t="shared" si="1240"/>
        <v>0</v>
      </c>
      <c r="BQ2331">
        <f t="shared" si="1241"/>
        <v>0</v>
      </c>
      <c r="BR2331">
        <f t="shared" si="1242"/>
        <v>0</v>
      </c>
      <c r="BS2331">
        <f t="shared" si="1243"/>
        <v>0</v>
      </c>
      <c r="BU2331">
        <f t="shared" si="1244"/>
        <v>0</v>
      </c>
      <c r="BV2331">
        <f t="shared" si="1245"/>
        <v>0</v>
      </c>
      <c r="BW2331">
        <f t="shared" si="1246"/>
        <v>0</v>
      </c>
      <c r="BX2331">
        <f t="shared" si="1247"/>
        <v>0</v>
      </c>
      <c r="BY2331">
        <f t="shared" si="1248"/>
        <v>0</v>
      </c>
      <c r="BZ2331">
        <f t="shared" si="1249"/>
        <v>0</v>
      </c>
      <c r="CA2331">
        <f t="shared" si="1250"/>
        <v>0</v>
      </c>
      <c r="CB2331">
        <f t="shared" si="1251"/>
        <v>0</v>
      </c>
      <c r="CC2331">
        <f t="shared" si="1252"/>
        <v>0</v>
      </c>
      <c r="CD2331">
        <f t="shared" si="1253"/>
        <v>0</v>
      </c>
    </row>
    <row r="2332" spans="1:82" ht="15" customHeight="1">
      <c r="A2332" s="166"/>
      <c r="B2332" s="7"/>
      <c r="C2332" s="207" t="s">
        <v>88</v>
      </c>
      <c r="D2332" s="322" t="str">
        <f t="shared" si="1211"/>
        <v/>
      </c>
      <c r="E2332" s="323"/>
      <c r="F2332" s="323"/>
      <c r="G2332" s="323"/>
      <c r="H2332" s="323"/>
      <c r="I2332" s="323"/>
      <c r="J2332" s="323"/>
      <c r="K2332" s="323"/>
      <c r="L2332" s="323"/>
      <c r="M2332" s="323"/>
      <c r="N2332" s="323"/>
      <c r="O2332" s="324"/>
      <c r="P2332" s="234"/>
      <c r="Q2332" s="234"/>
      <c r="R2332" s="234"/>
      <c r="S2332" s="234"/>
      <c r="T2332" s="234"/>
      <c r="U2332" s="234"/>
      <c r="V2332" s="234"/>
      <c r="W2332" s="234"/>
      <c r="X2332" s="234"/>
      <c r="Y2332" s="234"/>
      <c r="Z2332" s="234"/>
      <c r="AA2332" s="234"/>
      <c r="AB2332" s="234"/>
      <c r="AC2332" s="234"/>
      <c r="AD2332" s="234"/>
      <c r="AG2332">
        <f t="shared" si="1212"/>
        <v>0</v>
      </c>
      <c r="AH2332">
        <f t="shared" si="1213"/>
        <v>0</v>
      </c>
      <c r="AI2332">
        <f t="shared" si="1214"/>
        <v>0</v>
      </c>
      <c r="AJ2332">
        <f t="shared" si="1215"/>
        <v>0</v>
      </c>
      <c r="AL2332">
        <f t="shared" si="1216"/>
        <v>0</v>
      </c>
      <c r="AM2332">
        <f t="shared" si="1217"/>
        <v>0</v>
      </c>
      <c r="AN2332">
        <f t="shared" si="1218"/>
        <v>0</v>
      </c>
      <c r="AO2332">
        <f t="shared" si="1219"/>
        <v>0</v>
      </c>
      <c r="AQ2332">
        <f t="shared" si="1220"/>
        <v>0</v>
      </c>
      <c r="AR2332">
        <f t="shared" si="1221"/>
        <v>0</v>
      </c>
      <c r="AS2332">
        <f t="shared" si="1222"/>
        <v>0</v>
      </c>
      <c r="AT2332">
        <f t="shared" si="1223"/>
        <v>0</v>
      </c>
      <c r="AV2332">
        <f t="shared" si="1224"/>
        <v>0</v>
      </c>
      <c r="AW2332">
        <f t="shared" si="1225"/>
        <v>0</v>
      </c>
      <c r="AX2332">
        <f t="shared" si="1226"/>
        <v>0</v>
      </c>
      <c r="AY2332">
        <f t="shared" si="1227"/>
        <v>0</v>
      </c>
      <c r="BA2332">
        <f t="shared" si="1228"/>
        <v>0</v>
      </c>
      <c r="BB2332">
        <f t="shared" si="1229"/>
        <v>0</v>
      </c>
      <c r="BC2332">
        <f t="shared" si="1230"/>
        <v>0</v>
      </c>
      <c r="BD2332">
        <f t="shared" si="1231"/>
        <v>0</v>
      </c>
      <c r="BF2332">
        <f t="shared" si="1232"/>
        <v>0</v>
      </c>
      <c r="BG2332">
        <f t="shared" si="1233"/>
        <v>0</v>
      </c>
      <c r="BH2332">
        <f t="shared" si="1234"/>
        <v>0</v>
      </c>
      <c r="BI2332">
        <f t="shared" si="1235"/>
        <v>0</v>
      </c>
      <c r="BK2332">
        <f t="shared" si="1236"/>
        <v>0</v>
      </c>
      <c r="BL2332">
        <f t="shared" si="1237"/>
        <v>0</v>
      </c>
      <c r="BM2332">
        <f t="shared" si="1238"/>
        <v>0</v>
      </c>
      <c r="BN2332">
        <f t="shared" si="1239"/>
        <v>0</v>
      </c>
      <c r="BP2332">
        <f t="shared" si="1240"/>
        <v>0</v>
      </c>
      <c r="BQ2332">
        <f t="shared" si="1241"/>
        <v>0</v>
      </c>
      <c r="BR2332">
        <f t="shared" si="1242"/>
        <v>0</v>
      </c>
      <c r="BS2332">
        <f t="shared" si="1243"/>
        <v>0</v>
      </c>
      <c r="BU2332">
        <f t="shared" si="1244"/>
        <v>0</v>
      </c>
      <c r="BV2332">
        <f t="shared" si="1245"/>
        <v>0</v>
      </c>
      <c r="BW2332">
        <f t="shared" si="1246"/>
        <v>0</v>
      </c>
      <c r="BX2332">
        <f t="shared" si="1247"/>
        <v>0</v>
      </c>
      <c r="BY2332">
        <f t="shared" si="1248"/>
        <v>0</v>
      </c>
      <c r="BZ2332">
        <f t="shared" si="1249"/>
        <v>0</v>
      </c>
      <c r="CA2332">
        <f t="shared" si="1250"/>
        <v>0</v>
      </c>
      <c r="CB2332">
        <f t="shared" si="1251"/>
        <v>0</v>
      </c>
      <c r="CC2332">
        <f t="shared" si="1252"/>
        <v>0</v>
      </c>
      <c r="CD2332">
        <f t="shared" si="1253"/>
        <v>0</v>
      </c>
    </row>
    <row r="2333" spans="1:82" ht="15" customHeight="1">
      <c r="A2333" s="166"/>
      <c r="B2333" s="7"/>
      <c r="C2333" s="207" t="s">
        <v>89</v>
      </c>
      <c r="D2333" s="322" t="str">
        <f t="shared" si="1211"/>
        <v/>
      </c>
      <c r="E2333" s="323"/>
      <c r="F2333" s="323"/>
      <c r="G2333" s="323"/>
      <c r="H2333" s="323"/>
      <c r="I2333" s="323"/>
      <c r="J2333" s="323"/>
      <c r="K2333" s="323"/>
      <c r="L2333" s="323"/>
      <c r="M2333" s="323"/>
      <c r="N2333" s="323"/>
      <c r="O2333" s="324"/>
      <c r="P2333" s="234"/>
      <c r="Q2333" s="234"/>
      <c r="R2333" s="234"/>
      <c r="S2333" s="234"/>
      <c r="T2333" s="234"/>
      <c r="U2333" s="234"/>
      <c r="V2333" s="234"/>
      <c r="W2333" s="234"/>
      <c r="X2333" s="234"/>
      <c r="Y2333" s="234"/>
      <c r="Z2333" s="234"/>
      <c r="AA2333" s="234"/>
      <c r="AB2333" s="234"/>
      <c r="AC2333" s="234"/>
      <c r="AD2333" s="234"/>
      <c r="AG2333">
        <f t="shared" si="1212"/>
        <v>0</v>
      </c>
      <c r="AH2333">
        <f t="shared" si="1213"/>
        <v>0</v>
      </c>
      <c r="AI2333">
        <f t="shared" si="1214"/>
        <v>0</v>
      </c>
      <c r="AJ2333">
        <f t="shared" si="1215"/>
        <v>0</v>
      </c>
      <c r="AL2333">
        <f t="shared" si="1216"/>
        <v>0</v>
      </c>
      <c r="AM2333">
        <f t="shared" si="1217"/>
        <v>0</v>
      </c>
      <c r="AN2333">
        <f t="shared" si="1218"/>
        <v>0</v>
      </c>
      <c r="AO2333">
        <f t="shared" si="1219"/>
        <v>0</v>
      </c>
      <c r="AQ2333">
        <f t="shared" si="1220"/>
        <v>0</v>
      </c>
      <c r="AR2333">
        <f t="shared" si="1221"/>
        <v>0</v>
      </c>
      <c r="AS2333">
        <f t="shared" si="1222"/>
        <v>0</v>
      </c>
      <c r="AT2333">
        <f t="shared" si="1223"/>
        <v>0</v>
      </c>
      <c r="AV2333">
        <f t="shared" si="1224"/>
        <v>0</v>
      </c>
      <c r="AW2333">
        <f t="shared" si="1225"/>
        <v>0</v>
      </c>
      <c r="AX2333">
        <f t="shared" si="1226"/>
        <v>0</v>
      </c>
      <c r="AY2333">
        <f t="shared" si="1227"/>
        <v>0</v>
      </c>
      <c r="BA2333">
        <f t="shared" si="1228"/>
        <v>0</v>
      </c>
      <c r="BB2333">
        <f t="shared" si="1229"/>
        <v>0</v>
      </c>
      <c r="BC2333">
        <f t="shared" si="1230"/>
        <v>0</v>
      </c>
      <c r="BD2333">
        <f t="shared" si="1231"/>
        <v>0</v>
      </c>
      <c r="BF2333">
        <f t="shared" si="1232"/>
        <v>0</v>
      </c>
      <c r="BG2333">
        <f t="shared" si="1233"/>
        <v>0</v>
      </c>
      <c r="BH2333">
        <f t="shared" si="1234"/>
        <v>0</v>
      </c>
      <c r="BI2333">
        <f t="shared" si="1235"/>
        <v>0</v>
      </c>
      <c r="BK2333">
        <f t="shared" si="1236"/>
        <v>0</v>
      </c>
      <c r="BL2333">
        <f t="shared" si="1237"/>
        <v>0</v>
      </c>
      <c r="BM2333">
        <f t="shared" si="1238"/>
        <v>0</v>
      </c>
      <c r="BN2333">
        <f t="shared" si="1239"/>
        <v>0</v>
      </c>
      <c r="BP2333">
        <f t="shared" si="1240"/>
        <v>0</v>
      </c>
      <c r="BQ2333">
        <f t="shared" si="1241"/>
        <v>0</v>
      </c>
      <c r="BR2333">
        <f t="shared" si="1242"/>
        <v>0</v>
      </c>
      <c r="BS2333">
        <f t="shared" si="1243"/>
        <v>0</v>
      </c>
      <c r="BU2333">
        <f t="shared" si="1244"/>
        <v>0</v>
      </c>
      <c r="BV2333">
        <f t="shared" si="1245"/>
        <v>0</v>
      </c>
      <c r="BW2333">
        <f t="shared" si="1246"/>
        <v>0</v>
      </c>
      <c r="BX2333">
        <f t="shared" si="1247"/>
        <v>0</v>
      </c>
      <c r="BY2333">
        <f t="shared" si="1248"/>
        <v>0</v>
      </c>
      <c r="BZ2333">
        <f t="shared" si="1249"/>
        <v>0</v>
      </c>
      <c r="CA2333">
        <f t="shared" si="1250"/>
        <v>0</v>
      </c>
      <c r="CB2333">
        <f t="shared" si="1251"/>
        <v>0</v>
      </c>
      <c r="CC2333">
        <f t="shared" si="1252"/>
        <v>0</v>
      </c>
      <c r="CD2333">
        <f t="shared" si="1253"/>
        <v>0</v>
      </c>
    </row>
    <row r="2334" spans="1:82" ht="15" customHeight="1">
      <c r="A2334" s="166"/>
      <c r="B2334" s="7"/>
      <c r="C2334" s="207" t="s">
        <v>90</v>
      </c>
      <c r="D2334" s="322" t="str">
        <f t="shared" si="1211"/>
        <v/>
      </c>
      <c r="E2334" s="323"/>
      <c r="F2334" s="323"/>
      <c r="G2334" s="323"/>
      <c r="H2334" s="323"/>
      <c r="I2334" s="323"/>
      <c r="J2334" s="323"/>
      <c r="K2334" s="323"/>
      <c r="L2334" s="323"/>
      <c r="M2334" s="323"/>
      <c r="N2334" s="323"/>
      <c r="O2334" s="324"/>
      <c r="P2334" s="234"/>
      <c r="Q2334" s="234"/>
      <c r="R2334" s="234"/>
      <c r="S2334" s="234"/>
      <c r="T2334" s="234"/>
      <c r="U2334" s="234"/>
      <c r="V2334" s="234"/>
      <c r="W2334" s="234"/>
      <c r="X2334" s="234"/>
      <c r="Y2334" s="234"/>
      <c r="Z2334" s="234"/>
      <c r="AA2334" s="234"/>
      <c r="AB2334" s="234"/>
      <c r="AC2334" s="234"/>
      <c r="AD2334" s="234"/>
      <c r="AG2334">
        <f t="shared" si="1212"/>
        <v>0</v>
      </c>
      <c r="AH2334">
        <f t="shared" si="1213"/>
        <v>0</v>
      </c>
      <c r="AI2334">
        <f t="shared" si="1214"/>
        <v>0</v>
      </c>
      <c r="AJ2334">
        <f t="shared" si="1215"/>
        <v>0</v>
      </c>
      <c r="AL2334">
        <f t="shared" si="1216"/>
        <v>0</v>
      </c>
      <c r="AM2334">
        <f t="shared" si="1217"/>
        <v>0</v>
      </c>
      <c r="AN2334">
        <f t="shared" si="1218"/>
        <v>0</v>
      </c>
      <c r="AO2334">
        <f t="shared" si="1219"/>
        <v>0</v>
      </c>
      <c r="AQ2334">
        <f t="shared" si="1220"/>
        <v>0</v>
      </c>
      <c r="AR2334">
        <f t="shared" si="1221"/>
        <v>0</v>
      </c>
      <c r="AS2334">
        <f t="shared" si="1222"/>
        <v>0</v>
      </c>
      <c r="AT2334">
        <f t="shared" si="1223"/>
        <v>0</v>
      </c>
      <c r="AV2334">
        <f t="shared" si="1224"/>
        <v>0</v>
      </c>
      <c r="AW2334">
        <f t="shared" si="1225"/>
        <v>0</v>
      </c>
      <c r="AX2334">
        <f t="shared" si="1226"/>
        <v>0</v>
      </c>
      <c r="AY2334">
        <f t="shared" si="1227"/>
        <v>0</v>
      </c>
      <c r="BA2334">
        <f t="shared" si="1228"/>
        <v>0</v>
      </c>
      <c r="BB2334">
        <f t="shared" si="1229"/>
        <v>0</v>
      </c>
      <c r="BC2334">
        <f t="shared" si="1230"/>
        <v>0</v>
      </c>
      <c r="BD2334">
        <f t="shared" si="1231"/>
        <v>0</v>
      </c>
      <c r="BF2334">
        <f t="shared" si="1232"/>
        <v>0</v>
      </c>
      <c r="BG2334">
        <f t="shared" si="1233"/>
        <v>0</v>
      </c>
      <c r="BH2334">
        <f t="shared" si="1234"/>
        <v>0</v>
      </c>
      <c r="BI2334">
        <f t="shared" si="1235"/>
        <v>0</v>
      </c>
      <c r="BK2334">
        <f t="shared" si="1236"/>
        <v>0</v>
      </c>
      <c r="BL2334">
        <f t="shared" si="1237"/>
        <v>0</v>
      </c>
      <c r="BM2334">
        <f t="shared" si="1238"/>
        <v>0</v>
      </c>
      <c r="BN2334">
        <f t="shared" si="1239"/>
        <v>0</v>
      </c>
      <c r="BP2334">
        <f t="shared" si="1240"/>
        <v>0</v>
      </c>
      <c r="BQ2334">
        <f t="shared" si="1241"/>
        <v>0</v>
      </c>
      <c r="BR2334">
        <f t="shared" si="1242"/>
        <v>0</v>
      </c>
      <c r="BS2334">
        <f t="shared" si="1243"/>
        <v>0</v>
      </c>
      <c r="BU2334">
        <f t="shared" si="1244"/>
        <v>0</v>
      </c>
      <c r="BV2334">
        <f t="shared" si="1245"/>
        <v>0</v>
      </c>
      <c r="BW2334">
        <f t="shared" si="1246"/>
        <v>0</v>
      </c>
      <c r="BX2334">
        <f t="shared" si="1247"/>
        <v>0</v>
      </c>
      <c r="BY2334">
        <f t="shared" si="1248"/>
        <v>0</v>
      </c>
      <c r="BZ2334">
        <f t="shared" si="1249"/>
        <v>0</v>
      </c>
      <c r="CA2334">
        <f t="shared" si="1250"/>
        <v>0</v>
      </c>
      <c r="CB2334">
        <f t="shared" si="1251"/>
        <v>0</v>
      </c>
      <c r="CC2334">
        <f t="shared" si="1252"/>
        <v>0</v>
      </c>
      <c r="CD2334">
        <f t="shared" si="1253"/>
        <v>0</v>
      </c>
    </row>
    <row r="2335" spans="1:82" ht="15" customHeight="1">
      <c r="A2335" s="166"/>
      <c r="B2335" s="7"/>
      <c r="C2335" s="207" t="s">
        <v>91</v>
      </c>
      <c r="D2335" s="322" t="str">
        <f t="shared" si="1211"/>
        <v/>
      </c>
      <c r="E2335" s="323"/>
      <c r="F2335" s="323"/>
      <c r="G2335" s="323"/>
      <c r="H2335" s="323"/>
      <c r="I2335" s="323"/>
      <c r="J2335" s="323"/>
      <c r="K2335" s="323"/>
      <c r="L2335" s="323"/>
      <c r="M2335" s="323"/>
      <c r="N2335" s="323"/>
      <c r="O2335" s="324"/>
      <c r="P2335" s="234"/>
      <c r="Q2335" s="234"/>
      <c r="R2335" s="234"/>
      <c r="S2335" s="234"/>
      <c r="T2335" s="234"/>
      <c r="U2335" s="234"/>
      <c r="V2335" s="234"/>
      <c r="W2335" s="234"/>
      <c r="X2335" s="234"/>
      <c r="Y2335" s="234"/>
      <c r="Z2335" s="234"/>
      <c r="AA2335" s="234"/>
      <c r="AB2335" s="234"/>
      <c r="AC2335" s="234"/>
      <c r="AD2335" s="234"/>
      <c r="AG2335">
        <f t="shared" si="1212"/>
        <v>0</v>
      </c>
      <c r="AH2335">
        <f t="shared" si="1213"/>
        <v>0</v>
      </c>
      <c r="AI2335">
        <f t="shared" si="1214"/>
        <v>0</v>
      </c>
      <c r="AJ2335">
        <f t="shared" si="1215"/>
        <v>0</v>
      </c>
      <c r="AL2335">
        <f t="shared" si="1216"/>
        <v>0</v>
      </c>
      <c r="AM2335">
        <f t="shared" si="1217"/>
        <v>0</v>
      </c>
      <c r="AN2335">
        <f t="shared" si="1218"/>
        <v>0</v>
      </c>
      <c r="AO2335">
        <f t="shared" si="1219"/>
        <v>0</v>
      </c>
      <c r="AQ2335">
        <f t="shared" si="1220"/>
        <v>0</v>
      </c>
      <c r="AR2335">
        <f t="shared" si="1221"/>
        <v>0</v>
      </c>
      <c r="AS2335">
        <f t="shared" si="1222"/>
        <v>0</v>
      </c>
      <c r="AT2335">
        <f t="shared" si="1223"/>
        <v>0</v>
      </c>
      <c r="AV2335">
        <f t="shared" si="1224"/>
        <v>0</v>
      </c>
      <c r="AW2335">
        <f t="shared" si="1225"/>
        <v>0</v>
      </c>
      <c r="AX2335">
        <f t="shared" si="1226"/>
        <v>0</v>
      </c>
      <c r="AY2335">
        <f t="shared" si="1227"/>
        <v>0</v>
      </c>
      <c r="BA2335">
        <f t="shared" si="1228"/>
        <v>0</v>
      </c>
      <c r="BB2335">
        <f t="shared" si="1229"/>
        <v>0</v>
      </c>
      <c r="BC2335">
        <f t="shared" si="1230"/>
        <v>0</v>
      </c>
      <c r="BD2335">
        <f t="shared" si="1231"/>
        <v>0</v>
      </c>
      <c r="BF2335">
        <f t="shared" si="1232"/>
        <v>0</v>
      </c>
      <c r="BG2335">
        <f t="shared" si="1233"/>
        <v>0</v>
      </c>
      <c r="BH2335">
        <f t="shared" si="1234"/>
        <v>0</v>
      </c>
      <c r="BI2335">
        <f t="shared" si="1235"/>
        <v>0</v>
      </c>
      <c r="BK2335">
        <f t="shared" si="1236"/>
        <v>0</v>
      </c>
      <c r="BL2335">
        <f t="shared" si="1237"/>
        <v>0</v>
      </c>
      <c r="BM2335">
        <f t="shared" si="1238"/>
        <v>0</v>
      </c>
      <c r="BN2335">
        <f t="shared" si="1239"/>
        <v>0</v>
      </c>
      <c r="BP2335">
        <f t="shared" si="1240"/>
        <v>0</v>
      </c>
      <c r="BQ2335">
        <f t="shared" si="1241"/>
        <v>0</v>
      </c>
      <c r="BR2335">
        <f t="shared" si="1242"/>
        <v>0</v>
      </c>
      <c r="BS2335">
        <f t="shared" si="1243"/>
        <v>0</v>
      </c>
      <c r="BU2335">
        <f t="shared" si="1244"/>
        <v>0</v>
      </c>
      <c r="BV2335">
        <f t="shared" si="1245"/>
        <v>0</v>
      </c>
      <c r="BW2335">
        <f t="shared" si="1246"/>
        <v>0</v>
      </c>
      <c r="BX2335">
        <f t="shared" si="1247"/>
        <v>0</v>
      </c>
      <c r="BY2335">
        <f t="shared" si="1248"/>
        <v>0</v>
      </c>
      <c r="BZ2335">
        <f t="shared" si="1249"/>
        <v>0</v>
      </c>
      <c r="CA2335">
        <f t="shared" si="1250"/>
        <v>0</v>
      </c>
      <c r="CB2335">
        <f t="shared" si="1251"/>
        <v>0</v>
      </c>
      <c r="CC2335">
        <f t="shared" si="1252"/>
        <v>0</v>
      </c>
      <c r="CD2335">
        <f t="shared" si="1253"/>
        <v>0</v>
      </c>
    </row>
    <row r="2336" spans="1:82" ht="15" customHeight="1">
      <c r="A2336" s="166"/>
      <c r="B2336" s="7"/>
      <c r="C2336" s="207" t="s">
        <v>92</v>
      </c>
      <c r="D2336" s="322" t="str">
        <f t="shared" si="1211"/>
        <v/>
      </c>
      <c r="E2336" s="323"/>
      <c r="F2336" s="323"/>
      <c r="G2336" s="323"/>
      <c r="H2336" s="323"/>
      <c r="I2336" s="323"/>
      <c r="J2336" s="323"/>
      <c r="K2336" s="323"/>
      <c r="L2336" s="323"/>
      <c r="M2336" s="323"/>
      <c r="N2336" s="323"/>
      <c r="O2336" s="324"/>
      <c r="P2336" s="234"/>
      <c r="Q2336" s="234"/>
      <c r="R2336" s="234"/>
      <c r="S2336" s="234"/>
      <c r="T2336" s="234"/>
      <c r="U2336" s="234"/>
      <c r="V2336" s="234"/>
      <c r="W2336" s="234"/>
      <c r="X2336" s="234"/>
      <c r="Y2336" s="234"/>
      <c r="Z2336" s="234"/>
      <c r="AA2336" s="234"/>
      <c r="AB2336" s="234"/>
      <c r="AC2336" s="234"/>
      <c r="AD2336" s="234"/>
      <c r="AG2336">
        <f t="shared" si="1212"/>
        <v>0</v>
      </c>
      <c r="AH2336">
        <f t="shared" si="1213"/>
        <v>0</v>
      </c>
      <c r="AI2336">
        <f t="shared" si="1214"/>
        <v>0</v>
      </c>
      <c r="AJ2336">
        <f t="shared" si="1215"/>
        <v>0</v>
      </c>
      <c r="AL2336">
        <f t="shared" si="1216"/>
        <v>0</v>
      </c>
      <c r="AM2336">
        <f t="shared" si="1217"/>
        <v>0</v>
      </c>
      <c r="AN2336">
        <f t="shared" si="1218"/>
        <v>0</v>
      </c>
      <c r="AO2336">
        <f t="shared" si="1219"/>
        <v>0</v>
      </c>
      <c r="AQ2336">
        <f t="shared" si="1220"/>
        <v>0</v>
      </c>
      <c r="AR2336">
        <f t="shared" si="1221"/>
        <v>0</v>
      </c>
      <c r="AS2336">
        <f t="shared" si="1222"/>
        <v>0</v>
      </c>
      <c r="AT2336">
        <f t="shared" si="1223"/>
        <v>0</v>
      </c>
      <c r="AV2336">
        <f t="shared" si="1224"/>
        <v>0</v>
      </c>
      <c r="AW2336">
        <f t="shared" si="1225"/>
        <v>0</v>
      </c>
      <c r="AX2336">
        <f t="shared" si="1226"/>
        <v>0</v>
      </c>
      <c r="AY2336">
        <f t="shared" si="1227"/>
        <v>0</v>
      </c>
      <c r="BA2336">
        <f t="shared" si="1228"/>
        <v>0</v>
      </c>
      <c r="BB2336">
        <f t="shared" si="1229"/>
        <v>0</v>
      </c>
      <c r="BC2336">
        <f t="shared" si="1230"/>
        <v>0</v>
      </c>
      <c r="BD2336">
        <f t="shared" si="1231"/>
        <v>0</v>
      </c>
      <c r="BF2336">
        <f t="shared" si="1232"/>
        <v>0</v>
      </c>
      <c r="BG2336">
        <f t="shared" si="1233"/>
        <v>0</v>
      </c>
      <c r="BH2336">
        <f t="shared" si="1234"/>
        <v>0</v>
      </c>
      <c r="BI2336">
        <f t="shared" si="1235"/>
        <v>0</v>
      </c>
      <c r="BK2336">
        <f t="shared" si="1236"/>
        <v>0</v>
      </c>
      <c r="BL2336">
        <f t="shared" si="1237"/>
        <v>0</v>
      </c>
      <c r="BM2336">
        <f t="shared" si="1238"/>
        <v>0</v>
      </c>
      <c r="BN2336">
        <f t="shared" si="1239"/>
        <v>0</v>
      </c>
      <c r="BP2336">
        <f t="shared" si="1240"/>
        <v>0</v>
      </c>
      <c r="BQ2336">
        <f t="shared" si="1241"/>
        <v>0</v>
      </c>
      <c r="BR2336">
        <f t="shared" si="1242"/>
        <v>0</v>
      </c>
      <c r="BS2336">
        <f t="shared" si="1243"/>
        <v>0</v>
      </c>
      <c r="BU2336">
        <f t="shared" si="1244"/>
        <v>0</v>
      </c>
      <c r="BV2336">
        <f t="shared" si="1245"/>
        <v>0</v>
      </c>
      <c r="BW2336">
        <f t="shared" si="1246"/>
        <v>0</v>
      </c>
      <c r="BX2336">
        <f t="shared" si="1247"/>
        <v>0</v>
      </c>
      <c r="BY2336">
        <f t="shared" si="1248"/>
        <v>0</v>
      </c>
      <c r="BZ2336">
        <f t="shared" si="1249"/>
        <v>0</v>
      </c>
      <c r="CA2336">
        <f t="shared" si="1250"/>
        <v>0</v>
      </c>
      <c r="CB2336">
        <f t="shared" si="1251"/>
        <v>0</v>
      </c>
      <c r="CC2336">
        <f t="shared" si="1252"/>
        <v>0</v>
      </c>
      <c r="CD2336">
        <f t="shared" si="1253"/>
        <v>0</v>
      </c>
    </row>
    <row r="2337" spans="1:82" ht="15" customHeight="1">
      <c r="A2337" s="166"/>
      <c r="B2337" s="7"/>
      <c r="C2337" s="207" t="s">
        <v>93</v>
      </c>
      <c r="D2337" s="322" t="str">
        <f t="shared" si="1211"/>
        <v/>
      </c>
      <c r="E2337" s="323"/>
      <c r="F2337" s="323"/>
      <c r="G2337" s="323"/>
      <c r="H2337" s="323"/>
      <c r="I2337" s="323"/>
      <c r="J2337" s="323"/>
      <c r="K2337" s="323"/>
      <c r="L2337" s="323"/>
      <c r="M2337" s="323"/>
      <c r="N2337" s="323"/>
      <c r="O2337" s="324"/>
      <c r="P2337" s="234"/>
      <c r="Q2337" s="234"/>
      <c r="R2337" s="234"/>
      <c r="S2337" s="234"/>
      <c r="T2337" s="234"/>
      <c r="U2337" s="234"/>
      <c r="V2337" s="234"/>
      <c r="W2337" s="234"/>
      <c r="X2337" s="234"/>
      <c r="Y2337" s="234"/>
      <c r="Z2337" s="234"/>
      <c r="AA2337" s="234"/>
      <c r="AB2337" s="234"/>
      <c r="AC2337" s="234"/>
      <c r="AD2337" s="234"/>
      <c r="AG2337">
        <f t="shared" si="1212"/>
        <v>0</v>
      </c>
      <c r="AH2337">
        <f t="shared" si="1213"/>
        <v>0</v>
      </c>
      <c r="AI2337">
        <f t="shared" si="1214"/>
        <v>0</v>
      </c>
      <c r="AJ2337">
        <f t="shared" si="1215"/>
        <v>0</v>
      </c>
      <c r="AL2337">
        <f t="shared" si="1216"/>
        <v>0</v>
      </c>
      <c r="AM2337">
        <f t="shared" si="1217"/>
        <v>0</v>
      </c>
      <c r="AN2337">
        <f t="shared" si="1218"/>
        <v>0</v>
      </c>
      <c r="AO2337">
        <f t="shared" si="1219"/>
        <v>0</v>
      </c>
      <c r="AQ2337">
        <f t="shared" si="1220"/>
        <v>0</v>
      </c>
      <c r="AR2337">
        <f t="shared" si="1221"/>
        <v>0</v>
      </c>
      <c r="AS2337">
        <f t="shared" si="1222"/>
        <v>0</v>
      </c>
      <c r="AT2337">
        <f t="shared" si="1223"/>
        <v>0</v>
      </c>
      <c r="AV2337">
        <f t="shared" si="1224"/>
        <v>0</v>
      </c>
      <c r="AW2337">
        <f t="shared" si="1225"/>
        <v>0</v>
      </c>
      <c r="AX2337">
        <f t="shared" si="1226"/>
        <v>0</v>
      </c>
      <c r="AY2337">
        <f t="shared" si="1227"/>
        <v>0</v>
      </c>
      <c r="BA2337">
        <f t="shared" si="1228"/>
        <v>0</v>
      </c>
      <c r="BB2337">
        <f t="shared" si="1229"/>
        <v>0</v>
      </c>
      <c r="BC2337">
        <f t="shared" si="1230"/>
        <v>0</v>
      </c>
      <c r="BD2337">
        <f t="shared" si="1231"/>
        <v>0</v>
      </c>
      <c r="BF2337">
        <f t="shared" si="1232"/>
        <v>0</v>
      </c>
      <c r="BG2337">
        <f t="shared" si="1233"/>
        <v>0</v>
      </c>
      <c r="BH2337">
        <f t="shared" si="1234"/>
        <v>0</v>
      </c>
      <c r="BI2337">
        <f t="shared" si="1235"/>
        <v>0</v>
      </c>
      <c r="BK2337">
        <f t="shared" si="1236"/>
        <v>0</v>
      </c>
      <c r="BL2337">
        <f t="shared" si="1237"/>
        <v>0</v>
      </c>
      <c r="BM2337">
        <f t="shared" si="1238"/>
        <v>0</v>
      </c>
      <c r="BN2337">
        <f t="shared" si="1239"/>
        <v>0</v>
      </c>
      <c r="BP2337">
        <f t="shared" si="1240"/>
        <v>0</v>
      </c>
      <c r="BQ2337">
        <f t="shared" si="1241"/>
        <v>0</v>
      </c>
      <c r="BR2337">
        <f t="shared" si="1242"/>
        <v>0</v>
      </c>
      <c r="BS2337">
        <f t="shared" si="1243"/>
        <v>0</v>
      </c>
      <c r="BU2337">
        <f t="shared" si="1244"/>
        <v>0</v>
      </c>
      <c r="BV2337">
        <f t="shared" si="1245"/>
        <v>0</v>
      </c>
      <c r="BW2337">
        <f t="shared" si="1246"/>
        <v>0</v>
      </c>
      <c r="BX2337">
        <f t="shared" si="1247"/>
        <v>0</v>
      </c>
      <c r="BY2337">
        <f t="shared" si="1248"/>
        <v>0</v>
      </c>
      <c r="BZ2337">
        <f t="shared" si="1249"/>
        <v>0</v>
      </c>
      <c r="CA2337">
        <f t="shared" si="1250"/>
        <v>0</v>
      </c>
      <c r="CB2337">
        <f t="shared" si="1251"/>
        <v>0</v>
      </c>
      <c r="CC2337">
        <f t="shared" si="1252"/>
        <v>0</v>
      </c>
      <c r="CD2337">
        <f t="shared" si="1253"/>
        <v>0</v>
      </c>
    </row>
    <row r="2338" spans="1:82" ht="15" customHeight="1">
      <c r="A2338" s="166"/>
      <c r="B2338" s="7"/>
      <c r="C2338" s="207" t="s">
        <v>94</v>
      </c>
      <c r="D2338" s="322" t="str">
        <f t="shared" si="1211"/>
        <v/>
      </c>
      <c r="E2338" s="323"/>
      <c r="F2338" s="323"/>
      <c r="G2338" s="323"/>
      <c r="H2338" s="323"/>
      <c r="I2338" s="323"/>
      <c r="J2338" s="323"/>
      <c r="K2338" s="323"/>
      <c r="L2338" s="323"/>
      <c r="M2338" s="323"/>
      <c r="N2338" s="323"/>
      <c r="O2338" s="324"/>
      <c r="P2338" s="234"/>
      <c r="Q2338" s="234"/>
      <c r="R2338" s="234"/>
      <c r="S2338" s="234"/>
      <c r="T2338" s="234"/>
      <c r="U2338" s="234"/>
      <c r="V2338" s="234"/>
      <c r="W2338" s="234"/>
      <c r="X2338" s="234"/>
      <c r="Y2338" s="234"/>
      <c r="Z2338" s="234"/>
      <c r="AA2338" s="234"/>
      <c r="AB2338" s="234"/>
      <c r="AC2338" s="234"/>
      <c r="AD2338" s="234"/>
      <c r="AG2338">
        <f t="shared" si="1212"/>
        <v>0</v>
      </c>
      <c r="AH2338">
        <f t="shared" si="1213"/>
        <v>0</v>
      </c>
      <c r="AI2338">
        <f t="shared" si="1214"/>
        <v>0</v>
      </c>
      <c r="AJ2338">
        <f t="shared" si="1215"/>
        <v>0</v>
      </c>
      <c r="AL2338">
        <f t="shared" si="1216"/>
        <v>0</v>
      </c>
      <c r="AM2338">
        <f t="shared" si="1217"/>
        <v>0</v>
      </c>
      <c r="AN2338">
        <f t="shared" si="1218"/>
        <v>0</v>
      </c>
      <c r="AO2338">
        <f t="shared" si="1219"/>
        <v>0</v>
      </c>
      <c r="AQ2338">
        <f t="shared" si="1220"/>
        <v>0</v>
      </c>
      <c r="AR2338">
        <f t="shared" si="1221"/>
        <v>0</v>
      </c>
      <c r="AS2338">
        <f t="shared" si="1222"/>
        <v>0</v>
      </c>
      <c r="AT2338">
        <f t="shared" si="1223"/>
        <v>0</v>
      </c>
      <c r="AV2338">
        <f t="shared" si="1224"/>
        <v>0</v>
      </c>
      <c r="AW2338">
        <f t="shared" si="1225"/>
        <v>0</v>
      </c>
      <c r="AX2338">
        <f t="shared" si="1226"/>
        <v>0</v>
      </c>
      <c r="AY2338">
        <f t="shared" si="1227"/>
        <v>0</v>
      </c>
      <c r="BA2338">
        <f t="shared" si="1228"/>
        <v>0</v>
      </c>
      <c r="BB2338">
        <f t="shared" si="1229"/>
        <v>0</v>
      </c>
      <c r="BC2338">
        <f t="shared" si="1230"/>
        <v>0</v>
      </c>
      <c r="BD2338">
        <f t="shared" si="1231"/>
        <v>0</v>
      </c>
      <c r="BF2338">
        <f t="shared" si="1232"/>
        <v>0</v>
      </c>
      <c r="BG2338">
        <f t="shared" si="1233"/>
        <v>0</v>
      </c>
      <c r="BH2338">
        <f t="shared" si="1234"/>
        <v>0</v>
      </c>
      <c r="BI2338">
        <f t="shared" si="1235"/>
        <v>0</v>
      </c>
      <c r="BK2338">
        <f t="shared" si="1236"/>
        <v>0</v>
      </c>
      <c r="BL2338">
        <f t="shared" si="1237"/>
        <v>0</v>
      </c>
      <c r="BM2338">
        <f t="shared" si="1238"/>
        <v>0</v>
      </c>
      <c r="BN2338">
        <f t="shared" si="1239"/>
        <v>0</v>
      </c>
      <c r="BP2338">
        <f t="shared" si="1240"/>
        <v>0</v>
      </c>
      <c r="BQ2338">
        <f t="shared" si="1241"/>
        <v>0</v>
      </c>
      <c r="BR2338">
        <f t="shared" si="1242"/>
        <v>0</v>
      </c>
      <c r="BS2338">
        <f t="shared" si="1243"/>
        <v>0</v>
      </c>
      <c r="BU2338">
        <f t="shared" si="1244"/>
        <v>0</v>
      </c>
      <c r="BV2338">
        <f t="shared" si="1245"/>
        <v>0</v>
      </c>
      <c r="BW2338">
        <f t="shared" si="1246"/>
        <v>0</v>
      </c>
      <c r="BX2338">
        <f t="shared" si="1247"/>
        <v>0</v>
      </c>
      <c r="BY2338">
        <f t="shared" si="1248"/>
        <v>0</v>
      </c>
      <c r="BZ2338">
        <f t="shared" si="1249"/>
        <v>0</v>
      </c>
      <c r="CA2338">
        <f t="shared" si="1250"/>
        <v>0</v>
      </c>
      <c r="CB2338">
        <f t="shared" si="1251"/>
        <v>0</v>
      </c>
      <c r="CC2338">
        <f t="shared" si="1252"/>
        <v>0</v>
      </c>
      <c r="CD2338">
        <f t="shared" si="1253"/>
        <v>0</v>
      </c>
    </row>
    <row r="2339" spans="1:82" ht="15" customHeight="1">
      <c r="A2339" s="166"/>
      <c r="B2339" s="7"/>
      <c r="C2339" s="207" t="s">
        <v>95</v>
      </c>
      <c r="D2339" s="322" t="str">
        <f t="shared" si="1211"/>
        <v/>
      </c>
      <c r="E2339" s="323"/>
      <c r="F2339" s="323"/>
      <c r="G2339" s="323"/>
      <c r="H2339" s="323"/>
      <c r="I2339" s="323"/>
      <c r="J2339" s="323"/>
      <c r="K2339" s="323"/>
      <c r="L2339" s="323"/>
      <c r="M2339" s="323"/>
      <c r="N2339" s="323"/>
      <c r="O2339" s="324"/>
      <c r="P2339" s="234"/>
      <c r="Q2339" s="234"/>
      <c r="R2339" s="234"/>
      <c r="S2339" s="234"/>
      <c r="T2339" s="234"/>
      <c r="U2339" s="234"/>
      <c r="V2339" s="234"/>
      <c r="W2339" s="234"/>
      <c r="X2339" s="234"/>
      <c r="Y2339" s="234"/>
      <c r="Z2339" s="234"/>
      <c r="AA2339" s="234"/>
      <c r="AB2339" s="234"/>
      <c r="AC2339" s="234"/>
      <c r="AD2339" s="234"/>
      <c r="AG2339">
        <f t="shared" si="1212"/>
        <v>0</v>
      </c>
      <c r="AH2339">
        <f t="shared" si="1213"/>
        <v>0</v>
      </c>
      <c r="AI2339">
        <f t="shared" si="1214"/>
        <v>0</v>
      </c>
      <c r="AJ2339">
        <f t="shared" si="1215"/>
        <v>0</v>
      </c>
      <c r="AL2339">
        <f t="shared" si="1216"/>
        <v>0</v>
      </c>
      <c r="AM2339">
        <f t="shared" si="1217"/>
        <v>0</v>
      </c>
      <c r="AN2339">
        <f t="shared" si="1218"/>
        <v>0</v>
      </c>
      <c r="AO2339">
        <f t="shared" si="1219"/>
        <v>0</v>
      </c>
      <c r="AQ2339">
        <f t="shared" si="1220"/>
        <v>0</v>
      </c>
      <c r="AR2339">
        <f t="shared" si="1221"/>
        <v>0</v>
      </c>
      <c r="AS2339">
        <f t="shared" si="1222"/>
        <v>0</v>
      </c>
      <c r="AT2339">
        <f t="shared" si="1223"/>
        <v>0</v>
      </c>
      <c r="AV2339">
        <f t="shared" si="1224"/>
        <v>0</v>
      </c>
      <c r="AW2339">
        <f t="shared" si="1225"/>
        <v>0</v>
      </c>
      <c r="AX2339">
        <f t="shared" si="1226"/>
        <v>0</v>
      </c>
      <c r="AY2339">
        <f t="shared" si="1227"/>
        <v>0</v>
      </c>
      <c r="BA2339">
        <f t="shared" si="1228"/>
        <v>0</v>
      </c>
      <c r="BB2339">
        <f t="shared" si="1229"/>
        <v>0</v>
      </c>
      <c r="BC2339">
        <f t="shared" si="1230"/>
        <v>0</v>
      </c>
      <c r="BD2339">
        <f t="shared" si="1231"/>
        <v>0</v>
      </c>
      <c r="BF2339">
        <f t="shared" si="1232"/>
        <v>0</v>
      </c>
      <c r="BG2339">
        <f t="shared" si="1233"/>
        <v>0</v>
      </c>
      <c r="BH2339">
        <f t="shared" si="1234"/>
        <v>0</v>
      </c>
      <c r="BI2339">
        <f t="shared" si="1235"/>
        <v>0</v>
      </c>
      <c r="BK2339">
        <f t="shared" si="1236"/>
        <v>0</v>
      </c>
      <c r="BL2339">
        <f t="shared" si="1237"/>
        <v>0</v>
      </c>
      <c r="BM2339">
        <f t="shared" si="1238"/>
        <v>0</v>
      </c>
      <c r="BN2339">
        <f t="shared" si="1239"/>
        <v>0</v>
      </c>
      <c r="BP2339">
        <f t="shared" si="1240"/>
        <v>0</v>
      </c>
      <c r="BQ2339">
        <f t="shared" si="1241"/>
        <v>0</v>
      </c>
      <c r="BR2339">
        <f t="shared" si="1242"/>
        <v>0</v>
      </c>
      <c r="BS2339">
        <f t="shared" si="1243"/>
        <v>0</v>
      </c>
      <c r="BU2339">
        <f t="shared" si="1244"/>
        <v>0</v>
      </c>
      <c r="BV2339">
        <f t="shared" si="1245"/>
        <v>0</v>
      </c>
      <c r="BW2339">
        <f t="shared" si="1246"/>
        <v>0</v>
      </c>
      <c r="BX2339">
        <f t="shared" si="1247"/>
        <v>0</v>
      </c>
      <c r="BY2339">
        <f t="shared" si="1248"/>
        <v>0</v>
      </c>
      <c r="BZ2339">
        <f t="shared" si="1249"/>
        <v>0</v>
      </c>
      <c r="CA2339">
        <f t="shared" si="1250"/>
        <v>0</v>
      </c>
      <c r="CB2339">
        <f t="shared" si="1251"/>
        <v>0</v>
      </c>
      <c r="CC2339">
        <f t="shared" si="1252"/>
        <v>0</v>
      </c>
      <c r="CD2339">
        <f t="shared" si="1253"/>
        <v>0</v>
      </c>
    </row>
    <row r="2340" spans="1:82" ht="15" customHeight="1">
      <c r="A2340" s="166"/>
      <c r="B2340" s="7"/>
      <c r="C2340" s="207" t="s">
        <v>96</v>
      </c>
      <c r="D2340" s="322" t="str">
        <f t="shared" si="1211"/>
        <v/>
      </c>
      <c r="E2340" s="323"/>
      <c r="F2340" s="323"/>
      <c r="G2340" s="323"/>
      <c r="H2340" s="323"/>
      <c r="I2340" s="323"/>
      <c r="J2340" s="323"/>
      <c r="K2340" s="323"/>
      <c r="L2340" s="323"/>
      <c r="M2340" s="323"/>
      <c r="N2340" s="323"/>
      <c r="O2340" s="324"/>
      <c r="P2340" s="234"/>
      <c r="Q2340" s="234"/>
      <c r="R2340" s="234"/>
      <c r="S2340" s="234"/>
      <c r="T2340" s="234"/>
      <c r="U2340" s="234"/>
      <c r="V2340" s="234"/>
      <c r="W2340" s="234"/>
      <c r="X2340" s="234"/>
      <c r="Y2340" s="234"/>
      <c r="Z2340" s="234"/>
      <c r="AA2340" s="234"/>
      <c r="AB2340" s="234"/>
      <c r="AC2340" s="234"/>
      <c r="AD2340" s="234"/>
      <c r="AG2340">
        <f t="shared" si="1212"/>
        <v>0</v>
      </c>
      <c r="AH2340">
        <f t="shared" si="1213"/>
        <v>0</v>
      </c>
      <c r="AI2340">
        <f t="shared" si="1214"/>
        <v>0</v>
      </c>
      <c r="AJ2340">
        <f t="shared" si="1215"/>
        <v>0</v>
      </c>
      <c r="AL2340">
        <f t="shared" si="1216"/>
        <v>0</v>
      </c>
      <c r="AM2340">
        <f t="shared" si="1217"/>
        <v>0</v>
      </c>
      <c r="AN2340">
        <f t="shared" si="1218"/>
        <v>0</v>
      </c>
      <c r="AO2340">
        <f t="shared" si="1219"/>
        <v>0</v>
      </c>
      <c r="AQ2340">
        <f t="shared" si="1220"/>
        <v>0</v>
      </c>
      <c r="AR2340">
        <f t="shared" si="1221"/>
        <v>0</v>
      </c>
      <c r="AS2340">
        <f t="shared" si="1222"/>
        <v>0</v>
      </c>
      <c r="AT2340">
        <f t="shared" si="1223"/>
        <v>0</v>
      </c>
      <c r="AV2340">
        <f t="shared" si="1224"/>
        <v>0</v>
      </c>
      <c r="AW2340">
        <f t="shared" si="1225"/>
        <v>0</v>
      </c>
      <c r="AX2340">
        <f t="shared" si="1226"/>
        <v>0</v>
      </c>
      <c r="AY2340">
        <f t="shared" si="1227"/>
        <v>0</v>
      </c>
      <c r="BA2340">
        <f t="shared" si="1228"/>
        <v>0</v>
      </c>
      <c r="BB2340">
        <f t="shared" si="1229"/>
        <v>0</v>
      </c>
      <c r="BC2340">
        <f t="shared" si="1230"/>
        <v>0</v>
      </c>
      <c r="BD2340">
        <f t="shared" si="1231"/>
        <v>0</v>
      </c>
      <c r="BF2340">
        <f t="shared" si="1232"/>
        <v>0</v>
      </c>
      <c r="BG2340">
        <f t="shared" si="1233"/>
        <v>0</v>
      </c>
      <c r="BH2340">
        <f t="shared" si="1234"/>
        <v>0</v>
      </c>
      <c r="BI2340">
        <f t="shared" si="1235"/>
        <v>0</v>
      </c>
      <c r="BK2340">
        <f t="shared" si="1236"/>
        <v>0</v>
      </c>
      <c r="BL2340">
        <f t="shared" si="1237"/>
        <v>0</v>
      </c>
      <c r="BM2340">
        <f t="shared" si="1238"/>
        <v>0</v>
      </c>
      <c r="BN2340">
        <f t="shared" si="1239"/>
        <v>0</v>
      </c>
      <c r="BP2340">
        <f t="shared" si="1240"/>
        <v>0</v>
      </c>
      <c r="BQ2340">
        <f t="shared" si="1241"/>
        <v>0</v>
      </c>
      <c r="BR2340">
        <f t="shared" si="1242"/>
        <v>0</v>
      </c>
      <c r="BS2340">
        <f t="shared" si="1243"/>
        <v>0</v>
      </c>
      <c r="BU2340">
        <f t="shared" si="1244"/>
        <v>0</v>
      </c>
      <c r="BV2340">
        <f t="shared" si="1245"/>
        <v>0</v>
      </c>
      <c r="BW2340">
        <f t="shared" si="1246"/>
        <v>0</v>
      </c>
      <c r="BX2340">
        <f t="shared" si="1247"/>
        <v>0</v>
      </c>
      <c r="BY2340">
        <f t="shared" si="1248"/>
        <v>0</v>
      </c>
      <c r="BZ2340">
        <f t="shared" si="1249"/>
        <v>0</v>
      </c>
      <c r="CA2340">
        <f t="shared" si="1250"/>
        <v>0</v>
      </c>
      <c r="CB2340">
        <f t="shared" si="1251"/>
        <v>0</v>
      </c>
      <c r="CC2340">
        <f t="shared" si="1252"/>
        <v>0</v>
      </c>
      <c r="CD2340">
        <f t="shared" si="1253"/>
        <v>0</v>
      </c>
    </row>
    <row r="2341" spans="1:82" ht="15" customHeight="1">
      <c r="A2341" s="166"/>
      <c r="B2341" s="7"/>
      <c r="C2341" s="207" t="s">
        <v>97</v>
      </c>
      <c r="D2341" s="322" t="str">
        <f t="shared" si="1211"/>
        <v/>
      </c>
      <c r="E2341" s="323"/>
      <c r="F2341" s="323"/>
      <c r="G2341" s="323"/>
      <c r="H2341" s="323"/>
      <c r="I2341" s="323"/>
      <c r="J2341" s="323"/>
      <c r="K2341" s="323"/>
      <c r="L2341" s="323"/>
      <c r="M2341" s="323"/>
      <c r="N2341" s="323"/>
      <c r="O2341" s="324"/>
      <c r="P2341" s="234"/>
      <c r="Q2341" s="234"/>
      <c r="R2341" s="234"/>
      <c r="S2341" s="234"/>
      <c r="T2341" s="234"/>
      <c r="U2341" s="234"/>
      <c r="V2341" s="234"/>
      <c r="W2341" s="234"/>
      <c r="X2341" s="234"/>
      <c r="Y2341" s="234"/>
      <c r="Z2341" s="234"/>
      <c r="AA2341" s="234"/>
      <c r="AB2341" s="234"/>
      <c r="AC2341" s="234"/>
      <c r="AD2341" s="234"/>
      <c r="AG2341">
        <f t="shared" si="1212"/>
        <v>0</v>
      </c>
      <c r="AH2341">
        <f t="shared" si="1213"/>
        <v>0</v>
      </c>
      <c r="AI2341">
        <f t="shared" si="1214"/>
        <v>0</v>
      </c>
      <c r="AJ2341">
        <f t="shared" si="1215"/>
        <v>0</v>
      </c>
      <c r="AL2341">
        <f t="shared" si="1216"/>
        <v>0</v>
      </c>
      <c r="AM2341">
        <f t="shared" si="1217"/>
        <v>0</v>
      </c>
      <c r="AN2341">
        <f t="shared" si="1218"/>
        <v>0</v>
      </c>
      <c r="AO2341">
        <f t="shared" si="1219"/>
        <v>0</v>
      </c>
      <c r="AQ2341">
        <f t="shared" si="1220"/>
        <v>0</v>
      </c>
      <c r="AR2341">
        <f t="shared" si="1221"/>
        <v>0</v>
      </c>
      <c r="AS2341">
        <f t="shared" si="1222"/>
        <v>0</v>
      </c>
      <c r="AT2341">
        <f t="shared" si="1223"/>
        <v>0</v>
      </c>
      <c r="AV2341">
        <f t="shared" si="1224"/>
        <v>0</v>
      </c>
      <c r="AW2341">
        <f t="shared" si="1225"/>
        <v>0</v>
      </c>
      <c r="AX2341">
        <f t="shared" si="1226"/>
        <v>0</v>
      </c>
      <c r="AY2341">
        <f t="shared" si="1227"/>
        <v>0</v>
      </c>
      <c r="BA2341">
        <f t="shared" si="1228"/>
        <v>0</v>
      </c>
      <c r="BB2341">
        <f t="shared" si="1229"/>
        <v>0</v>
      </c>
      <c r="BC2341">
        <f t="shared" si="1230"/>
        <v>0</v>
      </c>
      <c r="BD2341">
        <f t="shared" si="1231"/>
        <v>0</v>
      </c>
      <c r="BF2341">
        <f t="shared" si="1232"/>
        <v>0</v>
      </c>
      <c r="BG2341">
        <f t="shared" si="1233"/>
        <v>0</v>
      </c>
      <c r="BH2341">
        <f t="shared" si="1234"/>
        <v>0</v>
      </c>
      <c r="BI2341">
        <f t="shared" si="1235"/>
        <v>0</v>
      </c>
      <c r="BK2341">
        <f t="shared" si="1236"/>
        <v>0</v>
      </c>
      <c r="BL2341">
        <f t="shared" si="1237"/>
        <v>0</v>
      </c>
      <c r="BM2341">
        <f t="shared" si="1238"/>
        <v>0</v>
      </c>
      <c r="BN2341">
        <f t="shared" si="1239"/>
        <v>0</v>
      </c>
      <c r="BP2341">
        <f t="shared" si="1240"/>
        <v>0</v>
      </c>
      <c r="BQ2341">
        <f t="shared" si="1241"/>
        <v>0</v>
      </c>
      <c r="BR2341">
        <f t="shared" si="1242"/>
        <v>0</v>
      </c>
      <c r="BS2341">
        <f t="shared" si="1243"/>
        <v>0</v>
      </c>
      <c r="BU2341">
        <f t="shared" si="1244"/>
        <v>0</v>
      </c>
      <c r="BV2341">
        <f t="shared" si="1245"/>
        <v>0</v>
      </c>
      <c r="BW2341">
        <f t="shared" si="1246"/>
        <v>0</v>
      </c>
      <c r="BX2341">
        <f t="shared" si="1247"/>
        <v>0</v>
      </c>
      <c r="BY2341">
        <f t="shared" si="1248"/>
        <v>0</v>
      </c>
      <c r="BZ2341">
        <f t="shared" si="1249"/>
        <v>0</v>
      </c>
      <c r="CA2341">
        <f t="shared" si="1250"/>
        <v>0</v>
      </c>
      <c r="CB2341">
        <f t="shared" si="1251"/>
        <v>0</v>
      </c>
      <c r="CC2341">
        <f t="shared" si="1252"/>
        <v>0</v>
      </c>
      <c r="CD2341">
        <f t="shared" si="1253"/>
        <v>0</v>
      </c>
    </row>
    <row r="2342" spans="1:82" ht="15" customHeight="1">
      <c r="A2342" s="166"/>
      <c r="B2342" s="7"/>
      <c r="C2342" s="207" t="s">
        <v>98</v>
      </c>
      <c r="D2342" s="322" t="str">
        <f t="shared" si="1211"/>
        <v/>
      </c>
      <c r="E2342" s="323"/>
      <c r="F2342" s="323"/>
      <c r="G2342" s="323"/>
      <c r="H2342" s="323"/>
      <c r="I2342" s="323"/>
      <c r="J2342" s="323"/>
      <c r="K2342" s="323"/>
      <c r="L2342" s="323"/>
      <c r="M2342" s="323"/>
      <c r="N2342" s="323"/>
      <c r="O2342" s="324"/>
      <c r="P2342" s="234"/>
      <c r="Q2342" s="234"/>
      <c r="R2342" s="234"/>
      <c r="S2342" s="234"/>
      <c r="T2342" s="234"/>
      <c r="U2342" s="234"/>
      <c r="V2342" s="234"/>
      <c r="W2342" s="234"/>
      <c r="X2342" s="234"/>
      <c r="Y2342" s="234"/>
      <c r="Z2342" s="234"/>
      <c r="AA2342" s="234"/>
      <c r="AB2342" s="234"/>
      <c r="AC2342" s="234"/>
      <c r="AD2342" s="234"/>
      <c r="AG2342">
        <f t="shared" si="1212"/>
        <v>0</v>
      </c>
      <c r="AH2342">
        <f t="shared" si="1213"/>
        <v>0</v>
      </c>
      <c r="AI2342">
        <f t="shared" si="1214"/>
        <v>0</v>
      </c>
      <c r="AJ2342">
        <f t="shared" si="1215"/>
        <v>0</v>
      </c>
      <c r="AL2342">
        <f t="shared" si="1216"/>
        <v>0</v>
      </c>
      <c r="AM2342">
        <f t="shared" si="1217"/>
        <v>0</v>
      </c>
      <c r="AN2342">
        <f t="shared" si="1218"/>
        <v>0</v>
      </c>
      <c r="AO2342">
        <f t="shared" si="1219"/>
        <v>0</v>
      </c>
      <c r="AQ2342">
        <f t="shared" si="1220"/>
        <v>0</v>
      </c>
      <c r="AR2342">
        <f t="shared" si="1221"/>
        <v>0</v>
      </c>
      <c r="AS2342">
        <f t="shared" si="1222"/>
        <v>0</v>
      </c>
      <c r="AT2342">
        <f t="shared" si="1223"/>
        <v>0</v>
      </c>
      <c r="AV2342">
        <f t="shared" si="1224"/>
        <v>0</v>
      </c>
      <c r="AW2342">
        <f t="shared" si="1225"/>
        <v>0</v>
      </c>
      <c r="AX2342">
        <f t="shared" si="1226"/>
        <v>0</v>
      </c>
      <c r="AY2342">
        <f t="shared" si="1227"/>
        <v>0</v>
      </c>
      <c r="BA2342">
        <f t="shared" si="1228"/>
        <v>0</v>
      </c>
      <c r="BB2342">
        <f t="shared" si="1229"/>
        <v>0</v>
      </c>
      <c r="BC2342">
        <f t="shared" si="1230"/>
        <v>0</v>
      </c>
      <c r="BD2342">
        <f t="shared" si="1231"/>
        <v>0</v>
      </c>
      <c r="BF2342">
        <f t="shared" si="1232"/>
        <v>0</v>
      </c>
      <c r="BG2342">
        <f t="shared" si="1233"/>
        <v>0</v>
      </c>
      <c r="BH2342">
        <f t="shared" si="1234"/>
        <v>0</v>
      </c>
      <c r="BI2342">
        <f t="shared" si="1235"/>
        <v>0</v>
      </c>
      <c r="BK2342">
        <f t="shared" si="1236"/>
        <v>0</v>
      </c>
      <c r="BL2342">
        <f t="shared" si="1237"/>
        <v>0</v>
      </c>
      <c r="BM2342">
        <f t="shared" si="1238"/>
        <v>0</v>
      </c>
      <c r="BN2342">
        <f t="shared" si="1239"/>
        <v>0</v>
      </c>
      <c r="BP2342">
        <f t="shared" si="1240"/>
        <v>0</v>
      </c>
      <c r="BQ2342">
        <f t="shared" si="1241"/>
        <v>0</v>
      </c>
      <c r="BR2342">
        <f t="shared" si="1242"/>
        <v>0</v>
      </c>
      <c r="BS2342">
        <f t="shared" si="1243"/>
        <v>0</v>
      </c>
      <c r="BU2342">
        <f t="shared" si="1244"/>
        <v>0</v>
      </c>
      <c r="BV2342">
        <f t="shared" si="1245"/>
        <v>0</v>
      </c>
      <c r="BW2342">
        <f t="shared" si="1246"/>
        <v>0</v>
      </c>
      <c r="BX2342">
        <f t="shared" si="1247"/>
        <v>0</v>
      </c>
      <c r="BY2342">
        <f t="shared" si="1248"/>
        <v>0</v>
      </c>
      <c r="BZ2342">
        <f t="shared" si="1249"/>
        <v>0</v>
      </c>
      <c r="CA2342">
        <f t="shared" si="1250"/>
        <v>0</v>
      </c>
      <c r="CB2342">
        <f t="shared" si="1251"/>
        <v>0</v>
      </c>
      <c r="CC2342">
        <f t="shared" si="1252"/>
        <v>0</v>
      </c>
      <c r="CD2342">
        <f t="shared" si="1253"/>
        <v>0</v>
      </c>
    </row>
    <row r="2343" spans="1:82" ht="15" customHeight="1">
      <c r="A2343" s="166"/>
      <c r="B2343" s="7"/>
      <c r="C2343" s="207" t="s">
        <v>99</v>
      </c>
      <c r="D2343" s="322" t="str">
        <f t="shared" si="1211"/>
        <v/>
      </c>
      <c r="E2343" s="323"/>
      <c r="F2343" s="323"/>
      <c r="G2343" s="323"/>
      <c r="H2343" s="323"/>
      <c r="I2343" s="323"/>
      <c r="J2343" s="323"/>
      <c r="K2343" s="323"/>
      <c r="L2343" s="323"/>
      <c r="M2343" s="323"/>
      <c r="N2343" s="323"/>
      <c r="O2343" s="324"/>
      <c r="P2343" s="234"/>
      <c r="Q2343" s="234"/>
      <c r="R2343" s="234"/>
      <c r="S2343" s="234"/>
      <c r="T2343" s="234"/>
      <c r="U2343" s="234"/>
      <c r="V2343" s="234"/>
      <c r="W2343" s="234"/>
      <c r="X2343" s="234"/>
      <c r="Y2343" s="234"/>
      <c r="Z2343" s="234"/>
      <c r="AA2343" s="234"/>
      <c r="AB2343" s="234"/>
      <c r="AC2343" s="234"/>
      <c r="AD2343" s="234"/>
      <c r="AG2343">
        <f t="shared" si="1212"/>
        <v>0</v>
      </c>
      <c r="AH2343">
        <f t="shared" si="1213"/>
        <v>0</v>
      </c>
      <c r="AI2343">
        <f t="shared" si="1214"/>
        <v>0</v>
      </c>
      <c r="AJ2343">
        <f t="shared" si="1215"/>
        <v>0</v>
      </c>
      <c r="AL2343">
        <f t="shared" si="1216"/>
        <v>0</v>
      </c>
      <c r="AM2343">
        <f t="shared" si="1217"/>
        <v>0</v>
      </c>
      <c r="AN2343">
        <f t="shared" si="1218"/>
        <v>0</v>
      </c>
      <c r="AO2343">
        <f t="shared" si="1219"/>
        <v>0</v>
      </c>
      <c r="AQ2343">
        <f t="shared" si="1220"/>
        <v>0</v>
      </c>
      <c r="AR2343">
        <f t="shared" si="1221"/>
        <v>0</v>
      </c>
      <c r="AS2343">
        <f t="shared" si="1222"/>
        <v>0</v>
      </c>
      <c r="AT2343">
        <f t="shared" si="1223"/>
        <v>0</v>
      </c>
      <c r="AV2343">
        <f t="shared" si="1224"/>
        <v>0</v>
      </c>
      <c r="AW2343">
        <f t="shared" si="1225"/>
        <v>0</v>
      </c>
      <c r="AX2343">
        <f t="shared" si="1226"/>
        <v>0</v>
      </c>
      <c r="AY2343">
        <f t="shared" si="1227"/>
        <v>0</v>
      </c>
      <c r="BA2343">
        <f t="shared" si="1228"/>
        <v>0</v>
      </c>
      <c r="BB2343">
        <f t="shared" si="1229"/>
        <v>0</v>
      </c>
      <c r="BC2343">
        <f t="shared" si="1230"/>
        <v>0</v>
      </c>
      <c r="BD2343">
        <f t="shared" si="1231"/>
        <v>0</v>
      </c>
      <c r="BF2343">
        <f t="shared" si="1232"/>
        <v>0</v>
      </c>
      <c r="BG2343">
        <f t="shared" si="1233"/>
        <v>0</v>
      </c>
      <c r="BH2343">
        <f t="shared" si="1234"/>
        <v>0</v>
      </c>
      <c r="BI2343">
        <f t="shared" si="1235"/>
        <v>0</v>
      </c>
      <c r="BK2343">
        <f t="shared" si="1236"/>
        <v>0</v>
      </c>
      <c r="BL2343">
        <f t="shared" si="1237"/>
        <v>0</v>
      </c>
      <c r="BM2343">
        <f t="shared" si="1238"/>
        <v>0</v>
      </c>
      <c r="BN2343">
        <f t="shared" si="1239"/>
        <v>0</v>
      </c>
      <c r="BP2343">
        <f t="shared" si="1240"/>
        <v>0</v>
      </c>
      <c r="BQ2343">
        <f t="shared" si="1241"/>
        <v>0</v>
      </c>
      <c r="BR2343">
        <f t="shared" si="1242"/>
        <v>0</v>
      </c>
      <c r="BS2343">
        <f t="shared" si="1243"/>
        <v>0</v>
      </c>
      <c r="BU2343">
        <f t="shared" si="1244"/>
        <v>0</v>
      </c>
      <c r="BV2343">
        <f t="shared" si="1245"/>
        <v>0</v>
      </c>
      <c r="BW2343">
        <f t="shared" si="1246"/>
        <v>0</v>
      </c>
      <c r="BX2343">
        <f t="shared" si="1247"/>
        <v>0</v>
      </c>
      <c r="BY2343">
        <f t="shared" si="1248"/>
        <v>0</v>
      </c>
      <c r="BZ2343">
        <f t="shared" si="1249"/>
        <v>0</v>
      </c>
      <c r="CA2343">
        <f t="shared" si="1250"/>
        <v>0</v>
      </c>
      <c r="CB2343">
        <f t="shared" si="1251"/>
        <v>0</v>
      </c>
      <c r="CC2343">
        <f t="shared" si="1252"/>
        <v>0</v>
      </c>
      <c r="CD2343">
        <f t="shared" si="1253"/>
        <v>0</v>
      </c>
    </row>
    <row r="2344" spans="1:82" ht="15" customHeight="1">
      <c r="A2344" s="166"/>
      <c r="B2344" s="7"/>
      <c r="C2344" s="207" t="s">
        <v>100</v>
      </c>
      <c r="D2344" s="322" t="str">
        <f t="shared" si="1211"/>
        <v/>
      </c>
      <c r="E2344" s="323"/>
      <c r="F2344" s="323"/>
      <c r="G2344" s="323"/>
      <c r="H2344" s="323"/>
      <c r="I2344" s="323"/>
      <c r="J2344" s="323"/>
      <c r="K2344" s="323"/>
      <c r="L2344" s="323"/>
      <c r="M2344" s="323"/>
      <c r="N2344" s="323"/>
      <c r="O2344" s="324"/>
      <c r="P2344" s="234"/>
      <c r="Q2344" s="234"/>
      <c r="R2344" s="234"/>
      <c r="S2344" s="234"/>
      <c r="T2344" s="234"/>
      <c r="U2344" s="234"/>
      <c r="V2344" s="234"/>
      <c r="W2344" s="234"/>
      <c r="X2344" s="234"/>
      <c r="Y2344" s="234"/>
      <c r="Z2344" s="234"/>
      <c r="AA2344" s="234"/>
      <c r="AB2344" s="234"/>
      <c r="AC2344" s="234"/>
      <c r="AD2344" s="234"/>
      <c r="AG2344">
        <f t="shared" si="1212"/>
        <v>0</v>
      </c>
      <c r="AH2344">
        <f t="shared" si="1213"/>
        <v>0</v>
      </c>
      <c r="AI2344">
        <f t="shared" si="1214"/>
        <v>0</v>
      </c>
      <c r="AJ2344">
        <f t="shared" si="1215"/>
        <v>0</v>
      </c>
      <c r="AL2344">
        <f t="shared" si="1216"/>
        <v>0</v>
      </c>
      <c r="AM2344">
        <f t="shared" si="1217"/>
        <v>0</v>
      </c>
      <c r="AN2344">
        <f t="shared" si="1218"/>
        <v>0</v>
      </c>
      <c r="AO2344">
        <f t="shared" si="1219"/>
        <v>0</v>
      </c>
      <c r="AQ2344">
        <f t="shared" si="1220"/>
        <v>0</v>
      </c>
      <c r="AR2344">
        <f t="shared" si="1221"/>
        <v>0</v>
      </c>
      <c r="AS2344">
        <f t="shared" si="1222"/>
        <v>0</v>
      </c>
      <c r="AT2344">
        <f t="shared" si="1223"/>
        <v>0</v>
      </c>
      <c r="AV2344">
        <f t="shared" si="1224"/>
        <v>0</v>
      </c>
      <c r="AW2344">
        <f t="shared" si="1225"/>
        <v>0</v>
      </c>
      <c r="AX2344">
        <f t="shared" si="1226"/>
        <v>0</v>
      </c>
      <c r="AY2344">
        <f t="shared" si="1227"/>
        <v>0</v>
      </c>
      <c r="BA2344">
        <f t="shared" si="1228"/>
        <v>0</v>
      </c>
      <c r="BB2344">
        <f t="shared" si="1229"/>
        <v>0</v>
      </c>
      <c r="BC2344">
        <f t="shared" si="1230"/>
        <v>0</v>
      </c>
      <c r="BD2344">
        <f t="shared" si="1231"/>
        <v>0</v>
      </c>
      <c r="BF2344">
        <f t="shared" si="1232"/>
        <v>0</v>
      </c>
      <c r="BG2344">
        <f t="shared" si="1233"/>
        <v>0</v>
      </c>
      <c r="BH2344">
        <f t="shared" si="1234"/>
        <v>0</v>
      </c>
      <c r="BI2344">
        <f t="shared" si="1235"/>
        <v>0</v>
      </c>
      <c r="BK2344">
        <f t="shared" si="1236"/>
        <v>0</v>
      </c>
      <c r="BL2344">
        <f t="shared" si="1237"/>
        <v>0</v>
      </c>
      <c r="BM2344">
        <f t="shared" si="1238"/>
        <v>0</v>
      </c>
      <c r="BN2344">
        <f t="shared" si="1239"/>
        <v>0</v>
      </c>
      <c r="BP2344">
        <f t="shared" si="1240"/>
        <v>0</v>
      </c>
      <c r="BQ2344">
        <f t="shared" si="1241"/>
        <v>0</v>
      </c>
      <c r="BR2344">
        <f t="shared" si="1242"/>
        <v>0</v>
      </c>
      <c r="BS2344">
        <f t="shared" si="1243"/>
        <v>0</v>
      </c>
      <c r="BU2344">
        <f t="shared" si="1244"/>
        <v>0</v>
      </c>
      <c r="BV2344">
        <f t="shared" si="1245"/>
        <v>0</v>
      </c>
      <c r="BW2344">
        <f t="shared" si="1246"/>
        <v>0</v>
      </c>
      <c r="BX2344">
        <f t="shared" si="1247"/>
        <v>0</v>
      </c>
      <c r="BY2344">
        <f t="shared" si="1248"/>
        <v>0</v>
      </c>
      <c r="BZ2344">
        <f t="shared" si="1249"/>
        <v>0</v>
      </c>
      <c r="CA2344">
        <f t="shared" si="1250"/>
        <v>0</v>
      </c>
      <c r="CB2344">
        <f t="shared" si="1251"/>
        <v>0</v>
      </c>
      <c r="CC2344">
        <f t="shared" si="1252"/>
        <v>0</v>
      </c>
      <c r="CD2344">
        <f t="shared" si="1253"/>
        <v>0</v>
      </c>
    </row>
    <row r="2345" spans="1:82" ht="15" customHeight="1">
      <c r="A2345" s="166"/>
      <c r="B2345" s="7"/>
      <c r="C2345" s="207" t="s">
        <v>101</v>
      </c>
      <c r="D2345" s="322" t="str">
        <f t="shared" si="1211"/>
        <v/>
      </c>
      <c r="E2345" s="323"/>
      <c r="F2345" s="323"/>
      <c r="G2345" s="323"/>
      <c r="H2345" s="323"/>
      <c r="I2345" s="323"/>
      <c r="J2345" s="323"/>
      <c r="K2345" s="323"/>
      <c r="L2345" s="323"/>
      <c r="M2345" s="323"/>
      <c r="N2345" s="323"/>
      <c r="O2345" s="324"/>
      <c r="P2345" s="234"/>
      <c r="Q2345" s="234"/>
      <c r="R2345" s="234"/>
      <c r="S2345" s="234"/>
      <c r="T2345" s="234"/>
      <c r="U2345" s="234"/>
      <c r="V2345" s="234"/>
      <c r="W2345" s="234"/>
      <c r="X2345" s="234"/>
      <c r="Y2345" s="234"/>
      <c r="Z2345" s="234"/>
      <c r="AA2345" s="234"/>
      <c r="AB2345" s="234"/>
      <c r="AC2345" s="234"/>
      <c r="AD2345" s="234"/>
      <c r="AG2345">
        <f t="shared" si="1212"/>
        <v>0</v>
      </c>
      <c r="AH2345">
        <f t="shared" si="1213"/>
        <v>0</v>
      </c>
      <c r="AI2345">
        <f t="shared" si="1214"/>
        <v>0</v>
      </c>
      <c r="AJ2345">
        <f t="shared" si="1215"/>
        <v>0</v>
      </c>
      <c r="AL2345">
        <f t="shared" si="1216"/>
        <v>0</v>
      </c>
      <c r="AM2345">
        <f t="shared" si="1217"/>
        <v>0</v>
      </c>
      <c r="AN2345">
        <f t="shared" si="1218"/>
        <v>0</v>
      </c>
      <c r="AO2345">
        <f t="shared" si="1219"/>
        <v>0</v>
      </c>
      <c r="AQ2345">
        <f t="shared" si="1220"/>
        <v>0</v>
      </c>
      <c r="AR2345">
        <f t="shared" si="1221"/>
        <v>0</v>
      </c>
      <c r="AS2345">
        <f t="shared" si="1222"/>
        <v>0</v>
      </c>
      <c r="AT2345">
        <f t="shared" si="1223"/>
        <v>0</v>
      </c>
      <c r="AV2345">
        <f t="shared" si="1224"/>
        <v>0</v>
      </c>
      <c r="AW2345">
        <f t="shared" si="1225"/>
        <v>0</v>
      </c>
      <c r="AX2345">
        <f t="shared" si="1226"/>
        <v>0</v>
      </c>
      <c r="AY2345">
        <f t="shared" si="1227"/>
        <v>0</v>
      </c>
      <c r="BA2345">
        <f t="shared" si="1228"/>
        <v>0</v>
      </c>
      <c r="BB2345">
        <f t="shared" si="1229"/>
        <v>0</v>
      </c>
      <c r="BC2345">
        <f t="shared" si="1230"/>
        <v>0</v>
      </c>
      <c r="BD2345">
        <f t="shared" si="1231"/>
        <v>0</v>
      </c>
      <c r="BF2345">
        <f t="shared" si="1232"/>
        <v>0</v>
      </c>
      <c r="BG2345">
        <f t="shared" si="1233"/>
        <v>0</v>
      </c>
      <c r="BH2345">
        <f t="shared" si="1234"/>
        <v>0</v>
      </c>
      <c r="BI2345">
        <f t="shared" si="1235"/>
        <v>0</v>
      </c>
      <c r="BK2345">
        <f t="shared" si="1236"/>
        <v>0</v>
      </c>
      <c r="BL2345">
        <f t="shared" si="1237"/>
        <v>0</v>
      </c>
      <c r="BM2345">
        <f t="shared" si="1238"/>
        <v>0</v>
      </c>
      <c r="BN2345">
        <f t="shared" si="1239"/>
        <v>0</v>
      </c>
      <c r="BP2345">
        <f t="shared" si="1240"/>
        <v>0</v>
      </c>
      <c r="BQ2345">
        <f t="shared" si="1241"/>
        <v>0</v>
      </c>
      <c r="BR2345">
        <f t="shared" si="1242"/>
        <v>0</v>
      </c>
      <c r="BS2345">
        <f t="shared" si="1243"/>
        <v>0</v>
      </c>
      <c r="BU2345">
        <f t="shared" si="1244"/>
        <v>0</v>
      </c>
      <c r="BV2345">
        <f t="shared" si="1245"/>
        <v>0</v>
      </c>
      <c r="BW2345">
        <f t="shared" si="1246"/>
        <v>0</v>
      </c>
      <c r="BX2345">
        <f t="shared" si="1247"/>
        <v>0</v>
      </c>
      <c r="BY2345">
        <f t="shared" si="1248"/>
        <v>0</v>
      </c>
      <c r="BZ2345">
        <f t="shared" si="1249"/>
        <v>0</v>
      </c>
      <c r="CA2345">
        <f t="shared" si="1250"/>
        <v>0</v>
      </c>
      <c r="CB2345">
        <f t="shared" si="1251"/>
        <v>0</v>
      </c>
      <c r="CC2345">
        <f t="shared" si="1252"/>
        <v>0</v>
      </c>
      <c r="CD2345">
        <f t="shared" si="1253"/>
        <v>0</v>
      </c>
    </row>
    <row r="2346" spans="1:82" ht="15" customHeight="1">
      <c r="A2346" s="166"/>
      <c r="B2346" s="7"/>
      <c r="C2346" s="207" t="s">
        <v>102</v>
      </c>
      <c r="D2346" s="322" t="str">
        <f t="shared" si="1211"/>
        <v/>
      </c>
      <c r="E2346" s="323"/>
      <c r="F2346" s="323"/>
      <c r="G2346" s="323"/>
      <c r="H2346" s="323"/>
      <c r="I2346" s="323"/>
      <c r="J2346" s="323"/>
      <c r="K2346" s="323"/>
      <c r="L2346" s="323"/>
      <c r="M2346" s="323"/>
      <c r="N2346" s="323"/>
      <c r="O2346" s="324"/>
      <c r="P2346" s="234"/>
      <c r="Q2346" s="234"/>
      <c r="R2346" s="234"/>
      <c r="S2346" s="234"/>
      <c r="T2346" s="234"/>
      <c r="U2346" s="234"/>
      <c r="V2346" s="234"/>
      <c r="W2346" s="234"/>
      <c r="X2346" s="234"/>
      <c r="Y2346" s="234"/>
      <c r="Z2346" s="234"/>
      <c r="AA2346" s="234"/>
      <c r="AB2346" s="234"/>
      <c r="AC2346" s="234"/>
      <c r="AD2346" s="234"/>
      <c r="AG2346">
        <f t="shared" si="1212"/>
        <v>0</v>
      </c>
      <c r="AH2346">
        <f t="shared" si="1213"/>
        <v>0</v>
      </c>
      <c r="AI2346">
        <f t="shared" si="1214"/>
        <v>0</v>
      </c>
      <c r="AJ2346">
        <f t="shared" si="1215"/>
        <v>0</v>
      </c>
      <c r="AL2346">
        <f t="shared" si="1216"/>
        <v>0</v>
      </c>
      <c r="AM2346">
        <f t="shared" si="1217"/>
        <v>0</v>
      </c>
      <c r="AN2346">
        <f t="shared" si="1218"/>
        <v>0</v>
      </c>
      <c r="AO2346">
        <f t="shared" si="1219"/>
        <v>0</v>
      </c>
      <c r="AQ2346">
        <f t="shared" si="1220"/>
        <v>0</v>
      </c>
      <c r="AR2346">
        <f t="shared" si="1221"/>
        <v>0</v>
      </c>
      <c r="AS2346">
        <f t="shared" si="1222"/>
        <v>0</v>
      </c>
      <c r="AT2346">
        <f t="shared" si="1223"/>
        <v>0</v>
      </c>
      <c r="AV2346">
        <f t="shared" si="1224"/>
        <v>0</v>
      </c>
      <c r="AW2346">
        <f t="shared" si="1225"/>
        <v>0</v>
      </c>
      <c r="AX2346">
        <f t="shared" si="1226"/>
        <v>0</v>
      </c>
      <c r="AY2346">
        <f t="shared" si="1227"/>
        <v>0</v>
      </c>
      <c r="BA2346">
        <f t="shared" si="1228"/>
        <v>0</v>
      </c>
      <c r="BB2346">
        <f t="shared" si="1229"/>
        <v>0</v>
      </c>
      <c r="BC2346">
        <f t="shared" si="1230"/>
        <v>0</v>
      </c>
      <c r="BD2346">
        <f t="shared" si="1231"/>
        <v>0</v>
      </c>
      <c r="BF2346">
        <f t="shared" si="1232"/>
        <v>0</v>
      </c>
      <c r="BG2346">
        <f t="shared" si="1233"/>
        <v>0</v>
      </c>
      <c r="BH2346">
        <f t="shared" si="1234"/>
        <v>0</v>
      </c>
      <c r="BI2346">
        <f t="shared" si="1235"/>
        <v>0</v>
      </c>
      <c r="BK2346">
        <f t="shared" si="1236"/>
        <v>0</v>
      </c>
      <c r="BL2346">
        <f t="shared" si="1237"/>
        <v>0</v>
      </c>
      <c r="BM2346">
        <f t="shared" si="1238"/>
        <v>0</v>
      </c>
      <c r="BN2346">
        <f t="shared" si="1239"/>
        <v>0</v>
      </c>
      <c r="BP2346">
        <f t="shared" si="1240"/>
        <v>0</v>
      </c>
      <c r="BQ2346">
        <f t="shared" si="1241"/>
        <v>0</v>
      </c>
      <c r="BR2346">
        <f t="shared" si="1242"/>
        <v>0</v>
      </c>
      <c r="BS2346">
        <f t="shared" si="1243"/>
        <v>0</v>
      </c>
      <c r="BU2346">
        <f t="shared" si="1244"/>
        <v>0</v>
      </c>
      <c r="BV2346">
        <f t="shared" si="1245"/>
        <v>0</v>
      </c>
      <c r="BW2346">
        <f t="shared" si="1246"/>
        <v>0</v>
      </c>
      <c r="BX2346">
        <f t="shared" si="1247"/>
        <v>0</v>
      </c>
      <c r="BY2346">
        <f t="shared" si="1248"/>
        <v>0</v>
      </c>
      <c r="BZ2346">
        <f t="shared" si="1249"/>
        <v>0</v>
      </c>
      <c r="CA2346">
        <f t="shared" si="1250"/>
        <v>0</v>
      </c>
      <c r="CB2346">
        <f t="shared" si="1251"/>
        <v>0</v>
      </c>
      <c r="CC2346">
        <f t="shared" si="1252"/>
        <v>0</v>
      </c>
      <c r="CD2346">
        <f t="shared" si="1253"/>
        <v>0</v>
      </c>
    </row>
    <row r="2347" spans="1:82" ht="15" customHeight="1">
      <c r="A2347" s="166"/>
      <c r="B2347" s="7"/>
      <c r="C2347" s="207" t="s">
        <v>108</v>
      </c>
      <c r="D2347" s="322" t="str">
        <f t="shared" si="1211"/>
        <v/>
      </c>
      <c r="E2347" s="323"/>
      <c r="F2347" s="323"/>
      <c r="G2347" s="323"/>
      <c r="H2347" s="323"/>
      <c r="I2347" s="323"/>
      <c r="J2347" s="323"/>
      <c r="K2347" s="323"/>
      <c r="L2347" s="323"/>
      <c r="M2347" s="323"/>
      <c r="N2347" s="323"/>
      <c r="O2347" s="324"/>
      <c r="P2347" s="234"/>
      <c r="Q2347" s="234"/>
      <c r="R2347" s="234"/>
      <c r="S2347" s="234"/>
      <c r="T2347" s="234"/>
      <c r="U2347" s="234"/>
      <c r="V2347" s="234"/>
      <c r="W2347" s="234"/>
      <c r="X2347" s="234"/>
      <c r="Y2347" s="234"/>
      <c r="Z2347" s="234"/>
      <c r="AA2347" s="234"/>
      <c r="AB2347" s="234"/>
      <c r="AC2347" s="234"/>
      <c r="AD2347" s="234"/>
      <c r="AG2347">
        <f t="shared" si="1212"/>
        <v>0</v>
      </c>
      <c r="AH2347">
        <f t="shared" si="1213"/>
        <v>0</v>
      </c>
      <c r="AI2347">
        <f t="shared" si="1214"/>
        <v>0</v>
      </c>
      <c r="AJ2347">
        <f t="shared" si="1215"/>
        <v>0</v>
      </c>
      <c r="AL2347">
        <f t="shared" si="1216"/>
        <v>0</v>
      </c>
      <c r="AM2347">
        <f t="shared" si="1217"/>
        <v>0</v>
      </c>
      <c r="AN2347">
        <f t="shared" si="1218"/>
        <v>0</v>
      </c>
      <c r="AO2347">
        <f t="shared" si="1219"/>
        <v>0</v>
      </c>
      <c r="AQ2347">
        <f t="shared" si="1220"/>
        <v>0</v>
      </c>
      <c r="AR2347">
        <f t="shared" si="1221"/>
        <v>0</v>
      </c>
      <c r="AS2347">
        <f t="shared" si="1222"/>
        <v>0</v>
      </c>
      <c r="AT2347">
        <f t="shared" si="1223"/>
        <v>0</v>
      </c>
      <c r="AV2347">
        <f t="shared" si="1224"/>
        <v>0</v>
      </c>
      <c r="AW2347">
        <f t="shared" si="1225"/>
        <v>0</v>
      </c>
      <c r="AX2347">
        <f t="shared" si="1226"/>
        <v>0</v>
      </c>
      <c r="AY2347">
        <f t="shared" si="1227"/>
        <v>0</v>
      </c>
      <c r="BA2347">
        <f t="shared" si="1228"/>
        <v>0</v>
      </c>
      <c r="BB2347">
        <f t="shared" si="1229"/>
        <v>0</v>
      </c>
      <c r="BC2347">
        <f t="shared" si="1230"/>
        <v>0</v>
      </c>
      <c r="BD2347">
        <f t="shared" si="1231"/>
        <v>0</v>
      </c>
      <c r="BF2347">
        <f t="shared" si="1232"/>
        <v>0</v>
      </c>
      <c r="BG2347">
        <f t="shared" si="1233"/>
        <v>0</v>
      </c>
      <c r="BH2347">
        <f t="shared" si="1234"/>
        <v>0</v>
      </c>
      <c r="BI2347">
        <f t="shared" si="1235"/>
        <v>0</v>
      </c>
      <c r="BK2347">
        <f t="shared" si="1236"/>
        <v>0</v>
      </c>
      <c r="BL2347">
        <f t="shared" si="1237"/>
        <v>0</v>
      </c>
      <c r="BM2347">
        <f t="shared" si="1238"/>
        <v>0</v>
      </c>
      <c r="BN2347">
        <f t="shared" si="1239"/>
        <v>0</v>
      </c>
      <c r="BP2347">
        <f t="shared" si="1240"/>
        <v>0</v>
      </c>
      <c r="BQ2347">
        <f t="shared" si="1241"/>
        <v>0</v>
      </c>
      <c r="BR2347">
        <f t="shared" si="1242"/>
        <v>0</v>
      </c>
      <c r="BS2347">
        <f t="shared" si="1243"/>
        <v>0</v>
      </c>
      <c r="BU2347">
        <f t="shared" si="1244"/>
        <v>0</v>
      </c>
      <c r="BV2347">
        <f t="shared" si="1245"/>
        <v>0</v>
      </c>
      <c r="BW2347">
        <f t="shared" si="1246"/>
        <v>0</v>
      </c>
      <c r="BX2347">
        <f t="shared" si="1247"/>
        <v>0</v>
      </c>
      <c r="BY2347">
        <f t="shared" si="1248"/>
        <v>0</v>
      </c>
      <c r="BZ2347">
        <f t="shared" si="1249"/>
        <v>0</v>
      </c>
      <c r="CA2347">
        <f t="shared" si="1250"/>
        <v>0</v>
      </c>
      <c r="CB2347">
        <f t="shared" si="1251"/>
        <v>0</v>
      </c>
      <c r="CC2347">
        <f t="shared" si="1252"/>
        <v>0</v>
      </c>
      <c r="CD2347">
        <f t="shared" si="1253"/>
        <v>0</v>
      </c>
    </row>
    <row r="2348" spans="1:82" ht="15" customHeight="1">
      <c r="A2348" s="166"/>
      <c r="B2348" s="7"/>
      <c r="C2348" s="207" t="s">
        <v>109</v>
      </c>
      <c r="D2348" s="322" t="str">
        <f t="shared" si="1211"/>
        <v/>
      </c>
      <c r="E2348" s="323"/>
      <c r="F2348" s="323"/>
      <c r="G2348" s="323"/>
      <c r="H2348" s="323"/>
      <c r="I2348" s="323"/>
      <c r="J2348" s="323"/>
      <c r="K2348" s="323"/>
      <c r="L2348" s="323"/>
      <c r="M2348" s="323"/>
      <c r="N2348" s="323"/>
      <c r="O2348" s="324"/>
      <c r="P2348" s="234"/>
      <c r="Q2348" s="234"/>
      <c r="R2348" s="234"/>
      <c r="S2348" s="234"/>
      <c r="T2348" s="234"/>
      <c r="U2348" s="234"/>
      <c r="V2348" s="234"/>
      <c r="W2348" s="234"/>
      <c r="X2348" s="234"/>
      <c r="Y2348" s="234"/>
      <c r="Z2348" s="234"/>
      <c r="AA2348" s="234"/>
      <c r="AB2348" s="234"/>
      <c r="AC2348" s="234"/>
      <c r="AD2348" s="234"/>
      <c r="AG2348">
        <f t="shared" si="1212"/>
        <v>0</v>
      </c>
      <c r="AH2348">
        <f t="shared" si="1213"/>
        <v>0</v>
      </c>
      <c r="AI2348">
        <f t="shared" si="1214"/>
        <v>0</v>
      </c>
      <c r="AJ2348">
        <f t="shared" si="1215"/>
        <v>0</v>
      </c>
      <c r="AL2348">
        <f t="shared" si="1216"/>
        <v>0</v>
      </c>
      <c r="AM2348">
        <f t="shared" si="1217"/>
        <v>0</v>
      </c>
      <c r="AN2348">
        <f t="shared" si="1218"/>
        <v>0</v>
      </c>
      <c r="AO2348">
        <f t="shared" si="1219"/>
        <v>0</v>
      </c>
      <c r="AQ2348">
        <f t="shared" si="1220"/>
        <v>0</v>
      </c>
      <c r="AR2348">
        <f t="shared" si="1221"/>
        <v>0</v>
      </c>
      <c r="AS2348">
        <f t="shared" si="1222"/>
        <v>0</v>
      </c>
      <c r="AT2348">
        <f t="shared" si="1223"/>
        <v>0</v>
      </c>
      <c r="AV2348">
        <f t="shared" si="1224"/>
        <v>0</v>
      </c>
      <c r="AW2348">
        <f t="shared" si="1225"/>
        <v>0</v>
      </c>
      <c r="AX2348">
        <f t="shared" si="1226"/>
        <v>0</v>
      </c>
      <c r="AY2348">
        <f t="shared" si="1227"/>
        <v>0</v>
      </c>
      <c r="BA2348">
        <f t="shared" si="1228"/>
        <v>0</v>
      </c>
      <c r="BB2348">
        <f t="shared" si="1229"/>
        <v>0</v>
      </c>
      <c r="BC2348">
        <f t="shared" si="1230"/>
        <v>0</v>
      </c>
      <c r="BD2348">
        <f t="shared" si="1231"/>
        <v>0</v>
      </c>
      <c r="BF2348">
        <f t="shared" si="1232"/>
        <v>0</v>
      </c>
      <c r="BG2348">
        <f t="shared" si="1233"/>
        <v>0</v>
      </c>
      <c r="BH2348">
        <f t="shared" si="1234"/>
        <v>0</v>
      </c>
      <c r="BI2348">
        <f t="shared" si="1235"/>
        <v>0</v>
      </c>
      <c r="BK2348">
        <f t="shared" si="1236"/>
        <v>0</v>
      </c>
      <c r="BL2348">
        <f t="shared" si="1237"/>
        <v>0</v>
      </c>
      <c r="BM2348">
        <f t="shared" si="1238"/>
        <v>0</v>
      </c>
      <c r="BN2348">
        <f t="shared" si="1239"/>
        <v>0</v>
      </c>
      <c r="BP2348">
        <f t="shared" si="1240"/>
        <v>0</v>
      </c>
      <c r="BQ2348">
        <f t="shared" si="1241"/>
        <v>0</v>
      </c>
      <c r="BR2348">
        <f t="shared" si="1242"/>
        <v>0</v>
      </c>
      <c r="BS2348">
        <f t="shared" si="1243"/>
        <v>0</v>
      </c>
      <c r="BU2348">
        <f t="shared" si="1244"/>
        <v>0</v>
      </c>
      <c r="BV2348">
        <f t="shared" si="1245"/>
        <v>0</v>
      </c>
      <c r="BW2348">
        <f t="shared" si="1246"/>
        <v>0</v>
      </c>
      <c r="BX2348">
        <f t="shared" si="1247"/>
        <v>0</v>
      </c>
      <c r="BY2348">
        <f t="shared" si="1248"/>
        <v>0</v>
      </c>
      <c r="BZ2348">
        <f t="shared" si="1249"/>
        <v>0</v>
      </c>
      <c r="CA2348">
        <f t="shared" si="1250"/>
        <v>0</v>
      </c>
      <c r="CB2348">
        <f t="shared" si="1251"/>
        <v>0</v>
      </c>
      <c r="CC2348">
        <f t="shared" si="1252"/>
        <v>0</v>
      </c>
      <c r="CD2348">
        <f t="shared" si="1253"/>
        <v>0</v>
      </c>
    </row>
    <row r="2349" spans="1:82" ht="15" customHeight="1">
      <c r="A2349" s="166"/>
      <c r="B2349" s="7"/>
      <c r="C2349" s="207" t="s">
        <v>110</v>
      </c>
      <c r="D2349" s="322" t="str">
        <f t="shared" si="1211"/>
        <v/>
      </c>
      <c r="E2349" s="323"/>
      <c r="F2349" s="323"/>
      <c r="G2349" s="323"/>
      <c r="H2349" s="323"/>
      <c r="I2349" s="323"/>
      <c r="J2349" s="323"/>
      <c r="K2349" s="323"/>
      <c r="L2349" s="323"/>
      <c r="M2349" s="323"/>
      <c r="N2349" s="323"/>
      <c r="O2349" s="324"/>
      <c r="P2349" s="234"/>
      <c r="Q2349" s="234"/>
      <c r="R2349" s="234"/>
      <c r="S2349" s="234"/>
      <c r="T2349" s="234"/>
      <c r="U2349" s="234"/>
      <c r="V2349" s="234"/>
      <c r="W2349" s="234"/>
      <c r="X2349" s="234"/>
      <c r="Y2349" s="234"/>
      <c r="Z2349" s="234"/>
      <c r="AA2349" s="234"/>
      <c r="AB2349" s="234"/>
      <c r="AC2349" s="234"/>
      <c r="AD2349" s="234"/>
      <c r="AG2349">
        <f t="shared" si="1212"/>
        <v>0</v>
      </c>
      <c r="AH2349">
        <f t="shared" si="1213"/>
        <v>0</v>
      </c>
      <c r="AI2349">
        <f t="shared" si="1214"/>
        <v>0</v>
      </c>
      <c r="AJ2349">
        <f t="shared" si="1215"/>
        <v>0</v>
      </c>
      <c r="AL2349">
        <f t="shared" si="1216"/>
        <v>0</v>
      </c>
      <c r="AM2349">
        <f t="shared" si="1217"/>
        <v>0</v>
      </c>
      <c r="AN2349">
        <f t="shared" si="1218"/>
        <v>0</v>
      </c>
      <c r="AO2349">
        <f t="shared" si="1219"/>
        <v>0</v>
      </c>
      <c r="AQ2349">
        <f t="shared" si="1220"/>
        <v>0</v>
      </c>
      <c r="AR2349">
        <f t="shared" si="1221"/>
        <v>0</v>
      </c>
      <c r="AS2349">
        <f t="shared" si="1222"/>
        <v>0</v>
      </c>
      <c r="AT2349">
        <f t="shared" si="1223"/>
        <v>0</v>
      </c>
      <c r="AV2349">
        <f t="shared" si="1224"/>
        <v>0</v>
      </c>
      <c r="AW2349">
        <f t="shared" si="1225"/>
        <v>0</v>
      </c>
      <c r="AX2349">
        <f t="shared" si="1226"/>
        <v>0</v>
      </c>
      <c r="AY2349">
        <f t="shared" si="1227"/>
        <v>0</v>
      </c>
      <c r="BA2349">
        <f t="shared" si="1228"/>
        <v>0</v>
      </c>
      <c r="BB2349">
        <f t="shared" si="1229"/>
        <v>0</v>
      </c>
      <c r="BC2349">
        <f t="shared" si="1230"/>
        <v>0</v>
      </c>
      <c r="BD2349">
        <f t="shared" si="1231"/>
        <v>0</v>
      </c>
      <c r="BF2349">
        <f t="shared" si="1232"/>
        <v>0</v>
      </c>
      <c r="BG2349">
        <f t="shared" si="1233"/>
        <v>0</v>
      </c>
      <c r="BH2349">
        <f t="shared" si="1234"/>
        <v>0</v>
      </c>
      <c r="BI2349">
        <f t="shared" si="1235"/>
        <v>0</v>
      </c>
      <c r="BK2349">
        <f t="shared" si="1236"/>
        <v>0</v>
      </c>
      <c r="BL2349">
        <f t="shared" si="1237"/>
        <v>0</v>
      </c>
      <c r="BM2349">
        <f t="shared" si="1238"/>
        <v>0</v>
      </c>
      <c r="BN2349">
        <f t="shared" si="1239"/>
        <v>0</v>
      </c>
      <c r="BP2349">
        <f t="shared" si="1240"/>
        <v>0</v>
      </c>
      <c r="BQ2349">
        <f t="shared" si="1241"/>
        <v>0</v>
      </c>
      <c r="BR2349">
        <f t="shared" si="1242"/>
        <v>0</v>
      </c>
      <c r="BS2349">
        <f t="shared" si="1243"/>
        <v>0</v>
      </c>
      <c r="BU2349">
        <f t="shared" si="1244"/>
        <v>0</v>
      </c>
      <c r="BV2349">
        <f t="shared" si="1245"/>
        <v>0</v>
      </c>
      <c r="BW2349">
        <f t="shared" si="1246"/>
        <v>0</v>
      </c>
      <c r="BX2349">
        <f t="shared" si="1247"/>
        <v>0</v>
      </c>
      <c r="BY2349">
        <f t="shared" si="1248"/>
        <v>0</v>
      </c>
      <c r="BZ2349">
        <f t="shared" si="1249"/>
        <v>0</v>
      </c>
      <c r="CA2349">
        <f t="shared" si="1250"/>
        <v>0</v>
      </c>
      <c r="CB2349">
        <f t="shared" si="1251"/>
        <v>0</v>
      </c>
      <c r="CC2349">
        <f t="shared" si="1252"/>
        <v>0</v>
      </c>
      <c r="CD2349">
        <f t="shared" si="1253"/>
        <v>0</v>
      </c>
    </row>
    <row r="2350" spans="1:82" ht="15" customHeight="1">
      <c r="A2350" s="166"/>
      <c r="B2350" s="7"/>
      <c r="C2350" s="207" t="s">
        <v>111</v>
      </c>
      <c r="D2350" s="322" t="str">
        <f t="shared" si="1211"/>
        <v/>
      </c>
      <c r="E2350" s="323"/>
      <c r="F2350" s="323"/>
      <c r="G2350" s="323"/>
      <c r="H2350" s="323"/>
      <c r="I2350" s="323"/>
      <c r="J2350" s="323"/>
      <c r="K2350" s="323"/>
      <c r="L2350" s="323"/>
      <c r="M2350" s="323"/>
      <c r="N2350" s="323"/>
      <c r="O2350" s="324"/>
      <c r="P2350" s="234"/>
      <c r="Q2350" s="234"/>
      <c r="R2350" s="234"/>
      <c r="S2350" s="234"/>
      <c r="T2350" s="234"/>
      <c r="U2350" s="234"/>
      <c r="V2350" s="234"/>
      <c r="W2350" s="234"/>
      <c r="X2350" s="234"/>
      <c r="Y2350" s="234"/>
      <c r="Z2350" s="234"/>
      <c r="AA2350" s="234"/>
      <c r="AB2350" s="234"/>
      <c r="AC2350" s="234"/>
      <c r="AD2350" s="234"/>
      <c r="AG2350">
        <f t="shared" si="1212"/>
        <v>0</v>
      </c>
      <c r="AH2350">
        <f t="shared" si="1213"/>
        <v>0</v>
      </c>
      <c r="AI2350">
        <f t="shared" si="1214"/>
        <v>0</v>
      </c>
      <c r="AJ2350">
        <f t="shared" si="1215"/>
        <v>0</v>
      </c>
      <c r="AL2350">
        <f t="shared" si="1216"/>
        <v>0</v>
      </c>
      <c r="AM2350">
        <f t="shared" si="1217"/>
        <v>0</v>
      </c>
      <c r="AN2350">
        <f t="shared" si="1218"/>
        <v>0</v>
      </c>
      <c r="AO2350">
        <f t="shared" si="1219"/>
        <v>0</v>
      </c>
      <c r="AQ2350">
        <f t="shared" si="1220"/>
        <v>0</v>
      </c>
      <c r="AR2350">
        <f t="shared" si="1221"/>
        <v>0</v>
      </c>
      <c r="AS2350">
        <f t="shared" si="1222"/>
        <v>0</v>
      </c>
      <c r="AT2350">
        <f t="shared" si="1223"/>
        <v>0</v>
      </c>
      <c r="AV2350">
        <f t="shared" si="1224"/>
        <v>0</v>
      </c>
      <c r="AW2350">
        <f t="shared" si="1225"/>
        <v>0</v>
      </c>
      <c r="AX2350">
        <f t="shared" si="1226"/>
        <v>0</v>
      </c>
      <c r="AY2350">
        <f t="shared" si="1227"/>
        <v>0</v>
      </c>
      <c r="BA2350">
        <f t="shared" si="1228"/>
        <v>0</v>
      </c>
      <c r="BB2350">
        <f t="shared" si="1229"/>
        <v>0</v>
      </c>
      <c r="BC2350">
        <f t="shared" si="1230"/>
        <v>0</v>
      </c>
      <c r="BD2350">
        <f t="shared" si="1231"/>
        <v>0</v>
      </c>
      <c r="BF2350">
        <f t="shared" si="1232"/>
        <v>0</v>
      </c>
      <c r="BG2350">
        <f t="shared" si="1233"/>
        <v>0</v>
      </c>
      <c r="BH2350">
        <f t="shared" si="1234"/>
        <v>0</v>
      </c>
      <c r="BI2350">
        <f t="shared" si="1235"/>
        <v>0</v>
      </c>
      <c r="BK2350">
        <f t="shared" si="1236"/>
        <v>0</v>
      </c>
      <c r="BL2350">
        <f t="shared" si="1237"/>
        <v>0</v>
      </c>
      <c r="BM2350">
        <f t="shared" si="1238"/>
        <v>0</v>
      </c>
      <c r="BN2350">
        <f t="shared" si="1239"/>
        <v>0</v>
      </c>
      <c r="BP2350">
        <f t="shared" si="1240"/>
        <v>0</v>
      </c>
      <c r="BQ2350">
        <f t="shared" si="1241"/>
        <v>0</v>
      </c>
      <c r="BR2350">
        <f t="shared" si="1242"/>
        <v>0</v>
      </c>
      <c r="BS2350">
        <f t="shared" si="1243"/>
        <v>0</v>
      </c>
      <c r="BU2350">
        <f t="shared" si="1244"/>
        <v>0</v>
      </c>
      <c r="BV2350">
        <f t="shared" si="1245"/>
        <v>0</v>
      </c>
      <c r="BW2350">
        <f t="shared" si="1246"/>
        <v>0</v>
      </c>
      <c r="BX2350">
        <f t="shared" si="1247"/>
        <v>0</v>
      </c>
      <c r="BY2350">
        <f t="shared" si="1248"/>
        <v>0</v>
      </c>
      <c r="BZ2350">
        <f t="shared" si="1249"/>
        <v>0</v>
      </c>
      <c r="CA2350">
        <f t="shared" si="1250"/>
        <v>0</v>
      </c>
      <c r="CB2350">
        <f t="shared" si="1251"/>
        <v>0</v>
      </c>
      <c r="CC2350">
        <f t="shared" si="1252"/>
        <v>0</v>
      </c>
      <c r="CD2350">
        <f t="shared" si="1253"/>
        <v>0</v>
      </c>
    </row>
    <row r="2351" spans="1:82" ht="15" customHeight="1">
      <c r="A2351" s="166"/>
      <c r="B2351" s="7"/>
      <c r="C2351" s="207" t="s">
        <v>112</v>
      </c>
      <c r="D2351" s="322" t="str">
        <f t="shared" si="1211"/>
        <v/>
      </c>
      <c r="E2351" s="323"/>
      <c r="F2351" s="323"/>
      <c r="G2351" s="323"/>
      <c r="H2351" s="323"/>
      <c r="I2351" s="323"/>
      <c r="J2351" s="323"/>
      <c r="K2351" s="323"/>
      <c r="L2351" s="323"/>
      <c r="M2351" s="323"/>
      <c r="N2351" s="323"/>
      <c r="O2351" s="324"/>
      <c r="P2351" s="234"/>
      <c r="Q2351" s="234"/>
      <c r="R2351" s="234"/>
      <c r="S2351" s="234"/>
      <c r="T2351" s="234"/>
      <c r="U2351" s="234"/>
      <c r="V2351" s="234"/>
      <c r="W2351" s="234"/>
      <c r="X2351" s="234"/>
      <c r="Y2351" s="234"/>
      <c r="Z2351" s="234"/>
      <c r="AA2351" s="234"/>
      <c r="AB2351" s="234"/>
      <c r="AC2351" s="234"/>
      <c r="AD2351" s="234"/>
      <c r="AG2351">
        <f t="shared" si="1212"/>
        <v>0</v>
      </c>
      <c r="AH2351">
        <f t="shared" si="1213"/>
        <v>0</v>
      </c>
      <c r="AI2351">
        <f t="shared" si="1214"/>
        <v>0</v>
      </c>
      <c r="AJ2351">
        <f t="shared" si="1215"/>
        <v>0</v>
      </c>
      <c r="AL2351">
        <f t="shared" si="1216"/>
        <v>0</v>
      </c>
      <c r="AM2351">
        <f t="shared" si="1217"/>
        <v>0</v>
      </c>
      <c r="AN2351">
        <f t="shared" si="1218"/>
        <v>0</v>
      </c>
      <c r="AO2351">
        <f t="shared" si="1219"/>
        <v>0</v>
      </c>
      <c r="AQ2351">
        <f t="shared" si="1220"/>
        <v>0</v>
      </c>
      <c r="AR2351">
        <f t="shared" si="1221"/>
        <v>0</v>
      </c>
      <c r="AS2351">
        <f t="shared" si="1222"/>
        <v>0</v>
      </c>
      <c r="AT2351">
        <f t="shared" si="1223"/>
        <v>0</v>
      </c>
      <c r="AV2351">
        <f t="shared" si="1224"/>
        <v>0</v>
      </c>
      <c r="AW2351">
        <f t="shared" si="1225"/>
        <v>0</v>
      </c>
      <c r="AX2351">
        <f t="shared" si="1226"/>
        <v>0</v>
      </c>
      <c r="AY2351">
        <f t="shared" si="1227"/>
        <v>0</v>
      </c>
      <c r="BA2351">
        <f t="shared" si="1228"/>
        <v>0</v>
      </c>
      <c r="BB2351">
        <f t="shared" si="1229"/>
        <v>0</v>
      </c>
      <c r="BC2351">
        <f t="shared" si="1230"/>
        <v>0</v>
      </c>
      <c r="BD2351">
        <f t="shared" si="1231"/>
        <v>0</v>
      </c>
      <c r="BF2351">
        <f t="shared" si="1232"/>
        <v>0</v>
      </c>
      <c r="BG2351">
        <f t="shared" si="1233"/>
        <v>0</v>
      </c>
      <c r="BH2351">
        <f t="shared" si="1234"/>
        <v>0</v>
      </c>
      <c r="BI2351">
        <f t="shared" si="1235"/>
        <v>0</v>
      </c>
      <c r="BK2351">
        <f t="shared" si="1236"/>
        <v>0</v>
      </c>
      <c r="BL2351">
        <f t="shared" si="1237"/>
        <v>0</v>
      </c>
      <c r="BM2351">
        <f t="shared" si="1238"/>
        <v>0</v>
      </c>
      <c r="BN2351">
        <f t="shared" si="1239"/>
        <v>0</v>
      </c>
      <c r="BP2351">
        <f t="shared" si="1240"/>
        <v>0</v>
      </c>
      <c r="BQ2351">
        <f t="shared" si="1241"/>
        <v>0</v>
      </c>
      <c r="BR2351">
        <f t="shared" si="1242"/>
        <v>0</v>
      </c>
      <c r="BS2351">
        <f t="shared" si="1243"/>
        <v>0</v>
      </c>
      <c r="BU2351">
        <f t="shared" si="1244"/>
        <v>0</v>
      </c>
      <c r="BV2351">
        <f t="shared" si="1245"/>
        <v>0</v>
      </c>
      <c r="BW2351">
        <f t="shared" si="1246"/>
        <v>0</v>
      </c>
      <c r="BX2351">
        <f t="shared" si="1247"/>
        <v>0</v>
      </c>
      <c r="BY2351">
        <f t="shared" si="1248"/>
        <v>0</v>
      </c>
      <c r="BZ2351">
        <f t="shared" si="1249"/>
        <v>0</v>
      </c>
      <c r="CA2351">
        <f t="shared" si="1250"/>
        <v>0</v>
      </c>
      <c r="CB2351">
        <f t="shared" si="1251"/>
        <v>0</v>
      </c>
      <c r="CC2351">
        <f t="shared" si="1252"/>
        <v>0</v>
      </c>
      <c r="CD2351">
        <f t="shared" si="1253"/>
        <v>0</v>
      </c>
    </row>
    <row r="2352" spans="1:82" ht="15" customHeight="1">
      <c r="A2352" s="166"/>
      <c r="B2352" s="7"/>
      <c r="C2352" s="207" t="s">
        <v>113</v>
      </c>
      <c r="D2352" s="322" t="str">
        <f t="shared" si="1211"/>
        <v/>
      </c>
      <c r="E2352" s="323"/>
      <c r="F2352" s="323"/>
      <c r="G2352" s="323"/>
      <c r="H2352" s="323"/>
      <c r="I2352" s="323"/>
      <c r="J2352" s="323"/>
      <c r="K2352" s="323"/>
      <c r="L2352" s="323"/>
      <c r="M2352" s="323"/>
      <c r="N2352" s="323"/>
      <c r="O2352" s="324"/>
      <c r="P2352" s="234"/>
      <c r="Q2352" s="234"/>
      <c r="R2352" s="234"/>
      <c r="S2352" s="234"/>
      <c r="T2352" s="234"/>
      <c r="U2352" s="234"/>
      <c r="V2352" s="234"/>
      <c r="W2352" s="234"/>
      <c r="X2352" s="234"/>
      <c r="Y2352" s="234"/>
      <c r="Z2352" s="234"/>
      <c r="AA2352" s="234"/>
      <c r="AB2352" s="234"/>
      <c r="AC2352" s="234"/>
      <c r="AD2352" s="234"/>
      <c r="AG2352">
        <f t="shared" si="1212"/>
        <v>0</v>
      </c>
      <c r="AH2352">
        <f t="shared" si="1213"/>
        <v>0</v>
      </c>
      <c r="AI2352">
        <f t="shared" si="1214"/>
        <v>0</v>
      </c>
      <c r="AJ2352">
        <f t="shared" si="1215"/>
        <v>0</v>
      </c>
      <c r="AL2352">
        <f t="shared" si="1216"/>
        <v>0</v>
      </c>
      <c r="AM2352">
        <f t="shared" si="1217"/>
        <v>0</v>
      </c>
      <c r="AN2352">
        <f t="shared" si="1218"/>
        <v>0</v>
      </c>
      <c r="AO2352">
        <f t="shared" si="1219"/>
        <v>0</v>
      </c>
      <c r="AQ2352">
        <f t="shared" si="1220"/>
        <v>0</v>
      </c>
      <c r="AR2352">
        <f t="shared" si="1221"/>
        <v>0</v>
      </c>
      <c r="AS2352">
        <f t="shared" si="1222"/>
        <v>0</v>
      </c>
      <c r="AT2352">
        <f t="shared" si="1223"/>
        <v>0</v>
      </c>
      <c r="AV2352">
        <f t="shared" si="1224"/>
        <v>0</v>
      </c>
      <c r="AW2352">
        <f t="shared" si="1225"/>
        <v>0</v>
      </c>
      <c r="AX2352">
        <f t="shared" si="1226"/>
        <v>0</v>
      </c>
      <c r="AY2352">
        <f t="shared" si="1227"/>
        <v>0</v>
      </c>
      <c r="BA2352">
        <f t="shared" si="1228"/>
        <v>0</v>
      </c>
      <c r="BB2352">
        <f t="shared" si="1229"/>
        <v>0</v>
      </c>
      <c r="BC2352">
        <f t="shared" si="1230"/>
        <v>0</v>
      </c>
      <c r="BD2352">
        <f t="shared" si="1231"/>
        <v>0</v>
      </c>
      <c r="BF2352">
        <f t="shared" si="1232"/>
        <v>0</v>
      </c>
      <c r="BG2352">
        <f t="shared" si="1233"/>
        <v>0</v>
      </c>
      <c r="BH2352">
        <f t="shared" si="1234"/>
        <v>0</v>
      </c>
      <c r="BI2352">
        <f t="shared" si="1235"/>
        <v>0</v>
      </c>
      <c r="BK2352">
        <f t="shared" si="1236"/>
        <v>0</v>
      </c>
      <c r="BL2352">
        <f t="shared" si="1237"/>
        <v>0</v>
      </c>
      <c r="BM2352">
        <f t="shared" si="1238"/>
        <v>0</v>
      </c>
      <c r="BN2352">
        <f t="shared" si="1239"/>
        <v>0</v>
      </c>
      <c r="BP2352">
        <f t="shared" si="1240"/>
        <v>0</v>
      </c>
      <c r="BQ2352">
        <f t="shared" si="1241"/>
        <v>0</v>
      </c>
      <c r="BR2352">
        <f t="shared" si="1242"/>
        <v>0</v>
      </c>
      <c r="BS2352">
        <f t="shared" si="1243"/>
        <v>0</v>
      </c>
      <c r="BU2352">
        <f t="shared" si="1244"/>
        <v>0</v>
      </c>
      <c r="BV2352">
        <f t="shared" si="1245"/>
        <v>0</v>
      </c>
      <c r="BW2352">
        <f t="shared" si="1246"/>
        <v>0</v>
      </c>
      <c r="BX2352">
        <f t="shared" si="1247"/>
        <v>0</v>
      </c>
      <c r="BY2352">
        <f t="shared" si="1248"/>
        <v>0</v>
      </c>
      <c r="BZ2352">
        <f t="shared" si="1249"/>
        <v>0</v>
      </c>
      <c r="CA2352">
        <f t="shared" si="1250"/>
        <v>0</v>
      </c>
      <c r="CB2352">
        <f t="shared" si="1251"/>
        <v>0</v>
      </c>
      <c r="CC2352">
        <f t="shared" si="1252"/>
        <v>0</v>
      </c>
      <c r="CD2352">
        <f t="shared" si="1253"/>
        <v>0</v>
      </c>
    </row>
    <row r="2353" spans="1:82" ht="15" customHeight="1">
      <c r="A2353" s="166"/>
      <c r="B2353" s="7"/>
      <c r="C2353" s="207" t="s">
        <v>114</v>
      </c>
      <c r="D2353" s="322" t="str">
        <f t="shared" si="1211"/>
        <v/>
      </c>
      <c r="E2353" s="323"/>
      <c r="F2353" s="323"/>
      <c r="G2353" s="323"/>
      <c r="H2353" s="323"/>
      <c r="I2353" s="323"/>
      <c r="J2353" s="323"/>
      <c r="K2353" s="323"/>
      <c r="L2353" s="323"/>
      <c r="M2353" s="323"/>
      <c r="N2353" s="323"/>
      <c r="O2353" s="324"/>
      <c r="P2353" s="234"/>
      <c r="Q2353" s="234"/>
      <c r="R2353" s="234"/>
      <c r="S2353" s="234"/>
      <c r="T2353" s="234"/>
      <c r="U2353" s="234"/>
      <c r="V2353" s="234"/>
      <c r="W2353" s="234"/>
      <c r="X2353" s="234"/>
      <c r="Y2353" s="234"/>
      <c r="Z2353" s="234"/>
      <c r="AA2353" s="234"/>
      <c r="AB2353" s="234"/>
      <c r="AC2353" s="234"/>
      <c r="AD2353" s="234"/>
      <c r="AG2353">
        <f t="shared" si="1212"/>
        <v>0</v>
      </c>
      <c r="AH2353">
        <f t="shared" si="1213"/>
        <v>0</v>
      </c>
      <c r="AI2353">
        <f t="shared" si="1214"/>
        <v>0</v>
      </c>
      <c r="AJ2353">
        <f t="shared" si="1215"/>
        <v>0</v>
      </c>
      <c r="AL2353">
        <f t="shared" si="1216"/>
        <v>0</v>
      </c>
      <c r="AM2353">
        <f t="shared" si="1217"/>
        <v>0</v>
      </c>
      <c r="AN2353">
        <f t="shared" si="1218"/>
        <v>0</v>
      </c>
      <c r="AO2353">
        <f t="shared" si="1219"/>
        <v>0</v>
      </c>
      <c r="AQ2353">
        <f t="shared" si="1220"/>
        <v>0</v>
      </c>
      <c r="AR2353">
        <f t="shared" si="1221"/>
        <v>0</v>
      </c>
      <c r="AS2353">
        <f t="shared" si="1222"/>
        <v>0</v>
      </c>
      <c r="AT2353">
        <f t="shared" si="1223"/>
        <v>0</v>
      </c>
      <c r="AV2353">
        <f t="shared" si="1224"/>
        <v>0</v>
      </c>
      <c r="AW2353">
        <f t="shared" si="1225"/>
        <v>0</v>
      </c>
      <c r="AX2353">
        <f t="shared" si="1226"/>
        <v>0</v>
      </c>
      <c r="AY2353">
        <f t="shared" si="1227"/>
        <v>0</v>
      </c>
      <c r="BA2353">
        <f t="shared" si="1228"/>
        <v>0</v>
      </c>
      <c r="BB2353">
        <f t="shared" si="1229"/>
        <v>0</v>
      </c>
      <c r="BC2353">
        <f t="shared" si="1230"/>
        <v>0</v>
      </c>
      <c r="BD2353">
        <f t="shared" si="1231"/>
        <v>0</v>
      </c>
      <c r="BF2353">
        <f t="shared" si="1232"/>
        <v>0</v>
      </c>
      <c r="BG2353">
        <f t="shared" si="1233"/>
        <v>0</v>
      </c>
      <c r="BH2353">
        <f t="shared" si="1234"/>
        <v>0</v>
      </c>
      <c r="BI2353">
        <f t="shared" si="1235"/>
        <v>0</v>
      </c>
      <c r="BK2353">
        <f t="shared" si="1236"/>
        <v>0</v>
      </c>
      <c r="BL2353">
        <f t="shared" si="1237"/>
        <v>0</v>
      </c>
      <c r="BM2353">
        <f t="shared" si="1238"/>
        <v>0</v>
      </c>
      <c r="BN2353">
        <f t="shared" si="1239"/>
        <v>0</v>
      </c>
      <c r="BP2353">
        <f t="shared" si="1240"/>
        <v>0</v>
      </c>
      <c r="BQ2353">
        <f t="shared" si="1241"/>
        <v>0</v>
      </c>
      <c r="BR2353">
        <f t="shared" si="1242"/>
        <v>0</v>
      </c>
      <c r="BS2353">
        <f t="shared" si="1243"/>
        <v>0</v>
      </c>
      <c r="BU2353">
        <f t="shared" si="1244"/>
        <v>0</v>
      </c>
      <c r="BV2353">
        <f t="shared" si="1245"/>
        <v>0</v>
      </c>
      <c r="BW2353">
        <f t="shared" si="1246"/>
        <v>0</v>
      </c>
      <c r="BX2353">
        <f t="shared" si="1247"/>
        <v>0</v>
      </c>
      <c r="BY2353">
        <f t="shared" si="1248"/>
        <v>0</v>
      </c>
      <c r="BZ2353">
        <f t="shared" si="1249"/>
        <v>0</v>
      </c>
      <c r="CA2353">
        <f t="shared" si="1250"/>
        <v>0</v>
      </c>
      <c r="CB2353">
        <f t="shared" si="1251"/>
        <v>0</v>
      </c>
      <c r="CC2353">
        <f t="shared" si="1252"/>
        <v>0</v>
      </c>
      <c r="CD2353">
        <f t="shared" si="1253"/>
        <v>0</v>
      </c>
    </row>
    <row r="2354" spans="1:82" ht="15" customHeight="1">
      <c r="A2354" s="166"/>
      <c r="B2354" s="7"/>
      <c r="C2354" s="207" t="s">
        <v>115</v>
      </c>
      <c r="D2354" s="322" t="str">
        <f t="shared" si="1211"/>
        <v/>
      </c>
      <c r="E2354" s="323"/>
      <c r="F2354" s="323"/>
      <c r="G2354" s="323"/>
      <c r="H2354" s="323"/>
      <c r="I2354" s="323"/>
      <c r="J2354" s="323"/>
      <c r="K2354" s="323"/>
      <c r="L2354" s="323"/>
      <c r="M2354" s="323"/>
      <c r="N2354" s="323"/>
      <c r="O2354" s="324"/>
      <c r="P2354" s="234"/>
      <c r="Q2354" s="234"/>
      <c r="R2354" s="234"/>
      <c r="S2354" s="234"/>
      <c r="T2354" s="234"/>
      <c r="U2354" s="234"/>
      <c r="V2354" s="234"/>
      <c r="W2354" s="234"/>
      <c r="X2354" s="234"/>
      <c r="Y2354" s="234"/>
      <c r="Z2354" s="234"/>
      <c r="AA2354" s="234"/>
      <c r="AB2354" s="234"/>
      <c r="AC2354" s="234"/>
      <c r="AD2354" s="234"/>
      <c r="AG2354">
        <f t="shared" si="1212"/>
        <v>0</v>
      </c>
      <c r="AH2354">
        <f t="shared" si="1213"/>
        <v>0</v>
      </c>
      <c r="AI2354">
        <f t="shared" si="1214"/>
        <v>0</v>
      </c>
      <c r="AJ2354">
        <f t="shared" si="1215"/>
        <v>0</v>
      </c>
      <c r="AL2354">
        <f t="shared" si="1216"/>
        <v>0</v>
      </c>
      <c r="AM2354">
        <f t="shared" si="1217"/>
        <v>0</v>
      </c>
      <c r="AN2354">
        <f t="shared" si="1218"/>
        <v>0</v>
      </c>
      <c r="AO2354">
        <f t="shared" si="1219"/>
        <v>0</v>
      </c>
      <c r="AQ2354">
        <f t="shared" si="1220"/>
        <v>0</v>
      </c>
      <c r="AR2354">
        <f t="shared" si="1221"/>
        <v>0</v>
      </c>
      <c r="AS2354">
        <f t="shared" si="1222"/>
        <v>0</v>
      </c>
      <c r="AT2354">
        <f t="shared" si="1223"/>
        <v>0</v>
      </c>
      <c r="AV2354">
        <f t="shared" si="1224"/>
        <v>0</v>
      </c>
      <c r="AW2354">
        <f t="shared" si="1225"/>
        <v>0</v>
      </c>
      <c r="AX2354">
        <f t="shared" si="1226"/>
        <v>0</v>
      </c>
      <c r="AY2354">
        <f t="shared" si="1227"/>
        <v>0</v>
      </c>
      <c r="BA2354">
        <f t="shared" si="1228"/>
        <v>0</v>
      </c>
      <c r="BB2354">
        <f t="shared" si="1229"/>
        <v>0</v>
      </c>
      <c r="BC2354">
        <f t="shared" si="1230"/>
        <v>0</v>
      </c>
      <c r="BD2354">
        <f t="shared" si="1231"/>
        <v>0</v>
      </c>
      <c r="BF2354">
        <f t="shared" si="1232"/>
        <v>0</v>
      </c>
      <c r="BG2354">
        <f t="shared" si="1233"/>
        <v>0</v>
      </c>
      <c r="BH2354">
        <f t="shared" si="1234"/>
        <v>0</v>
      </c>
      <c r="BI2354">
        <f t="shared" si="1235"/>
        <v>0</v>
      </c>
      <c r="BK2354">
        <f t="shared" si="1236"/>
        <v>0</v>
      </c>
      <c r="BL2354">
        <f t="shared" si="1237"/>
        <v>0</v>
      </c>
      <c r="BM2354">
        <f t="shared" si="1238"/>
        <v>0</v>
      </c>
      <c r="BN2354">
        <f t="shared" si="1239"/>
        <v>0</v>
      </c>
      <c r="BP2354">
        <f t="shared" si="1240"/>
        <v>0</v>
      </c>
      <c r="BQ2354">
        <f t="shared" si="1241"/>
        <v>0</v>
      </c>
      <c r="BR2354">
        <f t="shared" si="1242"/>
        <v>0</v>
      </c>
      <c r="BS2354">
        <f t="shared" si="1243"/>
        <v>0</v>
      </c>
      <c r="BU2354">
        <f t="shared" si="1244"/>
        <v>0</v>
      </c>
      <c r="BV2354">
        <f t="shared" si="1245"/>
        <v>0</v>
      </c>
      <c r="BW2354">
        <f t="shared" si="1246"/>
        <v>0</v>
      </c>
      <c r="BX2354">
        <f t="shared" si="1247"/>
        <v>0</v>
      </c>
      <c r="BY2354">
        <f t="shared" si="1248"/>
        <v>0</v>
      </c>
      <c r="BZ2354">
        <f t="shared" si="1249"/>
        <v>0</v>
      </c>
      <c r="CA2354">
        <f t="shared" si="1250"/>
        <v>0</v>
      </c>
      <c r="CB2354">
        <f t="shared" si="1251"/>
        <v>0</v>
      </c>
      <c r="CC2354">
        <f t="shared" si="1252"/>
        <v>0</v>
      </c>
      <c r="CD2354">
        <f t="shared" si="1253"/>
        <v>0</v>
      </c>
    </row>
    <row r="2355" spans="1:82" ht="15" customHeight="1">
      <c r="A2355" s="166"/>
      <c r="B2355" s="7"/>
      <c r="C2355" s="207" t="s">
        <v>116</v>
      </c>
      <c r="D2355" s="322" t="str">
        <f t="shared" si="1211"/>
        <v/>
      </c>
      <c r="E2355" s="323"/>
      <c r="F2355" s="323"/>
      <c r="G2355" s="323"/>
      <c r="H2355" s="323"/>
      <c r="I2355" s="323"/>
      <c r="J2355" s="323"/>
      <c r="K2355" s="323"/>
      <c r="L2355" s="323"/>
      <c r="M2355" s="323"/>
      <c r="N2355" s="323"/>
      <c r="O2355" s="324"/>
      <c r="P2355" s="234"/>
      <c r="Q2355" s="234"/>
      <c r="R2355" s="234"/>
      <c r="S2355" s="234"/>
      <c r="T2355" s="234"/>
      <c r="U2355" s="234"/>
      <c r="V2355" s="234"/>
      <c r="W2355" s="234"/>
      <c r="X2355" s="234"/>
      <c r="Y2355" s="234"/>
      <c r="Z2355" s="234"/>
      <c r="AA2355" s="234"/>
      <c r="AB2355" s="234"/>
      <c r="AC2355" s="234"/>
      <c r="AD2355" s="234"/>
      <c r="AG2355">
        <f t="shared" si="1212"/>
        <v>0</v>
      </c>
      <c r="AH2355">
        <f t="shared" si="1213"/>
        <v>0</v>
      </c>
      <c r="AI2355">
        <f t="shared" si="1214"/>
        <v>0</v>
      </c>
      <c r="AJ2355">
        <f t="shared" si="1215"/>
        <v>0</v>
      </c>
      <c r="AL2355">
        <f t="shared" si="1216"/>
        <v>0</v>
      </c>
      <c r="AM2355">
        <f t="shared" si="1217"/>
        <v>0</v>
      </c>
      <c r="AN2355">
        <f t="shared" si="1218"/>
        <v>0</v>
      </c>
      <c r="AO2355">
        <f t="shared" si="1219"/>
        <v>0</v>
      </c>
      <c r="AQ2355">
        <f t="shared" si="1220"/>
        <v>0</v>
      </c>
      <c r="AR2355">
        <f t="shared" si="1221"/>
        <v>0</v>
      </c>
      <c r="AS2355">
        <f t="shared" si="1222"/>
        <v>0</v>
      </c>
      <c r="AT2355">
        <f t="shared" si="1223"/>
        <v>0</v>
      </c>
      <c r="AV2355">
        <f t="shared" si="1224"/>
        <v>0</v>
      </c>
      <c r="AW2355">
        <f t="shared" si="1225"/>
        <v>0</v>
      </c>
      <c r="AX2355">
        <f t="shared" si="1226"/>
        <v>0</v>
      </c>
      <c r="AY2355">
        <f t="shared" si="1227"/>
        <v>0</v>
      </c>
      <c r="BA2355">
        <f t="shared" si="1228"/>
        <v>0</v>
      </c>
      <c r="BB2355">
        <f t="shared" si="1229"/>
        <v>0</v>
      </c>
      <c r="BC2355">
        <f t="shared" si="1230"/>
        <v>0</v>
      </c>
      <c r="BD2355">
        <f t="shared" si="1231"/>
        <v>0</v>
      </c>
      <c r="BF2355">
        <f t="shared" si="1232"/>
        <v>0</v>
      </c>
      <c r="BG2355">
        <f t="shared" si="1233"/>
        <v>0</v>
      </c>
      <c r="BH2355">
        <f t="shared" si="1234"/>
        <v>0</v>
      </c>
      <c r="BI2355">
        <f t="shared" si="1235"/>
        <v>0</v>
      </c>
      <c r="BK2355">
        <f t="shared" si="1236"/>
        <v>0</v>
      </c>
      <c r="BL2355">
        <f t="shared" si="1237"/>
        <v>0</v>
      </c>
      <c r="BM2355">
        <f t="shared" si="1238"/>
        <v>0</v>
      </c>
      <c r="BN2355">
        <f t="shared" si="1239"/>
        <v>0</v>
      </c>
      <c r="BP2355">
        <f t="shared" si="1240"/>
        <v>0</v>
      </c>
      <c r="BQ2355">
        <f t="shared" si="1241"/>
        <v>0</v>
      </c>
      <c r="BR2355">
        <f t="shared" si="1242"/>
        <v>0</v>
      </c>
      <c r="BS2355">
        <f t="shared" si="1243"/>
        <v>0</v>
      </c>
      <c r="BU2355">
        <f t="shared" si="1244"/>
        <v>0</v>
      </c>
      <c r="BV2355">
        <f t="shared" si="1245"/>
        <v>0</v>
      </c>
      <c r="BW2355">
        <f t="shared" si="1246"/>
        <v>0</v>
      </c>
      <c r="BX2355">
        <f t="shared" si="1247"/>
        <v>0</v>
      </c>
      <c r="BY2355">
        <f t="shared" si="1248"/>
        <v>0</v>
      </c>
      <c r="BZ2355">
        <f t="shared" si="1249"/>
        <v>0</v>
      </c>
      <c r="CA2355">
        <f t="shared" si="1250"/>
        <v>0</v>
      </c>
      <c r="CB2355">
        <f t="shared" si="1251"/>
        <v>0</v>
      </c>
      <c r="CC2355">
        <f t="shared" si="1252"/>
        <v>0</v>
      </c>
      <c r="CD2355">
        <f t="shared" si="1253"/>
        <v>0</v>
      </c>
    </row>
    <row r="2356" spans="1:82" ht="15" customHeight="1">
      <c r="A2356" s="166"/>
      <c r="B2356" s="7"/>
      <c r="C2356" s="207" t="s">
        <v>117</v>
      </c>
      <c r="D2356" s="322" t="str">
        <f t="shared" si="1211"/>
        <v/>
      </c>
      <c r="E2356" s="323"/>
      <c r="F2356" s="323"/>
      <c r="G2356" s="323"/>
      <c r="H2356" s="323"/>
      <c r="I2356" s="323"/>
      <c r="J2356" s="323"/>
      <c r="K2356" s="323"/>
      <c r="L2356" s="323"/>
      <c r="M2356" s="323"/>
      <c r="N2356" s="323"/>
      <c r="O2356" s="324"/>
      <c r="P2356" s="234"/>
      <c r="Q2356" s="234"/>
      <c r="R2356" s="234"/>
      <c r="S2356" s="234"/>
      <c r="T2356" s="234"/>
      <c r="U2356" s="234"/>
      <c r="V2356" s="234"/>
      <c r="W2356" s="234"/>
      <c r="X2356" s="234"/>
      <c r="Y2356" s="234"/>
      <c r="Z2356" s="234"/>
      <c r="AA2356" s="234"/>
      <c r="AB2356" s="234"/>
      <c r="AC2356" s="234"/>
      <c r="AD2356" s="234"/>
      <c r="AG2356">
        <f t="shared" si="1212"/>
        <v>0</v>
      </c>
      <c r="AH2356">
        <f t="shared" si="1213"/>
        <v>0</v>
      </c>
      <c r="AI2356">
        <f t="shared" si="1214"/>
        <v>0</v>
      </c>
      <c r="AJ2356">
        <f t="shared" si="1215"/>
        <v>0</v>
      </c>
      <c r="AL2356">
        <f t="shared" si="1216"/>
        <v>0</v>
      </c>
      <c r="AM2356">
        <f t="shared" si="1217"/>
        <v>0</v>
      </c>
      <c r="AN2356">
        <f t="shared" si="1218"/>
        <v>0</v>
      </c>
      <c r="AO2356">
        <f t="shared" si="1219"/>
        <v>0</v>
      </c>
      <c r="AQ2356">
        <f t="shared" si="1220"/>
        <v>0</v>
      </c>
      <c r="AR2356">
        <f t="shared" si="1221"/>
        <v>0</v>
      </c>
      <c r="AS2356">
        <f t="shared" si="1222"/>
        <v>0</v>
      </c>
      <c r="AT2356">
        <f t="shared" si="1223"/>
        <v>0</v>
      </c>
      <c r="AV2356">
        <f t="shared" si="1224"/>
        <v>0</v>
      </c>
      <c r="AW2356">
        <f t="shared" si="1225"/>
        <v>0</v>
      </c>
      <c r="AX2356">
        <f t="shared" si="1226"/>
        <v>0</v>
      </c>
      <c r="AY2356">
        <f t="shared" si="1227"/>
        <v>0</v>
      </c>
      <c r="BA2356">
        <f t="shared" si="1228"/>
        <v>0</v>
      </c>
      <c r="BB2356">
        <f t="shared" si="1229"/>
        <v>0</v>
      </c>
      <c r="BC2356">
        <f t="shared" si="1230"/>
        <v>0</v>
      </c>
      <c r="BD2356">
        <f t="shared" si="1231"/>
        <v>0</v>
      </c>
      <c r="BF2356">
        <f t="shared" si="1232"/>
        <v>0</v>
      </c>
      <c r="BG2356">
        <f t="shared" si="1233"/>
        <v>0</v>
      </c>
      <c r="BH2356">
        <f t="shared" si="1234"/>
        <v>0</v>
      </c>
      <c r="BI2356">
        <f t="shared" si="1235"/>
        <v>0</v>
      </c>
      <c r="BK2356">
        <f t="shared" si="1236"/>
        <v>0</v>
      </c>
      <c r="BL2356">
        <f t="shared" si="1237"/>
        <v>0</v>
      </c>
      <c r="BM2356">
        <f t="shared" si="1238"/>
        <v>0</v>
      </c>
      <c r="BN2356">
        <f t="shared" si="1239"/>
        <v>0</v>
      </c>
      <c r="BP2356">
        <f t="shared" si="1240"/>
        <v>0</v>
      </c>
      <c r="BQ2356">
        <f t="shared" si="1241"/>
        <v>0</v>
      </c>
      <c r="BR2356">
        <f t="shared" si="1242"/>
        <v>0</v>
      </c>
      <c r="BS2356">
        <f t="shared" si="1243"/>
        <v>0</v>
      </c>
      <c r="BU2356">
        <f t="shared" si="1244"/>
        <v>0</v>
      </c>
      <c r="BV2356">
        <f t="shared" si="1245"/>
        <v>0</v>
      </c>
      <c r="BW2356">
        <f t="shared" si="1246"/>
        <v>0</v>
      </c>
      <c r="BX2356">
        <f t="shared" si="1247"/>
        <v>0</v>
      </c>
      <c r="BY2356">
        <f t="shared" si="1248"/>
        <v>0</v>
      </c>
      <c r="BZ2356">
        <f t="shared" si="1249"/>
        <v>0</v>
      </c>
      <c r="CA2356">
        <f t="shared" si="1250"/>
        <v>0</v>
      </c>
      <c r="CB2356">
        <f t="shared" si="1251"/>
        <v>0</v>
      </c>
      <c r="CC2356">
        <f t="shared" si="1252"/>
        <v>0</v>
      </c>
      <c r="CD2356">
        <f t="shared" si="1253"/>
        <v>0</v>
      </c>
    </row>
    <row r="2357" spans="1:82" ht="15" customHeight="1">
      <c r="A2357" s="166"/>
      <c r="B2357" s="7"/>
      <c r="C2357" s="207" t="s">
        <v>118</v>
      </c>
      <c r="D2357" s="322" t="str">
        <f t="shared" si="1211"/>
        <v/>
      </c>
      <c r="E2357" s="323"/>
      <c r="F2357" s="323"/>
      <c r="G2357" s="323"/>
      <c r="H2357" s="323"/>
      <c r="I2357" s="323"/>
      <c r="J2357" s="323"/>
      <c r="K2357" s="323"/>
      <c r="L2357" s="323"/>
      <c r="M2357" s="323"/>
      <c r="N2357" s="323"/>
      <c r="O2357" s="324"/>
      <c r="P2357" s="234"/>
      <c r="Q2357" s="234"/>
      <c r="R2357" s="234"/>
      <c r="S2357" s="234"/>
      <c r="T2357" s="234"/>
      <c r="U2357" s="234"/>
      <c r="V2357" s="234"/>
      <c r="W2357" s="234"/>
      <c r="X2357" s="234"/>
      <c r="Y2357" s="234"/>
      <c r="Z2357" s="234"/>
      <c r="AA2357" s="234"/>
      <c r="AB2357" s="234"/>
      <c r="AC2357" s="234"/>
      <c r="AD2357" s="234"/>
      <c r="AG2357">
        <f t="shared" si="1212"/>
        <v>0</v>
      </c>
      <c r="AH2357">
        <f t="shared" si="1213"/>
        <v>0</v>
      </c>
      <c r="AI2357">
        <f t="shared" si="1214"/>
        <v>0</v>
      </c>
      <c r="AJ2357">
        <f t="shared" si="1215"/>
        <v>0</v>
      </c>
      <c r="AL2357">
        <f t="shared" si="1216"/>
        <v>0</v>
      </c>
      <c r="AM2357">
        <f t="shared" si="1217"/>
        <v>0</v>
      </c>
      <c r="AN2357">
        <f t="shared" si="1218"/>
        <v>0</v>
      </c>
      <c r="AO2357">
        <f t="shared" si="1219"/>
        <v>0</v>
      </c>
      <c r="AQ2357">
        <f t="shared" si="1220"/>
        <v>0</v>
      </c>
      <c r="AR2357">
        <f t="shared" si="1221"/>
        <v>0</v>
      </c>
      <c r="AS2357">
        <f t="shared" si="1222"/>
        <v>0</v>
      </c>
      <c r="AT2357">
        <f t="shared" si="1223"/>
        <v>0</v>
      </c>
      <c r="AV2357">
        <f t="shared" si="1224"/>
        <v>0</v>
      </c>
      <c r="AW2357">
        <f t="shared" si="1225"/>
        <v>0</v>
      </c>
      <c r="AX2357">
        <f t="shared" si="1226"/>
        <v>0</v>
      </c>
      <c r="AY2357">
        <f t="shared" si="1227"/>
        <v>0</v>
      </c>
      <c r="BA2357">
        <f t="shared" si="1228"/>
        <v>0</v>
      </c>
      <c r="BB2357">
        <f t="shared" si="1229"/>
        <v>0</v>
      </c>
      <c r="BC2357">
        <f t="shared" si="1230"/>
        <v>0</v>
      </c>
      <c r="BD2357">
        <f t="shared" si="1231"/>
        <v>0</v>
      </c>
      <c r="BF2357">
        <f t="shared" si="1232"/>
        <v>0</v>
      </c>
      <c r="BG2357">
        <f t="shared" si="1233"/>
        <v>0</v>
      </c>
      <c r="BH2357">
        <f t="shared" si="1234"/>
        <v>0</v>
      </c>
      <c r="BI2357">
        <f t="shared" si="1235"/>
        <v>0</v>
      </c>
      <c r="BK2357">
        <f t="shared" si="1236"/>
        <v>0</v>
      </c>
      <c r="BL2357">
        <f t="shared" si="1237"/>
        <v>0</v>
      </c>
      <c r="BM2357">
        <f t="shared" si="1238"/>
        <v>0</v>
      </c>
      <c r="BN2357">
        <f t="shared" si="1239"/>
        <v>0</v>
      </c>
      <c r="BP2357">
        <f t="shared" si="1240"/>
        <v>0</v>
      </c>
      <c r="BQ2357">
        <f t="shared" si="1241"/>
        <v>0</v>
      </c>
      <c r="BR2357">
        <f t="shared" si="1242"/>
        <v>0</v>
      </c>
      <c r="BS2357">
        <f t="shared" si="1243"/>
        <v>0</v>
      </c>
      <c r="BU2357">
        <f t="shared" si="1244"/>
        <v>0</v>
      </c>
      <c r="BV2357">
        <f t="shared" si="1245"/>
        <v>0</v>
      </c>
      <c r="BW2357">
        <f t="shared" si="1246"/>
        <v>0</v>
      </c>
      <c r="BX2357">
        <f t="shared" si="1247"/>
        <v>0</v>
      </c>
      <c r="BY2357">
        <f t="shared" si="1248"/>
        <v>0</v>
      </c>
      <c r="BZ2357">
        <f t="shared" si="1249"/>
        <v>0</v>
      </c>
      <c r="CA2357">
        <f t="shared" si="1250"/>
        <v>0</v>
      </c>
      <c r="CB2357">
        <f t="shared" si="1251"/>
        <v>0</v>
      </c>
      <c r="CC2357">
        <f t="shared" si="1252"/>
        <v>0</v>
      </c>
      <c r="CD2357">
        <f t="shared" si="1253"/>
        <v>0</v>
      </c>
    </row>
    <row r="2358" spans="1:82" ht="15" customHeight="1">
      <c r="A2358" s="166"/>
      <c r="B2358" s="7"/>
      <c r="C2358" s="207" t="s">
        <v>119</v>
      </c>
      <c r="D2358" s="322" t="str">
        <f t="shared" si="1211"/>
        <v/>
      </c>
      <c r="E2358" s="323"/>
      <c r="F2358" s="323"/>
      <c r="G2358" s="323"/>
      <c r="H2358" s="323"/>
      <c r="I2358" s="323"/>
      <c r="J2358" s="323"/>
      <c r="K2358" s="323"/>
      <c r="L2358" s="323"/>
      <c r="M2358" s="323"/>
      <c r="N2358" s="323"/>
      <c r="O2358" s="324"/>
      <c r="P2358" s="234"/>
      <c r="Q2358" s="234"/>
      <c r="R2358" s="234"/>
      <c r="S2358" s="234"/>
      <c r="T2358" s="234"/>
      <c r="U2358" s="234"/>
      <c r="V2358" s="234"/>
      <c r="W2358" s="234"/>
      <c r="X2358" s="234"/>
      <c r="Y2358" s="234"/>
      <c r="Z2358" s="234"/>
      <c r="AA2358" s="234"/>
      <c r="AB2358" s="234"/>
      <c r="AC2358" s="234"/>
      <c r="AD2358" s="234"/>
      <c r="AG2358">
        <f t="shared" si="1212"/>
        <v>0</v>
      </c>
      <c r="AH2358">
        <f t="shared" si="1213"/>
        <v>0</v>
      </c>
      <c r="AI2358">
        <f t="shared" si="1214"/>
        <v>0</v>
      </c>
      <c r="AJ2358">
        <f t="shared" si="1215"/>
        <v>0</v>
      </c>
      <c r="AL2358">
        <f t="shared" si="1216"/>
        <v>0</v>
      </c>
      <c r="AM2358">
        <f t="shared" si="1217"/>
        <v>0</v>
      </c>
      <c r="AN2358">
        <f t="shared" si="1218"/>
        <v>0</v>
      </c>
      <c r="AO2358">
        <f t="shared" si="1219"/>
        <v>0</v>
      </c>
      <c r="AQ2358">
        <f t="shared" si="1220"/>
        <v>0</v>
      </c>
      <c r="AR2358">
        <f t="shared" si="1221"/>
        <v>0</v>
      </c>
      <c r="AS2358">
        <f t="shared" si="1222"/>
        <v>0</v>
      </c>
      <c r="AT2358">
        <f t="shared" si="1223"/>
        <v>0</v>
      </c>
      <c r="AV2358">
        <f t="shared" si="1224"/>
        <v>0</v>
      </c>
      <c r="AW2358">
        <f t="shared" si="1225"/>
        <v>0</v>
      </c>
      <c r="AX2358">
        <f t="shared" si="1226"/>
        <v>0</v>
      </c>
      <c r="AY2358">
        <f t="shared" si="1227"/>
        <v>0</v>
      </c>
      <c r="BA2358">
        <f t="shared" si="1228"/>
        <v>0</v>
      </c>
      <c r="BB2358">
        <f t="shared" si="1229"/>
        <v>0</v>
      </c>
      <c r="BC2358">
        <f t="shared" si="1230"/>
        <v>0</v>
      </c>
      <c r="BD2358">
        <f t="shared" si="1231"/>
        <v>0</v>
      </c>
      <c r="BF2358">
        <f t="shared" si="1232"/>
        <v>0</v>
      </c>
      <c r="BG2358">
        <f t="shared" si="1233"/>
        <v>0</v>
      </c>
      <c r="BH2358">
        <f t="shared" si="1234"/>
        <v>0</v>
      </c>
      <c r="BI2358">
        <f t="shared" si="1235"/>
        <v>0</v>
      </c>
      <c r="BK2358">
        <f t="shared" si="1236"/>
        <v>0</v>
      </c>
      <c r="BL2358">
        <f t="shared" si="1237"/>
        <v>0</v>
      </c>
      <c r="BM2358">
        <f t="shared" si="1238"/>
        <v>0</v>
      </c>
      <c r="BN2358">
        <f t="shared" si="1239"/>
        <v>0</v>
      </c>
      <c r="BP2358">
        <f t="shared" si="1240"/>
        <v>0</v>
      </c>
      <c r="BQ2358">
        <f t="shared" si="1241"/>
        <v>0</v>
      </c>
      <c r="BR2358">
        <f t="shared" si="1242"/>
        <v>0</v>
      </c>
      <c r="BS2358">
        <f t="shared" si="1243"/>
        <v>0</v>
      </c>
      <c r="BU2358">
        <f t="shared" si="1244"/>
        <v>0</v>
      </c>
      <c r="BV2358">
        <f t="shared" si="1245"/>
        <v>0</v>
      </c>
      <c r="BW2358">
        <f t="shared" si="1246"/>
        <v>0</v>
      </c>
      <c r="BX2358">
        <f t="shared" si="1247"/>
        <v>0</v>
      </c>
      <c r="BY2358">
        <f t="shared" si="1248"/>
        <v>0</v>
      </c>
      <c r="BZ2358">
        <f t="shared" si="1249"/>
        <v>0</v>
      </c>
      <c r="CA2358">
        <f t="shared" si="1250"/>
        <v>0</v>
      </c>
      <c r="CB2358">
        <f t="shared" si="1251"/>
        <v>0</v>
      </c>
      <c r="CC2358">
        <f t="shared" si="1252"/>
        <v>0</v>
      </c>
      <c r="CD2358">
        <f t="shared" si="1253"/>
        <v>0</v>
      </c>
    </row>
    <row r="2359" spans="1:82" ht="15" customHeight="1">
      <c r="A2359" s="166"/>
      <c r="B2359" s="7"/>
      <c r="C2359" s="207" t="s">
        <v>120</v>
      </c>
      <c r="D2359" s="322" t="str">
        <f t="shared" si="1211"/>
        <v/>
      </c>
      <c r="E2359" s="323"/>
      <c r="F2359" s="323"/>
      <c r="G2359" s="323"/>
      <c r="H2359" s="323"/>
      <c r="I2359" s="323"/>
      <c r="J2359" s="323"/>
      <c r="K2359" s="323"/>
      <c r="L2359" s="323"/>
      <c r="M2359" s="323"/>
      <c r="N2359" s="323"/>
      <c r="O2359" s="324"/>
      <c r="P2359" s="234"/>
      <c r="Q2359" s="234"/>
      <c r="R2359" s="234"/>
      <c r="S2359" s="234"/>
      <c r="T2359" s="234"/>
      <c r="U2359" s="234"/>
      <c r="V2359" s="234"/>
      <c r="W2359" s="234"/>
      <c r="X2359" s="234"/>
      <c r="Y2359" s="234"/>
      <c r="Z2359" s="234"/>
      <c r="AA2359" s="234"/>
      <c r="AB2359" s="234"/>
      <c r="AC2359" s="234"/>
      <c r="AD2359" s="234"/>
      <c r="AG2359">
        <f t="shared" si="1212"/>
        <v>0</v>
      </c>
      <c r="AH2359">
        <f t="shared" si="1213"/>
        <v>0</v>
      </c>
      <c r="AI2359">
        <f t="shared" si="1214"/>
        <v>0</v>
      </c>
      <c r="AJ2359">
        <f t="shared" si="1215"/>
        <v>0</v>
      </c>
      <c r="AL2359">
        <f t="shared" si="1216"/>
        <v>0</v>
      </c>
      <c r="AM2359">
        <f t="shared" si="1217"/>
        <v>0</v>
      </c>
      <c r="AN2359">
        <f t="shared" si="1218"/>
        <v>0</v>
      </c>
      <c r="AO2359">
        <f t="shared" si="1219"/>
        <v>0</v>
      </c>
      <c r="AQ2359">
        <f t="shared" si="1220"/>
        <v>0</v>
      </c>
      <c r="AR2359">
        <f t="shared" si="1221"/>
        <v>0</v>
      </c>
      <c r="AS2359">
        <f t="shared" si="1222"/>
        <v>0</v>
      </c>
      <c r="AT2359">
        <f t="shared" si="1223"/>
        <v>0</v>
      </c>
      <c r="AV2359">
        <f t="shared" si="1224"/>
        <v>0</v>
      </c>
      <c r="AW2359">
        <f t="shared" si="1225"/>
        <v>0</v>
      </c>
      <c r="AX2359">
        <f t="shared" si="1226"/>
        <v>0</v>
      </c>
      <c r="AY2359">
        <f t="shared" si="1227"/>
        <v>0</v>
      </c>
      <c r="BA2359">
        <f t="shared" si="1228"/>
        <v>0</v>
      </c>
      <c r="BB2359">
        <f t="shared" si="1229"/>
        <v>0</v>
      </c>
      <c r="BC2359">
        <f t="shared" si="1230"/>
        <v>0</v>
      </c>
      <c r="BD2359">
        <f t="shared" si="1231"/>
        <v>0</v>
      </c>
      <c r="BF2359">
        <f t="shared" si="1232"/>
        <v>0</v>
      </c>
      <c r="BG2359">
        <f t="shared" si="1233"/>
        <v>0</v>
      </c>
      <c r="BH2359">
        <f t="shared" si="1234"/>
        <v>0</v>
      </c>
      <c r="BI2359">
        <f t="shared" si="1235"/>
        <v>0</v>
      </c>
      <c r="BK2359">
        <f t="shared" si="1236"/>
        <v>0</v>
      </c>
      <c r="BL2359">
        <f t="shared" si="1237"/>
        <v>0</v>
      </c>
      <c r="BM2359">
        <f t="shared" si="1238"/>
        <v>0</v>
      </c>
      <c r="BN2359">
        <f t="shared" si="1239"/>
        <v>0</v>
      </c>
      <c r="BP2359">
        <f t="shared" si="1240"/>
        <v>0</v>
      </c>
      <c r="BQ2359">
        <f t="shared" si="1241"/>
        <v>0</v>
      </c>
      <c r="BR2359">
        <f t="shared" si="1242"/>
        <v>0</v>
      </c>
      <c r="BS2359">
        <f t="shared" si="1243"/>
        <v>0</v>
      </c>
      <c r="BU2359">
        <f t="shared" si="1244"/>
        <v>0</v>
      </c>
      <c r="BV2359">
        <f t="shared" si="1245"/>
        <v>0</v>
      </c>
      <c r="BW2359">
        <f t="shared" si="1246"/>
        <v>0</v>
      </c>
      <c r="BX2359">
        <f t="shared" si="1247"/>
        <v>0</v>
      </c>
      <c r="BY2359">
        <f t="shared" si="1248"/>
        <v>0</v>
      </c>
      <c r="BZ2359">
        <f t="shared" si="1249"/>
        <v>0</v>
      </c>
      <c r="CA2359">
        <f t="shared" si="1250"/>
        <v>0</v>
      </c>
      <c r="CB2359">
        <f t="shared" si="1251"/>
        <v>0</v>
      </c>
      <c r="CC2359">
        <f t="shared" si="1252"/>
        <v>0</v>
      </c>
      <c r="CD2359">
        <f t="shared" si="1253"/>
        <v>0</v>
      </c>
    </row>
    <row r="2360" spans="1:82" ht="15" customHeight="1">
      <c r="A2360" s="166"/>
      <c r="B2360" s="7"/>
      <c r="C2360" s="207" t="s">
        <v>121</v>
      </c>
      <c r="D2360" s="322" t="str">
        <f t="shared" si="1211"/>
        <v/>
      </c>
      <c r="E2360" s="323"/>
      <c r="F2360" s="323"/>
      <c r="G2360" s="323"/>
      <c r="H2360" s="323"/>
      <c r="I2360" s="323"/>
      <c r="J2360" s="323"/>
      <c r="K2360" s="323"/>
      <c r="L2360" s="323"/>
      <c r="M2360" s="323"/>
      <c r="N2360" s="323"/>
      <c r="O2360" s="324"/>
      <c r="P2360" s="234"/>
      <c r="Q2360" s="234"/>
      <c r="R2360" s="234"/>
      <c r="S2360" s="234"/>
      <c r="T2360" s="234"/>
      <c r="U2360" s="234"/>
      <c r="V2360" s="234"/>
      <c r="W2360" s="234"/>
      <c r="X2360" s="234"/>
      <c r="Y2360" s="234"/>
      <c r="Z2360" s="234"/>
      <c r="AA2360" s="234"/>
      <c r="AB2360" s="234"/>
      <c r="AC2360" s="234"/>
      <c r="AD2360" s="234"/>
      <c r="AG2360">
        <f t="shared" si="1212"/>
        <v>0</v>
      </c>
      <c r="AH2360">
        <f t="shared" si="1213"/>
        <v>0</v>
      </c>
      <c r="AI2360">
        <f t="shared" si="1214"/>
        <v>0</v>
      </c>
      <c r="AJ2360">
        <f t="shared" si="1215"/>
        <v>0</v>
      </c>
      <c r="AL2360">
        <f t="shared" si="1216"/>
        <v>0</v>
      </c>
      <c r="AM2360">
        <f t="shared" si="1217"/>
        <v>0</v>
      </c>
      <c r="AN2360">
        <f t="shared" si="1218"/>
        <v>0</v>
      </c>
      <c r="AO2360">
        <f t="shared" si="1219"/>
        <v>0</v>
      </c>
      <c r="AQ2360">
        <f t="shared" si="1220"/>
        <v>0</v>
      </c>
      <c r="AR2360">
        <f t="shared" si="1221"/>
        <v>0</v>
      </c>
      <c r="AS2360">
        <f t="shared" si="1222"/>
        <v>0</v>
      </c>
      <c r="AT2360">
        <f t="shared" si="1223"/>
        <v>0</v>
      </c>
      <c r="AV2360">
        <f t="shared" si="1224"/>
        <v>0</v>
      </c>
      <c r="AW2360">
        <f t="shared" si="1225"/>
        <v>0</v>
      </c>
      <c r="AX2360">
        <f t="shared" si="1226"/>
        <v>0</v>
      </c>
      <c r="AY2360">
        <f t="shared" si="1227"/>
        <v>0</v>
      </c>
      <c r="BA2360">
        <f t="shared" si="1228"/>
        <v>0</v>
      </c>
      <c r="BB2360">
        <f t="shared" si="1229"/>
        <v>0</v>
      </c>
      <c r="BC2360">
        <f t="shared" si="1230"/>
        <v>0</v>
      </c>
      <c r="BD2360">
        <f t="shared" si="1231"/>
        <v>0</v>
      </c>
      <c r="BF2360">
        <f t="shared" si="1232"/>
        <v>0</v>
      </c>
      <c r="BG2360">
        <f t="shared" si="1233"/>
        <v>0</v>
      </c>
      <c r="BH2360">
        <f t="shared" si="1234"/>
        <v>0</v>
      </c>
      <c r="BI2360">
        <f t="shared" si="1235"/>
        <v>0</v>
      </c>
      <c r="BK2360">
        <f t="shared" si="1236"/>
        <v>0</v>
      </c>
      <c r="BL2360">
        <f t="shared" si="1237"/>
        <v>0</v>
      </c>
      <c r="BM2360">
        <f t="shared" si="1238"/>
        <v>0</v>
      </c>
      <c r="BN2360">
        <f t="shared" si="1239"/>
        <v>0</v>
      </c>
      <c r="BP2360">
        <f t="shared" si="1240"/>
        <v>0</v>
      </c>
      <c r="BQ2360">
        <f t="shared" si="1241"/>
        <v>0</v>
      </c>
      <c r="BR2360">
        <f t="shared" si="1242"/>
        <v>0</v>
      </c>
      <c r="BS2360">
        <f t="shared" si="1243"/>
        <v>0</v>
      </c>
      <c r="BU2360">
        <f t="shared" si="1244"/>
        <v>0</v>
      </c>
      <c r="BV2360">
        <f t="shared" si="1245"/>
        <v>0</v>
      </c>
      <c r="BW2360">
        <f t="shared" si="1246"/>
        <v>0</v>
      </c>
      <c r="BX2360">
        <f t="shared" si="1247"/>
        <v>0</v>
      </c>
      <c r="BY2360">
        <f t="shared" si="1248"/>
        <v>0</v>
      </c>
      <c r="BZ2360">
        <f t="shared" si="1249"/>
        <v>0</v>
      </c>
      <c r="CA2360">
        <f t="shared" si="1250"/>
        <v>0</v>
      </c>
      <c r="CB2360">
        <f t="shared" si="1251"/>
        <v>0</v>
      </c>
      <c r="CC2360">
        <f t="shared" si="1252"/>
        <v>0</v>
      </c>
      <c r="CD2360">
        <f t="shared" si="1253"/>
        <v>0</v>
      </c>
    </row>
    <row r="2361" spans="1:82" ht="15" customHeight="1">
      <c r="A2361" s="166"/>
      <c r="B2361" s="7"/>
      <c r="C2361" s="207" t="s">
        <v>122</v>
      </c>
      <c r="D2361" s="322" t="str">
        <f t="shared" si="1211"/>
        <v/>
      </c>
      <c r="E2361" s="323"/>
      <c r="F2361" s="323"/>
      <c r="G2361" s="323"/>
      <c r="H2361" s="323"/>
      <c r="I2361" s="323"/>
      <c r="J2361" s="323"/>
      <c r="K2361" s="323"/>
      <c r="L2361" s="323"/>
      <c r="M2361" s="323"/>
      <c r="N2361" s="323"/>
      <c r="O2361" s="324"/>
      <c r="P2361" s="234"/>
      <c r="Q2361" s="234"/>
      <c r="R2361" s="234"/>
      <c r="S2361" s="234"/>
      <c r="T2361" s="234"/>
      <c r="U2361" s="234"/>
      <c r="V2361" s="234"/>
      <c r="W2361" s="234"/>
      <c r="X2361" s="234"/>
      <c r="Y2361" s="234"/>
      <c r="Z2361" s="234"/>
      <c r="AA2361" s="234"/>
      <c r="AB2361" s="234"/>
      <c r="AC2361" s="234"/>
      <c r="AD2361" s="234"/>
      <c r="AG2361">
        <f t="shared" si="1212"/>
        <v>0</v>
      </c>
      <c r="AH2361">
        <f t="shared" si="1213"/>
        <v>0</v>
      </c>
      <c r="AI2361">
        <f t="shared" si="1214"/>
        <v>0</v>
      </c>
      <c r="AJ2361">
        <f t="shared" si="1215"/>
        <v>0</v>
      </c>
      <c r="AL2361">
        <f t="shared" si="1216"/>
        <v>0</v>
      </c>
      <c r="AM2361">
        <f t="shared" si="1217"/>
        <v>0</v>
      </c>
      <c r="AN2361">
        <f t="shared" si="1218"/>
        <v>0</v>
      </c>
      <c r="AO2361">
        <f t="shared" si="1219"/>
        <v>0</v>
      </c>
      <c r="AQ2361">
        <f t="shared" si="1220"/>
        <v>0</v>
      </c>
      <c r="AR2361">
        <f t="shared" si="1221"/>
        <v>0</v>
      </c>
      <c r="AS2361">
        <f t="shared" si="1222"/>
        <v>0</v>
      </c>
      <c r="AT2361">
        <f t="shared" si="1223"/>
        <v>0</v>
      </c>
      <c r="AV2361">
        <f t="shared" si="1224"/>
        <v>0</v>
      </c>
      <c r="AW2361">
        <f t="shared" si="1225"/>
        <v>0</v>
      </c>
      <c r="AX2361">
        <f t="shared" si="1226"/>
        <v>0</v>
      </c>
      <c r="AY2361">
        <f t="shared" si="1227"/>
        <v>0</v>
      </c>
      <c r="BA2361">
        <f t="shared" si="1228"/>
        <v>0</v>
      </c>
      <c r="BB2361">
        <f t="shared" si="1229"/>
        <v>0</v>
      </c>
      <c r="BC2361">
        <f t="shared" si="1230"/>
        <v>0</v>
      </c>
      <c r="BD2361">
        <f t="shared" si="1231"/>
        <v>0</v>
      </c>
      <c r="BF2361">
        <f t="shared" si="1232"/>
        <v>0</v>
      </c>
      <c r="BG2361">
        <f t="shared" si="1233"/>
        <v>0</v>
      </c>
      <c r="BH2361">
        <f t="shared" si="1234"/>
        <v>0</v>
      </c>
      <c r="BI2361">
        <f t="shared" si="1235"/>
        <v>0</v>
      </c>
      <c r="BK2361">
        <f t="shared" si="1236"/>
        <v>0</v>
      </c>
      <c r="BL2361">
        <f t="shared" si="1237"/>
        <v>0</v>
      </c>
      <c r="BM2361">
        <f t="shared" si="1238"/>
        <v>0</v>
      </c>
      <c r="BN2361">
        <f t="shared" si="1239"/>
        <v>0</v>
      </c>
      <c r="BP2361">
        <f t="shared" si="1240"/>
        <v>0</v>
      </c>
      <c r="BQ2361">
        <f t="shared" si="1241"/>
        <v>0</v>
      </c>
      <c r="BR2361">
        <f t="shared" si="1242"/>
        <v>0</v>
      </c>
      <c r="BS2361">
        <f t="shared" si="1243"/>
        <v>0</v>
      </c>
      <c r="BU2361">
        <f t="shared" si="1244"/>
        <v>0</v>
      </c>
      <c r="BV2361">
        <f t="shared" si="1245"/>
        <v>0</v>
      </c>
      <c r="BW2361">
        <f t="shared" si="1246"/>
        <v>0</v>
      </c>
      <c r="BX2361">
        <f t="shared" si="1247"/>
        <v>0</v>
      </c>
      <c r="BY2361">
        <f t="shared" si="1248"/>
        <v>0</v>
      </c>
      <c r="BZ2361">
        <f t="shared" si="1249"/>
        <v>0</v>
      </c>
      <c r="CA2361">
        <f t="shared" si="1250"/>
        <v>0</v>
      </c>
      <c r="CB2361">
        <f t="shared" si="1251"/>
        <v>0</v>
      </c>
      <c r="CC2361">
        <f t="shared" si="1252"/>
        <v>0</v>
      </c>
      <c r="CD2361">
        <f t="shared" si="1253"/>
        <v>0</v>
      </c>
    </row>
    <row r="2362" spans="1:82" ht="15" customHeight="1">
      <c r="A2362" s="166"/>
      <c r="B2362" s="7"/>
      <c r="C2362" s="207" t="s">
        <v>123</v>
      </c>
      <c r="D2362" s="322" t="str">
        <f t="shared" si="1211"/>
        <v/>
      </c>
      <c r="E2362" s="323"/>
      <c r="F2362" s="323"/>
      <c r="G2362" s="323"/>
      <c r="H2362" s="323"/>
      <c r="I2362" s="323"/>
      <c r="J2362" s="323"/>
      <c r="K2362" s="323"/>
      <c r="L2362" s="323"/>
      <c r="M2362" s="323"/>
      <c r="N2362" s="323"/>
      <c r="O2362" s="324"/>
      <c r="P2362" s="234"/>
      <c r="Q2362" s="234"/>
      <c r="R2362" s="234"/>
      <c r="S2362" s="234"/>
      <c r="T2362" s="234"/>
      <c r="U2362" s="234"/>
      <c r="V2362" s="234"/>
      <c r="W2362" s="234"/>
      <c r="X2362" s="234"/>
      <c r="Y2362" s="234"/>
      <c r="Z2362" s="234"/>
      <c r="AA2362" s="234"/>
      <c r="AB2362" s="234"/>
      <c r="AC2362" s="234"/>
      <c r="AD2362" s="234"/>
      <c r="AG2362">
        <f t="shared" si="1212"/>
        <v>0</v>
      </c>
      <c r="AH2362">
        <f t="shared" si="1213"/>
        <v>0</v>
      </c>
      <c r="AI2362">
        <f t="shared" si="1214"/>
        <v>0</v>
      </c>
      <c r="AJ2362">
        <f t="shared" si="1215"/>
        <v>0</v>
      </c>
      <c r="AL2362">
        <f t="shared" si="1216"/>
        <v>0</v>
      </c>
      <c r="AM2362">
        <f t="shared" si="1217"/>
        <v>0</v>
      </c>
      <c r="AN2362">
        <f t="shared" si="1218"/>
        <v>0</v>
      </c>
      <c r="AO2362">
        <f t="shared" si="1219"/>
        <v>0</v>
      </c>
      <c r="AQ2362">
        <f t="shared" si="1220"/>
        <v>0</v>
      </c>
      <c r="AR2362">
        <f t="shared" si="1221"/>
        <v>0</v>
      </c>
      <c r="AS2362">
        <f t="shared" si="1222"/>
        <v>0</v>
      </c>
      <c r="AT2362">
        <f t="shared" si="1223"/>
        <v>0</v>
      </c>
      <c r="AV2362">
        <f t="shared" si="1224"/>
        <v>0</v>
      </c>
      <c r="AW2362">
        <f t="shared" si="1225"/>
        <v>0</v>
      </c>
      <c r="AX2362">
        <f t="shared" si="1226"/>
        <v>0</v>
      </c>
      <c r="AY2362">
        <f t="shared" si="1227"/>
        <v>0</v>
      </c>
      <c r="BA2362">
        <f t="shared" si="1228"/>
        <v>0</v>
      </c>
      <c r="BB2362">
        <f t="shared" si="1229"/>
        <v>0</v>
      </c>
      <c r="BC2362">
        <f t="shared" si="1230"/>
        <v>0</v>
      </c>
      <c r="BD2362">
        <f t="shared" si="1231"/>
        <v>0</v>
      </c>
      <c r="BF2362">
        <f t="shared" si="1232"/>
        <v>0</v>
      </c>
      <c r="BG2362">
        <f t="shared" si="1233"/>
        <v>0</v>
      </c>
      <c r="BH2362">
        <f t="shared" si="1234"/>
        <v>0</v>
      </c>
      <c r="BI2362">
        <f t="shared" si="1235"/>
        <v>0</v>
      </c>
      <c r="BK2362">
        <f t="shared" si="1236"/>
        <v>0</v>
      </c>
      <c r="BL2362">
        <f t="shared" si="1237"/>
        <v>0</v>
      </c>
      <c r="BM2362">
        <f t="shared" si="1238"/>
        <v>0</v>
      </c>
      <c r="BN2362">
        <f t="shared" si="1239"/>
        <v>0</v>
      </c>
      <c r="BP2362">
        <f t="shared" si="1240"/>
        <v>0</v>
      </c>
      <c r="BQ2362">
        <f t="shared" si="1241"/>
        <v>0</v>
      </c>
      <c r="BR2362">
        <f t="shared" si="1242"/>
        <v>0</v>
      </c>
      <c r="BS2362">
        <f t="shared" si="1243"/>
        <v>0</v>
      </c>
      <c r="BU2362">
        <f t="shared" si="1244"/>
        <v>0</v>
      </c>
      <c r="BV2362">
        <f t="shared" si="1245"/>
        <v>0</v>
      </c>
      <c r="BW2362">
        <f t="shared" si="1246"/>
        <v>0</v>
      </c>
      <c r="BX2362">
        <f t="shared" si="1247"/>
        <v>0</v>
      </c>
      <c r="BY2362">
        <f t="shared" si="1248"/>
        <v>0</v>
      </c>
      <c r="BZ2362">
        <f t="shared" si="1249"/>
        <v>0</v>
      </c>
      <c r="CA2362">
        <f t="shared" si="1250"/>
        <v>0</v>
      </c>
      <c r="CB2362">
        <f t="shared" si="1251"/>
        <v>0</v>
      </c>
      <c r="CC2362">
        <f t="shared" si="1252"/>
        <v>0</v>
      </c>
      <c r="CD2362">
        <f t="shared" si="1253"/>
        <v>0</v>
      </c>
    </row>
    <row r="2363" spans="1:82" ht="15" customHeight="1">
      <c r="A2363" s="166"/>
      <c r="B2363" s="7"/>
      <c r="C2363" s="207" t="s">
        <v>124</v>
      </c>
      <c r="D2363" s="322" t="str">
        <f t="shared" si="1211"/>
        <v/>
      </c>
      <c r="E2363" s="323"/>
      <c r="F2363" s="323"/>
      <c r="G2363" s="323"/>
      <c r="H2363" s="323"/>
      <c r="I2363" s="323"/>
      <c r="J2363" s="323"/>
      <c r="K2363" s="323"/>
      <c r="L2363" s="323"/>
      <c r="M2363" s="323"/>
      <c r="N2363" s="323"/>
      <c r="O2363" s="324"/>
      <c r="P2363" s="234"/>
      <c r="Q2363" s="234"/>
      <c r="R2363" s="234"/>
      <c r="S2363" s="234"/>
      <c r="T2363" s="234"/>
      <c r="U2363" s="234"/>
      <c r="V2363" s="234"/>
      <c r="W2363" s="234"/>
      <c r="X2363" s="234"/>
      <c r="Y2363" s="234"/>
      <c r="Z2363" s="234"/>
      <c r="AA2363" s="234"/>
      <c r="AB2363" s="234"/>
      <c r="AC2363" s="234"/>
      <c r="AD2363" s="234"/>
      <c r="AG2363">
        <f t="shared" si="1212"/>
        <v>0</v>
      </c>
      <c r="AH2363">
        <f t="shared" si="1213"/>
        <v>0</v>
      </c>
      <c r="AI2363">
        <f t="shared" si="1214"/>
        <v>0</v>
      </c>
      <c r="AJ2363">
        <f t="shared" si="1215"/>
        <v>0</v>
      </c>
      <c r="AL2363">
        <f t="shared" si="1216"/>
        <v>0</v>
      </c>
      <c r="AM2363">
        <f t="shared" si="1217"/>
        <v>0</v>
      </c>
      <c r="AN2363">
        <f t="shared" si="1218"/>
        <v>0</v>
      </c>
      <c r="AO2363">
        <f t="shared" si="1219"/>
        <v>0</v>
      </c>
      <c r="AQ2363">
        <f t="shared" si="1220"/>
        <v>0</v>
      </c>
      <c r="AR2363">
        <f t="shared" si="1221"/>
        <v>0</v>
      </c>
      <c r="AS2363">
        <f t="shared" si="1222"/>
        <v>0</v>
      </c>
      <c r="AT2363">
        <f t="shared" si="1223"/>
        <v>0</v>
      </c>
      <c r="AV2363">
        <f t="shared" si="1224"/>
        <v>0</v>
      </c>
      <c r="AW2363">
        <f t="shared" si="1225"/>
        <v>0</v>
      </c>
      <c r="AX2363">
        <f t="shared" si="1226"/>
        <v>0</v>
      </c>
      <c r="AY2363">
        <f t="shared" si="1227"/>
        <v>0</v>
      </c>
      <c r="BA2363">
        <f t="shared" si="1228"/>
        <v>0</v>
      </c>
      <c r="BB2363">
        <f t="shared" si="1229"/>
        <v>0</v>
      </c>
      <c r="BC2363">
        <f t="shared" si="1230"/>
        <v>0</v>
      </c>
      <c r="BD2363">
        <f t="shared" si="1231"/>
        <v>0</v>
      </c>
      <c r="BF2363">
        <f t="shared" si="1232"/>
        <v>0</v>
      </c>
      <c r="BG2363">
        <f t="shared" si="1233"/>
        <v>0</v>
      </c>
      <c r="BH2363">
        <f t="shared" si="1234"/>
        <v>0</v>
      </c>
      <c r="BI2363">
        <f t="shared" si="1235"/>
        <v>0</v>
      </c>
      <c r="BK2363">
        <f t="shared" si="1236"/>
        <v>0</v>
      </c>
      <c r="BL2363">
        <f t="shared" si="1237"/>
        <v>0</v>
      </c>
      <c r="BM2363">
        <f t="shared" si="1238"/>
        <v>0</v>
      </c>
      <c r="BN2363">
        <f t="shared" si="1239"/>
        <v>0</v>
      </c>
      <c r="BP2363">
        <f t="shared" si="1240"/>
        <v>0</v>
      </c>
      <c r="BQ2363">
        <f t="shared" si="1241"/>
        <v>0</v>
      </c>
      <c r="BR2363">
        <f t="shared" si="1242"/>
        <v>0</v>
      </c>
      <c r="BS2363">
        <f t="shared" si="1243"/>
        <v>0</v>
      </c>
      <c r="BU2363">
        <f t="shared" si="1244"/>
        <v>0</v>
      </c>
      <c r="BV2363">
        <f t="shared" si="1245"/>
        <v>0</v>
      </c>
      <c r="BW2363">
        <f t="shared" si="1246"/>
        <v>0</v>
      </c>
      <c r="BX2363">
        <f t="shared" si="1247"/>
        <v>0</v>
      </c>
      <c r="BY2363">
        <f t="shared" si="1248"/>
        <v>0</v>
      </c>
      <c r="BZ2363">
        <f t="shared" si="1249"/>
        <v>0</v>
      </c>
      <c r="CA2363">
        <f t="shared" si="1250"/>
        <v>0</v>
      </c>
      <c r="CB2363">
        <f t="shared" si="1251"/>
        <v>0</v>
      </c>
      <c r="CC2363">
        <f t="shared" si="1252"/>
        <v>0</v>
      </c>
      <c r="CD2363">
        <f t="shared" si="1253"/>
        <v>0</v>
      </c>
    </row>
    <row r="2364" spans="1:82" ht="15" customHeight="1">
      <c r="A2364" s="166"/>
      <c r="B2364" s="7"/>
      <c r="C2364" s="207" t="s">
        <v>125</v>
      </c>
      <c r="D2364" s="322" t="str">
        <f t="shared" si="1211"/>
        <v/>
      </c>
      <c r="E2364" s="323"/>
      <c r="F2364" s="323"/>
      <c r="G2364" s="323"/>
      <c r="H2364" s="323"/>
      <c r="I2364" s="323"/>
      <c r="J2364" s="323"/>
      <c r="K2364" s="323"/>
      <c r="L2364" s="323"/>
      <c r="M2364" s="323"/>
      <c r="N2364" s="323"/>
      <c r="O2364" s="324"/>
      <c r="P2364" s="234"/>
      <c r="Q2364" s="234"/>
      <c r="R2364" s="234"/>
      <c r="S2364" s="234"/>
      <c r="T2364" s="234"/>
      <c r="U2364" s="234"/>
      <c r="V2364" s="234"/>
      <c r="W2364" s="234"/>
      <c r="X2364" s="234"/>
      <c r="Y2364" s="234"/>
      <c r="Z2364" s="234"/>
      <c r="AA2364" s="234"/>
      <c r="AB2364" s="234"/>
      <c r="AC2364" s="234"/>
      <c r="AD2364" s="234"/>
      <c r="AG2364">
        <f t="shared" si="1212"/>
        <v>0</v>
      </c>
      <c r="AH2364">
        <f t="shared" si="1213"/>
        <v>0</v>
      </c>
      <c r="AI2364">
        <f t="shared" si="1214"/>
        <v>0</v>
      </c>
      <c r="AJ2364">
        <f t="shared" si="1215"/>
        <v>0</v>
      </c>
      <c r="AL2364">
        <f t="shared" si="1216"/>
        <v>0</v>
      </c>
      <c r="AM2364">
        <f t="shared" si="1217"/>
        <v>0</v>
      </c>
      <c r="AN2364">
        <f t="shared" si="1218"/>
        <v>0</v>
      </c>
      <c r="AO2364">
        <f t="shared" si="1219"/>
        <v>0</v>
      </c>
      <c r="AQ2364">
        <f t="shared" si="1220"/>
        <v>0</v>
      </c>
      <c r="AR2364">
        <f t="shared" si="1221"/>
        <v>0</v>
      </c>
      <c r="AS2364">
        <f t="shared" si="1222"/>
        <v>0</v>
      </c>
      <c r="AT2364">
        <f t="shared" si="1223"/>
        <v>0</v>
      </c>
      <c r="AV2364">
        <f t="shared" si="1224"/>
        <v>0</v>
      </c>
      <c r="AW2364">
        <f t="shared" si="1225"/>
        <v>0</v>
      </c>
      <c r="AX2364">
        <f t="shared" si="1226"/>
        <v>0</v>
      </c>
      <c r="AY2364">
        <f t="shared" si="1227"/>
        <v>0</v>
      </c>
      <c r="BA2364">
        <f t="shared" si="1228"/>
        <v>0</v>
      </c>
      <c r="BB2364">
        <f t="shared" si="1229"/>
        <v>0</v>
      </c>
      <c r="BC2364">
        <f t="shared" si="1230"/>
        <v>0</v>
      </c>
      <c r="BD2364">
        <f t="shared" si="1231"/>
        <v>0</v>
      </c>
      <c r="BF2364">
        <f t="shared" si="1232"/>
        <v>0</v>
      </c>
      <c r="BG2364">
        <f t="shared" si="1233"/>
        <v>0</v>
      </c>
      <c r="BH2364">
        <f t="shared" si="1234"/>
        <v>0</v>
      </c>
      <c r="BI2364">
        <f t="shared" si="1235"/>
        <v>0</v>
      </c>
      <c r="BK2364">
        <f t="shared" si="1236"/>
        <v>0</v>
      </c>
      <c r="BL2364">
        <f t="shared" si="1237"/>
        <v>0</v>
      </c>
      <c r="BM2364">
        <f t="shared" si="1238"/>
        <v>0</v>
      </c>
      <c r="BN2364">
        <f t="shared" si="1239"/>
        <v>0</v>
      </c>
      <c r="BP2364">
        <f t="shared" si="1240"/>
        <v>0</v>
      </c>
      <c r="BQ2364">
        <f t="shared" si="1241"/>
        <v>0</v>
      </c>
      <c r="BR2364">
        <f t="shared" si="1242"/>
        <v>0</v>
      </c>
      <c r="BS2364">
        <f t="shared" si="1243"/>
        <v>0</v>
      </c>
      <c r="BU2364">
        <f t="shared" si="1244"/>
        <v>0</v>
      </c>
      <c r="BV2364">
        <f t="shared" si="1245"/>
        <v>0</v>
      </c>
      <c r="BW2364">
        <f t="shared" si="1246"/>
        <v>0</v>
      </c>
      <c r="BX2364">
        <f t="shared" si="1247"/>
        <v>0</v>
      </c>
      <c r="BY2364">
        <f t="shared" si="1248"/>
        <v>0</v>
      </c>
      <c r="BZ2364">
        <f t="shared" si="1249"/>
        <v>0</v>
      </c>
      <c r="CA2364">
        <f t="shared" si="1250"/>
        <v>0</v>
      </c>
      <c r="CB2364">
        <f t="shared" si="1251"/>
        <v>0</v>
      </c>
      <c r="CC2364">
        <f t="shared" si="1252"/>
        <v>0</v>
      </c>
      <c r="CD2364">
        <f t="shared" si="1253"/>
        <v>0</v>
      </c>
    </row>
    <row r="2365" spans="1:82" ht="15" customHeight="1">
      <c r="A2365" s="166"/>
      <c r="B2365" s="7"/>
      <c r="C2365" s="207" t="s">
        <v>126</v>
      </c>
      <c r="D2365" s="322" t="str">
        <f t="shared" si="1211"/>
        <v/>
      </c>
      <c r="E2365" s="323"/>
      <c r="F2365" s="323"/>
      <c r="G2365" s="323"/>
      <c r="H2365" s="323"/>
      <c r="I2365" s="323"/>
      <c r="J2365" s="323"/>
      <c r="K2365" s="323"/>
      <c r="L2365" s="323"/>
      <c r="M2365" s="323"/>
      <c r="N2365" s="323"/>
      <c r="O2365" s="324"/>
      <c r="P2365" s="234"/>
      <c r="Q2365" s="234"/>
      <c r="R2365" s="234"/>
      <c r="S2365" s="234"/>
      <c r="T2365" s="234"/>
      <c r="U2365" s="234"/>
      <c r="V2365" s="234"/>
      <c r="W2365" s="234"/>
      <c r="X2365" s="234"/>
      <c r="Y2365" s="234"/>
      <c r="Z2365" s="234"/>
      <c r="AA2365" s="234"/>
      <c r="AB2365" s="234"/>
      <c r="AC2365" s="234"/>
      <c r="AD2365" s="234"/>
      <c r="AG2365">
        <f t="shared" si="1212"/>
        <v>0</v>
      </c>
      <c r="AH2365">
        <f t="shared" si="1213"/>
        <v>0</v>
      </c>
      <c r="AI2365">
        <f t="shared" si="1214"/>
        <v>0</v>
      </c>
      <c r="AJ2365">
        <f t="shared" si="1215"/>
        <v>0</v>
      </c>
      <c r="AL2365">
        <f t="shared" si="1216"/>
        <v>0</v>
      </c>
      <c r="AM2365">
        <f t="shared" si="1217"/>
        <v>0</v>
      </c>
      <c r="AN2365">
        <f t="shared" si="1218"/>
        <v>0</v>
      </c>
      <c r="AO2365">
        <f t="shared" si="1219"/>
        <v>0</v>
      </c>
      <c r="AQ2365">
        <f t="shared" si="1220"/>
        <v>0</v>
      </c>
      <c r="AR2365">
        <f t="shared" si="1221"/>
        <v>0</v>
      </c>
      <c r="AS2365">
        <f t="shared" si="1222"/>
        <v>0</v>
      </c>
      <c r="AT2365">
        <f t="shared" si="1223"/>
        <v>0</v>
      </c>
      <c r="AV2365">
        <f t="shared" si="1224"/>
        <v>0</v>
      </c>
      <c r="AW2365">
        <f t="shared" si="1225"/>
        <v>0</v>
      </c>
      <c r="AX2365">
        <f t="shared" si="1226"/>
        <v>0</v>
      </c>
      <c r="AY2365">
        <f t="shared" si="1227"/>
        <v>0</v>
      </c>
      <c r="BA2365">
        <f t="shared" si="1228"/>
        <v>0</v>
      </c>
      <c r="BB2365">
        <f t="shared" si="1229"/>
        <v>0</v>
      </c>
      <c r="BC2365">
        <f t="shared" si="1230"/>
        <v>0</v>
      </c>
      <c r="BD2365">
        <f t="shared" si="1231"/>
        <v>0</v>
      </c>
      <c r="BF2365">
        <f t="shared" si="1232"/>
        <v>0</v>
      </c>
      <c r="BG2365">
        <f t="shared" si="1233"/>
        <v>0</v>
      </c>
      <c r="BH2365">
        <f t="shared" si="1234"/>
        <v>0</v>
      </c>
      <c r="BI2365">
        <f t="shared" si="1235"/>
        <v>0</v>
      </c>
      <c r="BK2365">
        <f t="shared" si="1236"/>
        <v>0</v>
      </c>
      <c r="BL2365">
        <f t="shared" si="1237"/>
        <v>0</v>
      </c>
      <c r="BM2365">
        <f t="shared" si="1238"/>
        <v>0</v>
      </c>
      <c r="BN2365">
        <f t="shared" si="1239"/>
        <v>0</v>
      </c>
      <c r="BP2365">
        <f t="shared" si="1240"/>
        <v>0</v>
      </c>
      <c r="BQ2365">
        <f t="shared" si="1241"/>
        <v>0</v>
      </c>
      <c r="BR2365">
        <f t="shared" si="1242"/>
        <v>0</v>
      </c>
      <c r="BS2365">
        <f t="shared" si="1243"/>
        <v>0</v>
      </c>
      <c r="BU2365">
        <f t="shared" si="1244"/>
        <v>0</v>
      </c>
      <c r="BV2365">
        <f t="shared" si="1245"/>
        <v>0</v>
      </c>
      <c r="BW2365">
        <f t="shared" si="1246"/>
        <v>0</v>
      </c>
      <c r="BX2365">
        <f t="shared" si="1247"/>
        <v>0</v>
      </c>
      <c r="BY2365">
        <f t="shared" si="1248"/>
        <v>0</v>
      </c>
      <c r="BZ2365">
        <f t="shared" si="1249"/>
        <v>0</v>
      </c>
      <c r="CA2365">
        <f t="shared" si="1250"/>
        <v>0</v>
      </c>
      <c r="CB2365">
        <f t="shared" si="1251"/>
        <v>0</v>
      </c>
      <c r="CC2365">
        <f t="shared" si="1252"/>
        <v>0</v>
      </c>
      <c r="CD2365">
        <f t="shared" si="1253"/>
        <v>0</v>
      </c>
    </row>
    <row r="2366" spans="1:82" ht="15" customHeight="1">
      <c r="A2366" s="166"/>
      <c r="B2366" s="7"/>
      <c r="C2366" s="207" t="s">
        <v>127</v>
      </c>
      <c r="D2366" s="322" t="str">
        <f t="shared" si="1211"/>
        <v/>
      </c>
      <c r="E2366" s="323"/>
      <c r="F2366" s="323"/>
      <c r="G2366" s="323"/>
      <c r="H2366" s="323"/>
      <c r="I2366" s="323"/>
      <c r="J2366" s="323"/>
      <c r="K2366" s="323"/>
      <c r="L2366" s="323"/>
      <c r="M2366" s="323"/>
      <c r="N2366" s="323"/>
      <c r="O2366" s="324"/>
      <c r="P2366" s="234"/>
      <c r="Q2366" s="234"/>
      <c r="R2366" s="234"/>
      <c r="S2366" s="234"/>
      <c r="T2366" s="234"/>
      <c r="U2366" s="234"/>
      <c r="V2366" s="234"/>
      <c r="W2366" s="234"/>
      <c r="X2366" s="234"/>
      <c r="Y2366" s="234"/>
      <c r="Z2366" s="234"/>
      <c r="AA2366" s="234"/>
      <c r="AB2366" s="234"/>
      <c r="AC2366" s="234"/>
      <c r="AD2366" s="234"/>
      <c r="AG2366">
        <f t="shared" si="1212"/>
        <v>0</v>
      </c>
      <c r="AH2366">
        <f t="shared" si="1213"/>
        <v>0</v>
      </c>
      <c r="AI2366">
        <f t="shared" si="1214"/>
        <v>0</v>
      </c>
      <c r="AJ2366">
        <f t="shared" si="1215"/>
        <v>0</v>
      </c>
      <c r="AL2366">
        <f t="shared" si="1216"/>
        <v>0</v>
      </c>
      <c r="AM2366">
        <f t="shared" si="1217"/>
        <v>0</v>
      </c>
      <c r="AN2366">
        <f t="shared" si="1218"/>
        <v>0</v>
      </c>
      <c r="AO2366">
        <f t="shared" si="1219"/>
        <v>0</v>
      </c>
      <c r="AQ2366">
        <f t="shared" si="1220"/>
        <v>0</v>
      </c>
      <c r="AR2366">
        <f t="shared" si="1221"/>
        <v>0</v>
      </c>
      <c r="AS2366">
        <f t="shared" si="1222"/>
        <v>0</v>
      </c>
      <c r="AT2366">
        <f t="shared" si="1223"/>
        <v>0</v>
      </c>
      <c r="AV2366">
        <f t="shared" si="1224"/>
        <v>0</v>
      </c>
      <c r="AW2366">
        <f t="shared" si="1225"/>
        <v>0</v>
      </c>
      <c r="AX2366">
        <f t="shared" si="1226"/>
        <v>0</v>
      </c>
      <c r="AY2366">
        <f t="shared" si="1227"/>
        <v>0</v>
      </c>
      <c r="BA2366">
        <f t="shared" si="1228"/>
        <v>0</v>
      </c>
      <c r="BB2366">
        <f t="shared" si="1229"/>
        <v>0</v>
      </c>
      <c r="BC2366">
        <f t="shared" si="1230"/>
        <v>0</v>
      </c>
      <c r="BD2366">
        <f t="shared" si="1231"/>
        <v>0</v>
      </c>
      <c r="BF2366">
        <f t="shared" si="1232"/>
        <v>0</v>
      </c>
      <c r="BG2366">
        <f t="shared" si="1233"/>
        <v>0</v>
      </c>
      <c r="BH2366">
        <f t="shared" si="1234"/>
        <v>0</v>
      </c>
      <c r="BI2366">
        <f t="shared" si="1235"/>
        <v>0</v>
      </c>
      <c r="BK2366">
        <f t="shared" si="1236"/>
        <v>0</v>
      </c>
      <c r="BL2366">
        <f t="shared" si="1237"/>
        <v>0</v>
      </c>
      <c r="BM2366">
        <f t="shared" si="1238"/>
        <v>0</v>
      </c>
      <c r="BN2366">
        <f t="shared" si="1239"/>
        <v>0</v>
      </c>
      <c r="BP2366">
        <f t="shared" si="1240"/>
        <v>0</v>
      </c>
      <c r="BQ2366">
        <f t="shared" si="1241"/>
        <v>0</v>
      </c>
      <c r="BR2366">
        <f t="shared" si="1242"/>
        <v>0</v>
      </c>
      <c r="BS2366">
        <f t="shared" si="1243"/>
        <v>0</v>
      </c>
      <c r="BU2366">
        <f t="shared" si="1244"/>
        <v>0</v>
      </c>
      <c r="BV2366">
        <f t="shared" si="1245"/>
        <v>0</v>
      </c>
      <c r="BW2366">
        <f t="shared" si="1246"/>
        <v>0</v>
      </c>
      <c r="BX2366">
        <f t="shared" si="1247"/>
        <v>0</v>
      </c>
      <c r="BY2366">
        <f t="shared" si="1248"/>
        <v>0</v>
      </c>
      <c r="BZ2366">
        <f t="shared" si="1249"/>
        <v>0</v>
      </c>
      <c r="CA2366">
        <f t="shared" si="1250"/>
        <v>0</v>
      </c>
      <c r="CB2366">
        <f t="shared" si="1251"/>
        <v>0</v>
      </c>
      <c r="CC2366">
        <f t="shared" si="1252"/>
        <v>0</v>
      </c>
      <c r="CD2366">
        <f t="shared" si="1253"/>
        <v>0</v>
      </c>
    </row>
    <row r="2367" spans="1:82" ht="15" customHeight="1">
      <c r="A2367" s="166"/>
      <c r="B2367" s="7"/>
      <c r="C2367" s="207" t="s">
        <v>128</v>
      </c>
      <c r="D2367" s="322" t="str">
        <f t="shared" si="1211"/>
        <v/>
      </c>
      <c r="E2367" s="323"/>
      <c r="F2367" s="323"/>
      <c r="G2367" s="323"/>
      <c r="H2367" s="323"/>
      <c r="I2367" s="323"/>
      <c r="J2367" s="323"/>
      <c r="K2367" s="323"/>
      <c r="L2367" s="323"/>
      <c r="M2367" s="323"/>
      <c r="N2367" s="323"/>
      <c r="O2367" s="324"/>
      <c r="P2367" s="234"/>
      <c r="Q2367" s="234"/>
      <c r="R2367" s="234"/>
      <c r="S2367" s="234"/>
      <c r="T2367" s="234"/>
      <c r="U2367" s="234"/>
      <c r="V2367" s="234"/>
      <c r="W2367" s="234"/>
      <c r="X2367" s="234"/>
      <c r="Y2367" s="234"/>
      <c r="Z2367" s="234"/>
      <c r="AA2367" s="234"/>
      <c r="AB2367" s="234"/>
      <c r="AC2367" s="234"/>
      <c r="AD2367" s="234"/>
      <c r="AG2367">
        <f t="shared" si="1212"/>
        <v>0</v>
      </c>
      <c r="AH2367">
        <f t="shared" si="1213"/>
        <v>0</v>
      </c>
      <c r="AI2367">
        <f t="shared" si="1214"/>
        <v>0</v>
      </c>
      <c r="AJ2367">
        <f t="shared" si="1215"/>
        <v>0</v>
      </c>
      <c r="AL2367">
        <f t="shared" si="1216"/>
        <v>0</v>
      </c>
      <c r="AM2367">
        <f t="shared" si="1217"/>
        <v>0</v>
      </c>
      <c r="AN2367">
        <f t="shared" si="1218"/>
        <v>0</v>
      </c>
      <c r="AO2367">
        <f t="shared" si="1219"/>
        <v>0</v>
      </c>
      <c r="AQ2367">
        <f t="shared" si="1220"/>
        <v>0</v>
      </c>
      <c r="AR2367">
        <f t="shared" si="1221"/>
        <v>0</v>
      </c>
      <c r="AS2367">
        <f t="shared" si="1222"/>
        <v>0</v>
      </c>
      <c r="AT2367">
        <f t="shared" si="1223"/>
        <v>0</v>
      </c>
      <c r="AV2367">
        <f t="shared" si="1224"/>
        <v>0</v>
      </c>
      <c r="AW2367">
        <f t="shared" si="1225"/>
        <v>0</v>
      </c>
      <c r="AX2367">
        <f t="shared" si="1226"/>
        <v>0</v>
      </c>
      <c r="AY2367">
        <f t="shared" si="1227"/>
        <v>0</v>
      </c>
      <c r="BA2367">
        <f t="shared" si="1228"/>
        <v>0</v>
      </c>
      <c r="BB2367">
        <f t="shared" si="1229"/>
        <v>0</v>
      </c>
      <c r="BC2367">
        <f t="shared" si="1230"/>
        <v>0</v>
      </c>
      <c r="BD2367">
        <f t="shared" si="1231"/>
        <v>0</v>
      </c>
      <c r="BF2367">
        <f t="shared" si="1232"/>
        <v>0</v>
      </c>
      <c r="BG2367">
        <f t="shared" si="1233"/>
        <v>0</v>
      </c>
      <c r="BH2367">
        <f t="shared" si="1234"/>
        <v>0</v>
      </c>
      <c r="BI2367">
        <f t="shared" si="1235"/>
        <v>0</v>
      </c>
      <c r="BK2367">
        <f t="shared" si="1236"/>
        <v>0</v>
      </c>
      <c r="BL2367">
        <f t="shared" si="1237"/>
        <v>0</v>
      </c>
      <c r="BM2367">
        <f t="shared" si="1238"/>
        <v>0</v>
      </c>
      <c r="BN2367">
        <f t="shared" si="1239"/>
        <v>0</v>
      </c>
      <c r="BP2367">
        <f t="shared" si="1240"/>
        <v>0</v>
      </c>
      <c r="BQ2367">
        <f t="shared" si="1241"/>
        <v>0</v>
      </c>
      <c r="BR2367">
        <f t="shared" si="1242"/>
        <v>0</v>
      </c>
      <c r="BS2367">
        <f t="shared" si="1243"/>
        <v>0</v>
      </c>
      <c r="BU2367">
        <f t="shared" si="1244"/>
        <v>0</v>
      </c>
      <c r="BV2367">
        <f t="shared" si="1245"/>
        <v>0</v>
      </c>
      <c r="BW2367">
        <f t="shared" si="1246"/>
        <v>0</v>
      </c>
      <c r="BX2367">
        <f t="shared" si="1247"/>
        <v>0</v>
      </c>
      <c r="BY2367">
        <f t="shared" si="1248"/>
        <v>0</v>
      </c>
      <c r="BZ2367">
        <f t="shared" si="1249"/>
        <v>0</v>
      </c>
      <c r="CA2367">
        <f t="shared" si="1250"/>
        <v>0</v>
      </c>
      <c r="CB2367">
        <f t="shared" si="1251"/>
        <v>0</v>
      </c>
      <c r="CC2367">
        <f t="shared" si="1252"/>
        <v>0</v>
      </c>
      <c r="CD2367">
        <f t="shared" si="1253"/>
        <v>0</v>
      </c>
    </row>
    <row r="2368" spans="1:82" ht="15" customHeight="1">
      <c r="A2368" s="166"/>
      <c r="B2368" s="7"/>
      <c r="C2368" s="207" t="s">
        <v>129</v>
      </c>
      <c r="D2368" s="322" t="str">
        <f t="shared" si="1211"/>
        <v/>
      </c>
      <c r="E2368" s="323"/>
      <c r="F2368" s="323"/>
      <c r="G2368" s="323"/>
      <c r="H2368" s="323"/>
      <c r="I2368" s="323"/>
      <c r="J2368" s="323"/>
      <c r="K2368" s="323"/>
      <c r="L2368" s="323"/>
      <c r="M2368" s="323"/>
      <c r="N2368" s="323"/>
      <c r="O2368" s="324"/>
      <c r="P2368" s="234"/>
      <c r="Q2368" s="234"/>
      <c r="R2368" s="234"/>
      <c r="S2368" s="234"/>
      <c r="T2368" s="234"/>
      <c r="U2368" s="234"/>
      <c r="V2368" s="234"/>
      <c r="W2368" s="234"/>
      <c r="X2368" s="234"/>
      <c r="Y2368" s="234"/>
      <c r="Z2368" s="234"/>
      <c r="AA2368" s="234"/>
      <c r="AB2368" s="234"/>
      <c r="AC2368" s="234"/>
      <c r="AD2368" s="234"/>
      <c r="AG2368">
        <f t="shared" si="1212"/>
        <v>0</v>
      </c>
      <c r="AH2368">
        <f t="shared" si="1213"/>
        <v>0</v>
      </c>
      <c r="AI2368">
        <f t="shared" si="1214"/>
        <v>0</v>
      </c>
      <c r="AJ2368">
        <f t="shared" si="1215"/>
        <v>0</v>
      </c>
      <c r="AL2368">
        <f t="shared" si="1216"/>
        <v>0</v>
      </c>
      <c r="AM2368">
        <f t="shared" si="1217"/>
        <v>0</v>
      </c>
      <c r="AN2368">
        <f t="shared" si="1218"/>
        <v>0</v>
      </c>
      <c r="AO2368">
        <f t="shared" si="1219"/>
        <v>0</v>
      </c>
      <c r="AQ2368">
        <f t="shared" si="1220"/>
        <v>0</v>
      </c>
      <c r="AR2368">
        <f t="shared" si="1221"/>
        <v>0</v>
      </c>
      <c r="AS2368">
        <f t="shared" si="1222"/>
        <v>0</v>
      </c>
      <c r="AT2368">
        <f t="shared" si="1223"/>
        <v>0</v>
      </c>
      <c r="AV2368">
        <f t="shared" si="1224"/>
        <v>0</v>
      </c>
      <c r="AW2368">
        <f t="shared" si="1225"/>
        <v>0</v>
      </c>
      <c r="AX2368">
        <f t="shared" si="1226"/>
        <v>0</v>
      </c>
      <c r="AY2368">
        <f t="shared" si="1227"/>
        <v>0</v>
      </c>
      <c r="BA2368">
        <f t="shared" si="1228"/>
        <v>0</v>
      </c>
      <c r="BB2368">
        <f t="shared" si="1229"/>
        <v>0</v>
      </c>
      <c r="BC2368">
        <f t="shared" si="1230"/>
        <v>0</v>
      </c>
      <c r="BD2368">
        <f t="shared" si="1231"/>
        <v>0</v>
      </c>
      <c r="BF2368">
        <f t="shared" si="1232"/>
        <v>0</v>
      </c>
      <c r="BG2368">
        <f t="shared" si="1233"/>
        <v>0</v>
      </c>
      <c r="BH2368">
        <f t="shared" si="1234"/>
        <v>0</v>
      </c>
      <c r="BI2368">
        <f t="shared" si="1235"/>
        <v>0</v>
      </c>
      <c r="BK2368">
        <f t="shared" si="1236"/>
        <v>0</v>
      </c>
      <c r="BL2368">
        <f t="shared" si="1237"/>
        <v>0</v>
      </c>
      <c r="BM2368">
        <f t="shared" si="1238"/>
        <v>0</v>
      </c>
      <c r="BN2368">
        <f t="shared" si="1239"/>
        <v>0</v>
      </c>
      <c r="BP2368">
        <f t="shared" si="1240"/>
        <v>0</v>
      </c>
      <c r="BQ2368">
        <f t="shared" si="1241"/>
        <v>0</v>
      </c>
      <c r="BR2368">
        <f t="shared" si="1242"/>
        <v>0</v>
      </c>
      <c r="BS2368">
        <f t="shared" si="1243"/>
        <v>0</v>
      </c>
      <c r="BU2368">
        <f t="shared" si="1244"/>
        <v>0</v>
      </c>
      <c r="BV2368">
        <f t="shared" si="1245"/>
        <v>0</v>
      </c>
      <c r="BW2368">
        <f t="shared" si="1246"/>
        <v>0</v>
      </c>
      <c r="BX2368">
        <f t="shared" si="1247"/>
        <v>0</v>
      </c>
      <c r="BY2368">
        <f t="shared" si="1248"/>
        <v>0</v>
      </c>
      <c r="BZ2368">
        <f t="shared" si="1249"/>
        <v>0</v>
      </c>
      <c r="CA2368">
        <f t="shared" si="1250"/>
        <v>0</v>
      </c>
      <c r="CB2368">
        <f t="shared" si="1251"/>
        <v>0</v>
      </c>
      <c r="CC2368">
        <f t="shared" si="1252"/>
        <v>0</v>
      </c>
      <c r="CD2368">
        <f t="shared" si="1253"/>
        <v>0</v>
      </c>
    </row>
    <row r="2369" spans="1:82" ht="15" customHeight="1">
      <c r="A2369" s="166"/>
      <c r="B2369" s="7"/>
      <c r="C2369" s="207" t="s">
        <v>130</v>
      </c>
      <c r="D2369" s="322" t="str">
        <f t="shared" si="1211"/>
        <v/>
      </c>
      <c r="E2369" s="323"/>
      <c r="F2369" s="323"/>
      <c r="G2369" s="323"/>
      <c r="H2369" s="323"/>
      <c r="I2369" s="323"/>
      <c r="J2369" s="323"/>
      <c r="K2369" s="323"/>
      <c r="L2369" s="323"/>
      <c r="M2369" s="323"/>
      <c r="N2369" s="323"/>
      <c r="O2369" s="324"/>
      <c r="P2369" s="234"/>
      <c r="Q2369" s="234"/>
      <c r="R2369" s="234"/>
      <c r="S2369" s="234"/>
      <c r="T2369" s="234"/>
      <c r="U2369" s="234"/>
      <c r="V2369" s="234"/>
      <c r="W2369" s="234"/>
      <c r="X2369" s="234"/>
      <c r="Y2369" s="234"/>
      <c r="Z2369" s="234"/>
      <c r="AA2369" s="234"/>
      <c r="AB2369" s="234"/>
      <c r="AC2369" s="234"/>
      <c r="AD2369" s="234"/>
      <c r="AG2369">
        <f t="shared" si="1212"/>
        <v>0</v>
      </c>
      <c r="AH2369">
        <f t="shared" si="1213"/>
        <v>0</v>
      </c>
      <c r="AI2369">
        <f t="shared" si="1214"/>
        <v>0</v>
      </c>
      <c r="AJ2369">
        <f t="shared" si="1215"/>
        <v>0</v>
      </c>
      <c r="AL2369">
        <f t="shared" si="1216"/>
        <v>0</v>
      </c>
      <c r="AM2369">
        <f t="shared" si="1217"/>
        <v>0</v>
      </c>
      <c r="AN2369">
        <f t="shared" si="1218"/>
        <v>0</v>
      </c>
      <c r="AO2369">
        <f t="shared" si="1219"/>
        <v>0</v>
      </c>
      <c r="AQ2369">
        <f t="shared" si="1220"/>
        <v>0</v>
      </c>
      <c r="AR2369">
        <f t="shared" si="1221"/>
        <v>0</v>
      </c>
      <c r="AS2369">
        <f t="shared" si="1222"/>
        <v>0</v>
      </c>
      <c r="AT2369">
        <f t="shared" si="1223"/>
        <v>0</v>
      </c>
      <c r="AV2369">
        <f t="shared" si="1224"/>
        <v>0</v>
      </c>
      <c r="AW2369">
        <f t="shared" si="1225"/>
        <v>0</v>
      </c>
      <c r="AX2369">
        <f t="shared" si="1226"/>
        <v>0</v>
      </c>
      <c r="AY2369">
        <f t="shared" si="1227"/>
        <v>0</v>
      </c>
      <c r="BA2369">
        <f t="shared" si="1228"/>
        <v>0</v>
      </c>
      <c r="BB2369">
        <f t="shared" si="1229"/>
        <v>0</v>
      </c>
      <c r="BC2369">
        <f t="shared" si="1230"/>
        <v>0</v>
      </c>
      <c r="BD2369">
        <f t="shared" si="1231"/>
        <v>0</v>
      </c>
      <c r="BF2369">
        <f t="shared" si="1232"/>
        <v>0</v>
      </c>
      <c r="BG2369">
        <f t="shared" si="1233"/>
        <v>0</v>
      </c>
      <c r="BH2369">
        <f t="shared" si="1234"/>
        <v>0</v>
      </c>
      <c r="BI2369">
        <f t="shared" si="1235"/>
        <v>0</v>
      </c>
      <c r="BK2369">
        <f t="shared" si="1236"/>
        <v>0</v>
      </c>
      <c r="BL2369">
        <f t="shared" si="1237"/>
        <v>0</v>
      </c>
      <c r="BM2369">
        <f t="shared" si="1238"/>
        <v>0</v>
      </c>
      <c r="BN2369">
        <f t="shared" si="1239"/>
        <v>0</v>
      </c>
      <c r="BP2369">
        <f t="shared" si="1240"/>
        <v>0</v>
      </c>
      <c r="BQ2369">
        <f t="shared" si="1241"/>
        <v>0</v>
      </c>
      <c r="BR2369">
        <f t="shared" si="1242"/>
        <v>0</v>
      </c>
      <c r="BS2369">
        <f t="shared" si="1243"/>
        <v>0</v>
      </c>
      <c r="BU2369">
        <f t="shared" si="1244"/>
        <v>0</v>
      </c>
      <c r="BV2369">
        <f t="shared" si="1245"/>
        <v>0</v>
      </c>
      <c r="BW2369">
        <f t="shared" si="1246"/>
        <v>0</v>
      </c>
      <c r="BX2369">
        <f t="shared" si="1247"/>
        <v>0</v>
      </c>
      <c r="BY2369">
        <f t="shared" si="1248"/>
        <v>0</v>
      </c>
      <c r="BZ2369">
        <f t="shared" si="1249"/>
        <v>0</v>
      </c>
      <c r="CA2369">
        <f t="shared" si="1250"/>
        <v>0</v>
      </c>
      <c r="CB2369">
        <f t="shared" si="1251"/>
        <v>0</v>
      </c>
      <c r="CC2369">
        <f t="shared" si="1252"/>
        <v>0</v>
      </c>
      <c r="CD2369">
        <f t="shared" si="1253"/>
        <v>0</v>
      </c>
    </row>
    <row r="2370" spans="1:82" ht="15" customHeight="1">
      <c r="A2370" s="166"/>
      <c r="B2370" s="7"/>
      <c r="C2370" s="207" t="s">
        <v>131</v>
      </c>
      <c r="D2370" s="322" t="str">
        <f t="shared" si="1211"/>
        <v/>
      </c>
      <c r="E2370" s="323"/>
      <c r="F2370" s="323"/>
      <c r="G2370" s="323"/>
      <c r="H2370" s="323"/>
      <c r="I2370" s="323"/>
      <c r="J2370" s="323"/>
      <c r="K2370" s="323"/>
      <c r="L2370" s="323"/>
      <c r="M2370" s="323"/>
      <c r="N2370" s="323"/>
      <c r="O2370" s="324"/>
      <c r="P2370" s="234"/>
      <c r="Q2370" s="234"/>
      <c r="R2370" s="234"/>
      <c r="S2370" s="234"/>
      <c r="T2370" s="234"/>
      <c r="U2370" s="234"/>
      <c r="V2370" s="234"/>
      <c r="W2370" s="234"/>
      <c r="X2370" s="234"/>
      <c r="Y2370" s="234"/>
      <c r="Z2370" s="234"/>
      <c r="AA2370" s="234"/>
      <c r="AB2370" s="234"/>
      <c r="AC2370" s="234"/>
      <c r="AD2370" s="234"/>
      <c r="AG2370">
        <f t="shared" si="1212"/>
        <v>0</v>
      </c>
      <c r="AH2370">
        <f t="shared" si="1213"/>
        <v>0</v>
      </c>
      <c r="AI2370">
        <f t="shared" si="1214"/>
        <v>0</v>
      </c>
      <c r="AJ2370">
        <f t="shared" si="1215"/>
        <v>0</v>
      </c>
      <c r="AL2370">
        <f t="shared" si="1216"/>
        <v>0</v>
      </c>
      <c r="AM2370">
        <f t="shared" si="1217"/>
        <v>0</v>
      </c>
      <c r="AN2370">
        <f t="shared" si="1218"/>
        <v>0</v>
      </c>
      <c r="AO2370">
        <f t="shared" si="1219"/>
        <v>0</v>
      </c>
      <c r="AQ2370">
        <f t="shared" si="1220"/>
        <v>0</v>
      </c>
      <c r="AR2370">
        <f t="shared" si="1221"/>
        <v>0</v>
      </c>
      <c r="AS2370">
        <f t="shared" si="1222"/>
        <v>0</v>
      </c>
      <c r="AT2370">
        <f t="shared" si="1223"/>
        <v>0</v>
      </c>
      <c r="AV2370">
        <f t="shared" si="1224"/>
        <v>0</v>
      </c>
      <c r="AW2370">
        <f t="shared" si="1225"/>
        <v>0</v>
      </c>
      <c r="AX2370">
        <f t="shared" si="1226"/>
        <v>0</v>
      </c>
      <c r="AY2370">
        <f t="shared" si="1227"/>
        <v>0</v>
      </c>
      <c r="BA2370">
        <f t="shared" si="1228"/>
        <v>0</v>
      </c>
      <c r="BB2370">
        <f t="shared" si="1229"/>
        <v>0</v>
      </c>
      <c r="BC2370">
        <f t="shared" si="1230"/>
        <v>0</v>
      </c>
      <c r="BD2370">
        <f t="shared" si="1231"/>
        <v>0</v>
      </c>
      <c r="BF2370">
        <f t="shared" si="1232"/>
        <v>0</v>
      </c>
      <c r="BG2370">
        <f t="shared" si="1233"/>
        <v>0</v>
      </c>
      <c r="BH2370">
        <f t="shared" si="1234"/>
        <v>0</v>
      </c>
      <c r="BI2370">
        <f t="shared" si="1235"/>
        <v>0</v>
      </c>
      <c r="BK2370">
        <f t="shared" si="1236"/>
        <v>0</v>
      </c>
      <c r="BL2370">
        <f t="shared" si="1237"/>
        <v>0</v>
      </c>
      <c r="BM2370">
        <f t="shared" si="1238"/>
        <v>0</v>
      </c>
      <c r="BN2370">
        <f t="shared" si="1239"/>
        <v>0</v>
      </c>
      <c r="BP2370">
        <f t="shared" si="1240"/>
        <v>0</v>
      </c>
      <c r="BQ2370">
        <f t="shared" si="1241"/>
        <v>0</v>
      </c>
      <c r="BR2370">
        <f t="shared" si="1242"/>
        <v>0</v>
      </c>
      <c r="BS2370">
        <f t="shared" si="1243"/>
        <v>0</v>
      </c>
      <c r="BU2370">
        <f t="shared" si="1244"/>
        <v>0</v>
      </c>
      <c r="BV2370">
        <f t="shared" si="1245"/>
        <v>0</v>
      </c>
      <c r="BW2370">
        <f t="shared" si="1246"/>
        <v>0</v>
      </c>
      <c r="BX2370">
        <f t="shared" si="1247"/>
        <v>0</v>
      </c>
      <c r="BY2370">
        <f t="shared" si="1248"/>
        <v>0</v>
      </c>
      <c r="BZ2370">
        <f t="shared" si="1249"/>
        <v>0</v>
      </c>
      <c r="CA2370">
        <f t="shared" si="1250"/>
        <v>0</v>
      </c>
      <c r="CB2370">
        <f t="shared" si="1251"/>
        <v>0</v>
      </c>
      <c r="CC2370">
        <f t="shared" si="1252"/>
        <v>0</v>
      </c>
      <c r="CD2370">
        <f t="shared" si="1253"/>
        <v>0</v>
      </c>
    </row>
    <row r="2371" spans="1:82" ht="15" customHeight="1">
      <c r="A2371" s="166"/>
      <c r="B2371" s="7"/>
      <c r="C2371" s="207" t="s">
        <v>132</v>
      </c>
      <c r="D2371" s="322" t="str">
        <f t="shared" si="1211"/>
        <v/>
      </c>
      <c r="E2371" s="323"/>
      <c r="F2371" s="323"/>
      <c r="G2371" s="323"/>
      <c r="H2371" s="323"/>
      <c r="I2371" s="323"/>
      <c r="J2371" s="323"/>
      <c r="K2371" s="323"/>
      <c r="L2371" s="323"/>
      <c r="M2371" s="323"/>
      <c r="N2371" s="323"/>
      <c r="O2371" s="324"/>
      <c r="P2371" s="234"/>
      <c r="Q2371" s="234"/>
      <c r="R2371" s="234"/>
      <c r="S2371" s="234"/>
      <c r="T2371" s="234"/>
      <c r="U2371" s="234"/>
      <c r="V2371" s="234"/>
      <c r="W2371" s="234"/>
      <c r="X2371" s="234"/>
      <c r="Y2371" s="234"/>
      <c r="Z2371" s="234"/>
      <c r="AA2371" s="234"/>
      <c r="AB2371" s="234"/>
      <c r="AC2371" s="234"/>
      <c r="AD2371" s="234"/>
      <c r="AG2371">
        <f t="shared" si="1212"/>
        <v>0</v>
      </c>
      <c r="AH2371">
        <f t="shared" si="1213"/>
        <v>0</v>
      </c>
      <c r="AI2371">
        <f t="shared" si="1214"/>
        <v>0</v>
      </c>
      <c r="AJ2371">
        <f t="shared" si="1215"/>
        <v>0</v>
      </c>
      <c r="AL2371">
        <f t="shared" si="1216"/>
        <v>0</v>
      </c>
      <c r="AM2371">
        <f t="shared" si="1217"/>
        <v>0</v>
      </c>
      <c r="AN2371">
        <f t="shared" si="1218"/>
        <v>0</v>
      </c>
      <c r="AO2371">
        <f t="shared" si="1219"/>
        <v>0</v>
      </c>
      <c r="AQ2371">
        <f t="shared" si="1220"/>
        <v>0</v>
      </c>
      <c r="AR2371">
        <f t="shared" si="1221"/>
        <v>0</v>
      </c>
      <c r="AS2371">
        <f t="shared" si="1222"/>
        <v>0</v>
      </c>
      <c r="AT2371">
        <f t="shared" si="1223"/>
        <v>0</v>
      </c>
      <c r="AV2371">
        <f t="shared" si="1224"/>
        <v>0</v>
      </c>
      <c r="AW2371">
        <f t="shared" si="1225"/>
        <v>0</v>
      </c>
      <c r="AX2371">
        <f t="shared" si="1226"/>
        <v>0</v>
      </c>
      <c r="AY2371">
        <f t="shared" si="1227"/>
        <v>0</v>
      </c>
      <c r="BA2371">
        <f t="shared" si="1228"/>
        <v>0</v>
      </c>
      <c r="BB2371">
        <f t="shared" si="1229"/>
        <v>0</v>
      </c>
      <c r="BC2371">
        <f t="shared" si="1230"/>
        <v>0</v>
      </c>
      <c r="BD2371">
        <f t="shared" si="1231"/>
        <v>0</v>
      </c>
      <c r="BF2371">
        <f t="shared" si="1232"/>
        <v>0</v>
      </c>
      <c r="BG2371">
        <f t="shared" si="1233"/>
        <v>0</v>
      </c>
      <c r="BH2371">
        <f t="shared" si="1234"/>
        <v>0</v>
      </c>
      <c r="BI2371">
        <f t="shared" si="1235"/>
        <v>0</v>
      </c>
      <c r="BK2371">
        <f t="shared" si="1236"/>
        <v>0</v>
      </c>
      <c r="BL2371">
        <f t="shared" si="1237"/>
        <v>0</v>
      </c>
      <c r="BM2371">
        <f t="shared" si="1238"/>
        <v>0</v>
      </c>
      <c r="BN2371">
        <f t="shared" si="1239"/>
        <v>0</v>
      </c>
      <c r="BP2371">
        <f t="shared" si="1240"/>
        <v>0</v>
      </c>
      <c r="BQ2371">
        <f t="shared" si="1241"/>
        <v>0</v>
      </c>
      <c r="BR2371">
        <f t="shared" si="1242"/>
        <v>0</v>
      </c>
      <c r="BS2371">
        <f t="shared" si="1243"/>
        <v>0</v>
      </c>
      <c r="BU2371">
        <f t="shared" si="1244"/>
        <v>0</v>
      </c>
      <c r="BV2371">
        <f t="shared" si="1245"/>
        <v>0</v>
      </c>
      <c r="BW2371">
        <f t="shared" si="1246"/>
        <v>0</v>
      </c>
      <c r="BX2371">
        <f t="shared" si="1247"/>
        <v>0</v>
      </c>
      <c r="BY2371">
        <f t="shared" si="1248"/>
        <v>0</v>
      </c>
      <c r="BZ2371">
        <f t="shared" si="1249"/>
        <v>0</v>
      </c>
      <c r="CA2371">
        <f t="shared" si="1250"/>
        <v>0</v>
      </c>
      <c r="CB2371">
        <f t="shared" si="1251"/>
        <v>0</v>
      </c>
      <c r="CC2371">
        <f t="shared" si="1252"/>
        <v>0</v>
      </c>
      <c r="CD2371">
        <f t="shared" si="1253"/>
        <v>0</v>
      </c>
    </row>
    <row r="2372" spans="1:82" ht="15" customHeight="1">
      <c r="A2372" s="166"/>
      <c r="B2372" s="7"/>
      <c r="C2372" s="207" t="s">
        <v>133</v>
      </c>
      <c r="D2372" s="322" t="str">
        <f t="shared" si="1211"/>
        <v/>
      </c>
      <c r="E2372" s="323"/>
      <c r="F2372" s="323"/>
      <c r="G2372" s="323"/>
      <c r="H2372" s="323"/>
      <c r="I2372" s="323"/>
      <c r="J2372" s="323"/>
      <c r="K2372" s="323"/>
      <c r="L2372" s="323"/>
      <c r="M2372" s="323"/>
      <c r="N2372" s="323"/>
      <c r="O2372" s="324"/>
      <c r="P2372" s="234"/>
      <c r="Q2372" s="234"/>
      <c r="R2372" s="234"/>
      <c r="S2372" s="234"/>
      <c r="T2372" s="234"/>
      <c r="U2372" s="234"/>
      <c r="V2372" s="234"/>
      <c r="W2372" s="234"/>
      <c r="X2372" s="234"/>
      <c r="Y2372" s="234"/>
      <c r="Z2372" s="234"/>
      <c r="AA2372" s="234"/>
      <c r="AB2372" s="234"/>
      <c r="AC2372" s="234"/>
      <c r="AD2372" s="234"/>
      <c r="AG2372">
        <f t="shared" si="1212"/>
        <v>0</v>
      </c>
      <c r="AH2372">
        <f t="shared" si="1213"/>
        <v>0</v>
      </c>
      <c r="AI2372">
        <f t="shared" si="1214"/>
        <v>0</v>
      </c>
      <c r="AJ2372">
        <f t="shared" si="1215"/>
        <v>0</v>
      </c>
      <c r="AL2372">
        <f t="shared" si="1216"/>
        <v>0</v>
      </c>
      <c r="AM2372">
        <f t="shared" si="1217"/>
        <v>0</v>
      </c>
      <c r="AN2372">
        <f t="shared" si="1218"/>
        <v>0</v>
      </c>
      <c r="AO2372">
        <f t="shared" si="1219"/>
        <v>0</v>
      </c>
      <c r="AQ2372">
        <f t="shared" si="1220"/>
        <v>0</v>
      </c>
      <c r="AR2372">
        <f t="shared" si="1221"/>
        <v>0</v>
      </c>
      <c r="AS2372">
        <f t="shared" si="1222"/>
        <v>0</v>
      </c>
      <c r="AT2372">
        <f t="shared" si="1223"/>
        <v>0</v>
      </c>
      <c r="AV2372">
        <f t="shared" si="1224"/>
        <v>0</v>
      </c>
      <c r="AW2372">
        <f t="shared" si="1225"/>
        <v>0</v>
      </c>
      <c r="AX2372">
        <f t="shared" si="1226"/>
        <v>0</v>
      </c>
      <c r="AY2372">
        <f t="shared" si="1227"/>
        <v>0</v>
      </c>
      <c r="BA2372">
        <f t="shared" si="1228"/>
        <v>0</v>
      </c>
      <c r="BB2372">
        <f t="shared" si="1229"/>
        <v>0</v>
      </c>
      <c r="BC2372">
        <f t="shared" si="1230"/>
        <v>0</v>
      </c>
      <c r="BD2372">
        <f t="shared" si="1231"/>
        <v>0</v>
      </c>
      <c r="BF2372">
        <f t="shared" si="1232"/>
        <v>0</v>
      </c>
      <c r="BG2372">
        <f t="shared" si="1233"/>
        <v>0</v>
      </c>
      <c r="BH2372">
        <f t="shared" si="1234"/>
        <v>0</v>
      </c>
      <c r="BI2372">
        <f t="shared" si="1235"/>
        <v>0</v>
      </c>
      <c r="BK2372">
        <f t="shared" si="1236"/>
        <v>0</v>
      </c>
      <c r="BL2372">
        <f t="shared" si="1237"/>
        <v>0</v>
      </c>
      <c r="BM2372">
        <f t="shared" si="1238"/>
        <v>0</v>
      </c>
      <c r="BN2372">
        <f t="shared" si="1239"/>
        <v>0</v>
      </c>
      <c r="BP2372">
        <f t="shared" si="1240"/>
        <v>0</v>
      </c>
      <c r="BQ2372">
        <f t="shared" si="1241"/>
        <v>0</v>
      </c>
      <c r="BR2372">
        <f t="shared" si="1242"/>
        <v>0</v>
      </c>
      <c r="BS2372">
        <f t="shared" si="1243"/>
        <v>0</v>
      </c>
      <c r="BU2372">
        <f t="shared" si="1244"/>
        <v>0</v>
      </c>
      <c r="BV2372">
        <f t="shared" si="1245"/>
        <v>0</v>
      </c>
      <c r="BW2372">
        <f t="shared" si="1246"/>
        <v>0</v>
      </c>
      <c r="BX2372">
        <f t="shared" si="1247"/>
        <v>0</v>
      </c>
      <c r="BY2372">
        <f t="shared" si="1248"/>
        <v>0</v>
      </c>
      <c r="BZ2372">
        <f t="shared" si="1249"/>
        <v>0</v>
      </c>
      <c r="CA2372">
        <f t="shared" si="1250"/>
        <v>0</v>
      </c>
      <c r="CB2372">
        <f t="shared" si="1251"/>
        <v>0</v>
      </c>
      <c r="CC2372">
        <f t="shared" si="1252"/>
        <v>0</v>
      </c>
      <c r="CD2372">
        <f t="shared" si="1253"/>
        <v>0</v>
      </c>
    </row>
    <row r="2373" spans="1:82" ht="15" customHeight="1">
      <c r="A2373" s="166"/>
      <c r="B2373" s="7"/>
      <c r="C2373" s="207" t="s">
        <v>134</v>
      </c>
      <c r="D2373" s="322" t="str">
        <f t="shared" si="1211"/>
        <v/>
      </c>
      <c r="E2373" s="323"/>
      <c r="F2373" s="323"/>
      <c r="G2373" s="323"/>
      <c r="H2373" s="323"/>
      <c r="I2373" s="323"/>
      <c r="J2373" s="323"/>
      <c r="K2373" s="323"/>
      <c r="L2373" s="323"/>
      <c r="M2373" s="323"/>
      <c r="N2373" s="323"/>
      <c r="O2373" s="324"/>
      <c r="P2373" s="234"/>
      <c r="Q2373" s="234"/>
      <c r="R2373" s="234"/>
      <c r="S2373" s="234"/>
      <c r="T2373" s="234"/>
      <c r="U2373" s="234"/>
      <c r="V2373" s="234"/>
      <c r="W2373" s="234"/>
      <c r="X2373" s="234"/>
      <c r="Y2373" s="234"/>
      <c r="Z2373" s="234"/>
      <c r="AA2373" s="234"/>
      <c r="AB2373" s="234"/>
      <c r="AC2373" s="234"/>
      <c r="AD2373" s="234"/>
      <c r="AG2373">
        <f t="shared" si="1212"/>
        <v>0</v>
      </c>
      <c r="AH2373">
        <f t="shared" si="1213"/>
        <v>0</v>
      </c>
      <c r="AI2373">
        <f t="shared" si="1214"/>
        <v>0</v>
      </c>
      <c r="AJ2373">
        <f t="shared" si="1215"/>
        <v>0</v>
      </c>
      <c r="AL2373">
        <f t="shared" si="1216"/>
        <v>0</v>
      </c>
      <c r="AM2373">
        <f t="shared" si="1217"/>
        <v>0</v>
      </c>
      <c r="AN2373">
        <f t="shared" si="1218"/>
        <v>0</v>
      </c>
      <c r="AO2373">
        <f t="shared" si="1219"/>
        <v>0</v>
      </c>
      <c r="AQ2373">
        <f t="shared" si="1220"/>
        <v>0</v>
      </c>
      <c r="AR2373">
        <f t="shared" si="1221"/>
        <v>0</v>
      </c>
      <c r="AS2373">
        <f t="shared" si="1222"/>
        <v>0</v>
      </c>
      <c r="AT2373">
        <f t="shared" si="1223"/>
        <v>0</v>
      </c>
      <c r="AV2373">
        <f t="shared" si="1224"/>
        <v>0</v>
      </c>
      <c r="AW2373">
        <f t="shared" si="1225"/>
        <v>0</v>
      </c>
      <c r="AX2373">
        <f t="shared" si="1226"/>
        <v>0</v>
      </c>
      <c r="AY2373">
        <f t="shared" si="1227"/>
        <v>0</v>
      </c>
      <c r="BA2373">
        <f t="shared" si="1228"/>
        <v>0</v>
      </c>
      <c r="BB2373">
        <f t="shared" si="1229"/>
        <v>0</v>
      </c>
      <c r="BC2373">
        <f t="shared" si="1230"/>
        <v>0</v>
      </c>
      <c r="BD2373">
        <f t="shared" si="1231"/>
        <v>0</v>
      </c>
      <c r="BF2373">
        <f t="shared" si="1232"/>
        <v>0</v>
      </c>
      <c r="BG2373">
        <f t="shared" si="1233"/>
        <v>0</v>
      </c>
      <c r="BH2373">
        <f t="shared" si="1234"/>
        <v>0</v>
      </c>
      <c r="BI2373">
        <f t="shared" si="1235"/>
        <v>0</v>
      </c>
      <c r="BK2373">
        <f t="shared" si="1236"/>
        <v>0</v>
      </c>
      <c r="BL2373">
        <f t="shared" si="1237"/>
        <v>0</v>
      </c>
      <c r="BM2373">
        <f t="shared" si="1238"/>
        <v>0</v>
      </c>
      <c r="BN2373">
        <f t="shared" si="1239"/>
        <v>0</v>
      </c>
      <c r="BP2373">
        <f t="shared" si="1240"/>
        <v>0</v>
      </c>
      <c r="BQ2373">
        <f t="shared" si="1241"/>
        <v>0</v>
      </c>
      <c r="BR2373">
        <f t="shared" si="1242"/>
        <v>0</v>
      </c>
      <c r="BS2373">
        <f t="shared" si="1243"/>
        <v>0</v>
      </c>
      <c r="BU2373">
        <f t="shared" si="1244"/>
        <v>0</v>
      </c>
      <c r="BV2373">
        <f t="shared" si="1245"/>
        <v>0</v>
      </c>
      <c r="BW2373">
        <f t="shared" si="1246"/>
        <v>0</v>
      </c>
      <c r="BX2373">
        <f t="shared" si="1247"/>
        <v>0</v>
      </c>
      <c r="BY2373">
        <f t="shared" si="1248"/>
        <v>0</v>
      </c>
      <c r="BZ2373">
        <f t="shared" si="1249"/>
        <v>0</v>
      </c>
      <c r="CA2373">
        <f t="shared" si="1250"/>
        <v>0</v>
      </c>
      <c r="CB2373">
        <f t="shared" si="1251"/>
        <v>0</v>
      </c>
      <c r="CC2373">
        <f t="shared" si="1252"/>
        <v>0</v>
      </c>
      <c r="CD2373">
        <f t="shared" si="1253"/>
        <v>0</v>
      </c>
    </row>
    <row r="2374" spans="1:82" ht="15" customHeight="1">
      <c r="A2374" s="166"/>
      <c r="B2374" s="7"/>
      <c r="C2374" s="207" t="s">
        <v>135</v>
      </c>
      <c r="D2374" s="322" t="str">
        <f t="shared" si="1211"/>
        <v/>
      </c>
      <c r="E2374" s="323"/>
      <c r="F2374" s="323"/>
      <c r="G2374" s="323"/>
      <c r="H2374" s="323"/>
      <c r="I2374" s="323"/>
      <c r="J2374" s="323"/>
      <c r="K2374" s="323"/>
      <c r="L2374" s="323"/>
      <c r="M2374" s="323"/>
      <c r="N2374" s="323"/>
      <c r="O2374" s="324"/>
      <c r="P2374" s="234"/>
      <c r="Q2374" s="234"/>
      <c r="R2374" s="234"/>
      <c r="S2374" s="234"/>
      <c r="T2374" s="234"/>
      <c r="U2374" s="234"/>
      <c r="V2374" s="234"/>
      <c r="W2374" s="234"/>
      <c r="X2374" s="234"/>
      <c r="Y2374" s="234"/>
      <c r="Z2374" s="234"/>
      <c r="AA2374" s="234"/>
      <c r="AB2374" s="234"/>
      <c r="AC2374" s="234"/>
      <c r="AD2374" s="234"/>
      <c r="AG2374">
        <f t="shared" si="1212"/>
        <v>0</v>
      </c>
      <c r="AH2374">
        <f t="shared" si="1213"/>
        <v>0</v>
      </c>
      <c r="AI2374">
        <f t="shared" si="1214"/>
        <v>0</v>
      </c>
      <c r="AJ2374">
        <f t="shared" si="1215"/>
        <v>0</v>
      </c>
      <c r="AL2374">
        <f t="shared" si="1216"/>
        <v>0</v>
      </c>
      <c r="AM2374">
        <f t="shared" si="1217"/>
        <v>0</v>
      </c>
      <c r="AN2374">
        <f t="shared" si="1218"/>
        <v>0</v>
      </c>
      <c r="AO2374">
        <f t="shared" si="1219"/>
        <v>0</v>
      </c>
      <c r="AQ2374">
        <f t="shared" si="1220"/>
        <v>0</v>
      </c>
      <c r="AR2374">
        <f t="shared" si="1221"/>
        <v>0</v>
      </c>
      <c r="AS2374">
        <f t="shared" si="1222"/>
        <v>0</v>
      </c>
      <c r="AT2374">
        <f t="shared" si="1223"/>
        <v>0</v>
      </c>
      <c r="AV2374">
        <f t="shared" si="1224"/>
        <v>0</v>
      </c>
      <c r="AW2374">
        <f t="shared" si="1225"/>
        <v>0</v>
      </c>
      <c r="AX2374">
        <f t="shared" si="1226"/>
        <v>0</v>
      </c>
      <c r="AY2374">
        <f t="shared" si="1227"/>
        <v>0</v>
      </c>
      <c r="BA2374">
        <f t="shared" si="1228"/>
        <v>0</v>
      </c>
      <c r="BB2374">
        <f t="shared" si="1229"/>
        <v>0</v>
      </c>
      <c r="BC2374">
        <f t="shared" si="1230"/>
        <v>0</v>
      </c>
      <c r="BD2374">
        <f t="shared" si="1231"/>
        <v>0</v>
      </c>
      <c r="BF2374">
        <f t="shared" si="1232"/>
        <v>0</v>
      </c>
      <c r="BG2374">
        <f t="shared" si="1233"/>
        <v>0</v>
      </c>
      <c r="BH2374">
        <f t="shared" si="1234"/>
        <v>0</v>
      </c>
      <c r="BI2374">
        <f t="shared" si="1235"/>
        <v>0</v>
      </c>
      <c r="BK2374">
        <f t="shared" si="1236"/>
        <v>0</v>
      </c>
      <c r="BL2374">
        <f t="shared" si="1237"/>
        <v>0</v>
      </c>
      <c r="BM2374">
        <f t="shared" si="1238"/>
        <v>0</v>
      </c>
      <c r="BN2374">
        <f t="shared" si="1239"/>
        <v>0</v>
      </c>
      <c r="BP2374">
        <f t="shared" si="1240"/>
        <v>0</v>
      </c>
      <c r="BQ2374">
        <f t="shared" si="1241"/>
        <v>0</v>
      </c>
      <c r="BR2374">
        <f t="shared" si="1242"/>
        <v>0</v>
      </c>
      <c r="BS2374">
        <f t="shared" si="1243"/>
        <v>0</v>
      </c>
      <c r="BU2374">
        <f t="shared" si="1244"/>
        <v>0</v>
      </c>
      <c r="BV2374">
        <f t="shared" si="1245"/>
        <v>0</v>
      </c>
      <c r="BW2374">
        <f t="shared" si="1246"/>
        <v>0</v>
      </c>
      <c r="BX2374">
        <f t="shared" si="1247"/>
        <v>0</v>
      </c>
      <c r="BY2374">
        <f t="shared" si="1248"/>
        <v>0</v>
      </c>
      <c r="BZ2374">
        <f t="shared" si="1249"/>
        <v>0</v>
      </c>
      <c r="CA2374">
        <f t="shared" si="1250"/>
        <v>0</v>
      </c>
      <c r="CB2374">
        <f t="shared" si="1251"/>
        <v>0</v>
      </c>
      <c r="CC2374">
        <f t="shared" si="1252"/>
        <v>0</v>
      </c>
      <c r="CD2374">
        <f t="shared" si="1253"/>
        <v>0</v>
      </c>
    </row>
    <row r="2375" spans="1:82" ht="15" customHeight="1">
      <c r="A2375" s="166"/>
      <c r="B2375" s="7"/>
      <c r="C2375" s="207" t="s">
        <v>136</v>
      </c>
      <c r="D2375" s="322" t="str">
        <f t="shared" si="1211"/>
        <v/>
      </c>
      <c r="E2375" s="323"/>
      <c r="F2375" s="323"/>
      <c r="G2375" s="323"/>
      <c r="H2375" s="323"/>
      <c r="I2375" s="323"/>
      <c r="J2375" s="323"/>
      <c r="K2375" s="323"/>
      <c r="L2375" s="323"/>
      <c r="M2375" s="323"/>
      <c r="N2375" s="323"/>
      <c r="O2375" s="324"/>
      <c r="P2375" s="234"/>
      <c r="Q2375" s="234"/>
      <c r="R2375" s="234"/>
      <c r="S2375" s="234"/>
      <c r="T2375" s="234"/>
      <c r="U2375" s="234"/>
      <c r="V2375" s="234"/>
      <c r="W2375" s="234"/>
      <c r="X2375" s="234"/>
      <c r="Y2375" s="234"/>
      <c r="Z2375" s="234"/>
      <c r="AA2375" s="234"/>
      <c r="AB2375" s="234"/>
      <c r="AC2375" s="234"/>
      <c r="AD2375" s="234"/>
      <c r="AG2375">
        <f t="shared" si="1212"/>
        <v>0</v>
      </c>
      <c r="AH2375">
        <f t="shared" si="1213"/>
        <v>0</v>
      </c>
      <c r="AI2375">
        <f t="shared" si="1214"/>
        <v>0</v>
      </c>
      <c r="AJ2375">
        <f t="shared" si="1215"/>
        <v>0</v>
      </c>
      <c r="AL2375">
        <f t="shared" si="1216"/>
        <v>0</v>
      </c>
      <c r="AM2375">
        <f t="shared" si="1217"/>
        <v>0</v>
      </c>
      <c r="AN2375">
        <f t="shared" si="1218"/>
        <v>0</v>
      </c>
      <c r="AO2375">
        <f t="shared" si="1219"/>
        <v>0</v>
      </c>
      <c r="AQ2375">
        <f t="shared" si="1220"/>
        <v>0</v>
      </c>
      <c r="AR2375">
        <f t="shared" si="1221"/>
        <v>0</v>
      </c>
      <c r="AS2375">
        <f t="shared" si="1222"/>
        <v>0</v>
      </c>
      <c r="AT2375">
        <f t="shared" si="1223"/>
        <v>0</v>
      </c>
      <c r="AV2375">
        <f t="shared" si="1224"/>
        <v>0</v>
      </c>
      <c r="AW2375">
        <f t="shared" si="1225"/>
        <v>0</v>
      </c>
      <c r="AX2375">
        <f t="shared" si="1226"/>
        <v>0</v>
      </c>
      <c r="AY2375">
        <f t="shared" si="1227"/>
        <v>0</v>
      </c>
      <c r="BA2375">
        <f t="shared" si="1228"/>
        <v>0</v>
      </c>
      <c r="BB2375">
        <f t="shared" si="1229"/>
        <v>0</v>
      </c>
      <c r="BC2375">
        <f t="shared" si="1230"/>
        <v>0</v>
      </c>
      <c r="BD2375">
        <f t="shared" si="1231"/>
        <v>0</v>
      </c>
      <c r="BF2375">
        <f t="shared" si="1232"/>
        <v>0</v>
      </c>
      <c r="BG2375">
        <f t="shared" si="1233"/>
        <v>0</v>
      </c>
      <c r="BH2375">
        <f t="shared" si="1234"/>
        <v>0</v>
      </c>
      <c r="BI2375">
        <f t="shared" si="1235"/>
        <v>0</v>
      </c>
      <c r="BK2375">
        <f t="shared" si="1236"/>
        <v>0</v>
      </c>
      <c r="BL2375">
        <f t="shared" si="1237"/>
        <v>0</v>
      </c>
      <c r="BM2375">
        <f t="shared" si="1238"/>
        <v>0</v>
      </c>
      <c r="BN2375">
        <f t="shared" si="1239"/>
        <v>0</v>
      </c>
      <c r="BP2375">
        <f t="shared" si="1240"/>
        <v>0</v>
      </c>
      <c r="BQ2375">
        <f t="shared" si="1241"/>
        <v>0</v>
      </c>
      <c r="BR2375">
        <f t="shared" si="1242"/>
        <v>0</v>
      </c>
      <c r="BS2375">
        <f t="shared" si="1243"/>
        <v>0</v>
      </c>
      <c r="BU2375">
        <f t="shared" si="1244"/>
        <v>0</v>
      </c>
      <c r="BV2375">
        <f t="shared" si="1245"/>
        <v>0</v>
      </c>
      <c r="BW2375">
        <f t="shared" si="1246"/>
        <v>0</v>
      </c>
      <c r="BX2375">
        <f t="shared" si="1247"/>
        <v>0</v>
      </c>
      <c r="BY2375">
        <f t="shared" si="1248"/>
        <v>0</v>
      </c>
      <c r="BZ2375">
        <f t="shared" si="1249"/>
        <v>0</v>
      </c>
      <c r="CA2375">
        <f t="shared" si="1250"/>
        <v>0</v>
      </c>
      <c r="CB2375">
        <f t="shared" si="1251"/>
        <v>0</v>
      </c>
      <c r="CC2375">
        <f t="shared" si="1252"/>
        <v>0</v>
      </c>
      <c r="CD2375">
        <f t="shared" si="1253"/>
        <v>0</v>
      </c>
    </row>
    <row r="2376" spans="1:82" ht="15" customHeight="1">
      <c r="A2376" s="166"/>
      <c r="B2376" s="7"/>
      <c r="C2376" s="207" t="s">
        <v>137</v>
      </c>
      <c r="D2376" s="322" t="str">
        <f t="shared" si="1211"/>
        <v/>
      </c>
      <c r="E2376" s="323"/>
      <c r="F2376" s="323"/>
      <c r="G2376" s="323"/>
      <c r="H2376" s="323"/>
      <c r="I2376" s="323"/>
      <c r="J2376" s="323"/>
      <c r="K2376" s="323"/>
      <c r="L2376" s="323"/>
      <c r="M2376" s="323"/>
      <c r="N2376" s="323"/>
      <c r="O2376" s="324"/>
      <c r="P2376" s="234"/>
      <c r="Q2376" s="234"/>
      <c r="R2376" s="234"/>
      <c r="S2376" s="234"/>
      <c r="T2376" s="234"/>
      <c r="U2376" s="234"/>
      <c r="V2376" s="234"/>
      <c r="W2376" s="234"/>
      <c r="X2376" s="234"/>
      <c r="Y2376" s="234"/>
      <c r="Z2376" s="234"/>
      <c r="AA2376" s="234"/>
      <c r="AB2376" s="234"/>
      <c r="AC2376" s="234"/>
      <c r="AD2376" s="234"/>
      <c r="AG2376">
        <f t="shared" si="1212"/>
        <v>0</v>
      </c>
      <c r="AH2376">
        <f t="shared" si="1213"/>
        <v>0</v>
      </c>
      <c r="AI2376">
        <f t="shared" si="1214"/>
        <v>0</v>
      </c>
      <c r="AJ2376">
        <f t="shared" si="1215"/>
        <v>0</v>
      </c>
      <c r="AL2376">
        <f t="shared" si="1216"/>
        <v>0</v>
      </c>
      <c r="AM2376">
        <f t="shared" si="1217"/>
        <v>0</v>
      </c>
      <c r="AN2376">
        <f t="shared" si="1218"/>
        <v>0</v>
      </c>
      <c r="AO2376">
        <f t="shared" si="1219"/>
        <v>0</v>
      </c>
      <c r="AQ2376">
        <f t="shared" si="1220"/>
        <v>0</v>
      </c>
      <c r="AR2376">
        <f t="shared" si="1221"/>
        <v>0</v>
      </c>
      <c r="AS2376">
        <f t="shared" si="1222"/>
        <v>0</v>
      </c>
      <c r="AT2376">
        <f t="shared" si="1223"/>
        <v>0</v>
      </c>
      <c r="AV2376">
        <f t="shared" si="1224"/>
        <v>0</v>
      </c>
      <c r="AW2376">
        <f t="shared" si="1225"/>
        <v>0</v>
      </c>
      <c r="AX2376">
        <f t="shared" si="1226"/>
        <v>0</v>
      </c>
      <c r="AY2376">
        <f t="shared" si="1227"/>
        <v>0</v>
      </c>
      <c r="BA2376">
        <f t="shared" si="1228"/>
        <v>0</v>
      </c>
      <c r="BB2376">
        <f t="shared" si="1229"/>
        <v>0</v>
      </c>
      <c r="BC2376">
        <f t="shared" si="1230"/>
        <v>0</v>
      </c>
      <c r="BD2376">
        <f t="shared" si="1231"/>
        <v>0</v>
      </c>
      <c r="BF2376">
        <f t="shared" si="1232"/>
        <v>0</v>
      </c>
      <c r="BG2376">
        <f t="shared" si="1233"/>
        <v>0</v>
      </c>
      <c r="BH2376">
        <f t="shared" si="1234"/>
        <v>0</v>
      </c>
      <c r="BI2376">
        <f t="shared" si="1235"/>
        <v>0</v>
      </c>
      <c r="BK2376">
        <f t="shared" si="1236"/>
        <v>0</v>
      </c>
      <c r="BL2376">
        <f t="shared" si="1237"/>
        <v>0</v>
      </c>
      <c r="BM2376">
        <f t="shared" si="1238"/>
        <v>0</v>
      </c>
      <c r="BN2376">
        <f t="shared" si="1239"/>
        <v>0</v>
      </c>
      <c r="BP2376">
        <f t="shared" si="1240"/>
        <v>0</v>
      </c>
      <c r="BQ2376">
        <f t="shared" si="1241"/>
        <v>0</v>
      </c>
      <c r="BR2376">
        <f t="shared" si="1242"/>
        <v>0</v>
      </c>
      <c r="BS2376">
        <f t="shared" si="1243"/>
        <v>0</v>
      </c>
      <c r="BU2376">
        <f t="shared" si="1244"/>
        <v>0</v>
      </c>
      <c r="BV2376">
        <f t="shared" si="1245"/>
        <v>0</v>
      </c>
      <c r="BW2376">
        <f t="shared" si="1246"/>
        <v>0</v>
      </c>
      <c r="BX2376">
        <f t="shared" si="1247"/>
        <v>0</v>
      </c>
      <c r="BY2376">
        <f t="shared" si="1248"/>
        <v>0</v>
      </c>
      <c r="BZ2376">
        <f t="shared" si="1249"/>
        <v>0</v>
      </c>
      <c r="CA2376">
        <f t="shared" si="1250"/>
        <v>0</v>
      </c>
      <c r="CB2376">
        <f t="shared" si="1251"/>
        <v>0</v>
      </c>
      <c r="CC2376">
        <f t="shared" si="1252"/>
        <v>0</v>
      </c>
      <c r="CD2376">
        <f t="shared" si="1253"/>
        <v>0</v>
      </c>
    </row>
    <row r="2377" spans="1:82" ht="15" customHeight="1">
      <c r="A2377" s="166"/>
      <c r="B2377" s="7"/>
      <c r="C2377" s="207" t="s">
        <v>138</v>
      </c>
      <c r="D2377" s="322" t="str">
        <f t="shared" ref="D2377:D2431" si="1254">IF(D499="","",D499)</f>
        <v/>
      </c>
      <c r="E2377" s="323"/>
      <c r="F2377" s="323"/>
      <c r="G2377" s="323"/>
      <c r="H2377" s="323"/>
      <c r="I2377" s="323"/>
      <c r="J2377" s="323"/>
      <c r="K2377" s="323"/>
      <c r="L2377" s="323"/>
      <c r="M2377" s="323"/>
      <c r="N2377" s="323"/>
      <c r="O2377" s="324"/>
      <c r="P2377" s="234"/>
      <c r="Q2377" s="234"/>
      <c r="R2377" s="234"/>
      <c r="S2377" s="234"/>
      <c r="T2377" s="234"/>
      <c r="U2377" s="234"/>
      <c r="V2377" s="234"/>
      <c r="W2377" s="234"/>
      <c r="X2377" s="234"/>
      <c r="Y2377" s="234"/>
      <c r="Z2377" s="234"/>
      <c r="AA2377" s="234"/>
      <c r="AB2377" s="234"/>
      <c r="AC2377" s="234"/>
      <c r="AD2377" s="234"/>
      <c r="AG2377">
        <f t="shared" ref="AG2377:AG2431" si="1255">P2377</f>
        <v>0</v>
      </c>
      <c r="AH2377">
        <f t="shared" ref="AH2377:AH2431" si="1256">COUNTIF(Q2377:R2377,"NS")</f>
        <v>0</v>
      </c>
      <c r="AI2377">
        <f t="shared" ref="AI2377:AI2431" si="1257">SUM(Q2377:R2377)</f>
        <v>0</v>
      </c>
      <c r="AJ2377">
        <f t="shared" ref="AJ2377:AJ2431" si="1258">IF($AG$2309=$AH$2309,0,IF(OR(AND(AG2377=0,AH2377&gt;0),AND(AG2377="ns",AI2377&gt;0),AND(AG2377="ns",AH2377=0,AI2377=0)),1,IF(OR(AND(AG2377&gt;0,AH2377=2),AND(AG2377="ns",AH2377=2),AND(AG2377="ns",AI2377=0,AH2377&gt;0),AG2377=AI2377,COUNTIF(P2377:R2377,"NA")=3),0,1)))</f>
        <v>0</v>
      </c>
      <c r="AL2377">
        <f t="shared" ref="AL2377:AL2431" si="1259">S2377</f>
        <v>0</v>
      </c>
      <c r="AM2377">
        <f t="shared" ref="AM2377:AM2431" si="1260">COUNTIF(T2377:U2377,"NS")</f>
        <v>0</v>
      </c>
      <c r="AN2377">
        <f t="shared" ref="AN2377:AN2431" si="1261">SUM(T2377:U2377)</f>
        <v>0</v>
      </c>
      <c r="AO2377">
        <f t="shared" ref="AO2377:AO2431" si="1262">IF($AG$2309=$AH$2309,0,IF(OR(AND(AL2377=0,AM2377&gt;0),AND(AL2377="ns",AN2377&gt;0),AND(AL2377="ns",AM2377=0,AN2377=0)),1,IF(OR(AND(AL2377&gt;0,AM2377=2),AND(AL2377="ns",AM2377=2),AND(AL2377="ns",AN2377=0,AM2377&gt;0),AL2377=AN2377,COUNTIF(S2377:U2377,"NA")=3),0,1)))</f>
        <v>0</v>
      </c>
      <c r="AQ2377">
        <f t="shared" ref="AQ2377:AQ2431" si="1263">S2377</f>
        <v>0</v>
      </c>
      <c r="AR2377">
        <f t="shared" ref="AR2377:AR2431" si="1264">COUNTIF(V2377,"NS")+COUNTIF(Y2377,"ns")+COUNTIF(AB2377,"NS")</f>
        <v>0</v>
      </c>
      <c r="AS2377">
        <f t="shared" ref="AS2377:AS2431" si="1265">SUM(V2377,Y2377,AB2377)</f>
        <v>0</v>
      </c>
      <c r="AT2377">
        <f t="shared" ref="AT2377:AT2431" si="1266">IF($AG$2309=$AH$2309,0,IF(OR(AND(AQ2377=0,AR2377&gt;0),AND(AQ2377="ns",AS2377&gt;0),AND(AQ2377="ns",AR2377=0,AS2377=0)),1,IF(OR(AND(AQ2377&gt;0,AR2377=2),AND(AQ2377="ns",AR2377=2),AND(AQ2377="ns",AS2377=0,AR2377&gt;0),AQ2377&lt;=AS2377,(COUNTIF(S2377,"NA")+COUNTIF(V2377,"NA")+COUNTIF(Y2377,"NA")+COUNTIF(AB2377,"NA"))=4),0,1)))</f>
        <v>0</v>
      </c>
      <c r="AV2377">
        <f t="shared" ref="AV2377:AV2431" si="1267">T2377</f>
        <v>0</v>
      </c>
      <c r="AW2377">
        <f t="shared" ref="AW2377:AW2431" si="1268">COUNTIF(Z2377,"NS")+COUNTIF(AC2377,"ns")+COUNTIF(W2377,"NS")</f>
        <v>0</v>
      </c>
      <c r="AX2377">
        <f t="shared" ref="AX2377:AX2431" si="1269">SUM(Z2377,AC2377,W2377)</f>
        <v>0</v>
      </c>
      <c r="AY2377">
        <f t="shared" ref="AY2377:AY2431" si="1270">IF($AG$2309=$AH$2309,0,IF(OR(AND(AV2377=0,AW2377&gt;0),AND(AV2377="ns",AX2377&gt;0),AND(AV2377="ns",AW2377=0,AX2377=0)),1,IF(OR(AND(AV2377&gt;0,AW2377=2),AND(AV2377="ns",AW2377=2),AND(AV2377="ns",AX2377=0,AW2377&gt;0),AV2377&lt;=AX2377,(COUNTIF(T2377,"NA")+COUNTIF(W2377,"NA")+COUNTIF(Z2377,"NA")+COUNTIF(AC2377,"NA"))=4),0,1)))</f>
        <v>0</v>
      </c>
      <c r="BA2377">
        <f t="shared" ref="BA2377:BA2431" si="1271">U2377</f>
        <v>0</v>
      </c>
      <c r="BB2377">
        <f t="shared" ref="BB2377:BB2431" si="1272">COUNTIF(AA2377,"NS")+COUNTIF(AD2377,"ns")+COUNTIF(X2377,"NS")</f>
        <v>0</v>
      </c>
      <c r="BC2377">
        <f t="shared" ref="BC2377:BC2431" si="1273">SUM(AA2377,AD2377,X2377)</f>
        <v>0</v>
      </c>
      <c r="BD2377">
        <f t="shared" ref="BD2377:BD2431" si="1274">IF($AG$2309=$AH$2309,0,IF(OR(AND(BA2377=0,BB2377&gt;0),AND(BA2377="ns",BC2377&gt;0),AND(BA2377="ns",BB2377=0,BC2377=0)),1,IF(OR(AND(BA2377&gt;0,BB2377=2),AND(BA2377="ns",BB2377=2),AND(BA2377="ns",BC2377=0,BB2377&gt;0),BA2377&lt;=BC2377,(COUNTIF(U2377,"NA")+COUNTIF(X2377,"NA")+COUNTIF(AA2377,"NA")+COUNTIF(AD2377,"NA"))=4),0,1)))</f>
        <v>0</v>
      </c>
      <c r="BF2377">
        <f t="shared" ref="BF2377:BF2431" si="1275">V2377</f>
        <v>0</v>
      </c>
      <c r="BG2377">
        <f t="shared" ref="BG2377:BG2431" si="1276">COUNTIF(W2377:X2377,"NS")</f>
        <v>0</v>
      </c>
      <c r="BH2377">
        <f t="shared" ref="BH2377:BH2431" si="1277">SUM(W2377:X2377)</f>
        <v>0</v>
      </c>
      <c r="BI2377">
        <f t="shared" ref="BI2377:BI2431" si="1278">IF($AG$2309=$AH$2309,0,IF(OR(AND(BF2377=0,BG2377&gt;0),AND(BF2377="ns",BH2377&gt;0),AND(BF2377="ns",BG2377=0,BH2377=0)),1,IF(OR(AND(BF2377&gt;0,BG2377=2),AND(BF2377="ns",BG2377=2),AND(BF2377="ns",BH2377=0,BG2377&gt;0),BF2377=BH2377,COUNTIF(V2377:X2377,"NA")=3),0,1)))</f>
        <v>0</v>
      </c>
      <c r="BK2377">
        <f t="shared" ref="BK2377:BK2431" si="1279">Y2377</f>
        <v>0</v>
      </c>
      <c r="BL2377">
        <f t="shared" ref="BL2377:BL2431" si="1280">COUNTIF(Z2377:AA2377,"NS")</f>
        <v>0</v>
      </c>
      <c r="BM2377">
        <f t="shared" ref="BM2377:BM2431" si="1281">SUM(Z2377:AA2377)</f>
        <v>0</v>
      </c>
      <c r="BN2377">
        <f t="shared" ref="BN2377:BN2431" si="1282">IF($AG$2309=$AH$2309,0,IF(OR(AND(BK2377=0,BL2377&gt;0),AND(BK2377="ns",BM2377&gt;0),AND(BK2377="ns",BL2377=0,BM2377=0)),1,IF(OR(AND(BK2377&gt;0,BL2377=2),AND(BK2377="ns",BL2377=2),AND(BK2377="ns",BM2377=0,BL2377&gt;0),BK2377=BM2377,COUNTIF(Y2377:AA2377,"NA")=3),0,1)))</f>
        <v>0</v>
      </c>
      <c r="BP2377">
        <f t="shared" ref="BP2377:BP2431" si="1283">AB2377</f>
        <v>0</v>
      </c>
      <c r="BQ2377">
        <f t="shared" ref="BQ2377:BQ2431" si="1284">COUNTIF(AC2377:AD2377,"NS")</f>
        <v>0</v>
      </c>
      <c r="BR2377">
        <f t="shared" ref="BR2377:BR2431" si="1285">SUM(AC2377:AD2377)</f>
        <v>0</v>
      </c>
      <c r="BS2377">
        <f t="shared" ref="BS2377:BS2431" si="1286">IF($AG$2309=$AH$2309,0,IF(OR(AND(BP2377=0,BQ2377&gt;0),AND(BP2377="ns",BR2377&gt;0),AND(BP2377="ns",BQ2377=0,BR2377=0)),1,IF(OR(AND(BP2377&gt;0,BQ2377=2),AND(BP2377="ns",BQ2377=2),AND(BP2377="ns",BR2377=0,BQ2377&gt;0),BP2377=BR2377,COUNTIF(AB2377:AD2377,"NA")=3),0,1)))</f>
        <v>0</v>
      </c>
      <c r="BU2377">
        <f t="shared" ref="BU2377:BU2431" si="1287">IF(COUNTBLANK(P2377:AD2377)=15,0,IF(COUNTA(P2377:AD2377)&lt;&gt;COUNTA($P$2309:$U$2311,$V$2311:$AD$2311),1,0))</f>
        <v>0</v>
      </c>
      <c r="BV2377">
        <f t="shared" ref="BV2377:BV2431" si="1288">IF(OR(P2377="NS",P2377="NA",S2377="NS",S2377="NA"),0,IF(S2377&lt;=P2377,0,1))</f>
        <v>0</v>
      </c>
      <c r="BW2377">
        <f t="shared" ref="BW2377:BW2431" si="1289">IF(OR(Q2377="NS",Q2377="NA",T2377="NA",T2377="NS"),0,IF(T2377&lt;=Q2377,0,1))</f>
        <v>0</v>
      </c>
      <c r="BX2377">
        <f t="shared" ref="BX2377:BX2431" si="1290">IF(OR(R2377="NA",U2377="NS",R2377="NS",U2377="NA"),0,IF(U2377&lt;=R2377,0,1))</f>
        <v>0</v>
      </c>
      <c r="BY2377">
        <f t="shared" ref="BY2377:BY2431" si="1291">IF(OR(S2377="NS",S2377="NA",V2377="NS",V2377="NA",Y2377="NS",Y2377="NA",AB2377="NS",AB2377="NA"),0,IF(S2377&lt;=SUM(V2377,Y2377,AB2377),0,1))</f>
        <v>0</v>
      </c>
      <c r="BZ2377">
        <f t="shared" ref="BZ2377:BZ2431" si="1292">IF(OR(T2377="NS",T2377="NA",W2377="NS",W2377="NA",Z2377="NS",Z2377="NA",AC2377="NS",AC2377="NA"),0,IF(T2377&lt;=SUM(W2377,Z2377,AC2377),0,1))</f>
        <v>0</v>
      </c>
      <c r="CA2377">
        <f t="shared" ref="CA2377:CA2431" si="1293">IF(OR(U2377="NS",U2377="NA",X2377="NS",X2377="NA",AA2377="NS",AA2377="NA",AD2377="NS",AD2377="NA"),0,IF(U2377&lt;=SUM(X2377,AA2377,AD2377),0,1))</f>
        <v>0</v>
      </c>
      <c r="CB2377">
        <f t="shared" ref="CB2377:CB2431" si="1294">IF(OR(P2377="NS",P2377="NA",V2377="NS",V2377="NA",Y2377="NS",Y2377="NA",AB2377="NS",AB2377="NA"),0,IF(OR(V2377&lt;=P2377,Y2377&lt;=P2377,AB2377&lt;=P2377),0,1))</f>
        <v>0</v>
      </c>
      <c r="CC2377">
        <f t="shared" ref="CC2377:CC2431" si="1295">IF(OR(Q2377="NS",Q2377="NA",W2377="NS",W2377="NA",Z2377="NS",Z2377="NA",AC2377="NS",AC2377="NA"),0,IF(OR(W2377&lt;=Q2377,Z2377&lt;=Q2377,AC2377&lt;=Q2377),0,1))</f>
        <v>0</v>
      </c>
      <c r="CD2377">
        <f t="shared" ref="CD2377:CD2431" si="1296">IF(OR(R2377="NS",R2377="NA",X2377="NS",X2377="NA",AA2377="NS",AA2377="NA",AD2377="NS",AD2377="NA"),0,IF(OR(X2377&lt;=R2377,AA2377&lt;=R2377,AD2377&lt;=R2377),0,1))</f>
        <v>0</v>
      </c>
    </row>
    <row r="2378" spans="1:82" ht="15" customHeight="1">
      <c r="A2378" s="166"/>
      <c r="B2378" s="7"/>
      <c r="C2378" s="207" t="s">
        <v>139</v>
      </c>
      <c r="D2378" s="322" t="str">
        <f t="shared" si="1254"/>
        <v/>
      </c>
      <c r="E2378" s="323"/>
      <c r="F2378" s="323"/>
      <c r="G2378" s="323"/>
      <c r="H2378" s="323"/>
      <c r="I2378" s="323"/>
      <c r="J2378" s="323"/>
      <c r="K2378" s="323"/>
      <c r="L2378" s="323"/>
      <c r="M2378" s="323"/>
      <c r="N2378" s="323"/>
      <c r="O2378" s="324"/>
      <c r="P2378" s="234"/>
      <c r="Q2378" s="234"/>
      <c r="R2378" s="234"/>
      <c r="S2378" s="234"/>
      <c r="T2378" s="234"/>
      <c r="U2378" s="234"/>
      <c r="V2378" s="234"/>
      <c r="W2378" s="234"/>
      <c r="X2378" s="234"/>
      <c r="Y2378" s="234"/>
      <c r="Z2378" s="234"/>
      <c r="AA2378" s="234"/>
      <c r="AB2378" s="234"/>
      <c r="AC2378" s="234"/>
      <c r="AD2378" s="234"/>
      <c r="AG2378">
        <f t="shared" si="1255"/>
        <v>0</v>
      </c>
      <c r="AH2378">
        <f t="shared" si="1256"/>
        <v>0</v>
      </c>
      <c r="AI2378">
        <f t="shared" si="1257"/>
        <v>0</v>
      </c>
      <c r="AJ2378">
        <f t="shared" si="1258"/>
        <v>0</v>
      </c>
      <c r="AL2378">
        <f t="shared" si="1259"/>
        <v>0</v>
      </c>
      <c r="AM2378">
        <f t="shared" si="1260"/>
        <v>0</v>
      </c>
      <c r="AN2378">
        <f t="shared" si="1261"/>
        <v>0</v>
      </c>
      <c r="AO2378">
        <f t="shared" si="1262"/>
        <v>0</v>
      </c>
      <c r="AQ2378">
        <f t="shared" si="1263"/>
        <v>0</v>
      </c>
      <c r="AR2378">
        <f t="shared" si="1264"/>
        <v>0</v>
      </c>
      <c r="AS2378">
        <f t="shared" si="1265"/>
        <v>0</v>
      </c>
      <c r="AT2378">
        <f t="shared" si="1266"/>
        <v>0</v>
      </c>
      <c r="AV2378">
        <f t="shared" si="1267"/>
        <v>0</v>
      </c>
      <c r="AW2378">
        <f t="shared" si="1268"/>
        <v>0</v>
      </c>
      <c r="AX2378">
        <f t="shared" si="1269"/>
        <v>0</v>
      </c>
      <c r="AY2378">
        <f t="shared" si="1270"/>
        <v>0</v>
      </c>
      <c r="BA2378">
        <f t="shared" si="1271"/>
        <v>0</v>
      </c>
      <c r="BB2378">
        <f t="shared" si="1272"/>
        <v>0</v>
      </c>
      <c r="BC2378">
        <f t="shared" si="1273"/>
        <v>0</v>
      </c>
      <c r="BD2378">
        <f t="shared" si="1274"/>
        <v>0</v>
      </c>
      <c r="BF2378">
        <f t="shared" si="1275"/>
        <v>0</v>
      </c>
      <c r="BG2378">
        <f t="shared" si="1276"/>
        <v>0</v>
      </c>
      <c r="BH2378">
        <f t="shared" si="1277"/>
        <v>0</v>
      </c>
      <c r="BI2378">
        <f t="shared" si="1278"/>
        <v>0</v>
      </c>
      <c r="BK2378">
        <f t="shared" si="1279"/>
        <v>0</v>
      </c>
      <c r="BL2378">
        <f t="shared" si="1280"/>
        <v>0</v>
      </c>
      <c r="BM2378">
        <f t="shared" si="1281"/>
        <v>0</v>
      </c>
      <c r="BN2378">
        <f t="shared" si="1282"/>
        <v>0</v>
      </c>
      <c r="BP2378">
        <f t="shared" si="1283"/>
        <v>0</v>
      </c>
      <c r="BQ2378">
        <f t="shared" si="1284"/>
        <v>0</v>
      </c>
      <c r="BR2378">
        <f t="shared" si="1285"/>
        <v>0</v>
      </c>
      <c r="BS2378">
        <f t="shared" si="1286"/>
        <v>0</v>
      </c>
      <c r="BU2378">
        <f t="shared" si="1287"/>
        <v>0</v>
      </c>
      <c r="BV2378">
        <f t="shared" si="1288"/>
        <v>0</v>
      </c>
      <c r="BW2378">
        <f t="shared" si="1289"/>
        <v>0</v>
      </c>
      <c r="BX2378">
        <f t="shared" si="1290"/>
        <v>0</v>
      </c>
      <c r="BY2378">
        <f t="shared" si="1291"/>
        <v>0</v>
      </c>
      <c r="BZ2378">
        <f t="shared" si="1292"/>
        <v>0</v>
      </c>
      <c r="CA2378">
        <f t="shared" si="1293"/>
        <v>0</v>
      </c>
      <c r="CB2378">
        <f t="shared" si="1294"/>
        <v>0</v>
      </c>
      <c r="CC2378">
        <f t="shared" si="1295"/>
        <v>0</v>
      </c>
      <c r="CD2378">
        <f t="shared" si="1296"/>
        <v>0</v>
      </c>
    </row>
    <row r="2379" spans="1:82" ht="15" customHeight="1">
      <c r="A2379" s="166"/>
      <c r="B2379" s="7"/>
      <c r="C2379" s="207" t="s">
        <v>140</v>
      </c>
      <c r="D2379" s="322" t="str">
        <f t="shared" si="1254"/>
        <v/>
      </c>
      <c r="E2379" s="323"/>
      <c r="F2379" s="323"/>
      <c r="G2379" s="323"/>
      <c r="H2379" s="323"/>
      <c r="I2379" s="323"/>
      <c r="J2379" s="323"/>
      <c r="K2379" s="323"/>
      <c r="L2379" s="323"/>
      <c r="M2379" s="323"/>
      <c r="N2379" s="323"/>
      <c r="O2379" s="324"/>
      <c r="P2379" s="234"/>
      <c r="Q2379" s="234"/>
      <c r="R2379" s="234"/>
      <c r="S2379" s="234"/>
      <c r="T2379" s="234"/>
      <c r="U2379" s="234"/>
      <c r="V2379" s="234"/>
      <c r="W2379" s="234"/>
      <c r="X2379" s="234"/>
      <c r="Y2379" s="234"/>
      <c r="Z2379" s="234"/>
      <c r="AA2379" s="234"/>
      <c r="AB2379" s="234"/>
      <c r="AC2379" s="234"/>
      <c r="AD2379" s="234"/>
      <c r="AG2379">
        <f t="shared" si="1255"/>
        <v>0</v>
      </c>
      <c r="AH2379">
        <f t="shared" si="1256"/>
        <v>0</v>
      </c>
      <c r="AI2379">
        <f t="shared" si="1257"/>
        <v>0</v>
      </c>
      <c r="AJ2379">
        <f t="shared" si="1258"/>
        <v>0</v>
      </c>
      <c r="AL2379">
        <f t="shared" si="1259"/>
        <v>0</v>
      </c>
      <c r="AM2379">
        <f t="shared" si="1260"/>
        <v>0</v>
      </c>
      <c r="AN2379">
        <f t="shared" si="1261"/>
        <v>0</v>
      </c>
      <c r="AO2379">
        <f t="shared" si="1262"/>
        <v>0</v>
      </c>
      <c r="AQ2379">
        <f t="shared" si="1263"/>
        <v>0</v>
      </c>
      <c r="AR2379">
        <f t="shared" si="1264"/>
        <v>0</v>
      </c>
      <c r="AS2379">
        <f t="shared" si="1265"/>
        <v>0</v>
      </c>
      <c r="AT2379">
        <f t="shared" si="1266"/>
        <v>0</v>
      </c>
      <c r="AV2379">
        <f t="shared" si="1267"/>
        <v>0</v>
      </c>
      <c r="AW2379">
        <f t="shared" si="1268"/>
        <v>0</v>
      </c>
      <c r="AX2379">
        <f t="shared" si="1269"/>
        <v>0</v>
      </c>
      <c r="AY2379">
        <f t="shared" si="1270"/>
        <v>0</v>
      </c>
      <c r="BA2379">
        <f t="shared" si="1271"/>
        <v>0</v>
      </c>
      <c r="BB2379">
        <f t="shared" si="1272"/>
        <v>0</v>
      </c>
      <c r="BC2379">
        <f t="shared" si="1273"/>
        <v>0</v>
      </c>
      <c r="BD2379">
        <f t="shared" si="1274"/>
        <v>0</v>
      </c>
      <c r="BF2379">
        <f t="shared" si="1275"/>
        <v>0</v>
      </c>
      <c r="BG2379">
        <f t="shared" si="1276"/>
        <v>0</v>
      </c>
      <c r="BH2379">
        <f t="shared" si="1277"/>
        <v>0</v>
      </c>
      <c r="BI2379">
        <f t="shared" si="1278"/>
        <v>0</v>
      </c>
      <c r="BK2379">
        <f t="shared" si="1279"/>
        <v>0</v>
      </c>
      <c r="BL2379">
        <f t="shared" si="1280"/>
        <v>0</v>
      </c>
      <c r="BM2379">
        <f t="shared" si="1281"/>
        <v>0</v>
      </c>
      <c r="BN2379">
        <f t="shared" si="1282"/>
        <v>0</v>
      </c>
      <c r="BP2379">
        <f t="shared" si="1283"/>
        <v>0</v>
      </c>
      <c r="BQ2379">
        <f t="shared" si="1284"/>
        <v>0</v>
      </c>
      <c r="BR2379">
        <f t="shared" si="1285"/>
        <v>0</v>
      </c>
      <c r="BS2379">
        <f t="shared" si="1286"/>
        <v>0</v>
      </c>
      <c r="BU2379">
        <f t="shared" si="1287"/>
        <v>0</v>
      </c>
      <c r="BV2379">
        <f t="shared" si="1288"/>
        <v>0</v>
      </c>
      <c r="BW2379">
        <f t="shared" si="1289"/>
        <v>0</v>
      </c>
      <c r="BX2379">
        <f t="shared" si="1290"/>
        <v>0</v>
      </c>
      <c r="BY2379">
        <f t="shared" si="1291"/>
        <v>0</v>
      </c>
      <c r="BZ2379">
        <f t="shared" si="1292"/>
        <v>0</v>
      </c>
      <c r="CA2379">
        <f t="shared" si="1293"/>
        <v>0</v>
      </c>
      <c r="CB2379">
        <f t="shared" si="1294"/>
        <v>0</v>
      </c>
      <c r="CC2379">
        <f t="shared" si="1295"/>
        <v>0</v>
      </c>
      <c r="CD2379">
        <f t="shared" si="1296"/>
        <v>0</v>
      </c>
    </row>
    <row r="2380" spans="1:82" ht="15" customHeight="1">
      <c r="A2380" s="166"/>
      <c r="B2380" s="7"/>
      <c r="C2380" s="207" t="s">
        <v>141</v>
      </c>
      <c r="D2380" s="322" t="str">
        <f t="shared" si="1254"/>
        <v/>
      </c>
      <c r="E2380" s="323"/>
      <c r="F2380" s="323"/>
      <c r="G2380" s="323"/>
      <c r="H2380" s="323"/>
      <c r="I2380" s="323"/>
      <c r="J2380" s="323"/>
      <c r="K2380" s="323"/>
      <c r="L2380" s="323"/>
      <c r="M2380" s="323"/>
      <c r="N2380" s="323"/>
      <c r="O2380" s="324"/>
      <c r="P2380" s="234"/>
      <c r="Q2380" s="234"/>
      <c r="R2380" s="234"/>
      <c r="S2380" s="234"/>
      <c r="T2380" s="234"/>
      <c r="U2380" s="234"/>
      <c r="V2380" s="234"/>
      <c r="W2380" s="234"/>
      <c r="X2380" s="234"/>
      <c r="Y2380" s="234"/>
      <c r="Z2380" s="234"/>
      <c r="AA2380" s="234"/>
      <c r="AB2380" s="234"/>
      <c r="AC2380" s="234"/>
      <c r="AD2380" s="234"/>
      <c r="AG2380">
        <f t="shared" si="1255"/>
        <v>0</v>
      </c>
      <c r="AH2380">
        <f t="shared" si="1256"/>
        <v>0</v>
      </c>
      <c r="AI2380">
        <f t="shared" si="1257"/>
        <v>0</v>
      </c>
      <c r="AJ2380">
        <f t="shared" si="1258"/>
        <v>0</v>
      </c>
      <c r="AL2380">
        <f t="shared" si="1259"/>
        <v>0</v>
      </c>
      <c r="AM2380">
        <f t="shared" si="1260"/>
        <v>0</v>
      </c>
      <c r="AN2380">
        <f t="shared" si="1261"/>
        <v>0</v>
      </c>
      <c r="AO2380">
        <f t="shared" si="1262"/>
        <v>0</v>
      </c>
      <c r="AQ2380">
        <f t="shared" si="1263"/>
        <v>0</v>
      </c>
      <c r="AR2380">
        <f t="shared" si="1264"/>
        <v>0</v>
      </c>
      <c r="AS2380">
        <f t="shared" si="1265"/>
        <v>0</v>
      </c>
      <c r="AT2380">
        <f t="shared" si="1266"/>
        <v>0</v>
      </c>
      <c r="AV2380">
        <f t="shared" si="1267"/>
        <v>0</v>
      </c>
      <c r="AW2380">
        <f t="shared" si="1268"/>
        <v>0</v>
      </c>
      <c r="AX2380">
        <f t="shared" si="1269"/>
        <v>0</v>
      </c>
      <c r="AY2380">
        <f t="shared" si="1270"/>
        <v>0</v>
      </c>
      <c r="BA2380">
        <f t="shared" si="1271"/>
        <v>0</v>
      </c>
      <c r="BB2380">
        <f t="shared" si="1272"/>
        <v>0</v>
      </c>
      <c r="BC2380">
        <f t="shared" si="1273"/>
        <v>0</v>
      </c>
      <c r="BD2380">
        <f t="shared" si="1274"/>
        <v>0</v>
      </c>
      <c r="BF2380">
        <f t="shared" si="1275"/>
        <v>0</v>
      </c>
      <c r="BG2380">
        <f t="shared" si="1276"/>
        <v>0</v>
      </c>
      <c r="BH2380">
        <f t="shared" si="1277"/>
        <v>0</v>
      </c>
      <c r="BI2380">
        <f t="shared" si="1278"/>
        <v>0</v>
      </c>
      <c r="BK2380">
        <f t="shared" si="1279"/>
        <v>0</v>
      </c>
      <c r="BL2380">
        <f t="shared" si="1280"/>
        <v>0</v>
      </c>
      <c r="BM2380">
        <f t="shared" si="1281"/>
        <v>0</v>
      </c>
      <c r="BN2380">
        <f t="shared" si="1282"/>
        <v>0</v>
      </c>
      <c r="BP2380">
        <f t="shared" si="1283"/>
        <v>0</v>
      </c>
      <c r="BQ2380">
        <f t="shared" si="1284"/>
        <v>0</v>
      </c>
      <c r="BR2380">
        <f t="shared" si="1285"/>
        <v>0</v>
      </c>
      <c r="BS2380">
        <f t="shared" si="1286"/>
        <v>0</v>
      </c>
      <c r="BU2380">
        <f t="shared" si="1287"/>
        <v>0</v>
      </c>
      <c r="BV2380">
        <f t="shared" si="1288"/>
        <v>0</v>
      </c>
      <c r="BW2380">
        <f t="shared" si="1289"/>
        <v>0</v>
      </c>
      <c r="BX2380">
        <f t="shared" si="1290"/>
        <v>0</v>
      </c>
      <c r="BY2380">
        <f t="shared" si="1291"/>
        <v>0</v>
      </c>
      <c r="BZ2380">
        <f t="shared" si="1292"/>
        <v>0</v>
      </c>
      <c r="CA2380">
        <f t="shared" si="1293"/>
        <v>0</v>
      </c>
      <c r="CB2380">
        <f t="shared" si="1294"/>
        <v>0</v>
      </c>
      <c r="CC2380">
        <f t="shared" si="1295"/>
        <v>0</v>
      </c>
      <c r="CD2380">
        <f t="shared" si="1296"/>
        <v>0</v>
      </c>
    </row>
    <row r="2381" spans="1:82" ht="15" customHeight="1">
      <c r="A2381" s="166"/>
      <c r="B2381" s="7"/>
      <c r="C2381" s="207" t="s">
        <v>142</v>
      </c>
      <c r="D2381" s="322" t="str">
        <f t="shared" si="1254"/>
        <v/>
      </c>
      <c r="E2381" s="323"/>
      <c r="F2381" s="323"/>
      <c r="G2381" s="323"/>
      <c r="H2381" s="323"/>
      <c r="I2381" s="323"/>
      <c r="J2381" s="323"/>
      <c r="K2381" s="323"/>
      <c r="L2381" s="323"/>
      <c r="M2381" s="323"/>
      <c r="N2381" s="323"/>
      <c r="O2381" s="324"/>
      <c r="P2381" s="234"/>
      <c r="Q2381" s="234"/>
      <c r="R2381" s="234"/>
      <c r="S2381" s="234"/>
      <c r="T2381" s="234"/>
      <c r="U2381" s="234"/>
      <c r="V2381" s="234"/>
      <c r="W2381" s="234"/>
      <c r="X2381" s="234"/>
      <c r="Y2381" s="234"/>
      <c r="Z2381" s="234"/>
      <c r="AA2381" s="234"/>
      <c r="AB2381" s="234"/>
      <c r="AC2381" s="234"/>
      <c r="AD2381" s="234"/>
      <c r="AG2381">
        <f t="shared" si="1255"/>
        <v>0</v>
      </c>
      <c r="AH2381">
        <f t="shared" si="1256"/>
        <v>0</v>
      </c>
      <c r="AI2381">
        <f t="shared" si="1257"/>
        <v>0</v>
      </c>
      <c r="AJ2381">
        <f t="shared" si="1258"/>
        <v>0</v>
      </c>
      <c r="AL2381">
        <f t="shared" si="1259"/>
        <v>0</v>
      </c>
      <c r="AM2381">
        <f t="shared" si="1260"/>
        <v>0</v>
      </c>
      <c r="AN2381">
        <f t="shared" si="1261"/>
        <v>0</v>
      </c>
      <c r="AO2381">
        <f t="shared" si="1262"/>
        <v>0</v>
      </c>
      <c r="AQ2381">
        <f t="shared" si="1263"/>
        <v>0</v>
      </c>
      <c r="AR2381">
        <f t="shared" si="1264"/>
        <v>0</v>
      </c>
      <c r="AS2381">
        <f t="shared" si="1265"/>
        <v>0</v>
      </c>
      <c r="AT2381">
        <f t="shared" si="1266"/>
        <v>0</v>
      </c>
      <c r="AV2381">
        <f t="shared" si="1267"/>
        <v>0</v>
      </c>
      <c r="AW2381">
        <f t="shared" si="1268"/>
        <v>0</v>
      </c>
      <c r="AX2381">
        <f t="shared" si="1269"/>
        <v>0</v>
      </c>
      <c r="AY2381">
        <f t="shared" si="1270"/>
        <v>0</v>
      </c>
      <c r="BA2381">
        <f t="shared" si="1271"/>
        <v>0</v>
      </c>
      <c r="BB2381">
        <f t="shared" si="1272"/>
        <v>0</v>
      </c>
      <c r="BC2381">
        <f t="shared" si="1273"/>
        <v>0</v>
      </c>
      <c r="BD2381">
        <f t="shared" si="1274"/>
        <v>0</v>
      </c>
      <c r="BF2381">
        <f t="shared" si="1275"/>
        <v>0</v>
      </c>
      <c r="BG2381">
        <f t="shared" si="1276"/>
        <v>0</v>
      </c>
      <c r="BH2381">
        <f t="shared" si="1277"/>
        <v>0</v>
      </c>
      <c r="BI2381">
        <f t="shared" si="1278"/>
        <v>0</v>
      </c>
      <c r="BK2381">
        <f t="shared" si="1279"/>
        <v>0</v>
      </c>
      <c r="BL2381">
        <f t="shared" si="1280"/>
        <v>0</v>
      </c>
      <c r="BM2381">
        <f t="shared" si="1281"/>
        <v>0</v>
      </c>
      <c r="BN2381">
        <f t="shared" si="1282"/>
        <v>0</v>
      </c>
      <c r="BP2381">
        <f t="shared" si="1283"/>
        <v>0</v>
      </c>
      <c r="BQ2381">
        <f t="shared" si="1284"/>
        <v>0</v>
      </c>
      <c r="BR2381">
        <f t="shared" si="1285"/>
        <v>0</v>
      </c>
      <c r="BS2381">
        <f t="shared" si="1286"/>
        <v>0</v>
      </c>
      <c r="BU2381">
        <f t="shared" si="1287"/>
        <v>0</v>
      </c>
      <c r="BV2381">
        <f t="shared" si="1288"/>
        <v>0</v>
      </c>
      <c r="BW2381">
        <f t="shared" si="1289"/>
        <v>0</v>
      </c>
      <c r="BX2381">
        <f t="shared" si="1290"/>
        <v>0</v>
      </c>
      <c r="BY2381">
        <f t="shared" si="1291"/>
        <v>0</v>
      </c>
      <c r="BZ2381">
        <f t="shared" si="1292"/>
        <v>0</v>
      </c>
      <c r="CA2381">
        <f t="shared" si="1293"/>
        <v>0</v>
      </c>
      <c r="CB2381">
        <f t="shared" si="1294"/>
        <v>0</v>
      </c>
      <c r="CC2381">
        <f t="shared" si="1295"/>
        <v>0</v>
      </c>
      <c r="CD2381">
        <f t="shared" si="1296"/>
        <v>0</v>
      </c>
    </row>
    <row r="2382" spans="1:82" ht="15" customHeight="1">
      <c r="A2382" s="166"/>
      <c r="B2382" s="7"/>
      <c r="C2382" s="207" t="s">
        <v>143</v>
      </c>
      <c r="D2382" s="322" t="str">
        <f t="shared" si="1254"/>
        <v/>
      </c>
      <c r="E2382" s="323"/>
      <c r="F2382" s="323"/>
      <c r="G2382" s="323"/>
      <c r="H2382" s="323"/>
      <c r="I2382" s="323"/>
      <c r="J2382" s="323"/>
      <c r="K2382" s="323"/>
      <c r="L2382" s="323"/>
      <c r="M2382" s="323"/>
      <c r="N2382" s="323"/>
      <c r="O2382" s="324"/>
      <c r="P2382" s="234"/>
      <c r="Q2382" s="234"/>
      <c r="R2382" s="234"/>
      <c r="S2382" s="234"/>
      <c r="T2382" s="234"/>
      <c r="U2382" s="234"/>
      <c r="V2382" s="234"/>
      <c r="W2382" s="234"/>
      <c r="X2382" s="234"/>
      <c r="Y2382" s="234"/>
      <c r="Z2382" s="234"/>
      <c r="AA2382" s="234"/>
      <c r="AB2382" s="234"/>
      <c r="AC2382" s="234"/>
      <c r="AD2382" s="234"/>
      <c r="AG2382">
        <f t="shared" si="1255"/>
        <v>0</v>
      </c>
      <c r="AH2382">
        <f t="shared" si="1256"/>
        <v>0</v>
      </c>
      <c r="AI2382">
        <f t="shared" si="1257"/>
        <v>0</v>
      </c>
      <c r="AJ2382">
        <f t="shared" si="1258"/>
        <v>0</v>
      </c>
      <c r="AL2382">
        <f t="shared" si="1259"/>
        <v>0</v>
      </c>
      <c r="AM2382">
        <f t="shared" si="1260"/>
        <v>0</v>
      </c>
      <c r="AN2382">
        <f t="shared" si="1261"/>
        <v>0</v>
      </c>
      <c r="AO2382">
        <f t="shared" si="1262"/>
        <v>0</v>
      </c>
      <c r="AQ2382">
        <f t="shared" si="1263"/>
        <v>0</v>
      </c>
      <c r="AR2382">
        <f t="shared" si="1264"/>
        <v>0</v>
      </c>
      <c r="AS2382">
        <f t="shared" si="1265"/>
        <v>0</v>
      </c>
      <c r="AT2382">
        <f t="shared" si="1266"/>
        <v>0</v>
      </c>
      <c r="AV2382">
        <f t="shared" si="1267"/>
        <v>0</v>
      </c>
      <c r="AW2382">
        <f t="shared" si="1268"/>
        <v>0</v>
      </c>
      <c r="AX2382">
        <f t="shared" si="1269"/>
        <v>0</v>
      </c>
      <c r="AY2382">
        <f t="shared" si="1270"/>
        <v>0</v>
      </c>
      <c r="BA2382">
        <f t="shared" si="1271"/>
        <v>0</v>
      </c>
      <c r="BB2382">
        <f t="shared" si="1272"/>
        <v>0</v>
      </c>
      <c r="BC2382">
        <f t="shared" si="1273"/>
        <v>0</v>
      </c>
      <c r="BD2382">
        <f t="shared" si="1274"/>
        <v>0</v>
      </c>
      <c r="BF2382">
        <f t="shared" si="1275"/>
        <v>0</v>
      </c>
      <c r="BG2382">
        <f t="shared" si="1276"/>
        <v>0</v>
      </c>
      <c r="BH2382">
        <f t="shared" si="1277"/>
        <v>0</v>
      </c>
      <c r="BI2382">
        <f t="shared" si="1278"/>
        <v>0</v>
      </c>
      <c r="BK2382">
        <f t="shared" si="1279"/>
        <v>0</v>
      </c>
      <c r="BL2382">
        <f t="shared" si="1280"/>
        <v>0</v>
      </c>
      <c r="BM2382">
        <f t="shared" si="1281"/>
        <v>0</v>
      </c>
      <c r="BN2382">
        <f t="shared" si="1282"/>
        <v>0</v>
      </c>
      <c r="BP2382">
        <f t="shared" si="1283"/>
        <v>0</v>
      </c>
      <c r="BQ2382">
        <f t="shared" si="1284"/>
        <v>0</v>
      </c>
      <c r="BR2382">
        <f t="shared" si="1285"/>
        <v>0</v>
      </c>
      <c r="BS2382">
        <f t="shared" si="1286"/>
        <v>0</v>
      </c>
      <c r="BU2382">
        <f t="shared" si="1287"/>
        <v>0</v>
      </c>
      <c r="BV2382">
        <f t="shared" si="1288"/>
        <v>0</v>
      </c>
      <c r="BW2382">
        <f t="shared" si="1289"/>
        <v>0</v>
      </c>
      <c r="BX2382">
        <f t="shared" si="1290"/>
        <v>0</v>
      </c>
      <c r="BY2382">
        <f t="shared" si="1291"/>
        <v>0</v>
      </c>
      <c r="BZ2382">
        <f t="shared" si="1292"/>
        <v>0</v>
      </c>
      <c r="CA2382">
        <f t="shared" si="1293"/>
        <v>0</v>
      </c>
      <c r="CB2382">
        <f t="shared" si="1294"/>
        <v>0</v>
      </c>
      <c r="CC2382">
        <f t="shared" si="1295"/>
        <v>0</v>
      </c>
      <c r="CD2382">
        <f t="shared" si="1296"/>
        <v>0</v>
      </c>
    </row>
    <row r="2383" spans="1:82" ht="15" customHeight="1">
      <c r="A2383" s="166"/>
      <c r="B2383" s="7"/>
      <c r="C2383" s="207" t="s">
        <v>144</v>
      </c>
      <c r="D2383" s="322" t="str">
        <f t="shared" si="1254"/>
        <v/>
      </c>
      <c r="E2383" s="323"/>
      <c r="F2383" s="323"/>
      <c r="G2383" s="323"/>
      <c r="H2383" s="323"/>
      <c r="I2383" s="323"/>
      <c r="J2383" s="323"/>
      <c r="K2383" s="323"/>
      <c r="L2383" s="323"/>
      <c r="M2383" s="323"/>
      <c r="N2383" s="323"/>
      <c r="O2383" s="324"/>
      <c r="P2383" s="234"/>
      <c r="Q2383" s="234"/>
      <c r="R2383" s="234"/>
      <c r="S2383" s="234"/>
      <c r="T2383" s="234"/>
      <c r="U2383" s="234"/>
      <c r="V2383" s="234"/>
      <c r="W2383" s="234"/>
      <c r="X2383" s="234"/>
      <c r="Y2383" s="234"/>
      <c r="Z2383" s="234"/>
      <c r="AA2383" s="234"/>
      <c r="AB2383" s="234"/>
      <c r="AC2383" s="234"/>
      <c r="AD2383" s="234"/>
      <c r="AG2383">
        <f t="shared" si="1255"/>
        <v>0</v>
      </c>
      <c r="AH2383">
        <f t="shared" si="1256"/>
        <v>0</v>
      </c>
      <c r="AI2383">
        <f t="shared" si="1257"/>
        <v>0</v>
      </c>
      <c r="AJ2383">
        <f t="shared" si="1258"/>
        <v>0</v>
      </c>
      <c r="AL2383">
        <f t="shared" si="1259"/>
        <v>0</v>
      </c>
      <c r="AM2383">
        <f t="shared" si="1260"/>
        <v>0</v>
      </c>
      <c r="AN2383">
        <f t="shared" si="1261"/>
        <v>0</v>
      </c>
      <c r="AO2383">
        <f t="shared" si="1262"/>
        <v>0</v>
      </c>
      <c r="AQ2383">
        <f t="shared" si="1263"/>
        <v>0</v>
      </c>
      <c r="AR2383">
        <f t="shared" si="1264"/>
        <v>0</v>
      </c>
      <c r="AS2383">
        <f t="shared" si="1265"/>
        <v>0</v>
      </c>
      <c r="AT2383">
        <f t="shared" si="1266"/>
        <v>0</v>
      </c>
      <c r="AV2383">
        <f t="shared" si="1267"/>
        <v>0</v>
      </c>
      <c r="AW2383">
        <f t="shared" si="1268"/>
        <v>0</v>
      </c>
      <c r="AX2383">
        <f t="shared" si="1269"/>
        <v>0</v>
      </c>
      <c r="AY2383">
        <f t="shared" si="1270"/>
        <v>0</v>
      </c>
      <c r="BA2383">
        <f t="shared" si="1271"/>
        <v>0</v>
      </c>
      <c r="BB2383">
        <f t="shared" si="1272"/>
        <v>0</v>
      </c>
      <c r="BC2383">
        <f t="shared" si="1273"/>
        <v>0</v>
      </c>
      <c r="BD2383">
        <f t="shared" si="1274"/>
        <v>0</v>
      </c>
      <c r="BF2383">
        <f t="shared" si="1275"/>
        <v>0</v>
      </c>
      <c r="BG2383">
        <f t="shared" si="1276"/>
        <v>0</v>
      </c>
      <c r="BH2383">
        <f t="shared" si="1277"/>
        <v>0</v>
      </c>
      <c r="BI2383">
        <f t="shared" si="1278"/>
        <v>0</v>
      </c>
      <c r="BK2383">
        <f t="shared" si="1279"/>
        <v>0</v>
      </c>
      <c r="BL2383">
        <f t="shared" si="1280"/>
        <v>0</v>
      </c>
      <c r="BM2383">
        <f t="shared" si="1281"/>
        <v>0</v>
      </c>
      <c r="BN2383">
        <f t="shared" si="1282"/>
        <v>0</v>
      </c>
      <c r="BP2383">
        <f t="shared" si="1283"/>
        <v>0</v>
      </c>
      <c r="BQ2383">
        <f t="shared" si="1284"/>
        <v>0</v>
      </c>
      <c r="BR2383">
        <f t="shared" si="1285"/>
        <v>0</v>
      </c>
      <c r="BS2383">
        <f t="shared" si="1286"/>
        <v>0</v>
      </c>
      <c r="BU2383">
        <f t="shared" si="1287"/>
        <v>0</v>
      </c>
      <c r="BV2383">
        <f t="shared" si="1288"/>
        <v>0</v>
      </c>
      <c r="BW2383">
        <f t="shared" si="1289"/>
        <v>0</v>
      </c>
      <c r="BX2383">
        <f t="shared" si="1290"/>
        <v>0</v>
      </c>
      <c r="BY2383">
        <f t="shared" si="1291"/>
        <v>0</v>
      </c>
      <c r="BZ2383">
        <f t="shared" si="1292"/>
        <v>0</v>
      </c>
      <c r="CA2383">
        <f t="shared" si="1293"/>
        <v>0</v>
      </c>
      <c r="CB2383">
        <f t="shared" si="1294"/>
        <v>0</v>
      </c>
      <c r="CC2383">
        <f t="shared" si="1295"/>
        <v>0</v>
      </c>
      <c r="CD2383">
        <f t="shared" si="1296"/>
        <v>0</v>
      </c>
    </row>
    <row r="2384" spans="1:82" ht="15" customHeight="1">
      <c r="A2384" s="166"/>
      <c r="B2384" s="7"/>
      <c r="C2384" s="207" t="s">
        <v>145</v>
      </c>
      <c r="D2384" s="322" t="str">
        <f t="shared" si="1254"/>
        <v/>
      </c>
      <c r="E2384" s="323"/>
      <c r="F2384" s="323"/>
      <c r="G2384" s="323"/>
      <c r="H2384" s="323"/>
      <c r="I2384" s="323"/>
      <c r="J2384" s="323"/>
      <c r="K2384" s="323"/>
      <c r="L2384" s="323"/>
      <c r="M2384" s="323"/>
      <c r="N2384" s="323"/>
      <c r="O2384" s="324"/>
      <c r="P2384" s="234"/>
      <c r="Q2384" s="234"/>
      <c r="R2384" s="234"/>
      <c r="S2384" s="234"/>
      <c r="T2384" s="234"/>
      <c r="U2384" s="234"/>
      <c r="V2384" s="234"/>
      <c r="W2384" s="234"/>
      <c r="X2384" s="234"/>
      <c r="Y2384" s="234"/>
      <c r="Z2384" s="234"/>
      <c r="AA2384" s="234"/>
      <c r="AB2384" s="234"/>
      <c r="AC2384" s="234"/>
      <c r="AD2384" s="234"/>
      <c r="AG2384">
        <f t="shared" si="1255"/>
        <v>0</v>
      </c>
      <c r="AH2384">
        <f t="shared" si="1256"/>
        <v>0</v>
      </c>
      <c r="AI2384">
        <f t="shared" si="1257"/>
        <v>0</v>
      </c>
      <c r="AJ2384">
        <f t="shared" si="1258"/>
        <v>0</v>
      </c>
      <c r="AL2384">
        <f t="shared" si="1259"/>
        <v>0</v>
      </c>
      <c r="AM2384">
        <f t="shared" si="1260"/>
        <v>0</v>
      </c>
      <c r="AN2384">
        <f t="shared" si="1261"/>
        <v>0</v>
      </c>
      <c r="AO2384">
        <f t="shared" si="1262"/>
        <v>0</v>
      </c>
      <c r="AQ2384">
        <f t="shared" si="1263"/>
        <v>0</v>
      </c>
      <c r="AR2384">
        <f t="shared" si="1264"/>
        <v>0</v>
      </c>
      <c r="AS2384">
        <f t="shared" si="1265"/>
        <v>0</v>
      </c>
      <c r="AT2384">
        <f t="shared" si="1266"/>
        <v>0</v>
      </c>
      <c r="AV2384">
        <f t="shared" si="1267"/>
        <v>0</v>
      </c>
      <c r="AW2384">
        <f t="shared" si="1268"/>
        <v>0</v>
      </c>
      <c r="AX2384">
        <f t="shared" si="1269"/>
        <v>0</v>
      </c>
      <c r="AY2384">
        <f t="shared" si="1270"/>
        <v>0</v>
      </c>
      <c r="BA2384">
        <f t="shared" si="1271"/>
        <v>0</v>
      </c>
      <c r="BB2384">
        <f t="shared" si="1272"/>
        <v>0</v>
      </c>
      <c r="BC2384">
        <f t="shared" si="1273"/>
        <v>0</v>
      </c>
      <c r="BD2384">
        <f t="shared" si="1274"/>
        <v>0</v>
      </c>
      <c r="BF2384">
        <f t="shared" si="1275"/>
        <v>0</v>
      </c>
      <c r="BG2384">
        <f t="shared" si="1276"/>
        <v>0</v>
      </c>
      <c r="BH2384">
        <f t="shared" si="1277"/>
        <v>0</v>
      </c>
      <c r="BI2384">
        <f t="shared" si="1278"/>
        <v>0</v>
      </c>
      <c r="BK2384">
        <f t="shared" si="1279"/>
        <v>0</v>
      </c>
      <c r="BL2384">
        <f t="shared" si="1280"/>
        <v>0</v>
      </c>
      <c r="BM2384">
        <f t="shared" si="1281"/>
        <v>0</v>
      </c>
      <c r="BN2384">
        <f t="shared" si="1282"/>
        <v>0</v>
      </c>
      <c r="BP2384">
        <f t="shared" si="1283"/>
        <v>0</v>
      </c>
      <c r="BQ2384">
        <f t="shared" si="1284"/>
        <v>0</v>
      </c>
      <c r="BR2384">
        <f t="shared" si="1285"/>
        <v>0</v>
      </c>
      <c r="BS2384">
        <f t="shared" si="1286"/>
        <v>0</v>
      </c>
      <c r="BU2384">
        <f t="shared" si="1287"/>
        <v>0</v>
      </c>
      <c r="BV2384">
        <f t="shared" si="1288"/>
        <v>0</v>
      </c>
      <c r="BW2384">
        <f t="shared" si="1289"/>
        <v>0</v>
      </c>
      <c r="BX2384">
        <f t="shared" si="1290"/>
        <v>0</v>
      </c>
      <c r="BY2384">
        <f t="shared" si="1291"/>
        <v>0</v>
      </c>
      <c r="BZ2384">
        <f t="shared" si="1292"/>
        <v>0</v>
      </c>
      <c r="CA2384">
        <f t="shared" si="1293"/>
        <v>0</v>
      </c>
      <c r="CB2384">
        <f t="shared" si="1294"/>
        <v>0</v>
      </c>
      <c r="CC2384">
        <f t="shared" si="1295"/>
        <v>0</v>
      </c>
      <c r="CD2384">
        <f t="shared" si="1296"/>
        <v>0</v>
      </c>
    </row>
    <row r="2385" spans="1:82" ht="15" customHeight="1">
      <c r="A2385" s="166"/>
      <c r="B2385" s="7"/>
      <c r="C2385" s="207" t="s">
        <v>146</v>
      </c>
      <c r="D2385" s="322" t="str">
        <f t="shared" si="1254"/>
        <v/>
      </c>
      <c r="E2385" s="323"/>
      <c r="F2385" s="323"/>
      <c r="G2385" s="323"/>
      <c r="H2385" s="323"/>
      <c r="I2385" s="323"/>
      <c r="J2385" s="323"/>
      <c r="K2385" s="323"/>
      <c r="L2385" s="323"/>
      <c r="M2385" s="323"/>
      <c r="N2385" s="323"/>
      <c r="O2385" s="324"/>
      <c r="P2385" s="234"/>
      <c r="Q2385" s="234"/>
      <c r="R2385" s="234"/>
      <c r="S2385" s="234"/>
      <c r="T2385" s="234"/>
      <c r="U2385" s="234"/>
      <c r="V2385" s="234"/>
      <c r="W2385" s="234"/>
      <c r="X2385" s="234"/>
      <c r="Y2385" s="234"/>
      <c r="Z2385" s="234"/>
      <c r="AA2385" s="234"/>
      <c r="AB2385" s="234"/>
      <c r="AC2385" s="234"/>
      <c r="AD2385" s="234"/>
      <c r="AG2385">
        <f t="shared" si="1255"/>
        <v>0</v>
      </c>
      <c r="AH2385">
        <f t="shared" si="1256"/>
        <v>0</v>
      </c>
      <c r="AI2385">
        <f t="shared" si="1257"/>
        <v>0</v>
      </c>
      <c r="AJ2385">
        <f t="shared" si="1258"/>
        <v>0</v>
      </c>
      <c r="AL2385">
        <f t="shared" si="1259"/>
        <v>0</v>
      </c>
      <c r="AM2385">
        <f t="shared" si="1260"/>
        <v>0</v>
      </c>
      <c r="AN2385">
        <f t="shared" si="1261"/>
        <v>0</v>
      </c>
      <c r="AO2385">
        <f t="shared" si="1262"/>
        <v>0</v>
      </c>
      <c r="AQ2385">
        <f t="shared" si="1263"/>
        <v>0</v>
      </c>
      <c r="AR2385">
        <f t="shared" si="1264"/>
        <v>0</v>
      </c>
      <c r="AS2385">
        <f t="shared" si="1265"/>
        <v>0</v>
      </c>
      <c r="AT2385">
        <f t="shared" si="1266"/>
        <v>0</v>
      </c>
      <c r="AV2385">
        <f t="shared" si="1267"/>
        <v>0</v>
      </c>
      <c r="AW2385">
        <f t="shared" si="1268"/>
        <v>0</v>
      </c>
      <c r="AX2385">
        <f t="shared" si="1269"/>
        <v>0</v>
      </c>
      <c r="AY2385">
        <f t="shared" si="1270"/>
        <v>0</v>
      </c>
      <c r="BA2385">
        <f t="shared" si="1271"/>
        <v>0</v>
      </c>
      <c r="BB2385">
        <f t="shared" si="1272"/>
        <v>0</v>
      </c>
      <c r="BC2385">
        <f t="shared" si="1273"/>
        <v>0</v>
      </c>
      <c r="BD2385">
        <f t="shared" si="1274"/>
        <v>0</v>
      </c>
      <c r="BF2385">
        <f t="shared" si="1275"/>
        <v>0</v>
      </c>
      <c r="BG2385">
        <f t="shared" si="1276"/>
        <v>0</v>
      </c>
      <c r="BH2385">
        <f t="shared" si="1277"/>
        <v>0</v>
      </c>
      <c r="BI2385">
        <f t="shared" si="1278"/>
        <v>0</v>
      </c>
      <c r="BK2385">
        <f t="shared" si="1279"/>
        <v>0</v>
      </c>
      <c r="BL2385">
        <f t="shared" si="1280"/>
        <v>0</v>
      </c>
      <c r="BM2385">
        <f t="shared" si="1281"/>
        <v>0</v>
      </c>
      <c r="BN2385">
        <f t="shared" si="1282"/>
        <v>0</v>
      </c>
      <c r="BP2385">
        <f t="shared" si="1283"/>
        <v>0</v>
      </c>
      <c r="BQ2385">
        <f t="shared" si="1284"/>
        <v>0</v>
      </c>
      <c r="BR2385">
        <f t="shared" si="1285"/>
        <v>0</v>
      </c>
      <c r="BS2385">
        <f t="shared" si="1286"/>
        <v>0</v>
      </c>
      <c r="BU2385">
        <f t="shared" si="1287"/>
        <v>0</v>
      </c>
      <c r="BV2385">
        <f t="shared" si="1288"/>
        <v>0</v>
      </c>
      <c r="BW2385">
        <f t="shared" si="1289"/>
        <v>0</v>
      </c>
      <c r="BX2385">
        <f t="shared" si="1290"/>
        <v>0</v>
      </c>
      <c r="BY2385">
        <f t="shared" si="1291"/>
        <v>0</v>
      </c>
      <c r="BZ2385">
        <f t="shared" si="1292"/>
        <v>0</v>
      </c>
      <c r="CA2385">
        <f t="shared" si="1293"/>
        <v>0</v>
      </c>
      <c r="CB2385">
        <f t="shared" si="1294"/>
        <v>0</v>
      </c>
      <c r="CC2385">
        <f t="shared" si="1295"/>
        <v>0</v>
      </c>
      <c r="CD2385">
        <f t="shared" si="1296"/>
        <v>0</v>
      </c>
    </row>
    <row r="2386" spans="1:82" ht="15" customHeight="1">
      <c r="A2386" s="166"/>
      <c r="B2386" s="7"/>
      <c r="C2386" s="207" t="s">
        <v>147</v>
      </c>
      <c r="D2386" s="322" t="str">
        <f t="shared" si="1254"/>
        <v/>
      </c>
      <c r="E2386" s="323"/>
      <c r="F2386" s="323"/>
      <c r="G2386" s="323"/>
      <c r="H2386" s="323"/>
      <c r="I2386" s="323"/>
      <c r="J2386" s="323"/>
      <c r="K2386" s="323"/>
      <c r="L2386" s="323"/>
      <c r="M2386" s="323"/>
      <c r="N2386" s="323"/>
      <c r="O2386" s="324"/>
      <c r="P2386" s="234"/>
      <c r="Q2386" s="234"/>
      <c r="R2386" s="234"/>
      <c r="S2386" s="234"/>
      <c r="T2386" s="234"/>
      <c r="U2386" s="234"/>
      <c r="V2386" s="234"/>
      <c r="W2386" s="234"/>
      <c r="X2386" s="234"/>
      <c r="Y2386" s="234"/>
      <c r="Z2386" s="234"/>
      <c r="AA2386" s="234"/>
      <c r="AB2386" s="234"/>
      <c r="AC2386" s="234"/>
      <c r="AD2386" s="234"/>
      <c r="AG2386">
        <f t="shared" si="1255"/>
        <v>0</v>
      </c>
      <c r="AH2386">
        <f t="shared" si="1256"/>
        <v>0</v>
      </c>
      <c r="AI2386">
        <f t="shared" si="1257"/>
        <v>0</v>
      </c>
      <c r="AJ2386">
        <f t="shared" si="1258"/>
        <v>0</v>
      </c>
      <c r="AL2386">
        <f t="shared" si="1259"/>
        <v>0</v>
      </c>
      <c r="AM2386">
        <f t="shared" si="1260"/>
        <v>0</v>
      </c>
      <c r="AN2386">
        <f t="shared" si="1261"/>
        <v>0</v>
      </c>
      <c r="AO2386">
        <f t="shared" si="1262"/>
        <v>0</v>
      </c>
      <c r="AQ2386">
        <f t="shared" si="1263"/>
        <v>0</v>
      </c>
      <c r="AR2386">
        <f t="shared" si="1264"/>
        <v>0</v>
      </c>
      <c r="AS2386">
        <f t="shared" si="1265"/>
        <v>0</v>
      </c>
      <c r="AT2386">
        <f t="shared" si="1266"/>
        <v>0</v>
      </c>
      <c r="AV2386">
        <f t="shared" si="1267"/>
        <v>0</v>
      </c>
      <c r="AW2386">
        <f t="shared" si="1268"/>
        <v>0</v>
      </c>
      <c r="AX2386">
        <f t="shared" si="1269"/>
        <v>0</v>
      </c>
      <c r="AY2386">
        <f t="shared" si="1270"/>
        <v>0</v>
      </c>
      <c r="BA2386">
        <f t="shared" si="1271"/>
        <v>0</v>
      </c>
      <c r="BB2386">
        <f t="shared" si="1272"/>
        <v>0</v>
      </c>
      <c r="BC2386">
        <f t="shared" si="1273"/>
        <v>0</v>
      </c>
      <c r="BD2386">
        <f t="shared" si="1274"/>
        <v>0</v>
      </c>
      <c r="BF2386">
        <f t="shared" si="1275"/>
        <v>0</v>
      </c>
      <c r="BG2386">
        <f t="shared" si="1276"/>
        <v>0</v>
      </c>
      <c r="BH2386">
        <f t="shared" si="1277"/>
        <v>0</v>
      </c>
      <c r="BI2386">
        <f t="shared" si="1278"/>
        <v>0</v>
      </c>
      <c r="BK2386">
        <f t="shared" si="1279"/>
        <v>0</v>
      </c>
      <c r="BL2386">
        <f t="shared" si="1280"/>
        <v>0</v>
      </c>
      <c r="BM2386">
        <f t="shared" si="1281"/>
        <v>0</v>
      </c>
      <c r="BN2386">
        <f t="shared" si="1282"/>
        <v>0</v>
      </c>
      <c r="BP2386">
        <f t="shared" si="1283"/>
        <v>0</v>
      </c>
      <c r="BQ2386">
        <f t="shared" si="1284"/>
        <v>0</v>
      </c>
      <c r="BR2386">
        <f t="shared" si="1285"/>
        <v>0</v>
      </c>
      <c r="BS2386">
        <f t="shared" si="1286"/>
        <v>0</v>
      </c>
      <c r="BU2386">
        <f t="shared" si="1287"/>
        <v>0</v>
      </c>
      <c r="BV2386">
        <f t="shared" si="1288"/>
        <v>0</v>
      </c>
      <c r="BW2386">
        <f t="shared" si="1289"/>
        <v>0</v>
      </c>
      <c r="BX2386">
        <f t="shared" si="1290"/>
        <v>0</v>
      </c>
      <c r="BY2386">
        <f t="shared" si="1291"/>
        <v>0</v>
      </c>
      <c r="BZ2386">
        <f t="shared" si="1292"/>
        <v>0</v>
      </c>
      <c r="CA2386">
        <f t="shared" si="1293"/>
        <v>0</v>
      </c>
      <c r="CB2386">
        <f t="shared" si="1294"/>
        <v>0</v>
      </c>
      <c r="CC2386">
        <f t="shared" si="1295"/>
        <v>0</v>
      </c>
      <c r="CD2386">
        <f t="shared" si="1296"/>
        <v>0</v>
      </c>
    </row>
    <row r="2387" spans="1:82" ht="15" customHeight="1">
      <c r="A2387" s="166"/>
      <c r="B2387" s="7"/>
      <c r="C2387" s="207" t="s">
        <v>148</v>
      </c>
      <c r="D2387" s="322" t="str">
        <f t="shared" si="1254"/>
        <v/>
      </c>
      <c r="E2387" s="323"/>
      <c r="F2387" s="323"/>
      <c r="G2387" s="323"/>
      <c r="H2387" s="323"/>
      <c r="I2387" s="323"/>
      <c r="J2387" s="323"/>
      <c r="K2387" s="323"/>
      <c r="L2387" s="323"/>
      <c r="M2387" s="323"/>
      <c r="N2387" s="323"/>
      <c r="O2387" s="324"/>
      <c r="P2387" s="234"/>
      <c r="Q2387" s="234"/>
      <c r="R2387" s="234"/>
      <c r="S2387" s="234"/>
      <c r="T2387" s="234"/>
      <c r="U2387" s="234"/>
      <c r="V2387" s="234"/>
      <c r="W2387" s="234"/>
      <c r="X2387" s="234"/>
      <c r="Y2387" s="234"/>
      <c r="Z2387" s="234"/>
      <c r="AA2387" s="234"/>
      <c r="AB2387" s="234"/>
      <c r="AC2387" s="234"/>
      <c r="AD2387" s="234"/>
      <c r="AG2387">
        <f t="shared" si="1255"/>
        <v>0</v>
      </c>
      <c r="AH2387">
        <f t="shared" si="1256"/>
        <v>0</v>
      </c>
      <c r="AI2387">
        <f t="shared" si="1257"/>
        <v>0</v>
      </c>
      <c r="AJ2387">
        <f t="shared" si="1258"/>
        <v>0</v>
      </c>
      <c r="AL2387">
        <f t="shared" si="1259"/>
        <v>0</v>
      </c>
      <c r="AM2387">
        <f t="shared" si="1260"/>
        <v>0</v>
      </c>
      <c r="AN2387">
        <f t="shared" si="1261"/>
        <v>0</v>
      </c>
      <c r="AO2387">
        <f t="shared" si="1262"/>
        <v>0</v>
      </c>
      <c r="AQ2387">
        <f t="shared" si="1263"/>
        <v>0</v>
      </c>
      <c r="AR2387">
        <f t="shared" si="1264"/>
        <v>0</v>
      </c>
      <c r="AS2387">
        <f t="shared" si="1265"/>
        <v>0</v>
      </c>
      <c r="AT2387">
        <f t="shared" si="1266"/>
        <v>0</v>
      </c>
      <c r="AV2387">
        <f t="shared" si="1267"/>
        <v>0</v>
      </c>
      <c r="AW2387">
        <f t="shared" si="1268"/>
        <v>0</v>
      </c>
      <c r="AX2387">
        <f t="shared" si="1269"/>
        <v>0</v>
      </c>
      <c r="AY2387">
        <f t="shared" si="1270"/>
        <v>0</v>
      </c>
      <c r="BA2387">
        <f t="shared" si="1271"/>
        <v>0</v>
      </c>
      <c r="BB2387">
        <f t="shared" si="1272"/>
        <v>0</v>
      </c>
      <c r="BC2387">
        <f t="shared" si="1273"/>
        <v>0</v>
      </c>
      <c r="BD2387">
        <f t="shared" si="1274"/>
        <v>0</v>
      </c>
      <c r="BF2387">
        <f t="shared" si="1275"/>
        <v>0</v>
      </c>
      <c r="BG2387">
        <f t="shared" si="1276"/>
        <v>0</v>
      </c>
      <c r="BH2387">
        <f t="shared" si="1277"/>
        <v>0</v>
      </c>
      <c r="BI2387">
        <f t="shared" si="1278"/>
        <v>0</v>
      </c>
      <c r="BK2387">
        <f t="shared" si="1279"/>
        <v>0</v>
      </c>
      <c r="BL2387">
        <f t="shared" si="1280"/>
        <v>0</v>
      </c>
      <c r="BM2387">
        <f t="shared" si="1281"/>
        <v>0</v>
      </c>
      <c r="BN2387">
        <f t="shared" si="1282"/>
        <v>0</v>
      </c>
      <c r="BP2387">
        <f t="shared" si="1283"/>
        <v>0</v>
      </c>
      <c r="BQ2387">
        <f t="shared" si="1284"/>
        <v>0</v>
      </c>
      <c r="BR2387">
        <f t="shared" si="1285"/>
        <v>0</v>
      </c>
      <c r="BS2387">
        <f t="shared" si="1286"/>
        <v>0</v>
      </c>
      <c r="BU2387">
        <f t="shared" si="1287"/>
        <v>0</v>
      </c>
      <c r="BV2387">
        <f t="shared" si="1288"/>
        <v>0</v>
      </c>
      <c r="BW2387">
        <f t="shared" si="1289"/>
        <v>0</v>
      </c>
      <c r="BX2387">
        <f t="shared" si="1290"/>
        <v>0</v>
      </c>
      <c r="BY2387">
        <f t="shared" si="1291"/>
        <v>0</v>
      </c>
      <c r="BZ2387">
        <f t="shared" si="1292"/>
        <v>0</v>
      </c>
      <c r="CA2387">
        <f t="shared" si="1293"/>
        <v>0</v>
      </c>
      <c r="CB2387">
        <f t="shared" si="1294"/>
        <v>0</v>
      </c>
      <c r="CC2387">
        <f t="shared" si="1295"/>
        <v>0</v>
      </c>
      <c r="CD2387">
        <f t="shared" si="1296"/>
        <v>0</v>
      </c>
    </row>
    <row r="2388" spans="1:82" ht="15" customHeight="1">
      <c r="A2388" s="166"/>
      <c r="B2388" s="7"/>
      <c r="C2388" s="207" t="s">
        <v>149</v>
      </c>
      <c r="D2388" s="322" t="str">
        <f t="shared" si="1254"/>
        <v/>
      </c>
      <c r="E2388" s="323"/>
      <c r="F2388" s="323"/>
      <c r="G2388" s="323"/>
      <c r="H2388" s="323"/>
      <c r="I2388" s="323"/>
      <c r="J2388" s="323"/>
      <c r="K2388" s="323"/>
      <c r="L2388" s="323"/>
      <c r="M2388" s="323"/>
      <c r="N2388" s="323"/>
      <c r="O2388" s="324"/>
      <c r="P2388" s="234"/>
      <c r="Q2388" s="234"/>
      <c r="R2388" s="234"/>
      <c r="S2388" s="234"/>
      <c r="T2388" s="234"/>
      <c r="U2388" s="234"/>
      <c r="V2388" s="234"/>
      <c r="W2388" s="234"/>
      <c r="X2388" s="234"/>
      <c r="Y2388" s="234"/>
      <c r="Z2388" s="234"/>
      <c r="AA2388" s="234"/>
      <c r="AB2388" s="234"/>
      <c r="AC2388" s="234"/>
      <c r="AD2388" s="234"/>
      <c r="AG2388">
        <f t="shared" si="1255"/>
        <v>0</v>
      </c>
      <c r="AH2388">
        <f t="shared" si="1256"/>
        <v>0</v>
      </c>
      <c r="AI2388">
        <f t="shared" si="1257"/>
        <v>0</v>
      </c>
      <c r="AJ2388">
        <f t="shared" si="1258"/>
        <v>0</v>
      </c>
      <c r="AL2388">
        <f t="shared" si="1259"/>
        <v>0</v>
      </c>
      <c r="AM2388">
        <f t="shared" si="1260"/>
        <v>0</v>
      </c>
      <c r="AN2388">
        <f t="shared" si="1261"/>
        <v>0</v>
      </c>
      <c r="AO2388">
        <f t="shared" si="1262"/>
        <v>0</v>
      </c>
      <c r="AQ2388">
        <f t="shared" si="1263"/>
        <v>0</v>
      </c>
      <c r="AR2388">
        <f t="shared" si="1264"/>
        <v>0</v>
      </c>
      <c r="AS2388">
        <f t="shared" si="1265"/>
        <v>0</v>
      </c>
      <c r="AT2388">
        <f t="shared" si="1266"/>
        <v>0</v>
      </c>
      <c r="AV2388">
        <f t="shared" si="1267"/>
        <v>0</v>
      </c>
      <c r="AW2388">
        <f t="shared" si="1268"/>
        <v>0</v>
      </c>
      <c r="AX2388">
        <f t="shared" si="1269"/>
        <v>0</v>
      </c>
      <c r="AY2388">
        <f t="shared" si="1270"/>
        <v>0</v>
      </c>
      <c r="BA2388">
        <f t="shared" si="1271"/>
        <v>0</v>
      </c>
      <c r="BB2388">
        <f t="shared" si="1272"/>
        <v>0</v>
      </c>
      <c r="BC2388">
        <f t="shared" si="1273"/>
        <v>0</v>
      </c>
      <c r="BD2388">
        <f t="shared" si="1274"/>
        <v>0</v>
      </c>
      <c r="BF2388">
        <f t="shared" si="1275"/>
        <v>0</v>
      </c>
      <c r="BG2388">
        <f t="shared" si="1276"/>
        <v>0</v>
      </c>
      <c r="BH2388">
        <f t="shared" si="1277"/>
        <v>0</v>
      </c>
      <c r="BI2388">
        <f t="shared" si="1278"/>
        <v>0</v>
      </c>
      <c r="BK2388">
        <f t="shared" si="1279"/>
        <v>0</v>
      </c>
      <c r="BL2388">
        <f t="shared" si="1280"/>
        <v>0</v>
      </c>
      <c r="BM2388">
        <f t="shared" si="1281"/>
        <v>0</v>
      </c>
      <c r="BN2388">
        <f t="shared" si="1282"/>
        <v>0</v>
      </c>
      <c r="BP2388">
        <f t="shared" si="1283"/>
        <v>0</v>
      </c>
      <c r="BQ2388">
        <f t="shared" si="1284"/>
        <v>0</v>
      </c>
      <c r="BR2388">
        <f t="shared" si="1285"/>
        <v>0</v>
      </c>
      <c r="BS2388">
        <f t="shared" si="1286"/>
        <v>0</v>
      </c>
      <c r="BU2388">
        <f t="shared" si="1287"/>
        <v>0</v>
      </c>
      <c r="BV2388">
        <f t="shared" si="1288"/>
        <v>0</v>
      </c>
      <c r="BW2388">
        <f t="shared" si="1289"/>
        <v>0</v>
      </c>
      <c r="BX2388">
        <f t="shared" si="1290"/>
        <v>0</v>
      </c>
      <c r="BY2388">
        <f t="shared" si="1291"/>
        <v>0</v>
      </c>
      <c r="BZ2388">
        <f t="shared" si="1292"/>
        <v>0</v>
      </c>
      <c r="CA2388">
        <f t="shared" si="1293"/>
        <v>0</v>
      </c>
      <c r="CB2388">
        <f t="shared" si="1294"/>
        <v>0</v>
      </c>
      <c r="CC2388">
        <f t="shared" si="1295"/>
        <v>0</v>
      </c>
      <c r="CD2388">
        <f t="shared" si="1296"/>
        <v>0</v>
      </c>
    </row>
    <row r="2389" spans="1:82" ht="15" customHeight="1">
      <c r="A2389" s="166"/>
      <c r="B2389" s="7"/>
      <c r="C2389" s="207" t="s">
        <v>150</v>
      </c>
      <c r="D2389" s="322" t="str">
        <f t="shared" si="1254"/>
        <v/>
      </c>
      <c r="E2389" s="323"/>
      <c r="F2389" s="323"/>
      <c r="G2389" s="323"/>
      <c r="H2389" s="323"/>
      <c r="I2389" s="323"/>
      <c r="J2389" s="323"/>
      <c r="K2389" s="323"/>
      <c r="L2389" s="323"/>
      <c r="M2389" s="323"/>
      <c r="N2389" s="323"/>
      <c r="O2389" s="324"/>
      <c r="P2389" s="234"/>
      <c r="Q2389" s="234"/>
      <c r="R2389" s="234"/>
      <c r="S2389" s="234"/>
      <c r="T2389" s="234"/>
      <c r="U2389" s="234"/>
      <c r="V2389" s="234"/>
      <c r="W2389" s="234"/>
      <c r="X2389" s="234"/>
      <c r="Y2389" s="234"/>
      <c r="Z2389" s="234"/>
      <c r="AA2389" s="234"/>
      <c r="AB2389" s="234"/>
      <c r="AC2389" s="234"/>
      <c r="AD2389" s="234"/>
      <c r="AG2389">
        <f t="shared" si="1255"/>
        <v>0</v>
      </c>
      <c r="AH2389">
        <f t="shared" si="1256"/>
        <v>0</v>
      </c>
      <c r="AI2389">
        <f t="shared" si="1257"/>
        <v>0</v>
      </c>
      <c r="AJ2389">
        <f t="shared" si="1258"/>
        <v>0</v>
      </c>
      <c r="AL2389">
        <f t="shared" si="1259"/>
        <v>0</v>
      </c>
      <c r="AM2389">
        <f t="shared" si="1260"/>
        <v>0</v>
      </c>
      <c r="AN2389">
        <f t="shared" si="1261"/>
        <v>0</v>
      </c>
      <c r="AO2389">
        <f t="shared" si="1262"/>
        <v>0</v>
      </c>
      <c r="AQ2389">
        <f t="shared" si="1263"/>
        <v>0</v>
      </c>
      <c r="AR2389">
        <f t="shared" si="1264"/>
        <v>0</v>
      </c>
      <c r="AS2389">
        <f t="shared" si="1265"/>
        <v>0</v>
      </c>
      <c r="AT2389">
        <f t="shared" si="1266"/>
        <v>0</v>
      </c>
      <c r="AV2389">
        <f t="shared" si="1267"/>
        <v>0</v>
      </c>
      <c r="AW2389">
        <f t="shared" si="1268"/>
        <v>0</v>
      </c>
      <c r="AX2389">
        <f t="shared" si="1269"/>
        <v>0</v>
      </c>
      <c r="AY2389">
        <f t="shared" si="1270"/>
        <v>0</v>
      </c>
      <c r="BA2389">
        <f t="shared" si="1271"/>
        <v>0</v>
      </c>
      <c r="BB2389">
        <f t="shared" si="1272"/>
        <v>0</v>
      </c>
      <c r="BC2389">
        <f t="shared" si="1273"/>
        <v>0</v>
      </c>
      <c r="BD2389">
        <f t="shared" si="1274"/>
        <v>0</v>
      </c>
      <c r="BF2389">
        <f t="shared" si="1275"/>
        <v>0</v>
      </c>
      <c r="BG2389">
        <f t="shared" si="1276"/>
        <v>0</v>
      </c>
      <c r="BH2389">
        <f t="shared" si="1277"/>
        <v>0</v>
      </c>
      <c r="BI2389">
        <f t="shared" si="1278"/>
        <v>0</v>
      </c>
      <c r="BK2389">
        <f t="shared" si="1279"/>
        <v>0</v>
      </c>
      <c r="BL2389">
        <f t="shared" si="1280"/>
        <v>0</v>
      </c>
      <c r="BM2389">
        <f t="shared" si="1281"/>
        <v>0</v>
      </c>
      <c r="BN2389">
        <f t="shared" si="1282"/>
        <v>0</v>
      </c>
      <c r="BP2389">
        <f t="shared" si="1283"/>
        <v>0</v>
      </c>
      <c r="BQ2389">
        <f t="shared" si="1284"/>
        <v>0</v>
      </c>
      <c r="BR2389">
        <f t="shared" si="1285"/>
        <v>0</v>
      </c>
      <c r="BS2389">
        <f t="shared" si="1286"/>
        <v>0</v>
      </c>
      <c r="BU2389">
        <f t="shared" si="1287"/>
        <v>0</v>
      </c>
      <c r="BV2389">
        <f t="shared" si="1288"/>
        <v>0</v>
      </c>
      <c r="BW2389">
        <f t="shared" si="1289"/>
        <v>0</v>
      </c>
      <c r="BX2389">
        <f t="shared" si="1290"/>
        <v>0</v>
      </c>
      <c r="BY2389">
        <f t="shared" si="1291"/>
        <v>0</v>
      </c>
      <c r="BZ2389">
        <f t="shared" si="1292"/>
        <v>0</v>
      </c>
      <c r="CA2389">
        <f t="shared" si="1293"/>
        <v>0</v>
      </c>
      <c r="CB2389">
        <f t="shared" si="1294"/>
        <v>0</v>
      </c>
      <c r="CC2389">
        <f t="shared" si="1295"/>
        <v>0</v>
      </c>
      <c r="CD2389">
        <f t="shared" si="1296"/>
        <v>0</v>
      </c>
    </row>
    <row r="2390" spans="1:82" ht="15" customHeight="1">
      <c r="A2390" s="166"/>
      <c r="B2390" s="7"/>
      <c r="C2390" s="208" t="s">
        <v>151</v>
      </c>
      <c r="D2390" s="322" t="str">
        <f t="shared" si="1254"/>
        <v/>
      </c>
      <c r="E2390" s="323"/>
      <c r="F2390" s="323"/>
      <c r="G2390" s="323"/>
      <c r="H2390" s="323"/>
      <c r="I2390" s="323"/>
      <c r="J2390" s="323"/>
      <c r="K2390" s="323"/>
      <c r="L2390" s="323"/>
      <c r="M2390" s="323"/>
      <c r="N2390" s="323"/>
      <c r="O2390" s="324"/>
      <c r="P2390" s="234"/>
      <c r="Q2390" s="234"/>
      <c r="R2390" s="234"/>
      <c r="S2390" s="234"/>
      <c r="T2390" s="234"/>
      <c r="U2390" s="234"/>
      <c r="V2390" s="234"/>
      <c r="W2390" s="234"/>
      <c r="X2390" s="234"/>
      <c r="Y2390" s="234"/>
      <c r="Z2390" s="234"/>
      <c r="AA2390" s="234"/>
      <c r="AB2390" s="234"/>
      <c r="AC2390" s="234"/>
      <c r="AD2390" s="234"/>
      <c r="AG2390">
        <f t="shared" si="1255"/>
        <v>0</v>
      </c>
      <c r="AH2390">
        <f t="shared" si="1256"/>
        <v>0</v>
      </c>
      <c r="AI2390">
        <f t="shared" si="1257"/>
        <v>0</v>
      </c>
      <c r="AJ2390">
        <f t="shared" si="1258"/>
        <v>0</v>
      </c>
      <c r="AL2390">
        <f t="shared" si="1259"/>
        <v>0</v>
      </c>
      <c r="AM2390">
        <f t="shared" si="1260"/>
        <v>0</v>
      </c>
      <c r="AN2390">
        <f t="shared" si="1261"/>
        <v>0</v>
      </c>
      <c r="AO2390">
        <f t="shared" si="1262"/>
        <v>0</v>
      </c>
      <c r="AQ2390">
        <f t="shared" si="1263"/>
        <v>0</v>
      </c>
      <c r="AR2390">
        <f t="shared" si="1264"/>
        <v>0</v>
      </c>
      <c r="AS2390">
        <f t="shared" si="1265"/>
        <v>0</v>
      </c>
      <c r="AT2390">
        <f t="shared" si="1266"/>
        <v>0</v>
      </c>
      <c r="AV2390">
        <f t="shared" si="1267"/>
        <v>0</v>
      </c>
      <c r="AW2390">
        <f t="shared" si="1268"/>
        <v>0</v>
      </c>
      <c r="AX2390">
        <f t="shared" si="1269"/>
        <v>0</v>
      </c>
      <c r="AY2390">
        <f t="shared" si="1270"/>
        <v>0</v>
      </c>
      <c r="BA2390">
        <f t="shared" si="1271"/>
        <v>0</v>
      </c>
      <c r="BB2390">
        <f t="shared" si="1272"/>
        <v>0</v>
      </c>
      <c r="BC2390">
        <f t="shared" si="1273"/>
        <v>0</v>
      </c>
      <c r="BD2390">
        <f t="shared" si="1274"/>
        <v>0</v>
      </c>
      <c r="BF2390">
        <f t="shared" si="1275"/>
        <v>0</v>
      </c>
      <c r="BG2390">
        <f t="shared" si="1276"/>
        <v>0</v>
      </c>
      <c r="BH2390">
        <f t="shared" si="1277"/>
        <v>0</v>
      </c>
      <c r="BI2390">
        <f t="shared" si="1278"/>
        <v>0</v>
      </c>
      <c r="BK2390">
        <f t="shared" si="1279"/>
        <v>0</v>
      </c>
      <c r="BL2390">
        <f t="shared" si="1280"/>
        <v>0</v>
      </c>
      <c r="BM2390">
        <f t="shared" si="1281"/>
        <v>0</v>
      </c>
      <c r="BN2390">
        <f t="shared" si="1282"/>
        <v>0</v>
      </c>
      <c r="BP2390">
        <f t="shared" si="1283"/>
        <v>0</v>
      </c>
      <c r="BQ2390">
        <f t="shared" si="1284"/>
        <v>0</v>
      </c>
      <c r="BR2390">
        <f t="shared" si="1285"/>
        <v>0</v>
      </c>
      <c r="BS2390">
        <f t="shared" si="1286"/>
        <v>0</v>
      </c>
      <c r="BU2390">
        <f t="shared" si="1287"/>
        <v>0</v>
      </c>
      <c r="BV2390">
        <f t="shared" si="1288"/>
        <v>0</v>
      </c>
      <c r="BW2390">
        <f t="shared" si="1289"/>
        <v>0</v>
      </c>
      <c r="BX2390">
        <f t="shared" si="1290"/>
        <v>0</v>
      </c>
      <c r="BY2390">
        <f t="shared" si="1291"/>
        <v>0</v>
      </c>
      <c r="BZ2390">
        <f t="shared" si="1292"/>
        <v>0</v>
      </c>
      <c r="CA2390">
        <f t="shared" si="1293"/>
        <v>0</v>
      </c>
      <c r="CB2390">
        <f t="shared" si="1294"/>
        <v>0</v>
      </c>
      <c r="CC2390">
        <f t="shared" si="1295"/>
        <v>0</v>
      </c>
      <c r="CD2390">
        <f t="shared" si="1296"/>
        <v>0</v>
      </c>
    </row>
    <row r="2391" spans="1:82" ht="15" customHeight="1">
      <c r="A2391" s="166"/>
      <c r="B2391" s="7"/>
      <c r="C2391" s="207" t="s">
        <v>152</v>
      </c>
      <c r="D2391" s="322" t="str">
        <f t="shared" si="1254"/>
        <v/>
      </c>
      <c r="E2391" s="323"/>
      <c r="F2391" s="323"/>
      <c r="G2391" s="323"/>
      <c r="H2391" s="323"/>
      <c r="I2391" s="323"/>
      <c r="J2391" s="323"/>
      <c r="K2391" s="323"/>
      <c r="L2391" s="323"/>
      <c r="M2391" s="323"/>
      <c r="N2391" s="323"/>
      <c r="O2391" s="324"/>
      <c r="P2391" s="234"/>
      <c r="Q2391" s="234"/>
      <c r="R2391" s="234"/>
      <c r="S2391" s="234"/>
      <c r="T2391" s="234"/>
      <c r="U2391" s="234"/>
      <c r="V2391" s="234"/>
      <c r="W2391" s="234"/>
      <c r="X2391" s="234"/>
      <c r="Y2391" s="234"/>
      <c r="Z2391" s="234"/>
      <c r="AA2391" s="234"/>
      <c r="AB2391" s="234"/>
      <c r="AC2391" s="234"/>
      <c r="AD2391" s="234"/>
      <c r="AG2391">
        <f t="shared" si="1255"/>
        <v>0</v>
      </c>
      <c r="AH2391">
        <f t="shared" si="1256"/>
        <v>0</v>
      </c>
      <c r="AI2391">
        <f t="shared" si="1257"/>
        <v>0</v>
      </c>
      <c r="AJ2391">
        <f t="shared" si="1258"/>
        <v>0</v>
      </c>
      <c r="AL2391">
        <f t="shared" si="1259"/>
        <v>0</v>
      </c>
      <c r="AM2391">
        <f t="shared" si="1260"/>
        <v>0</v>
      </c>
      <c r="AN2391">
        <f t="shared" si="1261"/>
        <v>0</v>
      </c>
      <c r="AO2391">
        <f t="shared" si="1262"/>
        <v>0</v>
      </c>
      <c r="AQ2391">
        <f t="shared" si="1263"/>
        <v>0</v>
      </c>
      <c r="AR2391">
        <f t="shared" si="1264"/>
        <v>0</v>
      </c>
      <c r="AS2391">
        <f t="shared" si="1265"/>
        <v>0</v>
      </c>
      <c r="AT2391">
        <f t="shared" si="1266"/>
        <v>0</v>
      </c>
      <c r="AV2391">
        <f t="shared" si="1267"/>
        <v>0</v>
      </c>
      <c r="AW2391">
        <f t="shared" si="1268"/>
        <v>0</v>
      </c>
      <c r="AX2391">
        <f t="shared" si="1269"/>
        <v>0</v>
      </c>
      <c r="AY2391">
        <f t="shared" si="1270"/>
        <v>0</v>
      </c>
      <c r="BA2391">
        <f t="shared" si="1271"/>
        <v>0</v>
      </c>
      <c r="BB2391">
        <f t="shared" si="1272"/>
        <v>0</v>
      </c>
      <c r="BC2391">
        <f t="shared" si="1273"/>
        <v>0</v>
      </c>
      <c r="BD2391">
        <f t="shared" si="1274"/>
        <v>0</v>
      </c>
      <c r="BF2391">
        <f t="shared" si="1275"/>
        <v>0</v>
      </c>
      <c r="BG2391">
        <f t="shared" si="1276"/>
        <v>0</v>
      </c>
      <c r="BH2391">
        <f t="shared" si="1277"/>
        <v>0</v>
      </c>
      <c r="BI2391">
        <f t="shared" si="1278"/>
        <v>0</v>
      </c>
      <c r="BK2391">
        <f t="shared" si="1279"/>
        <v>0</v>
      </c>
      <c r="BL2391">
        <f t="shared" si="1280"/>
        <v>0</v>
      </c>
      <c r="BM2391">
        <f t="shared" si="1281"/>
        <v>0</v>
      </c>
      <c r="BN2391">
        <f t="shared" si="1282"/>
        <v>0</v>
      </c>
      <c r="BP2391">
        <f t="shared" si="1283"/>
        <v>0</v>
      </c>
      <c r="BQ2391">
        <f t="shared" si="1284"/>
        <v>0</v>
      </c>
      <c r="BR2391">
        <f t="shared" si="1285"/>
        <v>0</v>
      </c>
      <c r="BS2391">
        <f t="shared" si="1286"/>
        <v>0</v>
      </c>
      <c r="BU2391">
        <f t="shared" si="1287"/>
        <v>0</v>
      </c>
      <c r="BV2391">
        <f t="shared" si="1288"/>
        <v>0</v>
      </c>
      <c r="BW2391">
        <f t="shared" si="1289"/>
        <v>0</v>
      </c>
      <c r="BX2391">
        <f t="shared" si="1290"/>
        <v>0</v>
      </c>
      <c r="BY2391">
        <f t="shared" si="1291"/>
        <v>0</v>
      </c>
      <c r="BZ2391">
        <f t="shared" si="1292"/>
        <v>0</v>
      </c>
      <c r="CA2391">
        <f t="shared" si="1293"/>
        <v>0</v>
      </c>
      <c r="CB2391">
        <f t="shared" si="1294"/>
        <v>0</v>
      </c>
      <c r="CC2391">
        <f t="shared" si="1295"/>
        <v>0</v>
      </c>
      <c r="CD2391">
        <f t="shared" si="1296"/>
        <v>0</v>
      </c>
    </row>
    <row r="2392" spans="1:82" ht="15" customHeight="1">
      <c r="A2392" s="166"/>
      <c r="B2392" s="7"/>
      <c r="C2392" s="207" t="s">
        <v>153</v>
      </c>
      <c r="D2392" s="322" t="str">
        <f t="shared" si="1254"/>
        <v/>
      </c>
      <c r="E2392" s="323"/>
      <c r="F2392" s="323"/>
      <c r="G2392" s="323"/>
      <c r="H2392" s="323"/>
      <c r="I2392" s="323"/>
      <c r="J2392" s="323"/>
      <c r="K2392" s="323"/>
      <c r="L2392" s="323"/>
      <c r="M2392" s="323"/>
      <c r="N2392" s="323"/>
      <c r="O2392" s="324"/>
      <c r="P2392" s="234"/>
      <c r="Q2392" s="234"/>
      <c r="R2392" s="234"/>
      <c r="S2392" s="234"/>
      <c r="T2392" s="234"/>
      <c r="U2392" s="234"/>
      <c r="V2392" s="234"/>
      <c r="W2392" s="234"/>
      <c r="X2392" s="234"/>
      <c r="Y2392" s="234"/>
      <c r="Z2392" s="234"/>
      <c r="AA2392" s="234"/>
      <c r="AB2392" s="234"/>
      <c r="AC2392" s="234"/>
      <c r="AD2392" s="234"/>
      <c r="AG2392">
        <f t="shared" si="1255"/>
        <v>0</v>
      </c>
      <c r="AH2392">
        <f t="shared" si="1256"/>
        <v>0</v>
      </c>
      <c r="AI2392">
        <f t="shared" si="1257"/>
        <v>0</v>
      </c>
      <c r="AJ2392">
        <f t="shared" si="1258"/>
        <v>0</v>
      </c>
      <c r="AL2392">
        <f t="shared" si="1259"/>
        <v>0</v>
      </c>
      <c r="AM2392">
        <f t="shared" si="1260"/>
        <v>0</v>
      </c>
      <c r="AN2392">
        <f t="shared" si="1261"/>
        <v>0</v>
      </c>
      <c r="AO2392">
        <f t="shared" si="1262"/>
        <v>0</v>
      </c>
      <c r="AQ2392">
        <f t="shared" si="1263"/>
        <v>0</v>
      </c>
      <c r="AR2392">
        <f t="shared" si="1264"/>
        <v>0</v>
      </c>
      <c r="AS2392">
        <f t="shared" si="1265"/>
        <v>0</v>
      </c>
      <c r="AT2392">
        <f t="shared" si="1266"/>
        <v>0</v>
      </c>
      <c r="AV2392">
        <f t="shared" si="1267"/>
        <v>0</v>
      </c>
      <c r="AW2392">
        <f t="shared" si="1268"/>
        <v>0</v>
      </c>
      <c r="AX2392">
        <f t="shared" si="1269"/>
        <v>0</v>
      </c>
      <c r="AY2392">
        <f t="shared" si="1270"/>
        <v>0</v>
      </c>
      <c r="BA2392">
        <f t="shared" si="1271"/>
        <v>0</v>
      </c>
      <c r="BB2392">
        <f t="shared" si="1272"/>
        <v>0</v>
      </c>
      <c r="BC2392">
        <f t="shared" si="1273"/>
        <v>0</v>
      </c>
      <c r="BD2392">
        <f t="shared" si="1274"/>
        <v>0</v>
      </c>
      <c r="BF2392">
        <f t="shared" si="1275"/>
        <v>0</v>
      </c>
      <c r="BG2392">
        <f t="shared" si="1276"/>
        <v>0</v>
      </c>
      <c r="BH2392">
        <f t="shared" si="1277"/>
        <v>0</v>
      </c>
      <c r="BI2392">
        <f t="shared" si="1278"/>
        <v>0</v>
      </c>
      <c r="BK2392">
        <f t="shared" si="1279"/>
        <v>0</v>
      </c>
      <c r="BL2392">
        <f t="shared" si="1280"/>
        <v>0</v>
      </c>
      <c r="BM2392">
        <f t="shared" si="1281"/>
        <v>0</v>
      </c>
      <c r="BN2392">
        <f t="shared" si="1282"/>
        <v>0</v>
      </c>
      <c r="BP2392">
        <f t="shared" si="1283"/>
        <v>0</v>
      </c>
      <c r="BQ2392">
        <f t="shared" si="1284"/>
        <v>0</v>
      </c>
      <c r="BR2392">
        <f t="shared" si="1285"/>
        <v>0</v>
      </c>
      <c r="BS2392">
        <f t="shared" si="1286"/>
        <v>0</v>
      </c>
      <c r="BU2392">
        <f t="shared" si="1287"/>
        <v>0</v>
      </c>
      <c r="BV2392">
        <f t="shared" si="1288"/>
        <v>0</v>
      </c>
      <c r="BW2392">
        <f t="shared" si="1289"/>
        <v>0</v>
      </c>
      <c r="BX2392">
        <f t="shared" si="1290"/>
        <v>0</v>
      </c>
      <c r="BY2392">
        <f t="shared" si="1291"/>
        <v>0</v>
      </c>
      <c r="BZ2392">
        <f t="shared" si="1292"/>
        <v>0</v>
      </c>
      <c r="CA2392">
        <f t="shared" si="1293"/>
        <v>0</v>
      </c>
      <c r="CB2392">
        <f t="shared" si="1294"/>
        <v>0</v>
      </c>
      <c r="CC2392">
        <f t="shared" si="1295"/>
        <v>0</v>
      </c>
      <c r="CD2392">
        <f t="shared" si="1296"/>
        <v>0</v>
      </c>
    </row>
    <row r="2393" spans="1:82" ht="15" customHeight="1">
      <c r="A2393" s="166"/>
      <c r="B2393" s="7"/>
      <c r="C2393" s="207" t="s">
        <v>154</v>
      </c>
      <c r="D2393" s="322" t="str">
        <f t="shared" si="1254"/>
        <v/>
      </c>
      <c r="E2393" s="323"/>
      <c r="F2393" s="323"/>
      <c r="G2393" s="323"/>
      <c r="H2393" s="323"/>
      <c r="I2393" s="323"/>
      <c r="J2393" s="323"/>
      <c r="K2393" s="323"/>
      <c r="L2393" s="323"/>
      <c r="M2393" s="323"/>
      <c r="N2393" s="323"/>
      <c r="O2393" s="324"/>
      <c r="P2393" s="234"/>
      <c r="Q2393" s="234"/>
      <c r="R2393" s="234"/>
      <c r="S2393" s="234"/>
      <c r="T2393" s="234"/>
      <c r="U2393" s="234"/>
      <c r="V2393" s="234"/>
      <c r="W2393" s="234"/>
      <c r="X2393" s="234"/>
      <c r="Y2393" s="234"/>
      <c r="Z2393" s="234"/>
      <c r="AA2393" s="234"/>
      <c r="AB2393" s="234"/>
      <c r="AC2393" s="234"/>
      <c r="AD2393" s="234"/>
      <c r="AG2393">
        <f t="shared" si="1255"/>
        <v>0</v>
      </c>
      <c r="AH2393">
        <f t="shared" si="1256"/>
        <v>0</v>
      </c>
      <c r="AI2393">
        <f t="shared" si="1257"/>
        <v>0</v>
      </c>
      <c r="AJ2393">
        <f t="shared" si="1258"/>
        <v>0</v>
      </c>
      <c r="AL2393">
        <f t="shared" si="1259"/>
        <v>0</v>
      </c>
      <c r="AM2393">
        <f t="shared" si="1260"/>
        <v>0</v>
      </c>
      <c r="AN2393">
        <f t="shared" si="1261"/>
        <v>0</v>
      </c>
      <c r="AO2393">
        <f t="shared" si="1262"/>
        <v>0</v>
      </c>
      <c r="AQ2393">
        <f t="shared" si="1263"/>
        <v>0</v>
      </c>
      <c r="AR2393">
        <f t="shared" si="1264"/>
        <v>0</v>
      </c>
      <c r="AS2393">
        <f t="shared" si="1265"/>
        <v>0</v>
      </c>
      <c r="AT2393">
        <f t="shared" si="1266"/>
        <v>0</v>
      </c>
      <c r="AV2393">
        <f t="shared" si="1267"/>
        <v>0</v>
      </c>
      <c r="AW2393">
        <f t="shared" si="1268"/>
        <v>0</v>
      </c>
      <c r="AX2393">
        <f t="shared" si="1269"/>
        <v>0</v>
      </c>
      <c r="AY2393">
        <f t="shared" si="1270"/>
        <v>0</v>
      </c>
      <c r="BA2393">
        <f t="shared" si="1271"/>
        <v>0</v>
      </c>
      <c r="BB2393">
        <f t="shared" si="1272"/>
        <v>0</v>
      </c>
      <c r="BC2393">
        <f t="shared" si="1273"/>
        <v>0</v>
      </c>
      <c r="BD2393">
        <f t="shared" si="1274"/>
        <v>0</v>
      </c>
      <c r="BF2393">
        <f t="shared" si="1275"/>
        <v>0</v>
      </c>
      <c r="BG2393">
        <f t="shared" si="1276"/>
        <v>0</v>
      </c>
      <c r="BH2393">
        <f t="shared" si="1277"/>
        <v>0</v>
      </c>
      <c r="BI2393">
        <f t="shared" si="1278"/>
        <v>0</v>
      </c>
      <c r="BK2393">
        <f t="shared" si="1279"/>
        <v>0</v>
      </c>
      <c r="BL2393">
        <f t="shared" si="1280"/>
        <v>0</v>
      </c>
      <c r="BM2393">
        <f t="shared" si="1281"/>
        <v>0</v>
      </c>
      <c r="BN2393">
        <f t="shared" si="1282"/>
        <v>0</v>
      </c>
      <c r="BP2393">
        <f t="shared" si="1283"/>
        <v>0</v>
      </c>
      <c r="BQ2393">
        <f t="shared" si="1284"/>
        <v>0</v>
      </c>
      <c r="BR2393">
        <f t="shared" si="1285"/>
        <v>0</v>
      </c>
      <c r="BS2393">
        <f t="shared" si="1286"/>
        <v>0</v>
      </c>
      <c r="BU2393">
        <f t="shared" si="1287"/>
        <v>0</v>
      </c>
      <c r="BV2393">
        <f t="shared" si="1288"/>
        <v>0</v>
      </c>
      <c r="BW2393">
        <f t="shared" si="1289"/>
        <v>0</v>
      </c>
      <c r="BX2393">
        <f t="shared" si="1290"/>
        <v>0</v>
      </c>
      <c r="BY2393">
        <f t="shared" si="1291"/>
        <v>0</v>
      </c>
      <c r="BZ2393">
        <f t="shared" si="1292"/>
        <v>0</v>
      </c>
      <c r="CA2393">
        <f t="shared" si="1293"/>
        <v>0</v>
      </c>
      <c r="CB2393">
        <f t="shared" si="1294"/>
        <v>0</v>
      </c>
      <c r="CC2393">
        <f t="shared" si="1295"/>
        <v>0</v>
      </c>
      <c r="CD2393">
        <f t="shared" si="1296"/>
        <v>0</v>
      </c>
    </row>
    <row r="2394" spans="1:82" ht="15" customHeight="1">
      <c r="A2394" s="166"/>
      <c r="B2394" s="7"/>
      <c r="C2394" s="207" t="s">
        <v>155</v>
      </c>
      <c r="D2394" s="322" t="str">
        <f t="shared" si="1254"/>
        <v/>
      </c>
      <c r="E2394" s="323"/>
      <c r="F2394" s="323"/>
      <c r="G2394" s="323"/>
      <c r="H2394" s="323"/>
      <c r="I2394" s="323"/>
      <c r="J2394" s="323"/>
      <c r="K2394" s="323"/>
      <c r="L2394" s="323"/>
      <c r="M2394" s="323"/>
      <c r="N2394" s="323"/>
      <c r="O2394" s="324"/>
      <c r="P2394" s="234"/>
      <c r="Q2394" s="234"/>
      <c r="R2394" s="234"/>
      <c r="S2394" s="234"/>
      <c r="T2394" s="234"/>
      <c r="U2394" s="234"/>
      <c r="V2394" s="234"/>
      <c r="W2394" s="234"/>
      <c r="X2394" s="234"/>
      <c r="Y2394" s="234"/>
      <c r="Z2394" s="234"/>
      <c r="AA2394" s="234"/>
      <c r="AB2394" s="234"/>
      <c r="AC2394" s="234"/>
      <c r="AD2394" s="234"/>
      <c r="AG2394">
        <f t="shared" si="1255"/>
        <v>0</v>
      </c>
      <c r="AH2394">
        <f t="shared" si="1256"/>
        <v>0</v>
      </c>
      <c r="AI2394">
        <f t="shared" si="1257"/>
        <v>0</v>
      </c>
      <c r="AJ2394">
        <f t="shared" si="1258"/>
        <v>0</v>
      </c>
      <c r="AL2394">
        <f t="shared" si="1259"/>
        <v>0</v>
      </c>
      <c r="AM2394">
        <f t="shared" si="1260"/>
        <v>0</v>
      </c>
      <c r="AN2394">
        <f t="shared" si="1261"/>
        <v>0</v>
      </c>
      <c r="AO2394">
        <f t="shared" si="1262"/>
        <v>0</v>
      </c>
      <c r="AQ2394">
        <f t="shared" si="1263"/>
        <v>0</v>
      </c>
      <c r="AR2394">
        <f t="shared" si="1264"/>
        <v>0</v>
      </c>
      <c r="AS2394">
        <f t="shared" si="1265"/>
        <v>0</v>
      </c>
      <c r="AT2394">
        <f t="shared" si="1266"/>
        <v>0</v>
      </c>
      <c r="AV2394">
        <f t="shared" si="1267"/>
        <v>0</v>
      </c>
      <c r="AW2394">
        <f t="shared" si="1268"/>
        <v>0</v>
      </c>
      <c r="AX2394">
        <f t="shared" si="1269"/>
        <v>0</v>
      </c>
      <c r="AY2394">
        <f t="shared" si="1270"/>
        <v>0</v>
      </c>
      <c r="BA2394">
        <f t="shared" si="1271"/>
        <v>0</v>
      </c>
      <c r="BB2394">
        <f t="shared" si="1272"/>
        <v>0</v>
      </c>
      <c r="BC2394">
        <f t="shared" si="1273"/>
        <v>0</v>
      </c>
      <c r="BD2394">
        <f t="shared" si="1274"/>
        <v>0</v>
      </c>
      <c r="BF2394">
        <f t="shared" si="1275"/>
        <v>0</v>
      </c>
      <c r="BG2394">
        <f t="shared" si="1276"/>
        <v>0</v>
      </c>
      <c r="BH2394">
        <f t="shared" si="1277"/>
        <v>0</v>
      </c>
      <c r="BI2394">
        <f t="shared" si="1278"/>
        <v>0</v>
      </c>
      <c r="BK2394">
        <f t="shared" si="1279"/>
        <v>0</v>
      </c>
      <c r="BL2394">
        <f t="shared" si="1280"/>
        <v>0</v>
      </c>
      <c r="BM2394">
        <f t="shared" si="1281"/>
        <v>0</v>
      </c>
      <c r="BN2394">
        <f t="shared" si="1282"/>
        <v>0</v>
      </c>
      <c r="BP2394">
        <f t="shared" si="1283"/>
        <v>0</v>
      </c>
      <c r="BQ2394">
        <f t="shared" si="1284"/>
        <v>0</v>
      </c>
      <c r="BR2394">
        <f t="shared" si="1285"/>
        <v>0</v>
      </c>
      <c r="BS2394">
        <f t="shared" si="1286"/>
        <v>0</v>
      </c>
      <c r="BU2394">
        <f t="shared" si="1287"/>
        <v>0</v>
      </c>
      <c r="BV2394">
        <f t="shared" si="1288"/>
        <v>0</v>
      </c>
      <c r="BW2394">
        <f t="shared" si="1289"/>
        <v>0</v>
      </c>
      <c r="BX2394">
        <f t="shared" si="1290"/>
        <v>0</v>
      </c>
      <c r="BY2394">
        <f t="shared" si="1291"/>
        <v>0</v>
      </c>
      <c r="BZ2394">
        <f t="shared" si="1292"/>
        <v>0</v>
      </c>
      <c r="CA2394">
        <f t="shared" si="1293"/>
        <v>0</v>
      </c>
      <c r="CB2394">
        <f t="shared" si="1294"/>
        <v>0</v>
      </c>
      <c r="CC2394">
        <f t="shared" si="1295"/>
        <v>0</v>
      </c>
      <c r="CD2394">
        <f t="shared" si="1296"/>
        <v>0</v>
      </c>
    </row>
    <row r="2395" spans="1:82" ht="15" customHeight="1">
      <c r="A2395" s="166"/>
      <c r="B2395" s="7"/>
      <c r="C2395" s="207" t="s">
        <v>156</v>
      </c>
      <c r="D2395" s="322" t="str">
        <f t="shared" si="1254"/>
        <v/>
      </c>
      <c r="E2395" s="323"/>
      <c r="F2395" s="323"/>
      <c r="G2395" s="323"/>
      <c r="H2395" s="323"/>
      <c r="I2395" s="323"/>
      <c r="J2395" s="323"/>
      <c r="K2395" s="323"/>
      <c r="L2395" s="323"/>
      <c r="M2395" s="323"/>
      <c r="N2395" s="323"/>
      <c r="O2395" s="324"/>
      <c r="P2395" s="234"/>
      <c r="Q2395" s="234"/>
      <c r="R2395" s="234"/>
      <c r="S2395" s="234"/>
      <c r="T2395" s="234"/>
      <c r="U2395" s="234"/>
      <c r="V2395" s="234"/>
      <c r="W2395" s="234"/>
      <c r="X2395" s="234"/>
      <c r="Y2395" s="234"/>
      <c r="Z2395" s="234"/>
      <c r="AA2395" s="234"/>
      <c r="AB2395" s="234"/>
      <c r="AC2395" s="234"/>
      <c r="AD2395" s="234"/>
      <c r="AG2395">
        <f t="shared" si="1255"/>
        <v>0</v>
      </c>
      <c r="AH2395">
        <f t="shared" si="1256"/>
        <v>0</v>
      </c>
      <c r="AI2395">
        <f t="shared" si="1257"/>
        <v>0</v>
      </c>
      <c r="AJ2395">
        <f t="shared" si="1258"/>
        <v>0</v>
      </c>
      <c r="AL2395">
        <f t="shared" si="1259"/>
        <v>0</v>
      </c>
      <c r="AM2395">
        <f t="shared" si="1260"/>
        <v>0</v>
      </c>
      <c r="AN2395">
        <f t="shared" si="1261"/>
        <v>0</v>
      </c>
      <c r="AO2395">
        <f t="shared" si="1262"/>
        <v>0</v>
      </c>
      <c r="AQ2395">
        <f t="shared" si="1263"/>
        <v>0</v>
      </c>
      <c r="AR2395">
        <f t="shared" si="1264"/>
        <v>0</v>
      </c>
      <c r="AS2395">
        <f t="shared" si="1265"/>
        <v>0</v>
      </c>
      <c r="AT2395">
        <f t="shared" si="1266"/>
        <v>0</v>
      </c>
      <c r="AV2395">
        <f t="shared" si="1267"/>
        <v>0</v>
      </c>
      <c r="AW2395">
        <f t="shared" si="1268"/>
        <v>0</v>
      </c>
      <c r="AX2395">
        <f t="shared" si="1269"/>
        <v>0</v>
      </c>
      <c r="AY2395">
        <f t="shared" si="1270"/>
        <v>0</v>
      </c>
      <c r="BA2395">
        <f t="shared" si="1271"/>
        <v>0</v>
      </c>
      <c r="BB2395">
        <f t="shared" si="1272"/>
        <v>0</v>
      </c>
      <c r="BC2395">
        <f t="shared" si="1273"/>
        <v>0</v>
      </c>
      <c r="BD2395">
        <f t="shared" si="1274"/>
        <v>0</v>
      </c>
      <c r="BF2395">
        <f t="shared" si="1275"/>
        <v>0</v>
      </c>
      <c r="BG2395">
        <f t="shared" si="1276"/>
        <v>0</v>
      </c>
      <c r="BH2395">
        <f t="shared" si="1277"/>
        <v>0</v>
      </c>
      <c r="BI2395">
        <f t="shared" si="1278"/>
        <v>0</v>
      </c>
      <c r="BK2395">
        <f t="shared" si="1279"/>
        <v>0</v>
      </c>
      <c r="BL2395">
        <f t="shared" si="1280"/>
        <v>0</v>
      </c>
      <c r="BM2395">
        <f t="shared" si="1281"/>
        <v>0</v>
      </c>
      <c r="BN2395">
        <f t="shared" si="1282"/>
        <v>0</v>
      </c>
      <c r="BP2395">
        <f t="shared" si="1283"/>
        <v>0</v>
      </c>
      <c r="BQ2395">
        <f t="shared" si="1284"/>
        <v>0</v>
      </c>
      <c r="BR2395">
        <f t="shared" si="1285"/>
        <v>0</v>
      </c>
      <c r="BS2395">
        <f t="shared" si="1286"/>
        <v>0</v>
      </c>
      <c r="BU2395">
        <f t="shared" si="1287"/>
        <v>0</v>
      </c>
      <c r="BV2395">
        <f t="shared" si="1288"/>
        <v>0</v>
      </c>
      <c r="BW2395">
        <f t="shared" si="1289"/>
        <v>0</v>
      </c>
      <c r="BX2395">
        <f t="shared" si="1290"/>
        <v>0</v>
      </c>
      <c r="BY2395">
        <f t="shared" si="1291"/>
        <v>0</v>
      </c>
      <c r="BZ2395">
        <f t="shared" si="1292"/>
        <v>0</v>
      </c>
      <c r="CA2395">
        <f t="shared" si="1293"/>
        <v>0</v>
      </c>
      <c r="CB2395">
        <f t="shared" si="1294"/>
        <v>0</v>
      </c>
      <c r="CC2395">
        <f t="shared" si="1295"/>
        <v>0</v>
      </c>
      <c r="CD2395">
        <f t="shared" si="1296"/>
        <v>0</v>
      </c>
    </row>
    <row r="2396" spans="1:82" ht="15" customHeight="1">
      <c r="A2396" s="166"/>
      <c r="B2396" s="7"/>
      <c r="C2396" s="207" t="s">
        <v>157</v>
      </c>
      <c r="D2396" s="322" t="str">
        <f t="shared" si="1254"/>
        <v/>
      </c>
      <c r="E2396" s="323"/>
      <c r="F2396" s="323"/>
      <c r="G2396" s="323"/>
      <c r="H2396" s="323"/>
      <c r="I2396" s="323"/>
      <c r="J2396" s="323"/>
      <c r="K2396" s="323"/>
      <c r="L2396" s="323"/>
      <c r="M2396" s="323"/>
      <c r="N2396" s="323"/>
      <c r="O2396" s="324"/>
      <c r="P2396" s="234"/>
      <c r="Q2396" s="234"/>
      <c r="R2396" s="234"/>
      <c r="S2396" s="234"/>
      <c r="T2396" s="234"/>
      <c r="U2396" s="234"/>
      <c r="V2396" s="234"/>
      <c r="W2396" s="234"/>
      <c r="X2396" s="234"/>
      <c r="Y2396" s="234"/>
      <c r="Z2396" s="234"/>
      <c r="AA2396" s="234"/>
      <c r="AB2396" s="234"/>
      <c r="AC2396" s="234"/>
      <c r="AD2396" s="234"/>
      <c r="AG2396">
        <f t="shared" si="1255"/>
        <v>0</v>
      </c>
      <c r="AH2396">
        <f t="shared" si="1256"/>
        <v>0</v>
      </c>
      <c r="AI2396">
        <f t="shared" si="1257"/>
        <v>0</v>
      </c>
      <c r="AJ2396">
        <f t="shared" si="1258"/>
        <v>0</v>
      </c>
      <c r="AL2396">
        <f t="shared" si="1259"/>
        <v>0</v>
      </c>
      <c r="AM2396">
        <f t="shared" si="1260"/>
        <v>0</v>
      </c>
      <c r="AN2396">
        <f t="shared" si="1261"/>
        <v>0</v>
      </c>
      <c r="AO2396">
        <f t="shared" si="1262"/>
        <v>0</v>
      </c>
      <c r="AQ2396">
        <f t="shared" si="1263"/>
        <v>0</v>
      </c>
      <c r="AR2396">
        <f t="shared" si="1264"/>
        <v>0</v>
      </c>
      <c r="AS2396">
        <f t="shared" si="1265"/>
        <v>0</v>
      </c>
      <c r="AT2396">
        <f t="shared" si="1266"/>
        <v>0</v>
      </c>
      <c r="AV2396">
        <f t="shared" si="1267"/>
        <v>0</v>
      </c>
      <c r="AW2396">
        <f t="shared" si="1268"/>
        <v>0</v>
      </c>
      <c r="AX2396">
        <f t="shared" si="1269"/>
        <v>0</v>
      </c>
      <c r="AY2396">
        <f t="shared" si="1270"/>
        <v>0</v>
      </c>
      <c r="BA2396">
        <f t="shared" si="1271"/>
        <v>0</v>
      </c>
      <c r="BB2396">
        <f t="shared" si="1272"/>
        <v>0</v>
      </c>
      <c r="BC2396">
        <f t="shared" si="1273"/>
        <v>0</v>
      </c>
      <c r="BD2396">
        <f t="shared" si="1274"/>
        <v>0</v>
      </c>
      <c r="BF2396">
        <f t="shared" si="1275"/>
        <v>0</v>
      </c>
      <c r="BG2396">
        <f t="shared" si="1276"/>
        <v>0</v>
      </c>
      <c r="BH2396">
        <f t="shared" si="1277"/>
        <v>0</v>
      </c>
      <c r="BI2396">
        <f t="shared" si="1278"/>
        <v>0</v>
      </c>
      <c r="BK2396">
        <f t="shared" si="1279"/>
        <v>0</v>
      </c>
      <c r="BL2396">
        <f t="shared" si="1280"/>
        <v>0</v>
      </c>
      <c r="BM2396">
        <f t="shared" si="1281"/>
        <v>0</v>
      </c>
      <c r="BN2396">
        <f t="shared" si="1282"/>
        <v>0</v>
      </c>
      <c r="BP2396">
        <f t="shared" si="1283"/>
        <v>0</v>
      </c>
      <c r="BQ2396">
        <f t="shared" si="1284"/>
        <v>0</v>
      </c>
      <c r="BR2396">
        <f t="shared" si="1285"/>
        <v>0</v>
      </c>
      <c r="BS2396">
        <f t="shared" si="1286"/>
        <v>0</v>
      </c>
      <c r="BU2396">
        <f t="shared" si="1287"/>
        <v>0</v>
      </c>
      <c r="BV2396">
        <f t="shared" si="1288"/>
        <v>0</v>
      </c>
      <c r="BW2396">
        <f t="shared" si="1289"/>
        <v>0</v>
      </c>
      <c r="BX2396">
        <f t="shared" si="1290"/>
        <v>0</v>
      </c>
      <c r="BY2396">
        <f t="shared" si="1291"/>
        <v>0</v>
      </c>
      <c r="BZ2396">
        <f t="shared" si="1292"/>
        <v>0</v>
      </c>
      <c r="CA2396">
        <f t="shared" si="1293"/>
        <v>0</v>
      </c>
      <c r="CB2396">
        <f t="shared" si="1294"/>
        <v>0</v>
      </c>
      <c r="CC2396">
        <f t="shared" si="1295"/>
        <v>0</v>
      </c>
      <c r="CD2396">
        <f t="shared" si="1296"/>
        <v>0</v>
      </c>
    </row>
    <row r="2397" spans="1:82" ht="15" customHeight="1">
      <c r="A2397" s="166"/>
      <c r="B2397" s="7"/>
      <c r="C2397" s="207" t="s">
        <v>158</v>
      </c>
      <c r="D2397" s="322" t="str">
        <f t="shared" si="1254"/>
        <v/>
      </c>
      <c r="E2397" s="323"/>
      <c r="F2397" s="323"/>
      <c r="G2397" s="323"/>
      <c r="H2397" s="323"/>
      <c r="I2397" s="323"/>
      <c r="J2397" s="323"/>
      <c r="K2397" s="323"/>
      <c r="L2397" s="323"/>
      <c r="M2397" s="323"/>
      <c r="N2397" s="323"/>
      <c r="O2397" s="324"/>
      <c r="P2397" s="234"/>
      <c r="Q2397" s="234"/>
      <c r="R2397" s="234"/>
      <c r="S2397" s="234"/>
      <c r="T2397" s="234"/>
      <c r="U2397" s="234"/>
      <c r="V2397" s="234"/>
      <c r="W2397" s="234"/>
      <c r="X2397" s="234"/>
      <c r="Y2397" s="234"/>
      <c r="Z2397" s="234"/>
      <c r="AA2397" s="234"/>
      <c r="AB2397" s="234"/>
      <c r="AC2397" s="234"/>
      <c r="AD2397" s="234"/>
      <c r="AG2397">
        <f t="shared" si="1255"/>
        <v>0</v>
      </c>
      <c r="AH2397">
        <f t="shared" si="1256"/>
        <v>0</v>
      </c>
      <c r="AI2397">
        <f t="shared" si="1257"/>
        <v>0</v>
      </c>
      <c r="AJ2397">
        <f t="shared" si="1258"/>
        <v>0</v>
      </c>
      <c r="AL2397">
        <f t="shared" si="1259"/>
        <v>0</v>
      </c>
      <c r="AM2397">
        <f t="shared" si="1260"/>
        <v>0</v>
      </c>
      <c r="AN2397">
        <f t="shared" si="1261"/>
        <v>0</v>
      </c>
      <c r="AO2397">
        <f t="shared" si="1262"/>
        <v>0</v>
      </c>
      <c r="AQ2397">
        <f t="shared" si="1263"/>
        <v>0</v>
      </c>
      <c r="AR2397">
        <f t="shared" si="1264"/>
        <v>0</v>
      </c>
      <c r="AS2397">
        <f t="shared" si="1265"/>
        <v>0</v>
      </c>
      <c r="AT2397">
        <f t="shared" si="1266"/>
        <v>0</v>
      </c>
      <c r="AV2397">
        <f t="shared" si="1267"/>
        <v>0</v>
      </c>
      <c r="AW2397">
        <f t="shared" si="1268"/>
        <v>0</v>
      </c>
      <c r="AX2397">
        <f t="shared" si="1269"/>
        <v>0</v>
      </c>
      <c r="AY2397">
        <f t="shared" si="1270"/>
        <v>0</v>
      </c>
      <c r="BA2397">
        <f t="shared" si="1271"/>
        <v>0</v>
      </c>
      <c r="BB2397">
        <f t="shared" si="1272"/>
        <v>0</v>
      </c>
      <c r="BC2397">
        <f t="shared" si="1273"/>
        <v>0</v>
      </c>
      <c r="BD2397">
        <f t="shared" si="1274"/>
        <v>0</v>
      </c>
      <c r="BF2397">
        <f t="shared" si="1275"/>
        <v>0</v>
      </c>
      <c r="BG2397">
        <f t="shared" si="1276"/>
        <v>0</v>
      </c>
      <c r="BH2397">
        <f t="shared" si="1277"/>
        <v>0</v>
      </c>
      <c r="BI2397">
        <f t="shared" si="1278"/>
        <v>0</v>
      </c>
      <c r="BK2397">
        <f t="shared" si="1279"/>
        <v>0</v>
      </c>
      <c r="BL2397">
        <f t="shared" si="1280"/>
        <v>0</v>
      </c>
      <c r="BM2397">
        <f t="shared" si="1281"/>
        <v>0</v>
      </c>
      <c r="BN2397">
        <f t="shared" si="1282"/>
        <v>0</v>
      </c>
      <c r="BP2397">
        <f t="shared" si="1283"/>
        <v>0</v>
      </c>
      <c r="BQ2397">
        <f t="shared" si="1284"/>
        <v>0</v>
      </c>
      <c r="BR2397">
        <f t="shared" si="1285"/>
        <v>0</v>
      </c>
      <c r="BS2397">
        <f t="shared" si="1286"/>
        <v>0</v>
      </c>
      <c r="BU2397">
        <f t="shared" si="1287"/>
        <v>0</v>
      </c>
      <c r="BV2397">
        <f t="shared" si="1288"/>
        <v>0</v>
      </c>
      <c r="BW2397">
        <f t="shared" si="1289"/>
        <v>0</v>
      </c>
      <c r="BX2397">
        <f t="shared" si="1290"/>
        <v>0</v>
      </c>
      <c r="BY2397">
        <f t="shared" si="1291"/>
        <v>0</v>
      </c>
      <c r="BZ2397">
        <f t="shared" si="1292"/>
        <v>0</v>
      </c>
      <c r="CA2397">
        <f t="shared" si="1293"/>
        <v>0</v>
      </c>
      <c r="CB2397">
        <f t="shared" si="1294"/>
        <v>0</v>
      </c>
      <c r="CC2397">
        <f t="shared" si="1295"/>
        <v>0</v>
      </c>
      <c r="CD2397">
        <f t="shared" si="1296"/>
        <v>0</v>
      </c>
    </row>
    <row r="2398" spans="1:82" ht="15" customHeight="1">
      <c r="A2398" s="166"/>
      <c r="B2398" s="7"/>
      <c r="C2398" s="207" t="s">
        <v>159</v>
      </c>
      <c r="D2398" s="322" t="str">
        <f t="shared" si="1254"/>
        <v/>
      </c>
      <c r="E2398" s="323"/>
      <c r="F2398" s="323"/>
      <c r="G2398" s="323"/>
      <c r="H2398" s="323"/>
      <c r="I2398" s="323"/>
      <c r="J2398" s="323"/>
      <c r="K2398" s="323"/>
      <c r="L2398" s="323"/>
      <c r="M2398" s="323"/>
      <c r="N2398" s="323"/>
      <c r="O2398" s="324"/>
      <c r="P2398" s="234"/>
      <c r="Q2398" s="234"/>
      <c r="R2398" s="234"/>
      <c r="S2398" s="234"/>
      <c r="T2398" s="234"/>
      <c r="U2398" s="234"/>
      <c r="V2398" s="234"/>
      <c r="W2398" s="234"/>
      <c r="X2398" s="234"/>
      <c r="Y2398" s="234"/>
      <c r="Z2398" s="234"/>
      <c r="AA2398" s="234"/>
      <c r="AB2398" s="234"/>
      <c r="AC2398" s="234"/>
      <c r="AD2398" s="234"/>
      <c r="AG2398">
        <f t="shared" si="1255"/>
        <v>0</v>
      </c>
      <c r="AH2398">
        <f t="shared" si="1256"/>
        <v>0</v>
      </c>
      <c r="AI2398">
        <f t="shared" si="1257"/>
        <v>0</v>
      </c>
      <c r="AJ2398">
        <f t="shared" si="1258"/>
        <v>0</v>
      </c>
      <c r="AL2398">
        <f t="shared" si="1259"/>
        <v>0</v>
      </c>
      <c r="AM2398">
        <f t="shared" si="1260"/>
        <v>0</v>
      </c>
      <c r="AN2398">
        <f t="shared" si="1261"/>
        <v>0</v>
      </c>
      <c r="AO2398">
        <f t="shared" si="1262"/>
        <v>0</v>
      </c>
      <c r="AQ2398">
        <f t="shared" si="1263"/>
        <v>0</v>
      </c>
      <c r="AR2398">
        <f t="shared" si="1264"/>
        <v>0</v>
      </c>
      <c r="AS2398">
        <f t="shared" si="1265"/>
        <v>0</v>
      </c>
      <c r="AT2398">
        <f t="shared" si="1266"/>
        <v>0</v>
      </c>
      <c r="AV2398">
        <f t="shared" si="1267"/>
        <v>0</v>
      </c>
      <c r="AW2398">
        <f t="shared" si="1268"/>
        <v>0</v>
      </c>
      <c r="AX2398">
        <f t="shared" si="1269"/>
        <v>0</v>
      </c>
      <c r="AY2398">
        <f t="shared" si="1270"/>
        <v>0</v>
      </c>
      <c r="BA2398">
        <f t="shared" si="1271"/>
        <v>0</v>
      </c>
      <c r="BB2398">
        <f t="shared" si="1272"/>
        <v>0</v>
      </c>
      <c r="BC2398">
        <f t="shared" si="1273"/>
        <v>0</v>
      </c>
      <c r="BD2398">
        <f t="shared" si="1274"/>
        <v>0</v>
      </c>
      <c r="BF2398">
        <f t="shared" si="1275"/>
        <v>0</v>
      </c>
      <c r="BG2398">
        <f t="shared" si="1276"/>
        <v>0</v>
      </c>
      <c r="BH2398">
        <f t="shared" si="1277"/>
        <v>0</v>
      </c>
      <c r="BI2398">
        <f t="shared" si="1278"/>
        <v>0</v>
      </c>
      <c r="BK2398">
        <f t="shared" si="1279"/>
        <v>0</v>
      </c>
      <c r="BL2398">
        <f t="shared" si="1280"/>
        <v>0</v>
      </c>
      <c r="BM2398">
        <f t="shared" si="1281"/>
        <v>0</v>
      </c>
      <c r="BN2398">
        <f t="shared" si="1282"/>
        <v>0</v>
      </c>
      <c r="BP2398">
        <f t="shared" si="1283"/>
        <v>0</v>
      </c>
      <c r="BQ2398">
        <f t="shared" si="1284"/>
        <v>0</v>
      </c>
      <c r="BR2398">
        <f t="shared" si="1285"/>
        <v>0</v>
      </c>
      <c r="BS2398">
        <f t="shared" si="1286"/>
        <v>0</v>
      </c>
      <c r="BU2398">
        <f t="shared" si="1287"/>
        <v>0</v>
      </c>
      <c r="BV2398">
        <f t="shared" si="1288"/>
        <v>0</v>
      </c>
      <c r="BW2398">
        <f t="shared" si="1289"/>
        <v>0</v>
      </c>
      <c r="BX2398">
        <f t="shared" si="1290"/>
        <v>0</v>
      </c>
      <c r="BY2398">
        <f t="shared" si="1291"/>
        <v>0</v>
      </c>
      <c r="BZ2398">
        <f t="shared" si="1292"/>
        <v>0</v>
      </c>
      <c r="CA2398">
        <f t="shared" si="1293"/>
        <v>0</v>
      </c>
      <c r="CB2398">
        <f t="shared" si="1294"/>
        <v>0</v>
      </c>
      <c r="CC2398">
        <f t="shared" si="1295"/>
        <v>0</v>
      </c>
      <c r="CD2398">
        <f t="shared" si="1296"/>
        <v>0</v>
      </c>
    </row>
    <row r="2399" spans="1:82" ht="15" customHeight="1">
      <c r="A2399" s="166"/>
      <c r="B2399" s="7"/>
      <c r="C2399" s="207" t="s">
        <v>160</v>
      </c>
      <c r="D2399" s="322" t="str">
        <f t="shared" si="1254"/>
        <v/>
      </c>
      <c r="E2399" s="323"/>
      <c r="F2399" s="323"/>
      <c r="G2399" s="323"/>
      <c r="H2399" s="323"/>
      <c r="I2399" s="323"/>
      <c r="J2399" s="323"/>
      <c r="K2399" s="323"/>
      <c r="L2399" s="323"/>
      <c r="M2399" s="323"/>
      <c r="N2399" s="323"/>
      <c r="O2399" s="324"/>
      <c r="P2399" s="234"/>
      <c r="Q2399" s="234"/>
      <c r="R2399" s="234"/>
      <c r="S2399" s="234"/>
      <c r="T2399" s="234"/>
      <c r="U2399" s="234"/>
      <c r="V2399" s="234"/>
      <c r="W2399" s="234"/>
      <c r="X2399" s="234"/>
      <c r="Y2399" s="234"/>
      <c r="Z2399" s="234"/>
      <c r="AA2399" s="234"/>
      <c r="AB2399" s="234"/>
      <c r="AC2399" s="234"/>
      <c r="AD2399" s="234"/>
      <c r="AG2399">
        <f t="shared" si="1255"/>
        <v>0</v>
      </c>
      <c r="AH2399">
        <f t="shared" si="1256"/>
        <v>0</v>
      </c>
      <c r="AI2399">
        <f t="shared" si="1257"/>
        <v>0</v>
      </c>
      <c r="AJ2399">
        <f t="shared" si="1258"/>
        <v>0</v>
      </c>
      <c r="AL2399">
        <f t="shared" si="1259"/>
        <v>0</v>
      </c>
      <c r="AM2399">
        <f t="shared" si="1260"/>
        <v>0</v>
      </c>
      <c r="AN2399">
        <f t="shared" si="1261"/>
        <v>0</v>
      </c>
      <c r="AO2399">
        <f t="shared" si="1262"/>
        <v>0</v>
      </c>
      <c r="AQ2399">
        <f t="shared" si="1263"/>
        <v>0</v>
      </c>
      <c r="AR2399">
        <f t="shared" si="1264"/>
        <v>0</v>
      </c>
      <c r="AS2399">
        <f t="shared" si="1265"/>
        <v>0</v>
      </c>
      <c r="AT2399">
        <f t="shared" si="1266"/>
        <v>0</v>
      </c>
      <c r="AV2399">
        <f t="shared" si="1267"/>
        <v>0</v>
      </c>
      <c r="AW2399">
        <f t="shared" si="1268"/>
        <v>0</v>
      </c>
      <c r="AX2399">
        <f t="shared" si="1269"/>
        <v>0</v>
      </c>
      <c r="AY2399">
        <f t="shared" si="1270"/>
        <v>0</v>
      </c>
      <c r="BA2399">
        <f t="shared" si="1271"/>
        <v>0</v>
      </c>
      <c r="BB2399">
        <f t="shared" si="1272"/>
        <v>0</v>
      </c>
      <c r="BC2399">
        <f t="shared" si="1273"/>
        <v>0</v>
      </c>
      <c r="BD2399">
        <f t="shared" si="1274"/>
        <v>0</v>
      </c>
      <c r="BF2399">
        <f t="shared" si="1275"/>
        <v>0</v>
      </c>
      <c r="BG2399">
        <f t="shared" si="1276"/>
        <v>0</v>
      </c>
      <c r="BH2399">
        <f t="shared" si="1277"/>
        <v>0</v>
      </c>
      <c r="BI2399">
        <f t="shared" si="1278"/>
        <v>0</v>
      </c>
      <c r="BK2399">
        <f t="shared" si="1279"/>
        <v>0</v>
      </c>
      <c r="BL2399">
        <f t="shared" si="1280"/>
        <v>0</v>
      </c>
      <c r="BM2399">
        <f t="shared" si="1281"/>
        <v>0</v>
      </c>
      <c r="BN2399">
        <f t="shared" si="1282"/>
        <v>0</v>
      </c>
      <c r="BP2399">
        <f t="shared" si="1283"/>
        <v>0</v>
      </c>
      <c r="BQ2399">
        <f t="shared" si="1284"/>
        <v>0</v>
      </c>
      <c r="BR2399">
        <f t="shared" si="1285"/>
        <v>0</v>
      </c>
      <c r="BS2399">
        <f t="shared" si="1286"/>
        <v>0</v>
      </c>
      <c r="BU2399">
        <f t="shared" si="1287"/>
        <v>0</v>
      </c>
      <c r="BV2399">
        <f t="shared" si="1288"/>
        <v>0</v>
      </c>
      <c r="BW2399">
        <f t="shared" si="1289"/>
        <v>0</v>
      </c>
      <c r="BX2399">
        <f t="shared" si="1290"/>
        <v>0</v>
      </c>
      <c r="BY2399">
        <f t="shared" si="1291"/>
        <v>0</v>
      </c>
      <c r="BZ2399">
        <f t="shared" si="1292"/>
        <v>0</v>
      </c>
      <c r="CA2399">
        <f t="shared" si="1293"/>
        <v>0</v>
      </c>
      <c r="CB2399">
        <f t="shared" si="1294"/>
        <v>0</v>
      </c>
      <c r="CC2399">
        <f t="shared" si="1295"/>
        <v>0</v>
      </c>
      <c r="CD2399">
        <f t="shared" si="1296"/>
        <v>0</v>
      </c>
    </row>
    <row r="2400" spans="1:82" ht="15" customHeight="1">
      <c r="A2400" s="166"/>
      <c r="B2400" s="7"/>
      <c r="C2400" s="207" t="s">
        <v>161</v>
      </c>
      <c r="D2400" s="322" t="str">
        <f t="shared" si="1254"/>
        <v/>
      </c>
      <c r="E2400" s="323"/>
      <c r="F2400" s="323"/>
      <c r="G2400" s="323"/>
      <c r="H2400" s="323"/>
      <c r="I2400" s="323"/>
      <c r="J2400" s="323"/>
      <c r="K2400" s="323"/>
      <c r="L2400" s="323"/>
      <c r="M2400" s="323"/>
      <c r="N2400" s="323"/>
      <c r="O2400" s="324"/>
      <c r="P2400" s="234"/>
      <c r="Q2400" s="234"/>
      <c r="R2400" s="234"/>
      <c r="S2400" s="234"/>
      <c r="T2400" s="234"/>
      <c r="U2400" s="234"/>
      <c r="V2400" s="234"/>
      <c r="W2400" s="234"/>
      <c r="X2400" s="234"/>
      <c r="Y2400" s="234"/>
      <c r="Z2400" s="234"/>
      <c r="AA2400" s="234"/>
      <c r="AB2400" s="234"/>
      <c r="AC2400" s="234"/>
      <c r="AD2400" s="234"/>
      <c r="AG2400">
        <f t="shared" si="1255"/>
        <v>0</v>
      </c>
      <c r="AH2400">
        <f t="shared" si="1256"/>
        <v>0</v>
      </c>
      <c r="AI2400">
        <f t="shared" si="1257"/>
        <v>0</v>
      </c>
      <c r="AJ2400">
        <f t="shared" si="1258"/>
        <v>0</v>
      </c>
      <c r="AL2400">
        <f t="shared" si="1259"/>
        <v>0</v>
      </c>
      <c r="AM2400">
        <f t="shared" si="1260"/>
        <v>0</v>
      </c>
      <c r="AN2400">
        <f t="shared" si="1261"/>
        <v>0</v>
      </c>
      <c r="AO2400">
        <f t="shared" si="1262"/>
        <v>0</v>
      </c>
      <c r="AQ2400">
        <f t="shared" si="1263"/>
        <v>0</v>
      </c>
      <c r="AR2400">
        <f t="shared" si="1264"/>
        <v>0</v>
      </c>
      <c r="AS2400">
        <f t="shared" si="1265"/>
        <v>0</v>
      </c>
      <c r="AT2400">
        <f t="shared" si="1266"/>
        <v>0</v>
      </c>
      <c r="AV2400">
        <f t="shared" si="1267"/>
        <v>0</v>
      </c>
      <c r="AW2400">
        <f t="shared" si="1268"/>
        <v>0</v>
      </c>
      <c r="AX2400">
        <f t="shared" si="1269"/>
        <v>0</v>
      </c>
      <c r="AY2400">
        <f t="shared" si="1270"/>
        <v>0</v>
      </c>
      <c r="BA2400">
        <f t="shared" si="1271"/>
        <v>0</v>
      </c>
      <c r="BB2400">
        <f t="shared" si="1272"/>
        <v>0</v>
      </c>
      <c r="BC2400">
        <f t="shared" si="1273"/>
        <v>0</v>
      </c>
      <c r="BD2400">
        <f t="shared" si="1274"/>
        <v>0</v>
      </c>
      <c r="BF2400">
        <f t="shared" si="1275"/>
        <v>0</v>
      </c>
      <c r="BG2400">
        <f t="shared" si="1276"/>
        <v>0</v>
      </c>
      <c r="BH2400">
        <f t="shared" si="1277"/>
        <v>0</v>
      </c>
      <c r="BI2400">
        <f t="shared" si="1278"/>
        <v>0</v>
      </c>
      <c r="BK2400">
        <f t="shared" si="1279"/>
        <v>0</v>
      </c>
      <c r="BL2400">
        <f t="shared" si="1280"/>
        <v>0</v>
      </c>
      <c r="BM2400">
        <f t="shared" si="1281"/>
        <v>0</v>
      </c>
      <c r="BN2400">
        <f t="shared" si="1282"/>
        <v>0</v>
      </c>
      <c r="BP2400">
        <f t="shared" si="1283"/>
        <v>0</v>
      </c>
      <c r="BQ2400">
        <f t="shared" si="1284"/>
        <v>0</v>
      </c>
      <c r="BR2400">
        <f t="shared" si="1285"/>
        <v>0</v>
      </c>
      <c r="BS2400">
        <f t="shared" si="1286"/>
        <v>0</v>
      </c>
      <c r="BU2400">
        <f t="shared" si="1287"/>
        <v>0</v>
      </c>
      <c r="BV2400">
        <f t="shared" si="1288"/>
        <v>0</v>
      </c>
      <c r="BW2400">
        <f t="shared" si="1289"/>
        <v>0</v>
      </c>
      <c r="BX2400">
        <f t="shared" si="1290"/>
        <v>0</v>
      </c>
      <c r="BY2400">
        <f t="shared" si="1291"/>
        <v>0</v>
      </c>
      <c r="BZ2400">
        <f t="shared" si="1292"/>
        <v>0</v>
      </c>
      <c r="CA2400">
        <f t="shared" si="1293"/>
        <v>0</v>
      </c>
      <c r="CB2400">
        <f t="shared" si="1294"/>
        <v>0</v>
      </c>
      <c r="CC2400">
        <f t="shared" si="1295"/>
        <v>0</v>
      </c>
      <c r="CD2400">
        <f t="shared" si="1296"/>
        <v>0</v>
      </c>
    </row>
    <row r="2401" spans="1:82" ht="15" customHeight="1">
      <c r="A2401" s="166"/>
      <c r="B2401" s="7"/>
      <c r="C2401" s="207" t="s">
        <v>162</v>
      </c>
      <c r="D2401" s="322" t="str">
        <f t="shared" si="1254"/>
        <v/>
      </c>
      <c r="E2401" s="323"/>
      <c r="F2401" s="323"/>
      <c r="G2401" s="323"/>
      <c r="H2401" s="323"/>
      <c r="I2401" s="323"/>
      <c r="J2401" s="323"/>
      <c r="K2401" s="323"/>
      <c r="L2401" s="323"/>
      <c r="M2401" s="323"/>
      <c r="N2401" s="323"/>
      <c r="O2401" s="324"/>
      <c r="P2401" s="234"/>
      <c r="Q2401" s="234"/>
      <c r="R2401" s="234"/>
      <c r="S2401" s="234"/>
      <c r="T2401" s="234"/>
      <c r="U2401" s="234"/>
      <c r="V2401" s="234"/>
      <c r="W2401" s="234"/>
      <c r="X2401" s="234"/>
      <c r="Y2401" s="234"/>
      <c r="Z2401" s="234"/>
      <c r="AA2401" s="234"/>
      <c r="AB2401" s="234"/>
      <c r="AC2401" s="234"/>
      <c r="AD2401" s="234"/>
      <c r="AG2401">
        <f t="shared" si="1255"/>
        <v>0</v>
      </c>
      <c r="AH2401">
        <f t="shared" si="1256"/>
        <v>0</v>
      </c>
      <c r="AI2401">
        <f t="shared" si="1257"/>
        <v>0</v>
      </c>
      <c r="AJ2401">
        <f t="shared" si="1258"/>
        <v>0</v>
      </c>
      <c r="AL2401">
        <f t="shared" si="1259"/>
        <v>0</v>
      </c>
      <c r="AM2401">
        <f t="shared" si="1260"/>
        <v>0</v>
      </c>
      <c r="AN2401">
        <f t="shared" si="1261"/>
        <v>0</v>
      </c>
      <c r="AO2401">
        <f t="shared" si="1262"/>
        <v>0</v>
      </c>
      <c r="AQ2401">
        <f t="shared" si="1263"/>
        <v>0</v>
      </c>
      <c r="AR2401">
        <f t="shared" si="1264"/>
        <v>0</v>
      </c>
      <c r="AS2401">
        <f t="shared" si="1265"/>
        <v>0</v>
      </c>
      <c r="AT2401">
        <f t="shared" si="1266"/>
        <v>0</v>
      </c>
      <c r="AV2401">
        <f t="shared" si="1267"/>
        <v>0</v>
      </c>
      <c r="AW2401">
        <f t="shared" si="1268"/>
        <v>0</v>
      </c>
      <c r="AX2401">
        <f t="shared" si="1269"/>
        <v>0</v>
      </c>
      <c r="AY2401">
        <f t="shared" si="1270"/>
        <v>0</v>
      </c>
      <c r="BA2401">
        <f t="shared" si="1271"/>
        <v>0</v>
      </c>
      <c r="BB2401">
        <f t="shared" si="1272"/>
        <v>0</v>
      </c>
      <c r="BC2401">
        <f t="shared" si="1273"/>
        <v>0</v>
      </c>
      <c r="BD2401">
        <f t="shared" si="1274"/>
        <v>0</v>
      </c>
      <c r="BF2401">
        <f t="shared" si="1275"/>
        <v>0</v>
      </c>
      <c r="BG2401">
        <f t="shared" si="1276"/>
        <v>0</v>
      </c>
      <c r="BH2401">
        <f t="shared" si="1277"/>
        <v>0</v>
      </c>
      <c r="BI2401">
        <f t="shared" si="1278"/>
        <v>0</v>
      </c>
      <c r="BK2401">
        <f t="shared" si="1279"/>
        <v>0</v>
      </c>
      <c r="BL2401">
        <f t="shared" si="1280"/>
        <v>0</v>
      </c>
      <c r="BM2401">
        <f t="shared" si="1281"/>
        <v>0</v>
      </c>
      <c r="BN2401">
        <f t="shared" si="1282"/>
        <v>0</v>
      </c>
      <c r="BP2401">
        <f t="shared" si="1283"/>
        <v>0</v>
      </c>
      <c r="BQ2401">
        <f t="shared" si="1284"/>
        <v>0</v>
      </c>
      <c r="BR2401">
        <f t="shared" si="1285"/>
        <v>0</v>
      </c>
      <c r="BS2401">
        <f t="shared" si="1286"/>
        <v>0</v>
      </c>
      <c r="BU2401">
        <f t="shared" si="1287"/>
        <v>0</v>
      </c>
      <c r="BV2401">
        <f t="shared" si="1288"/>
        <v>0</v>
      </c>
      <c r="BW2401">
        <f t="shared" si="1289"/>
        <v>0</v>
      </c>
      <c r="BX2401">
        <f t="shared" si="1290"/>
        <v>0</v>
      </c>
      <c r="BY2401">
        <f t="shared" si="1291"/>
        <v>0</v>
      </c>
      <c r="BZ2401">
        <f t="shared" si="1292"/>
        <v>0</v>
      </c>
      <c r="CA2401">
        <f t="shared" si="1293"/>
        <v>0</v>
      </c>
      <c r="CB2401">
        <f t="shared" si="1294"/>
        <v>0</v>
      </c>
      <c r="CC2401">
        <f t="shared" si="1295"/>
        <v>0</v>
      </c>
      <c r="CD2401">
        <f t="shared" si="1296"/>
        <v>0</v>
      </c>
    </row>
    <row r="2402" spans="1:82" ht="15" customHeight="1">
      <c r="A2402" s="166"/>
      <c r="B2402" s="7"/>
      <c r="C2402" s="207" t="s">
        <v>163</v>
      </c>
      <c r="D2402" s="322" t="str">
        <f t="shared" si="1254"/>
        <v/>
      </c>
      <c r="E2402" s="323"/>
      <c r="F2402" s="323"/>
      <c r="G2402" s="323"/>
      <c r="H2402" s="323"/>
      <c r="I2402" s="323"/>
      <c r="J2402" s="323"/>
      <c r="K2402" s="323"/>
      <c r="L2402" s="323"/>
      <c r="M2402" s="323"/>
      <c r="N2402" s="323"/>
      <c r="O2402" s="324"/>
      <c r="P2402" s="234"/>
      <c r="Q2402" s="234"/>
      <c r="R2402" s="234"/>
      <c r="S2402" s="234"/>
      <c r="T2402" s="234"/>
      <c r="U2402" s="234"/>
      <c r="V2402" s="234"/>
      <c r="W2402" s="234"/>
      <c r="X2402" s="234"/>
      <c r="Y2402" s="234"/>
      <c r="Z2402" s="234"/>
      <c r="AA2402" s="234"/>
      <c r="AB2402" s="234"/>
      <c r="AC2402" s="234"/>
      <c r="AD2402" s="234"/>
      <c r="AG2402">
        <f t="shared" si="1255"/>
        <v>0</v>
      </c>
      <c r="AH2402">
        <f t="shared" si="1256"/>
        <v>0</v>
      </c>
      <c r="AI2402">
        <f t="shared" si="1257"/>
        <v>0</v>
      </c>
      <c r="AJ2402">
        <f t="shared" si="1258"/>
        <v>0</v>
      </c>
      <c r="AL2402">
        <f t="shared" si="1259"/>
        <v>0</v>
      </c>
      <c r="AM2402">
        <f t="shared" si="1260"/>
        <v>0</v>
      </c>
      <c r="AN2402">
        <f t="shared" si="1261"/>
        <v>0</v>
      </c>
      <c r="AO2402">
        <f t="shared" si="1262"/>
        <v>0</v>
      </c>
      <c r="AQ2402">
        <f t="shared" si="1263"/>
        <v>0</v>
      </c>
      <c r="AR2402">
        <f t="shared" si="1264"/>
        <v>0</v>
      </c>
      <c r="AS2402">
        <f t="shared" si="1265"/>
        <v>0</v>
      </c>
      <c r="AT2402">
        <f t="shared" si="1266"/>
        <v>0</v>
      </c>
      <c r="AV2402">
        <f t="shared" si="1267"/>
        <v>0</v>
      </c>
      <c r="AW2402">
        <f t="shared" si="1268"/>
        <v>0</v>
      </c>
      <c r="AX2402">
        <f t="shared" si="1269"/>
        <v>0</v>
      </c>
      <c r="AY2402">
        <f t="shared" si="1270"/>
        <v>0</v>
      </c>
      <c r="BA2402">
        <f t="shared" si="1271"/>
        <v>0</v>
      </c>
      <c r="BB2402">
        <f t="shared" si="1272"/>
        <v>0</v>
      </c>
      <c r="BC2402">
        <f t="shared" si="1273"/>
        <v>0</v>
      </c>
      <c r="BD2402">
        <f t="shared" si="1274"/>
        <v>0</v>
      </c>
      <c r="BF2402">
        <f t="shared" si="1275"/>
        <v>0</v>
      </c>
      <c r="BG2402">
        <f t="shared" si="1276"/>
        <v>0</v>
      </c>
      <c r="BH2402">
        <f t="shared" si="1277"/>
        <v>0</v>
      </c>
      <c r="BI2402">
        <f t="shared" si="1278"/>
        <v>0</v>
      </c>
      <c r="BK2402">
        <f t="shared" si="1279"/>
        <v>0</v>
      </c>
      <c r="BL2402">
        <f t="shared" si="1280"/>
        <v>0</v>
      </c>
      <c r="BM2402">
        <f t="shared" si="1281"/>
        <v>0</v>
      </c>
      <c r="BN2402">
        <f t="shared" si="1282"/>
        <v>0</v>
      </c>
      <c r="BP2402">
        <f t="shared" si="1283"/>
        <v>0</v>
      </c>
      <c r="BQ2402">
        <f t="shared" si="1284"/>
        <v>0</v>
      </c>
      <c r="BR2402">
        <f t="shared" si="1285"/>
        <v>0</v>
      </c>
      <c r="BS2402">
        <f t="shared" si="1286"/>
        <v>0</v>
      </c>
      <c r="BU2402">
        <f t="shared" si="1287"/>
        <v>0</v>
      </c>
      <c r="BV2402">
        <f t="shared" si="1288"/>
        <v>0</v>
      </c>
      <c r="BW2402">
        <f t="shared" si="1289"/>
        <v>0</v>
      </c>
      <c r="BX2402">
        <f t="shared" si="1290"/>
        <v>0</v>
      </c>
      <c r="BY2402">
        <f t="shared" si="1291"/>
        <v>0</v>
      </c>
      <c r="BZ2402">
        <f t="shared" si="1292"/>
        <v>0</v>
      </c>
      <c r="CA2402">
        <f t="shared" si="1293"/>
        <v>0</v>
      </c>
      <c r="CB2402">
        <f t="shared" si="1294"/>
        <v>0</v>
      </c>
      <c r="CC2402">
        <f t="shared" si="1295"/>
        <v>0</v>
      </c>
      <c r="CD2402">
        <f t="shared" si="1296"/>
        <v>0</v>
      </c>
    </row>
    <row r="2403" spans="1:82" ht="15" customHeight="1">
      <c r="A2403" s="166"/>
      <c r="B2403" s="7"/>
      <c r="C2403" s="207" t="s">
        <v>164</v>
      </c>
      <c r="D2403" s="322" t="str">
        <f t="shared" si="1254"/>
        <v/>
      </c>
      <c r="E2403" s="323"/>
      <c r="F2403" s="323"/>
      <c r="G2403" s="323"/>
      <c r="H2403" s="323"/>
      <c r="I2403" s="323"/>
      <c r="J2403" s="323"/>
      <c r="K2403" s="323"/>
      <c r="L2403" s="323"/>
      <c r="M2403" s="323"/>
      <c r="N2403" s="323"/>
      <c r="O2403" s="324"/>
      <c r="P2403" s="234"/>
      <c r="Q2403" s="234"/>
      <c r="R2403" s="234"/>
      <c r="S2403" s="234"/>
      <c r="T2403" s="234"/>
      <c r="U2403" s="234"/>
      <c r="V2403" s="234"/>
      <c r="W2403" s="234"/>
      <c r="X2403" s="234"/>
      <c r="Y2403" s="234"/>
      <c r="Z2403" s="234"/>
      <c r="AA2403" s="234"/>
      <c r="AB2403" s="234"/>
      <c r="AC2403" s="234"/>
      <c r="AD2403" s="234"/>
      <c r="AG2403">
        <f t="shared" si="1255"/>
        <v>0</v>
      </c>
      <c r="AH2403">
        <f t="shared" si="1256"/>
        <v>0</v>
      </c>
      <c r="AI2403">
        <f t="shared" si="1257"/>
        <v>0</v>
      </c>
      <c r="AJ2403">
        <f t="shared" si="1258"/>
        <v>0</v>
      </c>
      <c r="AL2403">
        <f t="shared" si="1259"/>
        <v>0</v>
      </c>
      <c r="AM2403">
        <f t="shared" si="1260"/>
        <v>0</v>
      </c>
      <c r="AN2403">
        <f t="shared" si="1261"/>
        <v>0</v>
      </c>
      <c r="AO2403">
        <f t="shared" si="1262"/>
        <v>0</v>
      </c>
      <c r="AQ2403">
        <f t="shared" si="1263"/>
        <v>0</v>
      </c>
      <c r="AR2403">
        <f t="shared" si="1264"/>
        <v>0</v>
      </c>
      <c r="AS2403">
        <f t="shared" si="1265"/>
        <v>0</v>
      </c>
      <c r="AT2403">
        <f t="shared" si="1266"/>
        <v>0</v>
      </c>
      <c r="AV2403">
        <f t="shared" si="1267"/>
        <v>0</v>
      </c>
      <c r="AW2403">
        <f t="shared" si="1268"/>
        <v>0</v>
      </c>
      <c r="AX2403">
        <f t="shared" si="1269"/>
        <v>0</v>
      </c>
      <c r="AY2403">
        <f t="shared" si="1270"/>
        <v>0</v>
      </c>
      <c r="BA2403">
        <f t="shared" si="1271"/>
        <v>0</v>
      </c>
      <c r="BB2403">
        <f t="shared" si="1272"/>
        <v>0</v>
      </c>
      <c r="BC2403">
        <f t="shared" si="1273"/>
        <v>0</v>
      </c>
      <c r="BD2403">
        <f t="shared" si="1274"/>
        <v>0</v>
      </c>
      <c r="BF2403">
        <f t="shared" si="1275"/>
        <v>0</v>
      </c>
      <c r="BG2403">
        <f t="shared" si="1276"/>
        <v>0</v>
      </c>
      <c r="BH2403">
        <f t="shared" si="1277"/>
        <v>0</v>
      </c>
      <c r="BI2403">
        <f t="shared" si="1278"/>
        <v>0</v>
      </c>
      <c r="BK2403">
        <f t="shared" si="1279"/>
        <v>0</v>
      </c>
      <c r="BL2403">
        <f t="shared" si="1280"/>
        <v>0</v>
      </c>
      <c r="BM2403">
        <f t="shared" si="1281"/>
        <v>0</v>
      </c>
      <c r="BN2403">
        <f t="shared" si="1282"/>
        <v>0</v>
      </c>
      <c r="BP2403">
        <f t="shared" si="1283"/>
        <v>0</v>
      </c>
      <c r="BQ2403">
        <f t="shared" si="1284"/>
        <v>0</v>
      </c>
      <c r="BR2403">
        <f t="shared" si="1285"/>
        <v>0</v>
      </c>
      <c r="BS2403">
        <f t="shared" si="1286"/>
        <v>0</v>
      </c>
      <c r="BU2403">
        <f t="shared" si="1287"/>
        <v>0</v>
      </c>
      <c r="BV2403">
        <f t="shared" si="1288"/>
        <v>0</v>
      </c>
      <c r="BW2403">
        <f t="shared" si="1289"/>
        <v>0</v>
      </c>
      <c r="BX2403">
        <f t="shared" si="1290"/>
        <v>0</v>
      </c>
      <c r="BY2403">
        <f t="shared" si="1291"/>
        <v>0</v>
      </c>
      <c r="BZ2403">
        <f t="shared" si="1292"/>
        <v>0</v>
      </c>
      <c r="CA2403">
        <f t="shared" si="1293"/>
        <v>0</v>
      </c>
      <c r="CB2403">
        <f t="shared" si="1294"/>
        <v>0</v>
      </c>
      <c r="CC2403">
        <f t="shared" si="1295"/>
        <v>0</v>
      </c>
      <c r="CD2403">
        <f t="shared" si="1296"/>
        <v>0</v>
      </c>
    </row>
    <row r="2404" spans="1:82" ht="15" customHeight="1">
      <c r="A2404" s="166"/>
      <c r="B2404" s="7"/>
      <c r="C2404" s="207" t="s">
        <v>165</v>
      </c>
      <c r="D2404" s="322" t="str">
        <f t="shared" si="1254"/>
        <v/>
      </c>
      <c r="E2404" s="323"/>
      <c r="F2404" s="323"/>
      <c r="G2404" s="323"/>
      <c r="H2404" s="323"/>
      <c r="I2404" s="323"/>
      <c r="J2404" s="323"/>
      <c r="K2404" s="323"/>
      <c r="L2404" s="323"/>
      <c r="M2404" s="323"/>
      <c r="N2404" s="323"/>
      <c r="O2404" s="324"/>
      <c r="P2404" s="234"/>
      <c r="Q2404" s="234"/>
      <c r="R2404" s="234"/>
      <c r="S2404" s="234"/>
      <c r="T2404" s="234"/>
      <c r="U2404" s="234"/>
      <c r="V2404" s="234"/>
      <c r="W2404" s="234"/>
      <c r="X2404" s="234"/>
      <c r="Y2404" s="234"/>
      <c r="Z2404" s="234"/>
      <c r="AA2404" s="234"/>
      <c r="AB2404" s="234"/>
      <c r="AC2404" s="234"/>
      <c r="AD2404" s="234"/>
      <c r="AG2404">
        <f t="shared" si="1255"/>
        <v>0</v>
      </c>
      <c r="AH2404">
        <f t="shared" si="1256"/>
        <v>0</v>
      </c>
      <c r="AI2404">
        <f t="shared" si="1257"/>
        <v>0</v>
      </c>
      <c r="AJ2404">
        <f t="shared" si="1258"/>
        <v>0</v>
      </c>
      <c r="AL2404">
        <f t="shared" si="1259"/>
        <v>0</v>
      </c>
      <c r="AM2404">
        <f t="shared" si="1260"/>
        <v>0</v>
      </c>
      <c r="AN2404">
        <f t="shared" si="1261"/>
        <v>0</v>
      </c>
      <c r="AO2404">
        <f t="shared" si="1262"/>
        <v>0</v>
      </c>
      <c r="AQ2404">
        <f t="shared" si="1263"/>
        <v>0</v>
      </c>
      <c r="AR2404">
        <f t="shared" si="1264"/>
        <v>0</v>
      </c>
      <c r="AS2404">
        <f t="shared" si="1265"/>
        <v>0</v>
      </c>
      <c r="AT2404">
        <f t="shared" si="1266"/>
        <v>0</v>
      </c>
      <c r="AV2404">
        <f t="shared" si="1267"/>
        <v>0</v>
      </c>
      <c r="AW2404">
        <f t="shared" si="1268"/>
        <v>0</v>
      </c>
      <c r="AX2404">
        <f t="shared" si="1269"/>
        <v>0</v>
      </c>
      <c r="AY2404">
        <f t="shared" si="1270"/>
        <v>0</v>
      </c>
      <c r="BA2404">
        <f t="shared" si="1271"/>
        <v>0</v>
      </c>
      <c r="BB2404">
        <f t="shared" si="1272"/>
        <v>0</v>
      </c>
      <c r="BC2404">
        <f t="shared" si="1273"/>
        <v>0</v>
      </c>
      <c r="BD2404">
        <f t="shared" si="1274"/>
        <v>0</v>
      </c>
      <c r="BF2404">
        <f t="shared" si="1275"/>
        <v>0</v>
      </c>
      <c r="BG2404">
        <f t="shared" si="1276"/>
        <v>0</v>
      </c>
      <c r="BH2404">
        <f t="shared" si="1277"/>
        <v>0</v>
      </c>
      <c r="BI2404">
        <f t="shared" si="1278"/>
        <v>0</v>
      </c>
      <c r="BK2404">
        <f t="shared" si="1279"/>
        <v>0</v>
      </c>
      <c r="BL2404">
        <f t="shared" si="1280"/>
        <v>0</v>
      </c>
      <c r="BM2404">
        <f t="shared" si="1281"/>
        <v>0</v>
      </c>
      <c r="BN2404">
        <f t="shared" si="1282"/>
        <v>0</v>
      </c>
      <c r="BP2404">
        <f t="shared" si="1283"/>
        <v>0</v>
      </c>
      <c r="BQ2404">
        <f t="shared" si="1284"/>
        <v>0</v>
      </c>
      <c r="BR2404">
        <f t="shared" si="1285"/>
        <v>0</v>
      </c>
      <c r="BS2404">
        <f t="shared" si="1286"/>
        <v>0</v>
      </c>
      <c r="BU2404">
        <f t="shared" si="1287"/>
        <v>0</v>
      </c>
      <c r="BV2404">
        <f t="shared" si="1288"/>
        <v>0</v>
      </c>
      <c r="BW2404">
        <f t="shared" si="1289"/>
        <v>0</v>
      </c>
      <c r="BX2404">
        <f t="shared" si="1290"/>
        <v>0</v>
      </c>
      <c r="BY2404">
        <f t="shared" si="1291"/>
        <v>0</v>
      </c>
      <c r="BZ2404">
        <f t="shared" si="1292"/>
        <v>0</v>
      </c>
      <c r="CA2404">
        <f t="shared" si="1293"/>
        <v>0</v>
      </c>
      <c r="CB2404">
        <f t="shared" si="1294"/>
        <v>0</v>
      </c>
      <c r="CC2404">
        <f t="shared" si="1295"/>
        <v>0</v>
      </c>
      <c r="CD2404">
        <f t="shared" si="1296"/>
        <v>0</v>
      </c>
    </row>
    <row r="2405" spans="1:82" ht="15" customHeight="1">
      <c r="A2405" s="166"/>
      <c r="B2405" s="7"/>
      <c r="C2405" s="207" t="s">
        <v>166</v>
      </c>
      <c r="D2405" s="322" t="str">
        <f t="shared" si="1254"/>
        <v/>
      </c>
      <c r="E2405" s="323"/>
      <c r="F2405" s="323"/>
      <c r="G2405" s="323"/>
      <c r="H2405" s="323"/>
      <c r="I2405" s="323"/>
      <c r="J2405" s="323"/>
      <c r="K2405" s="323"/>
      <c r="L2405" s="323"/>
      <c r="M2405" s="323"/>
      <c r="N2405" s="323"/>
      <c r="O2405" s="324"/>
      <c r="P2405" s="234"/>
      <c r="Q2405" s="234"/>
      <c r="R2405" s="234"/>
      <c r="S2405" s="234"/>
      <c r="T2405" s="234"/>
      <c r="U2405" s="234"/>
      <c r="V2405" s="234"/>
      <c r="W2405" s="234"/>
      <c r="X2405" s="234"/>
      <c r="Y2405" s="234"/>
      <c r="Z2405" s="234"/>
      <c r="AA2405" s="234"/>
      <c r="AB2405" s="234"/>
      <c r="AC2405" s="234"/>
      <c r="AD2405" s="234"/>
      <c r="AG2405">
        <f t="shared" si="1255"/>
        <v>0</v>
      </c>
      <c r="AH2405">
        <f t="shared" si="1256"/>
        <v>0</v>
      </c>
      <c r="AI2405">
        <f t="shared" si="1257"/>
        <v>0</v>
      </c>
      <c r="AJ2405">
        <f t="shared" si="1258"/>
        <v>0</v>
      </c>
      <c r="AL2405">
        <f t="shared" si="1259"/>
        <v>0</v>
      </c>
      <c r="AM2405">
        <f t="shared" si="1260"/>
        <v>0</v>
      </c>
      <c r="AN2405">
        <f t="shared" si="1261"/>
        <v>0</v>
      </c>
      <c r="AO2405">
        <f t="shared" si="1262"/>
        <v>0</v>
      </c>
      <c r="AQ2405">
        <f t="shared" si="1263"/>
        <v>0</v>
      </c>
      <c r="AR2405">
        <f t="shared" si="1264"/>
        <v>0</v>
      </c>
      <c r="AS2405">
        <f t="shared" si="1265"/>
        <v>0</v>
      </c>
      <c r="AT2405">
        <f t="shared" si="1266"/>
        <v>0</v>
      </c>
      <c r="AV2405">
        <f t="shared" si="1267"/>
        <v>0</v>
      </c>
      <c r="AW2405">
        <f t="shared" si="1268"/>
        <v>0</v>
      </c>
      <c r="AX2405">
        <f t="shared" si="1269"/>
        <v>0</v>
      </c>
      <c r="AY2405">
        <f t="shared" si="1270"/>
        <v>0</v>
      </c>
      <c r="BA2405">
        <f t="shared" si="1271"/>
        <v>0</v>
      </c>
      <c r="BB2405">
        <f t="shared" si="1272"/>
        <v>0</v>
      </c>
      <c r="BC2405">
        <f t="shared" si="1273"/>
        <v>0</v>
      </c>
      <c r="BD2405">
        <f t="shared" si="1274"/>
        <v>0</v>
      </c>
      <c r="BF2405">
        <f t="shared" si="1275"/>
        <v>0</v>
      </c>
      <c r="BG2405">
        <f t="shared" si="1276"/>
        <v>0</v>
      </c>
      <c r="BH2405">
        <f t="shared" si="1277"/>
        <v>0</v>
      </c>
      <c r="BI2405">
        <f t="shared" si="1278"/>
        <v>0</v>
      </c>
      <c r="BK2405">
        <f t="shared" si="1279"/>
        <v>0</v>
      </c>
      <c r="BL2405">
        <f t="shared" si="1280"/>
        <v>0</v>
      </c>
      <c r="BM2405">
        <f t="shared" si="1281"/>
        <v>0</v>
      </c>
      <c r="BN2405">
        <f t="shared" si="1282"/>
        <v>0</v>
      </c>
      <c r="BP2405">
        <f t="shared" si="1283"/>
        <v>0</v>
      </c>
      <c r="BQ2405">
        <f t="shared" si="1284"/>
        <v>0</v>
      </c>
      <c r="BR2405">
        <f t="shared" si="1285"/>
        <v>0</v>
      </c>
      <c r="BS2405">
        <f t="shared" si="1286"/>
        <v>0</v>
      </c>
      <c r="BU2405">
        <f t="shared" si="1287"/>
        <v>0</v>
      </c>
      <c r="BV2405">
        <f t="shared" si="1288"/>
        <v>0</v>
      </c>
      <c r="BW2405">
        <f t="shared" si="1289"/>
        <v>0</v>
      </c>
      <c r="BX2405">
        <f t="shared" si="1290"/>
        <v>0</v>
      </c>
      <c r="BY2405">
        <f t="shared" si="1291"/>
        <v>0</v>
      </c>
      <c r="BZ2405">
        <f t="shared" si="1292"/>
        <v>0</v>
      </c>
      <c r="CA2405">
        <f t="shared" si="1293"/>
        <v>0</v>
      </c>
      <c r="CB2405">
        <f t="shared" si="1294"/>
        <v>0</v>
      </c>
      <c r="CC2405">
        <f t="shared" si="1295"/>
        <v>0</v>
      </c>
      <c r="CD2405">
        <f t="shared" si="1296"/>
        <v>0</v>
      </c>
    </row>
    <row r="2406" spans="1:82" ht="15" customHeight="1">
      <c r="A2406" s="166"/>
      <c r="B2406" s="7"/>
      <c r="C2406" s="207" t="s">
        <v>167</v>
      </c>
      <c r="D2406" s="322" t="str">
        <f t="shared" si="1254"/>
        <v/>
      </c>
      <c r="E2406" s="323"/>
      <c r="F2406" s="323"/>
      <c r="G2406" s="323"/>
      <c r="H2406" s="323"/>
      <c r="I2406" s="323"/>
      <c r="J2406" s="323"/>
      <c r="K2406" s="323"/>
      <c r="L2406" s="323"/>
      <c r="M2406" s="323"/>
      <c r="N2406" s="323"/>
      <c r="O2406" s="324"/>
      <c r="P2406" s="234"/>
      <c r="Q2406" s="234"/>
      <c r="R2406" s="234"/>
      <c r="S2406" s="234"/>
      <c r="T2406" s="234"/>
      <c r="U2406" s="234"/>
      <c r="V2406" s="234"/>
      <c r="W2406" s="234"/>
      <c r="X2406" s="234"/>
      <c r="Y2406" s="234"/>
      <c r="Z2406" s="234"/>
      <c r="AA2406" s="234"/>
      <c r="AB2406" s="234"/>
      <c r="AC2406" s="234"/>
      <c r="AD2406" s="234"/>
      <c r="AG2406">
        <f t="shared" si="1255"/>
        <v>0</v>
      </c>
      <c r="AH2406">
        <f t="shared" si="1256"/>
        <v>0</v>
      </c>
      <c r="AI2406">
        <f t="shared" si="1257"/>
        <v>0</v>
      </c>
      <c r="AJ2406">
        <f t="shared" si="1258"/>
        <v>0</v>
      </c>
      <c r="AL2406">
        <f t="shared" si="1259"/>
        <v>0</v>
      </c>
      <c r="AM2406">
        <f t="shared" si="1260"/>
        <v>0</v>
      </c>
      <c r="AN2406">
        <f t="shared" si="1261"/>
        <v>0</v>
      </c>
      <c r="AO2406">
        <f t="shared" si="1262"/>
        <v>0</v>
      </c>
      <c r="AQ2406">
        <f t="shared" si="1263"/>
        <v>0</v>
      </c>
      <c r="AR2406">
        <f t="shared" si="1264"/>
        <v>0</v>
      </c>
      <c r="AS2406">
        <f t="shared" si="1265"/>
        <v>0</v>
      </c>
      <c r="AT2406">
        <f t="shared" si="1266"/>
        <v>0</v>
      </c>
      <c r="AV2406">
        <f t="shared" si="1267"/>
        <v>0</v>
      </c>
      <c r="AW2406">
        <f t="shared" si="1268"/>
        <v>0</v>
      </c>
      <c r="AX2406">
        <f t="shared" si="1269"/>
        <v>0</v>
      </c>
      <c r="AY2406">
        <f t="shared" si="1270"/>
        <v>0</v>
      </c>
      <c r="BA2406">
        <f t="shared" si="1271"/>
        <v>0</v>
      </c>
      <c r="BB2406">
        <f t="shared" si="1272"/>
        <v>0</v>
      </c>
      <c r="BC2406">
        <f t="shared" si="1273"/>
        <v>0</v>
      </c>
      <c r="BD2406">
        <f t="shared" si="1274"/>
        <v>0</v>
      </c>
      <c r="BF2406">
        <f t="shared" si="1275"/>
        <v>0</v>
      </c>
      <c r="BG2406">
        <f t="shared" si="1276"/>
        <v>0</v>
      </c>
      <c r="BH2406">
        <f t="shared" si="1277"/>
        <v>0</v>
      </c>
      <c r="BI2406">
        <f t="shared" si="1278"/>
        <v>0</v>
      </c>
      <c r="BK2406">
        <f t="shared" si="1279"/>
        <v>0</v>
      </c>
      <c r="BL2406">
        <f t="shared" si="1280"/>
        <v>0</v>
      </c>
      <c r="BM2406">
        <f t="shared" si="1281"/>
        <v>0</v>
      </c>
      <c r="BN2406">
        <f t="shared" si="1282"/>
        <v>0</v>
      </c>
      <c r="BP2406">
        <f t="shared" si="1283"/>
        <v>0</v>
      </c>
      <c r="BQ2406">
        <f t="shared" si="1284"/>
        <v>0</v>
      </c>
      <c r="BR2406">
        <f t="shared" si="1285"/>
        <v>0</v>
      </c>
      <c r="BS2406">
        <f t="shared" si="1286"/>
        <v>0</v>
      </c>
      <c r="BU2406">
        <f t="shared" si="1287"/>
        <v>0</v>
      </c>
      <c r="BV2406">
        <f t="shared" si="1288"/>
        <v>0</v>
      </c>
      <c r="BW2406">
        <f t="shared" si="1289"/>
        <v>0</v>
      </c>
      <c r="BX2406">
        <f t="shared" si="1290"/>
        <v>0</v>
      </c>
      <c r="BY2406">
        <f t="shared" si="1291"/>
        <v>0</v>
      </c>
      <c r="BZ2406">
        <f t="shared" si="1292"/>
        <v>0</v>
      </c>
      <c r="CA2406">
        <f t="shared" si="1293"/>
        <v>0</v>
      </c>
      <c r="CB2406">
        <f t="shared" si="1294"/>
        <v>0</v>
      </c>
      <c r="CC2406">
        <f t="shared" si="1295"/>
        <v>0</v>
      </c>
      <c r="CD2406">
        <f t="shared" si="1296"/>
        <v>0</v>
      </c>
    </row>
    <row r="2407" spans="1:82" ht="15" customHeight="1">
      <c r="A2407" s="166"/>
      <c r="B2407" s="7"/>
      <c r="C2407" s="207" t="s">
        <v>168</v>
      </c>
      <c r="D2407" s="322" t="str">
        <f t="shared" si="1254"/>
        <v/>
      </c>
      <c r="E2407" s="323"/>
      <c r="F2407" s="323"/>
      <c r="G2407" s="323"/>
      <c r="H2407" s="323"/>
      <c r="I2407" s="323"/>
      <c r="J2407" s="323"/>
      <c r="K2407" s="323"/>
      <c r="L2407" s="323"/>
      <c r="M2407" s="323"/>
      <c r="N2407" s="323"/>
      <c r="O2407" s="324"/>
      <c r="P2407" s="234"/>
      <c r="Q2407" s="234"/>
      <c r="R2407" s="234"/>
      <c r="S2407" s="234"/>
      <c r="T2407" s="234"/>
      <c r="U2407" s="234"/>
      <c r="V2407" s="234"/>
      <c r="W2407" s="234"/>
      <c r="X2407" s="234"/>
      <c r="Y2407" s="234"/>
      <c r="Z2407" s="234"/>
      <c r="AA2407" s="234"/>
      <c r="AB2407" s="234"/>
      <c r="AC2407" s="234"/>
      <c r="AD2407" s="234"/>
      <c r="AG2407">
        <f t="shared" si="1255"/>
        <v>0</v>
      </c>
      <c r="AH2407">
        <f t="shared" si="1256"/>
        <v>0</v>
      </c>
      <c r="AI2407">
        <f t="shared" si="1257"/>
        <v>0</v>
      </c>
      <c r="AJ2407">
        <f t="shared" si="1258"/>
        <v>0</v>
      </c>
      <c r="AL2407">
        <f t="shared" si="1259"/>
        <v>0</v>
      </c>
      <c r="AM2407">
        <f t="shared" si="1260"/>
        <v>0</v>
      </c>
      <c r="AN2407">
        <f t="shared" si="1261"/>
        <v>0</v>
      </c>
      <c r="AO2407">
        <f t="shared" si="1262"/>
        <v>0</v>
      </c>
      <c r="AQ2407">
        <f t="shared" si="1263"/>
        <v>0</v>
      </c>
      <c r="AR2407">
        <f t="shared" si="1264"/>
        <v>0</v>
      </c>
      <c r="AS2407">
        <f t="shared" si="1265"/>
        <v>0</v>
      </c>
      <c r="AT2407">
        <f t="shared" si="1266"/>
        <v>0</v>
      </c>
      <c r="AV2407">
        <f t="shared" si="1267"/>
        <v>0</v>
      </c>
      <c r="AW2407">
        <f t="shared" si="1268"/>
        <v>0</v>
      </c>
      <c r="AX2407">
        <f t="shared" si="1269"/>
        <v>0</v>
      </c>
      <c r="AY2407">
        <f t="shared" si="1270"/>
        <v>0</v>
      </c>
      <c r="BA2407">
        <f t="shared" si="1271"/>
        <v>0</v>
      </c>
      <c r="BB2407">
        <f t="shared" si="1272"/>
        <v>0</v>
      </c>
      <c r="BC2407">
        <f t="shared" si="1273"/>
        <v>0</v>
      </c>
      <c r="BD2407">
        <f t="shared" si="1274"/>
        <v>0</v>
      </c>
      <c r="BF2407">
        <f t="shared" si="1275"/>
        <v>0</v>
      </c>
      <c r="BG2407">
        <f t="shared" si="1276"/>
        <v>0</v>
      </c>
      <c r="BH2407">
        <f t="shared" si="1277"/>
        <v>0</v>
      </c>
      <c r="BI2407">
        <f t="shared" si="1278"/>
        <v>0</v>
      </c>
      <c r="BK2407">
        <f t="shared" si="1279"/>
        <v>0</v>
      </c>
      <c r="BL2407">
        <f t="shared" si="1280"/>
        <v>0</v>
      </c>
      <c r="BM2407">
        <f t="shared" si="1281"/>
        <v>0</v>
      </c>
      <c r="BN2407">
        <f t="shared" si="1282"/>
        <v>0</v>
      </c>
      <c r="BP2407">
        <f t="shared" si="1283"/>
        <v>0</v>
      </c>
      <c r="BQ2407">
        <f t="shared" si="1284"/>
        <v>0</v>
      </c>
      <c r="BR2407">
        <f t="shared" si="1285"/>
        <v>0</v>
      </c>
      <c r="BS2407">
        <f t="shared" si="1286"/>
        <v>0</v>
      </c>
      <c r="BU2407">
        <f t="shared" si="1287"/>
        <v>0</v>
      </c>
      <c r="BV2407">
        <f t="shared" si="1288"/>
        <v>0</v>
      </c>
      <c r="BW2407">
        <f t="shared" si="1289"/>
        <v>0</v>
      </c>
      <c r="BX2407">
        <f t="shared" si="1290"/>
        <v>0</v>
      </c>
      <c r="BY2407">
        <f t="shared" si="1291"/>
        <v>0</v>
      </c>
      <c r="BZ2407">
        <f t="shared" si="1292"/>
        <v>0</v>
      </c>
      <c r="CA2407">
        <f t="shared" si="1293"/>
        <v>0</v>
      </c>
      <c r="CB2407">
        <f t="shared" si="1294"/>
        <v>0</v>
      </c>
      <c r="CC2407">
        <f t="shared" si="1295"/>
        <v>0</v>
      </c>
      <c r="CD2407">
        <f t="shared" si="1296"/>
        <v>0</v>
      </c>
    </row>
    <row r="2408" spans="1:82" ht="15" customHeight="1">
      <c r="A2408" s="166"/>
      <c r="B2408" s="7"/>
      <c r="C2408" s="207" t="s">
        <v>169</v>
      </c>
      <c r="D2408" s="322" t="str">
        <f t="shared" si="1254"/>
        <v/>
      </c>
      <c r="E2408" s="323"/>
      <c r="F2408" s="323"/>
      <c r="G2408" s="323"/>
      <c r="H2408" s="323"/>
      <c r="I2408" s="323"/>
      <c r="J2408" s="323"/>
      <c r="K2408" s="323"/>
      <c r="L2408" s="323"/>
      <c r="M2408" s="323"/>
      <c r="N2408" s="323"/>
      <c r="O2408" s="324"/>
      <c r="P2408" s="234"/>
      <c r="Q2408" s="234"/>
      <c r="R2408" s="234"/>
      <c r="S2408" s="234"/>
      <c r="T2408" s="234"/>
      <c r="U2408" s="234"/>
      <c r="V2408" s="234"/>
      <c r="W2408" s="234"/>
      <c r="X2408" s="234"/>
      <c r="Y2408" s="234"/>
      <c r="Z2408" s="234"/>
      <c r="AA2408" s="234"/>
      <c r="AB2408" s="234"/>
      <c r="AC2408" s="234"/>
      <c r="AD2408" s="234"/>
      <c r="AG2408">
        <f t="shared" si="1255"/>
        <v>0</v>
      </c>
      <c r="AH2408">
        <f t="shared" si="1256"/>
        <v>0</v>
      </c>
      <c r="AI2408">
        <f t="shared" si="1257"/>
        <v>0</v>
      </c>
      <c r="AJ2408">
        <f t="shared" si="1258"/>
        <v>0</v>
      </c>
      <c r="AL2408">
        <f t="shared" si="1259"/>
        <v>0</v>
      </c>
      <c r="AM2408">
        <f t="shared" si="1260"/>
        <v>0</v>
      </c>
      <c r="AN2408">
        <f t="shared" si="1261"/>
        <v>0</v>
      </c>
      <c r="AO2408">
        <f t="shared" si="1262"/>
        <v>0</v>
      </c>
      <c r="AQ2408">
        <f t="shared" si="1263"/>
        <v>0</v>
      </c>
      <c r="AR2408">
        <f t="shared" si="1264"/>
        <v>0</v>
      </c>
      <c r="AS2408">
        <f t="shared" si="1265"/>
        <v>0</v>
      </c>
      <c r="AT2408">
        <f t="shared" si="1266"/>
        <v>0</v>
      </c>
      <c r="AV2408">
        <f t="shared" si="1267"/>
        <v>0</v>
      </c>
      <c r="AW2408">
        <f t="shared" si="1268"/>
        <v>0</v>
      </c>
      <c r="AX2408">
        <f t="shared" si="1269"/>
        <v>0</v>
      </c>
      <c r="AY2408">
        <f t="shared" si="1270"/>
        <v>0</v>
      </c>
      <c r="BA2408">
        <f t="shared" si="1271"/>
        <v>0</v>
      </c>
      <c r="BB2408">
        <f t="shared" si="1272"/>
        <v>0</v>
      </c>
      <c r="BC2408">
        <f t="shared" si="1273"/>
        <v>0</v>
      </c>
      <c r="BD2408">
        <f t="shared" si="1274"/>
        <v>0</v>
      </c>
      <c r="BF2408">
        <f t="shared" si="1275"/>
        <v>0</v>
      </c>
      <c r="BG2408">
        <f t="shared" si="1276"/>
        <v>0</v>
      </c>
      <c r="BH2408">
        <f t="shared" si="1277"/>
        <v>0</v>
      </c>
      <c r="BI2408">
        <f t="shared" si="1278"/>
        <v>0</v>
      </c>
      <c r="BK2408">
        <f t="shared" si="1279"/>
        <v>0</v>
      </c>
      <c r="BL2408">
        <f t="shared" si="1280"/>
        <v>0</v>
      </c>
      <c r="BM2408">
        <f t="shared" si="1281"/>
        <v>0</v>
      </c>
      <c r="BN2408">
        <f t="shared" si="1282"/>
        <v>0</v>
      </c>
      <c r="BP2408">
        <f t="shared" si="1283"/>
        <v>0</v>
      </c>
      <c r="BQ2408">
        <f t="shared" si="1284"/>
        <v>0</v>
      </c>
      <c r="BR2408">
        <f t="shared" si="1285"/>
        <v>0</v>
      </c>
      <c r="BS2408">
        <f t="shared" si="1286"/>
        <v>0</v>
      </c>
      <c r="BU2408">
        <f t="shared" si="1287"/>
        <v>0</v>
      </c>
      <c r="BV2408">
        <f t="shared" si="1288"/>
        <v>0</v>
      </c>
      <c r="BW2408">
        <f t="shared" si="1289"/>
        <v>0</v>
      </c>
      <c r="BX2408">
        <f t="shared" si="1290"/>
        <v>0</v>
      </c>
      <c r="BY2408">
        <f t="shared" si="1291"/>
        <v>0</v>
      </c>
      <c r="BZ2408">
        <f t="shared" si="1292"/>
        <v>0</v>
      </c>
      <c r="CA2408">
        <f t="shared" si="1293"/>
        <v>0</v>
      </c>
      <c r="CB2408">
        <f t="shared" si="1294"/>
        <v>0</v>
      </c>
      <c r="CC2408">
        <f t="shared" si="1295"/>
        <v>0</v>
      </c>
      <c r="CD2408">
        <f t="shared" si="1296"/>
        <v>0</v>
      </c>
    </row>
    <row r="2409" spans="1:82" ht="15" customHeight="1">
      <c r="A2409" s="166"/>
      <c r="B2409" s="7"/>
      <c r="C2409" s="207" t="s">
        <v>170</v>
      </c>
      <c r="D2409" s="322" t="str">
        <f t="shared" si="1254"/>
        <v/>
      </c>
      <c r="E2409" s="323"/>
      <c r="F2409" s="323"/>
      <c r="G2409" s="323"/>
      <c r="H2409" s="323"/>
      <c r="I2409" s="323"/>
      <c r="J2409" s="323"/>
      <c r="K2409" s="323"/>
      <c r="L2409" s="323"/>
      <c r="M2409" s="323"/>
      <c r="N2409" s="323"/>
      <c r="O2409" s="324"/>
      <c r="P2409" s="234"/>
      <c r="Q2409" s="234"/>
      <c r="R2409" s="234"/>
      <c r="S2409" s="234"/>
      <c r="T2409" s="234"/>
      <c r="U2409" s="234"/>
      <c r="V2409" s="234"/>
      <c r="W2409" s="234"/>
      <c r="X2409" s="234"/>
      <c r="Y2409" s="234"/>
      <c r="Z2409" s="234"/>
      <c r="AA2409" s="234"/>
      <c r="AB2409" s="234"/>
      <c r="AC2409" s="234"/>
      <c r="AD2409" s="234"/>
      <c r="AG2409">
        <f t="shared" si="1255"/>
        <v>0</v>
      </c>
      <c r="AH2409">
        <f t="shared" si="1256"/>
        <v>0</v>
      </c>
      <c r="AI2409">
        <f t="shared" si="1257"/>
        <v>0</v>
      </c>
      <c r="AJ2409">
        <f t="shared" si="1258"/>
        <v>0</v>
      </c>
      <c r="AL2409">
        <f t="shared" si="1259"/>
        <v>0</v>
      </c>
      <c r="AM2409">
        <f t="shared" si="1260"/>
        <v>0</v>
      </c>
      <c r="AN2409">
        <f t="shared" si="1261"/>
        <v>0</v>
      </c>
      <c r="AO2409">
        <f t="shared" si="1262"/>
        <v>0</v>
      </c>
      <c r="AQ2409">
        <f t="shared" si="1263"/>
        <v>0</v>
      </c>
      <c r="AR2409">
        <f t="shared" si="1264"/>
        <v>0</v>
      </c>
      <c r="AS2409">
        <f t="shared" si="1265"/>
        <v>0</v>
      </c>
      <c r="AT2409">
        <f t="shared" si="1266"/>
        <v>0</v>
      </c>
      <c r="AV2409">
        <f t="shared" si="1267"/>
        <v>0</v>
      </c>
      <c r="AW2409">
        <f t="shared" si="1268"/>
        <v>0</v>
      </c>
      <c r="AX2409">
        <f t="shared" si="1269"/>
        <v>0</v>
      </c>
      <c r="AY2409">
        <f t="shared" si="1270"/>
        <v>0</v>
      </c>
      <c r="BA2409">
        <f t="shared" si="1271"/>
        <v>0</v>
      </c>
      <c r="BB2409">
        <f t="shared" si="1272"/>
        <v>0</v>
      </c>
      <c r="BC2409">
        <f t="shared" si="1273"/>
        <v>0</v>
      </c>
      <c r="BD2409">
        <f t="shared" si="1274"/>
        <v>0</v>
      </c>
      <c r="BF2409">
        <f t="shared" si="1275"/>
        <v>0</v>
      </c>
      <c r="BG2409">
        <f t="shared" si="1276"/>
        <v>0</v>
      </c>
      <c r="BH2409">
        <f t="shared" si="1277"/>
        <v>0</v>
      </c>
      <c r="BI2409">
        <f t="shared" si="1278"/>
        <v>0</v>
      </c>
      <c r="BK2409">
        <f t="shared" si="1279"/>
        <v>0</v>
      </c>
      <c r="BL2409">
        <f t="shared" si="1280"/>
        <v>0</v>
      </c>
      <c r="BM2409">
        <f t="shared" si="1281"/>
        <v>0</v>
      </c>
      <c r="BN2409">
        <f t="shared" si="1282"/>
        <v>0</v>
      </c>
      <c r="BP2409">
        <f t="shared" si="1283"/>
        <v>0</v>
      </c>
      <c r="BQ2409">
        <f t="shared" si="1284"/>
        <v>0</v>
      </c>
      <c r="BR2409">
        <f t="shared" si="1285"/>
        <v>0</v>
      </c>
      <c r="BS2409">
        <f t="shared" si="1286"/>
        <v>0</v>
      </c>
      <c r="BU2409">
        <f t="shared" si="1287"/>
        <v>0</v>
      </c>
      <c r="BV2409">
        <f t="shared" si="1288"/>
        <v>0</v>
      </c>
      <c r="BW2409">
        <f t="shared" si="1289"/>
        <v>0</v>
      </c>
      <c r="BX2409">
        <f t="shared" si="1290"/>
        <v>0</v>
      </c>
      <c r="BY2409">
        <f t="shared" si="1291"/>
        <v>0</v>
      </c>
      <c r="BZ2409">
        <f t="shared" si="1292"/>
        <v>0</v>
      </c>
      <c r="CA2409">
        <f t="shared" si="1293"/>
        <v>0</v>
      </c>
      <c r="CB2409">
        <f t="shared" si="1294"/>
        <v>0</v>
      </c>
      <c r="CC2409">
        <f t="shared" si="1295"/>
        <v>0</v>
      </c>
      <c r="CD2409">
        <f t="shared" si="1296"/>
        <v>0</v>
      </c>
    </row>
    <row r="2410" spans="1:82" ht="15" customHeight="1">
      <c r="A2410" s="166"/>
      <c r="B2410" s="7"/>
      <c r="C2410" s="207" t="s">
        <v>171</v>
      </c>
      <c r="D2410" s="322" t="str">
        <f t="shared" si="1254"/>
        <v/>
      </c>
      <c r="E2410" s="323"/>
      <c r="F2410" s="323"/>
      <c r="G2410" s="323"/>
      <c r="H2410" s="323"/>
      <c r="I2410" s="323"/>
      <c r="J2410" s="323"/>
      <c r="K2410" s="323"/>
      <c r="L2410" s="323"/>
      <c r="M2410" s="323"/>
      <c r="N2410" s="323"/>
      <c r="O2410" s="324"/>
      <c r="P2410" s="234"/>
      <c r="Q2410" s="234"/>
      <c r="R2410" s="234"/>
      <c r="S2410" s="234"/>
      <c r="T2410" s="234"/>
      <c r="U2410" s="234"/>
      <c r="V2410" s="234"/>
      <c r="W2410" s="234"/>
      <c r="X2410" s="234"/>
      <c r="Y2410" s="234"/>
      <c r="Z2410" s="234"/>
      <c r="AA2410" s="234"/>
      <c r="AB2410" s="234"/>
      <c r="AC2410" s="234"/>
      <c r="AD2410" s="234"/>
      <c r="AG2410">
        <f t="shared" si="1255"/>
        <v>0</v>
      </c>
      <c r="AH2410">
        <f t="shared" si="1256"/>
        <v>0</v>
      </c>
      <c r="AI2410">
        <f t="shared" si="1257"/>
        <v>0</v>
      </c>
      <c r="AJ2410">
        <f t="shared" si="1258"/>
        <v>0</v>
      </c>
      <c r="AL2410">
        <f t="shared" si="1259"/>
        <v>0</v>
      </c>
      <c r="AM2410">
        <f t="shared" si="1260"/>
        <v>0</v>
      </c>
      <c r="AN2410">
        <f t="shared" si="1261"/>
        <v>0</v>
      </c>
      <c r="AO2410">
        <f t="shared" si="1262"/>
        <v>0</v>
      </c>
      <c r="AQ2410">
        <f t="shared" si="1263"/>
        <v>0</v>
      </c>
      <c r="AR2410">
        <f t="shared" si="1264"/>
        <v>0</v>
      </c>
      <c r="AS2410">
        <f t="shared" si="1265"/>
        <v>0</v>
      </c>
      <c r="AT2410">
        <f t="shared" si="1266"/>
        <v>0</v>
      </c>
      <c r="AV2410">
        <f t="shared" si="1267"/>
        <v>0</v>
      </c>
      <c r="AW2410">
        <f t="shared" si="1268"/>
        <v>0</v>
      </c>
      <c r="AX2410">
        <f t="shared" si="1269"/>
        <v>0</v>
      </c>
      <c r="AY2410">
        <f t="shared" si="1270"/>
        <v>0</v>
      </c>
      <c r="BA2410">
        <f t="shared" si="1271"/>
        <v>0</v>
      </c>
      <c r="BB2410">
        <f t="shared" si="1272"/>
        <v>0</v>
      </c>
      <c r="BC2410">
        <f t="shared" si="1273"/>
        <v>0</v>
      </c>
      <c r="BD2410">
        <f t="shared" si="1274"/>
        <v>0</v>
      </c>
      <c r="BF2410">
        <f t="shared" si="1275"/>
        <v>0</v>
      </c>
      <c r="BG2410">
        <f t="shared" si="1276"/>
        <v>0</v>
      </c>
      <c r="BH2410">
        <f t="shared" si="1277"/>
        <v>0</v>
      </c>
      <c r="BI2410">
        <f t="shared" si="1278"/>
        <v>0</v>
      </c>
      <c r="BK2410">
        <f t="shared" si="1279"/>
        <v>0</v>
      </c>
      <c r="BL2410">
        <f t="shared" si="1280"/>
        <v>0</v>
      </c>
      <c r="BM2410">
        <f t="shared" si="1281"/>
        <v>0</v>
      </c>
      <c r="BN2410">
        <f t="shared" si="1282"/>
        <v>0</v>
      </c>
      <c r="BP2410">
        <f t="shared" si="1283"/>
        <v>0</v>
      </c>
      <c r="BQ2410">
        <f t="shared" si="1284"/>
        <v>0</v>
      </c>
      <c r="BR2410">
        <f t="shared" si="1285"/>
        <v>0</v>
      </c>
      <c r="BS2410">
        <f t="shared" si="1286"/>
        <v>0</v>
      </c>
      <c r="BU2410">
        <f t="shared" si="1287"/>
        <v>0</v>
      </c>
      <c r="BV2410">
        <f t="shared" si="1288"/>
        <v>0</v>
      </c>
      <c r="BW2410">
        <f t="shared" si="1289"/>
        <v>0</v>
      </c>
      <c r="BX2410">
        <f t="shared" si="1290"/>
        <v>0</v>
      </c>
      <c r="BY2410">
        <f t="shared" si="1291"/>
        <v>0</v>
      </c>
      <c r="BZ2410">
        <f t="shared" si="1292"/>
        <v>0</v>
      </c>
      <c r="CA2410">
        <f t="shared" si="1293"/>
        <v>0</v>
      </c>
      <c r="CB2410">
        <f t="shared" si="1294"/>
        <v>0</v>
      </c>
      <c r="CC2410">
        <f t="shared" si="1295"/>
        <v>0</v>
      </c>
      <c r="CD2410">
        <f t="shared" si="1296"/>
        <v>0</v>
      </c>
    </row>
    <row r="2411" spans="1:82" ht="15" customHeight="1">
      <c r="A2411" s="166"/>
      <c r="B2411" s="7"/>
      <c r="C2411" s="214" t="s">
        <v>172</v>
      </c>
      <c r="D2411" s="322" t="str">
        <f t="shared" si="1254"/>
        <v/>
      </c>
      <c r="E2411" s="323"/>
      <c r="F2411" s="323"/>
      <c r="G2411" s="323"/>
      <c r="H2411" s="323"/>
      <c r="I2411" s="323"/>
      <c r="J2411" s="323"/>
      <c r="K2411" s="323"/>
      <c r="L2411" s="323"/>
      <c r="M2411" s="323"/>
      <c r="N2411" s="323"/>
      <c r="O2411" s="324"/>
      <c r="P2411" s="234"/>
      <c r="Q2411" s="234"/>
      <c r="R2411" s="234"/>
      <c r="S2411" s="234"/>
      <c r="T2411" s="234"/>
      <c r="U2411" s="234"/>
      <c r="V2411" s="234"/>
      <c r="W2411" s="234"/>
      <c r="X2411" s="234"/>
      <c r="Y2411" s="234"/>
      <c r="Z2411" s="234"/>
      <c r="AA2411" s="234"/>
      <c r="AB2411" s="234"/>
      <c r="AC2411" s="234"/>
      <c r="AD2411" s="234"/>
      <c r="AG2411">
        <f t="shared" si="1255"/>
        <v>0</v>
      </c>
      <c r="AH2411">
        <f t="shared" si="1256"/>
        <v>0</v>
      </c>
      <c r="AI2411">
        <f t="shared" si="1257"/>
        <v>0</v>
      </c>
      <c r="AJ2411">
        <f t="shared" si="1258"/>
        <v>0</v>
      </c>
      <c r="AL2411">
        <f t="shared" si="1259"/>
        <v>0</v>
      </c>
      <c r="AM2411">
        <f t="shared" si="1260"/>
        <v>0</v>
      </c>
      <c r="AN2411">
        <f t="shared" si="1261"/>
        <v>0</v>
      </c>
      <c r="AO2411">
        <f t="shared" si="1262"/>
        <v>0</v>
      </c>
      <c r="AQ2411">
        <f t="shared" si="1263"/>
        <v>0</v>
      </c>
      <c r="AR2411">
        <f t="shared" si="1264"/>
        <v>0</v>
      </c>
      <c r="AS2411">
        <f t="shared" si="1265"/>
        <v>0</v>
      </c>
      <c r="AT2411">
        <f t="shared" si="1266"/>
        <v>0</v>
      </c>
      <c r="AV2411">
        <f t="shared" si="1267"/>
        <v>0</v>
      </c>
      <c r="AW2411">
        <f t="shared" si="1268"/>
        <v>0</v>
      </c>
      <c r="AX2411">
        <f t="shared" si="1269"/>
        <v>0</v>
      </c>
      <c r="AY2411">
        <f t="shared" si="1270"/>
        <v>0</v>
      </c>
      <c r="BA2411">
        <f t="shared" si="1271"/>
        <v>0</v>
      </c>
      <c r="BB2411">
        <f t="shared" si="1272"/>
        <v>0</v>
      </c>
      <c r="BC2411">
        <f t="shared" si="1273"/>
        <v>0</v>
      </c>
      <c r="BD2411">
        <f t="shared" si="1274"/>
        <v>0</v>
      </c>
      <c r="BF2411">
        <f t="shared" si="1275"/>
        <v>0</v>
      </c>
      <c r="BG2411">
        <f t="shared" si="1276"/>
        <v>0</v>
      </c>
      <c r="BH2411">
        <f t="shared" si="1277"/>
        <v>0</v>
      </c>
      <c r="BI2411">
        <f t="shared" si="1278"/>
        <v>0</v>
      </c>
      <c r="BK2411">
        <f t="shared" si="1279"/>
        <v>0</v>
      </c>
      <c r="BL2411">
        <f t="shared" si="1280"/>
        <v>0</v>
      </c>
      <c r="BM2411">
        <f t="shared" si="1281"/>
        <v>0</v>
      </c>
      <c r="BN2411">
        <f t="shared" si="1282"/>
        <v>0</v>
      </c>
      <c r="BP2411">
        <f t="shared" si="1283"/>
        <v>0</v>
      </c>
      <c r="BQ2411">
        <f t="shared" si="1284"/>
        <v>0</v>
      </c>
      <c r="BR2411">
        <f t="shared" si="1285"/>
        <v>0</v>
      </c>
      <c r="BS2411">
        <f t="shared" si="1286"/>
        <v>0</v>
      </c>
      <c r="BU2411">
        <f t="shared" si="1287"/>
        <v>0</v>
      </c>
      <c r="BV2411">
        <f t="shared" si="1288"/>
        <v>0</v>
      </c>
      <c r="BW2411">
        <f t="shared" si="1289"/>
        <v>0</v>
      </c>
      <c r="BX2411">
        <f t="shared" si="1290"/>
        <v>0</v>
      </c>
      <c r="BY2411">
        <f t="shared" si="1291"/>
        <v>0</v>
      </c>
      <c r="BZ2411">
        <f t="shared" si="1292"/>
        <v>0</v>
      </c>
      <c r="CA2411">
        <f t="shared" si="1293"/>
        <v>0</v>
      </c>
      <c r="CB2411">
        <f t="shared" si="1294"/>
        <v>0</v>
      </c>
      <c r="CC2411">
        <f t="shared" si="1295"/>
        <v>0</v>
      </c>
      <c r="CD2411">
        <f t="shared" si="1296"/>
        <v>0</v>
      </c>
    </row>
    <row r="2412" spans="1:82" ht="15" customHeight="1">
      <c r="A2412" s="192"/>
      <c r="B2412" s="8"/>
      <c r="C2412" s="143" t="s">
        <v>173</v>
      </c>
      <c r="D2412" s="322" t="str">
        <f t="shared" si="1254"/>
        <v/>
      </c>
      <c r="E2412" s="323"/>
      <c r="F2412" s="323"/>
      <c r="G2412" s="323"/>
      <c r="H2412" s="323"/>
      <c r="I2412" s="323"/>
      <c r="J2412" s="323"/>
      <c r="K2412" s="323"/>
      <c r="L2412" s="323"/>
      <c r="M2412" s="323"/>
      <c r="N2412" s="323"/>
      <c r="O2412" s="324"/>
      <c r="P2412" s="234"/>
      <c r="Q2412" s="234"/>
      <c r="R2412" s="234"/>
      <c r="S2412" s="234"/>
      <c r="T2412" s="234"/>
      <c r="U2412" s="234"/>
      <c r="V2412" s="234"/>
      <c r="W2412" s="234"/>
      <c r="X2412" s="234"/>
      <c r="Y2412" s="234"/>
      <c r="Z2412" s="234"/>
      <c r="AA2412" s="234"/>
      <c r="AB2412" s="234"/>
      <c r="AC2412" s="234"/>
      <c r="AD2412" s="234"/>
      <c r="AG2412">
        <f t="shared" si="1255"/>
        <v>0</v>
      </c>
      <c r="AH2412">
        <f t="shared" si="1256"/>
        <v>0</v>
      </c>
      <c r="AI2412">
        <f t="shared" si="1257"/>
        <v>0</v>
      </c>
      <c r="AJ2412">
        <f t="shared" si="1258"/>
        <v>0</v>
      </c>
      <c r="AL2412">
        <f t="shared" si="1259"/>
        <v>0</v>
      </c>
      <c r="AM2412">
        <f t="shared" si="1260"/>
        <v>0</v>
      </c>
      <c r="AN2412">
        <f t="shared" si="1261"/>
        <v>0</v>
      </c>
      <c r="AO2412">
        <f t="shared" si="1262"/>
        <v>0</v>
      </c>
      <c r="AQ2412">
        <f t="shared" si="1263"/>
        <v>0</v>
      </c>
      <c r="AR2412">
        <f t="shared" si="1264"/>
        <v>0</v>
      </c>
      <c r="AS2412">
        <f t="shared" si="1265"/>
        <v>0</v>
      </c>
      <c r="AT2412">
        <f t="shared" si="1266"/>
        <v>0</v>
      </c>
      <c r="AV2412">
        <f t="shared" si="1267"/>
        <v>0</v>
      </c>
      <c r="AW2412">
        <f t="shared" si="1268"/>
        <v>0</v>
      </c>
      <c r="AX2412">
        <f t="shared" si="1269"/>
        <v>0</v>
      </c>
      <c r="AY2412">
        <f t="shared" si="1270"/>
        <v>0</v>
      </c>
      <c r="BA2412">
        <f t="shared" si="1271"/>
        <v>0</v>
      </c>
      <c r="BB2412">
        <f t="shared" si="1272"/>
        <v>0</v>
      </c>
      <c r="BC2412">
        <f t="shared" si="1273"/>
        <v>0</v>
      </c>
      <c r="BD2412">
        <f t="shared" si="1274"/>
        <v>0</v>
      </c>
      <c r="BF2412">
        <f t="shared" si="1275"/>
        <v>0</v>
      </c>
      <c r="BG2412">
        <f t="shared" si="1276"/>
        <v>0</v>
      </c>
      <c r="BH2412">
        <f t="shared" si="1277"/>
        <v>0</v>
      </c>
      <c r="BI2412">
        <f t="shared" si="1278"/>
        <v>0</v>
      </c>
      <c r="BK2412">
        <f t="shared" si="1279"/>
        <v>0</v>
      </c>
      <c r="BL2412">
        <f t="shared" si="1280"/>
        <v>0</v>
      </c>
      <c r="BM2412">
        <f t="shared" si="1281"/>
        <v>0</v>
      </c>
      <c r="BN2412">
        <f t="shared" si="1282"/>
        <v>0</v>
      </c>
      <c r="BP2412">
        <f t="shared" si="1283"/>
        <v>0</v>
      </c>
      <c r="BQ2412">
        <f t="shared" si="1284"/>
        <v>0</v>
      </c>
      <c r="BR2412">
        <f t="shared" si="1285"/>
        <v>0</v>
      </c>
      <c r="BS2412">
        <f t="shared" si="1286"/>
        <v>0</v>
      </c>
      <c r="BU2412">
        <f t="shared" si="1287"/>
        <v>0</v>
      </c>
      <c r="BV2412">
        <f t="shared" si="1288"/>
        <v>0</v>
      </c>
      <c r="BW2412">
        <f t="shared" si="1289"/>
        <v>0</v>
      </c>
      <c r="BX2412">
        <f t="shared" si="1290"/>
        <v>0</v>
      </c>
      <c r="BY2412">
        <f t="shared" si="1291"/>
        <v>0</v>
      </c>
      <c r="BZ2412">
        <f t="shared" si="1292"/>
        <v>0</v>
      </c>
      <c r="CA2412">
        <f t="shared" si="1293"/>
        <v>0</v>
      </c>
      <c r="CB2412">
        <f t="shared" si="1294"/>
        <v>0</v>
      </c>
      <c r="CC2412">
        <f t="shared" si="1295"/>
        <v>0</v>
      </c>
      <c r="CD2412">
        <f t="shared" si="1296"/>
        <v>0</v>
      </c>
    </row>
    <row r="2413" spans="1:82" ht="15" customHeight="1">
      <c r="A2413" s="192"/>
      <c r="B2413" s="8"/>
      <c r="C2413" s="143" t="s">
        <v>174</v>
      </c>
      <c r="D2413" s="322" t="str">
        <f t="shared" si="1254"/>
        <v/>
      </c>
      <c r="E2413" s="323"/>
      <c r="F2413" s="323"/>
      <c r="G2413" s="323"/>
      <c r="H2413" s="323"/>
      <c r="I2413" s="323"/>
      <c r="J2413" s="323"/>
      <c r="K2413" s="323"/>
      <c r="L2413" s="323"/>
      <c r="M2413" s="323"/>
      <c r="N2413" s="323"/>
      <c r="O2413" s="324"/>
      <c r="P2413" s="234"/>
      <c r="Q2413" s="234"/>
      <c r="R2413" s="234"/>
      <c r="S2413" s="234"/>
      <c r="T2413" s="234"/>
      <c r="U2413" s="234"/>
      <c r="V2413" s="234"/>
      <c r="W2413" s="234"/>
      <c r="X2413" s="234"/>
      <c r="Y2413" s="234"/>
      <c r="Z2413" s="234"/>
      <c r="AA2413" s="234"/>
      <c r="AB2413" s="234"/>
      <c r="AC2413" s="234"/>
      <c r="AD2413" s="234"/>
      <c r="AG2413">
        <f t="shared" si="1255"/>
        <v>0</v>
      </c>
      <c r="AH2413">
        <f t="shared" si="1256"/>
        <v>0</v>
      </c>
      <c r="AI2413">
        <f t="shared" si="1257"/>
        <v>0</v>
      </c>
      <c r="AJ2413">
        <f t="shared" si="1258"/>
        <v>0</v>
      </c>
      <c r="AL2413">
        <f t="shared" si="1259"/>
        <v>0</v>
      </c>
      <c r="AM2413">
        <f t="shared" si="1260"/>
        <v>0</v>
      </c>
      <c r="AN2413">
        <f t="shared" si="1261"/>
        <v>0</v>
      </c>
      <c r="AO2413">
        <f t="shared" si="1262"/>
        <v>0</v>
      </c>
      <c r="AQ2413">
        <f t="shared" si="1263"/>
        <v>0</v>
      </c>
      <c r="AR2413">
        <f t="shared" si="1264"/>
        <v>0</v>
      </c>
      <c r="AS2413">
        <f t="shared" si="1265"/>
        <v>0</v>
      </c>
      <c r="AT2413">
        <f t="shared" si="1266"/>
        <v>0</v>
      </c>
      <c r="AV2413">
        <f t="shared" si="1267"/>
        <v>0</v>
      </c>
      <c r="AW2413">
        <f t="shared" si="1268"/>
        <v>0</v>
      </c>
      <c r="AX2413">
        <f t="shared" si="1269"/>
        <v>0</v>
      </c>
      <c r="AY2413">
        <f t="shared" si="1270"/>
        <v>0</v>
      </c>
      <c r="BA2413">
        <f t="shared" si="1271"/>
        <v>0</v>
      </c>
      <c r="BB2413">
        <f t="shared" si="1272"/>
        <v>0</v>
      </c>
      <c r="BC2413">
        <f t="shared" si="1273"/>
        <v>0</v>
      </c>
      <c r="BD2413">
        <f t="shared" si="1274"/>
        <v>0</v>
      </c>
      <c r="BF2413">
        <f t="shared" si="1275"/>
        <v>0</v>
      </c>
      <c r="BG2413">
        <f t="shared" si="1276"/>
        <v>0</v>
      </c>
      <c r="BH2413">
        <f t="shared" si="1277"/>
        <v>0</v>
      </c>
      <c r="BI2413">
        <f t="shared" si="1278"/>
        <v>0</v>
      </c>
      <c r="BK2413">
        <f t="shared" si="1279"/>
        <v>0</v>
      </c>
      <c r="BL2413">
        <f t="shared" si="1280"/>
        <v>0</v>
      </c>
      <c r="BM2413">
        <f t="shared" si="1281"/>
        <v>0</v>
      </c>
      <c r="BN2413">
        <f t="shared" si="1282"/>
        <v>0</v>
      </c>
      <c r="BP2413">
        <f t="shared" si="1283"/>
        <v>0</v>
      </c>
      <c r="BQ2413">
        <f t="shared" si="1284"/>
        <v>0</v>
      </c>
      <c r="BR2413">
        <f t="shared" si="1285"/>
        <v>0</v>
      </c>
      <c r="BS2413">
        <f t="shared" si="1286"/>
        <v>0</v>
      </c>
      <c r="BU2413">
        <f t="shared" si="1287"/>
        <v>0</v>
      </c>
      <c r="BV2413">
        <f t="shared" si="1288"/>
        <v>0</v>
      </c>
      <c r="BW2413">
        <f t="shared" si="1289"/>
        <v>0</v>
      </c>
      <c r="BX2413">
        <f t="shared" si="1290"/>
        <v>0</v>
      </c>
      <c r="BY2413">
        <f t="shared" si="1291"/>
        <v>0</v>
      </c>
      <c r="BZ2413">
        <f t="shared" si="1292"/>
        <v>0</v>
      </c>
      <c r="CA2413">
        <f t="shared" si="1293"/>
        <v>0</v>
      </c>
      <c r="CB2413">
        <f t="shared" si="1294"/>
        <v>0</v>
      </c>
      <c r="CC2413">
        <f t="shared" si="1295"/>
        <v>0</v>
      </c>
      <c r="CD2413">
        <f t="shared" si="1296"/>
        <v>0</v>
      </c>
    </row>
    <row r="2414" spans="1:82" ht="15" customHeight="1">
      <c r="A2414" s="192"/>
      <c r="B2414" s="8"/>
      <c r="C2414" s="143" t="s">
        <v>175</v>
      </c>
      <c r="D2414" s="322" t="str">
        <f t="shared" si="1254"/>
        <v/>
      </c>
      <c r="E2414" s="323"/>
      <c r="F2414" s="323"/>
      <c r="G2414" s="323"/>
      <c r="H2414" s="323"/>
      <c r="I2414" s="323"/>
      <c r="J2414" s="323"/>
      <c r="K2414" s="323"/>
      <c r="L2414" s="323"/>
      <c r="M2414" s="323"/>
      <c r="N2414" s="323"/>
      <c r="O2414" s="324"/>
      <c r="P2414" s="234"/>
      <c r="Q2414" s="234"/>
      <c r="R2414" s="234"/>
      <c r="S2414" s="234"/>
      <c r="T2414" s="234"/>
      <c r="U2414" s="234"/>
      <c r="V2414" s="234"/>
      <c r="W2414" s="234"/>
      <c r="X2414" s="234"/>
      <c r="Y2414" s="234"/>
      <c r="Z2414" s="234"/>
      <c r="AA2414" s="234"/>
      <c r="AB2414" s="234"/>
      <c r="AC2414" s="234"/>
      <c r="AD2414" s="234"/>
      <c r="AG2414">
        <f t="shared" si="1255"/>
        <v>0</v>
      </c>
      <c r="AH2414">
        <f t="shared" si="1256"/>
        <v>0</v>
      </c>
      <c r="AI2414">
        <f t="shared" si="1257"/>
        <v>0</v>
      </c>
      <c r="AJ2414">
        <f t="shared" si="1258"/>
        <v>0</v>
      </c>
      <c r="AL2414">
        <f t="shared" si="1259"/>
        <v>0</v>
      </c>
      <c r="AM2414">
        <f t="shared" si="1260"/>
        <v>0</v>
      </c>
      <c r="AN2414">
        <f t="shared" si="1261"/>
        <v>0</v>
      </c>
      <c r="AO2414">
        <f t="shared" si="1262"/>
        <v>0</v>
      </c>
      <c r="AQ2414">
        <f t="shared" si="1263"/>
        <v>0</v>
      </c>
      <c r="AR2414">
        <f t="shared" si="1264"/>
        <v>0</v>
      </c>
      <c r="AS2414">
        <f t="shared" si="1265"/>
        <v>0</v>
      </c>
      <c r="AT2414">
        <f t="shared" si="1266"/>
        <v>0</v>
      </c>
      <c r="AV2414">
        <f t="shared" si="1267"/>
        <v>0</v>
      </c>
      <c r="AW2414">
        <f t="shared" si="1268"/>
        <v>0</v>
      </c>
      <c r="AX2414">
        <f t="shared" si="1269"/>
        <v>0</v>
      </c>
      <c r="AY2414">
        <f t="shared" si="1270"/>
        <v>0</v>
      </c>
      <c r="BA2414">
        <f t="shared" si="1271"/>
        <v>0</v>
      </c>
      <c r="BB2414">
        <f t="shared" si="1272"/>
        <v>0</v>
      </c>
      <c r="BC2414">
        <f t="shared" si="1273"/>
        <v>0</v>
      </c>
      <c r="BD2414">
        <f t="shared" si="1274"/>
        <v>0</v>
      </c>
      <c r="BF2414">
        <f t="shared" si="1275"/>
        <v>0</v>
      </c>
      <c r="BG2414">
        <f t="shared" si="1276"/>
        <v>0</v>
      </c>
      <c r="BH2414">
        <f t="shared" si="1277"/>
        <v>0</v>
      </c>
      <c r="BI2414">
        <f t="shared" si="1278"/>
        <v>0</v>
      </c>
      <c r="BK2414">
        <f t="shared" si="1279"/>
        <v>0</v>
      </c>
      <c r="BL2414">
        <f t="shared" si="1280"/>
        <v>0</v>
      </c>
      <c r="BM2414">
        <f t="shared" si="1281"/>
        <v>0</v>
      </c>
      <c r="BN2414">
        <f t="shared" si="1282"/>
        <v>0</v>
      </c>
      <c r="BP2414">
        <f t="shared" si="1283"/>
        <v>0</v>
      </c>
      <c r="BQ2414">
        <f t="shared" si="1284"/>
        <v>0</v>
      </c>
      <c r="BR2414">
        <f t="shared" si="1285"/>
        <v>0</v>
      </c>
      <c r="BS2414">
        <f t="shared" si="1286"/>
        <v>0</v>
      </c>
      <c r="BU2414">
        <f t="shared" si="1287"/>
        <v>0</v>
      </c>
      <c r="BV2414">
        <f t="shared" si="1288"/>
        <v>0</v>
      </c>
      <c r="BW2414">
        <f t="shared" si="1289"/>
        <v>0</v>
      </c>
      <c r="BX2414">
        <f t="shared" si="1290"/>
        <v>0</v>
      </c>
      <c r="BY2414">
        <f t="shared" si="1291"/>
        <v>0</v>
      </c>
      <c r="BZ2414">
        <f t="shared" si="1292"/>
        <v>0</v>
      </c>
      <c r="CA2414">
        <f t="shared" si="1293"/>
        <v>0</v>
      </c>
      <c r="CB2414">
        <f t="shared" si="1294"/>
        <v>0</v>
      </c>
      <c r="CC2414">
        <f t="shared" si="1295"/>
        <v>0</v>
      </c>
      <c r="CD2414">
        <f t="shared" si="1296"/>
        <v>0</v>
      </c>
    </row>
    <row r="2415" spans="1:82" ht="15" customHeight="1">
      <c r="A2415" s="192"/>
      <c r="B2415" s="8"/>
      <c r="C2415" s="143" t="s">
        <v>176</v>
      </c>
      <c r="D2415" s="322" t="str">
        <f t="shared" si="1254"/>
        <v/>
      </c>
      <c r="E2415" s="323"/>
      <c r="F2415" s="323"/>
      <c r="G2415" s="323"/>
      <c r="H2415" s="323"/>
      <c r="I2415" s="323"/>
      <c r="J2415" s="323"/>
      <c r="K2415" s="323"/>
      <c r="L2415" s="323"/>
      <c r="M2415" s="323"/>
      <c r="N2415" s="323"/>
      <c r="O2415" s="324"/>
      <c r="P2415" s="234"/>
      <c r="Q2415" s="234"/>
      <c r="R2415" s="234"/>
      <c r="S2415" s="234"/>
      <c r="T2415" s="234"/>
      <c r="U2415" s="234"/>
      <c r="V2415" s="234"/>
      <c r="W2415" s="234"/>
      <c r="X2415" s="234"/>
      <c r="Y2415" s="234"/>
      <c r="Z2415" s="234"/>
      <c r="AA2415" s="234"/>
      <c r="AB2415" s="234"/>
      <c r="AC2415" s="234"/>
      <c r="AD2415" s="234"/>
      <c r="AG2415">
        <f t="shared" si="1255"/>
        <v>0</v>
      </c>
      <c r="AH2415">
        <f t="shared" si="1256"/>
        <v>0</v>
      </c>
      <c r="AI2415">
        <f t="shared" si="1257"/>
        <v>0</v>
      </c>
      <c r="AJ2415">
        <f t="shared" si="1258"/>
        <v>0</v>
      </c>
      <c r="AL2415">
        <f t="shared" si="1259"/>
        <v>0</v>
      </c>
      <c r="AM2415">
        <f t="shared" si="1260"/>
        <v>0</v>
      </c>
      <c r="AN2415">
        <f t="shared" si="1261"/>
        <v>0</v>
      </c>
      <c r="AO2415">
        <f t="shared" si="1262"/>
        <v>0</v>
      </c>
      <c r="AQ2415">
        <f t="shared" si="1263"/>
        <v>0</v>
      </c>
      <c r="AR2415">
        <f t="shared" si="1264"/>
        <v>0</v>
      </c>
      <c r="AS2415">
        <f t="shared" si="1265"/>
        <v>0</v>
      </c>
      <c r="AT2415">
        <f t="shared" si="1266"/>
        <v>0</v>
      </c>
      <c r="AV2415">
        <f t="shared" si="1267"/>
        <v>0</v>
      </c>
      <c r="AW2415">
        <f t="shared" si="1268"/>
        <v>0</v>
      </c>
      <c r="AX2415">
        <f t="shared" si="1269"/>
        <v>0</v>
      </c>
      <c r="AY2415">
        <f t="shared" si="1270"/>
        <v>0</v>
      </c>
      <c r="BA2415">
        <f t="shared" si="1271"/>
        <v>0</v>
      </c>
      <c r="BB2415">
        <f t="shared" si="1272"/>
        <v>0</v>
      </c>
      <c r="BC2415">
        <f t="shared" si="1273"/>
        <v>0</v>
      </c>
      <c r="BD2415">
        <f t="shared" si="1274"/>
        <v>0</v>
      </c>
      <c r="BF2415">
        <f t="shared" si="1275"/>
        <v>0</v>
      </c>
      <c r="BG2415">
        <f t="shared" si="1276"/>
        <v>0</v>
      </c>
      <c r="BH2415">
        <f t="shared" si="1277"/>
        <v>0</v>
      </c>
      <c r="BI2415">
        <f t="shared" si="1278"/>
        <v>0</v>
      </c>
      <c r="BK2415">
        <f t="shared" si="1279"/>
        <v>0</v>
      </c>
      <c r="BL2415">
        <f t="shared" si="1280"/>
        <v>0</v>
      </c>
      <c r="BM2415">
        <f t="shared" si="1281"/>
        <v>0</v>
      </c>
      <c r="BN2415">
        <f t="shared" si="1282"/>
        <v>0</v>
      </c>
      <c r="BP2415">
        <f t="shared" si="1283"/>
        <v>0</v>
      </c>
      <c r="BQ2415">
        <f t="shared" si="1284"/>
        <v>0</v>
      </c>
      <c r="BR2415">
        <f t="shared" si="1285"/>
        <v>0</v>
      </c>
      <c r="BS2415">
        <f t="shared" si="1286"/>
        <v>0</v>
      </c>
      <c r="BU2415">
        <f t="shared" si="1287"/>
        <v>0</v>
      </c>
      <c r="BV2415">
        <f t="shared" si="1288"/>
        <v>0</v>
      </c>
      <c r="BW2415">
        <f t="shared" si="1289"/>
        <v>0</v>
      </c>
      <c r="BX2415">
        <f t="shared" si="1290"/>
        <v>0</v>
      </c>
      <c r="BY2415">
        <f t="shared" si="1291"/>
        <v>0</v>
      </c>
      <c r="BZ2415">
        <f t="shared" si="1292"/>
        <v>0</v>
      </c>
      <c r="CA2415">
        <f t="shared" si="1293"/>
        <v>0</v>
      </c>
      <c r="CB2415">
        <f t="shared" si="1294"/>
        <v>0</v>
      </c>
      <c r="CC2415">
        <f t="shared" si="1295"/>
        <v>0</v>
      </c>
      <c r="CD2415">
        <f t="shared" si="1296"/>
        <v>0</v>
      </c>
    </row>
    <row r="2416" spans="1:82" ht="15" customHeight="1">
      <c r="A2416" s="192"/>
      <c r="B2416" s="8"/>
      <c r="C2416" s="143" t="s">
        <v>177</v>
      </c>
      <c r="D2416" s="322" t="str">
        <f t="shared" si="1254"/>
        <v/>
      </c>
      <c r="E2416" s="323"/>
      <c r="F2416" s="323"/>
      <c r="G2416" s="323"/>
      <c r="H2416" s="323"/>
      <c r="I2416" s="323"/>
      <c r="J2416" s="323"/>
      <c r="K2416" s="323"/>
      <c r="L2416" s="323"/>
      <c r="M2416" s="323"/>
      <c r="N2416" s="323"/>
      <c r="O2416" s="324"/>
      <c r="P2416" s="234"/>
      <c r="Q2416" s="234"/>
      <c r="R2416" s="234"/>
      <c r="S2416" s="234"/>
      <c r="T2416" s="234"/>
      <c r="U2416" s="234"/>
      <c r="V2416" s="234"/>
      <c r="W2416" s="234"/>
      <c r="X2416" s="234"/>
      <c r="Y2416" s="234"/>
      <c r="Z2416" s="234"/>
      <c r="AA2416" s="234"/>
      <c r="AB2416" s="234"/>
      <c r="AC2416" s="234"/>
      <c r="AD2416" s="234"/>
      <c r="AG2416">
        <f t="shared" si="1255"/>
        <v>0</v>
      </c>
      <c r="AH2416">
        <f t="shared" si="1256"/>
        <v>0</v>
      </c>
      <c r="AI2416">
        <f t="shared" si="1257"/>
        <v>0</v>
      </c>
      <c r="AJ2416">
        <f t="shared" si="1258"/>
        <v>0</v>
      </c>
      <c r="AL2416">
        <f t="shared" si="1259"/>
        <v>0</v>
      </c>
      <c r="AM2416">
        <f t="shared" si="1260"/>
        <v>0</v>
      </c>
      <c r="AN2416">
        <f t="shared" si="1261"/>
        <v>0</v>
      </c>
      <c r="AO2416">
        <f t="shared" si="1262"/>
        <v>0</v>
      </c>
      <c r="AQ2416">
        <f t="shared" si="1263"/>
        <v>0</v>
      </c>
      <c r="AR2416">
        <f t="shared" si="1264"/>
        <v>0</v>
      </c>
      <c r="AS2416">
        <f t="shared" si="1265"/>
        <v>0</v>
      </c>
      <c r="AT2416">
        <f t="shared" si="1266"/>
        <v>0</v>
      </c>
      <c r="AV2416">
        <f t="shared" si="1267"/>
        <v>0</v>
      </c>
      <c r="AW2416">
        <f t="shared" si="1268"/>
        <v>0</v>
      </c>
      <c r="AX2416">
        <f t="shared" si="1269"/>
        <v>0</v>
      </c>
      <c r="AY2416">
        <f t="shared" si="1270"/>
        <v>0</v>
      </c>
      <c r="BA2416">
        <f t="shared" si="1271"/>
        <v>0</v>
      </c>
      <c r="BB2416">
        <f t="shared" si="1272"/>
        <v>0</v>
      </c>
      <c r="BC2416">
        <f t="shared" si="1273"/>
        <v>0</v>
      </c>
      <c r="BD2416">
        <f t="shared" si="1274"/>
        <v>0</v>
      </c>
      <c r="BF2416">
        <f t="shared" si="1275"/>
        <v>0</v>
      </c>
      <c r="BG2416">
        <f t="shared" si="1276"/>
        <v>0</v>
      </c>
      <c r="BH2416">
        <f t="shared" si="1277"/>
        <v>0</v>
      </c>
      <c r="BI2416">
        <f t="shared" si="1278"/>
        <v>0</v>
      </c>
      <c r="BK2416">
        <f t="shared" si="1279"/>
        <v>0</v>
      </c>
      <c r="BL2416">
        <f t="shared" si="1280"/>
        <v>0</v>
      </c>
      <c r="BM2416">
        <f t="shared" si="1281"/>
        <v>0</v>
      </c>
      <c r="BN2416">
        <f t="shared" si="1282"/>
        <v>0</v>
      </c>
      <c r="BP2416">
        <f t="shared" si="1283"/>
        <v>0</v>
      </c>
      <c r="BQ2416">
        <f t="shared" si="1284"/>
        <v>0</v>
      </c>
      <c r="BR2416">
        <f t="shared" si="1285"/>
        <v>0</v>
      </c>
      <c r="BS2416">
        <f t="shared" si="1286"/>
        <v>0</v>
      </c>
      <c r="BU2416">
        <f t="shared" si="1287"/>
        <v>0</v>
      </c>
      <c r="BV2416">
        <f t="shared" si="1288"/>
        <v>0</v>
      </c>
      <c r="BW2416">
        <f t="shared" si="1289"/>
        <v>0</v>
      </c>
      <c r="BX2416">
        <f t="shared" si="1290"/>
        <v>0</v>
      </c>
      <c r="BY2416">
        <f t="shared" si="1291"/>
        <v>0</v>
      </c>
      <c r="BZ2416">
        <f t="shared" si="1292"/>
        <v>0</v>
      </c>
      <c r="CA2416">
        <f t="shared" si="1293"/>
        <v>0</v>
      </c>
      <c r="CB2416">
        <f t="shared" si="1294"/>
        <v>0</v>
      </c>
      <c r="CC2416">
        <f t="shared" si="1295"/>
        <v>0</v>
      </c>
      <c r="CD2416">
        <f t="shared" si="1296"/>
        <v>0</v>
      </c>
    </row>
    <row r="2417" spans="1:82" ht="15" customHeight="1">
      <c r="A2417" s="192"/>
      <c r="B2417" s="8"/>
      <c r="C2417" s="143" t="s">
        <v>178</v>
      </c>
      <c r="D2417" s="322" t="str">
        <f t="shared" si="1254"/>
        <v/>
      </c>
      <c r="E2417" s="323"/>
      <c r="F2417" s="323"/>
      <c r="G2417" s="323"/>
      <c r="H2417" s="323"/>
      <c r="I2417" s="323"/>
      <c r="J2417" s="323"/>
      <c r="K2417" s="323"/>
      <c r="L2417" s="323"/>
      <c r="M2417" s="323"/>
      <c r="N2417" s="323"/>
      <c r="O2417" s="324"/>
      <c r="P2417" s="234"/>
      <c r="Q2417" s="234"/>
      <c r="R2417" s="234"/>
      <c r="S2417" s="234"/>
      <c r="T2417" s="234"/>
      <c r="U2417" s="234"/>
      <c r="V2417" s="234"/>
      <c r="W2417" s="234"/>
      <c r="X2417" s="234"/>
      <c r="Y2417" s="234"/>
      <c r="Z2417" s="234"/>
      <c r="AA2417" s="234"/>
      <c r="AB2417" s="234"/>
      <c r="AC2417" s="234"/>
      <c r="AD2417" s="234"/>
      <c r="AG2417">
        <f t="shared" si="1255"/>
        <v>0</v>
      </c>
      <c r="AH2417">
        <f t="shared" si="1256"/>
        <v>0</v>
      </c>
      <c r="AI2417">
        <f t="shared" si="1257"/>
        <v>0</v>
      </c>
      <c r="AJ2417">
        <f t="shared" si="1258"/>
        <v>0</v>
      </c>
      <c r="AL2417">
        <f t="shared" si="1259"/>
        <v>0</v>
      </c>
      <c r="AM2417">
        <f t="shared" si="1260"/>
        <v>0</v>
      </c>
      <c r="AN2417">
        <f t="shared" si="1261"/>
        <v>0</v>
      </c>
      <c r="AO2417">
        <f t="shared" si="1262"/>
        <v>0</v>
      </c>
      <c r="AQ2417">
        <f t="shared" si="1263"/>
        <v>0</v>
      </c>
      <c r="AR2417">
        <f t="shared" si="1264"/>
        <v>0</v>
      </c>
      <c r="AS2417">
        <f t="shared" si="1265"/>
        <v>0</v>
      </c>
      <c r="AT2417">
        <f t="shared" si="1266"/>
        <v>0</v>
      </c>
      <c r="AV2417">
        <f t="shared" si="1267"/>
        <v>0</v>
      </c>
      <c r="AW2417">
        <f t="shared" si="1268"/>
        <v>0</v>
      </c>
      <c r="AX2417">
        <f t="shared" si="1269"/>
        <v>0</v>
      </c>
      <c r="AY2417">
        <f t="shared" si="1270"/>
        <v>0</v>
      </c>
      <c r="BA2417">
        <f t="shared" si="1271"/>
        <v>0</v>
      </c>
      <c r="BB2417">
        <f t="shared" si="1272"/>
        <v>0</v>
      </c>
      <c r="BC2417">
        <f t="shared" si="1273"/>
        <v>0</v>
      </c>
      <c r="BD2417">
        <f t="shared" si="1274"/>
        <v>0</v>
      </c>
      <c r="BF2417">
        <f t="shared" si="1275"/>
        <v>0</v>
      </c>
      <c r="BG2417">
        <f t="shared" si="1276"/>
        <v>0</v>
      </c>
      <c r="BH2417">
        <f t="shared" si="1277"/>
        <v>0</v>
      </c>
      <c r="BI2417">
        <f t="shared" si="1278"/>
        <v>0</v>
      </c>
      <c r="BK2417">
        <f t="shared" si="1279"/>
        <v>0</v>
      </c>
      <c r="BL2417">
        <f t="shared" si="1280"/>
        <v>0</v>
      </c>
      <c r="BM2417">
        <f t="shared" si="1281"/>
        <v>0</v>
      </c>
      <c r="BN2417">
        <f t="shared" si="1282"/>
        <v>0</v>
      </c>
      <c r="BP2417">
        <f t="shared" si="1283"/>
        <v>0</v>
      </c>
      <c r="BQ2417">
        <f t="shared" si="1284"/>
        <v>0</v>
      </c>
      <c r="BR2417">
        <f t="shared" si="1285"/>
        <v>0</v>
      </c>
      <c r="BS2417">
        <f t="shared" si="1286"/>
        <v>0</v>
      </c>
      <c r="BU2417">
        <f t="shared" si="1287"/>
        <v>0</v>
      </c>
      <c r="BV2417">
        <f t="shared" si="1288"/>
        <v>0</v>
      </c>
      <c r="BW2417">
        <f t="shared" si="1289"/>
        <v>0</v>
      </c>
      <c r="BX2417">
        <f t="shared" si="1290"/>
        <v>0</v>
      </c>
      <c r="BY2417">
        <f t="shared" si="1291"/>
        <v>0</v>
      </c>
      <c r="BZ2417">
        <f t="shared" si="1292"/>
        <v>0</v>
      </c>
      <c r="CA2417">
        <f t="shared" si="1293"/>
        <v>0</v>
      </c>
      <c r="CB2417">
        <f t="shared" si="1294"/>
        <v>0</v>
      </c>
      <c r="CC2417">
        <f t="shared" si="1295"/>
        <v>0</v>
      </c>
      <c r="CD2417">
        <f t="shared" si="1296"/>
        <v>0</v>
      </c>
    </row>
    <row r="2418" spans="1:82" ht="15" customHeight="1">
      <c r="A2418" s="192"/>
      <c r="B2418" s="8"/>
      <c r="C2418" s="143" t="s">
        <v>179</v>
      </c>
      <c r="D2418" s="322" t="str">
        <f t="shared" si="1254"/>
        <v/>
      </c>
      <c r="E2418" s="323"/>
      <c r="F2418" s="323"/>
      <c r="G2418" s="323"/>
      <c r="H2418" s="323"/>
      <c r="I2418" s="323"/>
      <c r="J2418" s="323"/>
      <c r="K2418" s="323"/>
      <c r="L2418" s="323"/>
      <c r="M2418" s="323"/>
      <c r="N2418" s="323"/>
      <c r="O2418" s="324"/>
      <c r="P2418" s="234"/>
      <c r="Q2418" s="234"/>
      <c r="R2418" s="234"/>
      <c r="S2418" s="234"/>
      <c r="T2418" s="234"/>
      <c r="U2418" s="234"/>
      <c r="V2418" s="234"/>
      <c r="W2418" s="234"/>
      <c r="X2418" s="234"/>
      <c r="Y2418" s="234"/>
      <c r="Z2418" s="234"/>
      <c r="AA2418" s="234"/>
      <c r="AB2418" s="234"/>
      <c r="AC2418" s="234"/>
      <c r="AD2418" s="234"/>
      <c r="AG2418">
        <f t="shared" si="1255"/>
        <v>0</v>
      </c>
      <c r="AH2418">
        <f t="shared" si="1256"/>
        <v>0</v>
      </c>
      <c r="AI2418">
        <f t="shared" si="1257"/>
        <v>0</v>
      </c>
      <c r="AJ2418">
        <f t="shared" si="1258"/>
        <v>0</v>
      </c>
      <c r="AL2418">
        <f t="shared" si="1259"/>
        <v>0</v>
      </c>
      <c r="AM2418">
        <f t="shared" si="1260"/>
        <v>0</v>
      </c>
      <c r="AN2418">
        <f t="shared" si="1261"/>
        <v>0</v>
      </c>
      <c r="AO2418">
        <f t="shared" si="1262"/>
        <v>0</v>
      </c>
      <c r="AQ2418">
        <f t="shared" si="1263"/>
        <v>0</v>
      </c>
      <c r="AR2418">
        <f t="shared" si="1264"/>
        <v>0</v>
      </c>
      <c r="AS2418">
        <f t="shared" si="1265"/>
        <v>0</v>
      </c>
      <c r="AT2418">
        <f t="shared" si="1266"/>
        <v>0</v>
      </c>
      <c r="AV2418">
        <f t="shared" si="1267"/>
        <v>0</v>
      </c>
      <c r="AW2418">
        <f t="shared" si="1268"/>
        <v>0</v>
      </c>
      <c r="AX2418">
        <f t="shared" si="1269"/>
        <v>0</v>
      </c>
      <c r="AY2418">
        <f t="shared" si="1270"/>
        <v>0</v>
      </c>
      <c r="BA2418">
        <f t="shared" si="1271"/>
        <v>0</v>
      </c>
      <c r="BB2418">
        <f t="shared" si="1272"/>
        <v>0</v>
      </c>
      <c r="BC2418">
        <f t="shared" si="1273"/>
        <v>0</v>
      </c>
      <c r="BD2418">
        <f t="shared" si="1274"/>
        <v>0</v>
      </c>
      <c r="BF2418">
        <f t="shared" si="1275"/>
        <v>0</v>
      </c>
      <c r="BG2418">
        <f t="shared" si="1276"/>
        <v>0</v>
      </c>
      <c r="BH2418">
        <f t="shared" si="1277"/>
        <v>0</v>
      </c>
      <c r="BI2418">
        <f t="shared" si="1278"/>
        <v>0</v>
      </c>
      <c r="BK2418">
        <f t="shared" si="1279"/>
        <v>0</v>
      </c>
      <c r="BL2418">
        <f t="shared" si="1280"/>
        <v>0</v>
      </c>
      <c r="BM2418">
        <f t="shared" si="1281"/>
        <v>0</v>
      </c>
      <c r="BN2418">
        <f t="shared" si="1282"/>
        <v>0</v>
      </c>
      <c r="BP2418">
        <f t="shared" si="1283"/>
        <v>0</v>
      </c>
      <c r="BQ2418">
        <f t="shared" si="1284"/>
        <v>0</v>
      </c>
      <c r="BR2418">
        <f t="shared" si="1285"/>
        <v>0</v>
      </c>
      <c r="BS2418">
        <f t="shared" si="1286"/>
        <v>0</v>
      </c>
      <c r="BU2418">
        <f t="shared" si="1287"/>
        <v>0</v>
      </c>
      <c r="BV2418">
        <f t="shared" si="1288"/>
        <v>0</v>
      </c>
      <c r="BW2418">
        <f t="shared" si="1289"/>
        <v>0</v>
      </c>
      <c r="BX2418">
        <f t="shared" si="1290"/>
        <v>0</v>
      </c>
      <c r="BY2418">
        <f t="shared" si="1291"/>
        <v>0</v>
      </c>
      <c r="BZ2418">
        <f t="shared" si="1292"/>
        <v>0</v>
      </c>
      <c r="CA2418">
        <f t="shared" si="1293"/>
        <v>0</v>
      </c>
      <c r="CB2418">
        <f t="shared" si="1294"/>
        <v>0</v>
      </c>
      <c r="CC2418">
        <f t="shared" si="1295"/>
        <v>0</v>
      </c>
      <c r="CD2418">
        <f t="shared" si="1296"/>
        <v>0</v>
      </c>
    </row>
    <row r="2419" spans="1:82" ht="15" customHeight="1">
      <c r="A2419" s="192"/>
      <c r="B2419" s="8"/>
      <c r="C2419" s="143" t="s">
        <v>180</v>
      </c>
      <c r="D2419" s="322" t="str">
        <f t="shared" si="1254"/>
        <v/>
      </c>
      <c r="E2419" s="323"/>
      <c r="F2419" s="323"/>
      <c r="G2419" s="323"/>
      <c r="H2419" s="323"/>
      <c r="I2419" s="323"/>
      <c r="J2419" s="323"/>
      <c r="K2419" s="323"/>
      <c r="L2419" s="323"/>
      <c r="M2419" s="323"/>
      <c r="N2419" s="323"/>
      <c r="O2419" s="324"/>
      <c r="P2419" s="234"/>
      <c r="Q2419" s="234"/>
      <c r="R2419" s="234"/>
      <c r="S2419" s="234"/>
      <c r="T2419" s="234"/>
      <c r="U2419" s="234"/>
      <c r="V2419" s="234"/>
      <c r="W2419" s="234"/>
      <c r="X2419" s="234"/>
      <c r="Y2419" s="234"/>
      <c r="Z2419" s="234"/>
      <c r="AA2419" s="234"/>
      <c r="AB2419" s="234"/>
      <c r="AC2419" s="234"/>
      <c r="AD2419" s="234"/>
      <c r="AG2419">
        <f t="shared" si="1255"/>
        <v>0</v>
      </c>
      <c r="AH2419">
        <f t="shared" si="1256"/>
        <v>0</v>
      </c>
      <c r="AI2419">
        <f t="shared" si="1257"/>
        <v>0</v>
      </c>
      <c r="AJ2419">
        <f t="shared" si="1258"/>
        <v>0</v>
      </c>
      <c r="AL2419">
        <f t="shared" si="1259"/>
        <v>0</v>
      </c>
      <c r="AM2419">
        <f t="shared" si="1260"/>
        <v>0</v>
      </c>
      <c r="AN2419">
        <f t="shared" si="1261"/>
        <v>0</v>
      </c>
      <c r="AO2419">
        <f t="shared" si="1262"/>
        <v>0</v>
      </c>
      <c r="AQ2419">
        <f t="shared" si="1263"/>
        <v>0</v>
      </c>
      <c r="AR2419">
        <f t="shared" si="1264"/>
        <v>0</v>
      </c>
      <c r="AS2419">
        <f t="shared" si="1265"/>
        <v>0</v>
      </c>
      <c r="AT2419">
        <f t="shared" si="1266"/>
        <v>0</v>
      </c>
      <c r="AV2419">
        <f t="shared" si="1267"/>
        <v>0</v>
      </c>
      <c r="AW2419">
        <f t="shared" si="1268"/>
        <v>0</v>
      </c>
      <c r="AX2419">
        <f t="shared" si="1269"/>
        <v>0</v>
      </c>
      <c r="AY2419">
        <f t="shared" si="1270"/>
        <v>0</v>
      </c>
      <c r="BA2419">
        <f t="shared" si="1271"/>
        <v>0</v>
      </c>
      <c r="BB2419">
        <f t="shared" si="1272"/>
        <v>0</v>
      </c>
      <c r="BC2419">
        <f t="shared" si="1273"/>
        <v>0</v>
      </c>
      <c r="BD2419">
        <f t="shared" si="1274"/>
        <v>0</v>
      </c>
      <c r="BF2419">
        <f t="shared" si="1275"/>
        <v>0</v>
      </c>
      <c r="BG2419">
        <f t="shared" si="1276"/>
        <v>0</v>
      </c>
      <c r="BH2419">
        <f t="shared" si="1277"/>
        <v>0</v>
      </c>
      <c r="BI2419">
        <f t="shared" si="1278"/>
        <v>0</v>
      </c>
      <c r="BK2419">
        <f t="shared" si="1279"/>
        <v>0</v>
      </c>
      <c r="BL2419">
        <f t="shared" si="1280"/>
        <v>0</v>
      </c>
      <c r="BM2419">
        <f t="shared" si="1281"/>
        <v>0</v>
      </c>
      <c r="BN2419">
        <f t="shared" si="1282"/>
        <v>0</v>
      </c>
      <c r="BP2419">
        <f t="shared" si="1283"/>
        <v>0</v>
      </c>
      <c r="BQ2419">
        <f t="shared" si="1284"/>
        <v>0</v>
      </c>
      <c r="BR2419">
        <f t="shared" si="1285"/>
        <v>0</v>
      </c>
      <c r="BS2419">
        <f t="shared" si="1286"/>
        <v>0</v>
      </c>
      <c r="BU2419">
        <f t="shared" si="1287"/>
        <v>0</v>
      </c>
      <c r="BV2419">
        <f t="shared" si="1288"/>
        <v>0</v>
      </c>
      <c r="BW2419">
        <f t="shared" si="1289"/>
        <v>0</v>
      </c>
      <c r="BX2419">
        <f t="shared" si="1290"/>
        <v>0</v>
      </c>
      <c r="BY2419">
        <f t="shared" si="1291"/>
        <v>0</v>
      </c>
      <c r="BZ2419">
        <f t="shared" si="1292"/>
        <v>0</v>
      </c>
      <c r="CA2419">
        <f t="shared" si="1293"/>
        <v>0</v>
      </c>
      <c r="CB2419">
        <f t="shared" si="1294"/>
        <v>0</v>
      </c>
      <c r="CC2419">
        <f t="shared" si="1295"/>
        <v>0</v>
      </c>
      <c r="CD2419">
        <f t="shared" si="1296"/>
        <v>0</v>
      </c>
    </row>
    <row r="2420" spans="1:82" ht="15" customHeight="1">
      <c r="A2420" s="192"/>
      <c r="B2420" s="8"/>
      <c r="C2420" s="143" t="s">
        <v>181</v>
      </c>
      <c r="D2420" s="322" t="str">
        <f t="shared" si="1254"/>
        <v/>
      </c>
      <c r="E2420" s="323"/>
      <c r="F2420" s="323"/>
      <c r="G2420" s="323"/>
      <c r="H2420" s="323"/>
      <c r="I2420" s="323"/>
      <c r="J2420" s="323"/>
      <c r="K2420" s="323"/>
      <c r="L2420" s="323"/>
      <c r="M2420" s="323"/>
      <c r="N2420" s="323"/>
      <c r="O2420" s="324"/>
      <c r="P2420" s="234"/>
      <c r="Q2420" s="234"/>
      <c r="R2420" s="234"/>
      <c r="S2420" s="234"/>
      <c r="T2420" s="234"/>
      <c r="U2420" s="234"/>
      <c r="V2420" s="234"/>
      <c r="W2420" s="234"/>
      <c r="X2420" s="234"/>
      <c r="Y2420" s="234"/>
      <c r="Z2420" s="234"/>
      <c r="AA2420" s="234"/>
      <c r="AB2420" s="234"/>
      <c r="AC2420" s="234"/>
      <c r="AD2420" s="234"/>
      <c r="AG2420">
        <f t="shared" si="1255"/>
        <v>0</v>
      </c>
      <c r="AH2420">
        <f t="shared" si="1256"/>
        <v>0</v>
      </c>
      <c r="AI2420">
        <f t="shared" si="1257"/>
        <v>0</v>
      </c>
      <c r="AJ2420">
        <f t="shared" si="1258"/>
        <v>0</v>
      </c>
      <c r="AL2420">
        <f t="shared" si="1259"/>
        <v>0</v>
      </c>
      <c r="AM2420">
        <f t="shared" si="1260"/>
        <v>0</v>
      </c>
      <c r="AN2420">
        <f t="shared" si="1261"/>
        <v>0</v>
      </c>
      <c r="AO2420">
        <f t="shared" si="1262"/>
        <v>0</v>
      </c>
      <c r="AQ2420">
        <f t="shared" si="1263"/>
        <v>0</v>
      </c>
      <c r="AR2420">
        <f t="shared" si="1264"/>
        <v>0</v>
      </c>
      <c r="AS2420">
        <f t="shared" si="1265"/>
        <v>0</v>
      </c>
      <c r="AT2420">
        <f t="shared" si="1266"/>
        <v>0</v>
      </c>
      <c r="AV2420">
        <f t="shared" si="1267"/>
        <v>0</v>
      </c>
      <c r="AW2420">
        <f t="shared" si="1268"/>
        <v>0</v>
      </c>
      <c r="AX2420">
        <f t="shared" si="1269"/>
        <v>0</v>
      </c>
      <c r="AY2420">
        <f t="shared" si="1270"/>
        <v>0</v>
      </c>
      <c r="BA2420">
        <f t="shared" si="1271"/>
        <v>0</v>
      </c>
      <c r="BB2420">
        <f t="shared" si="1272"/>
        <v>0</v>
      </c>
      <c r="BC2420">
        <f t="shared" si="1273"/>
        <v>0</v>
      </c>
      <c r="BD2420">
        <f t="shared" si="1274"/>
        <v>0</v>
      </c>
      <c r="BF2420">
        <f t="shared" si="1275"/>
        <v>0</v>
      </c>
      <c r="BG2420">
        <f t="shared" si="1276"/>
        <v>0</v>
      </c>
      <c r="BH2420">
        <f t="shared" si="1277"/>
        <v>0</v>
      </c>
      <c r="BI2420">
        <f t="shared" si="1278"/>
        <v>0</v>
      </c>
      <c r="BK2420">
        <f t="shared" si="1279"/>
        <v>0</v>
      </c>
      <c r="BL2420">
        <f t="shared" si="1280"/>
        <v>0</v>
      </c>
      <c r="BM2420">
        <f t="shared" si="1281"/>
        <v>0</v>
      </c>
      <c r="BN2420">
        <f t="shared" si="1282"/>
        <v>0</v>
      </c>
      <c r="BP2420">
        <f t="shared" si="1283"/>
        <v>0</v>
      </c>
      <c r="BQ2420">
        <f t="shared" si="1284"/>
        <v>0</v>
      </c>
      <c r="BR2420">
        <f t="shared" si="1285"/>
        <v>0</v>
      </c>
      <c r="BS2420">
        <f t="shared" si="1286"/>
        <v>0</v>
      </c>
      <c r="BU2420">
        <f t="shared" si="1287"/>
        <v>0</v>
      </c>
      <c r="BV2420">
        <f t="shared" si="1288"/>
        <v>0</v>
      </c>
      <c r="BW2420">
        <f t="shared" si="1289"/>
        <v>0</v>
      </c>
      <c r="BX2420">
        <f t="shared" si="1290"/>
        <v>0</v>
      </c>
      <c r="BY2420">
        <f t="shared" si="1291"/>
        <v>0</v>
      </c>
      <c r="BZ2420">
        <f t="shared" si="1292"/>
        <v>0</v>
      </c>
      <c r="CA2420">
        <f t="shared" si="1293"/>
        <v>0</v>
      </c>
      <c r="CB2420">
        <f t="shared" si="1294"/>
        <v>0</v>
      </c>
      <c r="CC2420">
        <f t="shared" si="1295"/>
        <v>0</v>
      </c>
      <c r="CD2420">
        <f t="shared" si="1296"/>
        <v>0</v>
      </c>
    </row>
    <row r="2421" spans="1:82" ht="15" customHeight="1">
      <c r="A2421" s="192"/>
      <c r="B2421" s="8"/>
      <c r="C2421" s="143" t="s">
        <v>182</v>
      </c>
      <c r="D2421" s="322" t="str">
        <f t="shared" si="1254"/>
        <v/>
      </c>
      <c r="E2421" s="323"/>
      <c r="F2421" s="323"/>
      <c r="G2421" s="323"/>
      <c r="H2421" s="323"/>
      <c r="I2421" s="323"/>
      <c r="J2421" s="323"/>
      <c r="K2421" s="323"/>
      <c r="L2421" s="323"/>
      <c r="M2421" s="323"/>
      <c r="N2421" s="323"/>
      <c r="O2421" s="324"/>
      <c r="P2421" s="234"/>
      <c r="Q2421" s="234"/>
      <c r="R2421" s="234"/>
      <c r="S2421" s="234"/>
      <c r="T2421" s="234"/>
      <c r="U2421" s="234"/>
      <c r="V2421" s="234"/>
      <c r="W2421" s="234"/>
      <c r="X2421" s="234"/>
      <c r="Y2421" s="234"/>
      <c r="Z2421" s="234"/>
      <c r="AA2421" s="234"/>
      <c r="AB2421" s="234"/>
      <c r="AC2421" s="234"/>
      <c r="AD2421" s="234"/>
      <c r="AG2421">
        <f t="shared" si="1255"/>
        <v>0</v>
      </c>
      <c r="AH2421">
        <f t="shared" si="1256"/>
        <v>0</v>
      </c>
      <c r="AI2421">
        <f t="shared" si="1257"/>
        <v>0</v>
      </c>
      <c r="AJ2421">
        <f t="shared" si="1258"/>
        <v>0</v>
      </c>
      <c r="AL2421">
        <f t="shared" si="1259"/>
        <v>0</v>
      </c>
      <c r="AM2421">
        <f t="shared" si="1260"/>
        <v>0</v>
      </c>
      <c r="AN2421">
        <f t="shared" si="1261"/>
        <v>0</v>
      </c>
      <c r="AO2421">
        <f t="shared" si="1262"/>
        <v>0</v>
      </c>
      <c r="AQ2421">
        <f t="shared" si="1263"/>
        <v>0</v>
      </c>
      <c r="AR2421">
        <f t="shared" si="1264"/>
        <v>0</v>
      </c>
      <c r="AS2421">
        <f t="shared" si="1265"/>
        <v>0</v>
      </c>
      <c r="AT2421">
        <f t="shared" si="1266"/>
        <v>0</v>
      </c>
      <c r="AV2421">
        <f t="shared" si="1267"/>
        <v>0</v>
      </c>
      <c r="AW2421">
        <f t="shared" si="1268"/>
        <v>0</v>
      </c>
      <c r="AX2421">
        <f t="shared" si="1269"/>
        <v>0</v>
      </c>
      <c r="AY2421">
        <f t="shared" si="1270"/>
        <v>0</v>
      </c>
      <c r="BA2421">
        <f t="shared" si="1271"/>
        <v>0</v>
      </c>
      <c r="BB2421">
        <f t="shared" si="1272"/>
        <v>0</v>
      </c>
      <c r="BC2421">
        <f t="shared" si="1273"/>
        <v>0</v>
      </c>
      <c r="BD2421">
        <f t="shared" si="1274"/>
        <v>0</v>
      </c>
      <c r="BF2421">
        <f t="shared" si="1275"/>
        <v>0</v>
      </c>
      <c r="BG2421">
        <f t="shared" si="1276"/>
        <v>0</v>
      </c>
      <c r="BH2421">
        <f t="shared" si="1277"/>
        <v>0</v>
      </c>
      <c r="BI2421">
        <f t="shared" si="1278"/>
        <v>0</v>
      </c>
      <c r="BK2421">
        <f t="shared" si="1279"/>
        <v>0</v>
      </c>
      <c r="BL2421">
        <f t="shared" si="1280"/>
        <v>0</v>
      </c>
      <c r="BM2421">
        <f t="shared" si="1281"/>
        <v>0</v>
      </c>
      <c r="BN2421">
        <f t="shared" si="1282"/>
        <v>0</v>
      </c>
      <c r="BP2421">
        <f t="shared" si="1283"/>
        <v>0</v>
      </c>
      <c r="BQ2421">
        <f t="shared" si="1284"/>
        <v>0</v>
      </c>
      <c r="BR2421">
        <f t="shared" si="1285"/>
        <v>0</v>
      </c>
      <c r="BS2421">
        <f t="shared" si="1286"/>
        <v>0</v>
      </c>
      <c r="BU2421">
        <f t="shared" si="1287"/>
        <v>0</v>
      </c>
      <c r="BV2421">
        <f t="shared" si="1288"/>
        <v>0</v>
      </c>
      <c r="BW2421">
        <f t="shared" si="1289"/>
        <v>0</v>
      </c>
      <c r="BX2421">
        <f t="shared" si="1290"/>
        <v>0</v>
      </c>
      <c r="BY2421">
        <f t="shared" si="1291"/>
        <v>0</v>
      </c>
      <c r="BZ2421">
        <f t="shared" si="1292"/>
        <v>0</v>
      </c>
      <c r="CA2421">
        <f t="shared" si="1293"/>
        <v>0</v>
      </c>
      <c r="CB2421">
        <f t="shared" si="1294"/>
        <v>0</v>
      </c>
      <c r="CC2421">
        <f t="shared" si="1295"/>
        <v>0</v>
      </c>
      <c r="CD2421">
        <f t="shared" si="1296"/>
        <v>0</v>
      </c>
    </row>
    <row r="2422" spans="1:82" ht="15" customHeight="1">
      <c r="A2422" s="192"/>
      <c r="B2422" s="8"/>
      <c r="C2422" s="143" t="s">
        <v>183</v>
      </c>
      <c r="D2422" s="322" t="str">
        <f t="shared" si="1254"/>
        <v/>
      </c>
      <c r="E2422" s="323"/>
      <c r="F2422" s="323"/>
      <c r="G2422" s="323"/>
      <c r="H2422" s="323"/>
      <c r="I2422" s="323"/>
      <c r="J2422" s="323"/>
      <c r="K2422" s="323"/>
      <c r="L2422" s="323"/>
      <c r="M2422" s="323"/>
      <c r="N2422" s="323"/>
      <c r="O2422" s="324"/>
      <c r="P2422" s="234"/>
      <c r="Q2422" s="234"/>
      <c r="R2422" s="234"/>
      <c r="S2422" s="234"/>
      <c r="T2422" s="234"/>
      <c r="U2422" s="234"/>
      <c r="V2422" s="234"/>
      <c r="W2422" s="234"/>
      <c r="X2422" s="234"/>
      <c r="Y2422" s="234"/>
      <c r="Z2422" s="234"/>
      <c r="AA2422" s="234"/>
      <c r="AB2422" s="234"/>
      <c r="AC2422" s="234"/>
      <c r="AD2422" s="234"/>
      <c r="AG2422">
        <f t="shared" si="1255"/>
        <v>0</v>
      </c>
      <c r="AH2422">
        <f t="shared" si="1256"/>
        <v>0</v>
      </c>
      <c r="AI2422">
        <f t="shared" si="1257"/>
        <v>0</v>
      </c>
      <c r="AJ2422">
        <f t="shared" si="1258"/>
        <v>0</v>
      </c>
      <c r="AL2422">
        <f t="shared" si="1259"/>
        <v>0</v>
      </c>
      <c r="AM2422">
        <f t="shared" si="1260"/>
        <v>0</v>
      </c>
      <c r="AN2422">
        <f t="shared" si="1261"/>
        <v>0</v>
      </c>
      <c r="AO2422">
        <f t="shared" si="1262"/>
        <v>0</v>
      </c>
      <c r="AQ2422">
        <f t="shared" si="1263"/>
        <v>0</v>
      </c>
      <c r="AR2422">
        <f t="shared" si="1264"/>
        <v>0</v>
      </c>
      <c r="AS2422">
        <f t="shared" si="1265"/>
        <v>0</v>
      </c>
      <c r="AT2422">
        <f t="shared" si="1266"/>
        <v>0</v>
      </c>
      <c r="AV2422">
        <f t="shared" si="1267"/>
        <v>0</v>
      </c>
      <c r="AW2422">
        <f t="shared" si="1268"/>
        <v>0</v>
      </c>
      <c r="AX2422">
        <f t="shared" si="1269"/>
        <v>0</v>
      </c>
      <c r="AY2422">
        <f t="shared" si="1270"/>
        <v>0</v>
      </c>
      <c r="BA2422">
        <f t="shared" si="1271"/>
        <v>0</v>
      </c>
      <c r="BB2422">
        <f t="shared" si="1272"/>
        <v>0</v>
      </c>
      <c r="BC2422">
        <f t="shared" si="1273"/>
        <v>0</v>
      </c>
      <c r="BD2422">
        <f t="shared" si="1274"/>
        <v>0</v>
      </c>
      <c r="BF2422">
        <f t="shared" si="1275"/>
        <v>0</v>
      </c>
      <c r="BG2422">
        <f t="shared" si="1276"/>
        <v>0</v>
      </c>
      <c r="BH2422">
        <f t="shared" si="1277"/>
        <v>0</v>
      </c>
      <c r="BI2422">
        <f t="shared" si="1278"/>
        <v>0</v>
      </c>
      <c r="BK2422">
        <f t="shared" si="1279"/>
        <v>0</v>
      </c>
      <c r="BL2422">
        <f t="shared" si="1280"/>
        <v>0</v>
      </c>
      <c r="BM2422">
        <f t="shared" si="1281"/>
        <v>0</v>
      </c>
      <c r="BN2422">
        <f t="shared" si="1282"/>
        <v>0</v>
      </c>
      <c r="BP2422">
        <f t="shared" si="1283"/>
        <v>0</v>
      </c>
      <c r="BQ2422">
        <f t="shared" si="1284"/>
        <v>0</v>
      </c>
      <c r="BR2422">
        <f t="shared" si="1285"/>
        <v>0</v>
      </c>
      <c r="BS2422">
        <f t="shared" si="1286"/>
        <v>0</v>
      </c>
      <c r="BU2422">
        <f t="shared" si="1287"/>
        <v>0</v>
      </c>
      <c r="BV2422">
        <f t="shared" si="1288"/>
        <v>0</v>
      </c>
      <c r="BW2422">
        <f t="shared" si="1289"/>
        <v>0</v>
      </c>
      <c r="BX2422">
        <f t="shared" si="1290"/>
        <v>0</v>
      </c>
      <c r="BY2422">
        <f t="shared" si="1291"/>
        <v>0</v>
      </c>
      <c r="BZ2422">
        <f t="shared" si="1292"/>
        <v>0</v>
      </c>
      <c r="CA2422">
        <f t="shared" si="1293"/>
        <v>0</v>
      </c>
      <c r="CB2422">
        <f t="shared" si="1294"/>
        <v>0</v>
      </c>
      <c r="CC2422">
        <f t="shared" si="1295"/>
        <v>0</v>
      </c>
      <c r="CD2422">
        <f t="shared" si="1296"/>
        <v>0</v>
      </c>
    </row>
    <row r="2423" spans="1:82" ht="15" customHeight="1">
      <c r="A2423" s="192"/>
      <c r="B2423" s="8"/>
      <c r="C2423" s="143" t="s">
        <v>184</v>
      </c>
      <c r="D2423" s="322" t="str">
        <f t="shared" si="1254"/>
        <v/>
      </c>
      <c r="E2423" s="323"/>
      <c r="F2423" s="323"/>
      <c r="G2423" s="323"/>
      <c r="H2423" s="323"/>
      <c r="I2423" s="323"/>
      <c r="J2423" s="323"/>
      <c r="K2423" s="323"/>
      <c r="L2423" s="323"/>
      <c r="M2423" s="323"/>
      <c r="N2423" s="323"/>
      <c r="O2423" s="324"/>
      <c r="P2423" s="234"/>
      <c r="Q2423" s="234"/>
      <c r="R2423" s="234"/>
      <c r="S2423" s="234"/>
      <c r="T2423" s="234"/>
      <c r="U2423" s="234"/>
      <c r="V2423" s="234"/>
      <c r="W2423" s="234"/>
      <c r="X2423" s="234"/>
      <c r="Y2423" s="234"/>
      <c r="Z2423" s="234"/>
      <c r="AA2423" s="234"/>
      <c r="AB2423" s="234"/>
      <c r="AC2423" s="234"/>
      <c r="AD2423" s="234"/>
      <c r="AG2423">
        <f t="shared" si="1255"/>
        <v>0</v>
      </c>
      <c r="AH2423">
        <f t="shared" si="1256"/>
        <v>0</v>
      </c>
      <c r="AI2423">
        <f t="shared" si="1257"/>
        <v>0</v>
      </c>
      <c r="AJ2423">
        <f t="shared" si="1258"/>
        <v>0</v>
      </c>
      <c r="AL2423">
        <f t="shared" si="1259"/>
        <v>0</v>
      </c>
      <c r="AM2423">
        <f t="shared" si="1260"/>
        <v>0</v>
      </c>
      <c r="AN2423">
        <f t="shared" si="1261"/>
        <v>0</v>
      </c>
      <c r="AO2423">
        <f t="shared" si="1262"/>
        <v>0</v>
      </c>
      <c r="AQ2423">
        <f t="shared" si="1263"/>
        <v>0</v>
      </c>
      <c r="AR2423">
        <f t="shared" si="1264"/>
        <v>0</v>
      </c>
      <c r="AS2423">
        <f t="shared" si="1265"/>
        <v>0</v>
      </c>
      <c r="AT2423">
        <f t="shared" si="1266"/>
        <v>0</v>
      </c>
      <c r="AV2423">
        <f t="shared" si="1267"/>
        <v>0</v>
      </c>
      <c r="AW2423">
        <f t="shared" si="1268"/>
        <v>0</v>
      </c>
      <c r="AX2423">
        <f t="shared" si="1269"/>
        <v>0</v>
      </c>
      <c r="AY2423">
        <f t="shared" si="1270"/>
        <v>0</v>
      </c>
      <c r="BA2423">
        <f t="shared" si="1271"/>
        <v>0</v>
      </c>
      <c r="BB2423">
        <f t="shared" si="1272"/>
        <v>0</v>
      </c>
      <c r="BC2423">
        <f t="shared" si="1273"/>
        <v>0</v>
      </c>
      <c r="BD2423">
        <f t="shared" si="1274"/>
        <v>0</v>
      </c>
      <c r="BF2423">
        <f t="shared" si="1275"/>
        <v>0</v>
      </c>
      <c r="BG2423">
        <f t="shared" si="1276"/>
        <v>0</v>
      </c>
      <c r="BH2423">
        <f t="shared" si="1277"/>
        <v>0</v>
      </c>
      <c r="BI2423">
        <f t="shared" si="1278"/>
        <v>0</v>
      </c>
      <c r="BK2423">
        <f t="shared" si="1279"/>
        <v>0</v>
      </c>
      <c r="BL2423">
        <f t="shared" si="1280"/>
        <v>0</v>
      </c>
      <c r="BM2423">
        <f t="shared" si="1281"/>
        <v>0</v>
      </c>
      <c r="BN2423">
        <f t="shared" si="1282"/>
        <v>0</v>
      </c>
      <c r="BP2423">
        <f t="shared" si="1283"/>
        <v>0</v>
      </c>
      <c r="BQ2423">
        <f t="shared" si="1284"/>
        <v>0</v>
      </c>
      <c r="BR2423">
        <f t="shared" si="1285"/>
        <v>0</v>
      </c>
      <c r="BS2423">
        <f t="shared" si="1286"/>
        <v>0</v>
      </c>
      <c r="BU2423">
        <f t="shared" si="1287"/>
        <v>0</v>
      </c>
      <c r="BV2423">
        <f t="shared" si="1288"/>
        <v>0</v>
      </c>
      <c r="BW2423">
        <f t="shared" si="1289"/>
        <v>0</v>
      </c>
      <c r="BX2423">
        <f t="shared" si="1290"/>
        <v>0</v>
      </c>
      <c r="BY2423">
        <f t="shared" si="1291"/>
        <v>0</v>
      </c>
      <c r="BZ2423">
        <f t="shared" si="1292"/>
        <v>0</v>
      </c>
      <c r="CA2423">
        <f t="shared" si="1293"/>
        <v>0</v>
      </c>
      <c r="CB2423">
        <f t="shared" si="1294"/>
        <v>0</v>
      </c>
      <c r="CC2423">
        <f t="shared" si="1295"/>
        <v>0</v>
      </c>
      <c r="CD2423">
        <f t="shared" si="1296"/>
        <v>0</v>
      </c>
    </row>
    <row r="2424" spans="1:82" ht="15" customHeight="1">
      <c r="A2424" s="192"/>
      <c r="B2424" s="8"/>
      <c r="C2424" s="143" t="s">
        <v>185</v>
      </c>
      <c r="D2424" s="322" t="str">
        <f t="shared" si="1254"/>
        <v/>
      </c>
      <c r="E2424" s="323"/>
      <c r="F2424" s="323"/>
      <c r="G2424" s="323"/>
      <c r="H2424" s="323"/>
      <c r="I2424" s="323"/>
      <c r="J2424" s="323"/>
      <c r="K2424" s="323"/>
      <c r="L2424" s="323"/>
      <c r="M2424" s="323"/>
      <c r="N2424" s="323"/>
      <c r="O2424" s="324"/>
      <c r="P2424" s="234"/>
      <c r="Q2424" s="234"/>
      <c r="R2424" s="234"/>
      <c r="S2424" s="234"/>
      <c r="T2424" s="234"/>
      <c r="U2424" s="234"/>
      <c r="V2424" s="234"/>
      <c r="W2424" s="234"/>
      <c r="X2424" s="234"/>
      <c r="Y2424" s="234"/>
      <c r="Z2424" s="234"/>
      <c r="AA2424" s="234"/>
      <c r="AB2424" s="234"/>
      <c r="AC2424" s="234"/>
      <c r="AD2424" s="234"/>
      <c r="AG2424">
        <f t="shared" si="1255"/>
        <v>0</v>
      </c>
      <c r="AH2424">
        <f t="shared" si="1256"/>
        <v>0</v>
      </c>
      <c r="AI2424">
        <f t="shared" si="1257"/>
        <v>0</v>
      </c>
      <c r="AJ2424">
        <f t="shared" si="1258"/>
        <v>0</v>
      </c>
      <c r="AL2424">
        <f t="shared" si="1259"/>
        <v>0</v>
      </c>
      <c r="AM2424">
        <f t="shared" si="1260"/>
        <v>0</v>
      </c>
      <c r="AN2424">
        <f t="shared" si="1261"/>
        <v>0</v>
      </c>
      <c r="AO2424">
        <f t="shared" si="1262"/>
        <v>0</v>
      </c>
      <c r="AQ2424">
        <f t="shared" si="1263"/>
        <v>0</v>
      </c>
      <c r="AR2424">
        <f t="shared" si="1264"/>
        <v>0</v>
      </c>
      <c r="AS2424">
        <f t="shared" si="1265"/>
        <v>0</v>
      </c>
      <c r="AT2424">
        <f t="shared" si="1266"/>
        <v>0</v>
      </c>
      <c r="AV2424">
        <f t="shared" si="1267"/>
        <v>0</v>
      </c>
      <c r="AW2424">
        <f t="shared" si="1268"/>
        <v>0</v>
      </c>
      <c r="AX2424">
        <f t="shared" si="1269"/>
        <v>0</v>
      </c>
      <c r="AY2424">
        <f t="shared" si="1270"/>
        <v>0</v>
      </c>
      <c r="BA2424">
        <f t="shared" si="1271"/>
        <v>0</v>
      </c>
      <c r="BB2424">
        <f t="shared" si="1272"/>
        <v>0</v>
      </c>
      <c r="BC2424">
        <f t="shared" si="1273"/>
        <v>0</v>
      </c>
      <c r="BD2424">
        <f t="shared" si="1274"/>
        <v>0</v>
      </c>
      <c r="BF2424">
        <f t="shared" si="1275"/>
        <v>0</v>
      </c>
      <c r="BG2424">
        <f t="shared" si="1276"/>
        <v>0</v>
      </c>
      <c r="BH2424">
        <f t="shared" si="1277"/>
        <v>0</v>
      </c>
      <c r="BI2424">
        <f t="shared" si="1278"/>
        <v>0</v>
      </c>
      <c r="BK2424">
        <f t="shared" si="1279"/>
        <v>0</v>
      </c>
      <c r="BL2424">
        <f t="shared" si="1280"/>
        <v>0</v>
      </c>
      <c r="BM2424">
        <f t="shared" si="1281"/>
        <v>0</v>
      </c>
      <c r="BN2424">
        <f t="shared" si="1282"/>
        <v>0</v>
      </c>
      <c r="BP2424">
        <f t="shared" si="1283"/>
        <v>0</v>
      </c>
      <c r="BQ2424">
        <f t="shared" si="1284"/>
        <v>0</v>
      </c>
      <c r="BR2424">
        <f t="shared" si="1285"/>
        <v>0</v>
      </c>
      <c r="BS2424">
        <f t="shared" si="1286"/>
        <v>0</v>
      </c>
      <c r="BU2424">
        <f t="shared" si="1287"/>
        <v>0</v>
      </c>
      <c r="BV2424">
        <f t="shared" si="1288"/>
        <v>0</v>
      </c>
      <c r="BW2424">
        <f t="shared" si="1289"/>
        <v>0</v>
      </c>
      <c r="BX2424">
        <f t="shared" si="1290"/>
        <v>0</v>
      </c>
      <c r="BY2424">
        <f t="shared" si="1291"/>
        <v>0</v>
      </c>
      <c r="BZ2424">
        <f t="shared" si="1292"/>
        <v>0</v>
      </c>
      <c r="CA2424">
        <f t="shared" si="1293"/>
        <v>0</v>
      </c>
      <c r="CB2424">
        <f t="shared" si="1294"/>
        <v>0</v>
      </c>
      <c r="CC2424">
        <f t="shared" si="1295"/>
        <v>0</v>
      </c>
      <c r="CD2424">
        <f t="shared" si="1296"/>
        <v>0</v>
      </c>
    </row>
    <row r="2425" spans="1:82" ht="15" customHeight="1">
      <c r="A2425" s="192"/>
      <c r="B2425" s="8"/>
      <c r="C2425" s="143" t="s">
        <v>186</v>
      </c>
      <c r="D2425" s="322" t="str">
        <f t="shared" si="1254"/>
        <v/>
      </c>
      <c r="E2425" s="323"/>
      <c r="F2425" s="323"/>
      <c r="G2425" s="323"/>
      <c r="H2425" s="323"/>
      <c r="I2425" s="323"/>
      <c r="J2425" s="323"/>
      <c r="K2425" s="323"/>
      <c r="L2425" s="323"/>
      <c r="M2425" s="323"/>
      <c r="N2425" s="323"/>
      <c r="O2425" s="324"/>
      <c r="P2425" s="234"/>
      <c r="Q2425" s="234"/>
      <c r="R2425" s="234"/>
      <c r="S2425" s="234"/>
      <c r="T2425" s="234"/>
      <c r="U2425" s="234"/>
      <c r="V2425" s="234"/>
      <c r="W2425" s="234"/>
      <c r="X2425" s="234"/>
      <c r="Y2425" s="234"/>
      <c r="Z2425" s="234"/>
      <c r="AA2425" s="234"/>
      <c r="AB2425" s="234"/>
      <c r="AC2425" s="234"/>
      <c r="AD2425" s="234"/>
      <c r="AG2425">
        <f t="shared" si="1255"/>
        <v>0</v>
      </c>
      <c r="AH2425">
        <f t="shared" si="1256"/>
        <v>0</v>
      </c>
      <c r="AI2425">
        <f t="shared" si="1257"/>
        <v>0</v>
      </c>
      <c r="AJ2425">
        <f t="shared" si="1258"/>
        <v>0</v>
      </c>
      <c r="AL2425">
        <f t="shared" si="1259"/>
        <v>0</v>
      </c>
      <c r="AM2425">
        <f t="shared" si="1260"/>
        <v>0</v>
      </c>
      <c r="AN2425">
        <f t="shared" si="1261"/>
        <v>0</v>
      </c>
      <c r="AO2425">
        <f t="shared" si="1262"/>
        <v>0</v>
      </c>
      <c r="AQ2425">
        <f t="shared" si="1263"/>
        <v>0</v>
      </c>
      <c r="AR2425">
        <f t="shared" si="1264"/>
        <v>0</v>
      </c>
      <c r="AS2425">
        <f t="shared" si="1265"/>
        <v>0</v>
      </c>
      <c r="AT2425">
        <f t="shared" si="1266"/>
        <v>0</v>
      </c>
      <c r="AV2425">
        <f t="shared" si="1267"/>
        <v>0</v>
      </c>
      <c r="AW2425">
        <f t="shared" si="1268"/>
        <v>0</v>
      </c>
      <c r="AX2425">
        <f t="shared" si="1269"/>
        <v>0</v>
      </c>
      <c r="AY2425">
        <f t="shared" si="1270"/>
        <v>0</v>
      </c>
      <c r="BA2425">
        <f t="shared" si="1271"/>
        <v>0</v>
      </c>
      <c r="BB2425">
        <f t="shared" si="1272"/>
        <v>0</v>
      </c>
      <c r="BC2425">
        <f t="shared" si="1273"/>
        <v>0</v>
      </c>
      <c r="BD2425">
        <f t="shared" si="1274"/>
        <v>0</v>
      </c>
      <c r="BF2425">
        <f t="shared" si="1275"/>
        <v>0</v>
      </c>
      <c r="BG2425">
        <f t="shared" si="1276"/>
        <v>0</v>
      </c>
      <c r="BH2425">
        <f t="shared" si="1277"/>
        <v>0</v>
      </c>
      <c r="BI2425">
        <f t="shared" si="1278"/>
        <v>0</v>
      </c>
      <c r="BK2425">
        <f t="shared" si="1279"/>
        <v>0</v>
      </c>
      <c r="BL2425">
        <f t="shared" si="1280"/>
        <v>0</v>
      </c>
      <c r="BM2425">
        <f t="shared" si="1281"/>
        <v>0</v>
      </c>
      <c r="BN2425">
        <f t="shared" si="1282"/>
        <v>0</v>
      </c>
      <c r="BP2425">
        <f t="shared" si="1283"/>
        <v>0</v>
      </c>
      <c r="BQ2425">
        <f t="shared" si="1284"/>
        <v>0</v>
      </c>
      <c r="BR2425">
        <f t="shared" si="1285"/>
        <v>0</v>
      </c>
      <c r="BS2425">
        <f t="shared" si="1286"/>
        <v>0</v>
      </c>
      <c r="BU2425">
        <f t="shared" si="1287"/>
        <v>0</v>
      </c>
      <c r="BV2425">
        <f t="shared" si="1288"/>
        <v>0</v>
      </c>
      <c r="BW2425">
        <f t="shared" si="1289"/>
        <v>0</v>
      </c>
      <c r="BX2425">
        <f t="shared" si="1290"/>
        <v>0</v>
      </c>
      <c r="BY2425">
        <f t="shared" si="1291"/>
        <v>0</v>
      </c>
      <c r="BZ2425">
        <f t="shared" si="1292"/>
        <v>0</v>
      </c>
      <c r="CA2425">
        <f t="shared" si="1293"/>
        <v>0</v>
      </c>
      <c r="CB2425">
        <f t="shared" si="1294"/>
        <v>0</v>
      </c>
      <c r="CC2425">
        <f t="shared" si="1295"/>
        <v>0</v>
      </c>
      <c r="CD2425">
        <f t="shared" si="1296"/>
        <v>0</v>
      </c>
    </row>
    <row r="2426" spans="1:82" ht="15" customHeight="1">
      <c r="A2426" s="192"/>
      <c r="B2426" s="8"/>
      <c r="C2426" s="143" t="s">
        <v>187</v>
      </c>
      <c r="D2426" s="322" t="str">
        <f t="shared" si="1254"/>
        <v/>
      </c>
      <c r="E2426" s="323"/>
      <c r="F2426" s="323"/>
      <c r="G2426" s="323"/>
      <c r="H2426" s="323"/>
      <c r="I2426" s="323"/>
      <c r="J2426" s="323"/>
      <c r="K2426" s="323"/>
      <c r="L2426" s="323"/>
      <c r="M2426" s="323"/>
      <c r="N2426" s="323"/>
      <c r="O2426" s="324"/>
      <c r="P2426" s="234"/>
      <c r="Q2426" s="234"/>
      <c r="R2426" s="234"/>
      <c r="S2426" s="234"/>
      <c r="T2426" s="234"/>
      <c r="U2426" s="234"/>
      <c r="V2426" s="234"/>
      <c r="W2426" s="234"/>
      <c r="X2426" s="234"/>
      <c r="Y2426" s="234"/>
      <c r="Z2426" s="234"/>
      <c r="AA2426" s="234"/>
      <c r="AB2426" s="234"/>
      <c r="AC2426" s="234"/>
      <c r="AD2426" s="234"/>
      <c r="AG2426">
        <f t="shared" si="1255"/>
        <v>0</v>
      </c>
      <c r="AH2426">
        <f t="shared" si="1256"/>
        <v>0</v>
      </c>
      <c r="AI2426">
        <f t="shared" si="1257"/>
        <v>0</v>
      </c>
      <c r="AJ2426">
        <f t="shared" si="1258"/>
        <v>0</v>
      </c>
      <c r="AL2426">
        <f t="shared" si="1259"/>
        <v>0</v>
      </c>
      <c r="AM2426">
        <f t="shared" si="1260"/>
        <v>0</v>
      </c>
      <c r="AN2426">
        <f t="shared" si="1261"/>
        <v>0</v>
      </c>
      <c r="AO2426">
        <f t="shared" si="1262"/>
        <v>0</v>
      </c>
      <c r="AQ2426">
        <f t="shared" si="1263"/>
        <v>0</v>
      </c>
      <c r="AR2426">
        <f t="shared" si="1264"/>
        <v>0</v>
      </c>
      <c r="AS2426">
        <f t="shared" si="1265"/>
        <v>0</v>
      </c>
      <c r="AT2426">
        <f t="shared" si="1266"/>
        <v>0</v>
      </c>
      <c r="AV2426">
        <f t="shared" si="1267"/>
        <v>0</v>
      </c>
      <c r="AW2426">
        <f t="shared" si="1268"/>
        <v>0</v>
      </c>
      <c r="AX2426">
        <f t="shared" si="1269"/>
        <v>0</v>
      </c>
      <c r="AY2426">
        <f t="shared" si="1270"/>
        <v>0</v>
      </c>
      <c r="BA2426">
        <f t="shared" si="1271"/>
        <v>0</v>
      </c>
      <c r="BB2426">
        <f t="shared" si="1272"/>
        <v>0</v>
      </c>
      <c r="BC2426">
        <f t="shared" si="1273"/>
        <v>0</v>
      </c>
      <c r="BD2426">
        <f t="shared" si="1274"/>
        <v>0</v>
      </c>
      <c r="BF2426">
        <f t="shared" si="1275"/>
        <v>0</v>
      </c>
      <c r="BG2426">
        <f t="shared" si="1276"/>
        <v>0</v>
      </c>
      <c r="BH2426">
        <f t="shared" si="1277"/>
        <v>0</v>
      </c>
      <c r="BI2426">
        <f t="shared" si="1278"/>
        <v>0</v>
      </c>
      <c r="BK2426">
        <f t="shared" si="1279"/>
        <v>0</v>
      </c>
      <c r="BL2426">
        <f t="shared" si="1280"/>
        <v>0</v>
      </c>
      <c r="BM2426">
        <f t="shared" si="1281"/>
        <v>0</v>
      </c>
      <c r="BN2426">
        <f t="shared" si="1282"/>
        <v>0</v>
      </c>
      <c r="BP2426">
        <f t="shared" si="1283"/>
        <v>0</v>
      </c>
      <c r="BQ2426">
        <f t="shared" si="1284"/>
        <v>0</v>
      </c>
      <c r="BR2426">
        <f t="shared" si="1285"/>
        <v>0</v>
      </c>
      <c r="BS2426">
        <f t="shared" si="1286"/>
        <v>0</v>
      </c>
      <c r="BU2426">
        <f t="shared" si="1287"/>
        <v>0</v>
      </c>
      <c r="BV2426">
        <f t="shared" si="1288"/>
        <v>0</v>
      </c>
      <c r="BW2426">
        <f t="shared" si="1289"/>
        <v>0</v>
      </c>
      <c r="BX2426">
        <f t="shared" si="1290"/>
        <v>0</v>
      </c>
      <c r="BY2426">
        <f t="shared" si="1291"/>
        <v>0</v>
      </c>
      <c r="BZ2426">
        <f t="shared" si="1292"/>
        <v>0</v>
      </c>
      <c r="CA2426">
        <f t="shared" si="1293"/>
        <v>0</v>
      </c>
      <c r="CB2426">
        <f t="shared" si="1294"/>
        <v>0</v>
      </c>
      <c r="CC2426">
        <f t="shared" si="1295"/>
        <v>0</v>
      </c>
      <c r="CD2426">
        <f t="shared" si="1296"/>
        <v>0</v>
      </c>
    </row>
    <row r="2427" spans="1:82" ht="15" customHeight="1">
      <c r="A2427" s="192"/>
      <c r="B2427" s="8"/>
      <c r="C2427" s="143" t="s">
        <v>188</v>
      </c>
      <c r="D2427" s="322" t="str">
        <f t="shared" si="1254"/>
        <v/>
      </c>
      <c r="E2427" s="323"/>
      <c r="F2427" s="323"/>
      <c r="G2427" s="323"/>
      <c r="H2427" s="323"/>
      <c r="I2427" s="323"/>
      <c r="J2427" s="323"/>
      <c r="K2427" s="323"/>
      <c r="L2427" s="323"/>
      <c r="M2427" s="323"/>
      <c r="N2427" s="323"/>
      <c r="O2427" s="324"/>
      <c r="P2427" s="234"/>
      <c r="Q2427" s="234"/>
      <c r="R2427" s="234"/>
      <c r="S2427" s="234"/>
      <c r="T2427" s="234"/>
      <c r="U2427" s="234"/>
      <c r="V2427" s="234"/>
      <c r="W2427" s="234"/>
      <c r="X2427" s="234"/>
      <c r="Y2427" s="234"/>
      <c r="Z2427" s="234"/>
      <c r="AA2427" s="234"/>
      <c r="AB2427" s="234"/>
      <c r="AC2427" s="234"/>
      <c r="AD2427" s="234"/>
      <c r="AG2427">
        <f t="shared" si="1255"/>
        <v>0</v>
      </c>
      <c r="AH2427">
        <f t="shared" si="1256"/>
        <v>0</v>
      </c>
      <c r="AI2427">
        <f t="shared" si="1257"/>
        <v>0</v>
      </c>
      <c r="AJ2427">
        <f t="shared" si="1258"/>
        <v>0</v>
      </c>
      <c r="AL2427">
        <f t="shared" si="1259"/>
        <v>0</v>
      </c>
      <c r="AM2427">
        <f t="shared" si="1260"/>
        <v>0</v>
      </c>
      <c r="AN2427">
        <f t="shared" si="1261"/>
        <v>0</v>
      </c>
      <c r="AO2427">
        <f t="shared" si="1262"/>
        <v>0</v>
      </c>
      <c r="AQ2427">
        <f t="shared" si="1263"/>
        <v>0</v>
      </c>
      <c r="AR2427">
        <f t="shared" si="1264"/>
        <v>0</v>
      </c>
      <c r="AS2427">
        <f t="shared" si="1265"/>
        <v>0</v>
      </c>
      <c r="AT2427">
        <f t="shared" si="1266"/>
        <v>0</v>
      </c>
      <c r="AV2427">
        <f t="shared" si="1267"/>
        <v>0</v>
      </c>
      <c r="AW2427">
        <f t="shared" si="1268"/>
        <v>0</v>
      </c>
      <c r="AX2427">
        <f t="shared" si="1269"/>
        <v>0</v>
      </c>
      <c r="AY2427">
        <f t="shared" si="1270"/>
        <v>0</v>
      </c>
      <c r="BA2427">
        <f t="shared" si="1271"/>
        <v>0</v>
      </c>
      <c r="BB2427">
        <f t="shared" si="1272"/>
        <v>0</v>
      </c>
      <c r="BC2427">
        <f t="shared" si="1273"/>
        <v>0</v>
      </c>
      <c r="BD2427">
        <f t="shared" si="1274"/>
        <v>0</v>
      </c>
      <c r="BF2427">
        <f t="shared" si="1275"/>
        <v>0</v>
      </c>
      <c r="BG2427">
        <f t="shared" si="1276"/>
        <v>0</v>
      </c>
      <c r="BH2427">
        <f t="shared" si="1277"/>
        <v>0</v>
      </c>
      <c r="BI2427">
        <f t="shared" si="1278"/>
        <v>0</v>
      </c>
      <c r="BK2427">
        <f t="shared" si="1279"/>
        <v>0</v>
      </c>
      <c r="BL2427">
        <f t="shared" si="1280"/>
        <v>0</v>
      </c>
      <c r="BM2427">
        <f t="shared" si="1281"/>
        <v>0</v>
      </c>
      <c r="BN2427">
        <f t="shared" si="1282"/>
        <v>0</v>
      </c>
      <c r="BP2427">
        <f t="shared" si="1283"/>
        <v>0</v>
      </c>
      <c r="BQ2427">
        <f t="shared" si="1284"/>
        <v>0</v>
      </c>
      <c r="BR2427">
        <f t="shared" si="1285"/>
        <v>0</v>
      </c>
      <c r="BS2427">
        <f t="shared" si="1286"/>
        <v>0</v>
      </c>
      <c r="BU2427">
        <f t="shared" si="1287"/>
        <v>0</v>
      </c>
      <c r="BV2427">
        <f t="shared" si="1288"/>
        <v>0</v>
      </c>
      <c r="BW2427">
        <f t="shared" si="1289"/>
        <v>0</v>
      </c>
      <c r="BX2427">
        <f t="shared" si="1290"/>
        <v>0</v>
      </c>
      <c r="BY2427">
        <f t="shared" si="1291"/>
        <v>0</v>
      </c>
      <c r="BZ2427">
        <f t="shared" si="1292"/>
        <v>0</v>
      </c>
      <c r="CA2427">
        <f t="shared" si="1293"/>
        <v>0</v>
      </c>
      <c r="CB2427">
        <f t="shared" si="1294"/>
        <v>0</v>
      </c>
      <c r="CC2427">
        <f t="shared" si="1295"/>
        <v>0</v>
      </c>
      <c r="CD2427">
        <f t="shared" si="1296"/>
        <v>0</v>
      </c>
    </row>
    <row r="2428" spans="1:82" ht="15" customHeight="1">
      <c r="A2428" s="192"/>
      <c r="B2428" s="8"/>
      <c r="C2428" s="143" t="s">
        <v>189</v>
      </c>
      <c r="D2428" s="322" t="str">
        <f t="shared" si="1254"/>
        <v/>
      </c>
      <c r="E2428" s="323"/>
      <c r="F2428" s="323"/>
      <c r="G2428" s="323"/>
      <c r="H2428" s="323"/>
      <c r="I2428" s="323"/>
      <c r="J2428" s="323"/>
      <c r="K2428" s="323"/>
      <c r="L2428" s="323"/>
      <c r="M2428" s="323"/>
      <c r="N2428" s="323"/>
      <c r="O2428" s="324"/>
      <c r="P2428" s="234"/>
      <c r="Q2428" s="234"/>
      <c r="R2428" s="234"/>
      <c r="S2428" s="234"/>
      <c r="T2428" s="234"/>
      <c r="U2428" s="234"/>
      <c r="V2428" s="234"/>
      <c r="W2428" s="234"/>
      <c r="X2428" s="234"/>
      <c r="Y2428" s="234"/>
      <c r="Z2428" s="234"/>
      <c r="AA2428" s="234"/>
      <c r="AB2428" s="234"/>
      <c r="AC2428" s="234"/>
      <c r="AD2428" s="234"/>
      <c r="AG2428">
        <f t="shared" si="1255"/>
        <v>0</v>
      </c>
      <c r="AH2428">
        <f t="shared" si="1256"/>
        <v>0</v>
      </c>
      <c r="AI2428">
        <f t="shared" si="1257"/>
        <v>0</v>
      </c>
      <c r="AJ2428">
        <f t="shared" si="1258"/>
        <v>0</v>
      </c>
      <c r="AL2428">
        <f t="shared" si="1259"/>
        <v>0</v>
      </c>
      <c r="AM2428">
        <f t="shared" si="1260"/>
        <v>0</v>
      </c>
      <c r="AN2428">
        <f t="shared" si="1261"/>
        <v>0</v>
      </c>
      <c r="AO2428">
        <f t="shared" si="1262"/>
        <v>0</v>
      </c>
      <c r="AQ2428">
        <f t="shared" si="1263"/>
        <v>0</v>
      </c>
      <c r="AR2428">
        <f t="shared" si="1264"/>
        <v>0</v>
      </c>
      <c r="AS2428">
        <f t="shared" si="1265"/>
        <v>0</v>
      </c>
      <c r="AT2428">
        <f t="shared" si="1266"/>
        <v>0</v>
      </c>
      <c r="AV2428">
        <f t="shared" si="1267"/>
        <v>0</v>
      </c>
      <c r="AW2428">
        <f t="shared" si="1268"/>
        <v>0</v>
      </c>
      <c r="AX2428">
        <f t="shared" si="1269"/>
        <v>0</v>
      </c>
      <c r="AY2428">
        <f t="shared" si="1270"/>
        <v>0</v>
      </c>
      <c r="BA2428">
        <f t="shared" si="1271"/>
        <v>0</v>
      </c>
      <c r="BB2428">
        <f t="shared" si="1272"/>
        <v>0</v>
      </c>
      <c r="BC2428">
        <f t="shared" si="1273"/>
        <v>0</v>
      </c>
      <c r="BD2428">
        <f t="shared" si="1274"/>
        <v>0</v>
      </c>
      <c r="BF2428">
        <f t="shared" si="1275"/>
        <v>0</v>
      </c>
      <c r="BG2428">
        <f t="shared" si="1276"/>
        <v>0</v>
      </c>
      <c r="BH2428">
        <f t="shared" si="1277"/>
        <v>0</v>
      </c>
      <c r="BI2428">
        <f t="shared" si="1278"/>
        <v>0</v>
      </c>
      <c r="BK2428">
        <f t="shared" si="1279"/>
        <v>0</v>
      </c>
      <c r="BL2428">
        <f t="shared" si="1280"/>
        <v>0</v>
      </c>
      <c r="BM2428">
        <f t="shared" si="1281"/>
        <v>0</v>
      </c>
      <c r="BN2428">
        <f t="shared" si="1282"/>
        <v>0</v>
      </c>
      <c r="BP2428">
        <f t="shared" si="1283"/>
        <v>0</v>
      </c>
      <c r="BQ2428">
        <f t="shared" si="1284"/>
        <v>0</v>
      </c>
      <c r="BR2428">
        <f t="shared" si="1285"/>
        <v>0</v>
      </c>
      <c r="BS2428">
        <f t="shared" si="1286"/>
        <v>0</v>
      </c>
      <c r="BU2428">
        <f t="shared" si="1287"/>
        <v>0</v>
      </c>
      <c r="BV2428">
        <f t="shared" si="1288"/>
        <v>0</v>
      </c>
      <c r="BW2428">
        <f t="shared" si="1289"/>
        <v>0</v>
      </c>
      <c r="BX2428">
        <f t="shared" si="1290"/>
        <v>0</v>
      </c>
      <c r="BY2428">
        <f t="shared" si="1291"/>
        <v>0</v>
      </c>
      <c r="BZ2428">
        <f t="shared" si="1292"/>
        <v>0</v>
      </c>
      <c r="CA2428">
        <f t="shared" si="1293"/>
        <v>0</v>
      </c>
      <c r="CB2428">
        <f t="shared" si="1294"/>
        <v>0</v>
      </c>
      <c r="CC2428">
        <f t="shared" si="1295"/>
        <v>0</v>
      </c>
      <c r="CD2428">
        <f t="shared" si="1296"/>
        <v>0</v>
      </c>
    </row>
    <row r="2429" spans="1:82" ht="15" customHeight="1">
      <c r="A2429" s="192"/>
      <c r="B2429" s="8"/>
      <c r="C2429" s="143" t="s">
        <v>190</v>
      </c>
      <c r="D2429" s="322" t="str">
        <f t="shared" si="1254"/>
        <v/>
      </c>
      <c r="E2429" s="323"/>
      <c r="F2429" s="323"/>
      <c r="G2429" s="323"/>
      <c r="H2429" s="323"/>
      <c r="I2429" s="323"/>
      <c r="J2429" s="323"/>
      <c r="K2429" s="323"/>
      <c r="L2429" s="323"/>
      <c r="M2429" s="323"/>
      <c r="N2429" s="323"/>
      <c r="O2429" s="324"/>
      <c r="P2429" s="234"/>
      <c r="Q2429" s="234"/>
      <c r="R2429" s="234"/>
      <c r="S2429" s="234"/>
      <c r="T2429" s="234"/>
      <c r="U2429" s="234"/>
      <c r="V2429" s="234"/>
      <c r="W2429" s="234"/>
      <c r="X2429" s="234"/>
      <c r="Y2429" s="234"/>
      <c r="Z2429" s="234"/>
      <c r="AA2429" s="234"/>
      <c r="AB2429" s="234"/>
      <c r="AC2429" s="234"/>
      <c r="AD2429" s="234"/>
      <c r="AG2429">
        <f t="shared" si="1255"/>
        <v>0</v>
      </c>
      <c r="AH2429">
        <f t="shared" si="1256"/>
        <v>0</v>
      </c>
      <c r="AI2429">
        <f t="shared" si="1257"/>
        <v>0</v>
      </c>
      <c r="AJ2429">
        <f t="shared" si="1258"/>
        <v>0</v>
      </c>
      <c r="AL2429">
        <f t="shared" si="1259"/>
        <v>0</v>
      </c>
      <c r="AM2429">
        <f t="shared" si="1260"/>
        <v>0</v>
      </c>
      <c r="AN2429">
        <f t="shared" si="1261"/>
        <v>0</v>
      </c>
      <c r="AO2429">
        <f t="shared" si="1262"/>
        <v>0</v>
      </c>
      <c r="AQ2429">
        <f t="shared" si="1263"/>
        <v>0</v>
      </c>
      <c r="AR2429">
        <f t="shared" si="1264"/>
        <v>0</v>
      </c>
      <c r="AS2429">
        <f t="shared" si="1265"/>
        <v>0</v>
      </c>
      <c r="AT2429">
        <f t="shared" si="1266"/>
        <v>0</v>
      </c>
      <c r="AV2429">
        <f t="shared" si="1267"/>
        <v>0</v>
      </c>
      <c r="AW2429">
        <f t="shared" si="1268"/>
        <v>0</v>
      </c>
      <c r="AX2429">
        <f t="shared" si="1269"/>
        <v>0</v>
      </c>
      <c r="AY2429">
        <f t="shared" si="1270"/>
        <v>0</v>
      </c>
      <c r="BA2429">
        <f t="shared" si="1271"/>
        <v>0</v>
      </c>
      <c r="BB2429">
        <f t="shared" si="1272"/>
        <v>0</v>
      </c>
      <c r="BC2429">
        <f t="shared" si="1273"/>
        <v>0</v>
      </c>
      <c r="BD2429">
        <f t="shared" si="1274"/>
        <v>0</v>
      </c>
      <c r="BF2429">
        <f t="shared" si="1275"/>
        <v>0</v>
      </c>
      <c r="BG2429">
        <f t="shared" si="1276"/>
        <v>0</v>
      </c>
      <c r="BH2429">
        <f t="shared" si="1277"/>
        <v>0</v>
      </c>
      <c r="BI2429">
        <f t="shared" si="1278"/>
        <v>0</v>
      </c>
      <c r="BK2429">
        <f t="shared" si="1279"/>
        <v>0</v>
      </c>
      <c r="BL2429">
        <f t="shared" si="1280"/>
        <v>0</v>
      </c>
      <c r="BM2429">
        <f t="shared" si="1281"/>
        <v>0</v>
      </c>
      <c r="BN2429">
        <f t="shared" si="1282"/>
        <v>0</v>
      </c>
      <c r="BP2429">
        <f t="shared" si="1283"/>
        <v>0</v>
      </c>
      <c r="BQ2429">
        <f t="shared" si="1284"/>
        <v>0</v>
      </c>
      <c r="BR2429">
        <f t="shared" si="1285"/>
        <v>0</v>
      </c>
      <c r="BS2429">
        <f t="shared" si="1286"/>
        <v>0</v>
      </c>
      <c r="BU2429">
        <f t="shared" si="1287"/>
        <v>0</v>
      </c>
      <c r="BV2429">
        <f t="shared" si="1288"/>
        <v>0</v>
      </c>
      <c r="BW2429">
        <f t="shared" si="1289"/>
        <v>0</v>
      </c>
      <c r="BX2429">
        <f t="shared" si="1290"/>
        <v>0</v>
      </c>
      <c r="BY2429">
        <f t="shared" si="1291"/>
        <v>0</v>
      </c>
      <c r="BZ2429">
        <f t="shared" si="1292"/>
        <v>0</v>
      </c>
      <c r="CA2429">
        <f t="shared" si="1293"/>
        <v>0</v>
      </c>
      <c r="CB2429">
        <f t="shared" si="1294"/>
        <v>0</v>
      </c>
      <c r="CC2429">
        <f t="shared" si="1295"/>
        <v>0</v>
      </c>
      <c r="CD2429">
        <f t="shared" si="1296"/>
        <v>0</v>
      </c>
    </row>
    <row r="2430" spans="1:82" ht="15" customHeight="1">
      <c r="A2430" s="192"/>
      <c r="B2430" s="8"/>
      <c r="C2430" s="143" t="s">
        <v>191</v>
      </c>
      <c r="D2430" s="322" t="str">
        <f t="shared" si="1254"/>
        <v/>
      </c>
      <c r="E2430" s="323"/>
      <c r="F2430" s="323"/>
      <c r="G2430" s="323"/>
      <c r="H2430" s="323"/>
      <c r="I2430" s="323"/>
      <c r="J2430" s="323"/>
      <c r="K2430" s="323"/>
      <c r="L2430" s="323"/>
      <c r="M2430" s="323"/>
      <c r="N2430" s="323"/>
      <c r="O2430" s="324"/>
      <c r="P2430" s="234"/>
      <c r="Q2430" s="234"/>
      <c r="R2430" s="234"/>
      <c r="S2430" s="234"/>
      <c r="T2430" s="234"/>
      <c r="U2430" s="234"/>
      <c r="V2430" s="234"/>
      <c r="W2430" s="234"/>
      <c r="X2430" s="234"/>
      <c r="Y2430" s="234"/>
      <c r="Z2430" s="234"/>
      <c r="AA2430" s="234"/>
      <c r="AB2430" s="234"/>
      <c r="AC2430" s="234"/>
      <c r="AD2430" s="234"/>
      <c r="AG2430">
        <f t="shared" si="1255"/>
        <v>0</v>
      </c>
      <c r="AH2430">
        <f t="shared" si="1256"/>
        <v>0</v>
      </c>
      <c r="AI2430">
        <f t="shared" si="1257"/>
        <v>0</v>
      </c>
      <c r="AJ2430">
        <f t="shared" si="1258"/>
        <v>0</v>
      </c>
      <c r="AL2430">
        <f t="shared" si="1259"/>
        <v>0</v>
      </c>
      <c r="AM2430">
        <f t="shared" si="1260"/>
        <v>0</v>
      </c>
      <c r="AN2430">
        <f t="shared" si="1261"/>
        <v>0</v>
      </c>
      <c r="AO2430">
        <f t="shared" si="1262"/>
        <v>0</v>
      </c>
      <c r="AQ2430">
        <f t="shared" si="1263"/>
        <v>0</v>
      </c>
      <c r="AR2430">
        <f t="shared" si="1264"/>
        <v>0</v>
      </c>
      <c r="AS2430">
        <f t="shared" si="1265"/>
        <v>0</v>
      </c>
      <c r="AT2430">
        <f t="shared" si="1266"/>
        <v>0</v>
      </c>
      <c r="AV2430">
        <f t="shared" si="1267"/>
        <v>0</v>
      </c>
      <c r="AW2430">
        <f t="shared" si="1268"/>
        <v>0</v>
      </c>
      <c r="AX2430">
        <f t="shared" si="1269"/>
        <v>0</v>
      </c>
      <c r="AY2430">
        <f t="shared" si="1270"/>
        <v>0</v>
      </c>
      <c r="BA2430">
        <f t="shared" si="1271"/>
        <v>0</v>
      </c>
      <c r="BB2430">
        <f t="shared" si="1272"/>
        <v>0</v>
      </c>
      <c r="BC2430">
        <f t="shared" si="1273"/>
        <v>0</v>
      </c>
      <c r="BD2430">
        <f t="shared" si="1274"/>
        <v>0</v>
      </c>
      <c r="BF2430">
        <f t="shared" si="1275"/>
        <v>0</v>
      </c>
      <c r="BG2430">
        <f t="shared" si="1276"/>
        <v>0</v>
      </c>
      <c r="BH2430">
        <f t="shared" si="1277"/>
        <v>0</v>
      </c>
      <c r="BI2430">
        <f t="shared" si="1278"/>
        <v>0</v>
      </c>
      <c r="BK2430">
        <f t="shared" si="1279"/>
        <v>0</v>
      </c>
      <c r="BL2430">
        <f t="shared" si="1280"/>
        <v>0</v>
      </c>
      <c r="BM2430">
        <f t="shared" si="1281"/>
        <v>0</v>
      </c>
      <c r="BN2430">
        <f t="shared" si="1282"/>
        <v>0</v>
      </c>
      <c r="BP2430">
        <f t="shared" si="1283"/>
        <v>0</v>
      </c>
      <c r="BQ2430">
        <f t="shared" si="1284"/>
        <v>0</v>
      </c>
      <c r="BR2430">
        <f t="shared" si="1285"/>
        <v>0</v>
      </c>
      <c r="BS2430">
        <f t="shared" si="1286"/>
        <v>0</v>
      </c>
      <c r="BU2430">
        <f t="shared" si="1287"/>
        <v>0</v>
      </c>
      <c r="BV2430">
        <f t="shared" si="1288"/>
        <v>0</v>
      </c>
      <c r="BW2430">
        <f t="shared" si="1289"/>
        <v>0</v>
      </c>
      <c r="BX2430">
        <f t="shared" si="1290"/>
        <v>0</v>
      </c>
      <c r="BY2430">
        <f t="shared" si="1291"/>
        <v>0</v>
      </c>
      <c r="BZ2430">
        <f t="shared" si="1292"/>
        <v>0</v>
      </c>
      <c r="CA2430">
        <f t="shared" si="1293"/>
        <v>0</v>
      </c>
      <c r="CB2430">
        <f t="shared" si="1294"/>
        <v>0</v>
      </c>
      <c r="CC2430">
        <f t="shared" si="1295"/>
        <v>0</v>
      </c>
      <c r="CD2430">
        <f t="shared" si="1296"/>
        <v>0</v>
      </c>
    </row>
    <row r="2431" spans="1:82" ht="15" customHeight="1">
      <c r="A2431" s="192"/>
      <c r="B2431" s="8"/>
      <c r="C2431" s="143" t="s">
        <v>192</v>
      </c>
      <c r="D2431" s="322" t="str">
        <f t="shared" si="1254"/>
        <v/>
      </c>
      <c r="E2431" s="323"/>
      <c r="F2431" s="323"/>
      <c r="G2431" s="323"/>
      <c r="H2431" s="323"/>
      <c r="I2431" s="323"/>
      <c r="J2431" s="323"/>
      <c r="K2431" s="323"/>
      <c r="L2431" s="323"/>
      <c r="M2431" s="323"/>
      <c r="N2431" s="323"/>
      <c r="O2431" s="324"/>
      <c r="P2431" s="234"/>
      <c r="Q2431" s="234"/>
      <c r="R2431" s="234"/>
      <c r="S2431" s="234"/>
      <c r="T2431" s="234"/>
      <c r="U2431" s="234"/>
      <c r="V2431" s="234"/>
      <c r="W2431" s="234"/>
      <c r="X2431" s="234"/>
      <c r="Y2431" s="234"/>
      <c r="Z2431" s="234"/>
      <c r="AA2431" s="234"/>
      <c r="AB2431" s="234"/>
      <c r="AC2431" s="234"/>
      <c r="AD2431" s="234"/>
      <c r="AG2431">
        <f t="shared" si="1255"/>
        <v>0</v>
      </c>
      <c r="AH2431">
        <f t="shared" si="1256"/>
        <v>0</v>
      </c>
      <c r="AI2431">
        <f t="shared" si="1257"/>
        <v>0</v>
      </c>
      <c r="AJ2431">
        <f t="shared" si="1258"/>
        <v>0</v>
      </c>
      <c r="AL2431">
        <f t="shared" si="1259"/>
        <v>0</v>
      </c>
      <c r="AM2431">
        <f t="shared" si="1260"/>
        <v>0</v>
      </c>
      <c r="AN2431">
        <f t="shared" si="1261"/>
        <v>0</v>
      </c>
      <c r="AO2431">
        <f t="shared" si="1262"/>
        <v>0</v>
      </c>
      <c r="AQ2431">
        <f t="shared" si="1263"/>
        <v>0</v>
      </c>
      <c r="AR2431">
        <f t="shared" si="1264"/>
        <v>0</v>
      </c>
      <c r="AS2431">
        <f t="shared" si="1265"/>
        <v>0</v>
      </c>
      <c r="AT2431">
        <f t="shared" si="1266"/>
        <v>0</v>
      </c>
      <c r="AV2431">
        <f t="shared" si="1267"/>
        <v>0</v>
      </c>
      <c r="AW2431">
        <f t="shared" si="1268"/>
        <v>0</v>
      </c>
      <c r="AX2431">
        <f t="shared" si="1269"/>
        <v>0</v>
      </c>
      <c r="AY2431">
        <f t="shared" si="1270"/>
        <v>0</v>
      </c>
      <c r="BA2431">
        <f t="shared" si="1271"/>
        <v>0</v>
      </c>
      <c r="BB2431">
        <f t="shared" si="1272"/>
        <v>0</v>
      </c>
      <c r="BC2431">
        <f t="shared" si="1273"/>
        <v>0</v>
      </c>
      <c r="BD2431">
        <f t="shared" si="1274"/>
        <v>0</v>
      </c>
      <c r="BF2431">
        <f t="shared" si="1275"/>
        <v>0</v>
      </c>
      <c r="BG2431">
        <f t="shared" si="1276"/>
        <v>0</v>
      </c>
      <c r="BH2431">
        <f t="shared" si="1277"/>
        <v>0</v>
      </c>
      <c r="BI2431">
        <f t="shared" si="1278"/>
        <v>0</v>
      </c>
      <c r="BK2431">
        <f t="shared" si="1279"/>
        <v>0</v>
      </c>
      <c r="BL2431">
        <f t="shared" si="1280"/>
        <v>0</v>
      </c>
      <c r="BM2431">
        <f t="shared" si="1281"/>
        <v>0</v>
      </c>
      <c r="BN2431">
        <f t="shared" si="1282"/>
        <v>0</v>
      </c>
      <c r="BP2431">
        <f t="shared" si="1283"/>
        <v>0</v>
      </c>
      <c r="BQ2431">
        <f t="shared" si="1284"/>
        <v>0</v>
      </c>
      <c r="BR2431">
        <f t="shared" si="1285"/>
        <v>0</v>
      </c>
      <c r="BS2431">
        <f t="shared" si="1286"/>
        <v>0</v>
      </c>
      <c r="BU2431">
        <f t="shared" si="1287"/>
        <v>0</v>
      </c>
      <c r="BV2431">
        <f t="shared" si="1288"/>
        <v>0</v>
      </c>
      <c r="BW2431">
        <f t="shared" si="1289"/>
        <v>0</v>
      </c>
      <c r="BX2431">
        <f t="shared" si="1290"/>
        <v>0</v>
      </c>
      <c r="BY2431">
        <f t="shared" si="1291"/>
        <v>0</v>
      </c>
      <c r="BZ2431">
        <f t="shared" si="1292"/>
        <v>0</v>
      </c>
      <c r="CA2431">
        <f t="shared" si="1293"/>
        <v>0</v>
      </c>
      <c r="CB2431">
        <f t="shared" si="1294"/>
        <v>0</v>
      </c>
      <c r="CC2431">
        <f t="shared" si="1295"/>
        <v>0</v>
      </c>
      <c r="CD2431">
        <f t="shared" si="1296"/>
        <v>0</v>
      </c>
    </row>
    <row r="2432" spans="1:82" ht="15" customHeight="1">
      <c r="A2432" s="166"/>
      <c r="B2432" s="7"/>
      <c r="C2432" s="6"/>
      <c r="D2432" s="6"/>
      <c r="E2432" s="6"/>
      <c r="F2432"/>
      <c r="G2432"/>
      <c r="H2432"/>
      <c r="I2432"/>
      <c r="J2432" s="145"/>
      <c r="K2432" s="172"/>
      <c r="L2432" s="172"/>
      <c r="M2432" s="172"/>
      <c r="N2432" s="172"/>
      <c r="O2432" s="193" t="s">
        <v>193</v>
      </c>
      <c r="P2432" s="171">
        <f>IF(AND(SUM(P2312:P2431)=0,COUNTIF(P2312:P2431,"NS")&gt;0),"NS",
IF(AND(SUM(P2312:P2431)=0,COUNTIF(P2312:P2431,0)&gt;0),0,
IF(AND(SUM(P2312:P2431)=0,COUNTIF(P2312:P2431,"NA")&gt;0),"NA",
SUM(P2312:P2431))))</f>
        <v>0</v>
      </c>
      <c r="Q2432" s="171">
        <f t="shared" ref="Q2432:AD2432" si="1297">IF(AND(SUM(Q2312:Q2431)=0,COUNTIF(Q2312:Q2431,"NS")&gt;0),"NS",
IF(AND(SUM(Q2312:Q2431)=0,COUNTIF(Q2312:Q2431,0)&gt;0),0,
IF(AND(SUM(Q2312:Q2431)=0,COUNTIF(Q2312:Q2431,"NA")&gt;0),"NA",
SUM(Q2312:Q2431))))</f>
        <v>0</v>
      </c>
      <c r="R2432" s="171">
        <f t="shared" si="1297"/>
        <v>0</v>
      </c>
      <c r="S2432" s="171">
        <f t="shared" si="1297"/>
        <v>0</v>
      </c>
      <c r="T2432" s="171">
        <f t="shared" si="1297"/>
        <v>0</v>
      </c>
      <c r="U2432" s="171">
        <f t="shared" si="1297"/>
        <v>0</v>
      </c>
      <c r="V2432" s="171">
        <f t="shared" si="1297"/>
        <v>0</v>
      </c>
      <c r="W2432" s="171">
        <f t="shared" si="1297"/>
        <v>0</v>
      </c>
      <c r="X2432" s="171">
        <f t="shared" si="1297"/>
        <v>0</v>
      </c>
      <c r="Y2432" s="171">
        <f t="shared" si="1297"/>
        <v>0</v>
      </c>
      <c r="Z2432" s="171">
        <f t="shared" si="1297"/>
        <v>0</v>
      </c>
      <c r="AA2432" s="171">
        <f t="shared" si="1297"/>
        <v>0</v>
      </c>
      <c r="AB2432" s="171">
        <f t="shared" si="1297"/>
        <v>0</v>
      </c>
      <c r="AC2432" s="171">
        <f t="shared" si="1297"/>
        <v>0</v>
      </c>
      <c r="AD2432" s="171">
        <f t="shared" si="1297"/>
        <v>0</v>
      </c>
      <c r="AJ2432" s="96">
        <f>SUM(AJ2312:AJ2431)</f>
        <v>0</v>
      </c>
      <c r="AO2432" s="96">
        <f>SUM(AO2312:AO2431)</f>
        <v>0</v>
      </c>
      <c r="AT2432" s="96">
        <f>SUM(AT2312:AT2431)</f>
        <v>0</v>
      </c>
      <c r="AY2432" s="96">
        <f>SUM(AY2312:AY2431)</f>
        <v>0</v>
      </c>
      <c r="BD2432" s="96">
        <f>SUM(BD2312:BD2431)</f>
        <v>0</v>
      </c>
      <c r="BI2432" s="96">
        <f>SUM(BI2312:BI2431)</f>
        <v>0</v>
      </c>
      <c r="BN2432" s="96">
        <f>SUM(BN2312:BN2431)</f>
        <v>0</v>
      </c>
      <c r="BS2432" s="96">
        <f>SUM(BS2312:BS2431)</f>
        <v>0</v>
      </c>
      <c r="BU2432" s="96">
        <f t="shared" ref="BU2432:CD2432" si="1298">SUM(BU2312:BU2431)</f>
        <v>0</v>
      </c>
      <c r="BV2432">
        <f t="shared" si="1298"/>
        <v>0</v>
      </c>
      <c r="BW2432">
        <f t="shared" si="1298"/>
        <v>0</v>
      </c>
      <c r="BX2432">
        <f t="shared" si="1298"/>
        <v>0</v>
      </c>
      <c r="BY2432">
        <f t="shared" si="1298"/>
        <v>0</v>
      </c>
      <c r="BZ2432">
        <f t="shared" si="1298"/>
        <v>0</v>
      </c>
      <c r="CA2432">
        <f t="shared" si="1298"/>
        <v>0</v>
      </c>
      <c r="CB2432">
        <f t="shared" si="1298"/>
        <v>0</v>
      </c>
      <c r="CC2432">
        <f t="shared" si="1298"/>
        <v>0</v>
      </c>
      <c r="CD2432">
        <f t="shared" si="1298"/>
        <v>0</v>
      </c>
    </row>
    <row r="2433" spans="1:82" ht="15" customHeight="1">
      <c r="A2433" s="166"/>
      <c r="B2433" s="7"/>
      <c r="C2433" s="6"/>
      <c r="D2433" s="6"/>
      <c r="E2433" s="6"/>
      <c r="F2433" s="6"/>
      <c r="G2433" s="215"/>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BS2433" s="96">
        <f>AJ2432+AO2432+AT2432+AY2432+BD2432+BI2432+BN2432+BS2432</f>
        <v>0</v>
      </c>
      <c r="BX2433" s="96">
        <f>BV2432+BW2432+BX2432</f>
        <v>0</v>
      </c>
      <c r="CA2433" s="96">
        <f>+BY2432+BZ2432+CA2432</f>
        <v>0</v>
      </c>
      <c r="CD2433" s="96">
        <f>+CB2432+CC2432+CD2432</f>
        <v>0</v>
      </c>
    </row>
    <row r="2434" spans="1:82" ht="24" customHeight="1">
      <c r="A2434" s="166"/>
      <c r="B2434" s="7"/>
      <c r="C2434" s="340" t="s">
        <v>194</v>
      </c>
      <c r="D2434" s="340"/>
      <c r="E2434" s="340"/>
      <c r="F2434" s="340"/>
      <c r="G2434" s="340"/>
      <c r="H2434" s="340"/>
      <c r="I2434" s="340"/>
      <c r="J2434" s="340"/>
      <c r="K2434" s="340"/>
      <c r="L2434" s="340"/>
      <c r="M2434" s="340"/>
      <c r="N2434" s="340"/>
      <c r="O2434" s="340"/>
      <c r="P2434" s="340"/>
      <c r="Q2434" s="340"/>
      <c r="R2434" s="340"/>
      <c r="S2434" s="340"/>
      <c r="T2434" s="340"/>
      <c r="U2434" s="340"/>
      <c r="V2434" s="340"/>
      <c r="W2434" s="340"/>
      <c r="X2434" s="340"/>
      <c r="Y2434" s="340"/>
      <c r="Z2434" s="340"/>
      <c r="AA2434" s="340"/>
      <c r="AB2434" s="340"/>
      <c r="AC2434" s="340"/>
      <c r="AD2434" s="340"/>
      <c r="CD2434" s="96">
        <f>BX2433+CA2433+CD2433</f>
        <v>0</v>
      </c>
    </row>
    <row r="2435" spans="1:82" ht="60" customHeight="1">
      <c r="A2435" s="166"/>
      <c r="B2435" s="7"/>
      <c r="C2435" s="367"/>
      <c r="D2435" s="368"/>
      <c r="E2435" s="368"/>
      <c r="F2435" s="368"/>
      <c r="G2435" s="368"/>
      <c r="H2435" s="368"/>
      <c r="I2435" s="368"/>
      <c r="J2435" s="368"/>
      <c r="K2435" s="368"/>
      <c r="L2435" s="368"/>
      <c r="M2435" s="368"/>
      <c r="N2435" s="368"/>
      <c r="O2435" s="368"/>
      <c r="P2435" s="368"/>
      <c r="Q2435" s="368"/>
      <c r="R2435" s="368"/>
      <c r="S2435" s="368"/>
      <c r="T2435" s="368"/>
      <c r="U2435" s="368"/>
      <c r="V2435" s="368"/>
      <c r="W2435" s="368"/>
      <c r="X2435" s="368"/>
      <c r="Y2435" s="368"/>
      <c r="Z2435" s="368"/>
      <c r="AA2435" s="368"/>
      <c r="AB2435" s="368"/>
      <c r="AC2435" s="368"/>
      <c r="AD2435" s="369"/>
    </row>
    <row r="2436" spans="1:82" ht="15" customHeight="1">
      <c r="A2436" s="166"/>
      <c r="B2436" s="7"/>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row>
    <row r="2437" spans="1:82" ht="15" customHeight="1">
      <c r="A2437" s="166"/>
      <c r="B2437" s="283" t="str">
        <f>IF(BS2433=0,"","Error: verificar sumas por fila.")</f>
        <v/>
      </c>
      <c r="C2437" s="283"/>
      <c r="D2437" s="283"/>
      <c r="E2437" s="283"/>
      <c r="F2437" s="283"/>
      <c r="G2437" s="283"/>
      <c r="H2437" s="283"/>
      <c r="I2437" s="283"/>
      <c r="J2437" s="283"/>
      <c r="K2437" s="283"/>
      <c r="L2437" s="283"/>
      <c r="M2437" s="283"/>
      <c r="N2437" s="283"/>
      <c r="O2437" s="283"/>
      <c r="P2437" s="283"/>
      <c r="Q2437" s="283"/>
      <c r="R2437" s="283"/>
      <c r="S2437" s="283"/>
      <c r="T2437" s="283"/>
      <c r="U2437" s="283"/>
      <c r="V2437" s="283"/>
      <c r="W2437" s="283"/>
      <c r="X2437" s="283"/>
      <c r="Y2437" s="283"/>
      <c r="Z2437" s="283"/>
      <c r="AA2437" s="283"/>
      <c r="AB2437" s="283"/>
      <c r="AC2437" s="283"/>
      <c r="AD2437" s="283"/>
    </row>
    <row r="2438" spans="1:82" ht="15" customHeight="1">
      <c r="A2438" s="166"/>
      <c r="B2438" s="283" t="str">
        <f>IF(CD2434=0,"","Error: verificar la consistencia entre Personal que incumplió y Personal obligado a presentar declaración patrimonial.")</f>
        <v/>
      </c>
      <c r="C2438" s="283"/>
      <c r="D2438" s="283"/>
      <c r="E2438" s="283"/>
      <c r="F2438" s="283"/>
      <c r="G2438" s="283"/>
      <c r="H2438" s="283"/>
      <c r="I2438" s="283"/>
      <c r="J2438" s="283"/>
      <c r="K2438" s="283"/>
      <c r="L2438" s="283"/>
      <c r="M2438" s="283"/>
      <c r="N2438" s="283"/>
      <c r="O2438" s="283"/>
      <c r="P2438" s="283"/>
      <c r="Q2438" s="283"/>
      <c r="R2438" s="283"/>
      <c r="S2438" s="283"/>
      <c r="T2438" s="283"/>
      <c r="U2438" s="283"/>
      <c r="V2438" s="283"/>
      <c r="W2438" s="283"/>
      <c r="X2438" s="283"/>
      <c r="Y2438" s="283"/>
      <c r="Z2438" s="283"/>
      <c r="AA2438" s="283"/>
      <c r="AB2438" s="283"/>
      <c r="AC2438" s="283"/>
      <c r="AD2438" s="283"/>
    </row>
    <row r="2439" spans="1:82" ht="15" customHeight="1">
      <c r="A2439" s="166"/>
      <c r="B2439" s="315" t="str">
        <f>IF(BU2432=0,"","Error: debe completar toda la información requerida.")</f>
        <v/>
      </c>
      <c r="C2439" s="315"/>
      <c r="D2439" s="315"/>
      <c r="E2439" s="315"/>
      <c r="F2439" s="315"/>
      <c r="G2439" s="315"/>
      <c r="H2439" s="315"/>
      <c r="I2439" s="315"/>
      <c r="J2439" s="315"/>
      <c r="K2439" s="315"/>
      <c r="L2439" s="315"/>
      <c r="M2439" s="315"/>
      <c r="N2439" s="315"/>
      <c r="O2439" s="315"/>
      <c r="P2439" s="315"/>
      <c r="Q2439" s="315"/>
      <c r="R2439" s="315"/>
      <c r="S2439" s="315"/>
      <c r="T2439" s="315"/>
      <c r="U2439" s="315"/>
      <c r="V2439" s="315"/>
      <c r="W2439" s="315"/>
      <c r="X2439" s="315"/>
      <c r="Y2439" s="315"/>
      <c r="Z2439" s="315"/>
      <c r="AA2439" s="315"/>
      <c r="AB2439" s="315"/>
      <c r="AC2439" s="315"/>
      <c r="AD2439" s="315"/>
    </row>
    <row r="2440" spans="1:82" ht="15" customHeight="1">
      <c r="A2440" s="166"/>
      <c r="B2440" s="7"/>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row>
    <row r="2441" spans="1:82" ht="15" customHeight="1">
      <c r="A2441" s="166"/>
      <c r="B2441" s="7"/>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row>
    <row r="2442" spans="1:82" ht="36" customHeight="1">
      <c r="A2442" s="158" t="s">
        <v>830</v>
      </c>
      <c r="B2442" s="370" t="s">
        <v>703</v>
      </c>
      <c r="C2442" s="370"/>
      <c r="D2442" s="370"/>
      <c r="E2442" s="370"/>
      <c r="F2442" s="370"/>
      <c r="G2442" s="370"/>
      <c r="H2442" s="370"/>
      <c r="I2442" s="370"/>
      <c r="J2442" s="370"/>
      <c r="K2442" s="370"/>
      <c r="L2442" s="370"/>
      <c r="M2442" s="370"/>
      <c r="N2442" s="370"/>
      <c r="O2442" s="370"/>
      <c r="P2442" s="370"/>
      <c r="Q2442" s="370"/>
      <c r="R2442" s="370"/>
      <c r="S2442" s="370"/>
      <c r="T2442" s="370"/>
      <c r="U2442" s="370"/>
      <c r="V2442" s="370"/>
      <c r="W2442" s="370"/>
      <c r="X2442" s="370"/>
      <c r="Y2442" s="370"/>
      <c r="Z2442" s="370"/>
      <c r="AA2442" s="370"/>
      <c r="AB2442" s="370"/>
      <c r="AC2442" s="370"/>
      <c r="AD2442" s="370"/>
    </row>
    <row r="2443" spans="1:82" ht="36" customHeight="1">
      <c r="A2443" s="166"/>
      <c r="B2443" s="7"/>
      <c r="C2443" s="285" t="s">
        <v>654</v>
      </c>
      <c r="D2443" s="285"/>
      <c r="E2443" s="285"/>
      <c r="F2443" s="285"/>
      <c r="G2443" s="285"/>
      <c r="H2443" s="285"/>
      <c r="I2443" s="285"/>
      <c r="J2443" s="285"/>
      <c r="K2443" s="285"/>
      <c r="L2443" s="285"/>
      <c r="M2443" s="285"/>
      <c r="N2443" s="285"/>
      <c r="O2443" s="285"/>
      <c r="P2443" s="285"/>
      <c r="Q2443" s="285"/>
      <c r="R2443" s="285"/>
      <c r="S2443" s="285"/>
      <c r="T2443" s="285"/>
      <c r="U2443" s="285"/>
      <c r="V2443" s="285"/>
      <c r="W2443" s="285"/>
      <c r="X2443" s="285"/>
      <c r="Y2443" s="285"/>
      <c r="Z2443" s="285"/>
      <c r="AA2443" s="285"/>
      <c r="AB2443" s="285"/>
      <c r="AC2443" s="285"/>
      <c r="AD2443" s="285"/>
      <c r="AG2443" t="s">
        <v>1507</v>
      </c>
      <c r="AH2443" t="s">
        <v>1534</v>
      </c>
      <c r="AI2443" t="s">
        <v>1573</v>
      </c>
    </row>
    <row r="2444" spans="1:82" ht="15" customHeight="1">
      <c r="A2444" s="166"/>
      <c r="B2444" s="7"/>
      <c r="C2444" s="102"/>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G2444">
        <f>COUNTBLANK(S2447:AD2566)</f>
        <v>1440</v>
      </c>
      <c r="AH2444">
        <v>1440</v>
      </c>
    </row>
    <row r="2445" spans="1:82" ht="48" customHeight="1">
      <c r="A2445" s="166"/>
      <c r="B2445" s="7"/>
      <c r="C2445" s="355" t="s">
        <v>104</v>
      </c>
      <c r="D2445" s="356"/>
      <c r="E2445" s="356"/>
      <c r="F2445" s="356"/>
      <c r="G2445" s="356"/>
      <c r="H2445" s="356"/>
      <c r="I2445" s="356"/>
      <c r="J2445" s="356"/>
      <c r="K2445" s="356"/>
      <c r="L2445" s="356"/>
      <c r="M2445" s="356"/>
      <c r="N2445" s="356"/>
      <c r="O2445" s="356"/>
      <c r="P2445" s="356"/>
      <c r="Q2445" s="356"/>
      <c r="R2445" s="357"/>
      <c r="S2445" s="259" t="s">
        <v>655</v>
      </c>
      <c r="T2445" s="259"/>
      <c r="U2445" s="259"/>
      <c r="V2445" s="259"/>
      <c r="W2445" s="259"/>
      <c r="X2445" s="259"/>
      <c r="Y2445" s="256" t="s">
        <v>656</v>
      </c>
      <c r="Z2445" s="257"/>
      <c r="AA2445" s="257"/>
      <c r="AB2445" s="257"/>
      <c r="AC2445" s="257"/>
      <c r="AD2445" s="258"/>
      <c r="AG2445" s="314" t="s">
        <v>1609</v>
      </c>
      <c r="AH2445" s="314"/>
      <c r="AI2445" s="314"/>
      <c r="AJ2445" s="314"/>
      <c r="AK2445" s="216"/>
      <c r="AL2445" s="314" t="s">
        <v>1610</v>
      </c>
      <c r="AM2445" s="314"/>
      <c r="AN2445" s="314"/>
      <c r="AO2445" s="314"/>
      <c r="AR2445" t="s">
        <v>1611</v>
      </c>
    </row>
    <row r="2446" spans="1:82" ht="48" customHeight="1">
      <c r="A2446" s="166"/>
      <c r="B2446" s="7"/>
      <c r="C2446" s="358"/>
      <c r="D2446" s="359"/>
      <c r="E2446" s="359"/>
      <c r="F2446" s="359"/>
      <c r="G2446" s="359"/>
      <c r="H2446" s="359"/>
      <c r="I2446" s="359"/>
      <c r="J2446" s="359"/>
      <c r="K2446" s="359"/>
      <c r="L2446" s="359"/>
      <c r="M2446" s="359"/>
      <c r="N2446" s="359"/>
      <c r="O2446" s="359"/>
      <c r="P2446" s="359"/>
      <c r="Q2446" s="359"/>
      <c r="R2446" s="360"/>
      <c r="S2446" s="256" t="s">
        <v>105</v>
      </c>
      <c r="T2446" s="258"/>
      <c r="U2446" s="361" t="s">
        <v>106</v>
      </c>
      <c r="V2446" s="363"/>
      <c r="W2446" s="361" t="s">
        <v>107</v>
      </c>
      <c r="X2446" s="363"/>
      <c r="Y2446" s="256" t="s">
        <v>105</v>
      </c>
      <c r="Z2446" s="258"/>
      <c r="AA2446" s="361" t="s">
        <v>106</v>
      </c>
      <c r="AB2446" s="363"/>
      <c r="AC2446" s="361" t="s">
        <v>107</v>
      </c>
      <c r="AD2446" s="363"/>
      <c r="AG2446" t="s">
        <v>105</v>
      </c>
      <c r="AH2446" t="s">
        <v>1527</v>
      </c>
      <c r="AI2446" t="s">
        <v>1521</v>
      </c>
      <c r="AJ2446" t="s">
        <v>1528</v>
      </c>
      <c r="AL2446" t="s">
        <v>105</v>
      </c>
      <c r="AM2446" t="s">
        <v>1527</v>
      </c>
      <c r="AN2446" t="s">
        <v>1521</v>
      </c>
      <c r="AO2446" t="s">
        <v>1528</v>
      </c>
      <c r="AQ2446" t="s">
        <v>1510</v>
      </c>
      <c r="AR2446" t="s">
        <v>105</v>
      </c>
      <c r="AS2446" t="s">
        <v>106</v>
      </c>
      <c r="AT2446" t="s">
        <v>107</v>
      </c>
    </row>
    <row r="2447" spans="1:82" ht="15" customHeight="1">
      <c r="A2447" s="166"/>
      <c r="B2447" s="7"/>
      <c r="C2447" s="64" t="s">
        <v>68</v>
      </c>
      <c r="D2447" s="389" t="str">
        <f>IF(D434="","",D434)</f>
        <v/>
      </c>
      <c r="E2447" s="389"/>
      <c r="F2447" s="389"/>
      <c r="G2447" s="389"/>
      <c r="H2447" s="389"/>
      <c r="I2447" s="389"/>
      <c r="J2447" s="389"/>
      <c r="K2447" s="389"/>
      <c r="L2447" s="389"/>
      <c r="M2447" s="389"/>
      <c r="N2447" s="389"/>
      <c r="O2447" s="389"/>
      <c r="P2447" s="389"/>
      <c r="Q2447" s="389"/>
      <c r="R2447" s="389"/>
      <c r="S2447" s="364"/>
      <c r="T2447" s="365"/>
      <c r="U2447" s="364"/>
      <c r="V2447" s="365"/>
      <c r="W2447" s="364"/>
      <c r="X2447" s="365"/>
      <c r="Y2447" s="364"/>
      <c r="Z2447" s="365"/>
      <c r="AA2447" s="364"/>
      <c r="AB2447" s="365"/>
      <c r="AC2447" s="364"/>
      <c r="AD2447" s="365"/>
      <c r="AG2447">
        <f>S2447</f>
        <v>0</v>
      </c>
      <c r="AH2447">
        <f>COUNTIF(U2447:X2447,"NS")</f>
        <v>0</v>
      </c>
      <c r="AI2447">
        <f>SUM(U2447:X2447)</f>
        <v>0</v>
      </c>
      <c r="AJ2447">
        <f>IF($AG$2444=$AH$2444,0,IF(OR(AND(AG2447=0,AH2447&gt;0),AND(AG2447="ns",AI2447&gt;0),AND(AG2447="ns",AH2447=0,AI2447=0)),1,IF(OR(AND(AG2447&gt;0,AH2447=2),AND(AG2447="ns",AH2447=2),AND(AG2447="ns",AI2447=0,AH2447&gt;0),AG2447=AI2447,COUNTIF(S2447:X2447,"NA")=3),0,1)))</f>
        <v>0</v>
      </c>
      <c r="AL2447">
        <f>Y2447</f>
        <v>0</v>
      </c>
      <c r="AM2447">
        <f>COUNTIF(AA2447:AD2447,"NS")</f>
        <v>0</v>
      </c>
      <c r="AN2447">
        <f>SUM(AA2447:AD2447)</f>
        <v>0</v>
      </c>
      <c r="AO2447">
        <f>IF($AG$2444=$AH$2444,0,IF(OR(AND(AL2447=0,AM2447&gt;0),AND(AL2447="ns",AN2447&gt;0),AND(AL2447="ns",AM2447=0,AN2447=0)),1,IF(OR(AND(AL2447&gt;0,AM2447=2),AND(AL2447="ns",AM2447=2),AND(AL2447="ns",AN2447=0,AM2447&gt;0),AL2447=AN2447,COUNTIF(Y2447:AD2447,"NA")=3),0,1)))</f>
        <v>0</v>
      </c>
      <c r="AQ2447">
        <f>IF(COUNTBLANK(S2447:AD2447)=12,0,IF(COUNTA(S2447:AD2447)&lt;&gt;COUNTA($S$2446:$AD$2446),1,0))</f>
        <v>0</v>
      </c>
      <c r="AR2447">
        <f>IF(OR(S2447="NA",S2447="NS",Y2447="NA",Y2447="NS"),0,IF(Y2447&lt;=S2447,0,1))</f>
        <v>0</v>
      </c>
      <c r="AS2447">
        <f>IF(OR(U2447="NA",U2447="NS",AA2447="NA",AA2447="NS"),0,IF(AA2447&lt;=U2447,0,1))</f>
        <v>0</v>
      </c>
      <c r="AT2447">
        <f>IF(OR(W2447="NA",W2447="NS",AC2447="NA",AC2447="NS"),0,IF(AC2447&lt;=W2447,0,1))</f>
        <v>0</v>
      </c>
    </row>
    <row r="2448" spans="1:82" ht="15" customHeight="1">
      <c r="A2448" s="166"/>
      <c r="B2448" s="7"/>
      <c r="C2448" s="217" t="s">
        <v>69</v>
      </c>
      <c r="D2448" s="389" t="str">
        <f t="shared" ref="D2448:D2511" si="1299">IF(D435="","",D435)</f>
        <v/>
      </c>
      <c r="E2448" s="389"/>
      <c r="F2448" s="389"/>
      <c r="G2448" s="389"/>
      <c r="H2448" s="389"/>
      <c r="I2448" s="389"/>
      <c r="J2448" s="389"/>
      <c r="K2448" s="389"/>
      <c r="L2448" s="389"/>
      <c r="M2448" s="389"/>
      <c r="N2448" s="389"/>
      <c r="O2448" s="389"/>
      <c r="P2448" s="389"/>
      <c r="Q2448" s="389"/>
      <c r="R2448" s="389"/>
      <c r="S2448" s="364"/>
      <c r="T2448" s="365"/>
      <c r="U2448" s="364"/>
      <c r="V2448" s="365"/>
      <c r="W2448" s="364"/>
      <c r="X2448" s="365"/>
      <c r="Y2448" s="364"/>
      <c r="Z2448" s="365"/>
      <c r="AA2448" s="364"/>
      <c r="AB2448" s="365"/>
      <c r="AC2448" s="364"/>
      <c r="AD2448" s="365"/>
      <c r="AG2448">
        <f t="shared" ref="AG2448:AG2511" si="1300">S2448</f>
        <v>0</v>
      </c>
      <c r="AH2448">
        <f t="shared" ref="AH2448:AH2511" si="1301">COUNTIF(U2448:X2448,"NS")</f>
        <v>0</v>
      </c>
      <c r="AI2448">
        <f t="shared" ref="AI2448:AI2511" si="1302">SUM(U2448:X2448)</f>
        <v>0</v>
      </c>
      <c r="AJ2448">
        <f t="shared" ref="AJ2448:AJ2511" si="1303">IF($AG$2444=$AH$2444,0,IF(OR(AND(AG2448=0,AH2448&gt;0),AND(AG2448="ns",AI2448&gt;0),AND(AG2448="ns",AH2448=0,AI2448=0)),1,IF(OR(AND(AG2448&gt;0,AH2448=2),AND(AG2448="ns",AH2448=2),AND(AG2448="ns",AI2448=0,AH2448&gt;0),AG2448=AI2448,COUNTIF(S2448:X2448,"NA")=3),0,1)))</f>
        <v>0</v>
      </c>
      <c r="AL2448">
        <f t="shared" ref="AL2448:AL2511" si="1304">Y2448</f>
        <v>0</v>
      </c>
      <c r="AM2448">
        <f t="shared" ref="AM2448:AM2511" si="1305">COUNTIF(AA2448:AD2448,"NS")</f>
        <v>0</v>
      </c>
      <c r="AN2448">
        <f t="shared" ref="AN2448:AN2511" si="1306">SUM(AA2448:AD2448)</f>
        <v>0</v>
      </c>
      <c r="AO2448">
        <f t="shared" ref="AO2448:AO2511" si="1307">IF($AG$2444=$AH$2444,0,IF(OR(AND(AL2448=0,AM2448&gt;0),AND(AL2448="ns",AN2448&gt;0),AND(AL2448="ns",AM2448=0,AN2448=0)),1,IF(OR(AND(AL2448&gt;0,AM2448=2),AND(AL2448="ns",AM2448=2),AND(AL2448="ns",AN2448=0,AM2448&gt;0),AL2448=AN2448,COUNTIF(Y2448:AD2448,"NA")=3),0,1)))</f>
        <v>0</v>
      </c>
      <c r="AQ2448">
        <f t="shared" ref="AQ2448:AQ2511" si="1308">IF(COUNTBLANK(S2448:AD2448)=12,0,IF(COUNTA(S2448:AD2448)&lt;&gt;COUNTA($S$2446:$AD$2446),1,0))</f>
        <v>0</v>
      </c>
      <c r="AR2448">
        <f t="shared" ref="AR2448:AR2511" si="1309">IF(OR(S2448="NA",S2448="NS",Y2448="NA",Y2448="NS"),0,IF(Y2448&lt;=S2448,0,1))</f>
        <v>0</v>
      </c>
      <c r="AS2448">
        <f t="shared" ref="AS2448:AS2511" si="1310">IF(OR(U2448="NA",U2448="NS",AA2448="NA",AA2448="NS"),0,IF(AA2448&lt;=U2448,0,1))</f>
        <v>0</v>
      </c>
      <c r="AT2448">
        <f t="shared" ref="AT2448:AT2511" si="1311">IF(OR(W2448="NA",W2448="NS",AC2448="NA",AC2448="NS"),0,IF(AC2448&lt;=W2448,0,1))</f>
        <v>0</v>
      </c>
    </row>
    <row r="2449" spans="1:46" ht="15" customHeight="1">
      <c r="A2449" s="166"/>
      <c r="B2449" s="7"/>
      <c r="C2449" s="207" t="s">
        <v>70</v>
      </c>
      <c r="D2449" s="389" t="str">
        <f t="shared" si="1299"/>
        <v/>
      </c>
      <c r="E2449" s="389"/>
      <c r="F2449" s="389"/>
      <c r="G2449" s="389"/>
      <c r="H2449" s="389"/>
      <c r="I2449" s="389"/>
      <c r="J2449" s="389"/>
      <c r="K2449" s="389"/>
      <c r="L2449" s="389"/>
      <c r="M2449" s="389"/>
      <c r="N2449" s="389"/>
      <c r="O2449" s="389"/>
      <c r="P2449" s="389"/>
      <c r="Q2449" s="389"/>
      <c r="R2449" s="389"/>
      <c r="S2449" s="364"/>
      <c r="T2449" s="365"/>
      <c r="U2449" s="364"/>
      <c r="V2449" s="365"/>
      <c r="W2449" s="364"/>
      <c r="X2449" s="365"/>
      <c r="Y2449" s="364"/>
      <c r="Z2449" s="365"/>
      <c r="AA2449" s="364"/>
      <c r="AB2449" s="365"/>
      <c r="AC2449" s="364"/>
      <c r="AD2449" s="365"/>
      <c r="AG2449">
        <f t="shared" si="1300"/>
        <v>0</v>
      </c>
      <c r="AH2449">
        <f t="shared" si="1301"/>
        <v>0</v>
      </c>
      <c r="AI2449">
        <f t="shared" si="1302"/>
        <v>0</v>
      </c>
      <c r="AJ2449">
        <f t="shared" si="1303"/>
        <v>0</v>
      </c>
      <c r="AL2449">
        <f t="shared" si="1304"/>
        <v>0</v>
      </c>
      <c r="AM2449">
        <f t="shared" si="1305"/>
        <v>0</v>
      </c>
      <c r="AN2449">
        <f t="shared" si="1306"/>
        <v>0</v>
      </c>
      <c r="AO2449">
        <f t="shared" si="1307"/>
        <v>0</v>
      </c>
      <c r="AQ2449">
        <f t="shared" si="1308"/>
        <v>0</v>
      </c>
      <c r="AR2449">
        <f t="shared" si="1309"/>
        <v>0</v>
      </c>
      <c r="AS2449">
        <f t="shared" si="1310"/>
        <v>0</v>
      </c>
      <c r="AT2449">
        <f t="shared" si="1311"/>
        <v>0</v>
      </c>
    </row>
    <row r="2450" spans="1:46" ht="15" customHeight="1">
      <c r="A2450" s="166"/>
      <c r="B2450" s="7"/>
      <c r="C2450" s="207" t="s">
        <v>71</v>
      </c>
      <c r="D2450" s="389" t="str">
        <f t="shared" si="1299"/>
        <v/>
      </c>
      <c r="E2450" s="389"/>
      <c r="F2450" s="389"/>
      <c r="G2450" s="389"/>
      <c r="H2450" s="389"/>
      <c r="I2450" s="389"/>
      <c r="J2450" s="389"/>
      <c r="K2450" s="389"/>
      <c r="L2450" s="389"/>
      <c r="M2450" s="389"/>
      <c r="N2450" s="389"/>
      <c r="O2450" s="389"/>
      <c r="P2450" s="389"/>
      <c r="Q2450" s="389"/>
      <c r="R2450" s="389"/>
      <c r="S2450" s="364"/>
      <c r="T2450" s="365"/>
      <c r="U2450" s="364"/>
      <c r="V2450" s="365"/>
      <c r="W2450" s="364"/>
      <c r="X2450" s="365"/>
      <c r="Y2450" s="364"/>
      <c r="Z2450" s="365"/>
      <c r="AA2450" s="364"/>
      <c r="AB2450" s="365"/>
      <c r="AC2450" s="364"/>
      <c r="AD2450" s="365"/>
      <c r="AG2450">
        <f t="shared" si="1300"/>
        <v>0</v>
      </c>
      <c r="AH2450">
        <f t="shared" si="1301"/>
        <v>0</v>
      </c>
      <c r="AI2450">
        <f t="shared" si="1302"/>
        <v>0</v>
      </c>
      <c r="AJ2450">
        <f t="shared" si="1303"/>
        <v>0</v>
      </c>
      <c r="AL2450">
        <f t="shared" si="1304"/>
        <v>0</v>
      </c>
      <c r="AM2450">
        <f t="shared" si="1305"/>
        <v>0</v>
      </c>
      <c r="AN2450">
        <f t="shared" si="1306"/>
        <v>0</v>
      </c>
      <c r="AO2450">
        <f t="shared" si="1307"/>
        <v>0</v>
      </c>
      <c r="AQ2450">
        <f t="shared" si="1308"/>
        <v>0</v>
      </c>
      <c r="AR2450">
        <f t="shared" si="1309"/>
        <v>0</v>
      </c>
      <c r="AS2450">
        <f t="shared" si="1310"/>
        <v>0</v>
      </c>
      <c r="AT2450">
        <f t="shared" si="1311"/>
        <v>0</v>
      </c>
    </row>
    <row r="2451" spans="1:46" ht="15" customHeight="1">
      <c r="A2451" s="166"/>
      <c r="B2451" s="7"/>
      <c r="C2451" s="207" t="s">
        <v>72</v>
      </c>
      <c r="D2451" s="389" t="str">
        <f t="shared" si="1299"/>
        <v/>
      </c>
      <c r="E2451" s="389"/>
      <c r="F2451" s="389"/>
      <c r="G2451" s="389"/>
      <c r="H2451" s="389"/>
      <c r="I2451" s="389"/>
      <c r="J2451" s="389"/>
      <c r="K2451" s="389"/>
      <c r="L2451" s="389"/>
      <c r="M2451" s="389"/>
      <c r="N2451" s="389"/>
      <c r="O2451" s="389"/>
      <c r="P2451" s="389"/>
      <c r="Q2451" s="389"/>
      <c r="R2451" s="389"/>
      <c r="S2451" s="364"/>
      <c r="T2451" s="365"/>
      <c r="U2451" s="364"/>
      <c r="V2451" s="365"/>
      <c r="W2451" s="364"/>
      <c r="X2451" s="365"/>
      <c r="Y2451" s="364"/>
      <c r="Z2451" s="365"/>
      <c r="AA2451" s="364"/>
      <c r="AB2451" s="365"/>
      <c r="AC2451" s="364"/>
      <c r="AD2451" s="365"/>
      <c r="AG2451">
        <f t="shared" si="1300"/>
        <v>0</v>
      </c>
      <c r="AH2451">
        <f t="shared" si="1301"/>
        <v>0</v>
      </c>
      <c r="AI2451">
        <f t="shared" si="1302"/>
        <v>0</v>
      </c>
      <c r="AJ2451">
        <f t="shared" si="1303"/>
        <v>0</v>
      </c>
      <c r="AL2451">
        <f t="shared" si="1304"/>
        <v>0</v>
      </c>
      <c r="AM2451">
        <f t="shared" si="1305"/>
        <v>0</v>
      </c>
      <c r="AN2451">
        <f t="shared" si="1306"/>
        <v>0</v>
      </c>
      <c r="AO2451">
        <f t="shared" si="1307"/>
        <v>0</v>
      </c>
      <c r="AQ2451">
        <f t="shared" si="1308"/>
        <v>0</v>
      </c>
      <c r="AR2451">
        <f t="shared" si="1309"/>
        <v>0</v>
      </c>
      <c r="AS2451">
        <f t="shared" si="1310"/>
        <v>0</v>
      </c>
      <c r="AT2451">
        <f t="shared" si="1311"/>
        <v>0</v>
      </c>
    </row>
    <row r="2452" spans="1:46" ht="15" customHeight="1">
      <c r="A2452" s="166"/>
      <c r="B2452" s="7"/>
      <c r="C2452" s="207" t="s">
        <v>73</v>
      </c>
      <c r="D2452" s="389" t="str">
        <f t="shared" si="1299"/>
        <v/>
      </c>
      <c r="E2452" s="389"/>
      <c r="F2452" s="389"/>
      <c r="G2452" s="389"/>
      <c r="H2452" s="389"/>
      <c r="I2452" s="389"/>
      <c r="J2452" s="389"/>
      <c r="K2452" s="389"/>
      <c r="L2452" s="389"/>
      <c r="M2452" s="389"/>
      <c r="N2452" s="389"/>
      <c r="O2452" s="389"/>
      <c r="P2452" s="389"/>
      <c r="Q2452" s="389"/>
      <c r="R2452" s="389"/>
      <c r="S2452" s="364"/>
      <c r="T2452" s="365"/>
      <c r="U2452" s="364"/>
      <c r="V2452" s="365"/>
      <c r="W2452" s="364"/>
      <c r="X2452" s="365"/>
      <c r="Y2452" s="364"/>
      <c r="Z2452" s="365"/>
      <c r="AA2452" s="364"/>
      <c r="AB2452" s="365"/>
      <c r="AC2452" s="364"/>
      <c r="AD2452" s="365"/>
      <c r="AG2452">
        <f t="shared" si="1300"/>
        <v>0</v>
      </c>
      <c r="AH2452">
        <f t="shared" si="1301"/>
        <v>0</v>
      </c>
      <c r="AI2452">
        <f t="shared" si="1302"/>
        <v>0</v>
      </c>
      <c r="AJ2452">
        <f t="shared" si="1303"/>
        <v>0</v>
      </c>
      <c r="AL2452">
        <f t="shared" si="1304"/>
        <v>0</v>
      </c>
      <c r="AM2452">
        <f t="shared" si="1305"/>
        <v>0</v>
      </c>
      <c r="AN2452">
        <f t="shared" si="1306"/>
        <v>0</v>
      </c>
      <c r="AO2452">
        <f t="shared" si="1307"/>
        <v>0</v>
      </c>
      <c r="AQ2452">
        <f t="shared" si="1308"/>
        <v>0</v>
      </c>
      <c r="AR2452">
        <f t="shared" si="1309"/>
        <v>0</v>
      </c>
      <c r="AS2452">
        <f t="shared" si="1310"/>
        <v>0</v>
      </c>
      <c r="AT2452">
        <f t="shared" si="1311"/>
        <v>0</v>
      </c>
    </row>
    <row r="2453" spans="1:46" ht="15" customHeight="1">
      <c r="A2453" s="166"/>
      <c r="B2453" s="7"/>
      <c r="C2453" s="207" t="s">
        <v>74</v>
      </c>
      <c r="D2453" s="389" t="str">
        <f t="shared" si="1299"/>
        <v/>
      </c>
      <c r="E2453" s="389"/>
      <c r="F2453" s="389"/>
      <c r="G2453" s="389"/>
      <c r="H2453" s="389"/>
      <c r="I2453" s="389"/>
      <c r="J2453" s="389"/>
      <c r="K2453" s="389"/>
      <c r="L2453" s="389"/>
      <c r="M2453" s="389"/>
      <c r="N2453" s="389"/>
      <c r="O2453" s="389"/>
      <c r="P2453" s="389"/>
      <c r="Q2453" s="389"/>
      <c r="R2453" s="389"/>
      <c r="S2453" s="364"/>
      <c r="T2453" s="365"/>
      <c r="U2453" s="364"/>
      <c r="V2453" s="365"/>
      <c r="W2453" s="364"/>
      <c r="X2453" s="365"/>
      <c r="Y2453" s="364"/>
      <c r="Z2453" s="365"/>
      <c r="AA2453" s="364"/>
      <c r="AB2453" s="365"/>
      <c r="AC2453" s="364"/>
      <c r="AD2453" s="365"/>
      <c r="AG2453">
        <f t="shared" si="1300"/>
        <v>0</v>
      </c>
      <c r="AH2453">
        <f t="shared" si="1301"/>
        <v>0</v>
      </c>
      <c r="AI2453">
        <f t="shared" si="1302"/>
        <v>0</v>
      </c>
      <c r="AJ2453">
        <f t="shared" si="1303"/>
        <v>0</v>
      </c>
      <c r="AL2453">
        <f t="shared" si="1304"/>
        <v>0</v>
      </c>
      <c r="AM2453">
        <f t="shared" si="1305"/>
        <v>0</v>
      </c>
      <c r="AN2453">
        <f t="shared" si="1306"/>
        <v>0</v>
      </c>
      <c r="AO2453">
        <f t="shared" si="1307"/>
        <v>0</v>
      </c>
      <c r="AQ2453">
        <f t="shared" si="1308"/>
        <v>0</v>
      </c>
      <c r="AR2453">
        <f t="shared" si="1309"/>
        <v>0</v>
      </c>
      <c r="AS2453">
        <f t="shared" si="1310"/>
        <v>0</v>
      </c>
      <c r="AT2453">
        <f t="shared" si="1311"/>
        <v>0</v>
      </c>
    </row>
    <row r="2454" spans="1:46" ht="15" customHeight="1">
      <c r="A2454" s="166"/>
      <c r="B2454" s="7"/>
      <c r="C2454" s="207" t="s">
        <v>75</v>
      </c>
      <c r="D2454" s="389" t="str">
        <f t="shared" si="1299"/>
        <v/>
      </c>
      <c r="E2454" s="389"/>
      <c r="F2454" s="389"/>
      <c r="G2454" s="389"/>
      <c r="H2454" s="389"/>
      <c r="I2454" s="389"/>
      <c r="J2454" s="389"/>
      <c r="K2454" s="389"/>
      <c r="L2454" s="389"/>
      <c r="M2454" s="389"/>
      <c r="N2454" s="389"/>
      <c r="O2454" s="389"/>
      <c r="P2454" s="389"/>
      <c r="Q2454" s="389"/>
      <c r="R2454" s="389"/>
      <c r="S2454" s="364"/>
      <c r="T2454" s="365"/>
      <c r="U2454" s="364"/>
      <c r="V2454" s="365"/>
      <c r="W2454" s="364"/>
      <c r="X2454" s="365"/>
      <c r="Y2454" s="364"/>
      <c r="Z2454" s="365"/>
      <c r="AA2454" s="364"/>
      <c r="AB2454" s="365"/>
      <c r="AC2454" s="364"/>
      <c r="AD2454" s="365"/>
      <c r="AG2454">
        <f t="shared" si="1300"/>
        <v>0</v>
      </c>
      <c r="AH2454">
        <f t="shared" si="1301"/>
        <v>0</v>
      </c>
      <c r="AI2454">
        <f t="shared" si="1302"/>
        <v>0</v>
      </c>
      <c r="AJ2454">
        <f t="shared" si="1303"/>
        <v>0</v>
      </c>
      <c r="AL2454">
        <f t="shared" si="1304"/>
        <v>0</v>
      </c>
      <c r="AM2454">
        <f t="shared" si="1305"/>
        <v>0</v>
      </c>
      <c r="AN2454">
        <f t="shared" si="1306"/>
        <v>0</v>
      </c>
      <c r="AO2454">
        <f t="shared" si="1307"/>
        <v>0</v>
      </c>
      <c r="AQ2454">
        <f t="shared" si="1308"/>
        <v>0</v>
      </c>
      <c r="AR2454">
        <f t="shared" si="1309"/>
        <v>0</v>
      </c>
      <c r="AS2454">
        <f t="shared" si="1310"/>
        <v>0</v>
      </c>
      <c r="AT2454">
        <f t="shared" si="1311"/>
        <v>0</v>
      </c>
    </row>
    <row r="2455" spans="1:46" ht="15" customHeight="1">
      <c r="A2455" s="166"/>
      <c r="B2455" s="7"/>
      <c r="C2455" s="207" t="s">
        <v>76</v>
      </c>
      <c r="D2455" s="389" t="str">
        <f t="shared" si="1299"/>
        <v/>
      </c>
      <c r="E2455" s="389"/>
      <c r="F2455" s="389"/>
      <c r="G2455" s="389"/>
      <c r="H2455" s="389"/>
      <c r="I2455" s="389"/>
      <c r="J2455" s="389"/>
      <c r="K2455" s="389"/>
      <c r="L2455" s="389"/>
      <c r="M2455" s="389"/>
      <c r="N2455" s="389"/>
      <c r="O2455" s="389"/>
      <c r="P2455" s="389"/>
      <c r="Q2455" s="389"/>
      <c r="R2455" s="389"/>
      <c r="S2455" s="364"/>
      <c r="T2455" s="365"/>
      <c r="U2455" s="364"/>
      <c r="V2455" s="365"/>
      <c r="W2455" s="364"/>
      <c r="X2455" s="365"/>
      <c r="Y2455" s="364"/>
      <c r="Z2455" s="365"/>
      <c r="AA2455" s="364"/>
      <c r="AB2455" s="365"/>
      <c r="AC2455" s="364"/>
      <c r="AD2455" s="365"/>
      <c r="AG2455">
        <f t="shared" si="1300"/>
        <v>0</v>
      </c>
      <c r="AH2455">
        <f t="shared" si="1301"/>
        <v>0</v>
      </c>
      <c r="AI2455">
        <f t="shared" si="1302"/>
        <v>0</v>
      </c>
      <c r="AJ2455">
        <f t="shared" si="1303"/>
        <v>0</v>
      </c>
      <c r="AL2455">
        <f t="shared" si="1304"/>
        <v>0</v>
      </c>
      <c r="AM2455">
        <f t="shared" si="1305"/>
        <v>0</v>
      </c>
      <c r="AN2455">
        <f t="shared" si="1306"/>
        <v>0</v>
      </c>
      <c r="AO2455">
        <f t="shared" si="1307"/>
        <v>0</v>
      </c>
      <c r="AQ2455">
        <f t="shared" si="1308"/>
        <v>0</v>
      </c>
      <c r="AR2455">
        <f t="shared" si="1309"/>
        <v>0</v>
      </c>
      <c r="AS2455">
        <f t="shared" si="1310"/>
        <v>0</v>
      </c>
      <c r="AT2455">
        <f t="shared" si="1311"/>
        <v>0</v>
      </c>
    </row>
    <row r="2456" spans="1:46" ht="15" customHeight="1">
      <c r="A2456" s="166"/>
      <c r="B2456" s="7"/>
      <c r="C2456" s="207" t="s">
        <v>77</v>
      </c>
      <c r="D2456" s="389" t="str">
        <f t="shared" si="1299"/>
        <v/>
      </c>
      <c r="E2456" s="389"/>
      <c r="F2456" s="389"/>
      <c r="G2456" s="389"/>
      <c r="H2456" s="389"/>
      <c r="I2456" s="389"/>
      <c r="J2456" s="389"/>
      <c r="K2456" s="389"/>
      <c r="L2456" s="389"/>
      <c r="M2456" s="389"/>
      <c r="N2456" s="389"/>
      <c r="O2456" s="389"/>
      <c r="P2456" s="389"/>
      <c r="Q2456" s="389"/>
      <c r="R2456" s="389"/>
      <c r="S2456" s="364"/>
      <c r="T2456" s="365"/>
      <c r="U2456" s="364"/>
      <c r="V2456" s="365"/>
      <c r="W2456" s="364"/>
      <c r="X2456" s="365"/>
      <c r="Y2456" s="364"/>
      <c r="Z2456" s="365"/>
      <c r="AA2456" s="364"/>
      <c r="AB2456" s="365"/>
      <c r="AC2456" s="364"/>
      <c r="AD2456" s="365"/>
      <c r="AG2456">
        <f t="shared" si="1300"/>
        <v>0</v>
      </c>
      <c r="AH2456">
        <f t="shared" si="1301"/>
        <v>0</v>
      </c>
      <c r="AI2456">
        <f t="shared" si="1302"/>
        <v>0</v>
      </c>
      <c r="AJ2456">
        <f t="shared" si="1303"/>
        <v>0</v>
      </c>
      <c r="AL2456">
        <f t="shared" si="1304"/>
        <v>0</v>
      </c>
      <c r="AM2456">
        <f t="shared" si="1305"/>
        <v>0</v>
      </c>
      <c r="AN2456">
        <f t="shared" si="1306"/>
        <v>0</v>
      </c>
      <c r="AO2456">
        <f t="shared" si="1307"/>
        <v>0</v>
      </c>
      <c r="AQ2456">
        <f t="shared" si="1308"/>
        <v>0</v>
      </c>
      <c r="AR2456">
        <f t="shared" si="1309"/>
        <v>0</v>
      </c>
      <c r="AS2456">
        <f t="shared" si="1310"/>
        <v>0</v>
      </c>
      <c r="AT2456">
        <f t="shared" si="1311"/>
        <v>0</v>
      </c>
    </row>
    <row r="2457" spans="1:46" ht="15" customHeight="1">
      <c r="A2457" s="166"/>
      <c r="B2457" s="7"/>
      <c r="C2457" s="207" t="s">
        <v>78</v>
      </c>
      <c r="D2457" s="389" t="str">
        <f t="shared" si="1299"/>
        <v/>
      </c>
      <c r="E2457" s="389"/>
      <c r="F2457" s="389"/>
      <c r="G2457" s="389"/>
      <c r="H2457" s="389"/>
      <c r="I2457" s="389"/>
      <c r="J2457" s="389"/>
      <c r="K2457" s="389"/>
      <c r="L2457" s="389"/>
      <c r="M2457" s="389"/>
      <c r="N2457" s="389"/>
      <c r="O2457" s="389"/>
      <c r="P2457" s="389"/>
      <c r="Q2457" s="389"/>
      <c r="R2457" s="389"/>
      <c r="S2457" s="364"/>
      <c r="T2457" s="365"/>
      <c r="U2457" s="364"/>
      <c r="V2457" s="365"/>
      <c r="W2457" s="364"/>
      <c r="X2457" s="365"/>
      <c r="Y2457" s="364"/>
      <c r="Z2457" s="365"/>
      <c r="AA2457" s="364"/>
      <c r="AB2457" s="365"/>
      <c r="AC2457" s="364"/>
      <c r="AD2457" s="365"/>
      <c r="AG2457">
        <f t="shared" si="1300"/>
        <v>0</v>
      </c>
      <c r="AH2457">
        <f t="shared" si="1301"/>
        <v>0</v>
      </c>
      <c r="AI2457">
        <f t="shared" si="1302"/>
        <v>0</v>
      </c>
      <c r="AJ2457">
        <f t="shared" si="1303"/>
        <v>0</v>
      </c>
      <c r="AL2457">
        <f t="shared" si="1304"/>
        <v>0</v>
      </c>
      <c r="AM2457">
        <f t="shared" si="1305"/>
        <v>0</v>
      </c>
      <c r="AN2457">
        <f t="shared" si="1306"/>
        <v>0</v>
      </c>
      <c r="AO2457">
        <f t="shared" si="1307"/>
        <v>0</v>
      </c>
      <c r="AQ2457">
        <f t="shared" si="1308"/>
        <v>0</v>
      </c>
      <c r="AR2457">
        <f t="shared" si="1309"/>
        <v>0</v>
      </c>
      <c r="AS2457">
        <f t="shared" si="1310"/>
        <v>0</v>
      </c>
      <c r="AT2457">
        <f t="shared" si="1311"/>
        <v>0</v>
      </c>
    </row>
    <row r="2458" spans="1:46" ht="15" customHeight="1">
      <c r="A2458" s="166"/>
      <c r="B2458" s="7"/>
      <c r="C2458" s="207" t="s">
        <v>79</v>
      </c>
      <c r="D2458" s="389" t="str">
        <f t="shared" si="1299"/>
        <v/>
      </c>
      <c r="E2458" s="389"/>
      <c r="F2458" s="389"/>
      <c r="G2458" s="389"/>
      <c r="H2458" s="389"/>
      <c r="I2458" s="389"/>
      <c r="J2458" s="389"/>
      <c r="K2458" s="389"/>
      <c r="L2458" s="389"/>
      <c r="M2458" s="389"/>
      <c r="N2458" s="389"/>
      <c r="O2458" s="389"/>
      <c r="P2458" s="389"/>
      <c r="Q2458" s="389"/>
      <c r="R2458" s="389"/>
      <c r="S2458" s="364"/>
      <c r="T2458" s="365"/>
      <c r="U2458" s="364"/>
      <c r="V2458" s="365"/>
      <c r="W2458" s="364"/>
      <c r="X2458" s="365"/>
      <c r="Y2458" s="364"/>
      <c r="Z2458" s="365"/>
      <c r="AA2458" s="364"/>
      <c r="AB2458" s="365"/>
      <c r="AC2458" s="364"/>
      <c r="AD2458" s="365"/>
      <c r="AG2458">
        <f t="shared" si="1300"/>
        <v>0</v>
      </c>
      <c r="AH2458">
        <f t="shared" si="1301"/>
        <v>0</v>
      </c>
      <c r="AI2458">
        <f t="shared" si="1302"/>
        <v>0</v>
      </c>
      <c r="AJ2458">
        <f t="shared" si="1303"/>
        <v>0</v>
      </c>
      <c r="AL2458">
        <f t="shared" si="1304"/>
        <v>0</v>
      </c>
      <c r="AM2458">
        <f t="shared" si="1305"/>
        <v>0</v>
      </c>
      <c r="AN2458">
        <f t="shared" si="1306"/>
        <v>0</v>
      </c>
      <c r="AO2458">
        <f t="shared" si="1307"/>
        <v>0</v>
      </c>
      <c r="AQ2458">
        <f t="shared" si="1308"/>
        <v>0</v>
      </c>
      <c r="AR2458">
        <f t="shared" si="1309"/>
        <v>0</v>
      </c>
      <c r="AS2458">
        <f t="shared" si="1310"/>
        <v>0</v>
      </c>
      <c r="AT2458">
        <f t="shared" si="1311"/>
        <v>0</v>
      </c>
    </row>
    <row r="2459" spans="1:46" ht="15" customHeight="1">
      <c r="A2459" s="166"/>
      <c r="B2459" s="7"/>
      <c r="C2459" s="207" t="s">
        <v>80</v>
      </c>
      <c r="D2459" s="389" t="str">
        <f t="shared" si="1299"/>
        <v/>
      </c>
      <c r="E2459" s="389"/>
      <c r="F2459" s="389"/>
      <c r="G2459" s="389"/>
      <c r="H2459" s="389"/>
      <c r="I2459" s="389"/>
      <c r="J2459" s="389"/>
      <c r="K2459" s="389"/>
      <c r="L2459" s="389"/>
      <c r="M2459" s="389"/>
      <c r="N2459" s="389"/>
      <c r="O2459" s="389"/>
      <c r="P2459" s="389"/>
      <c r="Q2459" s="389"/>
      <c r="R2459" s="389"/>
      <c r="S2459" s="364"/>
      <c r="T2459" s="365"/>
      <c r="U2459" s="364"/>
      <c r="V2459" s="365"/>
      <c r="W2459" s="364"/>
      <c r="X2459" s="365"/>
      <c r="Y2459" s="364"/>
      <c r="Z2459" s="365"/>
      <c r="AA2459" s="364"/>
      <c r="AB2459" s="365"/>
      <c r="AC2459" s="364"/>
      <c r="AD2459" s="365"/>
      <c r="AG2459">
        <f t="shared" si="1300"/>
        <v>0</v>
      </c>
      <c r="AH2459">
        <f t="shared" si="1301"/>
        <v>0</v>
      </c>
      <c r="AI2459">
        <f t="shared" si="1302"/>
        <v>0</v>
      </c>
      <c r="AJ2459">
        <f t="shared" si="1303"/>
        <v>0</v>
      </c>
      <c r="AL2459">
        <f t="shared" si="1304"/>
        <v>0</v>
      </c>
      <c r="AM2459">
        <f t="shared" si="1305"/>
        <v>0</v>
      </c>
      <c r="AN2459">
        <f t="shared" si="1306"/>
        <v>0</v>
      </c>
      <c r="AO2459">
        <f t="shared" si="1307"/>
        <v>0</v>
      </c>
      <c r="AQ2459">
        <f t="shared" si="1308"/>
        <v>0</v>
      </c>
      <c r="AR2459">
        <f t="shared" si="1309"/>
        <v>0</v>
      </c>
      <c r="AS2459">
        <f t="shared" si="1310"/>
        <v>0</v>
      </c>
      <c r="AT2459">
        <f t="shared" si="1311"/>
        <v>0</v>
      </c>
    </row>
    <row r="2460" spans="1:46" ht="15" customHeight="1">
      <c r="A2460" s="166"/>
      <c r="B2460" s="7"/>
      <c r="C2460" s="207" t="s">
        <v>81</v>
      </c>
      <c r="D2460" s="389" t="str">
        <f t="shared" si="1299"/>
        <v/>
      </c>
      <c r="E2460" s="389"/>
      <c r="F2460" s="389"/>
      <c r="G2460" s="389"/>
      <c r="H2460" s="389"/>
      <c r="I2460" s="389"/>
      <c r="J2460" s="389"/>
      <c r="K2460" s="389"/>
      <c r="L2460" s="389"/>
      <c r="M2460" s="389"/>
      <c r="N2460" s="389"/>
      <c r="O2460" s="389"/>
      <c r="P2460" s="389"/>
      <c r="Q2460" s="389"/>
      <c r="R2460" s="389"/>
      <c r="S2460" s="364"/>
      <c r="T2460" s="365"/>
      <c r="U2460" s="364"/>
      <c r="V2460" s="365"/>
      <c r="W2460" s="364"/>
      <c r="X2460" s="365"/>
      <c r="Y2460" s="364"/>
      <c r="Z2460" s="365"/>
      <c r="AA2460" s="364"/>
      <c r="AB2460" s="365"/>
      <c r="AC2460" s="364"/>
      <c r="AD2460" s="365"/>
      <c r="AG2460">
        <f t="shared" si="1300"/>
        <v>0</v>
      </c>
      <c r="AH2460">
        <f t="shared" si="1301"/>
        <v>0</v>
      </c>
      <c r="AI2460">
        <f t="shared" si="1302"/>
        <v>0</v>
      </c>
      <c r="AJ2460">
        <f t="shared" si="1303"/>
        <v>0</v>
      </c>
      <c r="AL2460">
        <f t="shared" si="1304"/>
        <v>0</v>
      </c>
      <c r="AM2460">
        <f t="shared" si="1305"/>
        <v>0</v>
      </c>
      <c r="AN2460">
        <f t="shared" si="1306"/>
        <v>0</v>
      </c>
      <c r="AO2460">
        <f t="shared" si="1307"/>
        <v>0</v>
      </c>
      <c r="AQ2460">
        <f t="shared" si="1308"/>
        <v>0</v>
      </c>
      <c r="AR2460">
        <f t="shared" si="1309"/>
        <v>0</v>
      </c>
      <c r="AS2460">
        <f t="shared" si="1310"/>
        <v>0</v>
      </c>
      <c r="AT2460">
        <f t="shared" si="1311"/>
        <v>0</v>
      </c>
    </row>
    <row r="2461" spans="1:46" ht="15" customHeight="1">
      <c r="A2461" s="166"/>
      <c r="B2461" s="7"/>
      <c r="C2461" s="207" t="s">
        <v>82</v>
      </c>
      <c r="D2461" s="389" t="str">
        <f t="shared" si="1299"/>
        <v/>
      </c>
      <c r="E2461" s="389"/>
      <c r="F2461" s="389"/>
      <c r="G2461" s="389"/>
      <c r="H2461" s="389"/>
      <c r="I2461" s="389"/>
      <c r="J2461" s="389"/>
      <c r="K2461" s="389"/>
      <c r="L2461" s="389"/>
      <c r="M2461" s="389"/>
      <c r="N2461" s="389"/>
      <c r="O2461" s="389"/>
      <c r="P2461" s="389"/>
      <c r="Q2461" s="389"/>
      <c r="R2461" s="389"/>
      <c r="S2461" s="364"/>
      <c r="T2461" s="365"/>
      <c r="U2461" s="364"/>
      <c r="V2461" s="365"/>
      <c r="W2461" s="364"/>
      <c r="X2461" s="365"/>
      <c r="Y2461" s="364"/>
      <c r="Z2461" s="365"/>
      <c r="AA2461" s="364"/>
      <c r="AB2461" s="365"/>
      <c r="AC2461" s="364"/>
      <c r="AD2461" s="365"/>
      <c r="AG2461">
        <f t="shared" si="1300"/>
        <v>0</v>
      </c>
      <c r="AH2461">
        <f t="shared" si="1301"/>
        <v>0</v>
      </c>
      <c r="AI2461">
        <f t="shared" si="1302"/>
        <v>0</v>
      </c>
      <c r="AJ2461">
        <f t="shared" si="1303"/>
        <v>0</v>
      </c>
      <c r="AL2461">
        <f t="shared" si="1304"/>
        <v>0</v>
      </c>
      <c r="AM2461">
        <f t="shared" si="1305"/>
        <v>0</v>
      </c>
      <c r="AN2461">
        <f t="shared" si="1306"/>
        <v>0</v>
      </c>
      <c r="AO2461">
        <f t="shared" si="1307"/>
        <v>0</v>
      </c>
      <c r="AQ2461">
        <f t="shared" si="1308"/>
        <v>0</v>
      </c>
      <c r="AR2461">
        <f t="shared" si="1309"/>
        <v>0</v>
      </c>
      <c r="AS2461">
        <f t="shared" si="1310"/>
        <v>0</v>
      </c>
      <c r="AT2461">
        <f t="shared" si="1311"/>
        <v>0</v>
      </c>
    </row>
    <row r="2462" spans="1:46" ht="15" customHeight="1">
      <c r="A2462" s="166"/>
      <c r="B2462" s="7"/>
      <c r="C2462" s="207" t="s">
        <v>83</v>
      </c>
      <c r="D2462" s="389" t="str">
        <f t="shared" si="1299"/>
        <v/>
      </c>
      <c r="E2462" s="389"/>
      <c r="F2462" s="389"/>
      <c r="G2462" s="389"/>
      <c r="H2462" s="389"/>
      <c r="I2462" s="389"/>
      <c r="J2462" s="389"/>
      <c r="K2462" s="389"/>
      <c r="L2462" s="389"/>
      <c r="M2462" s="389"/>
      <c r="N2462" s="389"/>
      <c r="O2462" s="389"/>
      <c r="P2462" s="389"/>
      <c r="Q2462" s="389"/>
      <c r="R2462" s="389"/>
      <c r="S2462" s="364"/>
      <c r="T2462" s="365"/>
      <c r="U2462" s="364"/>
      <c r="V2462" s="365"/>
      <c r="W2462" s="364"/>
      <c r="X2462" s="365"/>
      <c r="Y2462" s="364"/>
      <c r="Z2462" s="365"/>
      <c r="AA2462" s="364"/>
      <c r="AB2462" s="365"/>
      <c r="AC2462" s="364"/>
      <c r="AD2462" s="365"/>
      <c r="AG2462">
        <f t="shared" si="1300"/>
        <v>0</v>
      </c>
      <c r="AH2462">
        <f t="shared" si="1301"/>
        <v>0</v>
      </c>
      <c r="AI2462">
        <f t="shared" si="1302"/>
        <v>0</v>
      </c>
      <c r="AJ2462">
        <f t="shared" si="1303"/>
        <v>0</v>
      </c>
      <c r="AL2462">
        <f t="shared" si="1304"/>
        <v>0</v>
      </c>
      <c r="AM2462">
        <f t="shared" si="1305"/>
        <v>0</v>
      </c>
      <c r="AN2462">
        <f t="shared" si="1306"/>
        <v>0</v>
      </c>
      <c r="AO2462">
        <f t="shared" si="1307"/>
        <v>0</v>
      </c>
      <c r="AQ2462">
        <f t="shared" si="1308"/>
        <v>0</v>
      </c>
      <c r="AR2462">
        <f t="shared" si="1309"/>
        <v>0</v>
      </c>
      <c r="AS2462">
        <f t="shared" si="1310"/>
        <v>0</v>
      </c>
      <c r="AT2462">
        <f t="shared" si="1311"/>
        <v>0</v>
      </c>
    </row>
    <row r="2463" spans="1:46" ht="15" customHeight="1">
      <c r="A2463" s="166"/>
      <c r="B2463" s="7"/>
      <c r="C2463" s="207" t="s">
        <v>84</v>
      </c>
      <c r="D2463" s="389" t="str">
        <f t="shared" si="1299"/>
        <v/>
      </c>
      <c r="E2463" s="389"/>
      <c r="F2463" s="389"/>
      <c r="G2463" s="389"/>
      <c r="H2463" s="389"/>
      <c r="I2463" s="389"/>
      <c r="J2463" s="389"/>
      <c r="K2463" s="389"/>
      <c r="L2463" s="389"/>
      <c r="M2463" s="389"/>
      <c r="N2463" s="389"/>
      <c r="O2463" s="389"/>
      <c r="P2463" s="389"/>
      <c r="Q2463" s="389"/>
      <c r="R2463" s="389"/>
      <c r="S2463" s="364"/>
      <c r="T2463" s="365"/>
      <c r="U2463" s="364"/>
      <c r="V2463" s="365"/>
      <c r="W2463" s="364"/>
      <c r="X2463" s="365"/>
      <c r="Y2463" s="364"/>
      <c r="Z2463" s="365"/>
      <c r="AA2463" s="364"/>
      <c r="AB2463" s="365"/>
      <c r="AC2463" s="364"/>
      <c r="AD2463" s="365"/>
      <c r="AG2463">
        <f t="shared" si="1300"/>
        <v>0</v>
      </c>
      <c r="AH2463">
        <f t="shared" si="1301"/>
        <v>0</v>
      </c>
      <c r="AI2463">
        <f t="shared" si="1302"/>
        <v>0</v>
      </c>
      <c r="AJ2463">
        <f t="shared" si="1303"/>
        <v>0</v>
      </c>
      <c r="AL2463">
        <f t="shared" si="1304"/>
        <v>0</v>
      </c>
      <c r="AM2463">
        <f t="shared" si="1305"/>
        <v>0</v>
      </c>
      <c r="AN2463">
        <f t="shared" si="1306"/>
        <v>0</v>
      </c>
      <c r="AO2463">
        <f t="shared" si="1307"/>
        <v>0</v>
      </c>
      <c r="AQ2463">
        <f t="shared" si="1308"/>
        <v>0</v>
      </c>
      <c r="AR2463">
        <f t="shared" si="1309"/>
        <v>0</v>
      </c>
      <c r="AS2463">
        <f t="shared" si="1310"/>
        <v>0</v>
      </c>
      <c r="AT2463">
        <f t="shared" si="1311"/>
        <v>0</v>
      </c>
    </row>
    <row r="2464" spans="1:46" ht="15" customHeight="1">
      <c r="A2464" s="166"/>
      <c r="B2464" s="7"/>
      <c r="C2464" s="207" t="s">
        <v>85</v>
      </c>
      <c r="D2464" s="389" t="str">
        <f t="shared" si="1299"/>
        <v/>
      </c>
      <c r="E2464" s="389"/>
      <c r="F2464" s="389"/>
      <c r="G2464" s="389"/>
      <c r="H2464" s="389"/>
      <c r="I2464" s="389"/>
      <c r="J2464" s="389"/>
      <c r="K2464" s="389"/>
      <c r="L2464" s="389"/>
      <c r="M2464" s="389"/>
      <c r="N2464" s="389"/>
      <c r="O2464" s="389"/>
      <c r="P2464" s="389"/>
      <c r="Q2464" s="389"/>
      <c r="R2464" s="389"/>
      <c r="S2464" s="364"/>
      <c r="T2464" s="365"/>
      <c r="U2464" s="364"/>
      <c r="V2464" s="365"/>
      <c r="W2464" s="364"/>
      <c r="X2464" s="365"/>
      <c r="Y2464" s="364"/>
      <c r="Z2464" s="365"/>
      <c r="AA2464" s="364"/>
      <c r="AB2464" s="365"/>
      <c r="AC2464" s="364"/>
      <c r="AD2464" s="365"/>
      <c r="AG2464">
        <f t="shared" si="1300"/>
        <v>0</v>
      </c>
      <c r="AH2464">
        <f t="shared" si="1301"/>
        <v>0</v>
      </c>
      <c r="AI2464">
        <f t="shared" si="1302"/>
        <v>0</v>
      </c>
      <c r="AJ2464">
        <f t="shared" si="1303"/>
        <v>0</v>
      </c>
      <c r="AL2464">
        <f t="shared" si="1304"/>
        <v>0</v>
      </c>
      <c r="AM2464">
        <f t="shared" si="1305"/>
        <v>0</v>
      </c>
      <c r="AN2464">
        <f t="shared" si="1306"/>
        <v>0</v>
      </c>
      <c r="AO2464">
        <f t="shared" si="1307"/>
        <v>0</v>
      </c>
      <c r="AQ2464">
        <f t="shared" si="1308"/>
        <v>0</v>
      </c>
      <c r="AR2464">
        <f t="shared" si="1309"/>
        <v>0</v>
      </c>
      <c r="AS2464">
        <f t="shared" si="1310"/>
        <v>0</v>
      </c>
      <c r="AT2464">
        <f t="shared" si="1311"/>
        <v>0</v>
      </c>
    </row>
    <row r="2465" spans="1:46" ht="15" customHeight="1">
      <c r="A2465" s="166"/>
      <c r="B2465" s="7"/>
      <c r="C2465" s="207" t="s">
        <v>86</v>
      </c>
      <c r="D2465" s="389" t="str">
        <f t="shared" si="1299"/>
        <v/>
      </c>
      <c r="E2465" s="389"/>
      <c r="F2465" s="389"/>
      <c r="G2465" s="389"/>
      <c r="H2465" s="389"/>
      <c r="I2465" s="389"/>
      <c r="J2465" s="389"/>
      <c r="K2465" s="389"/>
      <c r="L2465" s="389"/>
      <c r="M2465" s="389"/>
      <c r="N2465" s="389"/>
      <c r="O2465" s="389"/>
      <c r="P2465" s="389"/>
      <c r="Q2465" s="389"/>
      <c r="R2465" s="389"/>
      <c r="S2465" s="364"/>
      <c r="T2465" s="365"/>
      <c r="U2465" s="364"/>
      <c r="V2465" s="365"/>
      <c r="W2465" s="364"/>
      <c r="X2465" s="365"/>
      <c r="Y2465" s="364"/>
      <c r="Z2465" s="365"/>
      <c r="AA2465" s="364"/>
      <c r="AB2465" s="365"/>
      <c r="AC2465" s="364"/>
      <c r="AD2465" s="365"/>
      <c r="AG2465">
        <f t="shared" si="1300"/>
        <v>0</v>
      </c>
      <c r="AH2465">
        <f t="shared" si="1301"/>
        <v>0</v>
      </c>
      <c r="AI2465">
        <f t="shared" si="1302"/>
        <v>0</v>
      </c>
      <c r="AJ2465">
        <f t="shared" si="1303"/>
        <v>0</v>
      </c>
      <c r="AL2465">
        <f t="shared" si="1304"/>
        <v>0</v>
      </c>
      <c r="AM2465">
        <f t="shared" si="1305"/>
        <v>0</v>
      </c>
      <c r="AN2465">
        <f t="shared" si="1306"/>
        <v>0</v>
      </c>
      <c r="AO2465">
        <f t="shared" si="1307"/>
        <v>0</v>
      </c>
      <c r="AQ2465">
        <f t="shared" si="1308"/>
        <v>0</v>
      </c>
      <c r="AR2465">
        <f t="shared" si="1309"/>
        <v>0</v>
      </c>
      <c r="AS2465">
        <f t="shared" si="1310"/>
        <v>0</v>
      </c>
      <c r="AT2465">
        <f t="shared" si="1311"/>
        <v>0</v>
      </c>
    </row>
    <row r="2466" spans="1:46" ht="15" customHeight="1">
      <c r="A2466" s="166"/>
      <c r="B2466" s="7"/>
      <c r="C2466" s="207" t="s">
        <v>87</v>
      </c>
      <c r="D2466" s="389" t="str">
        <f t="shared" si="1299"/>
        <v/>
      </c>
      <c r="E2466" s="389"/>
      <c r="F2466" s="389"/>
      <c r="G2466" s="389"/>
      <c r="H2466" s="389"/>
      <c r="I2466" s="389"/>
      <c r="J2466" s="389"/>
      <c r="K2466" s="389"/>
      <c r="L2466" s="389"/>
      <c r="M2466" s="389"/>
      <c r="N2466" s="389"/>
      <c r="O2466" s="389"/>
      <c r="P2466" s="389"/>
      <c r="Q2466" s="389"/>
      <c r="R2466" s="389"/>
      <c r="S2466" s="364"/>
      <c r="T2466" s="365"/>
      <c r="U2466" s="364"/>
      <c r="V2466" s="365"/>
      <c r="W2466" s="364"/>
      <c r="X2466" s="365"/>
      <c r="Y2466" s="364"/>
      <c r="Z2466" s="365"/>
      <c r="AA2466" s="364"/>
      <c r="AB2466" s="365"/>
      <c r="AC2466" s="364"/>
      <c r="AD2466" s="365"/>
      <c r="AG2466">
        <f t="shared" si="1300"/>
        <v>0</v>
      </c>
      <c r="AH2466">
        <f t="shared" si="1301"/>
        <v>0</v>
      </c>
      <c r="AI2466">
        <f t="shared" si="1302"/>
        <v>0</v>
      </c>
      <c r="AJ2466">
        <f t="shared" si="1303"/>
        <v>0</v>
      </c>
      <c r="AL2466">
        <f t="shared" si="1304"/>
        <v>0</v>
      </c>
      <c r="AM2466">
        <f t="shared" si="1305"/>
        <v>0</v>
      </c>
      <c r="AN2466">
        <f t="shared" si="1306"/>
        <v>0</v>
      </c>
      <c r="AO2466">
        <f t="shared" si="1307"/>
        <v>0</v>
      </c>
      <c r="AQ2466">
        <f t="shared" si="1308"/>
        <v>0</v>
      </c>
      <c r="AR2466">
        <f t="shared" si="1309"/>
        <v>0</v>
      </c>
      <c r="AS2466">
        <f t="shared" si="1310"/>
        <v>0</v>
      </c>
      <c r="AT2466">
        <f t="shared" si="1311"/>
        <v>0</v>
      </c>
    </row>
    <row r="2467" spans="1:46" ht="15" customHeight="1">
      <c r="A2467" s="166"/>
      <c r="B2467" s="7"/>
      <c r="C2467" s="207" t="s">
        <v>88</v>
      </c>
      <c r="D2467" s="389" t="str">
        <f t="shared" si="1299"/>
        <v/>
      </c>
      <c r="E2467" s="389"/>
      <c r="F2467" s="389"/>
      <c r="G2467" s="389"/>
      <c r="H2467" s="389"/>
      <c r="I2467" s="389"/>
      <c r="J2467" s="389"/>
      <c r="K2467" s="389"/>
      <c r="L2467" s="389"/>
      <c r="M2467" s="389"/>
      <c r="N2467" s="389"/>
      <c r="O2467" s="389"/>
      <c r="P2467" s="389"/>
      <c r="Q2467" s="389"/>
      <c r="R2467" s="389"/>
      <c r="S2467" s="364"/>
      <c r="T2467" s="365"/>
      <c r="U2467" s="364"/>
      <c r="V2467" s="365"/>
      <c r="W2467" s="364"/>
      <c r="X2467" s="365"/>
      <c r="Y2467" s="364"/>
      <c r="Z2467" s="365"/>
      <c r="AA2467" s="364"/>
      <c r="AB2467" s="365"/>
      <c r="AC2467" s="364"/>
      <c r="AD2467" s="365"/>
      <c r="AG2467">
        <f t="shared" si="1300"/>
        <v>0</v>
      </c>
      <c r="AH2467">
        <f t="shared" si="1301"/>
        <v>0</v>
      </c>
      <c r="AI2467">
        <f t="shared" si="1302"/>
        <v>0</v>
      </c>
      <c r="AJ2467">
        <f t="shared" si="1303"/>
        <v>0</v>
      </c>
      <c r="AL2467">
        <f t="shared" si="1304"/>
        <v>0</v>
      </c>
      <c r="AM2467">
        <f t="shared" si="1305"/>
        <v>0</v>
      </c>
      <c r="AN2467">
        <f t="shared" si="1306"/>
        <v>0</v>
      </c>
      <c r="AO2467">
        <f t="shared" si="1307"/>
        <v>0</v>
      </c>
      <c r="AQ2467">
        <f t="shared" si="1308"/>
        <v>0</v>
      </c>
      <c r="AR2467">
        <f t="shared" si="1309"/>
        <v>0</v>
      </c>
      <c r="AS2467">
        <f t="shared" si="1310"/>
        <v>0</v>
      </c>
      <c r="AT2467">
        <f t="shared" si="1311"/>
        <v>0</v>
      </c>
    </row>
    <row r="2468" spans="1:46" ht="15" customHeight="1">
      <c r="A2468" s="166"/>
      <c r="B2468" s="7"/>
      <c r="C2468" s="207" t="s">
        <v>89</v>
      </c>
      <c r="D2468" s="389" t="str">
        <f t="shared" si="1299"/>
        <v/>
      </c>
      <c r="E2468" s="389"/>
      <c r="F2468" s="389"/>
      <c r="G2468" s="389"/>
      <c r="H2468" s="389"/>
      <c r="I2468" s="389"/>
      <c r="J2468" s="389"/>
      <c r="K2468" s="389"/>
      <c r="L2468" s="389"/>
      <c r="M2468" s="389"/>
      <c r="N2468" s="389"/>
      <c r="O2468" s="389"/>
      <c r="P2468" s="389"/>
      <c r="Q2468" s="389"/>
      <c r="R2468" s="389"/>
      <c r="S2468" s="364"/>
      <c r="T2468" s="365"/>
      <c r="U2468" s="364"/>
      <c r="V2468" s="365"/>
      <c r="W2468" s="364"/>
      <c r="X2468" s="365"/>
      <c r="Y2468" s="364"/>
      <c r="Z2468" s="365"/>
      <c r="AA2468" s="364"/>
      <c r="AB2468" s="365"/>
      <c r="AC2468" s="364"/>
      <c r="AD2468" s="365"/>
      <c r="AG2468">
        <f t="shared" si="1300"/>
        <v>0</v>
      </c>
      <c r="AH2468">
        <f t="shared" si="1301"/>
        <v>0</v>
      </c>
      <c r="AI2468">
        <f t="shared" si="1302"/>
        <v>0</v>
      </c>
      <c r="AJ2468">
        <f t="shared" si="1303"/>
        <v>0</v>
      </c>
      <c r="AL2468">
        <f t="shared" si="1304"/>
        <v>0</v>
      </c>
      <c r="AM2468">
        <f t="shared" si="1305"/>
        <v>0</v>
      </c>
      <c r="AN2468">
        <f t="shared" si="1306"/>
        <v>0</v>
      </c>
      <c r="AO2468">
        <f t="shared" si="1307"/>
        <v>0</v>
      </c>
      <c r="AQ2468">
        <f t="shared" si="1308"/>
        <v>0</v>
      </c>
      <c r="AR2468">
        <f t="shared" si="1309"/>
        <v>0</v>
      </c>
      <c r="AS2468">
        <f t="shared" si="1310"/>
        <v>0</v>
      </c>
      <c r="AT2468">
        <f t="shared" si="1311"/>
        <v>0</v>
      </c>
    </row>
    <row r="2469" spans="1:46" ht="15" customHeight="1">
      <c r="A2469" s="166"/>
      <c r="B2469" s="7"/>
      <c r="C2469" s="207" t="s">
        <v>90</v>
      </c>
      <c r="D2469" s="389" t="str">
        <f t="shared" si="1299"/>
        <v/>
      </c>
      <c r="E2469" s="389"/>
      <c r="F2469" s="389"/>
      <c r="G2469" s="389"/>
      <c r="H2469" s="389"/>
      <c r="I2469" s="389"/>
      <c r="J2469" s="389"/>
      <c r="K2469" s="389"/>
      <c r="L2469" s="389"/>
      <c r="M2469" s="389"/>
      <c r="N2469" s="389"/>
      <c r="O2469" s="389"/>
      <c r="P2469" s="389"/>
      <c r="Q2469" s="389"/>
      <c r="R2469" s="389"/>
      <c r="S2469" s="364"/>
      <c r="T2469" s="365"/>
      <c r="U2469" s="364"/>
      <c r="V2469" s="365"/>
      <c r="W2469" s="364"/>
      <c r="X2469" s="365"/>
      <c r="Y2469" s="364"/>
      <c r="Z2469" s="365"/>
      <c r="AA2469" s="364"/>
      <c r="AB2469" s="365"/>
      <c r="AC2469" s="364"/>
      <c r="AD2469" s="365"/>
      <c r="AG2469">
        <f t="shared" si="1300"/>
        <v>0</v>
      </c>
      <c r="AH2469">
        <f t="shared" si="1301"/>
        <v>0</v>
      </c>
      <c r="AI2469">
        <f t="shared" si="1302"/>
        <v>0</v>
      </c>
      <c r="AJ2469">
        <f t="shared" si="1303"/>
        <v>0</v>
      </c>
      <c r="AL2469">
        <f t="shared" si="1304"/>
        <v>0</v>
      </c>
      <c r="AM2469">
        <f t="shared" si="1305"/>
        <v>0</v>
      </c>
      <c r="AN2469">
        <f t="shared" si="1306"/>
        <v>0</v>
      </c>
      <c r="AO2469">
        <f t="shared" si="1307"/>
        <v>0</v>
      </c>
      <c r="AQ2469">
        <f t="shared" si="1308"/>
        <v>0</v>
      </c>
      <c r="AR2469">
        <f t="shared" si="1309"/>
        <v>0</v>
      </c>
      <c r="AS2469">
        <f t="shared" si="1310"/>
        <v>0</v>
      </c>
      <c r="AT2469">
        <f t="shared" si="1311"/>
        <v>0</v>
      </c>
    </row>
    <row r="2470" spans="1:46" ht="15" customHeight="1">
      <c r="A2470" s="166"/>
      <c r="B2470" s="7"/>
      <c r="C2470" s="207" t="s">
        <v>91</v>
      </c>
      <c r="D2470" s="389" t="str">
        <f t="shared" si="1299"/>
        <v/>
      </c>
      <c r="E2470" s="389"/>
      <c r="F2470" s="389"/>
      <c r="G2470" s="389"/>
      <c r="H2470" s="389"/>
      <c r="I2470" s="389"/>
      <c r="J2470" s="389"/>
      <c r="K2470" s="389"/>
      <c r="L2470" s="389"/>
      <c r="M2470" s="389"/>
      <c r="N2470" s="389"/>
      <c r="O2470" s="389"/>
      <c r="P2470" s="389"/>
      <c r="Q2470" s="389"/>
      <c r="R2470" s="389"/>
      <c r="S2470" s="364"/>
      <c r="T2470" s="365"/>
      <c r="U2470" s="364"/>
      <c r="V2470" s="365"/>
      <c r="W2470" s="364"/>
      <c r="X2470" s="365"/>
      <c r="Y2470" s="364"/>
      <c r="Z2470" s="365"/>
      <c r="AA2470" s="364"/>
      <c r="AB2470" s="365"/>
      <c r="AC2470" s="364"/>
      <c r="AD2470" s="365"/>
      <c r="AG2470">
        <f t="shared" si="1300"/>
        <v>0</v>
      </c>
      <c r="AH2470">
        <f t="shared" si="1301"/>
        <v>0</v>
      </c>
      <c r="AI2470">
        <f t="shared" si="1302"/>
        <v>0</v>
      </c>
      <c r="AJ2470">
        <f t="shared" si="1303"/>
        <v>0</v>
      </c>
      <c r="AL2470">
        <f t="shared" si="1304"/>
        <v>0</v>
      </c>
      <c r="AM2470">
        <f t="shared" si="1305"/>
        <v>0</v>
      </c>
      <c r="AN2470">
        <f t="shared" si="1306"/>
        <v>0</v>
      </c>
      <c r="AO2470">
        <f t="shared" si="1307"/>
        <v>0</v>
      </c>
      <c r="AQ2470">
        <f t="shared" si="1308"/>
        <v>0</v>
      </c>
      <c r="AR2470">
        <f t="shared" si="1309"/>
        <v>0</v>
      </c>
      <c r="AS2470">
        <f t="shared" si="1310"/>
        <v>0</v>
      </c>
      <c r="AT2470">
        <f t="shared" si="1311"/>
        <v>0</v>
      </c>
    </row>
    <row r="2471" spans="1:46" ht="15" customHeight="1">
      <c r="A2471" s="166"/>
      <c r="B2471" s="7"/>
      <c r="C2471" s="207" t="s">
        <v>92</v>
      </c>
      <c r="D2471" s="389" t="str">
        <f t="shared" si="1299"/>
        <v/>
      </c>
      <c r="E2471" s="389"/>
      <c r="F2471" s="389"/>
      <c r="G2471" s="389"/>
      <c r="H2471" s="389"/>
      <c r="I2471" s="389"/>
      <c r="J2471" s="389"/>
      <c r="K2471" s="389"/>
      <c r="L2471" s="389"/>
      <c r="M2471" s="389"/>
      <c r="N2471" s="389"/>
      <c r="O2471" s="389"/>
      <c r="P2471" s="389"/>
      <c r="Q2471" s="389"/>
      <c r="R2471" s="389"/>
      <c r="S2471" s="364"/>
      <c r="T2471" s="365"/>
      <c r="U2471" s="364"/>
      <c r="V2471" s="365"/>
      <c r="W2471" s="364"/>
      <c r="X2471" s="365"/>
      <c r="Y2471" s="364"/>
      <c r="Z2471" s="365"/>
      <c r="AA2471" s="364"/>
      <c r="AB2471" s="365"/>
      <c r="AC2471" s="364"/>
      <c r="AD2471" s="365"/>
      <c r="AG2471">
        <f t="shared" si="1300"/>
        <v>0</v>
      </c>
      <c r="AH2471">
        <f t="shared" si="1301"/>
        <v>0</v>
      </c>
      <c r="AI2471">
        <f t="shared" si="1302"/>
        <v>0</v>
      </c>
      <c r="AJ2471">
        <f t="shared" si="1303"/>
        <v>0</v>
      </c>
      <c r="AL2471">
        <f t="shared" si="1304"/>
        <v>0</v>
      </c>
      <c r="AM2471">
        <f t="shared" si="1305"/>
        <v>0</v>
      </c>
      <c r="AN2471">
        <f t="shared" si="1306"/>
        <v>0</v>
      </c>
      <c r="AO2471">
        <f t="shared" si="1307"/>
        <v>0</v>
      </c>
      <c r="AQ2471">
        <f t="shared" si="1308"/>
        <v>0</v>
      </c>
      <c r="AR2471">
        <f t="shared" si="1309"/>
        <v>0</v>
      </c>
      <c r="AS2471">
        <f t="shared" si="1310"/>
        <v>0</v>
      </c>
      <c r="AT2471">
        <f t="shared" si="1311"/>
        <v>0</v>
      </c>
    </row>
    <row r="2472" spans="1:46" ht="15" customHeight="1">
      <c r="A2472" s="166"/>
      <c r="B2472" s="7"/>
      <c r="C2472" s="207" t="s">
        <v>93</v>
      </c>
      <c r="D2472" s="389" t="str">
        <f t="shared" si="1299"/>
        <v/>
      </c>
      <c r="E2472" s="389"/>
      <c r="F2472" s="389"/>
      <c r="G2472" s="389"/>
      <c r="H2472" s="389"/>
      <c r="I2472" s="389"/>
      <c r="J2472" s="389"/>
      <c r="K2472" s="389"/>
      <c r="L2472" s="389"/>
      <c r="M2472" s="389"/>
      <c r="N2472" s="389"/>
      <c r="O2472" s="389"/>
      <c r="P2472" s="389"/>
      <c r="Q2472" s="389"/>
      <c r="R2472" s="389"/>
      <c r="S2472" s="364"/>
      <c r="T2472" s="365"/>
      <c r="U2472" s="364"/>
      <c r="V2472" s="365"/>
      <c r="W2472" s="364"/>
      <c r="X2472" s="365"/>
      <c r="Y2472" s="364"/>
      <c r="Z2472" s="365"/>
      <c r="AA2472" s="364"/>
      <c r="AB2472" s="365"/>
      <c r="AC2472" s="364"/>
      <c r="AD2472" s="365"/>
      <c r="AG2472">
        <f t="shared" si="1300"/>
        <v>0</v>
      </c>
      <c r="AH2472">
        <f t="shared" si="1301"/>
        <v>0</v>
      </c>
      <c r="AI2472">
        <f t="shared" si="1302"/>
        <v>0</v>
      </c>
      <c r="AJ2472">
        <f t="shared" si="1303"/>
        <v>0</v>
      </c>
      <c r="AL2472">
        <f t="shared" si="1304"/>
        <v>0</v>
      </c>
      <c r="AM2472">
        <f t="shared" si="1305"/>
        <v>0</v>
      </c>
      <c r="AN2472">
        <f t="shared" si="1306"/>
        <v>0</v>
      </c>
      <c r="AO2472">
        <f t="shared" si="1307"/>
        <v>0</v>
      </c>
      <c r="AQ2472">
        <f t="shared" si="1308"/>
        <v>0</v>
      </c>
      <c r="AR2472">
        <f t="shared" si="1309"/>
        <v>0</v>
      </c>
      <c r="AS2472">
        <f t="shared" si="1310"/>
        <v>0</v>
      </c>
      <c r="AT2472">
        <f t="shared" si="1311"/>
        <v>0</v>
      </c>
    </row>
    <row r="2473" spans="1:46" ht="15" customHeight="1">
      <c r="A2473" s="166"/>
      <c r="B2473" s="7"/>
      <c r="C2473" s="207" t="s">
        <v>94</v>
      </c>
      <c r="D2473" s="389" t="str">
        <f t="shared" si="1299"/>
        <v/>
      </c>
      <c r="E2473" s="389"/>
      <c r="F2473" s="389"/>
      <c r="G2473" s="389"/>
      <c r="H2473" s="389"/>
      <c r="I2473" s="389"/>
      <c r="J2473" s="389"/>
      <c r="K2473" s="389"/>
      <c r="L2473" s="389"/>
      <c r="M2473" s="389"/>
      <c r="N2473" s="389"/>
      <c r="O2473" s="389"/>
      <c r="P2473" s="389"/>
      <c r="Q2473" s="389"/>
      <c r="R2473" s="389"/>
      <c r="S2473" s="364"/>
      <c r="T2473" s="365"/>
      <c r="U2473" s="364"/>
      <c r="V2473" s="365"/>
      <c r="W2473" s="364"/>
      <c r="X2473" s="365"/>
      <c r="Y2473" s="364"/>
      <c r="Z2473" s="365"/>
      <c r="AA2473" s="364"/>
      <c r="AB2473" s="365"/>
      <c r="AC2473" s="364"/>
      <c r="AD2473" s="365"/>
      <c r="AG2473">
        <f t="shared" si="1300"/>
        <v>0</v>
      </c>
      <c r="AH2473">
        <f t="shared" si="1301"/>
        <v>0</v>
      </c>
      <c r="AI2473">
        <f t="shared" si="1302"/>
        <v>0</v>
      </c>
      <c r="AJ2473">
        <f t="shared" si="1303"/>
        <v>0</v>
      </c>
      <c r="AL2473">
        <f t="shared" si="1304"/>
        <v>0</v>
      </c>
      <c r="AM2473">
        <f t="shared" si="1305"/>
        <v>0</v>
      </c>
      <c r="AN2473">
        <f t="shared" si="1306"/>
        <v>0</v>
      </c>
      <c r="AO2473">
        <f t="shared" si="1307"/>
        <v>0</v>
      </c>
      <c r="AQ2473">
        <f t="shared" si="1308"/>
        <v>0</v>
      </c>
      <c r="AR2473">
        <f t="shared" si="1309"/>
        <v>0</v>
      </c>
      <c r="AS2473">
        <f t="shared" si="1310"/>
        <v>0</v>
      </c>
      <c r="AT2473">
        <f t="shared" si="1311"/>
        <v>0</v>
      </c>
    </row>
    <row r="2474" spans="1:46" ht="15" customHeight="1">
      <c r="A2474" s="166"/>
      <c r="B2474" s="7"/>
      <c r="C2474" s="207" t="s">
        <v>95</v>
      </c>
      <c r="D2474" s="389" t="str">
        <f t="shared" si="1299"/>
        <v/>
      </c>
      <c r="E2474" s="389"/>
      <c r="F2474" s="389"/>
      <c r="G2474" s="389"/>
      <c r="H2474" s="389"/>
      <c r="I2474" s="389"/>
      <c r="J2474" s="389"/>
      <c r="K2474" s="389"/>
      <c r="L2474" s="389"/>
      <c r="M2474" s="389"/>
      <c r="N2474" s="389"/>
      <c r="O2474" s="389"/>
      <c r="P2474" s="389"/>
      <c r="Q2474" s="389"/>
      <c r="R2474" s="389"/>
      <c r="S2474" s="364"/>
      <c r="T2474" s="365"/>
      <c r="U2474" s="364"/>
      <c r="V2474" s="365"/>
      <c r="W2474" s="364"/>
      <c r="X2474" s="365"/>
      <c r="Y2474" s="364"/>
      <c r="Z2474" s="365"/>
      <c r="AA2474" s="364"/>
      <c r="AB2474" s="365"/>
      <c r="AC2474" s="364"/>
      <c r="AD2474" s="365"/>
      <c r="AG2474">
        <f t="shared" si="1300"/>
        <v>0</v>
      </c>
      <c r="AH2474">
        <f t="shared" si="1301"/>
        <v>0</v>
      </c>
      <c r="AI2474">
        <f t="shared" si="1302"/>
        <v>0</v>
      </c>
      <c r="AJ2474">
        <f t="shared" si="1303"/>
        <v>0</v>
      </c>
      <c r="AL2474">
        <f t="shared" si="1304"/>
        <v>0</v>
      </c>
      <c r="AM2474">
        <f t="shared" si="1305"/>
        <v>0</v>
      </c>
      <c r="AN2474">
        <f t="shared" si="1306"/>
        <v>0</v>
      </c>
      <c r="AO2474">
        <f t="shared" si="1307"/>
        <v>0</v>
      </c>
      <c r="AQ2474">
        <f t="shared" si="1308"/>
        <v>0</v>
      </c>
      <c r="AR2474">
        <f t="shared" si="1309"/>
        <v>0</v>
      </c>
      <c r="AS2474">
        <f t="shared" si="1310"/>
        <v>0</v>
      </c>
      <c r="AT2474">
        <f t="shared" si="1311"/>
        <v>0</v>
      </c>
    </row>
    <row r="2475" spans="1:46" ht="15" customHeight="1">
      <c r="A2475" s="166"/>
      <c r="B2475" s="7"/>
      <c r="C2475" s="207" t="s">
        <v>96</v>
      </c>
      <c r="D2475" s="389" t="str">
        <f t="shared" si="1299"/>
        <v/>
      </c>
      <c r="E2475" s="389"/>
      <c r="F2475" s="389"/>
      <c r="G2475" s="389"/>
      <c r="H2475" s="389"/>
      <c r="I2475" s="389"/>
      <c r="J2475" s="389"/>
      <c r="K2475" s="389"/>
      <c r="L2475" s="389"/>
      <c r="M2475" s="389"/>
      <c r="N2475" s="389"/>
      <c r="O2475" s="389"/>
      <c r="P2475" s="389"/>
      <c r="Q2475" s="389"/>
      <c r="R2475" s="389"/>
      <c r="S2475" s="364"/>
      <c r="T2475" s="365"/>
      <c r="U2475" s="364"/>
      <c r="V2475" s="365"/>
      <c r="W2475" s="364"/>
      <c r="X2475" s="365"/>
      <c r="Y2475" s="364"/>
      <c r="Z2475" s="365"/>
      <c r="AA2475" s="364"/>
      <c r="AB2475" s="365"/>
      <c r="AC2475" s="364"/>
      <c r="AD2475" s="365"/>
      <c r="AG2475">
        <f t="shared" si="1300"/>
        <v>0</v>
      </c>
      <c r="AH2475">
        <f t="shared" si="1301"/>
        <v>0</v>
      </c>
      <c r="AI2475">
        <f t="shared" si="1302"/>
        <v>0</v>
      </c>
      <c r="AJ2475">
        <f t="shared" si="1303"/>
        <v>0</v>
      </c>
      <c r="AL2475">
        <f t="shared" si="1304"/>
        <v>0</v>
      </c>
      <c r="AM2475">
        <f t="shared" si="1305"/>
        <v>0</v>
      </c>
      <c r="AN2475">
        <f t="shared" si="1306"/>
        <v>0</v>
      </c>
      <c r="AO2475">
        <f t="shared" si="1307"/>
        <v>0</v>
      </c>
      <c r="AQ2475">
        <f t="shared" si="1308"/>
        <v>0</v>
      </c>
      <c r="AR2475">
        <f t="shared" si="1309"/>
        <v>0</v>
      </c>
      <c r="AS2475">
        <f t="shared" si="1310"/>
        <v>0</v>
      </c>
      <c r="AT2475">
        <f t="shared" si="1311"/>
        <v>0</v>
      </c>
    </row>
    <row r="2476" spans="1:46" ht="15" customHeight="1">
      <c r="A2476" s="166"/>
      <c r="B2476" s="7"/>
      <c r="C2476" s="207" t="s">
        <v>97</v>
      </c>
      <c r="D2476" s="389" t="str">
        <f t="shared" si="1299"/>
        <v/>
      </c>
      <c r="E2476" s="389"/>
      <c r="F2476" s="389"/>
      <c r="G2476" s="389"/>
      <c r="H2476" s="389"/>
      <c r="I2476" s="389"/>
      <c r="J2476" s="389"/>
      <c r="K2476" s="389"/>
      <c r="L2476" s="389"/>
      <c r="M2476" s="389"/>
      <c r="N2476" s="389"/>
      <c r="O2476" s="389"/>
      <c r="P2476" s="389"/>
      <c r="Q2476" s="389"/>
      <c r="R2476" s="389"/>
      <c r="S2476" s="364"/>
      <c r="T2476" s="365"/>
      <c r="U2476" s="364"/>
      <c r="V2476" s="365"/>
      <c r="W2476" s="364"/>
      <c r="X2476" s="365"/>
      <c r="Y2476" s="364"/>
      <c r="Z2476" s="365"/>
      <c r="AA2476" s="364"/>
      <c r="AB2476" s="365"/>
      <c r="AC2476" s="364"/>
      <c r="AD2476" s="365"/>
      <c r="AG2476">
        <f t="shared" si="1300"/>
        <v>0</v>
      </c>
      <c r="AH2476">
        <f t="shared" si="1301"/>
        <v>0</v>
      </c>
      <c r="AI2476">
        <f t="shared" si="1302"/>
        <v>0</v>
      </c>
      <c r="AJ2476">
        <f t="shared" si="1303"/>
        <v>0</v>
      </c>
      <c r="AL2476">
        <f t="shared" si="1304"/>
        <v>0</v>
      </c>
      <c r="AM2476">
        <f t="shared" si="1305"/>
        <v>0</v>
      </c>
      <c r="AN2476">
        <f t="shared" si="1306"/>
        <v>0</v>
      </c>
      <c r="AO2476">
        <f t="shared" si="1307"/>
        <v>0</v>
      </c>
      <c r="AQ2476">
        <f t="shared" si="1308"/>
        <v>0</v>
      </c>
      <c r="AR2476">
        <f t="shared" si="1309"/>
        <v>0</v>
      </c>
      <c r="AS2476">
        <f t="shared" si="1310"/>
        <v>0</v>
      </c>
      <c r="AT2476">
        <f t="shared" si="1311"/>
        <v>0</v>
      </c>
    </row>
    <row r="2477" spans="1:46" ht="15" customHeight="1">
      <c r="A2477" s="166"/>
      <c r="B2477" s="7"/>
      <c r="C2477" s="207" t="s">
        <v>98</v>
      </c>
      <c r="D2477" s="389" t="str">
        <f t="shared" si="1299"/>
        <v/>
      </c>
      <c r="E2477" s="389"/>
      <c r="F2477" s="389"/>
      <c r="G2477" s="389"/>
      <c r="H2477" s="389"/>
      <c r="I2477" s="389"/>
      <c r="J2477" s="389"/>
      <c r="K2477" s="389"/>
      <c r="L2477" s="389"/>
      <c r="M2477" s="389"/>
      <c r="N2477" s="389"/>
      <c r="O2477" s="389"/>
      <c r="P2477" s="389"/>
      <c r="Q2477" s="389"/>
      <c r="R2477" s="389"/>
      <c r="S2477" s="364"/>
      <c r="T2477" s="365"/>
      <c r="U2477" s="364"/>
      <c r="V2477" s="365"/>
      <c r="W2477" s="364"/>
      <c r="X2477" s="365"/>
      <c r="Y2477" s="364"/>
      <c r="Z2477" s="365"/>
      <c r="AA2477" s="364"/>
      <c r="AB2477" s="365"/>
      <c r="AC2477" s="364"/>
      <c r="AD2477" s="365"/>
      <c r="AG2477">
        <f t="shared" si="1300"/>
        <v>0</v>
      </c>
      <c r="AH2477">
        <f t="shared" si="1301"/>
        <v>0</v>
      </c>
      <c r="AI2477">
        <f t="shared" si="1302"/>
        <v>0</v>
      </c>
      <c r="AJ2477">
        <f t="shared" si="1303"/>
        <v>0</v>
      </c>
      <c r="AL2477">
        <f t="shared" si="1304"/>
        <v>0</v>
      </c>
      <c r="AM2477">
        <f t="shared" si="1305"/>
        <v>0</v>
      </c>
      <c r="AN2477">
        <f t="shared" si="1306"/>
        <v>0</v>
      </c>
      <c r="AO2477">
        <f t="shared" si="1307"/>
        <v>0</v>
      </c>
      <c r="AQ2477">
        <f t="shared" si="1308"/>
        <v>0</v>
      </c>
      <c r="AR2477">
        <f t="shared" si="1309"/>
        <v>0</v>
      </c>
      <c r="AS2477">
        <f t="shared" si="1310"/>
        <v>0</v>
      </c>
      <c r="AT2477">
        <f t="shared" si="1311"/>
        <v>0</v>
      </c>
    </row>
    <row r="2478" spans="1:46" ht="15" customHeight="1">
      <c r="A2478" s="166"/>
      <c r="B2478" s="7"/>
      <c r="C2478" s="207" t="s">
        <v>99</v>
      </c>
      <c r="D2478" s="389" t="str">
        <f t="shared" si="1299"/>
        <v/>
      </c>
      <c r="E2478" s="389"/>
      <c r="F2478" s="389"/>
      <c r="G2478" s="389"/>
      <c r="H2478" s="389"/>
      <c r="I2478" s="389"/>
      <c r="J2478" s="389"/>
      <c r="K2478" s="389"/>
      <c r="L2478" s="389"/>
      <c r="M2478" s="389"/>
      <c r="N2478" s="389"/>
      <c r="O2478" s="389"/>
      <c r="P2478" s="389"/>
      <c r="Q2478" s="389"/>
      <c r="R2478" s="389"/>
      <c r="S2478" s="364"/>
      <c r="T2478" s="365"/>
      <c r="U2478" s="364"/>
      <c r="V2478" s="365"/>
      <c r="W2478" s="364"/>
      <c r="X2478" s="365"/>
      <c r="Y2478" s="364"/>
      <c r="Z2478" s="365"/>
      <c r="AA2478" s="364"/>
      <c r="AB2478" s="365"/>
      <c r="AC2478" s="364"/>
      <c r="AD2478" s="365"/>
      <c r="AG2478">
        <f t="shared" si="1300"/>
        <v>0</v>
      </c>
      <c r="AH2478">
        <f t="shared" si="1301"/>
        <v>0</v>
      </c>
      <c r="AI2478">
        <f t="shared" si="1302"/>
        <v>0</v>
      </c>
      <c r="AJ2478">
        <f t="shared" si="1303"/>
        <v>0</v>
      </c>
      <c r="AL2478">
        <f t="shared" si="1304"/>
        <v>0</v>
      </c>
      <c r="AM2478">
        <f t="shared" si="1305"/>
        <v>0</v>
      </c>
      <c r="AN2478">
        <f t="shared" si="1306"/>
        <v>0</v>
      </c>
      <c r="AO2478">
        <f t="shared" si="1307"/>
        <v>0</v>
      </c>
      <c r="AQ2478">
        <f t="shared" si="1308"/>
        <v>0</v>
      </c>
      <c r="AR2478">
        <f t="shared" si="1309"/>
        <v>0</v>
      </c>
      <c r="AS2478">
        <f t="shared" si="1310"/>
        <v>0</v>
      </c>
      <c r="AT2478">
        <f t="shared" si="1311"/>
        <v>0</v>
      </c>
    </row>
    <row r="2479" spans="1:46" ht="15" customHeight="1">
      <c r="A2479" s="166"/>
      <c r="B2479" s="7"/>
      <c r="C2479" s="207" t="s">
        <v>100</v>
      </c>
      <c r="D2479" s="389" t="str">
        <f t="shared" si="1299"/>
        <v/>
      </c>
      <c r="E2479" s="389"/>
      <c r="F2479" s="389"/>
      <c r="G2479" s="389"/>
      <c r="H2479" s="389"/>
      <c r="I2479" s="389"/>
      <c r="J2479" s="389"/>
      <c r="K2479" s="389"/>
      <c r="L2479" s="389"/>
      <c r="M2479" s="389"/>
      <c r="N2479" s="389"/>
      <c r="O2479" s="389"/>
      <c r="P2479" s="389"/>
      <c r="Q2479" s="389"/>
      <c r="R2479" s="389"/>
      <c r="S2479" s="364"/>
      <c r="T2479" s="365"/>
      <c r="U2479" s="364"/>
      <c r="V2479" s="365"/>
      <c r="W2479" s="364"/>
      <c r="X2479" s="365"/>
      <c r="Y2479" s="364"/>
      <c r="Z2479" s="365"/>
      <c r="AA2479" s="364"/>
      <c r="AB2479" s="365"/>
      <c r="AC2479" s="364"/>
      <c r="AD2479" s="365"/>
      <c r="AG2479">
        <f t="shared" si="1300"/>
        <v>0</v>
      </c>
      <c r="AH2479">
        <f t="shared" si="1301"/>
        <v>0</v>
      </c>
      <c r="AI2479">
        <f t="shared" si="1302"/>
        <v>0</v>
      </c>
      <c r="AJ2479">
        <f t="shared" si="1303"/>
        <v>0</v>
      </c>
      <c r="AL2479">
        <f t="shared" si="1304"/>
        <v>0</v>
      </c>
      <c r="AM2479">
        <f t="shared" si="1305"/>
        <v>0</v>
      </c>
      <c r="AN2479">
        <f t="shared" si="1306"/>
        <v>0</v>
      </c>
      <c r="AO2479">
        <f t="shared" si="1307"/>
        <v>0</v>
      </c>
      <c r="AQ2479">
        <f t="shared" si="1308"/>
        <v>0</v>
      </c>
      <c r="AR2479">
        <f t="shared" si="1309"/>
        <v>0</v>
      </c>
      <c r="AS2479">
        <f t="shared" si="1310"/>
        <v>0</v>
      </c>
      <c r="AT2479">
        <f t="shared" si="1311"/>
        <v>0</v>
      </c>
    </row>
    <row r="2480" spans="1:46" ht="15" customHeight="1">
      <c r="A2480" s="166"/>
      <c r="B2480" s="7"/>
      <c r="C2480" s="207" t="s">
        <v>101</v>
      </c>
      <c r="D2480" s="389" t="str">
        <f t="shared" si="1299"/>
        <v/>
      </c>
      <c r="E2480" s="389"/>
      <c r="F2480" s="389"/>
      <c r="G2480" s="389"/>
      <c r="H2480" s="389"/>
      <c r="I2480" s="389"/>
      <c r="J2480" s="389"/>
      <c r="K2480" s="389"/>
      <c r="L2480" s="389"/>
      <c r="M2480" s="389"/>
      <c r="N2480" s="389"/>
      <c r="O2480" s="389"/>
      <c r="P2480" s="389"/>
      <c r="Q2480" s="389"/>
      <c r="R2480" s="389"/>
      <c r="S2480" s="364"/>
      <c r="T2480" s="365"/>
      <c r="U2480" s="364"/>
      <c r="V2480" s="365"/>
      <c r="W2480" s="364"/>
      <c r="X2480" s="365"/>
      <c r="Y2480" s="364"/>
      <c r="Z2480" s="365"/>
      <c r="AA2480" s="364"/>
      <c r="AB2480" s="365"/>
      <c r="AC2480" s="364"/>
      <c r="AD2480" s="365"/>
      <c r="AG2480">
        <f t="shared" si="1300"/>
        <v>0</v>
      </c>
      <c r="AH2480">
        <f t="shared" si="1301"/>
        <v>0</v>
      </c>
      <c r="AI2480">
        <f t="shared" si="1302"/>
        <v>0</v>
      </c>
      <c r="AJ2480">
        <f t="shared" si="1303"/>
        <v>0</v>
      </c>
      <c r="AL2480">
        <f t="shared" si="1304"/>
        <v>0</v>
      </c>
      <c r="AM2480">
        <f t="shared" si="1305"/>
        <v>0</v>
      </c>
      <c r="AN2480">
        <f t="shared" si="1306"/>
        <v>0</v>
      </c>
      <c r="AO2480">
        <f t="shared" si="1307"/>
        <v>0</v>
      </c>
      <c r="AQ2480">
        <f t="shared" si="1308"/>
        <v>0</v>
      </c>
      <c r="AR2480">
        <f t="shared" si="1309"/>
        <v>0</v>
      </c>
      <c r="AS2480">
        <f t="shared" si="1310"/>
        <v>0</v>
      </c>
      <c r="AT2480">
        <f t="shared" si="1311"/>
        <v>0</v>
      </c>
    </row>
    <row r="2481" spans="1:46" ht="15" customHeight="1">
      <c r="A2481" s="166"/>
      <c r="B2481" s="7"/>
      <c r="C2481" s="207" t="s">
        <v>102</v>
      </c>
      <c r="D2481" s="389" t="str">
        <f t="shared" si="1299"/>
        <v/>
      </c>
      <c r="E2481" s="389"/>
      <c r="F2481" s="389"/>
      <c r="G2481" s="389"/>
      <c r="H2481" s="389"/>
      <c r="I2481" s="389"/>
      <c r="J2481" s="389"/>
      <c r="K2481" s="389"/>
      <c r="L2481" s="389"/>
      <c r="M2481" s="389"/>
      <c r="N2481" s="389"/>
      <c r="O2481" s="389"/>
      <c r="P2481" s="389"/>
      <c r="Q2481" s="389"/>
      <c r="R2481" s="389"/>
      <c r="S2481" s="364"/>
      <c r="T2481" s="365"/>
      <c r="U2481" s="364"/>
      <c r="V2481" s="365"/>
      <c r="W2481" s="364"/>
      <c r="X2481" s="365"/>
      <c r="Y2481" s="364"/>
      <c r="Z2481" s="365"/>
      <c r="AA2481" s="364"/>
      <c r="AB2481" s="365"/>
      <c r="AC2481" s="364"/>
      <c r="AD2481" s="365"/>
      <c r="AG2481">
        <f t="shared" si="1300"/>
        <v>0</v>
      </c>
      <c r="AH2481">
        <f t="shared" si="1301"/>
        <v>0</v>
      </c>
      <c r="AI2481">
        <f t="shared" si="1302"/>
        <v>0</v>
      </c>
      <c r="AJ2481">
        <f t="shared" si="1303"/>
        <v>0</v>
      </c>
      <c r="AL2481">
        <f t="shared" si="1304"/>
        <v>0</v>
      </c>
      <c r="AM2481">
        <f t="shared" si="1305"/>
        <v>0</v>
      </c>
      <c r="AN2481">
        <f t="shared" si="1306"/>
        <v>0</v>
      </c>
      <c r="AO2481">
        <f t="shared" si="1307"/>
        <v>0</v>
      </c>
      <c r="AQ2481">
        <f t="shared" si="1308"/>
        <v>0</v>
      </c>
      <c r="AR2481">
        <f t="shared" si="1309"/>
        <v>0</v>
      </c>
      <c r="AS2481">
        <f t="shared" si="1310"/>
        <v>0</v>
      </c>
      <c r="AT2481">
        <f t="shared" si="1311"/>
        <v>0</v>
      </c>
    </row>
    <row r="2482" spans="1:46" ht="15" customHeight="1">
      <c r="A2482" s="166"/>
      <c r="B2482" s="7"/>
      <c r="C2482" s="207" t="s">
        <v>108</v>
      </c>
      <c r="D2482" s="389" t="str">
        <f t="shared" si="1299"/>
        <v/>
      </c>
      <c r="E2482" s="389"/>
      <c r="F2482" s="389"/>
      <c r="G2482" s="389"/>
      <c r="H2482" s="389"/>
      <c r="I2482" s="389"/>
      <c r="J2482" s="389"/>
      <c r="K2482" s="389"/>
      <c r="L2482" s="389"/>
      <c r="M2482" s="389"/>
      <c r="N2482" s="389"/>
      <c r="O2482" s="389"/>
      <c r="P2482" s="389"/>
      <c r="Q2482" s="389"/>
      <c r="R2482" s="389"/>
      <c r="S2482" s="364"/>
      <c r="T2482" s="365"/>
      <c r="U2482" s="364"/>
      <c r="V2482" s="365"/>
      <c r="W2482" s="364"/>
      <c r="X2482" s="365"/>
      <c r="Y2482" s="364"/>
      <c r="Z2482" s="365"/>
      <c r="AA2482" s="364"/>
      <c r="AB2482" s="365"/>
      <c r="AC2482" s="364"/>
      <c r="AD2482" s="365"/>
      <c r="AG2482">
        <f t="shared" si="1300"/>
        <v>0</v>
      </c>
      <c r="AH2482">
        <f t="shared" si="1301"/>
        <v>0</v>
      </c>
      <c r="AI2482">
        <f t="shared" si="1302"/>
        <v>0</v>
      </c>
      <c r="AJ2482">
        <f t="shared" si="1303"/>
        <v>0</v>
      </c>
      <c r="AL2482">
        <f t="shared" si="1304"/>
        <v>0</v>
      </c>
      <c r="AM2482">
        <f t="shared" si="1305"/>
        <v>0</v>
      </c>
      <c r="AN2482">
        <f t="shared" si="1306"/>
        <v>0</v>
      </c>
      <c r="AO2482">
        <f t="shared" si="1307"/>
        <v>0</v>
      </c>
      <c r="AQ2482">
        <f t="shared" si="1308"/>
        <v>0</v>
      </c>
      <c r="AR2482">
        <f t="shared" si="1309"/>
        <v>0</v>
      </c>
      <c r="AS2482">
        <f t="shared" si="1310"/>
        <v>0</v>
      </c>
      <c r="AT2482">
        <f t="shared" si="1311"/>
        <v>0</v>
      </c>
    </row>
    <row r="2483" spans="1:46" ht="15" customHeight="1">
      <c r="A2483" s="166"/>
      <c r="B2483" s="7"/>
      <c r="C2483" s="207" t="s">
        <v>109</v>
      </c>
      <c r="D2483" s="389" t="str">
        <f t="shared" si="1299"/>
        <v/>
      </c>
      <c r="E2483" s="389"/>
      <c r="F2483" s="389"/>
      <c r="G2483" s="389"/>
      <c r="H2483" s="389"/>
      <c r="I2483" s="389"/>
      <c r="J2483" s="389"/>
      <c r="K2483" s="389"/>
      <c r="L2483" s="389"/>
      <c r="M2483" s="389"/>
      <c r="N2483" s="389"/>
      <c r="O2483" s="389"/>
      <c r="P2483" s="389"/>
      <c r="Q2483" s="389"/>
      <c r="R2483" s="389"/>
      <c r="S2483" s="364"/>
      <c r="T2483" s="365"/>
      <c r="U2483" s="364"/>
      <c r="V2483" s="365"/>
      <c r="W2483" s="364"/>
      <c r="X2483" s="365"/>
      <c r="Y2483" s="364"/>
      <c r="Z2483" s="365"/>
      <c r="AA2483" s="364"/>
      <c r="AB2483" s="365"/>
      <c r="AC2483" s="364"/>
      <c r="AD2483" s="365"/>
      <c r="AG2483">
        <f t="shared" si="1300"/>
        <v>0</v>
      </c>
      <c r="AH2483">
        <f t="shared" si="1301"/>
        <v>0</v>
      </c>
      <c r="AI2483">
        <f t="shared" si="1302"/>
        <v>0</v>
      </c>
      <c r="AJ2483">
        <f t="shared" si="1303"/>
        <v>0</v>
      </c>
      <c r="AL2483">
        <f t="shared" si="1304"/>
        <v>0</v>
      </c>
      <c r="AM2483">
        <f t="shared" si="1305"/>
        <v>0</v>
      </c>
      <c r="AN2483">
        <f t="shared" si="1306"/>
        <v>0</v>
      </c>
      <c r="AO2483">
        <f t="shared" si="1307"/>
        <v>0</v>
      </c>
      <c r="AQ2483">
        <f t="shared" si="1308"/>
        <v>0</v>
      </c>
      <c r="AR2483">
        <f t="shared" si="1309"/>
        <v>0</v>
      </c>
      <c r="AS2483">
        <f t="shared" si="1310"/>
        <v>0</v>
      </c>
      <c r="AT2483">
        <f t="shared" si="1311"/>
        <v>0</v>
      </c>
    </row>
    <row r="2484" spans="1:46" ht="15" customHeight="1">
      <c r="A2484" s="166"/>
      <c r="B2484" s="7"/>
      <c r="C2484" s="207" t="s">
        <v>110</v>
      </c>
      <c r="D2484" s="389" t="str">
        <f t="shared" si="1299"/>
        <v/>
      </c>
      <c r="E2484" s="389"/>
      <c r="F2484" s="389"/>
      <c r="G2484" s="389"/>
      <c r="H2484" s="389"/>
      <c r="I2484" s="389"/>
      <c r="J2484" s="389"/>
      <c r="K2484" s="389"/>
      <c r="L2484" s="389"/>
      <c r="M2484" s="389"/>
      <c r="N2484" s="389"/>
      <c r="O2484" s="389"/>
      <c r="P2484" s="389"/>
      <c r="Q2484" s="389"/>
      <c r="R2484" s="389"/>
      <c r="S2484" s="364"/>
      <c r="T2484" s="365"/>
      <c r="U2484" s="364"/>
      <c r="V2484" s="365"/>
      <c r="W2484" s="364"/>
      <c r="X2484" s="365"/>
      <c r="Y2484" s="364"/>
      <c r="Z2484" s="365"/>
      <c r="AA2484" s="364"/>
      <c r="AB2484" s="365"/>
      <c r="AC2484" s="364"/>
      <c r="AD2484" s="365"/>
      <c r="AG2484">
        <f t="shared" si="1300"/>
        <v>0</v>
      </c>
      <c r="AH2484">
        <f t="shared" si="1301"/>
        <v>0</v>
      </c>
      <c r="AI2484">
        <f t="shared" si="1302"/>
        <v>0</v>
      </c>
      <c r="AJ2484">
        <f t="shared" si="1303"/>
        <v>0</v>
      </c>
      <c r="AL2484">
        <f t="shared" si="1304"/>
        <v>0</v>
      </c>
      <c r="AM2484">
        <f t="shared" si="1305"/>
        <v>0</v>
      </c>
      <c r="AN2484">
        <f t="shared" si="1306"/>
        <v>0</v>
      </c>
      <c r="AO2484">
        <f t="shared" si="1307"/>
        <v>0</v>
      </c>
      <c r="AQ2484">
        <f t="shared" si="1308"/>
        <v>0</v>
      </c>
      <c r="AR2484">
        <f t="shared" si="1309"/>
        <v>0</v>
      </c>
      <c r="AS2484">
        <f t="shared" si="1310"/>
        <v>0</v>
      </c>
      <c r="AT2484">
        <f t="shared" si="1311"/>
        <v>0</v>
      </c>
    </row>
    <row r="2485" spans="1:46" ht="15" customHeight="1">
      <c r="A2485" s="166"/>
      <c r="B2485" s="7"/>
      <c r="C2485" s="207" t="s">
        <v>111</v>
      </c>
      <c r="D2485" s="389" t="str">
        <f t="shared" si="1299"/>
        <v/>
      </c>
      <c r="E2485" s="389"/>
      <c r="F2485" s="389"/>
      <c r="G2485" s="389"/>
      <c r="H2485" s="389"/>
      <c r="I2485" s="389"/>
      <c r="J2485" s="389"/>
      <c r="K2485" s="389"/>
      <c r="L2485" s="389"/>
      <c r="M2485" s="389"/>
      <c r="N2485" s="389"/>
      <c r="O2485" s="389"/>
      <c r="P2485" s="389"/>
      <c r="Q2485" s="389"/>
      <c r="R2485" s="389"/>
      <c r="S2485" s="364"/>
      <c r="T2485" s="365"/>
      <c r="U2485" s="364"/>
      <c r="V2485" s="365"/>
      <c r="W2485" s="364"/>
      <c r="X2485" s="365"/>
      <c r="Y2485" s="364"/>
      <c r="Z2485" s="365"/>
      <c r="AA2485" s="364"/>
      <c r="AB2485" s="365"/>
      <c r="AC2485" s="364"/>
      <c r="AD2485" s="365"/>
      <c r="AG2485">
        <f t="shared" si="1300"/>
        <v>0</v>
      </c>
      <c r="AH2485">
        <f t="shared" si="1301"/>
        <v>0</v>
      </c>
      <c r="AI2485">
        <f t="shared" si="1302"/>
        <v>0</v>
      </c>
      <c r="AJ2485">
        <f t="shared" si="1303"/>
        <v>0</v>
      </c>
      <c r="AL2485">
        <f t="shared" si="1304"/>
        <v>0</v>
      </c>
      <c r="AM2485">
        <f t="shared" si="1305"/>
        <v>0</v>
      </c>
      <c r="AN2485">
        <f t="shared" si="1306"/>
        <v>0</v>
      </c>
      <c r="AO2485">
        <f t="shared" si="1307"/>
        <v>0</v>
      </c>
      <c r="AQ2485">
        <f t="shared" si="1308"/>
        <v>0</v>
      </c>
      <c r="AR2485">
        <f t="shared" si="1309"/>
        <v>0</v>
      </c>
      <c r="AS2485">
        <f t="shared" si="1310"/>
        <v>0</v>
      </c>
      <c r="AT2485">
        <f t="shared" si="1311"/>
        <v>0</v>
      </c>
    </row>
    <row r="2486" spans="1:46" ht="15" customHeight="1">
      <c r="A2486" s="166"/>
      <c r="B2486" s="7"/>
      <c r="C2486" s="207" t="s">
        <v>112</v>
      </c>
      <c r="D2486" s="389" t="str">
        <f t="shared" si="1299"/>
        <v/>
      </c>
      <c r="E2486" s="389"/>
      <c r="F2486" s="389"/>
      <c r="G2486" s="389"/>
      <c r="H2486" s="389"/>
      <c r="I2486" s="389"/>
      <c r="J2486" s="389"/>
      <c r="K2486" s="389"/>
      <c r="L2486" s="389"/>
      <c r="M2486" s="389"/>
      <c r="N2486" s="389"/>
      <c r="O2486" s="389"/>
      <c r="P2486" s="389"/>
      <c r="Q2486" s="389"/>
      <c r="R2486" s="389"/>
      <c r="S2486" s="364"/>
      <c r="T2486" s="365"/>
      <c r="U2486" s="364"/>
      <c r="V2486" s="365"/>
      <c r="W2486" s="364"/>
      <c r="X2486" s="365"/>
      <c r="Y2486" s="364"/>
      <c r="Z2486" s="365"/>
      <c r="AA2486" s="364"/>
      <c r="AB2486" s="365"/>
      <c r="AC2486" s="364"/>
      <c r="AD2486" s="365"/>
      <c r="AG2486">
        <f t="shared" si="1300"/>
        <v>0</v>
      </c>
      <c r="AH2486">
        <f t="shared" si="1301"/>
        <v>0</v>
      </c>
      <c r="AI2486">
        <f t="shared" si="1302"/>
        <v>0</v>
      </c>
      <c r="AJ2486">
        <f t="shared" si="1303"/>
        <v>0</v>
      </c>
      <c r="AL2486">
        <f t="shared" si="1304"/>
        <v>0</v>
      </c>
      <c r="AM2486">
        <f t="shared" si="1305"/>
        <v>0</v>
      </c>
      <c r="AN2486">
        <f t="shared" si="1306"/>
        <v>0</v>
      </c>
      <c r="AO2486">
        <f t="shared" si="1307"/>
        <v>0</v>
      </c>
      <c r="AQ2486">
        <f t="shared" si="1308"/>
        <v>0</v>
      </c>
      <c r="AR2486">
        <f t="shared" si="1309"/>
        <v>0</v>
      </c>
      <c r="AS2486">
        <f t="shared" si="1310"/>
        <v>0</v>
      </c>
      <c r="AT2486">
        <f t="shared" si="1311"/>
        <v>0</v>
      </c>
    </row>
    <row r="2487" spans="1:46" ht="15" customHeight="1">
      <c r="A2487" s="166"/>
      <c r="B2487" s="7"/>
      <c r="C2487" s="207" t="s">
        <v>113</v>
      </c>
      <c r="D2487" s="389" t="str">
        <f t="shared" si="1299"/>
        <v/>
      </c>
      <c r="E2487" s="389"/>
      <c r="F2487" s="389"/>
      <c r="G2487" s="389"/>
      <c r="H2487" s="389"/>
      <c r="I2487" s="389"/>
      <c r="J2487" s="389"/>
      <c r="K2487" s="389"/>
      <c r="L2487" s="389"/>
      <c r="M2487" s="389"/>
      <c r="N2487" s="389"/>
      <c r="O2487" s="389"/>
      <c r="P2487" s="389"/>
      <c r="Q2487" s="389"/>
      <c r="R2487" s="389"/>
      <c r="S2487" s="364"/>
      <c r="T2487" s="365"/>
      <c r="U2487" s="364"/>
      <c r="V2487" s="365"/>
      <c r="W2487" s="364"/>
      <c r="X2487" s="365"/>
      <c r="Y2487" s="364"/>
      <c r="Z2487" s="365"/>
      <c r="AA2487" s="364"/>
      <c r="AB2487" s="365"/>
      <c r="AC2487" s="364"/>
      <c r="AD2487" s="365"/>
      <c r="AG2487">
        <f t="shared" si="1300"/>
        <v>0</v>
      </c>
      <c r="AH2487">
        <f t="shared" si="1301"/>
        <v>0</v>
      </c>
      <c r="AI2487">
        <f t="shared" si="1302"/>
        <v>0</v>
      </c>
      <c r="AJ2487">
        <f t="shared" si="1303"/>
        <v>0</v>
      </c>
      <c r="AL2487">
        <f t="shared" si="1304"/>
        <v>0</v>
      </c>
      <c r="AM2487">
        <f t="shared" si="1305"/>
        <v>0</v>
      </c>
      <c r="AN2487">
        <f t="shared" si="1306"/>
        <v>0</v>
      </c>
      <c r="AO2487">
        <f t="shared" si="1307"/>
        <v>0</v>
      </c>
      <c r="AQ2487">
        <f t="shared" si="1308"/>
        <v>0</v>
      </c>
      <c r="AR2487">
        <f t="shared" si="1309"/>
        <v>0</v>
      </c>
      <c r="AS2487">
        <f t="shared" si="1310"/>
        <v>0</v>
      </c>
      <c r="AT2487">
        <f t="shared" si="1311"/>
        <v>0</v>
      </c>
    </row>
    <row r="2488" spans="1:46" ht="15" customHeight="1">
      <c r="A2488" s="166"/>
      <c r="B2488" s="7"/>
      <c r="C2488" s="207" t="s">
        <v>114</v>
      </c>
      <c r="D2488" s="389" t="str">
        <f t="shared" si="1299"/>
        <v/>
      </c>
      <c r="E2488" s="389"/>
      <c r="F2488" s="389"/>
      <c r="G2488" s="389"/>
      <c r="H2488" s="389"/>
      <c r="I2488" s="389"/>
      <c r="J2488" s="389"/>
      <c r="K2488" s="389"/>
      <c r="L2488" s="389"/>
      <c r="M2488" s="389"/>
      <c r="N2488" s="389"/>
      <c r="O2488" s="389"/>
      <c r="P2488" s="389"/>
      <c r="Q2488" s="389"/>
      <c r="R2488" s="389"/>
      <c r="S2488" s="364"/>
      <c r="T2488" s="365"/>
      <c r="U2488" s="364"/>
      <c r="V2488" s="365"/>
      <c r="W2488" s="364"/>
      <c r="X2488" s="365"/>
      <c r="Y2488" s="364"/>
      <c r="Z2488" s="365"/>
      <c r="AA2488" s="364"/>
      <c r="AB2488" s="365"/>
      <c r="AC2488" s="364"/>
      <c r="AD2488" s="365"/>
      <c r="AG2488">
        <f t="shared" si="1300"/>
        <v>0</v>
      </c>
      <c r="AH2488">
        <f t="shared" si="1301"/>
        <v>0</v>
      </c>
      <c r="AI2488">
        <f t="shared" si="1302"/>
        <v>0</v>
      </c>
      <c r="AJ2488">
        <f t="shared" si="1303"/>
        <v>0</v>
      </c>
      <c r="AL2488">
        <f t="shared" si="1304"/>
        <v>0</v>
      </c>
      <c r="AM2488">
        <f t="shared" si="1305"/>
        <v>0</v>
      </c>
      <c r="AN2488">
        <f t="shared" si="1306"/>
        <v>0</v>
      </c>
      <c r="AO2488">
        <f t="shared" si="1307"/>
        <v>0</v>
      </c>
      <c r="AQ2488">
        <f t="shared" si="1308"/>
        <v>0</v>
      </c>
      <c r="AR2488">
        <f t="shared" si="1309"/>
        <v>0</v>
      </c>
      <c r="AS2488">
        <f t="shared" si="1310"/>
        <v>0</v>
      </c>
      <c r="AT2488">
        <f t="shared" si="1311"/>
        <v>0</v>
      </c>
    </row>
    <row r="2489" spans="1:46" ht="15" customHeight="1">
      <c r="A2489" s="166"/>
      <c r="B2489" s="7"/>
      <c r="C2489" s="207" t="s">
        <v>115</v>
      </c>
      <c r="D2489" s="389" t="str">
        <f t="shared" si="1299"/>
        <v/>
      </c>
      <c r="E2489" s="389"/>
      <c r="F2489" s="389"/>
      <c r="G2489" s="389"/>
      <c r="H2489" s="389"/>
      <c r="I2489" s="389"/>
      <c r="J2489" s="389"/>
      <c r="K2489" s="389"/>
      <c r="L2489" s="389"/>
      <c r="M2489" s="389"/>
      <c r="N2489" s="389"/>
      <c r="O2489" s="389"/>
      <c r="P2489" s="389"/>
      <c r="Q2489" s="389"/>
      <c r="R2489" s="389"/>
      <c r="S2489" s="364"/>
      <c r="T2489" s="365"/>
      <c r="U2489" s="364"/>
      <c r="V2489" s="365"/>
      <c r="W2489" s="364"/>
      <c r="X2489" s="365"/>
      <c r="Y2489" s="364"/>
      <c r="Z2489" s="365"/>
      <c r="AA2489" s="364"/>
      <c r="AB2489" s="365"/>
      <c r="AC2489" s="364"/>
      <c r="AD2489" s="365"/>
      <c r="AG2489">
        <f t="shared" si="1300"/>
        <v>0</v>
      </c>
      <c r="AH2489">
        <f t="shared" si="1301"/>
        <v>0</v>
      </c>
      <c r="AI2489">
        <f t="shared" si="1302"/>
        <v>0</v>
      </c>
      <c r="AJ2489">
        <f t="shared" si="1303"/>
        <v>0</v>
      </c>
      <c r="AL2489">
        <f t="shared" si="1304"/>
        <v>0</v>
      </c>
      <c r="AM2489">
        <f t="shared" si="1305"/>
        <v>0</v>
      </c>
      <c r="AN2489">
        <f t="shared" si="1306"/>
        <v>0</v>
      </c>
      <c r="AO2489">
        <f t="shared" si="1307"/>
        <v>0</v>
      </c>
      <c r="AQ2489">
        <f t="shared" si="1308"/>
        <v>0</v>
      </c>
      <c r="AR2489">
        <f t="shared" si="1309"/>
        <v>0</v>
      </c>
      <c r="AS2489">
        <f t="shared" si="1310"/>
        <v>0</v>
      </c>
      <c r="AT2489">
        <f t="shared" si="1311"/>
        <v>0</v>
      </c>
    </row>
    <row r="2490" spans="1:46" ht="15" customHeight="1">
      <c r="A2490" s="166"/>
      <c r="B2490" s="7"/>
      <c r="C2490" s="207" t="s">
        <v>116</v>
      </c>
      <c r="D2490" s="389" t="str">
        <f t="shared" si="1299"/>
        <v/>
      </c>
      <c r="E2490" s="389"/>
      <c r="F2490" s="389"/>
      <c r="G2490" s="389"/>
      <c r="H2490" s="389"/>
      <c r="I2490" s="389"/>
      <c r="J2490" s="389"/>
      <c r="K2490" s="389"/>
      <c r="L2490" s="389"/>
      <c r="M2490" s="389"/>
      <c r="N2490" s="389"/>
      <c r="O2490" s="389"/>
      <c r="P2490" s="389"/>
      <c r="Q2490" s="389"/>
      <c r="R2490" s="389"/>
      <c r="S2490" s="364"/>
      <c r="T2490" s="365"/>
      <c r="U2490" s="364"/>
      <c r="V2490" s="365"/>
      <c r="W2490" s="364"/>
      <c r="X2490" s="365"/>
      <c r="Y2490" s="364"/>
      <c r="Z2490" s="365"/>
      <c r="AA2490" s="364"/>
      <c r="AB2490" s="365"/>
      <c r="AC2490" s="364"/>
      <c r="AD2490" s="365"/>
      <c r="AG2490">
        <f t="shared" si="1300"/>
        <v>0</v>
      </c>
      <c r="AH2490">
        <f t="shared" si="1301"/>
        <v>0</v>
      </c>
      <c r="AI2490">
        <f t="shared" si="1302"/>
        <v>0</v>
      </c>
      <c r="AJ2490">
        <f t="shared" si="1303"/>
        <v>0</v>
      </c>
      <c r="AL2490">
        <f t="shared" si="1304"/>
        <v>0</v>
      </c>
      <c r="AM2490">
        <f t="shared" si="1305"/>
        <v>0</v>
      </c>
      <c r="AN2490">
        <f t="shared" si="1306"/>
        <v>0</v>
      </c>
      <c r="AO2490">
        <f t="shared" si="1307"/>
        <v>0</v>
      </c>
      <c r="AQ2490">
        <f t="shared" si="1308"/>
        <v>0</v>
      </c>
      <c r="AR2490">
        <f t="shared" si="1309"/>
        <v>0</v>
      </c>
      <c r="AS2490">
        <f t="shared" si="1310"/>
        <v>0</v>
      </c>
      <c r="AT2490">
        <f t="shared" si="1311"/>
        <v>0</v>
      </c>
    </row>
    <row r="2491" spans="1:46" ht="15" customHeight="1">
      <c r="A2491" s="166"/>
      <c r="B2491" s="7"/>
      <c r="C2491" s="207" t="s">
        <v>117</v>
      </c>
      <c r="D2491" s="389" t="str">
        <f t="shared" si="1299"/>
        <v/>
      </c>
      <c r="E2491" s="389"/>
      <c r="F2491" s="389"/>
      <c r="G2491" s="389"/>
      <c r="H2491" s="389"/>
      <c r="I2491" s="389"/>
      <c r="J2491" s="389"/>
      <c r="K2491" s="389"/>
      <c r="L2491" s="389"/>
      <c r="M2491" s="389"/>
      <c r="N2491" s="389"/>
      <c r="O2491" s="389"/>
      <c r="P2491" s="389"/>
      <c r="Q2491" s="389"/>
      <c r="R2491" s="389"/>
      <c r="S2491" s="364"/>
      <c r="T2491" s="365"/>
      <c r="U2491" s="364"/>
      <c r="V2491" s="365"/>
      <c r="W2491" s="364"/>
      <c r="X2491" s="365"/>
      <c r="Y2491" s="364"/>
      <c r="Z2491" s="365"/>
      <c r="AA2491" s="364"/>
      <c r="AB2491" s="365"/>
      <c r="AC2491" s="364"/>
      <c r="AD2491" s="365"/>
      <c r="AG2491">
        <f t="shared" si="1300"/>
        <v>0</v>
      </c>
      <c r="AH2491">
        <f t="shared" si="1301"/>
        <v>0</v>
      </c>
      <c r="AI2491">
        <f t="shared" si="1302"/>
        <v>0</v>
      </c>
      <c r="AJ2491">
        <f t="shared" si="1303"/>
        <v>0</v>
      </c>
      <c r="AL2491">
        <f t="shared" si="1304"/>
        <v>0</v>
      </c>
      <c r="AM2491">
        <f t="shared" si="1305"/>
        <v>0</v>
      </c>
      <c r="AN2491">
        <f t="shared" si="1306"/>
        <v>0</v>
      </c>
      <c r="AO2491">
        <f t="shared" si="1307"/>
        <v>0</v>
      </c>
      <c r="AQ2491">
        <f t="shared" si="1308"/>
        <v>0</v>
      </c>
      <c r="AR2491">
        <f t="shared" si="1309"/>
        <v>0</v>
      </c>
      <c r="AS2491">
        <f t="shared" si="1310"/>
        <v>0</v>
      </c>
      <c r="AT2491">
        <f t="shared" si="1311"/>
        <v>0</v>
      </c>
    </row>
    <row r="2492" spans="1:46" ht="15" customHeight="1">
      <c r="A2492" s="166"/>
      <c r="B2492" s="7"/>
      <c r="C2492" s="207" t="s">
        <v>118</v>
      </c>
      <c r="D2492" s="389" t="str">
        <f t="shared" si="1299"/>
        <v/>
      </c>
      <c r="E2492" s="389"/>
      <c r="F2492" s="389"/>
      <c r="G2492" s="389"/>
      <c r="H2492" s="389"/>
      <c r="I2492" s="389"/>
      <c r="J2492" s="389"/>
      <c r="K2492" s="389"/>
      <c r="L2492" s="389"/>
      <c r="M2492" s="389"/>
      <c r="N2492" s="389"/>
      <c r="O2492" s="389"/>
      <c r="P2492" s="389"/>
      <c r="Q2492" s="389"/>
      <c r="R2492" s="389"/>
      <c r="S2492" s="364"/>
      <c r="T2492" s="365"/>
      <c r="U2492" s="364"/>
      <c r="V2492" s="365"/>
      <c r="W2492" s="364"/>
      <c r="X2492" s="365"/>
      <c r="Y2492" s="364"/>
      <c r="Z2492" s="365"/>
      <c r="AA2492" s="364"/>
      <c r="AB2492" s="365"/>
      <c r="AC2492" s="364"/>
      <c r="AD2492" s="365"/>
      <c r="AG2492">
        <f t="shared" si="1300"/>
        <v>0</v>
      </c>
      <c r="AH2492">
        <f t="shared" si="1301"/>
        <v>0</v>
      </c>
      <c r="AI2492">
        <f t="shared" si="1302"/>
        <v>0</v>
      </c>
      <c r="AJ2492">
        <f t="shared" si="1303"/>
        <v>0</v>
      </c>
      <c r="AL2492">
        <f t="shared" si="1304"/>
        <v>0</v>
      </c>
      <c r="AM2492">
        <f t="shared" si="1305"/>
        <v>0</v>
      </c>
      <c r="AN2492">
        <f t="shared" si="1306"/>
        <v>0</v>
      </c>
      <c r="AO2492">
        <f t="shared" si="1307"/>
        <v>0</v>
      </c>
      <c r="AQ2492">
        <f t="shared" si="1308"/>
        <v>0</v>
      </c>
      <c r="AR2492">
        <f t="shared" si="1309"/>
        <v>0</v>
      </c>
      <c r="AS2492">
        <f t="shared" si="1310"/>
        <v>0</v>
      </c>
      <c r="AT2492">
        <f t="shared" si="1311"/>
        <v>0</v>
      </c>
    </row>
    <row r="2493" spans="1:46" ht="15" customHeight="1">
      <c r="A2493" s="166"/>
      <c r="B2493" s="7"/>
      <c r="C2493" s="207" t="s">
        <v>119</v>
      </c>
      <c r="D2493" s="389" t="str">
        <f t="shared" si="1299"/>
        <v/>
      </c>
      <c r="E2493" s="389"/>
      <c r="F2493" s="389"/>
      <c r="G2493" s="389"/>
      <c r="H2493" s="389"/>
      <c r="I2493" s="389"/>
      <c r="J2493" s="389"/>
      <c r="K2493" s="389"/>
      <c r="L2493" s="389"/>
      <c r="M2493" s="389"/>
      <c r="N2493" s="389"/>
      <c r="O2493" s="389"/>
      <c r="P2493" s="389"/>
      <c r="Q2493" s="389"/>
      <c r="R2493" s="389"/>
      <c r="S2493" s="364"/>
      <c r="T2493" s="365"/>
      <c r="U2493" s="364"/>
      <c r="V2493" s="365"/>
      <c r="W2493" s="364"/>
      <c r="X2493" s="365"/>
      <c r="Y2493" s="364"/>
      <c r="Z2493" s="365"/>
      <c r="AA2493" s="364"/>
      <c r="AB2493" s="365"/>
      <c r="AC2493" s="364"/>
      <c r="AD2493" s="365"/>
      <c r="AG2493">
        <f t="shared" si="1300"/>
        <v>0</v>
      </c>
      <c r="AH2493">
        <f t="shared" si="1301"/>
        <v>0</v>
      </c>
      <c r="AI2493">
        <f t="shared" si="1302"/>
        <v>0</v>
      </c>
      <c r="AJ2493">
        <f t="shared" si="1303"/>
        <v>0</v>
      </c>
      <c r="AL2493">
        <f t="shared" si="1304"/>
        <v>0</v>
      </c>
      <c r="AM2493">
        <f t="shared" si="1305"/>
        <v>0</v>
      </c>
      <c r="AN2493">
        <f t="shared" si="1306"/>
        <v>0</v>
      </c>
      <c r="AO2493">
        <f t="shared" si="1307"/>
        <v>0</v>
      </c>
      <c r="AQ2493">
        <f t="shared" si="1308"/>
        <v>0</v>
      </c>
      <c r="AR2493">
        <f t="shared" si="1309"/>
        <v>0</v>
      </c>
      <c r="AS2493">
        <f t="shared" si="1310"/>
        <v>0</v>
      </c>
      <c r="AT2493">
        <f t="shared" si="1311"/>
        <v>0</v>
      </c>
    </row>
    <row r="2494" spans="1:46" ht="15" customHeight="1">
      <c r="A2494" s="166"/>
      <c r="B2494" s="7"/>
      <c r="C2494" s="207" t="s">
        <v>120</v>
      </c>
      <c r="D2494" s="389" t="str">
        <f t="shared" si="1299"/>
        <v/>
      </c>
      <c r="E2494" s="389"/>
      <c r="F2494" s="389"/>
      <c r="G2494" s="389"/>
      <c r="H2494" s="389"/>
      <c r="I2494" s="389"/>
      <c r="J2494" s="389"/>
      <c r="K2494" s="389"/>
      <c r="L2494" s="389"/>
      <c r="M2494" s="389"/>
      <c r="N2494" s="389"/>
      <c r="O2494" s="389"/>
      <c r="P2494" s="389"/>
      <c r="Q2494" s="389"/>
      <c r="R2494" s="389"/>
      <c r="S2494" s="364"/>
      <c r="T2494" s="365"/>
      <c r="U2494" s="364"/>
      <c r="V2494" s="365"/>
      <c r="W2494" s="364"/>
      <c r="X2494" s="365"/>
      <c r="Y2494" s="364"/>
      <c r="Z2494" s="365"/>
      <c r="AA2494" s="364"/>
      <c r="AB2494" s="365"/>
      <c r="AC2494" s="364"/>
      <c r="AD2494" s="365"/>
      <c r="AG2494">
        <f t="shared" si="1300"/>
        <v>0</v>
      </c>
      <c r="AH2494">
        <f t="shared" si="1301"/>
        <v>0</v>
      </c>
      <c r="AI2494">
        <f t="shared" si="1302"/>
        <v>0</v>
      </c>
      <c r="AJ2494">
        <f t="shared" si="1303"/>
        <v>0</v>
      </c>
      <c r="AL2494">
        <f t="shared" si="1304"/>
        <v>0</v>
      </c>
      <c r="AM2494">
        <f t="shared" si="1305"/>
        <v>0</v>
      </c>
      <c r="AN2494">
        <f t="shared" si="1306"/>
        <v>0</v>
      </c>
      <c r="AO2494">
        <f t="shared" si="1307"/>
        <v>0</v>
      </c>
      <c r="AQ2494">
        <f t="shared" si="1308"/>
        <v>0</v>
      </c>
      <c r="AR2494">
        <f t="shared" si="1309"/>
        <v>0</v>
      </c>
      <c r="AS2494">
        <f t="shared" si="1310"/>
        <v>0</v>
      </c>
      <c r="AT2494">
        <f t="shared" si="1311"/>
        <v>0</v>
      </c>
    </row>
    <row r="2495" spans="1:46" ht="15" customHeight="1">
      <c r="A2495" s="166"/>
      <c r="B2495" s="7"/>
      <c r="C2495" s="207" t="s">
        <v>121</v>
      </c>
      <c r="D2495" s="389" t="str">
        <f t="shared" si="1299"/>
        <v/>
      </c>
      <c r="E2495" s="389"/>
      <c r="F2495" s="389"/>
      <c r="G2495" s="389"/>
      <c r="H2495" s="389"/>
      <c r="I2495" s="389"/>
      <c r="J2495" s="389"/>
      <c r="K2495" s="389"/>
      <c r="L2495" s="389"/>
      <c r="M2495" s="389"/>
      <c r="N2495" s="389"/>
      <c r="O2495" s="389"/>
      <c r="P2495" s="389"/>
      <c r="Q2495" s="389"/>
      <c r="R2495" s="389"/>
      <c r="S2495" s="364"/>
      <c r="T2495" s="365"/>
      <c r="U2495" s="364"/>
      <c r="V2495" s="365"/>
      <c r="W2495" s="364"/>
      <c r="X2495" s="365"/>
      <c r="Y2495" s="364"/>
      <c r="Z2495" s="365"/>
      <c r="AA2495" s="364"/>
      <c r="AB2495" s="365"/>
      <c r="AC2495" s="364"/>
      <c r="AD2495" s="365"/>
      <c r="AG2495">
        <f t="shared" si="1300"/>
        <v>0</v>
      </c>
      <c r="AH2495">
        <f t="shared" si="1301"/>
        <v>0</v>
      </c>
      <c r="AI2495">
        <f t="shared" si="1302"/>
        <v>0</v>
      </c>
      <c r="AJ2495">
        <f t="shared" si="1303"/>
        <v>0</v>
      </c>
      <c r="AL2495">
        <f t="shared" si="1304"/>
        <v>0</v>
      </c>
      <c r="AM2495">
        <f t="shared" si="1305"/>
        <v>0</v>
      </c>
      <c r="AN2495">
        <f t="shared" si="1306"/>
        <v>0</v>
      </c>
      <c r="AO2495">
        <f t="shared" si="1307"/>
        <v>0</v>
      </c>
      <c r="AQ2495">
        <f t="shared" si="1308"/>
        <v>0</v>
      </c>
      <c r="AR2495">
        <f t="shared" si="1309"/>
        <v>0</v>
      </c>
      <c r="AS2495">
        <f t="shared" si="1310"/>
        <v>0</v>
      </c>
      <c r="AT2495">
        <f t="shared" si="1311"/>
        <v>0</v>
      </c>
    </row>
    <row r="2496" spans="1:46" ht="15" customHeight="1">
      <c r="A2496" s="166"/>
      <c r="B2496" s="7"/>
      <c r="C2496" s="207" t="s">
        <v>122</v>
      </c>
      <c r="D2496" s="389" t="str">
        <f t="shared" si="1299"/>
        <v/>
      </c>
      <c r="E2496" s="389"/>
      <c r="F2496" s="389"/>
      <c r="G2496" s="389"/>
      <c r="H2496" s="389"/>
      <c r="I2496" s="389"/>
      <c r="J2496" s="389"/>
      <c r="K2496" s="389"/>
      <c r="L2496" s="389"/>
      <c r="M2496" s="389"/>
      <c r="N2496" s="389"/>
      <c r="O2496" s="389"/>
      <c r="P2496" s="389"/>
      <c r="Q2496" s="389"/>
      <c r="R2496" s="389"/>
      <c r="S2496" s="364"/>
      <c r="T2496" s="365"/>
      <c r="U2496" s="364"/>
      <c r="V2496" s="365"/>
      <c r="W2496" s="364"/>
      <c r="X2496" s="365"/>
      <c r="Y2496" s="364"/>
      <c r="Z2496" s="365"/>
      <c r="AA2496" s="364"/>
      <c r="AB2496" s="365"/>
      <c r="AC2496" s="364"/>
      <c r="AD2496" s="365"/>
      <c r="AG2496">
        <f t="shared" si="1300"/>
        <v>0</v>
      </c>
      <c r="AH2496">
        <f t="shared" si="1301"/>
        <v>0</v>
      </c>
      <c r="AI2496">
        <f t="shared" si="1302"/>
        <v>0</v>
      </c>
      <c r="AJ2496">
        <f t="shared" si="1303"/>
        <v>0</v>
      </c>
      <c r="AL2496">
        <f t="shared" si="1304"/>
        <v>0</v>
      </c>
      <c r="AM2496">
        <f t="shared" si="1305"/>
        <v>0</v>
      </c>
      <c r="AN2496">
        <f t="shared" si="1306"/>
        <v>0</v>
      </c>
      <c r="AO2496">
        <f t="shared" si="1307"/>
        <v>0</v>
      </c>
      <c r="AQ2496">
        <f t="shared" si="1308"/>
        <v>0</v>
      </c>
      <c r="AR2496">
        <f t="shared" si="1309"/>
        <v>0</v>
      </c>
      <c r="AS2496">
        <f t="shared" si="1310"/>
        <v>0</v>
      </c>
      <c r="AT2496">
        <f t="shared" si="1311"/>
        <v>0</v>
      </c>
    </row>
    <row r="2497" spans="1:46" ht="15" customHeight="1">
      <c r="A2497" s="166"/>
      <c r="B2497" s="7"/>
      <c r="C2497" s="207" t="s">
        <v>123</v>
      </c>
      <c r="D2497" s="389" t="str">
        <f t="shared" si="1299"/>
        <v/>
      </c>
      <c r="E2497" s="389"/>
      <c r="F2497" s="389"/>
      <c r="G2497" s="389"/>
      <c r="H2497" s="389"/>
      <c r="I2497" s="389"/>
      <c r="J2497" s="389"/>
      <c r="K2497" s="389"/>
      <c r="L2497" s="389"/>
      <c r="M2497" s="389"/>
      <c r="N2497" s="389"/>
      <c r="O2497" s="389"/>
      <c r="P2497" s="389"/>
      <c r="Q2497" s="389"/>
      <c r="R2497" s="389"/>
      <c r="S2497" s="364"/>
      <c r="T2497" s="365"/>
      <c r="U2497" s="364"/>
      <c r="V2497" s="365"/>
      <c r="W2497" s="364"/>
      <c r="X2497" s="365"/>
      <c r="Y2497" s="364"/>
      <c r="Z2497" s="365"/>
      <c r="AA2497" s="364"/>
      <c r="AB2497" s="365"/>
      <c r="AC2497" s="364"/>
      <c r="AD2497" s="365"/>
      <c r="AG2497">
        <f t="shared" si="1300"/>
        <v>0</v>
      </c>
      <c r="AH2497">
        <f t="shared" si="1301"/>
        <v>0</v>
      </c>
      <c r="AI2497">
        <f t="shared" si="1302"/>
        <v>0</v>
      </c>
      <c r="AJ2497">
        <f t="shared" si="1303"/>
        <v>0</v>
      </c>
      <c r="AL2497">
        <f t="shared" si="1304"/>
        <v>0</v>
      </c>
      <c r="AM2497">
        <f t="shared" si="1305"/>
        <v>0</v>
      </c>
      <c r="AN2497">
        <f t="shared" si="1306"/>
        <v>0</v>
      </c>
      <c r="AO2497">
        <f t="shared" si="1307"/>
        <v>0</v>
      </c>
      <c r="AQ2497">
        <f t="shared" si="1308"/>
        <v>0</v>
      </c>
      <c r="AR2497">
        <f t="shared" si="1309"/>
        <v>0</v>
      </c>
      <c r="AS2497">
        <f t="shared" si="1310"/>
        <v>0</v>
      </c>
      <c r="AT2497">
        <f t="shared" si="1311"/>
        <v>0</v>
      </c>
    </row>
    <row r="2498" spans="1:46" ht="15" customHeight="1">
      <c r="A2498" s="166"/>
      <c r="B2498" s="7"/>
      <c r="C2498" s="207" t="s">
        <v>124</v>
      </c>
      <c r="D2498" s="389" t="str">
        <f t="shared" si="1299"/>
        <v/>
      </c>
      <c r="E2498" s="389"/>
      <c r="F2498" s="389"/>
      <c r="G2498" s="389"/>
      <c r="H2498" s="389"/>
      <c r="I2498" s="389"/>
      <c r="J2498" s="389"/>
      <c r="K2498" s="389"/>
      <c r="L2498" s="389"/>
      <c r="M2498" s="389"/>
      <c r="N2498" s="389"/>
      <c r="O2498" s="389"/>
      <c r="P2498" s="389"/>
      <c r="Q2498" s="389"/>
      <c r="R2498" s="389"/>
      <c r="S2498" s="364"/>
      <c r="T2498" s="365"/>
      <c r="U2498" s="364"/>
      <c r="V2498" s="365"/>
      <c r="W2498" s="364"/>
      <c r="X2498" s="365"/>
      <c r="Y2498" s="364"/>
      <c r="Z2498" s="365"/>
      <c r="AA2498" s="364"/>
      <c r="AB2498" s="365"/>
      <c r="AC2498" s="364"/>
      <c r="AD2498" s="365"/>
      <c r="AG2498">
        <f t="shared" si="1300"/>
        <v>0</v>
      </c>
      <c r="AH2498">
        <f t="shared" si="1301"/>
        <v>0</v>
      </c>
      <c r="AI2498">
        <f t="shared" si="1302"/>
        <v>0</v>
      </c>
      <c r="AJ2498">
        <f t="shared" si="1303"/>
        <v>0</v>
      </c>
      <c r="AL2498">
        <f t="shared" si="1304"/>
        <v>0</v>
      </c>
      <c r="AM2498">
        <f t="shared" si="1305"/>
        <v>0</v>
      </c>
      <c r="AN2498">
        <f t="shared" si="1306"/>
        <v>0</v>
      </c>
      <c r="AO2498">
        <f t="shared" si="1307"/>
        <v>0</v>
      </c>
      <c r="AQ2498">
        <f t="shared" si="1308"/>
        <v>0</v>
      </c>
      <c r="AR2498">
        <f t="shared" si="1309"/>
        <v>0</v>
      </c>
      <c r="AS2498">
        <f t="shared" si="1310"/>
        <v>0</v>
      </c>
      <c r="AT2498">
        <f t="shared" si="1311"/>
        <v>0</v>
      </c>
    </row>
    <row r="2499" spans="1:46" ht="15" customHeight="1">
      <c r="A2499" s="166"/>
      <c r="B2499" s="7"/>
      <c r="C2499" s="207" t="s">
        <v>125</v>
      </c>
      <c r="D2499" s="389" t="str">
        <f t="shared" si="1299"/>
        <v/>
      </c>
      <c r="E2499" s="389"/>
      <c r="F2499" s="389"/>
      <c r="G2499" s="389"/>
      <c r="H2499" s="389"/>
      <c r="I2499" s="389"/>
      <c r="J2499" s="389"/>
      <c r="K2499" s="389"/>
      <c r="L2499" s="389"/>
      <c r="M2499" s="389"/>
      <c r="N2499" s="389"/>
      <c r="O2499" s="389"/>
      <c r="P2499" s="389"/>
      <c r="Q2499" s="389"/>
      <c r="R2499" s="389"/>
      <c r="S2499" s="364"/>
      <c r="T2499" s="365"/>
      <c r="U2499" s="364"/>
      <c r="V2499" s="365"/>
      <c r="W2499" s="364"/>
      <c r="X2499" s="365"/>
      <c r="Y2499" s="364"/>
      <c r="Z2499" s="365"/>
      <c r="AA2499" s="364"/>
      <c r="AB2499" s="365"/>
      <c r="AC2499" s="364"/>
      <c r="AD2499" s="365"/>
      <c r="AG2499">
        <f t="shared" si="1300"/>
        <v>0</v>
      </c>
      <c r="AH2499">
        <f t="shared" si="1301"/>
        <v>0</v>
      </c>
      <c r="AI2499">
        <f t="shared" si="1302"/>
        <v>0</v>
      </c>
      <c r="AJ2499">
        <f t="shared" si="1303"/>
        <v>0</v>
      </c>
      <c r="AL2499">
        <f t="shared" si="1304"/>
        <v>0</v>
      </c>
      <c r="AM2499">
        <f t="shared" si="1305"/>
        <v>0</v>
      </c>
      <c r="AN2499">
        <f t="shared" si="1306"/>
        <v>0</v>
      </c>
      <c r="AO2499">
        <f t="shared" si="1307"/>
        <v>0</v>
      </c>
      <c r="AQ2499">
        <f t="shared" si="1308"/>
        <v>0</v>
      </c>
      <c r="AR2499">
        <f t="shared" si="1309"/>
        <v>0</v>
      </c>
      <c r="AS2499">
        <f t="shared" si="1310"/>
        <v>0</v>
      </c>
      <c r="AT2499">
        <f t="shared" si="1311"/>
        <v>0</v>
      </c>
    </row>
    <row r="2500" spans="1:46" ht="15" customHeight="1">
      <c r="A2500" s="166"/>
      <c r="B2500" s="7"/>
      <c r="C2500" s="207" t="s">
        <v>126</v>
      </c>
      <c r="D2500" s="389" t="str">
        <f t="shared" si="1299"/>
        <v/>
      </c>
      <c r="E2500" s="389"/>
      <c r="F2500" s="389"/>
      <c r="G2500" s="389"/>
      <c r="H2500" s="389"/>
      <c r="I2500" s="389"/>
      <c r="J2500" s="389"/>
      <c r="K2500" s="389"/>
      <c r="L2500" s="389"/>
      <c r="M2500" s="389"/>
      <c r="N2500" s="389"/>
      <c r="O2500" s="389"/>
      <c r="P2500" s="389"/>
      <c r="Q2500" s="389"/>
      <c r="R2500" s="389"/>
      <c r="S2500" s="364"/>
      <c r="T2500" s="365"/>
      <c r="U2500" s="364"/>
      <c r="V2500" s="365"/>
      <c r="W2500" s="364"/>
      <c r="X2500" s="365"/>
      <c r="Y2500" s="364"/>
      <c r="Z2500" s="365"/>
      <c r="AA2500" s="364"/>
      <c r="AB2500" s="365"/>
      <c r="AC2500" s="364"/>
      <c r="AD2500" s="365"/>
      <c r="AG2500">
        <f t="shared" si="1300"/>
        <v>0</v>
      </c>
      <c r="AH2500">
        <f t="shared" si="1301"/>
        <v>0</v>
      </c>
      <c r="AI2500">
        <f t="shared" si="1302"/>
        <v>0</v>
      </c>
      <c r="AJ2500">
        <f t="shared" si="1303"/>
        <v>0</v>
      </c>
      <c r="AL2500">
        <f t="shared" si="1304"/>
        <v>0</v>
      </c>
      <c r="AM2500">
        <f t="shared" si="1305"/>
        <v>0</v>
      </c>
      <c r="AN2500">
        <f t="shared" si="1306"/>
        <v>0</v>
      </c>
      <c r="AO2500">
        <f t="shared" si="1307"/>
        <v>0</v>
      </c>
      <c r="AQ2500">
        <f t="shared" si="1308"/>
        <v>0</v>
      </c>
      <c r="AR2500">
        <f t="shared" si="1309"/>
        <v>0</v>
      </c>
      <c r="AS2500">
        <f t="shared" si="1310"/>
        <v>0</v>
      </c>
      <c r="AT2500">
        <f t="shared" si="1311"/>
        <v>0</v>
      </c>
    </row>
    <row r="2501" spans="1:46" ht="15" customHeight="1">
      <c r="A2501" s="166"/>
      <c r="B2501" s="7"/>
      <c r="C2501" s="207" t="s">
        <v>127</v>
      </c>
      <c r="D2501" s="389" t="str">
        <f t="shared" si="1299"/>
        <v/>
      </c>
      <c r="E2501" s="389"/>
      <c r="F2501" s="389"/>
      <c r="G2501" s="389"/>
      <c r="H2501" s="389"/>
      <c r="I2501" s="389"/>
      <c r="J2501" s="389"/>
      <c r="K2501" s="389"/>
      <c r="L2501" s="389"/>
      <c r="M2501" s="389"/>
      <c r="N2501" s="389"/>
      <c r="O2501" s="389"/>
      <c r="P2501" s="389"/>
      <c r="Q2501" s="389"/>
      <c r="R2501" s="389"/>
      <c r="S2501" s="364"/>
      <c r="T2501" s="365"/>
      <c r="U2501" s="364"/>
      <c r="V2501" s="365"/>
      <c r="W2501" s="364"/>
      <c r="X2501" s="365"/>
      <c r="Y2501" s="364"/>
      <c r="Z2501" s="365"/>
      <c r="AA2501" s="364"/>
      <c r="AB2501" s="365"/>
      <c r="AC2501" s="364"/>
      <c r="AD2501" s="365"/>
      <c r="AG2501">
        <f t="shared" si="1300"/>
        <v>0</v>
      </c>
      <c r="AH2501">
        <f t="shared" si="1301"/>
        <v>0</v>
      </c>
      <c r="AI2501">
        <f t="shared" si="1302"/>
        <v>0</v>
      </c>
      <c r="AJ2501">
        <f t="shared" si="1303"/>
        <v>0</v>
      </c>
      <c r="AL2501">
        <f t="shared" si="1304"/>
        <v>0</v>
      </c>
      <c r="AM2501">
        <f t="shared" si="1305"/>
        <v>0</v>
      </c>
      <c r="AN2501">
        <f t="shared" si="1306"/>
        <v>0</v>
      </c>
      <c r="AO2501">
        <f t="shared" si="1307"/>
        <v>0</v>
      </c>
      <c r="AQ2501">
        <f t="shared" si="1308"/>
        <v>0</v>
      </c>
      <c r="AR2501">
        <f t="shared" si="1309"/>
        <v>0</v>
      </c>
      <c r="AS2501">
        <f t="shared" si="1310"/>
        <v>0</v>
      </c>
      <c r="AT2501">
        <f t="shared" si="1311"/>
        <v>0</v>
      </c>
    </row>
    <row r="2502" spans="1:46" ht="15" customHeight="1">
      <c r="A2502" s="166"/>
      <c r="B2502" s="7"/>
      <c r="C2502" s="207" t="s">
        <v>128</v>
      </c>
      <c r="D2502" s="389" t="str">
        <f t="shared" si="1299"/>
        <v/>
      </c>
      <c r="E2502" s="389"/>
      <c r="F2502" s="389"/>
      <c r="G2502" s="389"/>
      <c r="H2502" s="389"/>
      <c r="I2502" s="389"/>
      <c r="J2502" s="389"/>
      <c r="K2502" s="389"/>
      <c r="L2502" s="389"/>
      <c r="M2502" s="389"/>
      <c r="N2502" s="389"/>
      <c r="O2502" s="389"/>
      <c r="P2502" s="389"/>
      <c r="Q2502" s="389"/>
      <c r="R2502" s="389"/>
      <c r="S2502" s="364"/>
      <c r="T2502" s="365"/>
      <c r="U2502" s="364"/>
      <c r="V2502" s="365"/>
      <c r="W2502" s="364"/>
      <c r="X2502" s="365"/>
      <c r="Y2502" s="364"/>
      <c r="Z2502" s="365"/>
      <c r="AA2502" s="364"/>
      <c r="AB2502" s="365"/>
      <c r="AC2502" s="364"/>
      <c r="AD2502" s="365"/>
      <c r="AG2502">
        <f t="shared" si="1300"/>
        <v>0</v>
      </c>
      <c r="AH2502">
        <f t="shared" si="1301"/>
        <v>0</v>
      </c>
      <c r="AI2502">
        <f t="shared" si="1302"/>
        <v>0</v>
      </c>
      <c r="AJ2502">
        <f t="shared" si="1303"/>
        <v>0</v>
      </c>
      <c r="AL2502">
        <f t="shared" si="1304"/>
        <v>0</v>
      </c>
      <c r="AM2502">
        <f t="shared" si="1305"/>
        <v>0</v>
      </c>
      <c r="AN2502">
        <f t="shared" si="1306"/>
        <v>0</v>
      </c>
      <c r="AO2502">
        <f t="shared" si="1307"/>
        <v>0</v>
      </c>
      <c r="AQ2502">
        <f t="shared" si="1308"/>
        <v>0</v>
      </c>
      <c r="AR2502">
        <f t="shared" si="1309"/>
        <v>0</v>
      </c>
      <c r="AS2502">
        <f t="shared" si="1310"/>
        <v>0</v>
      </c>
      <c r="AT2502">
        <f t="shared" si="1311"/>
        <v>0</v>
      </c>
    </row>
    <row r="2503" spans="1:46" ht="15" customHeight="1">
      <c r="A2503" s="166"/>
      <c r="B2503" s="7"/>
      <c r="C2503" s="207" t="s">
        <v>129</v>
      </c>
      <c r="D2503" s="389" t="str">
        <f t="shared" si="1299"/>
        <v/>
      </c>
      <c r="E2503" s="389"/>
      <c r="F2503" s="389"/>
      <c r="G2503" s="389"/>
      <c r="H2503" s="389"/>
      <c r="I2503" s="389"/>
      <c r="J2503" s="389"/>
      <c r="K2503" s="389"/>
      <c r="L2503" s="389"/>
      <c r="M2503" s="389"/>
      <c r="N2503" s="389"/>
      <c r="O2503" s="389"/>
      <c r="P2503" s="389"/>
      <c r="Q2503" s="389"/>
      <c r="R2503" s="389"/>
      <c r="S2503" s="364"/>
      <c r="T2503" s="365"/>
      <c r="U2503" s="364"/>
      <c r="V2503" s="365"/>
      <c r="W2503" s="364"/>
      <c r="X2503" s="365"/>
      <c r="Y2503" s="364"/>
      <c r="Z2503" s="365"/>
      <c r="AA2503" s="364"/>
      <c r="AB2503" s="365"/>
      <c r="AC2503" s="364"/>
      <c r="AD2503" s="365"/>
      <c r="AG2503">
        <f t="shared" si="1300"/>
        <v>0</v>
      </c>
      <c r="AH2503">
        <f t="shared" si="1301"/>
        <v>0</v>
      </c>
      <c r="AI2503">
        <f t="shared" si="1302"/>
        <v>0</v>
      </c>
      <c r="AJ2503">
        <f t="shared" si="1303"/>
        <v>0</v>
      </c>
      <c r="AL2503">
        <f t="shared" si="1304"/>
        <v>0</v>
      </c>
      <c r="AM2503">
        <f t="shared" si="1305"/>
        <v>0</v>
      </c>
      <c r="AN2503">
        <f t="shared" si="1306"/>
        <v>0</v>
      </c>
      <c r="AO2503">
        <f t="shared" si="1307"/>
        <v>0</v>
      </c>
      <c r="AQ2503">
        <f t="shared" si="1308"/>
        <v>0</v>
      </c>
      <c r="AR2503">
        <f t="shared" si="1309"/>
        <v>0</v>
      </c>
      <c r="AS2503">
        <f t="shared" si="1310"/>
        <v>0</v>
      </c>
      <c r="AT2503">
        <f t="shared" si="1311"/>
        <v>0</v>
      </c>
    </row>
    <row r="2504" spans="1:46" ht="15" customHeight="1">
      <c r="A2504" s="166"/>
      <c r="B2504" s="7"/>
      <c r="C2504" s="207" t="s">
        <v>130</v>
      </c>
      <c r="D2504" s="389" t="str">
        <f t="shared" si="1299"/>
        <v/>
      </c>
      <c r="E2504" s="389"/>
      <c r="F2504" s="389"/>
      <c r="G2504" s="389"/>
      <c r="H2504" s="389"/>
      <c r="I2504" s="389"/>
      <c r="J2504" s="389"/>
      <c r="K2504" s="389"/>
      <c r="L2504" s="389"/>
      <c r="M2504" s="389"/>
      <c r="N2504" s="389"/>
      <c r="O2504" s="389"/>
      <c r="P2504" s="389"/>
      <c r="Q2504" s="389"/>
      <c r="R2504" s="389"/>
      <c r="S2504" s="364"/>
      <c r="T2504" s="365"/>
      <c r="U2504" s="364"/>
      <c r="V2504" s="365"/>
      <c r="W2504" s="364"/>
      <c r="X2504" s="365"/>
      <c r="Y2504" s="364"/>
      <c r="Z2504" s="365"/>
      <c r="AA2504" s="364"/>
      <c r="AB2504" s="365"/>
      <c r="AC2504" s="364"/>
      <c r="AD2504" s="365"/>
      <c r="AG2504">
        <f t="shared" si="1300"/>
        <v>0</v>
      </c>
      <c r="AH2504">
        <f t="shared" si="1301"/>
        <v>0</v>
      </c>
      <c r="AI2504">
        <f t="shared" si="1302"/>
        <v>0</v>
      </c>
      <c r="AJ2504">
        <f t="shared" si="1303"/>
        <v>0</v>
      </c>
      <c r="AL2504">
        <f t="shared" si="1304"/>
        <v>0</v>
      </c>
      <c r="AM2504">
        <f t="shared" si="1305"/>
        <v>0</v>
      </c>
      <c r="AN2504">
        <f t="shared" si="1306"/>
        <v>0</v>
      </c>
      <c r="AO2504">
        <f t="shared" si="1307"/>
        <v>0</v>
      </c>
      <c r="AQ2504">
        <f t="shared" si="1308"/>
        <v>0</v>
      </c>
      <c r="AR2504">
        <f t="shared" si="1309"/>
        <v>0</v>
      </c>
      <c r="AS2504">
        <f t="shared" si="1310"/>
        <v>0</v>
      </c>
      <c r="AT2504">
        <f t="shared" si="1311"/>
        <v>0</v>
      </c>
    </row>
    <row r="2505" spans="1:46" ht="15" customHeight="1">
      <c r="A2505" s="166"/>
      <c r="B2505" s="7"/>
      <c r="C2505" s="207" t="s">
        <v>131</v>
      </c>
      <c r="D2505" s="389" t="str">
        <f t="shared" si="1299"/>
        <v/>
      </c>
      <c r="E2505" s="389"/>
      <c r="F2505" s="389"/>
      <c r="G2505" s="389"/>
      <c r="H2505" s="389"/>
      <c r="I2505" s="389"/>
      <c r="J2505" s="389"/>
      <c r="K2505" s="389"/>
      <c r="L2505" s="389"/>
      <c r="M2505" s="389"/>
      <c r="N2505" s="389"/>
      <c r="O2505" s="389"/>
      <c r="P2505" s="389"/>
      <c r="Q2505" s="389"/>
      <c r="R2505" s="389"/>
      <c r="S2505" s="364"/>
      <c r="T2505" s="365"/>
      <c r="U2505" s="364"/>
      <c r="V2505" s="365"/>
      <c r="W2505" s="364"/>
      <c r="X2505" s="365"/>
      <c r="Y2505" s="364"/>
      <c r="Z2505" s="365"/>
      <c r="AA2505" s="364"/>
      <c r="AB2505" s="365"/>
      <c r="AC2505" s="364"/>
      <c r="AD2505" s="365"/>
      <c r="AG2505">
        <f t="shared" si="1300"/>
        <v>0</v>
      </c>
      <c r="AH2505">
        <f t="shared" si="1301"/>
        <v>0</v>
      </c>
      <c r="AI2505">
        <f t="shared" si="1302"/>
        <v>0</v>
      </c>
      <c r="AJ2505">
        <f t="shared" si="1303"/>
        <v>0</v>
      </c>
      <c r="AL2505">
        <f t="shared" si="1304"/>
        <v>0</v>
      </c>
      <c r="AM2505">
        <f t="shared" si="1305"/>
        <v>0</v>
      </c>
      <c r="AN2505">
        <f t="shared" si="1306"/>
        <v>0</v>
      </c>
      <c r="AO2505">
        <f t="shared" si="1307"/>
        <v>0</v>
      </c>
      <c r="AQ2505">
        <f t="shared" si="1308"/>
        <v>0</v>
      </c>
      <c r="AR2505">
        <f t="shared" si="1309"/>
        <v>0</v>
      </c>
      <c r="AS2505">
        <f t="shared" si="1310"/>
        <v>0</v>
      </c>
      <c r="AT2505">
        <f t="shared" si="1311"/>
        <v>0</v>
      </c>
    </row>
    <row r="2506" spans="1:46" ht="15" customHeight="1">
      <c r="A2506" s="166"/>
      <c r="B2506" s="7"/>
      <c r="C2506" s="207" t="s">
        <v>132</v>
      </c>
      <c r="D2506" s="389" t="str">
        <f t="shared" si="1299"/>
        <v/>
      </c>
      <c r="E2506" s="389"/>
      <c r="F2506" s="389"/>
      <c r="G2506" s="389"/>
      <c r="H2506" s="389"/>
      <c r="I2506" s="389"/>
      <c r="J2506" s="389"/>
      <c r="K2506" s="389"/>
      <c r="L2506" s="389"/>
      <c r="M2506" s="389"/>
      <c r="N2506" s="389"/>
      <c r="O2506" s="389"/>
      <c r="P2506" s="389"/>
      <c r="Q2506" s="389"/>
      <c r="R2506" s="389"/>
      <c r="S2506" s="364"/>
      <c r="T2506" s="365"/>
      <c r="U2506" s="364"/>
      <c r="V2506" s="365"/>
      <c r="W2506" s="364"/>
      <c r="X2506" s="365"/>
      <c r="Y2506" s="364"/>
      <c r="Z2506" s="365"/>
      <c r="AA2506" s="364"/>
      <c r="AB2506" s="365"/>
      <c r="AC2506" s="364"/>
      <c r="AD2506" s="365"/>
      <c r="AG2506">
        <f t="shared" si="1300"/>
        <v>0</v>
      </c>
      <c r="AH2506">
        <f t="shared" si="1301"/>
        <v>0</v>
      </c>
      <c r="AI2506">
        <f t="shared" si="1302"/>
        <v>0</v>
      </c>
      <c r="AJ2506">
        <f t="shared" si="1303"/>
        <v>0</v>
      </c>
      <c r="AL2506">
        <f t="shared" si="1304"/>
        <v>0</v>
      </c>
      <c r="AM2506">
        <f t="shared" si="1305"/>
        <v>0</v>
      </c>
      <c r="AN2506">
        <f t="shared" si="1306"/>
        <v>0</v>
      </c>
      <c r="AO2506">
        <f t="shared" si="1307"/>
        <v>0</v>
      </c>
      <c r="AQ2506">
        <f t="shared" si="1308"/>
        <v>0</v>
      </c>
      <c r="AR2506">
        <f t="shared" si="1309"/>
        <v>0</v>
      </c>
      <c r="AS2506">
        <f t="shared" si="1310"/>
        <v>0</v>
      </c>
      <c r="AT2506">
        <f t="shared" si="1311"/>
        <v>0</v>
      </c>
    </row>
    <row r="2507" spans="1:46" ht="15" customHeight="1">
      <c r="A2507" s="166"/>
      <c r="B2507" s="7"/>
      <c r="C2507" s="207" t="s">
        <v>133</v>
      </c>
      <c r="D2507" s="389" t="str">
        <f t="shared" si="1299"/>
        <v/>
      </c>
      <c r="E2507" s="389"/>
      <c r="F2507" s="389"/>
      <c r="G2507" s="389"/>
      <c r="H2507" s="389"/>
      <c r="I2507" s="389"/>
      <c r="J2507" s="389"/>
      <c r="K2507" s="389"/>
      <c r="L2507" s="389"/>
      <c r="M2507" s="389"/>
      <c r="N2507" s="389"/>
      <c r="O2507" s="389"/>
      <c r="P2507" s="389"/>
      <c r="Q2507" s="389"/>
      <c r="R2507" s="389"/>
      <c r="S2507" s="364"/>
      <c r="T2507" s="365"/>
      <c r="U2507" s="364"/>
      <c r="V2507" s="365"/>
      <c r="W2507" s="364"/>
      <c r="X2507" s="365"/>
      <c r="Y2507" s="364"/>
      <c r="Z2507" s="365"/>
      <c r="AA2507" s="364"/>
      <c r="AB2507" s="365"/>
      <c r="AC2507" s="364"/>
      <c r="AD2507" s="365"/>
      <c r="AG2507">
        <f t="shared" si="1300"/>
        <v>0</v>
      </c>
      <c r="AH2507">
        <f t="shared" si="1301"/>
        <v>0</v>
      </c>
      <c r="AI2507">
        <f t="shared" si="1302"/>
        <v>0</v>
      </c>
      <c r="AJ2507">
        <f t="shared" si="1303"/>
        <v>0</v>
      </c>
      <c r="AL2507">
        <f t="shared" si="1304"/>
        <v>0</v>
      </c>
      <c r="AM2507">
        <f t="shared" si="1305"/>
        <v>0</v>
      </c>
      <c r="AN2507">
        <f t="shared" si="1306"/>
        <v>0</v>
      </c>
      <c r="AO2507">
        <f t="shared" si="1307"/>
        <v>0</v>
      </c>
      <c r="AQ2507">
        <f t="shared" si="1308"/>
        <v>0</v>
      </c>
      <c r="AR2507">
        <f t="shared" si="1309"/>
        <v>0</v>
      </c>
      <c r="AS2507">
        <f t="shared" si="1310"/>
        <v>0</v>
      </c>
      <c r="AT2507">
        <f t="shared" si="1311"/>
        <v>0</v>
      </c>
    </row>
    <row r="2508" spans="1:46" ht="15" customHeight="1">
      <c r="A2508" s="166"/>
      <c r="B2508" s="7"/>
      <c r="C2508" s="207" t="s">
        <v>134</v>
      </c>
      <c r="D2508" s="389" t="str">
        <f t="shared" si="1299"/>
        <v/>
      </c>
      <c r="E2508" s="389"/>
      <c r="F2508" s="389"/>
      <c r="G2508" s="389"/>
      <c r="H2508" s="389"/>
      <c r="I2508" s="389"/>
      <c r="J2508" s="389"/>
      <c r="K2508" s="389"/>
      <c r="L2508" s="389"/>
      <c r="M2508" s="389"/>
      <c r="N2508" s="389"/>
      <c r="O2508" s="389"/>
      <c r="P2508" s="389"/>
      <c r="Q2508" s="389"/>
      <c r="R2508" s="389"/>
      <c r="S2508" s="364"/>
      <c r="T2508" s="365"/>
      <c r="U2508" s="364"/>
      <c r="V2508" s="365"/>
      <c r="W2508" s="364"/>
      <c r="X2508" s="365"/>
      <c r="Y2508" s="364"/>
      <c r="Z2508" s="365"/>
      <c r="AA2508" s="364"/>
      <c r="AB2508" s="365"/>
      <c r="AC2508" s="364"/>
      <c r="AD2508" s="365"/>
      <c r="AG2508">
        <f t="shared" si="1300"/>
        <v>0</v>
      </c>
      <c r="AH2508">
        <f t="shared" si="1301"/>
        <v>0</v>
      </c>
      <c r="AI2508">
        <f t="shared" si="1302"/>
        <v>0</v>
      </c>
      <c r="AJ2508">
        <f t="shared" si="1303"/>
        <v>0</v>
      </c>
      <c r="AL2508">
        <f t="shared" si="1304"/>
        <v>0</v>
      </c>
      <c r="AM2508">
        <f t="shared" si="1305"/>
        <v>0</v>
      </c>
      <c r="AN2508">
        <f t="shared" si="1306"/>
        <v>0</v>
      </c>
      <c r="AO2508">
        <f t="shared" si="1307"/>
        <v>0</v>
      </c>
      <c r="AQ2508">
        <f t="shared" si="1308"/>
        <v>0</v>
      </c>
      <c r="AR2508">
        <f t="shared" si="1309"/>
        <v>0</v>
      </c>
      <c r="AS2508">
        <f t="shared" si="1310"/>
        <v>0</v>
      </c>
      <c r="AT2508">
        <f t="shared" si="1311"/>
        <v>0</v>
      </c>
    </row>
    <row r="2509" spans="1:46" ht="15" customHeight="1">
      <c r="A2509" s="166"/>
      <c r="B2509" s="7"/>
      <c r="C2509" s="207" t="s">
        <v>135</v>
      </c>
      <c r="D2509" s="389" t="str">
        <f t="shared" si="1299"/>
        <v/>
      </c>
      <c r="E2509" s="389"/>
      <c r="F2509" s="389"/>
      <c r="G2509" s="389"/>
      <c r="H2509" s="389"/>
      <c r="I2509" s="389"/>
      <c r="J2509" s="389"/>
      <c r="K2509" s="389"/>
      <c r="L2509" s="389"/>
      <c r="M2509" s="389"/>
      <c r="N2509" s="389"/>
      <c r="O2509" s="389"/>
      <c r="P2509" s="389"/>
      <c r="Q2509" s="389"/>
      <c r="R2509" s="389"/>
      <c r="S2509" s="364"/>
      <c r="T2509" s="365"/>
      <c r="U2509" s="364"/>
      <c r="V2509" s="365"/>
      <c r="W2509" s="364"/>
      <c r="X2509" s="365"/>
      <c r="Y2509" s="364"/>
      <c r="Z2509" s="365"/>
      <c r="AA2509" s="364"/>
      <c r="AB2509" s="365"/>
      <c r="AC2509" s="364"/>
      <c r="AD2509" s="365"/>
      <c r="AG2509">
        <f t="shared" si="1300"/>
        <v>0</v>
      </c>
      <c r="AH2509">
        <f t="shared" si="1301"/>
        <v>0</v>
      </c>
      <c r="AI2509">
        <f t="shared" si="1302"/>
        <v>0</v>
      </c>
      <c r="AJ2509">
        <f t="shared" si="1303"/>
        <v>0</v>
      </c>
      <c r="AL2509">
        <f t="shared" si="1304"/>
        <v>0</v>
      </c>
      <c r="AM2509">
        <f t="shared" si="1305"/>
        <v>0</v>
      </c>
      <c r="AN2509">
        <f t="shared" si="1306"/>
        <v>0</v>
      </c>
      <c r="AO2509">
        <f t="shared" si="1307"/>
        <v>0</v>
      </c>
      <c r="AQ2509">
        <f t="shared" si="1308"/>
        <v>0</v>
      </c>
      <c r="AR2509">
        <f t="shared" si="1309"/>
        <v>0</v>
      </c>
      <c r="AS2509">
        <f t="shared" si="1310"/>
        <v>0</v>
      </c>
      <c r="AT2509">
        <f t="shared" si="1311"/>
        <v>0</v>
      </c>
    </row>
    <row r="2510" spans="1:46" ht="15" customHeight="1">
      <c r="A2510" s="166"/>
      <c r="B2510" s="7"/>
      <c r="C2510" s="207" t="s">
        <v>136</v>
      </c>
      <c r="D2510" s="389" t="str">
        <f t="shared" si="1299"/>
        <v/>
      </c>
      <c r="E2510" s="389"/>
      <c r="F2510" s="389"/>
      <c r="G2510" s="389"/>
      <c r="H2510" s="389"/>
      <c r="I2510" s="389"/>
      <c r="J2510" s="389"/>
      <c r="K2510" s="389"/>
      <c r="L2510" s="389"/>
      <c r="M2510" s="389"/>
      <c r="N2510" s="389"/>
      <c r="O2510" s="389"/>
      <c r="P2510" s="389"/>
      <c r="Q2510" s="389"/>
      <c r="R2510" s="389"/>
      <c r="S2510" s="364"/>
      <c r="T2510" s="365"/>
      <c r="U2510" s="364"/>
      <c r="V2510" s="365"/>
      <c r="W2510" s="364"/>
      <c r="X2510" s="365"/>
      <c r="Y2510" s="364"/>
      <c r="Z2510" s="365"/>
      <c r="AA2510" s="364"/>
      <c r="AB2510" s="365"/>
      <c r="AC2510" s="364"/>
      <c r="AD2510" s="365"/>
      <c r="AG2510">
        <f t="shared" si="1300"/>
        <v>0</v>
      </c>
      <c r="AH2510">
        <f t="shared" si="1301"/>
        <v>0</v>
      </c>
      <c r="AI2510">
        <f t="shared" si="1302"/>
        <v>0</v>
      </c>
      <c r="AJ2510">
        <f t="shared" si="1303"/>
        <v>0</v>
      </c>
      <c r="AL2510">
        <f t="shared" si="1304"/>
        <v>0</v>
      </c>
      <c r="AM2510">
        <f t="shared" si="1305"/>
        <v>0</v>
      </c>
      <c r="AN2510">
        <f t="shared" si="1306"/>
        <v>0</v>
      </c>
      <c r="AO2510">
        <f t="shared" si="1307"/>
        <v>0</v>
      </c>
      <c r="AQ2510">
        <f t="shared" si="1308"/>
        <v>0</v>
      </c>
      <c r="AR2510">
        <f t="shared" si="1309"/>
        <v>0</v>
      </c>
      <c r="AS2510">
        <f t="shared" si="1310"/>
        <v>0</v>
      </c>
      <c r="AT2510">
        <f t="shared" si="1311"/>
        <v>0</v>
      </c>
    </row>
    <row r="2511" spans="1:46" ht="15" customHeight="1">
      <c r="A2511" s="166"/>
      <c r="B2511" s="7"/>
      <c r="C2511" s="207" t="s">
        <v>137</v>
      </c>
      <c r="D2511" s="389" t="str">
        <f t="shared" si="1299"/>
        <v/>
      </c>
      <c r="E2511" s="389"/>
      <c r="F2511" s="389"/>
      <c r="G2511" s="389"/>
      <c r="H2511" s="389"/>
      <c r="I2511" s="389"/>
      <c r="J2511" s="389"/>
      <c r="K2511" s="389"/>
      <c r="L2511" s="389"/>
      <c r="M2511" s="389"/>
      <c r="N2511" s="389"/>
      <c r="O2511" s="389"/>
      <c r="P2511" s="389"/>
      <c r="Q2511" s="389"/>
      <c r="R2511" s="389"/>
      <c r="S2511" s="364"/>
      <c r="T2511" s="365"/>
      <c r="U2511" s="364"/>
      <c r="V2511" s="365"/>
      <c r="W2511" s="364"/>
      <c r="X2511" s="365"/>
      <c r="Y2511" s="364"/>
      <c r="Z2511" s="365"/>
      <c r="AA2511" s="364"/>
      <c r="AB2511" s="365"/>
      <c r="AC2511" s="364"/>
      <c r="AD2511" s="365"/>
      <c r="AG2511">
        <f t="shared" si="1300"/>
        <v>0</v>
      </c>
      <c r="AH2511">
        <f t="shared" si="1301"/>
        <v>0</v>
      </c>
      <c r="AI2511">
        <f t="shared" si="1302"/>
        <v>0</v>
      </c>
      <c r="AJ2511">
        <f t="shared" si="1303"/>
        <v>0</v>
      </c>
      <c r="AL2511">
        <f t="shared" si="1304"/>
        <v>0</v>
      </c>
      <c r="AM2511">
        <f t="shared" si="1305"/>
        <v>0</v>
      </c>
      <c r="AN2511">
        <f t="shared" si="1306"/>
        <v>0</v>
      </c>
      <c r="AO2511">
        <f t="shared" si="1307"/>
        <v>0</v>
      </c>
      <c r="AQ2511">
        <f t="shared" si="1308"/>
        <v>0</v>
      </c>
      <c r="AR2511">
        <f t="shared" si="1309"/>
        <v>0</v>
      </c>
      <c r="AS2511">
        <f t="shared" si="1310"/>
        <v>0</v>
      </c>
      <c r="AT2511">
        <f t="shared" si="1311"/>
        <v>0</v>
      </c>
    </row>
    <row r="2512" spans="1:46" ht="15" customHeight="1">
      <c r="A2512" s="166"/>
      <c r="B2512" s="7"/>
      <c r="C2512" s="207" t="s">
        <v>138</v>
      </c>
      <c r="D2512" s="389" t="str">
        <f t="shared" ref="D2512:D2566" si="1312">IF(D499="","",D499)</f>
        <v/>
      </c>
      <c r="E2512" s="389"/>
      <c r="F2512" s="389"/>
      <c r="G2512" s="389"/>
      <c r="H2512" s="389"/>
      <c r="I2512" s="389"/>
      <c r="J2512" s="389"/>
      <c r="K2512" s="389"/>
      <c r="L2512" s="389"/>
      <c r="M2512" s="389"/>
      <c r="N2512" s="389"/>
      <c r="O2512" s="389"/>
      <c r="P2512" s="389"/>
      <c r="Q2512" s="389"/>
      <c r="R2512" s="389"/>
      <c r="S2512" s="364"/>
      <c r="T2512" s="365"/>
      <c r="U2512" s="364"/>
      <c r="V2512" s="365"/>
      <c r="W2512" s="364"/>
      <c r="X2512" s="365"/>
      <c r="Y2512" s="364"/>
      <c r="Z2512" s="365"/>
      <c r="AA2512" s="364"/>
      <c r="AB2512" s="365"/>
      <c r="AC2512" s="364"/>
      <c r="AD2512" s="365"/>
      <c r="AG2512">
        <f t="shared" ref="AG2512:AG2566" si="1313">S2512</f>
        <v>0</v>
      </c>
      <c r="AH2512">
        <f t="shared" ref="AH2512:AH2566" si="1314">COUNTIF(U2512:X2512,"NS")</f>
        <v>0</v>
      </c>
      <c r="AI2512">
        <f t="shared" ref="AI2512:AI2566" si="1315">SUM(U2512:X2512)</f>
        <v>0</v>
      </c>
      <c r="AJ2512">
        <f t="shared" ref="AJ2512:AJ2566" si="1316">IF($AG$2444=$AH$2444,0,IF(OR(AND(AG2512=0,AH2512&gt;0),AND(AG2512="ns",AI2512&gt;0),AND(AG2512="ns",AH2512=0,AI2512=0)),1,IF(OR(AND(AG2512&gt;0,AH2512=2),AND(AG2512="ns",AH2512=2),AND(AG2512="ns",AI2512=0,AH2512&gt;0),AG2512=AI2512,COUNTIF(S2512:X2512,"NA")=3),0,1)))</f>
        <v>0</v>
      </c>
      <c r="AL2512">
        <f t="shared" ref="AL2512:AL2566" si="1317">Y2512</f>
        <v>0</v>
      </c>
      <c r="AM2512">
        <f t="shared" ref="AM2512:AM2566" si="1318">COUNTIF(AA2512:AD2512,"NS")</f>
        <v>0</v>
      </c>
      <c r="AN2512">
        <f t="shared" ref="AN2512:AN2566" si="1319">SUM(AA2512:AD2512)</f>
        <v>0</v>
      </c>
      <c r="AO2512">
        <f t="shared" ref="AO2512:AO2566" si="1320">IF($AG$2444=$AH$2444,0,IF(OR(AND(AL2512=0,AM2512&gt;0),AND(AL2512="ns",AN2512&gt;0),AND(AL2512="ns",AM2512=0,AN2512=0)),1,IF(OR(AND(AL2512&gt;0,AM2512=2),AND(AL2512="ns",AM2512=2),AND(AL2512="ns",AN2512=0,AM2512&gt;0),AL2512=AN2512,COUNTIF(Y2512:AD2512,"NA")=3),0,1)))</f>
        <v>0</v>
      </c>
      <c r="AQ2512">
        <f t="shared" ref="AQ2512:AQ2566" si="1321">IF(COUNTBLANK(S2512:AD2512)=12,0,IF(COUNTA(S2512:AD2512)&lt;&gt;COUNTA($S$2446:$AD$2446),1,0))</f>
        <v>0</v>
      </c>
      <c r="AR2512">
        <f t="shared" ref="AR2512:AR2566" si="1322">IF(OR(S2512="NA",S2512="NS",Y2512="NA",Y2512="NS"),0,IF(Y2512&lt;=S2512,0,1))</f>
        <v>0</v>
      </c>
      <c r="AS2512">
        <f t="shared" ref="AS2512:AS2566" si="1323">IF(OR(U2512="NA",U2512="NS",AA2512="NA",AA2512="NS"),0,IF(AA2512&lt;=U2512,0,1))</f>
        <v>0</v>
      </c>
      <c r="AT2512">
        <f t="shared" ref="AT2512:AT2566" si="1324">IF(OR(W2512="NA",W2512="NS",AC2512="NA",AC2512="NS"),0,IF(AC2512&lt;=W2512,0,1))</f>
        <v>0</v>
      </c>
    </row>
    <row r="2513" spans="1:46" ht="15" customHeight="1">
      <c r="A2513" s="166"/>
      <c r="B2513" s="7"/>
      <c r="C2513" s="207" t="s">
        <v>139</v>
      </c>
      <c r="D2513" s="389" t="str">
        <f t="shared" si="1312"/>
        <v/>
      </c>
      <c r="E2513" s="389"/>
      <c r="F2513" s="389"/>
      <c r="G2513" s="389"/>
      <c r="H2513" s="389"/>
      <c r="I2513" s="389"/>
      <c r="J2513" s="389"/>
      <c r="K2513" s="389"/>
      <c r="L2513" s="389"/>
      <c r="M2513" s="389"/>
      <c r="N2513" s="389"/>
      <c r="O2513" s="389"/>
      <c r="P2513" s="389"/>
      <c r="Q2513" s="389"/>
      <c r="R2513" s="389"/>
      <c r="S2513" s="364"/>
      <c r="T2513" s="365"/>
      <c r="U2513" s="364"/>
      <c r="V2513" s="365"/>
      <c r="W2513" s="364"/>
      <c r="X2513" s="365"/>
      <c r="Y2513" s="364"/>
      <c r="Z2513" s="365"/>
      <c r="AA2513" s="364"/>
      <c r="AB2513" s="365"/>
      <c r="AC2513" s="364"/>
      <c r="AD2513" s="365"/>
      <c r="AG2513">
        <f t="shared" si="1313"/>
        <v>0</v>
      </c>
      <c r="AH2513">
        <f t="shared" si="1314"/>
        <v>0</v>
      </c>
      <c r="AI2513">
        <f t="shared" si="1315"/>
        <v>0</v>
      </c>
      <c r="AJ2513">
        <f t="shared" si="1316"/>
        <v>0</v>
      </c>
      <c r="AL2513">
        <f t="shared" si="1317"/>
        <v>0</v>
      </c>
      <c r="AM2513">
        <f t="shared" si="1318"/>
        <v>0</v>
      </c>
      <c r="AN2513">
        <f t="shared" si="1319"/>
        <v>0</v>
      </c>
      <c r="AO2513">
        <f t="shared" si="1320"/>
        <v>0</v>
      </c>
      <c r="AQ2513">
        <f t="shared" si="1321"/>
        <v>0</v>
      </c>
      <c r="AR2513">
        <f t="shared" si="1322"/>
        <v>0</v>
      </c>
      <c r="AS2513">
        <f t="shared" si="1323"/>
        <v>0</v>
      </c>
      <c r="AT2513">
        <f t="shared" si="1324"/>
        <v>0</v>
      </c>
    </row>
    <row r="2514" spans="1:46" ht="15" customHeight="1">
      <c r="A2514" s="166"/>
      <c r="B2514" s="7"/>
      <c r="C2514" s="207" t="s">
        <v>140</v>
      </c>
      <c r="D2514" s="389" t="str">
        <f t="shared" si="1312"/>
        <v/>
      </c>
      <c r="E2514" s="389"/>
      <c r="F2514" s="389"/>
      <c r="G2514" s="389"/>
      <c r="H2514" s="389"/>
      <c r="I2514" s="389"/>
      <c r="J2514" s="389"/>
      <c r="K2514" s="389"/>
      <c r="L2514" s="389"/>
      <c r="M2514" s="389"/>
      <c r="N2514" s="389"/>
      <c r="O2514" s="389"/>
      <c r="P2514" s="389"/>
      <c r="Q2514" s="389"/>
      <c r="R2514" s="389"/>
      <c r="S2514" s="364"/>
      <c r="T2514" s="365"/>
      <c r="U2514" s="364"/>
      <c r="V2514" s="365"/>
      <c r="W2514" s="364"/>
      <c r="X2514" s="365"/>
      <c r="Y2514" s="364"/>
      <c r="Z2514" s="365"/>
      <c r="AA2514" s="364"/>
      <c r="AB2514" s="365"/>
      <c r="AC2514" s="364"/>
      <c r="AD2514" s="365"/>
      <c r="AG2514">
        <f t="shared" si="1313"/>
        <v>0</v>
      </c>
      <c r="AH2514">
        <f t="shared" si="1314"/>
        <v>0</v>
      </c>
      <c r="AI2514">
        <f t="shared" si="1315"/>
        <v>0</v>
      </c>
      <c r="AJ2514">
        <f t="shared" si="1316"/>
        <v>0</v>
      </c>
      <c r="AL2514">
        <f t="shared" si="1317"/>
        <v>0</v>
      </c>
      <c r="AM2514">
        <f t="shared" si="1318"/>
        <v>0</v>
      </c>
      <c r="AN2514">
        <f t="shared" si="1319"/>
        <v>0</v>
      </c>
      <c r="AO2514">
        <f t="shared" si="1320"/>
        <v>0</v>
      </c>
      <c r="AQ2514">
        <f t="shared" si="1321"/>
        <v>0</v>
      </c>
      <c r="AR2514">
        <f t="shared" si="1322"/>
        <v>0</v>
      </c>
      <c r="AS2514">
        <f t="shared" si="1323"/>
        <v>0</v>
      </c>
      <c r="AT2514">
        <f t="shared" si="1324"/>
        <v>0</v>
      </c>
    </row>
    <row r="2515" spans="1:46" ht="15" customHeight="1">
      <c r="A2515" s="166"/>
      <c r="B2515" s="7"/>
      <c r="C2515" s="207" t="s">
        <v>141</v>
      </c>
      <c r="D2515" s="389" t="str">
        <f t="shared" si="1312"/>
        <v/>
      </c>
      <c r="E2515" s="389"/>
      <c r="F2515" s="389"/>
      <c r="G2515" s="389"/>
      <c r="H2515" s="389"/>
      <c r="I2515" s="389"/>
      <c r="J2515" s="389"/>
      <c r="K2515" s="389"/>
      <c r="L2515" s="389"/>
      <c r="M2515" s="389"/>
      <c r="N2515" s="389"/>
      <c r="O2515" s="389"/>
      <c r="P2515" s="389"/>
      <c r="Q2515" s="389"/>
      <c r="R2515" s="389"/>
      <c r="S2515" s="364"/>
      <c r="T2515" s="365"/>
      <c r="U2515" s="364"/>
      <c r="V2515" s="365"/>
      <c r="W2515" s="364"/>
      <c r="X2515" s="365"/>
      <c r="Y2515" s="364"/>
      <c r="Z2515" s="365"/>
      <c r="AA2515" s="364"/>
      <c r="AB2515" s="365"/>
      <c r="AC2515" s="364"/>
      <c r="AD2515" s="365"/>
      <c r="AG2515">
        <f t="shared" si="1313"/>
        <v>0</v>
      </c>
      <c r="AH2515">
        <f t="shared" si="1314"/>
        <v>0</v>
      </c>
      <c r="AI2515">
        <f t="shared" si="1315"/>
        <v>0</v>
      </c>
      <c r="AJ2515">
        <f t="shared" si="1316"/>
        <v>0</v>
      </c>
      <c r="AL2515">
        <f t="shared" si="1317"/>
        <v>0</v>
      </c>
      <c r="AM2515">
        <f t="shared" si="1318"/>
        <v>0</v>
      </c>
      <c r="AN2515">
        <f t="shared" si="1319"/>
        <v>0</v>
      </c>
      <c r="AO2515">
        <f t="shared" si="1320"/>
        <v>0</v>
      </c>
      <c r="AQ2515">
        <f t="shared" si="1321"/>
        <v>0</v>
      </c>
      <c r="AR2515">
        <f t="shared" si="1322"/>
        <v>0</v>
      </c>
      <c r="AS2515">
        <f t="shared" si="1323"/>
        <v>0</v>
      </c>
      <c r="AT2515">
        <f t="shared" si="1324"/>
        <v>0</v>
      </c>
    </row>
    <row r="2516" spans="1:46" ht="15" customHeight="1">
      <c r="A2516" s="166"/>
      <c r="B2516" s="7"/>
      <c r="C2516" s="207" t="s">
        <v>142</v>
      </c>
      <c r="D2516" s="389" t="str">
        <f t="shared" si="1312"/>
        <v/>
      </c>
      <c r="E2516" s="389"/>
      <c r="F2516" s="389"/>
      <c r="G2516" s="389"/>
      <c r="H2516" s="389"/>
      <c r="I2516" s="389"/>
      <c r="J2516" s="389"/>
      <c r="K2516" s="389"/>
      <c r="L2516" s="389"/>
      <c r="M2516" s="389"/>
      <c r="N2516" s="389"/>
      <c r="O2516" s="389"/>
      <c r="P2516" s="389"/>
      <c r="Q2516" s="389"/>
      <c r="R2516" s="389"/>
      <c r="S2516" s="364"/>
      <c r="T2516" s="365"/>
      <c r="U2516" s="364"/>
      <c r="V2516" s="365"/>
      <c r="W2516" s="364"/>
      <c r="X2516" s="365"/>
      <c r="Y2516" s="364"/>
      <c r="Z2516" s="365"/>
      <c r="AA2516" s="364"/>
      <c r="AB2516" s="365"/>
      <c r="AC2516" s="364"/>
      <c r="AD2516" s="365"/>
      <c r="AG2516">
        <f t="shared" si="1313"/>
        <v>0</v>
      </c>
      <c r="AH2516">
        <f t="shared" si="1314"/>
        <v>0</v>
      </c>
      <c r="AI2516">
        <f t="shared" si="1315"/>
        <v>0</v>
      </c>
      <c r="AJ2516">
        <f t="shared" si="1316"/>
        <v>0</v>
      </c>
      <c r="AL2516">
        <f t="shared" si="1317"/>
        <v>0</v>
      </c>
      <c r="AM2516">
        <f t="shared" si="1318"/>
        <v>0</v>
      </c>
      <c r="AN2516">
        <f t="shared" si="1319"/>
        <v>0</v>
      </c>
      <c r="AO2516">
        <f t="shared" si="1320"/>
        <v>0</v>
      </c>
      <c r="AQ2516">
        <f t="shared" si="1321"/>
        <v>0</v>
      </c>
      <c r="AR2516">
        <f t="shared" si="1322"/>
        <v>0</v>
      </c>
      <c r="AS2516">
        <f t="shared" si="1323"/>
        <v>0</v>
      </c>
      <c r="AT2516">
        <f t="shared" si="1324"/>
        <v>0</v>
      </c>
    </row>
    <row r="2517" spans="1:46" ht="15" customHeight="1">
      <c r="A2517" s="166"/>
      <c r="B2517" s="7"/>
      <c r="C2517" s="207" t="s">
        <v>143</v>
      </c>
      <c r="D2517" s="389" t="str">
        <f t="shared" si="1312"/>
        <v/>
      </c>
      <c r="E2517" s="389"/>
      <c r="F2517" s="389"/>
      <c r="G2517" s="389"/>
      <c r="H2517" s="389"/>
      <c r="I2517" s="389"/>
      <c r="J2517" s="389"/>
      <c r="K2517" s="389"/>
      <c r="L2517" s="389"/>
      <c r="M2517" s="389"/>
      <c r="N2517" s="389"/>
      <c r="O2517" s="389"/>
      <c r="P2517" s="389"/>
      <c r="Q2517" s="389"/>
      <c r="R2517" s="389"/>
      <c r="S2517" s="364"/>
      <c r="T2517" s="365"/>
      <c r="U2517" s="364"/>
      <c r="V2517" s="365"/>
      <c r="W2517" s="364"/>
      <c r="X2517" s="365"/>
      <c r="Y2517" s="364"/>
      <c r="Z2517" s="365"/>
      <c r="AA2517" s="364"/>
      <c r="AB2517" s="365"/>
      <c r="AC2517" s="364"/>
      <c r="AD2517" s="365"/>
      <c r="AG2517">
        <f t="shared" si="1313"/>
        <v>0</v>
      </c>
      <c r="AH2517">
        <f t="shared" si="1314"/>
        <v>0</v>
      </c>
      <c r="AI2517">
        <f t="shared" si="1315"/>
        <v>0</v>
      </c>
      <c r="AJ2517">
        <f t="shared" si="1316"/>
        <v>0</v>
      </c>
      <c r="AL2517">
        <f t="shared" si="1317"/>
        <v>0</v>
      </c>
      <c r="AM2517">
        <f t="shared" si="1318"/>
        <v>0</v>
      </c>
      <c r="AN2517">
        <f t="shared" si="1319"/>
        <v>0</v>
      </c>
      <c r="AO2517">
        <f t="shared" si="1320"/>
        <v>0</v>
      </c>
      <c r="AQ2517">
        <f t="shared" si="1321"/>
        <v>0</v>
      </c>
      <c r="AR2517">
        <f t="shared" si="1322"/>
        <v>0</v>
      </c>
      <c r="AS2517">
        <f t="shared" si="1323"/>
        <v>0</v>
      </c>
      <c r="AT2517">
        <f t="shared" si="1324"/>
        <v>0</v>
      </c>
    </row>
    <row r="2518" spans="1:46" ht="15" customHeight="1">
      <c r="A2518" s="166"/>
      <c r="B2518" s="7"/>
      <c r="C2518" s="207" t="s">
        <v>144</v>
      </c>
      <c r="D2518" s="389" t="str">
        <f t="shared" si="1312"/>
        <v/>
      </c>
      <c r="E2518" s="389"/>
      <c r="F2518" s="389"/>
      <c r="G2518" s="389"/>
      <c r="H2518" s="389"/>
      <c r="I2518" s="389"/>
      <c r="J2518" s="389"/>
      <c r="K2518" s="389"/>
      <c r="L2518" s="389"/>
      <c r="M2518" s="389"/>
      <c r="N2518" s="389"/>
      <c r="O2518" s="389"/>
      <c r="P2518" s="389"/>
      <c r="Q2518" s="389"/>
      <c r="R2518" s="389"/>
      <c r="S2518" s="364"/>
      <c r="T2518" s="365"/>
      <c r="U2518" s="364"/>
      <c r="V2518" s="365"/>
      <c r="W2518" s="364"/>
      <c r="X2518" s="365"/>
      <c r="Y2518" s="364"/>
      <c r="Z2518" s="365"/>
      <c r="AA2518" s="364"/>
      <c r="AB2518" s="365"/>
      <c r="AC2518" s="364"/>
      <c r="AD2518" s="365"/>
      <c r="AG2518">
        <f t="shared" si="1313"/>
        <v>0</v>
      </c>
      <c r="AH2518">
        <f t="shared" si="1314"/>
        <v>0</v>
      </c>
      <c r="AI2518">
        <f t="shared" si="1315"/>
        <v>0</v>
      </c>
      <c r="AJ2518">
        <f t="shared" si="1316"/>
        <v>0</v>
      </c>
      <c r="AL2518">
        <f t="shared" si="1317"/>
        <v>0</v>
      </c>
      <c r="AM2518">
        <f t="shared" si="1318"/>
        <v>0</v>
      </c>
      <c r="AN2518">
        <f t="shared" si="1319"/>
        <v>0</v>
      </c>
      <c r="AO2518">
        <f t="shared" si="1320"/>
        <v>0</v>
      </c>
      <c r="AQ2518">
        <f t="shared" si="1321"/>
        <v>0</v>
      </c>
      <c r="AR2518">
        <f t="shared" si="1322"/>
        <v>0</v>
      </c>
      <c r="AS2518">
        <f t="shared" si="1323"/>
        <v>0</v>
      </c>
      <c r="AT2518">
        <f t="shared" si="1324"/>
        <v>0</v>
      </c>
    </row>
    <row r="2519" spans="1:46" ht="15" customHeight="1">
      <c r="A2519" s="166"/>
      <c r="B2519" s="7"/>
      <c r="C2519" s="207" t="s">
        <v>145</v>
      </c>
      <c r="D2519" s="389" t="str">
        <f t="shared" si="1312"/>
        <v/>
      </c>
      <c r="E2519" s="389"/>
      <c r="F2519" s="389"/>
      <c r="G2519" s="389"/>
      <c r="H2519" s="389"/>
      <c r="I2519" s="389"/>
      <c r="J2519" s="389"/>
      <c r="K2519" s="389"/>
      <c r="L2519" s="389"/>
      <c r="M2519" s="389"/>
      <c r="N2519" s="389"/>
      <c r="O2519" s="389"/>
      <c r="P2519" s="389"/>
      <c r="Q2519" s="389"/>
      <c r="R2519" s="389"/>
      <c r="S2519" s="364"/>
      <c r="T2519" s="365"/>
      <c r="U2519" s="364"/>
      <c r="V2519" s="365"/>
      <c r="W2519" s="364"/>
      <c r="X2519" s="365"/>
      <c r="Y2519" s="364"/>
      <c r="Z2519" s="365"/>
      <c r="AA2519" s="364"/>
      <c r="AB2519" s="365"/>
      <c r="AC2519" s="364"/>
      <c r="AD2519" s="365"/>
      <c r="AG2519">
        <f t="shared" si="1313"/>
        <v>0</v>
      </c>
      <c r="AH2519">
        <f t="shared" si="1314"/>
        <v>0</v>
      </c>
      <c r="AI2519">
        <f t="shared" si="1315"/>
        <v>0</v>
      </c>
      <c r="AJ2519">
        <f t="shared" si="1316"/>
        <v>0</v>
      </c>
      <c r="AL2519">
        <f t="shared" si="1317"/>
        <v>0</v>
      </c>
      <c r="AM2519">
        <f t="shared" si="1318"/>
        <v>0</v>
      </c>
      <c r="AN2519">
        <f t="shared" si="1319"/>
        <v>0</v>
      </c>
      <c r="AO2519">
        <f t="shared" si="1320"/>
        <v>0</v>
      </c>
      <c r="AQ2519">
        <f t="shared" si="1321"/>
        <v>0</v>
      </c>
      <c r="AR2519">
        <f t="shared" si="1322"/>
        <v>0</v>
      </c>
      <c r="AS2519">
        <f t="shared" si="1323"/>
        <v>0</v>
      </c>
      <c r="AT2519">
        <f t="shared" si="1324"/>
        <v>0</v>
      </c>
    </row>
    <row r="2520" spans="1:46" ht="15" customHeight="1">
      <c r="A2520" s="166"/>
      <c r="B2520" s="7"/>
      <c r="C2520" s="207" t="s">
        <v>146</v>
      </c>
      <c r="D2520" s="389" t="str">
        <f t="shared" si="1312"/>
        <v/>
      </c>
      <c r="E2520" s="389"/>
      <c r="F2520" s="389"/>
      <c r="G2520" s="389"/>
      <c r="H2520" s="389"/>
      <c r="I2520" s="389"/>
      <c r="J2520" s="389"/>
      <c r="K2520" s="389"/>
      <c r="L2520" s="389"/>
      <c r="M2520" s="389"/>
      <c r="N2520" s="389"/>
      <c r="O2520" s="389"/>
      <c r="P2520" s="389"/>
      <c r="Q2520" s="389"/>
      <c r="R2520" s="389"/>
      <c r="S2520" s="364"/>
      <c r="T2520" s="365"/>
      <c r="U2520" s="364"/>
      <c r="V2520" s="365"/>
      <c r="W2520" s="364"/>
      <c r="X2520" s="365"/>
      <c r="Y2520" s="364"/>
      <c r="Z2520" s="365"/>
      <c r="AA2520" s="364"/>
      <c r="AB2520" s="365"/>
      <c r="AC2520" s="364"/>
      <c r="AD2520" s="365"/>
      <c r="AG2520">
        <f t="shared" si="1313"/>
        <v>0</v>
      </c>
      <c r="AH2520">
        <f t="shared" si="1314"/>
        <v>0</v>
      </c>
      <c r="AI2520">
        <f t="shared" si="1315"/>
        <v>0</v>
      </c>
      <c r="AJ2520">
        <f t="shared" si="1316"/>
        <v>0</v>
      </c>
      <c r="AL2520">
        <f t="shared" si="1317"/>
        <v>0</v>
      </c>
      <c r="AM2520">
        <f t="shared" si="1318"/>
        <v>0</v>
      </c>
      <c r="AN2520">
        <f t="shared" si="1319"/>
        <v>0</v>
      </c>
      <c r="AO2520">
        <f t="shared" si="1320"/>
        <v>0</v>
      </c>
      <c r="AQ2520">
        <f t="shared" si="1321"/>
        <v>0</v>
      </c>
      <c r="AR2520">
        <f t="shared" si="1322"/>
        <v>0</v>
      </c>
      <c r="AS2520">
        <f t="shared" si="1323"/>
        <v>0</v>
      </c>
      <c r="AT2520">
        <f t="shared" si="1324"/>
        <v>0</v>
      </c>
    </row>
    <row r="2521" spans="1:46" ht="15" customHeight="1">
      <c r="A2521" s="166"/>
      <c r="B2521" s="7"/>
      <c r="C2521" s="207" t="s">
        <v>147</v>
      </c>
      <c r="D2521" s="389" t="str">
        <f t="shared" si="1312"/>
        <v/>
      </c>
      <c r="E2521" s="389"/>
      <c r="F2521" s="389"/>
      <c r="G2521" s="389"/>
      <c r="H2521" s="389"/>
      <c r="I2521" s="389"/>
      <c r="J2521" s="389"/>
      <c r="K2521" s="389"/>
      <c r="L2521" s="389"/>
      <c r="M2521" s="389"/>
      <c r="N2521" s="389"/>
      <c r="O2521" s="389"/>
      <c r="P2521" s="389"/>
      <c r="Q2521" s="389"/>
      <c r="R2521" s="389"/>
      <c r="S2521" s="364"/>
      <c r="T2521" s="365"/>
      <c r="U2521" s="364"/>
      <c r="V2521" s="365"/>
      <c r="W2521" s="364"/>
      <c r="X2521" s="365"/>
      <c r="Y2521" s="364"/>
      <c r="Z2521" s="365"/>
      <c r="AA2521" s="364"/>
      <c r="AB2521" s="365"/>
      <c r="AC2521" s="364"/>
      <c r="AD2521" s="365"/>
      <c r="AG2521">
        <f t="shared" si="1313"/>
        <v>0</v>
      </c>
      <c r="AH2521">
        <f t="shared" si="1314"/>
        <v>0</v>
      </c>
      <c r="AI2521">
        <f t="shared" si="1315"/>
        <v>0</v>
      </c>
      <c r="AJ2521">
        <f t="shared" si="1316"/>
        <v>0</v>
      </c>
      <c r="AL2521">
        <f t="shared" si="1317"/>
        <v>0</v>
      </c>
      <c r="AM2521">
        <f t="shared" si="1318"/>
        <v>0</v>
      </c>
      <c r="AN2521">
        <f t="shared" si="1319"/>
        <v>0</v>
      </c>
      <c r="AO2521">
        <f t="shared" si="1320"/>
        <v>0</v>
      </c>
      <c r="AQ2521">
        <f t="shared" si="1321"/>
        <v>0</v>
      </c>
      <c r="AR2521">
        <f t="shared" si="1322"/>
        <v>0</v>
      </c>
      <c r="AS2521">
        <f t="shared" si="1323"/>
        <v>0</v>
      </c>
      <c r="AT2521">
        <f t="shared" si="1324"/>
        <v>0</v>
      </c>
    </row>
    <row r="2522" spans="1:46" ht="15" customHeight="1">
      <c r="A2522" s="166"/>
      <c r="B2522" s="7"/>
      <c r="C2522" s="207" t="s">
        <v>148</v>
      </c>
      <c r="D2522" s="389" t="str">
        <f t="shared" si="1312"/>
        <v/>
      </c>
      <c r="E2522" s="389"/>
      <c r="F2522" s="389"/>
      <c r="G2522" s="389"/>
      <c r="H2522" s="389"/>
      <c r="I2522" s="389"/>
      <c r="J2522" s="389"/>
      <c r="K2522" s="389"/>
      <c r="L2522" s="389"/>
      <c r="M2522" s="389"/>
      <c r="N2522" s="389"/>
      <c r="O2522" s="389"/>
      <c r="P2522" s="389"/>
      <c r="Q2522" s="389"/>
      <c r="R2522" s="389"/>
      <c r="S2522" s="364"/>
      <c r="T2522" s="365"/>
      <c r="U2522" s="364"/>
      <c r="V2522" s="365"/>
      <c r="W2522" s="364"/>
      <c r="X2522" s="365"/>
      <c r="Y2522" s="364"/>
      <c r="Z2522" s="365"/>
      <c r="AA2522" s="364"/>
      <c r="AB2522" s="365"/>
      <c r="AC2522" s="364"/>
      <c r="AD2522" s="365"/>
      <c r="AG2522">
        <f t="shared" si="1313"/>
        <v>0</v>
      </c>
      <c r="AH2522">
        <f t="shared" si="1314"/>
        <v>0</v>
      </c>
      <c r="AI2522">
        <f t="shared" si="1315"/>
        <v>0</v>
      </c>
      <c r="AJ2522">
        <f t="shared" si="1316"/>
        <v>0</v>
      </c>
      <c r="AL2522">
        <f t="shared" si="1317"/>
        <v>0</v>
      </c>
      <c r="AM2522">
        <f t="shared" si="1318"/>
        <v>0</v>
      </c>
      <c r="AN2522">
        <f t="shared" si="1319"/>
        <v>0</v>
      </c>
      <c r="AO2522">
        <f t="shared" si="1320"/>
        <v>0</v>
      </c>
      <c r="AQ2522">
        <f t="shared" si="1321"/>
        <v>0</v>
      </c>
      <c r="AR2522">
        <f t="shared" si="1322"/>
        <v>0</v>
      </c>
      <c r="AS2522">
        <f t="shared" si="1323"/>
        <v>0</v>
      </c>
      <c r="AT2522">
        <f t="shared" si="1324"/>
        <v>0</v>
      </c>
    </row>
    <row r="2523" spans="1:46" ht="15" customHeight="1">
      <c r="A2523" s="166"/>
      <c r="B2523" s="7"/>
      <c r="C2523" s="207" t="s">
        <v>149</v>
      </c>
      <c r="D2523" s="389" t="str">
        <f t="shared" si="1312"/>
        <v/>
      </c>
      <c r="E2523" s="389"/>
      <c r="F2523" s="389"/>
      <c r="G2523" s="389"/>
      <c r="H2523" s="389"/>
      <c r="I2523" s="389"/>
      <c r="J2523" s="389"/>
      <c r="K2523" s="389"/>
      <c r="L2523" s="389"/>
      <c r="M2523" s="389"/>
      <c r="N2523" s="389"/>
      <c r="O2523" s="389"/>
      <c r="P2523" s="389"/>
      <c r="Q2523" s="389"/>
      <c r="R2523" s="389"/>
      <c r="S2523" s="364"/>
      <c r="T2523" s="365"/>
      <c r="U2523" s="364"/>
      <c r="V2523" s="365"/>
      <c r="W2523" s="364"/>
      <c r="X2523" s="365"/>
      <c r="Y2523" s="364"/>
      <c r="Z2523" s="365"/>
      <c r="AA2523" s="364"/>
      <c r="AB2523" s="365"/>
      <c r="AC2523" s="364"/>
      <c r="AD2523" s="365"/>
      <c r="AG2523">
        <f t="shared" si="1313"/>
        <v>0</v>
      </c>
      <c r="AH2523">
        <f t="shared" si="1314"/>
        <v>0</v>
      </c>
      <c r="AI2523">
        <f t="shared" si="1315"/>
        <v>0</v>
      </c>
      <c r="AJ2523">
        <f t="shared" si="1316"/>
        <v>0</v>
      </c>
      <c r="AL2523">
        <f t="shared" si="1317"/>
        <v>0</v>
      </c>
      <c r="AM2523">
        <f t="shared" si="1318"/>
        <v>0</v>
      </c>
      <c r="AN2523">
        <f t="shared" si="1319"/>
        <v>0</v>
      </c>
      <c r="AO2523">
        <f t="shared" si="1320"/>
        <v>0</v>
      </c>
      <c r="AQ2523">
        <f t="shared" si="1321"/>
        <v>0</v>
      </c>
      <c r="AR2523">
        <f t="shared" si="1322"/>
        <v>0</v>
      </c>
      <c r="AS2523">
        <f t="shared" si="1323"/>
        <v>0</v>
      </c>
      <c r="AT2523">
        <f t="shared" si="1324"/>
        <v>0</v>
      </c>
    </row>
    <row r="2524" spans="1:46" ht="15" customHeight="1">
      <c r="A2524" s="166"/>
      <c r="B2524" s="7"/>
      <c r="C2524" s="207" t="s">
        <v>150</v>
      </c>
      <c r="D2524" s="389" t="str">
        <f t="shared" si="1312"/>
        <v/>
      </c>
      <c r="E2524" s="389"/>
      <c r="F2524" s="389"/>
      <c r="G2524" s="389"/>
      <c r="H2524" s="389"/>
      <c r="I2524" s="389"/>
      <c r="J2524" s="389"/>
      <c r="K2524" s="389"/>
      <c r="L2524" s="389"/>
      <c r="M2524" s="389"/>
      <c r="N2524" s="389"/>
      <c r="O2524" s="389"/>
      <c r="P2524" s="389"/>
      <c r="Q2524" s="389"/>
      <c r="R2524" s="389"/>
      <c r="S2524" s="364"/>
      <c r="T2524" s="365"/>
      <c r="U2524" s="364"/>
      <c r="V2524" s="365"/>
      <c r="W2524" s="364"/>
      <c r="X2524" s="365"/>
      <c r="Y2524" s="364"/>
      <c r="Z2524" s="365"/>
      <c r="AA2524" s="364"/>
      <c r="AB2524" s="365"/>
      <c r="AC2524" s="364"/>
      <c r="AD2524" s="365"/>
      <c r="AG2524">
        <f t="shared" si="1313"/>
        <v>0</v>
      </c>
      <c r="AH2524">
        <f t="shared" si="1314"/>
        <v>0</v>
      </c>
      <c r="AI2524">
        <f t="shared" si="1315"/>
        <v>0</v>
      </c>
      <c r="AJ2524">
        <f t="shared" si="1316"/>
        <v>0</v>
      </c>
      <c r="AL2524">
        <f t="shared" si="1317"/>
        <v>0</v>
      </c>
      <c r="AM2524">
        <f t="shared" si="1318"/>
        <v>0</v>
      </c>
      <c r="AN2524">
        <f t="shared" si="1319"/>
        <v>0</v>
      </c>
      <c r="AO2524">
        <f t="shared" si="1320"/>
        <v>0</v>
      </c>
      <c r="AQ2524">
        <f t="shared" si="1321"/>
        <v>0</v>
      </c>
      <c r="AR2524">
        <f t="shared" si="1322"/>
        <v>0</v>
      </c>
      <c r="AS2524">
        <f t="shared" si="1323"/>
        <v>0</v>
      </c>
      <c r="AT2524">
        <f t="shared" si="1324"/>
        <v>0</v>
      </c>
    </row>
    <row r="2525" spans="1:46" ht="15" customHeight="1">
      <c r="A2525" s="166"/>
      <c r="B2525" s="7"/>
      <c r="C2525" s="208" t="s">
        <v>151</v>
      </c>
      <c r="D2525" s="389" t="str">
        <f t="shared" si="1312"/>
        <v/>
      </c>
      <c r="E2525" s="389"/>
      <c r="F2525" s="389"/>
      <c r="G2525" s="389"/>
      <c r="H2525" s="389"/>
      <c r="I2525" s="389"/>
      <c r="J2525" s="389"/>
      <c r="K2525" s="389"/>
      <c r="L2525" s="389"/>
      <c r="M2525" s="389"/>
      <c r="N2525" s="389"/>
      <c r="O2525" s="389"/>
      <c r="P2525" s="389"/>
      <c r="Q2525" s="389"/>
      <c r="R2525" s="389"/>
      <c r="S2525" s="364"/>
      <c r="T2525" s="365"/>
      <c r="U2525" s="364"/>
      <c r="V2525" s="365"/>
      <c r="W2525" s="364"/>
      <c r="X2525" s="365"/>
      <c r="Y2525" s="364"/>
      <c r="Z2525" s="365"/>
      <c r="AA2525" s="364"/>
      <c r="AB2525" s="365"/>
      <c r="AC2525" s="364"/>
      <c r="AD2525" s="365"/>
      <c r="AG2525">
        <f t="shared" si="1313"/>
        <v>0</v>
      </c>
      <c r="AH2525">
        <f t="shared" si="1314"/>
        <v>0</v>
      </c>
      <c r="AI2525">
        <f t="shared" si="1315"/>
        <v>0</v>
      </c>
      <c r="AJ2525">
        <f t="shared" si="1316"/>
        <v>0</v>
      </c>
      <c r="AL2525">
        <f t="shared" si="1317"/>
        <v>0</v>
      </c>
      <c r="AM2525">
        <f t="shared" si="1318"/>
        <v>0</v>
      </c>
      <c r="AN2525">
        <f t="shared" si="1319"/>
        <v>0</v>
      </c>
      <c r="AO2525">
        <f t="shared" si="1320"/>
        <v>0</v>
      </c>
      <c r="AQ2525">
        <f t="shared" si="1321"/>
        <v>0</v>
      </c>
      <c r="AR2525">
        <f t="shared" si="1322"/>
        <v>0</v>
      </c>
      <c r="AS2525">
        <f t="shared" si="1323"/>
        <v>0</v>
      </c>
      <c r="AT2525">
        <f t="shared" si="1324"/>
        <v>0</v>
      </c>
    </row>
    <row r="2526" spans="1:46" ht="15" customHeight="1">
      <c r="A2526" s="166"/>
      <c r="B2526" s="7"/>
      <c r="C2526" s="207" t="s">
        <v>152</v>
      </c>
      <c r="D2526" s="389" t="str">
        <f t="shared" si="1312"/>
        <v/>
      </c>
      <c r="E2526" s="389"/>
      <c r="F2526" s="389"/>
      <c r="G2526" s="389"/>
      <c r="H2526" s="389"/>
      <c r="I2526" s="389"/>
      <c r="J2526" s="389"/>
      <c r="K2526" s="389"/>
      <c r="L2526" s="389"/>
      <c r="M2526" s="389"/>
      <c r="N2526" s="389"/>
      <c r="O2526" s="389"/>
      <c r="P2526" s="389"/>
      <c r="Q2526" s="389"/>
      <c r="R2526" s="389"/>
      <c r="S2526" s="364"/>
      <c r="T2526" s="365"/>
      <c r="U2526" s="364"/>
      <c r="V2526" s="365"/>
      <c r="W2526" s="364"/>
      <c r="X2526" s="365"/>
      <c r="Y2526" s="364"/>
      <c r="Z2526" s="365"/>
      <c r="AA2526" s="364"/>
      <c r="AB2526" s="365"/>
      <c r="AC2526" s="364"/>
      <c r="AD2526" s="365"/>
      <c r="AG2526">
        <f t="shared" si="1313"/>
        <v>0</v>
      </c>
      <c r="AH2526">
        <f t="shared" si="1314"/>
        <v>0</v>
      </c>
      <c r="AI2526">
        <f t="shared" si="1315"/>
        <v>0</v>
      </c>
      <c r="AJ2526">
        <f t="shared" si="1316"/>
        <v>0</v>
      </c>
      <c r="AL2526">
        <f t="shared" si="1317"/>
        <v>0</v>
      </c>
      <c r="AM2526">
        <f t="shared" si="1318"/>
        <v>0</v>
      </c>
      <c r="AN2526">
        <f t="shared" si="1319"/>
        <v>0</v>
      </c>
      <c r="AO2526">
        <f t="shared" si="1320"/>
        <v>0</v>
      </c>
      <c r="AQ2526">
        <f t="shared" si="1321"/>
        <v>0</v>
      </c>
      <c r="AR2526">
        <f t="shared" si="1322"/>
        <v>0</v>
      </c>
      <c r="AS2526">
        <f t="shared" si="1323"/>
        <v>0</v>
      </c>
      <c r="AT2526">
        <f t="shared" si="1324"/>
        <v>0</v>
      </c>
    </row>
    <row r="2527" spans="1:46" ht="15" customHeight="1">
      <c r="A2527" s="166"/>
      <c r="B2527" s="7"/>
      <c r="C2527" s="207" t="s">
        <v>153</v>
      </c>
      <c r="D2527" s="389" t="str">
        <f t="shared" si="1312"/>
        <v/>
      </c>
      <c r="E2527" s="389"/>
      <c r="F2527" s="389"/>
      <c r="G2527" s="389"/>
      <c r="H2527" s="389"/>
      <c r="I2527" s="389"/>
      <c r="J2527" s="389"/>
      <c r="K2527" s="389"/>
      <c r="L2527" s="389"/>
      <c r="M2527" s="389"/>
      <c r="N2527" s="389"/>
      <c r="O2527" s="389"/>
      <c r="P2527" s="389"/>
      <c r="Q2527" s="389"/>
      <c r="R2527" s="389"/>
      <c r="S2527" s="364"/>
      <c r="T2527" s="365"/>
      <c r="U2527" s="364"/>
      <c r="V2527" s="365"/>
      <c r="W2527" s="364"/>
      <c r="X2527" s="365"/>
      <c r="Y2527" s="364"/>
      <c r="Z2527" s="365"/>
      <c r="AA2527" s="364"/>
      <c r="AB2527" s="365"/>
      <c r="AC2527" s="364"/>
      <c r="AD2527" s="365"/>
      <c r="AG2527">
        <f t="shared" si="1313"/>
        <v>0</v>
      </c>
      <c r="AH2527">
        <f t="shared" si="1314"/>
        <v>0</v>
      </c>
      <c r="AI2527">
        <f t="shared" si="1315"/>
        <v>0</v>
      </c>
      <c r="AJ2527">
        <f t="shared" si="1316"/>
        <v>0</v>
      </c>
      <c r="AL2527">
        <f t="shared" si="1317"/>
        <v>0</v>
      </c>
      <c r="AM2527">
        <f t="shared" si="1318"/>
        <v>0</v>
      </c>
      <c r="AN2527">
        <f t="shared" si="1319"/>
        <v>0</v>
      </c>
      <c r="AO2527">
        <f t="shared" si="1320"/>
        <v>0</v>
      </c>
      <c r="AQ2527">
        <f t="shared" si="1321"/>
        <v>0</v>
      </c>
      <c r="AR2527">
        <f t="shared" si="1322"/>
        <v>0</v>
      </c>
      <c r="AS2527">
        <f t="shared" si="1323"/>
        <v>0</v>
      </c>
      <c r="AT2527">
        <f t="shared" si="1324"/>
        <v>0</v>
      </c>
    </row>
    <row r="2528" spans="1:46" ht="15" customHeight="1">
      <c r="A2528" s="166"/>
      <c r="B2528" s="7"/>
      <c r="C2528" s="207" t="s">
        <v>154</v>
      </c>
      <c r="D2528" s="389" t="str">
        <f t="shared" si="1312"/>
        <v/>
      </c>
      <c r="E2528" s="389"/>
      <c r="F2528" s="389"/>
      <c r="G2528" s="389"/>
      <c r="H2528" s="389"/>
      <c r="I2528" s="389"/>
      <c r="J2528" s="389"/>
      <c r="K2528" s="389"/>
      <c r="L2528" s="389"/>
      <c r="M2528" s="389"/>
      <c r="N2528" s="389"/>
      <c r="O2528" s="389"/>
      <c r="P2528" s="389"/>
      <c r="Q2528" s="389"/>
      <c r="R2528" s="389"/>
      <c r="S2528" s="364"/>
      <c r="T2528" s="365"/>
      <c r="U2528" s="364"/>
      <c r="V2528" s="365"/>
      <c r="W2528" s="364"/>
      <c r="X2528" s="365"/>
      <c r="Y2528" s="364"/>
      <c r="Z2528" s="365"/>
      <c r="AA2528" s="364"/>
      <c r="AB2528" s="365"/>
      <c r="AC2528" s="364"/>
      <c r="AD2528" s="365"/>
      <c r="AG2528">
        <f t="shared" si="1313"/>
        <v>0</v>
      </c>
      <c r="AH2528">
        <f t="shared" si="1314"/>
        <v>0</v>
      </c>
      <c r="AI2528">
        <f t="shared" si="1315"/>
        <v>0</v>
      </c>
      <c r="AJ2528">
        <f t="shared" si="1316"/>
        <v>0</v>
      </c>
      <c r="AL2528">
        <f t="shared" si="1317"/>
        <v>0</v>
      </c>
      <c r="AM2528">
        <f t="shared" si="1318"/>
        <v>0</v>
      </c>
      <c r="AN2528">
        <f t="shared" si="1319"/>
        <v>0</v>
      </c>
      <c r="AO2528">
        <f t="shared" si="1320"/>
        <v>0</v>
      </c>
      <c r="AQ2528">
        <f t="shared" si="1321"/>
        <v>0</v>
      </c>
      <c r="AR2528">
        <f t="shared" si="1322"/>
        <v>0</v>
      </c>
      <c r="AS2528">
        <f t="shared" si="1323"/>
        <v>0</v>
      </c>
      <c r="AT2528">
        <f t="shared" si="1324"/>
        <v>0</v>
      </c>
    </row>
    <row r="2529" spans="1:46" ht="15" customHeight="1">
      <c r="A2529" s="166"/>
      <c r="B2529" s="7"/>
      <c r="C2529" s="207" t="s">
        <v>155</v>
      </c>
      <c r="D2529" s="389" t="str">
        <f t="shared" si="1312"/>
        <v/>
      </c>
      <c r="E2529" s="389"/>
      <c r="F2529" s="389"/>
      <c r="G2529" s="389"/>
      <c r="H2529" s="389"/>
      <c r="I2529" s="389"/>
      <c r="J2529" s="389"/>
      <c r="K2529" s="389"/>
      <c r="L2529" s="389"/>
      <c r="M2529" s="389"/>
      <c r="N2529" s="389"/>
      <c r="O2529" s="389"/>
      <c r="P2529" s="389"/>
      <c r="Q2529" s="389"/>
      <c r="R2529" s="389"/>
      <c r="S2529" s="364"/>
      <c r="T2529" s="365"/>
      <c r="U2529" s="364"/>
      <c r="V2529" s="365"/>
      <c r="W2529" s="364"/>
      <c r="X2529" s="365"/>
      <c r="Y2529" s="364"/>
      <c r="Z2529" s="365"/>
      <c r="AA2529" s="364"/>
      <c r="AB2529" s="365"/>
      <c r="AC2529" s="364"/>
      <c r="AD2529" s="365"/>
      <c r="AG2529">
        <f t="shared" si="1313"/>
        <v>0</v>
      </c>
      <c r="AH2529">
        <f t="shared" si="1314"/>
        <v>0</v>
      </c>
      <c r="AI2529">
        <f t="shared" si="1315"/>
        <v>0</v>
      </c>
      <c r="AJ2529">
        <f t="shared" si="1316"/>
        <v>0</v>
      </c>
      <c r="AL2529">
        <f t="shared" si="1317"/>
        <v>0</v>
      </c>
      <c r="AM2529">
        <f t="shared" si="1318"/>
        <v>0</v>
      </c>
      <c r="AN2529">
        <f t="shared" si="1319"/>
        <v>0</v>
      </c>
      <c r="AO2529">
        <f t="shared" si="1320"/>
        <v>0</v>
      </c>
      <c r="AQ2529">
        <f t="shared" si="1321"/>
        <v>0</v>
      </c>
      <c r="AR2529">
        <f t="shared" si="1322"/>
        <v>0</v>
      </c>
      <c r="AS2529">
        <f t="shared" si="1323"/>
        <v>0</v>
      </c>
      <c r="AT2529">
        <f t="shared" si="1324"/>
        <v>0</v>
      </c>
    </row>
    <row r="2530" spans="1:46" ht="15" customHeight="1">
      <c r="A2530" s="166"/>
      <c r="B2530" s="7"/>
      <c r="C2530" s="207" t="s">
        <v>156</v>
      </c>
      <c r="D2530" s="389" t="str">
        <f t="shared" si="1312"/>
        <v/>
      </c>
      <c r="E2530" s="389"/>
      <c r="F2530" s="389"/>
      <c r="G2530" s="389"/>
      <c r="H2530" s="389"/>
      <c r="I2530" s="389"/>
      <c r="J2530" s="389"/>
      <c r="K2530" s="389"/>
      <c r="L2530" s="389"/>
      <c r="M2530" s="389"/>
      <c r="N2530" s="389"/>
      <c r="O2530" s="389"/>
      <c r="P2530" s="389"/>
      <c r="Q2530" s="389"/>
      <c r="R2530" s="389"/>
      <c r="S2530" s="364"/>
      <c r="T2530" s="365"/>
      <c r="U2530" s="364"/>
      <c r="V2530" s="365"/>
      <c r="W2530" s="364"/>
      <c r="X2530" s="365"/>
      <c r="Y2530" s="364"/>
      <c r="Z2530" s="365"/>
      <c r="AA2530" s="364"/>
      <c r="AB2530" s="365"/>
      <c r="AC2530" s="364"/>
      <c r="AD2530" s="365"/>
      <c r="AG2530">
        <f t="shared" si="1313"/>
        <v>0</v>
      </c>
      <c r="AH2530">
        <f t="shared" si="1314"/>
        <v>0</v>
      </c>
      <c r="AI2530">
        <f t="shared" si="1315"/>
        <v>0</v>
      </c>
      <c r="AJ2530">
        <f t="shared" si="1316"/>
        <v>0</v>
      </c>
      <c r="AL2530">
        <f t="shared" si="1317"/>
        <v>0</v>
      </c>
      <c r="AM2530">
        <f t="shared" si="1318"/>
        <v>0</v>
      </c>
      <c r="AN2530">
        <f t="shared" si="1319"/>
        <v>0</v>
      </c>
      <c r="AO2530">
        <f t="shared" si="1320"/>
        <v>0</v>
      </c>
      <c r="AQ2530">
        <f t="shared" si="1321"/>
        <v>0</v>
      </c>
      <c r="AR2530">
        <f t="shared" si="1322"/>
        <v>0</v>
      </c>
      <c r="AS2530">
        <f t="shared" si="1323"/>
        <v>0</v>
      </c>
      <c r="AT2530">
        <f t="shared" si="1324"/>
        <v>0</v>
      </c>
    </row>
    <row r="2531" spans="1:46" ht="15" customHeight="1">
      <c r="A2531" s="166"/>
      <c r="B2531" s="7"/>
      <c r="C2531" s="207" t="s">
        <v>157</v>
      </c>
      <c r="D2531" s="389" t="str">
        <f t="shared" si="1312"/>
        <v/>
      </c>
      <c r="E2531" s="389"/>
      <c r="F2531" s="389"/>
      <c r="G2531" s="389"/>
      <c r="H2531" s="389"/>
      <c r="I2531" s="389"/>
      <c r="J2531" s="389"/>
      <c r="K2531" s="389"/>
      <c r="L2531" s="389"/>
      <c r="M2531" s="389"/>
      <c r="N2531" s="389"/>
      <c r="O2531" s="389"/>
      <c r="P2531" s="389"/>
      <c r="Q2531" s="389"/>
      <c r="R2531" s="389"/>
      <c r="S2531" s="364"/>
      <c r="T2531" s="365"/>
      <c r="U2531" s="364"/>
      <c r="V2531" s="365"/>
      <c r="W2531" s="364"/>
      <c r="X2531" s="365"/>
      <c r="Y2531" s="364"/>
      <c r="Z2531" s="365"/>
      <c r="AA2531" s="364"/>
      <c r="AB2531" s="365"/>
      <c r="AC2531" s="364"/>
      <c r="AD2531" s="365"/>
      <c r="AG2531">
        <f t="shared" si="1313"/>
        <v>0</v>
      </c>
      <c r="AH2531">
        <f t="shared" si="1314"/>
        <v>0</v>
      </c>
      <c r="AI2531">
        <f t="shared" si="1315"/>
        <v>0</v>
      </c>
      <c r="AJ2531">
        <f t="shared" si="1316"/>
        <v>0</v>
      </c>
      <c r="AL2531">
        <f t="shared" si="1317"/>
        <v>0</v>
      </c>
      <c r="AM2531">
        <f t="shared" si="1318"/>
        <v>0</v>
      </c>
      <c r="AN2531">
        <f t="shared" si="1319"/>
        <v>0</v>
      </c>
      <c r="AO2531">
        <f t="shared" si="1320"/>
        <v>0</v>
      </c>
      <c r="AQ2531">
        <f t="shared" si="1321"/>
        <v>0</v>
      </c>
      <c r="AR2531">
        <f t="shared" si="1322"/>
        <v>0</v>
      </c>
      <c r="AS2531">
        <f t="shared" si="1323"/>
        <v>0</v>
      </c>
      <c r="AT2531">
        <f t="shared" si="1324"/>
        <v>0</v>
      </c>
    </row>
    <row r="2532" spans="1:46" ht="15" customHeight="1">
      <c r="A2532" s="166"/>
      <c r="B2532" s="7"/>
      <c r="C2532" s="207" t="s">
        <v>158</v>
      </c>
      <c r="D2532" s="389" t="str">
        <f t="shared" si="1312"/>
        <v/>
      </c>
      <c r="E2532" s="389"/>
      <c r="F2532" s="389"/>
      <c r="G2532" s="389"/>
      <c r="H2532" s="389"/>
      <c r="I2532" s="389"/>
      <c r="J2532" s="389"/>
      <c r="K2532" s="389"/>
      <c r="L2532" s="389"/>
      <c r="M2532" s="389"/>
      <c r="N2532" s="389"/>
      <c r="O2532" s="389"/>
      <c r="P2532" s="389"/>
      <c r="Q2532" s="389"/>
      <c r="R2532" s="389"/>
      <c r="S2532" s="364"/>
      <c r="T2532" s="365"/>
      <c r="U2532" s="364"/>
      <c r="V2532" s="365"/>
      <c r="W2532" s="364"/>
      <c r="X2532" s="365"/>
      <c r="Y2532" s="364"/>
      <c r="Z2532" s="365"/>
      <c r="AA2532" s="364"/>
      <c r="AB2532" s="365"/>
      <c r="AC2532" s="364"/>
      <c r="AD2532" s="365"/>
      <c r="AG2532">
        <f t="shared" si="1313"/>
        <v>0</v>
      </c>
      <c r="AH2532">
        <f t="shared" si="1314"/>
        <v>0</v>
      </c>
      <c r="AI2532">
        <f t="shared" si="1315"/>
        <v>0</v>
      </c>
      <c r="AJ2532">
        <f t="shared" si="1316"/>
        <v>0</v>
      </c>
      <c r="AL2532">
        <f t="shared" si="1317"/>
        <v>0</v>
      </c>
      <c r="AM2532">
        <f t="shared" si="1318"/>
        <v>0</v>
      </c>
      <c r="AN2532">
        <f t="shared" si="1319"/>
        <v>0</v>
      </c>
      <c r="AO2532">
        <f t="shared" si="1320"/>
        <v>0</v>
      </c>
      <c r="AQ2532">
        <f t="shared" si="1321"/>
        <v>0</v>
      </c>
      <c r="AR2532">
        <f t="shared" si="1322"/>
        <v>0</v>
      </c>
      <c r="AS2532">
        <f t="shared" si="1323"/>
        <v>0</v>
      </c>
      <c r="AT2532">
        <f t="shared" si="1324"/>
        <v>0</v>
      </c>
    </row>
    <row r="2533" spans="1:46" ht="15" customHeight="1">
      <c r="A2533" s="166"/>
      <c r="B2533" s="7"/>
      <c r="C2533" s="207" t="s">
        <v>159</v>
      </c>
      <c r="D2533" s="389" t="str">
        <f t="shared" si="1312"/>
        <v/>
      </c>
      <c r="E2533" s="389"/>
      <c r="F2533" s="389"/>
      <c r="G2533" s="389"/>
      <c r="H2533" s="389"/>
      <c r="I2533" s="389"/>
      <c r="J2533" s="389"/>
      <c r="K2533" s="389"/>
      <c r="L2533" s="389"/>
      <c r="M2533" s="389"/>
      <c r="N2533" s="389"/>
      <c r="O2533" s="389"/>
      <c r="P2533" s="389"/>
      <c r="Q2533" s="389"/>
      <c r="R2533" s="389"/>
      <c r="S2533" s="364"/>
      <c r="T2533" s="365"/>
      <c r="U2533" s="364"/>
      <c r="V2533" s="365"/>
      <c r="W2533" s="364"/>
      <c r="X2533" s="365"/>
      <c r="Y2533" s="364"/>
      <c r="Z2533" s="365"/>
      <c r="AA2533" s="364"/>
      <c r="AB2533" s="365"/>
      <c r="AC2533" s="364"/>
      <c r="AD2533" s="365"/>
      <c r="AG2533">
        <f t="shared" si="1313"/>
        <v>0</v>
      </c>
      <c r="AH2533">
        <f t="shared" si="1314"/>
        <v>0</v>
      </c>
      <c r="AI2533">
        <f t="shared" si="1315"/>
        <v>0</v>
      </c>
      <c r="AJ2533">
        <f t="shared" si="1316"/>
        <v>0</v>
      </c>
      <c r="AL2533">
        <f t="shared" si="1317"/>
        <v>0</v>
      </c>
      <c r="AM2533">
        <f t="shared" si="1318"/>
        <v>0</v>
      </c>
      <c r="AN2533">
        <f t="shared" si="1319"/>
        <v>0</v>
      </c>
      <c r="AO2533">
        <f t="shared" si="1320"/>
        <v>0</v>
      </c>
      <c r="AQ2533">
        <f t="shared" si="1321"/>
        <v>0</v>
      </c>
      <c r="AR2533">
        <f t="shared" si="1322"/>
        <v>0</v>
      </c>
      <c r="AS2533">
        <f t="shared" si="1323"/>
        <v>0</v>
      </c>
      <c r="AT2533">
        <f t="shared" si="1324"/>
        <v>0</v>
      </c>
    </row>
    <row r="2534" spans="1:46" ht="15" customHeight="1">
      <c r="A2534" s="166"/>
      <c r="B2534" s="7"/>
      <c r="C2534" s="207" t="s">
        <v>160</v>
      </c>
      <c r="D2534" s="389" t="str">
        <f t="shared" si="1312"/>
        <v/>
      </c>
      <c r="E2534" s="389"/>
      <c r="F2534" s="389"/>
      <c r="G2534" s="389"/>
      <c r="H2534" s="389"/>
      <c r="I2534" s="389"/>
      <c r="J2534" s="389"/>
      <c r="K2534" s="389"/>
      <c r="L2534" s="389"/>
      <c r="M2534" s="389"/>
      <c r="N2534" s="389"/>
      <c r="O2534" s="389"/>
      <c r="P2534" s="389"/>
      <c r="Q2534" s="389"/>
      <c r="R2534" s="389"/>
      <c r="S2534" s="364"/>
      <c r="T2534" s="365"/>
      <c r="U2534" s="364"/>
      <c r="V2534" s="365"/>
      <c r="W2534" s="364"/>
      <c r="X2534" s="365"/>
      <c r="Y2534" s="364"/>
      <c r="Z2534" s="365"/>
      <c r="AA2534" s="364"/>
      <c r="AB2534" s="365"/>
      <c r="AC2534" s="364"/>
      <c r="AD2534" s="365"/>
      <c r="AG2534">
        <f t="shared" si="1313"/>
        <v>0</v>
      </c>
      <c r="AH2534">
        <f t="shared" si="1314"/>
        <v>0</v>
      </c>
      <c r="AI2534">
        <f t="shared" si="1315"/>
        <v>0</v>
      </c>
      <c r="AJ2534">
        <f t="shared" si="1316"/>
        <v>0</v>
      </c>
      <c r="AL2534">
        <f t="shared" si="1317"/>
        <v>0</v>
      </c>
      <c r="AM2534">
        <f t="shared" si="1318"/>
        <v>0</v>
      </c>
      <c r="AN2534">
        <f t="shared" si="1319"/>
        <v>0</v>
      </c>
      <c r="AO2534">
        <f t="shared" si="1320"/>
        <v>0</v>
      </c>
      <c r="AQ2534">
        <f t="shared" si="1321"/>
        <v>0</v>
      </c>
      <c r="AR2534">
        <f t="shared" si="1322"/>
        <v>0</v>
      </c>
      <c r="AS2534">
        <f t="shared" si="1323"/>
        <v>0</v>
      </c>
      <c r="AT2534">
        <f t="shared" si="1324"/>
        <v>0</v>
      </c>
    </row>
    <row r="2535" spans="1:46" ht="15" customHeight="1">
      <c r="A2535" s="166"/>
      <c r="B2535" s="7"/>
      <c r="C2535" s="207" t="s">
        <v>161</v>
      </c>
      <c r="D2535" s="389" t="str">
        <f t="shared" si="1312"/>
        <v/>
      </c>
      <c r="E2535" s="389"/>
      <c r="F2535" s="389"/>
      <c r="G2535" s="389"/>
      <c r="H2535" s="389"/>
      <c r="I2535" s="389"/>
      <c r="J2535" s="389"/>
      <c r="K2535" s="389"/>
      <c r="L2535" s="389"/>
      <c r="M2535" s="389"/>
      <c r="N2535" s="389"/>
      <c r="O2535" s="389"/>
      <c r="P2535" s="389"/>
      <c r="Q2535" s="389"/>
      <c r="R2535" s="389"/>
      <c r="S2535" s="364"/>
      <c r="T2535" s="365"/>
      <c r="U2535" s="364"/>
      <c r="V2535" s="365"/>
      <c r="W2535" s="364"/>
      <c r="X2535" s="365"/>
      <c r="Y2535" s="364"/>
      <c r="Z2535" s="365"/>
      <c r="AA2535" s="364"/>
      <c r="AB2535" s="365"/>
      <c r="AC2535" s="364"/>
      <c r="AD2535" s="365"/>
      <c r="AG2535">
        <f t="shared" si="1313"/>
        <v>0</v>
      </c>
      <c r="AH2535">
        <f t="shared" si="1314"/>
        <v>0</v>
      </c>
      <c r="AI2535">
        <f t="shared" si="1315"/>
        <v>0</v>
      </c>
      <c r="AJ2535">
        <f t="shared" si="1316"/>
        <v>0</v>
      </c>
      <c r="AL2535">
        <f t="shared" si="1317"/>
        <v>0</v>
      </c>
      <c r="AM2535">
        <f t="shared" si="1318"/>
        <v>0</v>
      </c>
      <c r="AN2535">
        <f t="shared" si="1319"/>
        <v>0</v>
      </c>
      <c r="AO2535">
        <f t="shared" si="1320"/>
        <v>0</v>
      </c>
      <c r="AQ2535">
        <f t="shared" si="1321"/>
        <v>0</v>
      </c>
      <c r="AR2535">
        <f t="shared" si="1322"/>
        <v>0</v>
      </c>
      <c r="AS2535">
        <f t="shared" si="1323"/>
        <v>0</v>
      </c>
      <c r="AT2535">
        <f t="shared" si="1324"/>
        <v>0</v>
      </c>
    </row>
    <row r="2536" spans="1:46" ht="15" customHeight="1">
      <c r="A2536" s="166"/>
      <c r="B2536" s="7"/>
      <c r="C2536" s="207" t="s">
        <v>162</v>
      </c>
      <c r="D2536" s="389" t="str">
        <f t="shared" si="1312"/>
        <v/>
      </c>
      <c r="E2536" s="389"/>
      <c r="F2536" s="389"/>
      <c r="G2536" s="389"/>
      <c r="H2536" s="389"/>
      <c r="I2536" s="389"/>
      <c r="J2536" s="389"/>
      <c r="K2536" s="389"/>
      <c r="L2536" s="389"/>
      <c r="M2536" s="389"/>
      <c r="N2536" s="389"/>
      <c r="O2536" s="389"/>
      <c r="P2536" s="389"/>
      <c r="Q2536" s="389"/>
      <c r="R2536" s="389"/>
      <c r="S2536" s="364"/>
      <c r="T2536" s="365"/>
      <c r="U2536" s="364"/>
      <c r="V2536" s="365"/>
      <c r="W2536" s="364"/>
      <c r="X2536" s="365"/>
      <c r="Y2536" s="364"/>
      <c r="Z2536" s="365"/>
      <c r="AA2536" s="364"/>
      <c r="AB2536" s="365"/>
      <c r="AC2536" s="364"/>
      <c r="AD2536" s="365"/>
      <c r="AG2536">
        <f t="shared" si="1313"/>
        <v>0</v>
      </c>
      <c r="AH2536">
        <f t="shared" si="1314"/>
        <v>0</v>
      </c>
      <c r="AI2536">
        <f t="shared" si="1315"/>
        <v>0</v>
      </c>
      <c r="AJ2536">
        <f t="shared" si="1316"/>
        <v>0</v>
      </c>
      <c r="AL2536">
        <f t="shared" si="1317"/>
        <v>0</v>
      </c>
      <c r="AM2536">
        <f t="shared" si="1318"/>
        <v>0</v>
      </c>
      <c r="AN2536">
        <f t="shared" si="1319"/>
        <v>0</v>
      </c>
      <c r="AO2536">
        <f t="shared" si="1320"/>
        <v>0</v>
      </c>
      <c r="AQ2536">
        <f t="shared" si="1321"/>
        <v>0</v>
      </c>
      <c r="AR2536">
        <f t="shared" si="1322"/>
        <v>0</v>
      </c>
      <c r="AS2536">
        <f t="shared" si="1323"/>
        <v>0</v>
      </c>
      <c r="AT2536">
        <f t="shared" si="1324"/>
        <v>0</v>
      </c>
    </row>
    <row r="2537" spans="1:46" ht="15" customHeight="1">
      <c r="A2537" s="166"/>
      <c r="B2537" s="7"/>
      <c r="C2537" s="207" t="s">
        <v>163</v>
      </c>
      <c r="D2537" s="389" t="str">
        <f t="shared" si="1312"/>
        <v/>
      </c>
      <c r="E2537" s="389"/>
      <c r="F2537" s="389"/>
      <c r="G2537" s="389"/>
      <c r="H2537" s="389"/>
      <c r="I2537" s="389"/>
      <c r="J2537" s="389"/>
      <c r="K2537" s="389"/>
      <c r="L2537" s="389"/>
      <c r="M2537" s="389"/>
      <c r="N2537" s="389"/>
      <c r="O2537" s="389"/>
      <c r="P2537" s="389"/>
      <c r="Q2537" s="389"/>
      <c r="R2537" s="389"/>
      <c r="S2537" s="364"/>
      <c r="T2537" s="365"/>
      <c r="U2537" s="364"/>
      <c r="V2537" s="365"/>
      <c r="W2537" s="364"/>
      <c r="X2537" s="365"/>
      <c r="Y2537" s="364"/>
      <c r="Z2537" s="365"/>
      <c r="AA2537" s="364"/>
      <c r="AB2537" s="365"/>
      <c r="AC2537" s="364"/>
      <c r="AD2537" s="365"/>
      <c r="AG2537">
        <f t="shared" si="1313"/>
        <v>0</v>
      </c>
      <c r="AH2537">
        <f t="shared" si="1314"/>
        <v>0</v>
      </c>
      <c r="AI2537">
        <f t="shared" si="1315"/>
        <v>0</v>
      </c>
      <c r="AJ2537">
        <f t="shared" si="1316"/>
        <v>0</v>
      </c>
      <c r="AL2537">
        <f t="shared" si="1317"/>
        <v>0</v>
      </c>
      <c r="AM2537">
        <f t="shared" si="1318"/>
        <v>0</v>
      </c>
      <c r="AN2537">
        <f t="shared" si="1319"/>
        <v>0</v>
      </c>
      <c r="AO2537">
        <f t="shared" si="1320"/>
        <v>0</v>
      </c>
      <c r="AQ2537">
        <f t="shared" si="1321"/>
        <v>0</v>
      </c>
      <c r="AR2537">
        <f t="shared" si="1322"/>
        <v>0</v>
      </c>
      <c r="AS2537">
        <f t="shared" si="1323"/>
        <v>0</v>
      </c>
      <c r="AT2537">
        <f t="shared" si="1324"/>
        <v>0</v>
      </c>
    </row>
    <row r="2538" spans="1:46" ht="15" customHeight="1">
      <c r="A2538" s="166"/>
      <c r="B2538" s="7"/>
      <c r="C2538" s="207" t="s">
        <v>164</v>
      </c>
      <c r="D2538" s="389" t="str">
        <f t="shared" si="1312"/>
        <v/>
      </c>
      <c r="E2538" s="389"/>
      <c r="F2538" s="389"/>
      <c r="G2538" s="389"/>
      <c r="H2538" s="389"/>
      <c r="I2538" s="389"/>
      <c r="J2538" s="389"/>
      <c r="K2538" s="389"/>
      <c r="L2538" s="389"/>
      <c r="M2538" s="389"/>
      <c r="N2538" s="389"/>
      <c r="O2538" s="389"/>
      <c r="P2538" s="389"/>
      <c r="Q2538" s="389"/>
      <c r="R2538" s="389"/>
      <c r="S2538" s="364"/>
      <c r="T2538" s="365"/>
      <c r="U2538" s="364"/>
      <c r="V2538" s="365"/>
      <c r="W2538" s="364"/>
      <c r="X2538" s="365"/>
      <c r="Y2538" s="364"/>
      <c r="Z2538" s="365"/>
      <c r="AA2538" s="364"/>
      <c r="AB2538" s="365"/>
      <c r="AC2538" s="364"/>
      <c r="AD2538" s="365"/>
      <c r="AG2538">
        <f t="shared" si="1313"/>
        <v>0</v>
      </c>
      <c r="AH2538">
        <f t="shared" si="1314"/>
        <v>0</v>
      </c>
      <c r="AI2538">
        <f t="shared" si="1315"/>
        <v>0</v>
      </c>
      <c r="AJ2538">
        <f t="shared" si="1316"/>
        <v>0</v>
      </c>
      <c r="AL2538">
        <f t="shared" si="1317"/>
        <v>0</v>
      </c>
      <c r="AM2538">
        <f t="shared" si="1318"/>
        <v>0</v>
      </c>
      <c r="AN2538">
        <f t="shared" si="1319"/>
        <v>0</v>
      </c>
      <c r="AO2538">
        <f t="shared" si="1320"/>
        <v>0</v>
      </c>
      <c r="AQ2538">
        <f t="shared" si="1321"/>
        <v>0</v>
      </c>
      <c r="AR2538">
        <f t="shared" si="1322"/>
        <v>0</v>
      </c>
      <c r="AS2538">
        <f t="shared" si="1323"/>
        <v>0</v>
      </c>
      <c r="AT2538">
        <f t="shared" si="1324"/>
        <v>0</v>
      </c>
    </row>
    <row r="2539" spans="1:46" ht="15" customHeight="1">
      <c r="A2539" s="166"/>
      <c r="B2539" s="7"/>
      <c r="C2539" s="207" t="s">
        <v>165</v>
      </c>
      <c r="D2539" s="389" t="str">
        <f t="shared" si="1312"/>
        <v/>
      </c>
      <c r="E2539" s="389"/>
      <c r="F2539" s="389"/>
      <c r="G2539" s="389"/>
      <c r="H2539" s="389"/>
      <c r="I2539" s="389"/>
      <c r="J2539" s="389"/>
      <c r="K2539" s="389"/>
      <c r="L2539" s="389"/>
      <c r="M2539" s="389"/>
      <c r="N2539" s="389"/>
      <c r="O2539" s="389"/>
      <c r="P2539" s="389"/>
      <c r="Q2539" s="389"/>
      <c r="R2539" s="389"/>
      <c r="S2539" s="364"/>
      <c r="T2539" s="365"/>
      <c r="U2539" s="364"/>
      <c r="V2539" s="365"/>
      <c r="W2539" s="364"/>
      <c r="X2539" s="365"/>
      <c r="Y2539" s="364"/>
      <c r="Z2539" s="365"/>
      <c r="AA2539" s="364"/>
      <c r="AB2539" s="365"/>
      <c r="AC2539" s="364"/>
      <c r="AD2539" s="365"/>
      <c r="AG2539">
        <f t="shared" si="1313"/>
        <v>0</v>
      </c>
      <c r="AH2539">
        <f t="shared" si="1314"/>
        <v>0</v>
      </c>
      <c r="AI2539">
        <f t="shared" si="1315"/>
        <v>0</v>
      </c>
      <c r="AJ2539">
        <f t="shared" si="1316"/>
        <v>0</v>
      </c>
      <c r="AL2539">
        <f t="shared" si="1317"/>
        <v>0</v>
      </c>
      <c r="AM2539">
        <f t="shared" si="1318"/>
        <v>0</v>
      </c>
      <c r="AN2539">
        <f t="shared" si="1319"/>
        <v>0</v>
      </c>
      <c r="AO2539">
        <f t="shared" si="1320"/>
        <v>0</v>
      </c>
      <c r="AQ2539">
        <f t="shared" si="1321"/>
        <v>0</v>
      </c>
      <c r="AR2539">
        <f t="shared" si="1322"/>
        <v>0</v>
      </c>
      <c r="AS2539">
        <f t="shared" si="1323"/>
        <v>0</v>
      </c>
      <c r="AT2539">
        <f t="shared" si="1324"/>
        <v>0</v>
      </c>
    </row>
    <row r="2540" spans="1:46" ht="15" customHeight="1">
      <c r="A2540" s="166"/>
      <c r="B2540" s="7"/>
      <c r="C2540" s="207" t="s">
        <v>166</v>
      </c>
      <c r="D2540" s="389" t="str">
        <f t="shared" si="1312"/>
        <v/>
      </c>
      <c r="E2540" s="389"/>
      <c r="F2540" s="389"/>
      <c r="G2540" s="389"/>
      <c r="H2540" s="389"/>
      <c r="I2540" s="389"/>
      <c r="J2540" s="389"/>
      <c r="K2540" s="389"/>
      <c r="L2540" s="389"/>
      <c r="M2540" s="389"/>
      <c r="N2540" s="389"/>
      <c r="O2540" s="389"/>
      <c r="P2540" s="389"/>
      <c r="Q2540" s="389"/>
      <c r="R2540" s="389"/>
      <c r="S2540" s="364"/>
      <c r="T2540" s="365"/>
      <c r="U2540" s="364"/>
      <c r="V2540" s="365"/>
      <c r="W2540" s="364"/>
      <c r="X2540" s="365"/>
      <c r="Y2540" s="364"/>
      <c r="Z2540" s="365"/>
      <c r="AA2540" s="364"/>
      <c r="AB2540" s="365"/>
      <c r="AC2540" s="364"/>
      <c r="AD2540" s="365"/>
      <c r="AG2540">
        <f t="shared" si="1313"/>
        <v>0</v>
      </c>
      <c r="AH2540">
        <f t="shared" si="1314"/>
        <v>0</v>
      </c>
      <c r="AI2540">
        <f t="shared" si="1315"/>
        <v>0</v>
      </c>
      <c r="AJ2540">
        <f t="shared" si="1316"/>
        <v>0</v>
      </c>
      <c r="AL2540">
        <f t="shared" si="1317"/>
        <v>0</v>
      </c>
      <c r="AM2540">
        <f t="shared" si="1318"/>
        <v>0</v>
      </c>
      <c r="AN2540">
        <f t="shared" si="1319"/>
        <v>0</v>
      </c>
      <c r="AO2540">
        <f t="shared" si="1320"/>
        <v>0</v>
      </c>
      <c r="AQ2540">
        <f t="shared" si="1321"/>
        <v>0</v>
      </c>
      <c r="AR2540">
        <f t="shared" si="1322"/>
        <v>0</v>
      </c>
      <c r="AS2540">
        <f t="shared" si="1323"/>
        <v>0</v>
      </c>
      <c r="AT2540">
        <f t="shared" si="1324"/>
        <v>0</v>
      </c>
    </row>
    <row r="2541" spans="1:46" ht="15" customHeight="1">
      <c r="A2541" s="166"/>
      <c r="B2541" s="7"/>
      <c r="C2541" s="207" t="s">
        <v>167</v>
      </c>
      <c r="D2541" s="389" t="str">
        <f t="shared" si="1312"/>
        <v/>
      </c>
      <c r="E2541" s="389"/>
      <c r="F2541" s="389"/>
      <c r="G2541" s="389"/>
      <c r="H2541" s="389"/>
      <c r="I2541" s="389"/>
      <c r="J2541" s="389"/>
      <c r="K2541" s="389"/>
      <c r="L2541" s="389"/>
      <c r="M2541" s="389"/>
      <c r="N2541" s="389"/>
      <c r="O2541" s="389"/>
      <c r="P2541" s="389"/>
      <c r="Q2541" s="389"/>
      <c r="R2541" s="389"/>
      <c r="S2541" s="364"/>
      <c r="T2541" s="365"/>
      <c r="U2541" s="364"/>
      <c r="V2541" s="365"/>
      <c r="W2541" s="364"/>
      <c r="X2541" s="365"/>
      <c r="Y2541" s="364"/>
      <c r="Z2541" s="365"/>
      <c r="AA2541" s="364"/>
      <c r="AB2541" s="365"/>
      <c r="AC2541" s="364"/>
      <c r="AD2541" s="365"/>
      <c r="AG2541">
        <f t="shared" si="1313"/>
        <v>0</v>
      </c>
      <c r="AH2541">
        <f t="shared" si="1314"/>
        <v>0</v>
      </c>
      <c r="AI2541">
        <f t="shared" si="1315"/>
        <v>0</v>
      </c>
      <c r="AJ2541">
        <f t="shared" si="1316"/>
        <v>0</v>
      </c>
      <c r="AL2541">
        <f t="shared" si="1317"/>
        <v>0</v>
      </c>
      <c r="AM2541">
        <f t="shared" si="1318"/>
        <v>0</v>
      </c>
      <c r="AN2541">
        <f t="shared" si="1319"/>
        <v>0</v>
      </c>
      <c r="AO2541">
        <f t="shared" si="1320"/>
        <v>0</v>
      </c>
      <c r="AQ2541">
        <f t="shared" si="1321"/>
        <v>0</v>
      </c>
      <c r="AR2541">
        <f t="shared" si="1322"/>
        <v>0</v>
      </c>
      <c r="AS2541">
        <f t="shared" si="1323"/>
        <v>0</v>
      </c>
      <c r="AT2541">
        <f t="shared" si="1324"/>
        <v>0</v>
      </c>
    </row>
    <row r="2542" spans="1:46" ht="15" customHeight="1">
      <c r="A2542" s="166"/>
      <c r="B2542" s="7"/>
      <c r="C2542" s="207" t="s">
        <v>168</v>
      </c>
      <c r="D2542" s="389" t="str">
        <f t="shared" si="1312"/>
        <v/>
      </c>
      <c r="E2542" s="389"/>
      <c r="F2542" s="389"/>
      <c r="G2542" s="389"/>
      <c r="H2542" s="389"/>
      <c r="I2542" s="389"/>
      <c r="J2542" s="389"/>
      <c r="K2542" s="389"/>
      <c r="L2542" s="389"/>
      <c r="M2542" s="389"/>
      <c r="N2542" s="389"/>
      <c r="O2542" s="389"/>
      <c r="P2542" s="389"/>
      <c r="Q2542" s="389"/>
      <c r="R2542" s="389"/>
      <c r="S2542" s="364"/>
      <c r="T2542" s="365"/>
      <c r="U2542" s="364"/>
      <c r="V2542" s="365"/>
      <c r="W2542" s="364"/>
      <c r="X2542" s="365"/>
      <c r="Y2542" s="364"/>
      <c r="Z2542" s="365"/>
      <c r="AA2542" s="364"/>
      <c r="AB2542" s="365"/>
      <c r="AC2542" s="364"/>
      <c r="AD2542" s="365"/>
      <c r="AG2542">
        <f t="shared" si="1313"/>
        <v>0</v>
      </c>
      <c r="AH2542">
        <f t="shared" si="1314"/>
        <v>0</v>
      </c>
      <c r="AI2542">
        <f t="shared" si="1315"/>
        <v>0</v>
      </c>
      <c r="AJ2542">
        <f t="shared" si="1316"/>
        <v>0</v>
      </c>
      <c r="AL2542">
        <f t="shared" si="1317"/>
        <v>0</v>
      </c>
      <c r="AM2542">
        <f t="shared" si="1318"/>
        <v>0</v>
      </c>
      <c r="AN2542">
        <f t="shared" si="1319"/>
        <v>0</v>
      </c>
      <c r="AO2542">
        <f t="shared" si="1320"/>
        <v>0</v>
      </c>
      <c r="AQ2542">
        <f t="shared" si="1321"/>
        <v>0</v>
      </c>
      <c r="AR2542">
        <f t="shared" si="1322"/>
        <v>0</v>
      </c>
      <c r="AS2542">
        <f t="shared" si="1323"/>
        <v>0</v>
      </c>
      <c r="AT2542">
        <f t="shared" si="1324"/>
        <v>0</v>
      </c>
    </row>
    <row r="2543" spans="1:46" ht="15" customHeight="1">
      <c r="A2543" s="166"/>
      <c r="B2543" s="7"/>
      <c r="C2543" s="207" t="s">
        <v>169</v>
      </c>
      <c r="D2543" s="389" t="str">
        <f t="shared" si="1312"/>
        <v/>
      </c>
      <c r="E2543" s="389"/>
      <c r="F2543" s="389"/>
      <c r="G2543" s="389"/>
      <c r="H2543" s="389"/>
      <c r="I2543" s="389"/>
      <c r="J2543" s="389"/>
      <c r="K2543" s="389"/>
      <c r="L2543" s="389"/>
      <c r="M2543" s="389"/>
      <c r="N2543" s="389"/>
      <c r="O2543" s="389"/>
      <c r="P2543" s="389"/>
      <c r="Q2543" s="389"/>
      <c r="R2543" s="389"/>
      <c r="S2543" s="364"/>
      <c r="T2543" s="365"/>
      <c r="U2543" s="364"/>
      <c r="V2543" s="365"/>
      <c r="W2543" s="364"/>
      <c r="X2543" s="365"/>
      <c r="Y2543" s="364"/>
      <c r="Z2543" s="365"/>
      <c r="AA2543" s="364"/>
      <c r="AB2543" s="365"/>
      <c r="AC2543" s="364"/>
      <c r="AD2543" s="365"/>
      <c r="AG2543">
        <f t="shared" si="1313"/>
        <v>0</v>
      </c>
      <c r="AH2543">
        <f t="shared" si="1314"/>
        <v>0</v>
      </c>
      <c r="AI2543">
        <f t="shared" si="1315"/>
        <v>0</v>
      </c>
      <c r="AJ2543">
        <f t="shared" si="1316"/>
        <v>0</v>
      </c>
      <c r="AL2543">
        <f t="shared" si="1317"/>
        <v>0</v>
      </c>
      <c r="AM2543">
        <f t="shared" si="1318"/>
        <v>0</v>
      </c>
      <c r="AN2543">
        <f t="shared" si="1319"/>
        <v>0</v>
      </c>
      <c r="AO2543">
        <f t="shared" si="1320"/>
        <v>0</v>
      </c>
      <c r="AQ2543">
        <f t="shared" si="1321"/>
        <v>0</v>
      </c>
      <c r="AR2543">
        <f t="shared" si="1322"/>
        <v>0</v>
      </c>
      <c r="AS2543">
        <f t="shared" si="1323"/>
        <v>0</v>
      </c>
      <c r="AT2543">
        <f t="shared" si="1324"/>
        <v>0</v>
      </c>
    </row>
    <row r="2544" spans="1:46" ht="15" customHeight="1">
      <c r="A2544" s="166"/>
      <c r="B2544" s="7"/>
      <c r="C2544" s="207" t="s">
        <v>170</v>
      </c>
      <c r="D2544" s="389" t="str">
        <f t="shared" si="1312"/>
        <v/>
      </c>
      <c r="E2544" s="389"/>
      <c r="F2544" s="389"/>
      <c r="G2544" s="389"/>
      <c r="H2544" s="389"/>
      <c r="I2544" s="389"/>
      <c r="J2544" s="389"/>
      <c r="K2544" s="389"/>
      <c r="L2544" s="389"/>
      <c r="M2544" s="389"/>
      <c r="N2544" s="389"/>
      <c r="O2544" s="389"/>
      <c r="P2544" s="389"/>
      <c r="Q2544" s="389"/>
      <c r="R2544" s="389"/>
      <c r="S2544" s="364"/>
      <c r="T2544" s="365"/>
      <c r="U2544" s="364"/>
      <c r="V2544" s="365"/>
      <c r="W2544" s="364"/>
      <c r="X2544" s="365"/>
      <c r="Y2544" s="364"/>
      <c r="Z2544" s="365"/>
      <c r="AA2544" s="364"/>
      <c r="AB2544" s="365"/>
      <c r="AC2544" s="364"/>
      <c r="AD2544" s="365"/>
      <c r="AG2544">
        <f t="shared" si="1313"/>
        <v>0</v>
      </c>
      <c r="AH2544">
        <f t="shared" si="1314"/>
        <v>0</v>
      </c>
      <c r="AI2544">
        <f t="shared" si="1315"/>
        <v>0</v>
      </c>
      <c r="AJ2544">
        <f t="shared" si="1316"/>
        <v>0</v>
      </c>
      <c r="AL2544">
        <f t="shared" si="1317"/>
        <v>0</v>
      </c>
      <c r="AM2544">
        <f t="shared" si="1318"/>
        <v>0</v>
      </c>
      <c r="AN2544">
        <f t="shared" si="1319"/>
        <v>0</v>
      </c>
      <c r="AO2544">
        <f t="shared" si="1320"/>
        <v>0</v>
      </c>
      <c r="AQ2544">
        <f t="shared" si="1321"/>
        <v>0</v>
      </c>
      <c r="AR2544">
        <f t="shared" si="1322"/>
        <v>0</v>
      </c>
      <c r="AS2544">
        <f t="shared" si="1323"/>
        <v>0</v>
      </c>
      <c r="AT2544">
        <f t="shared" si="1324"/>
        <v>0</v>
      </c>
    </row>
    <row r="2545" spans="1:46" ht="15" customHeight="1">
      <c r="A2545" s="166"/>
      <c r="B2545" s="7"/>
      <c r="C2545" s="207" t="s">
        <v>171</v>
      </c>
      <c r="D2545" s="389" t="str">
        <f t="shared" si="1312"/>
        <v/>
      </c>
      <c r="E2545" s="389"/>
      <c r="F2545" s="389"/>
      <c r="G2545" s="389"/>
      <c r="H2545" s="389"/>
      <c r="I2545" s="389"/>
      <c r="J2545" s="389"/>
      <c r="K2545" s="389"/>
      <c r="L2545" s="389"/>
      <c r="M2545" s="389"/>
      <c r="N2545" s="389"/>
      <c r="O2545" s="389"/>
      <c r="P2545" s="389"/>
      <c r="Q2545" s="389"/>
      <c r="R2545" s="389"/>
      <c r="S2545" s="364"/>
      <c r="T2545" s="365"/>
      <c r="U2545" s="364"/>
      <c r="V2545" s="365"/>
      <c r="W2545" s="364"/>
      <c r="X2545" s="365"/>
      <c r="Y2545" s="364"/>
      <c r="Z2545" s="365"/>
      <c r="AA2545" s="364"/>
      <c r="AB2545" s="365"/>
      <c r="AC2545" s="364"/>
      <c r="AD2545" s="365"/>
      <c r="AG2545">
        <f t="shared" si="1313"/>
        <v>0</v>
      </c>
      <c r="AH2545">
        <f t="shared" si="1314"/>
        <v>0</v>
      </c>
      <c r="AI2545">
        <f t="shared" si="1315"/>
        <v>0</v>
      </c>
      <c r="AJ2545">
        <f t="shared" si="1316"/>
        <v>0</v>
      </c>
      <c r="AL2545">
        <f t="shared" si="1317"/>
        <v>0</v>
      </c>
      <c r="AM2545">
        <f t="shared" si="1318"/>
        <v>0</v>
      </c>
      <c r="AN2545">
        <f t="shared" si="1319"/>
        <v>0</v>
      </c>
      <c r="AO2545">
        <f t="shared" si="1320"/>
        <v>0</v>
      </c>
      <c r="AQ2545">
        <f t="shared" si="1321"/>
        <v>0</v>
      </c>
      <c r="AR2545">
        <f t="shared" si="1322"/>
        <v>0</v>
      </c>
      <c r="AS2545">
        <f t="shared" si="1323"/>
        <v>0</v>
      </c>
      <c r="AT2545">
        <f t="shared" si="1324"/>
        <v>0</v>
      </c>
    </row>
    <row r="2546" spans="1:46" ht="15" customHeight="1">
      <c r="A2546" s="166"/>
      <c r="B2546" s="7"/>
      <c r="C2546" s="209" t="s">
        <v>172</v>
      </c>
      <c r="D2546" s="389" t="str">
        <f t="shared" si="1312"/>
        <v/>
      </c>
      <c r="E2546" s="389"/>
      <c r="F2546" s="389"/>
      <c r="G2546" s="389"/>
      <c r="H2546" s="389"/>
      <c r="I2546" s="389"/>
      <c r="J2546" s="389"/>
      <c r="K2546" s="389"/>
      <c r="L2546" s="389"/>
      <c r="M2546" s="389"/>
      <c r="N2546" s="389"/>
      <c r="O2546" s="389"/>
      <c r="P2546" s="389"/>
      <c r="Q2546" s="389"/>
      <c r="R2546" s="389"/>
      <c r="S2546" s="364"/>
      <c r="T2546" s="365"/>
      <c r="U2546" s="364"/>
      <c r="V2546" s="365"/>
      <c r="W2546" s="364"/>
      <c r="X2546" s="365"/>
      <c r="Y2546" s="364"/>
      <c r="Z2546" s="365"/>
      <c r="AA2546" s="364"/>
      <c r="AB2546" s="365"/>
      <c r="AC2546" s="364"/>
      <c r="AD2546" s="365"/>
      <c r="AG2546">
        <f t="shared" si="1313"/>
        <v>0</v>
      </c>
      <c r="AH2546">
        <f t="shared" si="1314"/>
        <v>0</v>
      </c>
      <c r="AI2546">
        <f t="shared" si="1315"/>
        <v>0</v>
      </c>
      <c r="AJ2546">
        <f t="shared" si="1316"/>
        <v>0</v>
      </c>
      <c r="AL2546">
        <f t="shared" si="1317"/>
        <v>0</v>
      </c>
      <c r="AM2546">
        <f t="shared" si="1318"/>
        <v>0</v>
      </c>
      <c r="AN2546">
        <f t="shared" si="1319"/>
        <v>0</v>
      </c>
      <c r="AO2546">
        <f t="shared" si="1320"/>
        <v>0</v>
      </c>
      <c r="AQ2546">
        <f t="shared" si="1321"/>
        <v>0</v>
      </c>
      <c r="AR2546">
        <f t="shared" si="1322"/>
        <v>0</v>
      </c>
      <c r="AS2546">
        <f t="shared" si="1323"/>
        <v>0</v>
      </c>
      <c r="AT2546">
        <f t="shared" si="1324"/>
        <v>0</v>
      </c>
    </row>
    <row r="2547" spans="1:46" ht="15" customHeight="1">
      <c r="A2547" s="192"/>
      <c r="B2547" s="8"/>
      <c r="C2547" s="143" t="s">
        <v>173</v>
      </c>
      <c r="D2547" s="389" t="str">
        <f t="shared" si="1312"/>
        <v/>
      </c>
      <c r="E2547" s="389"/>
      <c r="F2547" s="389"/>
      <c r="G2547" s="389"/>
      <c r="H2547" s="389"/>
      <c r="I2547" s="389"/>
      <c r="J2547" s="389"/>
      <c r="K2547" s="389"/>
      <c r="L2547" s="389"/>
      <c r="M2547" s="389"/>
      <c r="N2547" s="389"/>
      <c r="O2547" s="389"/>
      <c r="P2547" s="389"/>
      <c r="Q2547" s="389"/>
      <c r="R2547" s="389"/>
      <c r="S2547" s="364"/>
      <c r="T2547" s="365"/>
      <c r="U2547" s="364"/>
      <c r="V2547" s="365"/>
      <c r="W2547" s="364"/>
      <c r="X2547" s="365"/>
      <c r="Y2547" s="364"/>
      <c r="Z2547" s="365"/>
      <c r="AA2547" s="364"/>
      <c r="AB2547" s="365"/>
      <c r="AC2547" s="364"/>
      <c r="AD2547" s="365"/>
      <c r="AG2547">
        <f t="shared" si="1313"/>
        <v>0</v>
      </c>
      <c r="AH2547">
        <f t="shared" si="1314"/>
        <v>0</v>
      </c>
      <c r="AI2547">
        <f t="shared" si="1315"/>
        <v>0</v>
      </c>
      <c r="AJ2547">
        <f t="shared" si="1316"/>
        <v>0</v>
      </c>
      <c r="AL2547">
        <f t="shared" si="1317"/>
        <v>0</v>
      </c>
      <c r="AM2547">
        <f t="shared" si="1318"/>
        <v>0</v>
      </c>
      <c r="AN2547">
        <f t="shared" si="1319"/>
        <v>0</v>
      </c>
      <c r="AO2547">
        <f t="shared" si="1320"/>
        <v>0</v>
      </c>
      <c r="AQ2547">
        <f t="shared" si="1321"/>
        <v>0</v>
      </c>
      <c r="AR2547">
        <f t="shared" si="1322"/>
        <v>0</v>
      </c>
      <c r="AS2547">
        <f t="shared" si="1323"/>
        <v>0</v>
      </c>
      <c r="AT2547">
        <f t="shared" si="1324"/>
        <v>0</v>
      </c>
    </row>
    <row r="2548" spans="1:46" ht="15" customHeight="1">
      <c r="A2548" s="192"/>
      <c r="B2548" s="8"/>
      <c r="C2548" s="143" t="s">
        <v>174</v>
      </c>
      <c r="D2548" s="389" t="str">
        <f t="shared" si="1312"/>
        <v/>
      </c>
      <c r="E2548" s="389"/>
      <c r="F2548" s="389"/>
      <c r="G2548" s="389"/>
      <c r="H2548" s="389"/>
      <c r="I2548" s="389"/>
      <c r="J2548" s="389"/>
      <c r="K2548" s="389"/>
      <c r="L2548" s="389"/>
      <c r="M2548" s="389"/>
      <c r="N2548" s="389"/>
      <c r="O2548" s="389"/>
      <c r="P2548" s="389"/>
      <c r="Q2548" s="389"/>
      <c r="R2548" s="389"/>
      <c r="S2548" s="364"/>
      <c r="T2548" s="365"/>
      <c r="U2548" s="364"/>
      <c r="V2548" s="365"/>
      <c r="W2548" s="364"/>
      <c r="X2548" s="365"/>
      <c r="Y2548" s="364"/>
      <c r="Z2548" s="365"/>
      <c r="AA2548" s="364"/>
      <c r="AB2548" s="365"/>
      <c r="AC2548" s="364"/>
      <c r="AD2548" s="365"/>
      <c r="AG2548">
        <f t="shared" si="1313"/>
        <v>0</v>
      </c>
      <c r="AH2548">
        <f t="shared" si="1314"/>
        <v>0</v>
      </c>
      <c r="AI2548">
        <f t="shared" si="1315"/>
        <v>0</v>
      </c>
      <c r="AJ2548">
        <f t="shared" si="1316"/>
        <v>0</v>
      </c>
      <c r="AL2548">
        <f t="shared" si="1317"/>
        <v>0</v>
      </c>
      <c r="AM2548">
        <f t="shared" si="1318"/>
        <v>0</v>
      </c>
      <c r="AN2548">
        <f t="shared" si="1319"/>
        <v>0</v>
      </c>
      <c r="AO2548">
        <f t="shared" si="1320"/>
        <v>0</v>
      </c>
      <c r="AQ2548">
        <f t="shared" si="1321"/>
        <v>0</v>
      </c>
      <c r="AR2548">
        <f t="shared" si="1322"/>
        <v>0</v>
      </c>
      <c r="AS2548">
        <f t="shared" si="1323"/>
        <v>0</v>
      </c>
      <c r="AT2548">
        <f t="shared" si="1324"/>
        <v>0</v>
      </c>
    </row>
    <row r="2549" spans="1:46" ht="15" customHeight="1">
      <c r="A2549" s="192"/>
      <c r="B2549" s="8"/>
      <c r="C2549" s="143" t="s">
        <v>175</v>
      </c>
      <c r="D2549" s="389" t="str">
        <f t="shared" si="1312"/>
        <v/>
      </c>
      <c r="E2549" s="389"/>
      <c r="F2549" s="389"/>
      <c r="G2549" s="389"/>
      <c r="H2549" s="389"/>
      <c r="I2549" s="389"/>
      <c r="J2549" s="389"/>
      <c r="K2549" s="389"/>
      <c r="L2549" s="389"/>
      <c r="M2549" s="389"/>
      <c r="N2549" s="389"/>
      <c r="O2549" s="389"/>
      <c r="P2549" s="389"/>
      <c r="Q2549" s="389"/>
      <c r="R2549" s="389"/>
      <c r="S2549" s="364"/>
      <c r="T2549" s="365"/>
      <c r="U2549" s="364"/>
      <c r="V2549" s="365"/>
      <c r="W2549" s="364"/>
      <c r="X2549" s="365"/>
      <c r="Y2549" s="364"/>
      <c r="Z2549" s="365"/>
      <c r="AA2549" s="364"/>
      <c r="AB2549" s="365"/>
      <c r="AC2549" s="364"/>
      <c r="AD2549" s="365"/>
      <c r="AG2549">
        <f t="shared" si="1313"/>
        <v>0</v>
      </c>
      <c r="AH2549">
        <f t="shared" si="1314"/>
        <v>0</v>
      </c>
      <c r="AI2549">
        <f t="shared" si="1315"/>
        <v>0</v>
      </c>
      <c r="AJ2549">
        <f t="shared" si="1316"/>
        <v>0</v>
      </c>
      <c r="AL2549">
        <f t="shared" si="1317"/>
        <v>0</v>
      </c>
      <c r="AM2549">
        <f t="shared" si="1318"/>
        <v>0</v>
      </c>
      <c r="AN2549">
        <f t="shared" si="1319"/>
        <v>0</v>
      </c>
      <c r="AO2549">
        <f t="shared" si="1320"/>
        <v>0</v>
      </c>
      <c r="AQ2549">
        <f t="shared" si="1321"/>
        <v>0</v>
      </c>
      <c r="AR2549">
        <f t="shared" si="1322"/>
        <v>0</v>
      </c>
      <c r="AS2549">
        <f t="shared" si="1323"/>
        <v>0</v>
      </c>
      <c r="AT2549">
        <f t="shared" si="1324"/>
        <v>0</v>
      </c>
    </row>
    <row r="2550" spans="1:46" ht="15" customHeight="1">
      <c r="A2550" s="192"/>
      <c r="B2550" s="8"/>
      <c r="C2550" s="143" t="s">
        <v>176</v>
      </c>
      <c r="D2550" s="389" t="str">
        <f t="shared" si="1312"/>
        <v/>
      </c>
      <c r="E2550" s="389"/>
      <c r="F2550" s="389"/>
      <c r="G2550" s="389"/>
      <c r="H2550" s="389"/>
      <c r="I2550" s="389"/>
      <c r="J2550" s="389"/>
      <c r="K2550" s="389"/>
      <c r="L2550" s="389"/>
      <c r="M2550" s="389"/>
      <c r="N2550" s="389"/>
      <c r="O2550" s="389"/>
      <c r="P2550" s="389"/>
      <c r="Q2550" s="389"/>
      <c r="R2550" s="389"/>
      <c r="S2550" s="364"/>
      <c r="T2550" s="365"/>
      <c r="U2550" s="364"/>
      <c r="V2550" s="365"/>
      <c r="W2550" s="364"/>
      <c r="X2550" s="365"/>
      <c r="Y2550" s="364"/>
      <c r="Z2550" s="365"/>
      <c r="AA2550" s="364"/>
      <c r="AB2550" s="365"/>
      <c r="AC2550" s="364"/>
      <c r="AD2550" s="365"/>
      <c r="AG2550">
        <f t="shared" si="1313"/>
        <v>0</v>
      </c>
      <c r="AH2550">
        <f t="shared" si="1314"/>
        <v>0</v>
      </c>
      <c r="AI2550">
        <f t="shared" si="1315"/>
        <v>0</v>
      </c>
      <c r="AJ2550">
        <f t="shared" si="1316"/>
        <v>0</v>
      </c>
      <c r="AL2550">
        <f t="shared" si="1317"/>
        <v>0</v>
      </c>
      <c r="AM2550">
        <f t="shared" si="1318"/>
        <v>0</v>
      </c>
      <c r="AN2550">
        <f t="shared" si="1319"/>
        <v>0</v>
      </c>
      <c r="AO2550">
        <f t="shared" si="1320"/>
        <v>0</v>
      </c>
      <c r="AQ2550">
        <f t="shared" si="1321"/>
        <v>0</v>
      </c>
      <c r="AR2550">
        <f t="shared" si="1322"/>
        <v>0</v>
      </c>
      <c r="AS2550">
        <f t="shared" si="1323"/>
        <v>0</v>
      </c>
      <c r="AT2550">
        <f t="shared" si="1324"/>
        <v>0</v>
      </c>
    </row>
    <row r="2551" spans="1:46" ht="15" customHeight="1">
      <c r="A2551" s="192"/>
      <c r="B2551" s="8"/>
      <c r="C2551" s="143" t="s">
        <v>177</v>
      </c>
      <c r="D2551" s="389" t="str">
        <f t="shared" si="1312"/>
        <v/>
      </c>
      <c r="E2551" s="389"/>
      <c r="F2551" s="389"/>
      <c r="G2551" s="389"/>
      <c r="H2551" s="389"/>
      <c r="I2551" s="389"/>
      <c r="J2551" s="389"/>
      <c r="K2551" s="389"/>
      <c r="L2551" s="389"/>
      <c r="M2551" s="389"/>
      <c r="N2551" s="389"/>
      <c r="O2551" s="389"/>
      <c r="P2551" s="389"/>
      <c r="Q2551" s="389"/>
      <c r="R2551" s="389"/>
      <c r="S2551" s="364"/>
      <c r="T2551" s="365"/>
      <c r="U2551" s="364"/>
      <c r="V2551" s="365"/>
      <c r="W2551" s="364"/>
      <c r="X2551" s="365"/>
      <c r="Y2551" s="364"/>
      <c r="Z2551" s="365"/>
      <c r="AA2551" s="364"/>
      <c r="AB2551" s="365"/>
      <c r="AC2551" s="364"/>
      <c r="AD2551" s="365"/>
      <c r="AG2551">
        <f t="shared" si="1313"/>
        <v>0</v>
      </c>
      <c r="AH2551">
        <f t="shared" si="1314"/>
        <v>0</v>
      </c>
      <c r="AI2551">
        <f t="shared" si="1315"/>
        <v>0</v>
      </c>
      <c r="AJ2551">
        <f t="shared" si="1316"/>
        <v>0</v>
      </c>
      <c r="AL2551">
        <f t="shared" si="1317"/>
        <v>0</v>
      </c>
      <c r="AM2551">
        <f t="shared" si="1318"/>
        <v>0</v>
      </c>
      <c r="AN2551">
        <f t="shared" si="1319"/>
        <v>0</v>
      </c>
      <c r="AO2551">
        <f t="shared" si="1320"/>
        <v>0</v>
      </c>
      <c r="AQ2551">
        <f t="shared" si="1321"/>
        <v>0</v>
      </c>
      <c r="AR2551">
        <f t="shared" si="1322"/>
        <v>0</v>
      </c>
      <c r="AS2551">
        <f t="shared" si="1323"/>
        <v>0</v>
      </c>
      <c r="AT2551">
        <f t="shared" si="1324"/>
        <v>0</v>
      </c>
    </row>
    <row r="2552" spans="1:46" ht="15" customHeight="1">
      <c r="A2552" s="192"/>
      <c r="B2552" s="8"/>
      <c r="C2552" s="143" t="s">
        <v>178</v>
      </c>
      <c r="D2552" s="389" t="str">
        <f t="shared" si="1312"/>
        <v/>
      </c>
      <c r="E2552" s="389"/>
      <c r="F2552" s="389"/>
      <c r="G2552" s="389"/>
      <c r="H2552" s="389"/>
      <c r="I2552" s="389"/>
      <c r="J2552" s="389"/>
      <c r="K2552" s="389"/>
      <c r="L2552" s="389"/>
      <c r="M2552" s="389"/>
      <c r="N2552" s="389"/>
      <c r="O2552" s="389"/>
      <c r="P2552" s="389"/>
      <c r="Q2552" s="389"/>
      <c r="R2552" s="389"/>
      <c r="S2552" s="364"/>
      <c r="T2552" s="365"/>
      <c r="U2552" s="364"/>
      <c r="V2552" s="365"/>
      <c r="W2552" s="364"/>
      <c r="X2552" s="365"/>
      <c r="Y2552" s="364"/>
      <c r="Z2552" s="365"/>
      <c r="AA2552" s="364"/>
      <c r="AB2552" s="365"/>
      <c r="AC2552" s="364"/>
      <c r="AD2552" s="365"/>
      <c r="AG2552">
        <f t="shared" si="1313"/>
        <v>0</v>
      </c>
      <c r="AH2552">
        <f t="shared" si="1314"/>
        <v>0</v>
      </c>
      <c r="AI2552">
        <f t="shared" si="1315"/>
        <v>0</v>
      </c>
      <c r="AJ2552">
        <f t="shared" si="1316"/>
        <v>0</v>
      </c>
      <c r="AL2552">
        <f t="shared" si="1317"/>
        <v>0</v>
      </c>
      <c r="AM2552">
        <f t="shared" si="1318"/>
        <v>0</v>
      </c>
      <c r="AN2552">
        <f t="shared" si="1319"/>
        <v>0</v>
      </c>
      <c r="AO2552">
        <f t="shared" si="1320"/>
        <v>0</v>
      </c>
      <c r="AQ2552">
        <f t="shared" si="1321"/>
        <v>0</v>
      </c>
      <c r="AR2552">
        <f t="shared" si="1322"/>
        <v>0</v>
      </c>
      <c r="AS2552">
        <f t="shared" si="1323"/>
        <v>0</v>
      </c>
      <c r="AT2552">
        <f t="shared" si="1324"/>
        <v>0</v>
      </c>
    </row>
    <row r="2553" spans="1:46" ht="15" customHeight="1">
      <c r="A2553" s="192"/>
      <c r="B2553" s="8"/>
      <c r="C2553" s="143" t="s">
        <v>179</v>
      </c>
      <c r="D2553" s="389" t="str">
        <f t="shared" si="1312"/>
        <v/>
      </c>
      <c r="E2553" s="389"/>
      <c r="F2553" s="389"/>
      <c r="G2553" s="389"/>
      <c r="H2553" s="389"/>
      <c r="I2553" s="389"/>
      <c r="J2553" s="389"/>
      <c r="K2553" s="389"/>
      <c r="L2553" s="389"/>
      <c r="M2553" s="389"/>
      <c r="N2553" s="389"/>
      <c r="O2553" s="389"/>
      <c r="P2553" s="389"/>
      <c r="Q2553" s="389"/>
      <c r="R2553" s="389"/>
      <c r="S2553" s="364"/>
      <c r="T2553" s="365"/>
      <c r="U2553" s="364"/>
      <c r="V2553" s="365"/>
      <c r="W2553" s="364"/>
      <c r="X2553" s="365"/>
      <c r="Y2553" s="364"/>
      <c r="Z2553" s="365"/>
      <c r="AA2553" s="364"/>
      <c r="AB2553" s="365"/>
      <c r="AC2553" s="364"/>
      <c r="AD2553" s="365"/>
      <c r="AG2553">
        <f t="shared" si="1313"/>
        <v>0</v>
      </c>
      <c r="AH2553">
        <f t="shared" si="1314"/>
        <v>0</v>
      </c>
      <c r="AI2553">
        <f t="shared" si="1315"/>
        <v>0</v>
      </c>
      <c r="AJ2553">
        <f t="shared" si="1316"/>
        <v>0</v>
      </c>
      <c r="AL2553">
        <f t="shared" si="1317"/>
        <v>0</v>
      </c>
      <c r="AM2553">
        <f t="shared" si="1318"/>
        <v>0</v>
      </c>
      <c r="AN2553">
        <f t="shared" si="1319"/>
        <v>0</v>
      </c>
      <c r="AO2553">
        <f t="shared" si="1320"/>
        <v>0</v>
      </c>
      <c r="AQ2553">
        <f t="shared" si="1321"/>
        <v>0</v>
      </c>
      <c r="AR2553">
        <f t="shared" si="1322"/>
        <v>0</v>
      </c>
      <c r="AS2553">
        <f t="shared" si="1323"/>
        <v>0</v>
      </c>
      <c r="AT2553">
        <f t="shared" si="1324"/>
        <v>0</v>
      </c>
    </row>
    <row r="2554" spans="1:46" ht="15" customHeight="1">
      <c r="A2554" s="192"/>
      <c r="B2554" s="8"/>
      <c r="C2554" s="143" t="s">
        <v>180</v>
      </c>
      <c r="D2554" s="389" t="str">
        <f t="shared" si="1312"/>
        <v/>
      </c>
      <c r="E2554" s="389"/>
      <c r="F2554" s="389"/>
      <c r="G2554" s="389"/>
      <c r="H2554" s="389"/>
      <c r="I2554" s="389"/>
      <c r="J2554" s="389"/>
      <c r="K2554" s="389"/>
      <c r="L2554" s="389"/>
      <c r="M2554" s="389"/>
      <c r="N2554" s="389"/>
      <c r="O2554" s="389"/>
      <c r="P2554" s="389"/>
      <c r="Q2554" s="389"/>
      <c r="R2554" s="389"/>
      <c r="S2554" s="364"/>
      <c r="T2554" s="365"/>
      <c r="U2554" s="364"/>
      <c r="V2554" s="365"/>
      <c r="W2554" s="364"/>
      <c r="X2554" s="365"/>
      <c r="Y2554" s="364"/>
      <c r="Z2554" s="365"/>
      <c r="AA2554" s="364"/>
      <c r="AB2554" s="365"/>
      <c r="AC2554" s="364"/>
      <c r="AD2554" s="365"/>
      <c r="AG2554">
        <f t="shared" si="1313"/>
        <v>0</v>
      </c>
      <c r="AH2554">
        <f t="shared" si="1314"/>
        <v>0</v>
      </c>
      <c r="AI2554">
        <f t="shared" si="1315"/>
        <v>0</v>
      </c>
      <c r="AJ2554">
        <f t="shared" si="1316"/>
        <v>0</v>
      </c>
      <c r="AL2554">
        <f t="shared" si="1317"/>
        <v>0</v>
      </c>
      <c r="AM2554">
        <f t="shared" si="1318"/>
        <v>0</v>
      </c>
      <c r="AN2554">
        <f t="shared" si="1319"/>
        <v>0</v>
      </c>
      <c r="AO2554">
        <f t="shared" si="1320"/>
        <v>0</v>
      </c>
      <c r="AQ2554">
        <f t="shared" si="1321"/>
        <v>0</v>
      </c>
      <c r="AR2554">
        <f t="shared" si="1322"/>
        <v>0</v>
      </c>
      <c r="AS2554">
        <f t="shared" si="1323"/>
        <v>0</v>
      </c>
      <c r="AT2554">
        <f t="shared" si="1324"/>
        <v>0</v>
      </c>
    </row>
    <row r="2555" spans="1:46" ht="15" customHeight="1">
      <c r="A2555" s="192"/>
      <c r="B2555" s="8"/>
      <c r="C2555" s="143" t="s">
        <v>181</v>
      </c>
      <c r="D2555" s="389" t="str">
        <f t="shared" si="1312"/>
        <v/>
      </c>
      <c r="E2555" s="389"/>
      <c r="F2555" s="389"/>
      <c r="G2555" s="389"/>
      <c r="H2555" s="389"/>
      <c r="I2555" s="389"/>
      <c r="J2555" s="389"/>
      <c r="K2555" s="389"/>
      <c r="L2555" s="389"/>
      <c r="M2555" s="389"/>
      <c r="N2555" s="389"/>
      <c r="O2555" s="389"/>
      <c r="P2555" s="389"/>
      <c r="Q2555" s="389"/>
      <c r="R2555" s="389"/>
      <c r="S2555" s="364"/>
      <c r="T2555" s="365"/>
      <c r="U2555" s="364"/>
      <c r="V2555" s="365"/>
      <c r="W2555" s="364"/>
      <c r="X2555" s="365"/>
      <c r="Y2555" s="364"/>
      <c r="Z2555" s="365"/>
      <c r="AA2555" s="364"/>
      <c r="AB2555" s="365"/>
      <c r="AC2555" s="364"/>
      <c r="AD2555" s="365"/>
      <c r="AG2555">
        <f t="shared" si="1313"/>
        <v>0</v>
      </c>
      <c r="AH2555">
        <f t="shared" si="1314"/>
        <v>0</v>
      </c>
      <c r="AI2555">
        <f t="shared" si="1315"/>
        <v>0</v>
      </c>
      <c r="AJ2555">
        <f t="shared" si="1316"/>
        <v>0</v>
      </c>
      <c r="AL2555">
        <f t="shared" si="1317"/>
        <v>0</v>
      </c>
      <c r="AM2555">
        <f t="shared" si="1318"/>
        <v>0</v>
      </c>
      <c r="AN2555">
        <f t="shared" si="1319"/>
        <v>0</v>
      </c>
      <c r="AO2555">
        <f t="shared" si="1320"/>
        <v>0</v>
      </c>
      <c r="AQ2555">
        <f t="shared" si="1321"/>
        <v>0</v>
      </c>
      <c r="AR2555">
        <f t="shared" si="1322"/>
        <v>0</v>
      </c>
      <c r="AS2555">
        <f t="shared" si="1323"/>
        <v>0</v>
      </c>
      <c r="AT2555">
        <f t="shared" si="1324"/>
        <v>0</v>
      </c>
    </row>
    <row r="2556" spans="1:46" ht="15" customHeight="1">
      <c r="A2556" s="192"/>
      <c r="B2556" s="8"/>
      <c r="C2556" s="143" t="s">
        <v>182</v>
      </c>
      <c r="D2556" s="389" t="str">
        <f t="shared" si="1312"/>
        <v/>
      </c>
      <c r="E2556" s="389"/>
      <c r="F2556" s="389"/>
      <c r="G2556" s="389"/>
      <c r="H2556" s="389"/>
      <c r="I2556" s="389"/>
      <c r="J2556" s="389"/>
      <c r="K2556" s="389"/>
      <c r="L2556" s="389"/>
      <c r="M2556" s="389"/>
      <c r="N2556" s="389"/>
      <c r="O2556" s="389"/>
      <c r="P2556" s="389"/>
      <c r="Q2556" s="389"/>
      <c r="R2556" s="389"/>
      <c r="S2556" s="364"/>
      <c r="T2556" s="365"/>
      <c r="U2556" s="364"/>
      <c r="V2556" s="365"/>
      <c r="W2556" s="364"/>
      <c r="X2556" s="365"/>
      <c r="Y2556" s="364"/>
      <c r="Z2556" s="365"/>
      <c r="AA2556" s="364"/>
      <c r="AB2556" s="365"/>
      <c r="AC2556" s="364"/>
      <c r="AD2556" s="365"/>
      <c r="AG2556">
        <f t="shared" si="1313"/>
        <v>0</v>
      </c>
      <c r="AH2556">
        <f t="shared" si="1314"/>
        <v>0</v>
      </c>
      <c r="AI2556">
        <f t="shared" si="1315"/>
        <v>0</v>
      </c>
      <c r="AJ2556">
        <f t="shared" si="1316"/>
        <v>0</v>
      </c>
      <c r="AL2556">
        <f t="shared" si="1317"/>
        <v>0</v>
      </c>
      <c r="AM2556">
        <f t="shared" si="1318"/>
        <v>0</v>
      </c>
      <c r="AN2556">
        <f t="shared" si="1319"/>
        <v>0</v>
      </c>
      <c r="AO2556">
        <f t="shared" si="1320"/>
        <v>0</v>
      </c>
      <c r="AQ2556">
        <f t="shared" si="1321"/>
        <v>0</v>
      </c>
      <c r="AR2556">
        <f t="shared" si="1322"/>
        <v>0</v>
      </c>
      <c r="AS2556">
        <f t="shared" si="1323"/>
        <v>0</v>
      </c>
      <c r="AT2556">
        <f t="shared" si="1324"/>
        <v>0</v>
      </c>
    </row>
    <row r="2557" spans="1:46" ht="15" customHeight="1">
      <c r="A2557" s="192"/>
      <c r="B2557" s="8"/>
      <c r="C2557" s="143" t="s">
        <v>183</v>
      </c>
      <c r="D2557" s="389" t="str">
        <f t="shared" si="1312"/>
        <v/>
      </c>
      <c r="E2557" s="389"/>
      <c r="F2557" s="389"/>
      <c r="G2557" s="389"/>
      <c r="H2557" s="389"/>
      <c r="I2557" s="389"/>
      <c r="J2557" s="389"/>
      <c r="K2557" s="389"/>
      <c r="L2557" s="389"/>
      <c r="M2557" s="389"/>
      <c r="N2557" s="389"/>
      <c r="O2557" s="389"/>
      <c r="P2557" s="389"/>
      <c r="Q2557" s="389"/>
      <c r="R2557" s="389"/>
      <c r="S2557" s="364"/>
      <c r="T2557" s="365"/>
      <c r="U2557" s="364"/>
      <c r="V2557" s="365"/>
      <c r="W2557" s="364"/>
      <c r="X2557" s="365"/>
      <c r="Y2557" s="364"/>
      <c r="Z2557" s="365"/>
      <c r="AA2557" s="364"/>
      <c r="AB2557" s="365"/>
      <c r="AC2557" s="364"/>
      <c r="AD2557" s="365"/>
      <c r="AG2557">
        <f t="shared" si="1313"/>
        <v>0</v>
      </c>
      <c r="AH2557">
        <f t="shared" si="1314"/>
        <v>0</v>
      </c>
      <c r="AI2557">
        <f t="shared" si="1315"/>
        <v>0</v>
      </c>
      <c r="AJ2557">
        <f t="shared" si="1316"/>
        <v>0</v>
      </c>
      <c r="AL2557">
        <f t="shared" si="1317"/>
        <v>0</v>
      </c>
      <c r="AM2557">
        <f t="shared" si="1318"/>
        <v>0</v>
      </c>
      <c r="AN2557">
        <f t="shared" si="1319"/>
        <v>0</v>
      </c>
      <c r="AO2557">
        <f t="shared" si="1320"/>
        <v>0</v>
      </c>
      <c r="AQ2557">
        <f t="shared" si="1321"/>
        <v>0</v>
      </c>
      <c r="AR2557">
        <f t="shared" si="1322"/>
        <v>0</v>
      </c>
      <c r="AS2557">
        <f t="shared" si="1323"/>
        <v>0</v>
      </c>
      <c r="AT2557">
        <f t="shared" si="1324"/>
        <v>0</v>
      </c>
    </row>
    <row r="2558" spans="1:46" ht="15" customHeight="1">
      <c r="A2558" s="192"/>
      <c r="B2558" s="8"/>
      <c r="C2558" s="143" t="s">
        <v>184</v>
      </c>
      <c r="D2558" s="389" t="str">
        <f t="shared" si="1312"/>
        <v/>
      </c>
      <c r="E2558" s="389"/>
      <c r="F2558" s="389"/>
      <c r="G2558" s="389"/>
      <c r="H2558" s="389"/>
      <c r="I2558" s="389"/>
      <c r="J2558" s="389"/>
      <c r="K2558" s="389"/>
      <c r="L2558" s="389"/>
      <c r="M2558" s="389"/>
      <c r="N2558" s="389"/>
      <c r="O2558" s="389"/>
      <c r="P2558" s="389"/>
      <c r="Q2558" s="389"/>
      <c r="R2558" s="389"/>
      <c r="S2558" s="364"/>
      <c r="T2558" s="365"/>
      <c r="U2558" s="364"/>
      <c r="V2558" s="365"/>
      <c r="W2558" s="364"/>
      <c r="X2558" s="365"/>
      <c r="Y2558" s="364"/>
      <c r="Z2558" s="365"/>
      <c r="AA2558" s="364"/>
      <c r="AB2558" s="365"/>
      <c r="AC2558" s="364"/>
      <c r="AD2558" s="365"/>
      <c r="AG2558">
        <f t="shared" si="1313"/>
        <v>0</v>
      </c>
      <c r="AH2558">
        <f t="shared" si="1314"/>
        <v>0</v>
      </c>
      <c r="AI2558">
        <f t="shared" si="1315"/>
        <v>0</v>
      </c>
      <c r="AJ2558">
        <f t="shared" si="1316"/>
        <v>0</v>
      </c>
      <c r="AL2558">
        <f t="shared" si="1317"/>
        <v>0</v>
      </c>
      <c r="AM2558">
        <f t="shared" si="1318"/>
        <v>0</v>
      </c>
      <c r="AN2558">
        <f t="shared" si="1319"/>
        <v>0</v>
      </c>
      <c r="AO2558">
        <f t="shared" si="1320"/>
        <v>0</v>
      </c>
      <c r="AQ2558">
        <f t="shared" si="1321"/>
        <v>0</v>
      </c>
      <c r="AR2558">
        <f t="shared" si="1322"/>
        <v>0</v>
      </c>
      <c r="AS2558">
        <f t="shared" si="1323"/>
        <v>0</v>
      </c>
      <c r="AT2558">
        <f t="shared" si="1324"/>
        <v>0</v>
      </c>
    </row>
    <row r="2559" spans="1:46" ht="15" customHeight="1">
      <c r="A2559" s="192"/>
      <c r="B2559" s="8"/>
      <c r="C2559" s="143" t="s">
        <v>185</v>
      </c>
      <c r="D2559" s="389" t="str">
        <f t="shared" si="1312"/>
        <v/>
      </c>
      <c r="E2559" s="389"/>
      <c r="F2559" s="389"/>
      <c r="G2559" s="389"/>
      <c r="H2559" s="389"/>
      <c r="I2559" s="389"/>
      <c r="J2559" s="389"/>
      <c r="K2559" s="389"/>
      <c r="L2559" s="389"/>
      <c r="M2559" s="389"/>
      <c r="N2559" s="389"/>
      <c r="O2559" s="389"/>
      <c r="P2559" s="389"/>
      <c r="Q2559" s="389"/>
      <c r="R2559" s="389"/>
      <c r="S2559" s="364"/>
      <c r="T2559" s="365"/>
      <c r="U2559" s="364"/>
      <c r="V2559" s="365"/>
      <c r="W2559" s="364"/>
      <c r="X2559" s="365"/>
      <c r="Y2559" s="364"/>
      <c r="Z2559" s="365"/>
      <c r="AA2559" s="364"/>
      <c r="AB2559" s="365"/>
      <c r="AC2559" s="364"/>
      <c r="AD2559" s="365"/>
      <c r="AG2559">
        <f t="shared" si="1313"/>
        <v>0</v>
      </c>
      <c r="AH2559">
        <f t="shared" si="1314"/>
        <v>0</v>
      </c>
      <c r="AI2559">
        <f t="shared" si="1315"/>
        <v>0</v>
      </c>
      <c r="AJ2559">
        <f t="shared" si="1316"/>
        <v>0</v>
      </c>
      <c r="AL2559">
        <f t="shared" si="1317"/>
        <v>0</v>
      </c>
      <c r="AM2559">
        <f t="shared" si="1318"/>
        <v>0</v>
      </c>
      <c r="AN2559">
        <f t="shared" si="1319"/>
        <v>0</v>
      </c>
      <c r="AO2559">
        <f t="shared" si="1320"/>
        <v>0</v>
      </c>
      <c r="AQ2559">
        <f t="shared" si="1321"/>
        <v>0</v>
      </c>
      <c r="AR2559">
        <f t="shared" si="1322"/>
        <v>0</v>
      </c>
      <c r="AS2559">
        <f t="shared" si="1323"/>
        <v>0</v>
      </c>
      <c r="AT2559">
        <f t="shared" si="1324"/>
        <v>0</v>
      </c>
    </row>
    <row r="2560" spans="1:46" ht="15" customHeight="1">
      <c r="A2560" s="192"/>
      <c r="B2560" s="8"/>
      <c r="C2560" s="143" t="s">
        <v>186</v>
      </c>
      <c r="D2560" s="389" t="str">
        <f t="shared" si="1312"/>
        <v/>
      </c>
      <c r="E2560" s="389"/>
      <c r="F2560" s="389"/>
      <c r="G2560" s="389"/>
      <c r="H2560" s="389"/>
      <c r="I2560" s="389"/>
      <c r="J2560" s="389"/>
      <c r="K2560" s="389"/>
      <c r="L2560" s="389"/>
      <c r="M2560" s="389"/>
      <c r="N2560" s="389"/>
      <c r="O2560" s="389"/>
      <c r="P2560" s="389"/>
      <c r="Q2560" s="389"/>
      <c r="R2560" s="389"/>
      <c r="S2560" s="364"/>
      <c r="T2560" s="365"/>
      <c r="U2560" s="364"/>
      <c r="V2560" s="365"/>
      <c r="W2560" s="364"/>
      <c r="X2560" s="365"/>
      <c r="Y2560" s="364"/>
      <c r="Z2560" s="365"/>
      <c r="AA2560" s="364"/>
      <c r="AB2560" s="365"/>
      <c r="AC2560" s="364"/>
      <c r="AD2560" s="365"/>
      <c r="AG2560">
        <f t="shared" si="1313"/>
        <v>0</v>
      </c>
      <c r="AH2560">
        <f t="shared" si="1314"/>
        <v>0</v>
      </c>
      <c r="AI2560">
        <f t="shared" si="1315"/>
        <v>0</v>
      </c>
      <c r="AJ2560">
        <f t="shared" si="1316"/>
        <v>0</v>
      </c>
      <c r="AL2560">
        <f t="shared" si="1317"/>
        <v>0</v>
      </c>
      <c r="AM2560">
        <f t="shared" si="1318"/>
        <v>0</v>
      </c>
      <c r="AN2560">
        <f t="shared" si="1319"/>
        <v>0</v>
      </c>
      <c r="AO2560">
        <f t="shared" si="1320"/>
        <v>0</v>
      </c>
      <c r="AQ2560">
        <f t="shared" si="1321"/>
        <v>0</v>
      </c>
      <c r="AR2560">
        <f t="shared" si="1322"/>
        <v>0</v>
      </c>
      <c r="AS2560">
        <f t="shared" si="1323"/>
        <v>0</v>
      </c>
      <c r="AT2560">
        <f t="shared" si="1324"/>
        <v>0</v>
      </c>
    </row>
    <row r="2561" spans="1:46" ht="15" customHeight="1">
      <c r="A2561" s="192"/>
      <c r="B2561" s="8"/>
      <c r="C2561" s="143" t="s">
        <v>187</v>
      </c>
      <c r="D2561" s="389" t="str">
        <f t="shared" si="1312"/>
        <v/>
      </c>
      <c r="E2561" s="389"/>
      <c r="F2561" s="389"/>
      <c r="G2561" s="389"/>
      <c r="H2561" s="389"/>
      <c r="I2561" s="389"/>
      <c r="J2561" s="389"/>
      <c r="K2561" s="389"/>
      <c r="L2561" s="389"/>
      <c r="M2561" s="389"/>
      <c r="N2561" s="389"/>
      <c r="O2561" s="389"/>
      <c r="P2561" s="389"/>
      <c r="Q2561" s="389"/>
      <c r="R2561" s="389"/>
      <c r="S2561" s="364"/>
      <c r="T2561" s="365"/>
      <c r="U2561" s="364"/>
      <c r="V2561" s="365"/>
      <c r="W2561" s="364"/>
      <c r="X2561" s="365"/>
      <c r="Y2561" s="364"/>
      <c r="Z2561" s="365"/>
      <c r="AA2561" s="364"/>
      <c r="AB2561" s="365"/>
      <c r="AC2561" s="364"/>
      <c r="AD2561" s="365"/>
      <c r="AG2561">
        <f t="shared" si="1313"/>
        <v>0</v>
      </c>
      <c r="AH2561">
        <f t="shared" si="1314"/>
        <v>0</v>
      </c>
      <c r="AI2561">
        <f t="shared" si="1315"/>
        <v>0</v>
      </c>
      <c r="AJ2561">
        <f t="shared" si="1316"/>
        <v>0</v>
      </c>
      <c r="AL2561">
        <f t="shared" si="1317"/>
        <v>0</v>
      </c>
      <c r="AM2561">
        <f t="shared" si="1318"/>
        <v>0</v>
      </c>
      <c r="AN2561">
        <f t="shared" si="1319"/>
        <v>0</v>
      </c>
      <c r="AO2561">
        <f t="shared" si="1320"/>
        <v>0</v>
      </c>
      <c r="AQ2561">
        <f t="shared" si="1321"/>
        <v>0</v>
      </c>
      <c r="AR2561">
        <f t="shared" si="1322"/>
        <v>0</v>
      </c>
      <c r="AS2561">
        <f t="shared" si="1323"/>
        <v>0</v>
      </c>
      <c r="AT2561">
        <f t="shared" si="1324"/>
        <v>0</v>
      </c>
    </row>
    <row r="2562" spans="1:46" ht="15" customHeight="1">
      <c r="A2562" s="192"/>
      <c r="B2562" s="8"/>
      <c r="C2562" s="143" t="s">
        <v>188</v>
      </c>
      <c r="D2562" s="389" t="str">
        <f t="shared" si="1312"/>
        <v/>
      </c>
      <c r="E2562" s="389"/>
      <c r="F2562" s="389"/>
      <c r="G2562" s="389"/>
      <c r="H2562" s="389"/>
      <c r="I2562" s="389"/>
      <c r="J2562" s="389"/>
      <c r="K2562" s="389"/>
      <c r="L2562" s="389"/>
      <c r="M2562" s="389"/>
      <c r="N2562" s="389"/>
      <c r="O2562" s="389"/>
      <c r="P2562" s="389"/>
      <c r="Q2562" s="389"/>
      <c r="R2562" s="389"/>
      <c r="S2562" s="364"/>
      <c r="T2562" s="365"/>
      <c r="U2562" s="364"/>
      <c r="V2562" s="365"/>
      <c r="W2562" s="364"/>
      <c r="X2562" s="365"/>
      <c r="Y2562" s="364"/>
      <c r="Z2562" s="365"/>
      <c r="AA2562" s="364"/>
      <c r="AB2562" s="365"/>
      <c r="AC2562" s="364"/>
      <c r="AD2562" s="365"/>
      <c r="AG2562">
        <f t="shared" si="1313"/>
        <v>0</v>
      </c>
      <c r="AH2562">
        <f t="shared" si="1314"/>
        <v>0</v>
      </c>
      <c r="AI2562">
        <f t="shared" si="1315"/>
        <v>0</v>
      </c>
      <c r="AJ2562">
        <f t="shared" si="1316"/>
        <v>0</v>
      </c>
      <c r="AL2562">
        <f t="shared" si="1317"/>
        <v>0</v>
      </c>
      <c r="AM2562">
        <f t="shared" si="1318"/>
        <v>0</v>
      </c>
      <c r="AN2562">
        <f t="shared" si="1319"/>
        <v>0</v>
      </c>
      <c r="AO2562">
        <f t="shared" si="1320"/>
        <v>0</v>
      </c>
      <c r="AQ2562">
        <f t="shared" si="1321"/>
        <v>0</v>
      </c>
      <c r="AR2562">
        <f t="shared" si="1322"/>
        <v>0</v>
      </c>
      <c r="AS2562">
        <f t="shared" si="1323"/>
        <v>0</v>
      </c>
      <c r="AT2562">
        <f t="shared" si="1324"/>
        <v>0</v>
      </c>
    </row>
    <row r="2563" spans="1:46" ht="15" customHeight="1">
      <c r="A2563" s="192"/>
      <c r="B2563" s="8"/>
      <c r="C2563" s="143" t="s">
        <v>189</v>
      </c>
      <c r="D2563" s="389" t="str">
        <f t="shared" si="1312"/>
        <v/>
      </c>
      <c r="E2563" s="389"/>
      <c r="F2563" s="389"/>
      <c r="G2563" s="389"/>
      <c r="H2563" s="389"/>
      <c r="I2563" s="389"/>
      <c r="J2563" s="389"/>
      <c r="K2563" s="389"/>
      <c r="L2563" s="389"/>
      <c r="M2563" s="389"/>
      <c r="N2563" s="389"/>
      <c r="O2563" s="389"/>
      <c r="P2563" s="389"/>
      <c r="Q2563" s="389"/>
      <c r="R2563" s="389"/>
      <c r="S2563" s="364"/>
      <c r="T2563" s="365"/>
      <c r="U2563" s="364"/>
      <c r="V2563" s="365"/>
      <c r="W2563" s="364"/>
      <c r="X2563" s="365"/>
      <c r="Y2563" s="364"/>
      <c r="Z2563" s="365"/>
      <c r="AA2563" s="364"/>
      <c r="AB2563" s="365"/>
      <c r="AC2563" s="364"/>
      <c r="AD2563" s="365"/>
      <c r="AG2563">
        <f t="shared" si="1313"/>
        <v>0</v>
      </c>
      <c r="AH2563">
        <f t="shared" si="1314"/>
        <v>0</v>
      </c>
      <c r="AI2563">
        <f t="shared" si="1315"/>
        <v>0</v>
      </c>
      <c r="AJ2563">
        <f t="shared" si="1316"/>
        <v>0</v>
      </c>
      <c r="AL2563">
        <f t="shared" si="1317"/>
        <v>0</v>
      </c>
      <c r="AM2563">
        <f t="shared" si="1318"/>
        <v>0</v>
      </c>
      <c r="AN2563">
        <f t="shared" si="1319"/>
        <v>0</v>
      </c>
      <c r="AO2563">
        <f t="shared" si="1320"/>
        <v>0</v>
      </c>
      <c r="AQ2563">
        <f t="shared" si="1321"/>
        <v>0</v>
      </c>
      <c r="AR2563">
        <f t="shared" si="1322"/>
        <v>0</v>
      </c>
      <c r="AS2563">
        <f t="shared" si="1323"/>
        <v>0</v>
      </c>
      <c r="AT2563">
        <f t="shared" si="1324"/>
        <v>0</v>
      </c>
    </row>
    <row r="2564" spans="1:46" ht="15" customHeight="1">
      <c r="A2564" s="192"/>
      <c r="B2564" s="8"/>
      <c r="C2564" s="143" t="s">
        <v>190</v>
      </c>
      <c r="D2564" s="389" t="str">
        <f t="shared" si="1312"/>
        <v/>
      </c>
      <c r="E2564" s="389"/>
      <c r="F2564" s="389"/>
      <c r="G2564" s="389"/>
      <c r="H2564" s="389"/>
      <c r="I2564" s="389"/>
      <c r="J2564" s="389"/>
      <c r="K2564" s="389"/>
      <c r="L2564" s="389"/>
      <c r="M2564" s="389"/>
      <c r="N2564" s="389"/>
      <c r="O2564" s="389"/>
      <c r="P2564" s="389"/>
      <c r="Q2564" s="389"/>
      <c r="R2564" s="389"/>
      <c r="S2564" s="364"/>
      <c r="T2564" s="365"/>
      <c r="U2564" s="364"/>
      <c r="V2564" s="365"/>
      <c r="W2564" s="364"/>
      <c r="X2564" s="365"/>
      <c r="Y2564" s="364"/>
      <c r="Z2564" s="365"/>
      <c r="AA2564" s="364"/>
      <c r="AB2564" s="365"/>
      <c r="AC2564" s="364"/>
      <c r="AD2564" s="365"/>
      <c r="AG2564">
        <f t="shared" si="1313"/>
        <v>0</v>
      </c>
      <c r="AH2564">
        <f t="shared" si="1314"/>
        <v>0</v>
      </c>
      <c r="AI2564">
        <f t="shared" si="1315"/>
        <v>0</v>
      </c>
      <c r="AJ2564">
        <f t="shared" si="1316"/>
        <v>0</v>
      </c>
      <c r="AL2564">
        <f t="shared" si="1317"/>
        <v>0</v>
      </c>
      <c r="AM2564">
        <f t="shared" si="1318"/>
        <v>0</v>
      </c>
      <c r="AN2564">
        <f t="shared" si="1319"/>
        <v>0</v>
      </c>
      <c r="AO2564">
        <f t="shared" si="1320"/>
        <v>0</v>
      </c>
      <c r="AQ2564">
        <f t="shared" si="1321"/>
        <v>0</v>
      </c>
      <c r="AR2564">
        <f t="shared" si="1322"/>
        <v>0</v>
      </c>
      <c r="AS2564">
        <f t="shared" si="1323"/>
        <v>0</v>
      </c>
      <c r="AT2564">
        <f t="shared" si="1324"/>
        <v>0</v>
      </c>
    </row>
    <row r="2565" spans="1:46" ht="15" customHeight="1">
      <c r="A2565" s="192"/>
      <c r="B2565" s="8"/>
      <c r="C2565" s="143" t="s">
        <v>191</v>
      </c>
      <c r="D2565" s="389" t="str">
        <f t="shared" si="1312"/>
        <v/>
      </c>
      <c r="E2565" s="389"/>
      <c r="F2565" s="389"/>
      <c r="G2565" s="389"/>
      <c r="H2565" s="389"/>
      <c r="I2565" s="389"/>
      <c r="J2565" s="389"/>
      <c r="K2565" s="389"/>
      <c r="L2565" s="389"/>
      <c r="M2565" s="389"/>
      <c r="N2565" s="389"/>
      <c r="O2565" s="389"/>
      <c r="P2565" s="389"/>
      <c r="Q2565" s="389"/>
      <c r="R2565" s="389"/>
      <c r="S2565" s="364"/>
      <c r="T2565" s="365"/>
      <c r="U2565" s="364"/>
      <c r="V2565" s="365"/>
      <c r="W2565" s="364"/>
      <c r="X2565" s="365"/>
      <c r="Y2565" s="364"/>
      <c r="Z2565" s="365"/>
      <c r="AA2565" s="364"/>
      <c r="AB2565" s="365"/>
      <c r="AC2565" s="364"/>
      <c r="AD2565" s="365"/>
      <c r="AG2565">
        <f t="shared" si="1313"/>
        <v>0</v>
      </c>
      <c r="AH2565">
        <f t="shared" si="1314"/>
        <v>0</v>
      </c>
      <c r="AI2565">
        <f t="shared" si="1315"/>
        <v>0</v>
      </c>
      <c r="AJ2565">
        <f t="shared" si="1316"/>
        <v>0</v>
      </c>
      <c r="AL2565">
        <f t="shared" si="1317"/>
        <v>0</v>
      </c>
      <c r="AM2565">
        <f t="shared" si="1318"/>
        <v>0</v>
      </c>
      <c r="AN2565">
        <f t="shared" si="1319"/>
        <v>0</v>
      </c>
      <c r="AO2565">
        <f t="shared" si="1320"/>
        <v>0</v>
      </c>
      <c r="AQ2565">
        <f t="shared" si="1321"/>
        <v>0</v>
      </c>
      <c r="AR2565">
        <f t="shared" si="1322"/>
        <v>0</v>
      </c>
      <c r="AS2565">
        <f t="shared" si="1323"/>
        <v>0</v>
      </c>
      <c r="AT2565">
        <f t="shared" si="1324"/>
        <v>0</v>
      </c>
    </row>
    <row r="2566" spans="1:46" ht="15" customHeight="1">
      <c r="A2566" s="192"/>
      <c r="B2566" s="8"/>
      <c r="C2566" s="143" t="s">
        <v>192</v>
      </c>
      <c r="D2566" s="389" t="str">
        <f t="shared" si="1312"/>
        <v/>
      </c>
      <c r="E2566" s="389"/>
      <c r="F2566" s="389"/>
      <c r="G2566" s="389"/>
      <c r="H2566" s="389"/>
      <c r="I2566" s="389"/>
      <c r="J2566" s="389"/>
      <c r="K2566" s="389"/>
      <c r="L2566" s="389"/>
      <c r="M2566" s="389"/>
      <c r="N2566" s="389"/>
      <c r="O2566" s="389"/>
      <c r="P2566" s="389"/>
      <c r="Q2566" s="389"/>
      <c r="R2566" s="389"/>
      <c r="S2566" s="364"/>
      <c r="T2566" s="365"/>
      <c r="U2566" s="364"/>
      <c r="V2566" s="365"/>
      <c r="W2566" s="364"/>
      <c r="X2566" s="365"/>
      <c r="Y2566" s="364"/>
      <c r="Z2566" s="365"/>
      <c r="AA2566" s="364"/>
      <c r="AB2566" s="365"/>
      <c r="AC2566" s="364"/>
      <c r="AD2566" s="365"/>
      <c r="AG2566">
        <f t="shared" si="1313"/>
        <v>0</v>
      </c>
      <c r="AH2566">
        <f t="shared" si="1314"/>
        <v>0</v>
      </c>
      <c r="AI2566">
        <f t="shared" si="1315"/>
        <v>0</v>
      </c>
      <c r="AJ2566">
        <f t="shared" si="1316"/>
        <v>0</v>
      </c>
      <c r="AL2566">
        <f t="shared" si="1317"/>
        <v>0</v>
      </c>
      <c r="AM2566">
        <f t="shared" si="1318"/>
        <v>0</v>
      </c>
      <c r="AN2566">
        <f t="shared" si="1319"/>
        <v>0</v>
      </c>
      <c r="AO2566">
        <f t="shared" si="1320"/>
        <v>0</v>
      </c>
      <c r="AQ2566">
        <f t="shared" si="1321"/>
        <v>0</v>
      </c>
      <c r="AR2566">
        <f t="shared" si="1322"/>
        <v>0</v>
      </c>
      <c r="AS2566">
        <f t="shared" si="1323"/>
        <v>0</v>
      </c>
      <c r="AT2566">
        <f t="shared" si="1324"/>
        <v>0</v>
      </c>
    </row>
    <row r="2567" spans="1:46" ht="15">
      <c r="A2567" s="166"/>
      <c r="B2567" s="7"/>
      <c r="C2567" s="7"/>
      <c r="D2567" s="7"/>
      <c r="E2567" s="7"/>
      <c r="F2567" s="7"/>
      <c r="G2567" s="7"/>
      <c r="H2567" s="7"/>
      <c r="I2567" s="7"/>
      <c r="J2567" s="7"/>
      <c r="K2567" s="7"/>
      <c r="L2567" s="7"/>
      <c r="M2567" s="7"/>
      <c r="N2567" s="7"/>
      <c r="O2567" s="7"/>
      <c r="P2567" s="7"/>
      <c r="Q2567" s="7"/>
      <c r="R2567" s="145" t="s">
        <v>193</v>
      </c>
      <c r="S2567" s="260">
        <f>IF(AND(SUM(S2447:T2566)=0,COUNTIF(S2447:T2566,"NS")&gt;0),"NS",
IF(AND(SUM(S2447:T2566)=0,COUNTIF(S2447:T2566,0)&gt;0),0,
IF(AND(SUM(S2447:T2566)=0,COUNTIF(S2447:T2566,"NA")&gt;0),"NA",
SUM(S2447:T2566))))</f>
        <v>0</v>
      </c>
      <c r="T2567" s="262"/>
      <c r="U2567" s="260">
        <f t="shared" ref="U2567" si="1325">IF(AND(SUM(U2447:V2566)=0,COUNTIF(U2447:V2566,"NS")&gt;0),"NS",
IF(AND(SUM(U2447:V2566)=0,COUNTIF(U2447:V2566,0)&gt;0),0,
IF(AND(SUM(U2447:V2566)=0,COUNTIF(U2447:V2566,"NA")&gt;0),"NA",
SUM(U2447:V2566))))</f>
        <v>0</v>
      </c>
      <c r="V2567" s="262"/>
      <c r="W2567" s="260">
        <f t="shared" ref="W2567" si="1326">IF(AND(SUM(W2447:X2566)=0,COUNTIF(W2447:X2566,"NS")&gt;0),"NS",
IF(AND(SUM(W2447:X2566)=0,COUNTIF(W2447:X2566,0)&gt;0),0,
IF(AND(SUM(W2447:X2566)=0,COUNTIF(W2447:X2566,"NA")&gt;0),"NA",
SUM(W2447:X2566))))</f>
        <v>0</v>
      </c>
      <c r="X2567" s="262"/>
      <c r="Y2567" s="260">
        <f t="shared" ref="Y2567" si="1327">IF(AND(SUM(Y2447:Z2566)=0,COUNTIF(Y2447:Z2566,"NS")&gt;0),"NS",
IF(AND(SUM(Y2447:Z2566)=0,COUNTIF(Y2447:Z2566,0)&gt;0),0,
IF(AND(SUM(Y2447:Z2566)=0,COUNTIF(Y2447:Z2566,"NA")&gt;0),"NA",
SUM(Y2447:Z2566))))</f>
        <v>0</v>
      </c>
      <c r="Z2567" s="262"/>
      <c r="AA2567" s="260">
        <f t="shared" ref="AA2567" si="1328">IF(AND(SUM(AA2447:AB2566)=0,COUNTIF(AA2447:AB2566,"NS")&gt;0),"NS",
IF(AND(SUM(AA2447:AB2566)=0,COUNTIF(AA2447:AB2566,0)&gt;0),0,
IF(AND(SUM(AA2447:AB2566)=0,COUNTIF(AA2447:AB2566,"NA")&gt;0),"NA",
SUM(AA2447:AB2566))))</f>
        <v>0</v>
      </c>
      <c r="AB2567" s="262"/>
      <c r="AC2567" s="260">
        <f t="shared" ref="AC2567" si="1329">IF(AND(SUM(AC2447:AD2566)=0,COUNTIF(AC2447:AD2566,"NS")&gt;0),"NS",
IF(AND(SUM(AC2447:AD2566)=0,COUNTIF(AC2447:AD2566,0)&gt;0),0,
IF(AND(SUM(AC2447:AD2566)=0,COUNTIF(AC2447:AD2566,"NA")&gt;0),"NA",
SUM(AC2447:AD2566))))</f>
        <v>0</v>
      </c>
      <c r="AD2567" s="262"/>
      <c r="AJ2567" s="96">
        <f>SUM(AJ2447:AJ2566)</f>
        <v>0</v>
      </c>
      <c r="AO2567" s="96">
        <f>SUM(AO2447:AO2566)</f>
        <v>0</v>
      </c>
      <c r="AQ2567" s="96">
        <f>SUM(AQ2447:AQ2566)</f>
        <v>0</v>
      </c>
      <c r="AR2567">
        <f>SUM(AR2447:AR2566)</f>
        <v>0</v>
      </c>
      <c r="AS2567">
        <f>SUM(AS2447:AS2566)</f>
        <v>0</v>
      </c>
      <c r="AT2567">
        <f>SUM(AT2447:AT2566)</f>
        <v>0</v>
      </c>
    </row>
    <row r="2568" spans="1:46" ht="15" customHeight="1">
      <c r="A2568" s="166"/>
      <c r="B2568" s="7"/>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O2568" s="96">
        <f>AJ2567+AO2567</f>
        <v>0</v>
      </c>
      <c r="AT2568" s="96">
        <f>AR2567+AS2567+AT2567</f>
        <v>0</v>
      </c>
    </row>
    <row r="2569" spans="1:46" ht="24" customHeight="1">
      <c r="A2569" s="166"/>
      <c r="B2569" s="7"/>
      <c r="C2569" s="340" t="s">
        <v>194</v>
      </c>
      <c r="D2569" s="340"/>
      <c r="E2569" s="340"/>
      <c r="F2569" s="340"/>
      <c r="G2569" s="340"/>
      <c r="H2569" s="340"/>
      <c r="I2569" s="340"/>
      <c r="J2569" s="340"/>
      <c r="K2569" s="340"/>
      <c r="L2569" s="340"/>
      <c r="M2569" s="340"/>
      <c r="N2569" s="340"/>
      <c r="O2569" s="340"/>
      <c r="P2569" s="340"/>
      <c r="Q2569" s="340"/>
      <c r="R2569" s="340"/>
      <c r="S2569" s="340"/>
      <c r="T2569" s="340"/>
      <c r="U2569" s="340"/>
      <c r="V2569" s="340"/>
      <c r="W2569" s="340"/>
      <c r="X2569" s="340"/>
      <c r="Y2569" s="340"/>
      <c r="Z2569" s="340"/>
      <c r="AA2569" s="340"/>
      <c r="AB2569" s="340"/>
      <c r="AC2569" s="340"/>
      <c r="AD2569" s="340"/>
    </row>
    <row r="2570" spans="1:46" ht="60" customHeight="1">
      <c r="A2570" s="166"/>
      <c r="B2570" s="7"/>
      <c r="C2570" s="367"/>
      <c r="D2570" s="368"/>
      <c r="E2570" s="368"/>
      <c r="F2570" s="368"/>
      <c r="G2570" s="368"/>
      <c r="H2570" s="368"/>
      <c r="I2570" s="368"/>
      <c r="J2570" s="368"/>
      <c r="K2570" s="368"/>
      <c r="L2570" s="368"/>
      <c r="M2570" s="368"/>
      <c r="N2570" s="368"/>
      <c r="O2570" s="368"/>
      <c r="P2570" s="368"/>
      <c r="Q2570" s="368"/>
      <c r="R2570" s="368"/>
      <c r="S2570" s="368"/>
      <c r="T2570" s="368"/>
      <c r="U2570" s="368"/>
      <c r="V2570" s="368"/>
      <c r="W2570" s="368"/>
      <c r="X2570" s="368"/>
      <c r="Y2570" s="368"/>
      <c r="Z2570" s="368"/>
      <c r="AA2570" s="368"/>
      <c r="AB2570" s="368"/>
      <c r="AC2570" s="368"/>
      <c r="AD2570" s="369"/>
    </row>
    <row r="2571" spans="1:46" ht="15" customHeight="1">
      <c r="A2571" s="152"/>
      <c r="B2571"/>
      <c r="C2571"/>
      <c r="D2571"/>
      <c r="E2571"/>
      <c r="F2571"/>
      <c r="G2571"/>
      <c r="H2571"/>
      <c r="I2571"/>
      <c r="J2571"/>
      <c r="K2571"/>
      <c r="L2571"/>
      <c r="M2571"/>
      <c r="N2571"/>
      <c r="O2571"/>
      <c r="P2571"/>
      <c r="Q2571"/>
      <c r="R2571"/>
      <c r="S2571"/>
      <c r="T2571"/>
      <c r="U2571"/>
      <c r="V2571"/>
      <c r="W2571"/>
      <c r="X2571"/>
      <c r="Y2571"/>
      <c r="Z2571"/>
      <c r="AA2571"/>
      <c r="AB2571"/>
      <c r="AC2571"/>
      <c r="AD2571"/>
    </row>
    <row r="2572" spans="1:46" ht="15" customHeight="1">
      <c r="A2572" s="152"/>
      <c r="B2572" s="283" t="str">
        <f>IF(AO2568=0,"","Error: verificar sumas por fila.")</f>
        <v/>
      </c>
      <c r="C2572" s="283"/>
      <c r="D2572" s="283"/>
      <c r="E2572" s="283"/>
      <c r="F2572" s="283"/>
      <c r="G2572" s="283"/>
      <c r="H2572" s="283"/>
      <c r="I2572" s="283"/>
      <c r="J2572" s="283"/>
      <c r="K2572" s="283"/>
      <c r="L2572" s="283"/>
      <c r="M2572" s="283"/>
      <c r="N2572" s="283"/>
      <c r="O2572" s="283"/>
      <c r="P2572" s="283"/>
      <c r="Q2572" s="283"/>
      <c r="R2572" s="283"/>
      <c r="S2572" s="283"/>
      <c r="T2572" s="283"/>
      <c r="U2572" s="283"/>
      <c r="V2572" s="283"/>
      <c r="W2572" s="283"/>
      <c r="X2572" s="283"/>
      <c r="Y2572" s="283"/>
      <c r="Z2572" s="283"/>
      <c r="AA2572" s="283"/>
      <c r="AB2572" s="283"/>
      <c r="AC2572" s="283"/>
      <c r="AD2572" s="283"/>
    </row>
    <row r="2573" spans="1:46" ht="15" customHeight="1">
      <c r="A2573" s="152"/>
      <c r="B2573" s="283" t="str">
        <f>IF(AT2568=0,"","Error: verificar la consistencia entre el Personal que incumplio y Personal Obligado a presentar declaración.")</f>
        <v/>
      </c>
      <c r="C2573" s="283"/>
      <c r="D2573" s="283"/>
      <c r="E2573" s="283"/>
      <c r="F2573" s="283"/>
      <c r="G2573" s="283"/>
      <c r="H2573" s="283"/>
      <c r="I2573" s="283"/>
      <c r="J2573" s="283"/>
      <c r="K2573" s="283"/>
      <c r="L2573" s="283"/>
      <c r="M2573" s="283"/>
      <c r="N2573" s="283"/>
      <c r="O2573" s="283"/>
      <c r="P2573" s="283"/>
      <c r="Q2573" s="283"/>
      <c r="R2573" s="283"/>
      <c r="S2573" s="283"/>
      <c r="T2573" s="283"/>
      <c r="U2573" s="283"/>
      <c r="V2573" s="283"/>
      <c r="W2573" s="283"/>
      <c r="X2573" s="283"/>
      <c r="Y2573" s="283"/>
      <c r="Z2573" s="283"/>
      <c r="AA2573" s="283"/>
      <c r="AB2573" s="283"/>
      <c r="AC2573" s="283"/>
      <c r="AD2573" s="283"/>
    </row>
    <row r="2574" spans="1:46" ht="15" customHeight="1">
      <c r="A2574" s="152"/>
      <c r="B2574" s="315" t="str">
        <f>IF(AQ2567=0,"","Error: debe completar toda la información requerida.")</f>
        <v/>
      </c>
      <c r="C2574" s="315"/>
      <c r="D2574" s="315"/>
      <c r="E2574" s="315"/>
      <c r="F2574" s="315"/>
      <c r="G2574" s="315"/>
      <c r="H2574" s="315"/>
      <c r="I2574" s="315"/>
      <c r="J2574" s="315"/>
      <c r="K2574" s="315"/>
      <c r="L2574" s="315"/>
      <c r="M2574" s="315"/>
      <c r="N2574" s="315"/>
      <c r="O2574" s="315"/>
      <c r="P2574" s="315"/>
      <c r="Q2574" s="315"/>
      <c r="R2574" s="315"/>
      <c r="S2574" s="315"/>
      <c r="T2574" s="315"/>
      <c r="U2574" s="315"/>
      <c r="V2574" s="315"/>
      <c r="W2574" s="315"/>
      <c r="X2574" s="315"/>
      <c r="Y2574" s="315"/>
      <c r="Z2574" s="315"/>
      <c r="AA2574" s="315"/>
      <c r="AB2574" s="315"/>
      <c r="AC2574" s="315"/>
      <c r="AD2574" s="315"/>
    </row>
    <row r="2575" spans="1:46" ht="15" customHeight="1">
      <c r="A2575" s="152"/>
      <c r="B2575"/>
      <c r="C2575"/>
      <c r="D2575"/>
      <c r="E2575"/>
      <c r="F2575"/>
      <c r="G2575"/>
      <c r="H2575"/>
      <c r="I2575"/>
      <c r="J2575"/>
      <c r="K2575"/>
      <c r="L2575"/>
      <c r="M2575"/>
      <c r="N2575"/>
      <c r="O2575"/>
      <c r="P2575"/>
      <c r="Q2575"/>
      <c r="R2575"/>
      <c r="S2575"/>
      <c r="T2575"/>
      <c r="U2575"/>
      <c r="V2575"/>
      <c r="W2575"/>
      <c r="X2575"/>
      <c r="Y2575"/>
      <c r="Z2575"/>
      <c r="AA2575"/>
      <c r="AB2575"/>
      <c r="AC2575"/>
      <c r="AD2575"/>
    </row>
    <row r="2576" spans="1:46" ht="15" customHeight="1" thickBot="1">
      <c r="A2576" s="152"/>
      <c r="B2576"/>
      <c r="C2576"/>
      <c r="D2576"/>
      <c r="E2576"/>
      <c r="F2576"/>
      <c r="G2576"/>
      <c r="H2576"/>
      <c r="I2576"/>
      <c r="J2576"/>
      <c r="K2576"/>
      <c r="L2576"/>
      <c r="M2576"/>
      <c r="N2576"/>
      <c r="O2576"/>
      <c r="P2576"/>
      <c r="Q2576"/>
      <c r="R2576"/>
      <c r="S2576"/>
      <c r="T2576"/>
      <c r="U2576"/>
      <c r="V2576"/>
      <c r="W2576"/>
      <c r="X2576"/>
      <c r="Y2576"/>
      <c r="Z2576"/>
      <c r="AA2576"/>
      <c r="AB2576"/>
      <c r="AC2576"/>
      <c r="AD2576"/>
    </row>
    <row r="2577" spans="1:30" ht="15" customHeight="1" thickBot="1">
      <c r="A2577" s="157" t="s">
        <v>355</v>
      </c>
      <c r="B2577" s="351" t="s">
        <v>831</v>
      </c>
      <c r="C2577" s="352"/>
      <c r="D2577" s="352"/>
      <c r="E2577" s="352"/>
      <c r="F2577" s="352"/>
      <c r="G2577" s="352"/>
      <c r="H2577" s="352"/>
      <c r="I2577" s="352"/>
      <c r="J2577" s="352"/>
      <c r="K2577" s="352"/>
      <c r="L2577" s="352"/>
      <c r="M2577" s="352"/>
      <c r="N2577" s="352"/>
      <c r="O2577" s="352"/>
      <c r="P2577" s="352"/>
      <c r="Q2577" s="352"/>
      <c r="R2577" s="352"/>
      <c r="S2577" s="352"/>
      <c r="T2577" s="352"/>
      <c r="U2577" s="352"/>
      <c r="V2577" s="352"/>
      <c r="W2577" s="352"/>
      <c r="X2577" s="352"/>
      <c r="Y2577" s="352"/>
      <c r="Z2577" s="352"/>
      <c r="AA2577" s="352"/>
      <c r="AB2577" s="352"/>
      <c r="AC2577" s="352"/>
      <c r="AD2577" s="353"/>
    </row>
    <row r="2578" spans="1:30" ht="15" customHeight="1">
      <c r="A2578" s="152"/>
      <c r="B2578" s="413" t="s">
        <v>447</v>
      </c>
      <c r="C2578" s="414"/>
      <c r="D2578" s="414"/>
      <c r="E2578" s="414"/>
      <c r="F2578" s="414"/>
      <c r="G2578" s="414"/>
      <c r="H2578" s="414"/>
      <c r="I2578" s="414"/>
      <c r="J2578" s="414"/>
      <c r="K2578" s="414"/>
      <c r="L2578" s="414"/>
      <c r="M2578" s="414"/>
      <c r="N2578" s="414"/>
      <c r="O2578" s="414"/>
      <c r="P2578" s="414"/>
      <c r="Q2578" s="414"/>
      <c r="R2578" s="414"/>
      <c r="S2578" s="414"/>
      <c r="T2578" s="414"/>
      <c r="U2578" s="414"/>
      <c r="V2578" s="414"/>
      <c r="W2578" s="414"/>
      <c r="X2578" s="414"/>
      <c r="Y2578" s="414"/>
      <c r="Z2578" s="414"/>
      <c r="AA2578" s="414"/>
      <c r="AB2578" s="414"/>
      <c r="AC2578" s="414"/>
      <c r="AD2578" s="415"/>
    </row>
    <row r="2579" spans="1:30" ht="36" customHeight="1">
      <c r="A2579" s="152"/>
      <c r="B2579" s="186"/>
      <c r="C2579" s="340" t="s">
        <v>832</v>
      </c>
      <c r="D2579" s="340"/>
      <c r="E2579" s="340"/>
      <c r="F2579" s="340"/>
      <c r="G2579" s="340"/>
      <c r="H2579" s="340"/>
      <c r="I2579" s="340"/>
      <c r="J2579" s="340"/>
      <c r="K2579" s="340"/>
      <c r="L2579" s="340"/>
      <c r="M2579" s="340"/>
      <c r="N2579" s="340"/>
      <c r="O2579" s="340"/>
      <c r="P2579" s="340"/>
      <c r="Q2579" s="340"/>
      <c r="R2579" s="340"/>
      <c r="S2579" s="340"/>
      <c r="T2579" s="340"/>
      <c r="U2579" s="340"/>
      <c r="V2579" s="340"/>
      <c r="W2579" s="340"/>
      <c r="X2579" s="340"/>
      <c r="Y2579" s="340"/>
      <c r="Z2579" s="340"/>
      <c r="AA2579" s="340"/>
      <c r="AB2579" s="340"/>
      <c r="AC2579" s="340"/>
      <c r="AD2579" s="419"/>
    </row>
    <row r="2580" spans="1:30" ht="15" customHeight="1">
      <c r="A2580" s="152"/>
      <c r="B2580" s="453" t="s">
        <v>562</v>
      </c>
      <c r="C2580" s="454"/>
      <c r="D2580" s="454"/>
      <c r="E2580" s="454"/>
      <c r="F2580" s="454"/>
      <c r="G2580" s="454"/>
      <c r="H2580" s="454"/>
      <c r="I2580" s="454"/>
      <c r="J2580" s="454"/>
      <c r="K2580" s="454"/>
      <c r="L2580" s="454"/>
      <c r="M2580" s="454"/>
      <c r="N2580" s="454"/>
      <c r="O2580" s="454"/>
      <c r="P2580" s="454"/>
      <c r="Q2580" s="454"/>
      <c r="R2580" s="454"/>
      <c r="S2580" s="454"/>
      <c r="T2580" s="454"/>
      <c r="U2580" s="454"/>
      <c r="V2580" s="454"/>
      <c r="W2580" s="454"/>
      <c r="X2580" s="454"/>
      <c r="Y2580" s="454"/>
      <c r="Z2580" s="454"/>
      <c r="AA2580" s="454"/>
      <c r="AB2580" s="454"/>
      <c r="AC2580" s="454"/>
      <c r="AD2580" s="455"/>
    </row>
    <row r="2581" spans="1:30" ht="24" customHeight="1">
      <c r="A2581" s="152"/>
      <c r="B2581" s="151"/>
      <c r="C2581" s="349" t="s">
        <v>657</v>
      </c>
      <c r="D2581" s="349"/>
      <c r="E2581" s="349"/>
      <c r="F2581" s="349"/>
      <c r="G2581" s="349"/>
      <c r="H2581" s="349"/>
      <c r="I2581" s="349"/>
      <c r="J2581" s="349"/>
      <c r="K2581" s="349"/>
      <c r="L2581" s="349"/>
      <c r="M2581" s="349"/>
      <c r="N2581" s="349"/>
      <c r="O2581" s="349"/>
      <c r="P2581" s="349"/>
      <c r="Q2581" s="349"/>
      <c r="R2581" s="349"/>
      <c r="S2581" s="349"/>
      <c r="T2581" s="349"/>
      <c r="U2581" s="349"/>
      <c r="V2581" s="349"/>
      <c r="W2581" s="349"/>
      <c r="X2581" s="349"/>
      <c r="Y2581" s="349"/>
      <c r="Z2581" s="349"/>
      <c r="AA2581" s="349"/>
      <c r="AB2581" s="349"/>
      <c r="AC2581" s="349"/>
      <c r="AD2581" s="395"/>
    </row>
    <row r="2582" spans="1:30" ht="15" customHeight="1">
      <c r="A2582" s="152"/>
      <c r="B2582"/>
      <c r="C2582"/>
      <c r="D2582"/>
      <c r="E2582"/>
      <c r="F2582"/>
      <c r="G2582"/>
      <c r="H2582"/>
      <c r="I2582"/>
      <c r="J2582"/>
      <c r="K2582"/>
      <c r="L2582"/>
      <c r="M2582"/>
      <c r="N2582"/>
      <c r="O2582"/>
      <c r="P2582"/>
      <c r="Q2582"/>
      <c r="R2582"/>
      <c r="S2582"/>
      <c r="T2582"/>
      <c r="U2582"/>
      <c r="V2582"/>
      <c r="W2582"/>
      <c r="X2582"/>
      <c r="Y2582"/>
      <c r="Z2582"/>
      <c r="AA2582"/>
      <c r="AB2582"/>
      <c r="AC2582"/>
      <c r="AD2582"/>
    </row>
    <row r="2583" spans="1:30" ht="15" customHeight="1">
      <c r="A2583" s="158" t="s">
        <v>833</v>
      </c>
      <c r="B2583" s="422" t="s">
        <v>704</v>
      </c>
      <c r="C2583" s="422"/>
      <c r="D2583" s="422"/>
      <c r="E2583" s="422"/>
      <c r="F2583" s="422"/>
      <c r="G2583" s="422"/>
      <c r="H2583" s="422"/>
      <c r="I2583" s="422"/>
      <c r="J2583" s="422"/>
      <c r="K2583" s="422"/>
      <c r="L2583" s="422"/>
      <c r="M2583" s="422"/>
      <c r="N2583" s="422"/>
      <c r="O2583" s="422"/>
      <c r="P2583" s="422"/>
      <c r="Q2583" s="422"/>
      <c r="R2583" s="422"/>
      <c r="S2583" s="422"/>
      <c r="T2583" s="422"/>
      <c r="U2583" s="422"/>
      <c r="V2583" s="422"/>
      <c r="W2583" s="422"/>
      <c r="X2583" s="422"/>
      <c r="Y2583" s="422"/>
      <c r="Z2583" s="422"/>
      <c r="AA2583" s="422"/>
      <c r="AB2583" s="422"/>
      <c r="AC2583" s="422"/>
      <c r="AD2583" s="422"/>
    </row>
    <row r="2584" spans="1:30" ht="15" customHeight="1">
      <c r="A2584" s="192"/>
      <c r="B2584" s="7"/>
      <c r="C2584" s="340" t="s">
        <v>658</v>
      </c>
      <c r="D2584" s="340"/>
      <c r="E2584" s="340"/>
      <c r="F2584" s="340"/>
      <c r="G2584" s="340"/>
      <c r="H2584" s="340"/>
      <c r="I2584" s="340"/>
      <c r="J2584" s="340"/>
      <c r="K2584" s="340"/>
      <c r="L2584" s="340"/>
      <c r="M2584" s="340"/>
      <c r="N2584" s="340"/>
      <c r="O2584" s="340"/>
      <c r="P2584" s="340"/>
      <c r="Q2584" s="340"/>
      <c r="R2584" s="340"/>
      <c r="S2584" s="340"/>
      <c r="T2584" s="340"/>
      <c r="U2584" s="340"/>
      <c r="V2584" s="340"/>
      <c r="W2584" s="340"/>
      <c r="X2584" s="340"/>
      <c r="Y2584" s="340"/>
      <c r="Z2584" s="340"/>
      <c r="AA2584" s="340"/>
      <c r="AB2584" s="340"/>
      <c r="AC2584" s="340"/>
      <c r="AD2584" s="340"/>
    </row>
    <row r="2585" spans="1:30" ht="15" customHeight="1" thickBot="1">
      <c r="A2585" s="192"/>
      <c r="B2585" s="7"/>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row>
    <row r="2586" spans="1:30" ht="15" customHeight="1" thickBot="1">
      <c r="A2586" s="192"/>
      <c r="B2586" s="7"/>
      <c r="C2586" s="235"/>
      <c r="D2586" s="3" t="s">
        <v>659</v>
      </c>
      <c r="E2586" s="7"/>
      <c r="F2586" s="7"/>
      <c r="G2586" s="7"/>
      <c r="H2586" s="7"/>
      <c r="I2586" s="235"/>
      <c r="J2586" s="3" t="s">
        <v>834</v>
      </c>
      <c r="K2586" s="7"/>
      <c r="L2586" s="7"/>
      <c r="M2586" s="7"/>
      <c r="N2586" s="7"/>
      <c r="O2586" s="7"/>
      <c r="P2586" s="7"/>
      <c r="Q2586" s="7"/>
      <c r="R2586" s="7"/>
      <c r="S2586" s="7"/>
      <c r="T2586" s="235"/>
      <c r="U2586" s="3" t="s">
        <v>835</v>
      </c>
      <c r="V2586" s="7"/>
      <c r="W2586" s="7"/>
      <c r="X2586" s="7"/>
      <c r="Y2586" s="7"/>
      <c r="Z2586" s="7"/>
      <c r="AA2586" s="7"/>
      <c r="AB2586" s="7"/>
      <c r="AC2586" s="7"/>
      <c r="AD2586" s="7"/>
    </row>
    <row r="2587" spans="1:30" ht="15" customHeight="1">
      <c r="A2587" s="152"/>
      <c r="B2587" s="107"/>
      <c r="C2587" s="83"/>
      <c r="D2587" s="102"/>
      <c r="E2587" s="102"/>
      <c r="F2587" s="102"/>
      <c r="G2587" s="102"/>
      <c r="H2587" s="102"/>
      <c r="I2587" s="102"/>
      <c r="J2587" s="102"/>
      <c r="K2587" s="102"/>
      <c r="L2587" s="102"/>
      <c r="M2587" s="102"/>
      <c r="N2587" s="102"/>
      <c r="O2587" s="102"/>
      <c r="P2587" s="102"/>
      <c r="Q2587" s="102"/>
      <c r="R2587" s="102"/>
      <c r="S2587" s="102"/>
      <c r="T2587" s="102"/>
      <c r="U2587" s="102"/>
      <c r="V2587" s="102"/>
      <c r="W2587" s="102"/>
      <c r="X2587" s="102"/>
      <c r="Y2587" s="102"/>
      <c r="Z2587" s="102"/>
      <c r="AA2587" s="102"/>
      <c r="AB2587" s="102"/>
      <c r="AC2587" s="102"/>
      <c r="AD2587" s="102"/>
    </row>
    <row r="2588" spans="1:30" ht="24" customHeight="1">
      <c r="A2588" s="166"/>
      <c r="B2588" s="7"/>
      <c r="C2588" s="340" t="s">
        <v>194</v>
      </c>
      <c r="D2588" s="340"/>
      <c r="E2588" s="340"/>
      <c r="F2588" s="340"/>
      <c r="G2588" s="340"/>
      <c r="H2588" s="340"/>
      <c r="I2588" s="340"/>
      <c r="J2588" s="340"/>
      <c r="K2588" s="340"/>
      <c r="L2588" s="340"/>
      <c r="M2588" s="340"/>
      <c r="N2588" s="340"/>
      <c r="O2588" s="340"/>
      <c r="P2588" s="340"/>
      <c r="Q2588" s="340"/>
      <c r="R2588" s="340"/>
      <c r="S2588" s="340"/>
      <c r="T2588" s="340"/>
      <c r="U2588" s="340"/>
      <c r="V2588" s="340"/>
      <c r="W2588" s="340"/>
      <c r="X2588" s="340"/>
      <c r="Y2588" s="340"/>
      <c r="Z2588" s="340"/>
      <c r="AA2588" s="340"/>
      <c r="AB2588" s="340"/>
      <c r="AC2588" s="340"/>
      <c r="AD2588" s="340"/>
    </row>
    <row r="2589" spans="1:30" ht="60" customHeight="1">
      <c r="A2589" s="166"/>
      <c r="B2589" s="7"/>
      <c r="C2589" s="367"/>
      <c r="D2589" s="368"/>
      <c r="E2589" s="368"/>
      <c r="F2589" s="368"/>
      <c r="G2589" s="368"/>
      <c r="H2589" s="368"/>
      <c r="I2589" s="368"/>
      <c r="J2589" s="368"/>
      <c r="K2589" s="368"/>
      <c r="L2589" s="368"/>
      <c r="M2589" s="368"/>
      <c r="N2589" s="368"/>
      <c r="O2589" s="368"/>
      <c r="P2589" s="368"/>
      <c r="Q2589" s="368"/>
      <c r="R2589" s="368"/>
      <c r="S2589" s="368"/>
      <c r="T2589" s="368"/>
      <c r="U2589" s="368"/>
      <c r="V2589" s="368"/>
      <c r="W2589" s="368"/>
      <c r="X2589" s="368"/>
      <c r="Y2589" s="368"/>
      <c r="Z2589" s="368"/>
      <c r="AA2589" s="368"/>
      <c r="AB2589" s="368"/>
      <c r="AC2589" s="368"/>
      <c r="AD2589" s="369"/>
    </row>
    <row r="2590" spans="1:30" ht="15" customHeight="1">
      <c r="A2590" s="152"/>
      <c r="B2590" s="107"/>
      <c r="C2590" s="83"/>
      <c r="D2590" s="102"/>
      <c r="E2590" s="102"/>
      <c r="F2590" s="102"/>
      <c r="G2590" s="102"/>
      <c r="H2590" s="102"/>
      <c r="I2590" s="102"/>
      <c r="J2590" s="102"/>
      <c r="K2590" s="102"/>
      <c r="L2590" s="102"/>
      <c r="M2590" s="102"/>
      <c r="N2590" s="102"/>
      <c r="O2590" s="102"/>
      <c r="P2590" s="102"/>
      <c r="Q2590" s="102"/>
      <c r="R2590" s="102"/>
      <c r="S2590" s="102"/>
      <c r="T2590" s="102"/>
      <c r="U2590" s="102"/>
      <c r="V2590" s="102"/>
      <c r="W2590" s="102"/>
      <c r="X2590" s="102"/>
      <c r="Y2590" s="102"/>
      <c r="Z2590" s="102"/>
      <c r="AA2590" s="102"/>
      <c r="AB2590" s="102"/>
      <c r="AC2590" s="102"/>
      <c r="AD2590" s="102"/>
    </row>
    <row r="2591" spans="1:30" ht="15" customHeight="1">
      <c r="A2591" s="152"/>
      <c r="B2591" s="283" t="str">
        <f>IF(COUNTIF(C2586:T2586,"X")&gt;1,"Error: seleccionar sólo un código.","")</f>
        <v/>
      </c>
      <c r="C2591" s="283"/>
      <c r="D2591" s="283"/>
      <c r="E2591" s="283"/>
      <c r="F2591" s="283"/>
      <c r="G2591" s="283"/>
      <c r="H2591" s="283"/>
      <c r="I2591" s="283"/>
      <c r="J2591" s="283"/>
      <c r="K2591" s="283"/>
      <c r="L2591" s="283"/>
      <c r="M2591" s="283"/>
      <c r="N2591" s="283"/>
      <c r="O2591" s="283"/>
      <c r="P2591" s="283"/>
      <c r="Q2591" s="283"/>
      <c r="R2591" s="283"/>
      <c r="S2591" s="283"/>
      <c r="T2591" s="283"/>
      <c r="U2591" s="283"/>
      <c r="V2591" s="283"/>
      <c r="W2591" s="283"/>
      <c r="X2591" s="283"/>
      <c r="Y2591" s="283"/>
      <c r="Z2591" s="283"/>
      <c r="AA2591" s="283"/>
      <c r="AB2591" s="283"/>
      <c r="AC2591" s="283"/>
      <c r="AD2591" s="283"/>
    </row>
    <row r="2592" spans="1:30" ht="15" customHeight="1">
      <c r="A2592" s="152"/>
      <c r="B2592" s="107"/>
      <c r="C2592" s="83"/>
      <c r="D2592" s="102"/>
      <c r="E2592" s="102"/>
      <c r="F2592" s="102"/>
      <c r="G2592" s="102"/>
      <c r="H2592" s="102"/>
      <c r="I2592" s="102"/>
      <c r="J2592" s="102"/>
      <c r="K2592" s="102"/>
      <c r="L2592" s="102"/>
      <c r="M2592" s="102"/>
      <c r="N2592" s="102"/>
      <c r="O2592" s="102"/>
      <c r="P2592" s="102"/>
      <c r="Q2592" s="102"/>
      <c r="R2592" s="102"/>
      <c r="S2592" s="102"/>
      <c r="T2592" s="102"/>
      <c r="U2592" s="102"/>
      <c r="V2592" s="102"/>
      <c r="W2592" s="102"/>
      <c r="X2592" s="102"/>
      <c r="Y2592" s="102"/>
      <c r="Z2592" s="102"/>
      <c r="AA2592" s="102"/>
      <c r="AB2592" s="102"/>
      <c r="AC2592" s="102"/>
      <c r="AD2592" s="102"/>
    </row>
    <row r="2593" spans="1:44" ht="15" customHeight="1">
      <c r="A2593" s="152"/>
      <c r="B2593" s="107"/>
      <c r="C2593" s="83"/>
      <c r="D2593" s="102"/>
      <c r="E2593" s="102"/>
      <c r="F2593" s="102"/>
      <c r="G2593" s="102"/>
      <c r="H2593" s="102"/>
      <c r="I2593" s="102"/>
      <c r="J2593" s="102"/>
      <c r="K2593" s="102"/>
      <c r="L2593" s="102"/>
      <c r="M2593" s="102"/>
      <c r="N2593" s="102"/>
      <c r="O2593" s="102"/>
      <c r="P2593" s="102"/>
      <c r="Q2593" s="102"/>
      <c r="R2593" s="102"/>
      <c r="S2593" s="102"/>
      <c r="T2593" s="102"/>
      <c r="U2593" s="102"/>
      <c r="V2593" s="102"/>
      <c r="W2593" s="102"/>
      <c r="X2593" s="102"/>
      <c r="Y2593" s="102"/>
      <c r="Z2593" s="102"/>
      <c r="AA2593" s="102"/>
      <c r="AB2593" s="102"/>
      <c r="AC2593" s="102"/>
      <c r="AD2593" s="102"/>
    </row>
    <row r="2594" spans="1:44" ht="15" customHeight="1">
      <c r="A2594" s="152"/>
      <c r="B2594" s="107"/>
      <c r="C2594" s="83"/>
      <c r="D2594" s="102"/>
      <c r="E2594" s="102"/>
      <c r="F2594" s="102"/>
      <c r="G2594" s="102"/>
      <c r="H2594" s="102"/>
      <c r="I2594" s="102"/>
      <c r="J2594" s="102"/>
      <c r="K2594" s="102"/>
      <c r="L2594" s="102"/>
      <c r="M2594" s="102"/>
      <c r="N2594" s="102"/>
      <c r="O2594" s="102"/>
      <c r="P2594" s="102"/>
      <c r="Q2594" s="102"/>
      <c r="R2594" s="102"/>
      <c r="S2594" s="102"/>
      <c r="T2594" s="102"/>
      <c r="U2594" s="102"/>
      <c r="V2594" s="102"/>
      <c r="W2594" s="102"/>
      <c r="X2594" s="102"/>
      <c r="Y2594" s="102"/>
      <c r="Z2594" s="102"/>
      <c r="AA2594" s="102"/>
      <c r="AB2594" s="102"/>
      <c r="AC2594" s="102"/>
      <c r="AD2594" s="102"/>
    </row>
    <row r="2595" spans="1:44" ht="15" customHeight="1">
      <c r="A2595" s="152"/>
      <c r="B2595" s="107"/>
      <c r="C2595" s="83"/>
      <c r="D2595" s="102"/>
      <c r="E2595" s="102"/>
      <c r="F2595" s="102"/>
      <c r="G2595" s="102"/>
      <c r="H2595" s="102"/>
      <c r="I2595" s="102"/>
      <c r="J2595" s="102"/>
      <c r="K2595" s="102"/>
      <c r="L2595" s="102"/>
      <c r="M2595" s="102"/>
      <c r="N2595" s="102"/>
      <c r="O2595" s="102"/>
      <c r="P2595" s="102"/>
      <c r="Q2595" s="102"/>
      <c r="R2595" s="102"/>
      <c r="S2595" s="102"/>
      <c r="T2595" s="102"/>
      <c r="U2595" s="102"/>
      <c r="V2595" s="102"/>
      <c r="W2595" s="102"/>
      <c r="X2595" s="102"/>
      <c r="Y2595" s="102"/>
      <c r="Z2595" s="102"/>
      <c r="AA2595" s="102"/>
      <c r="AB2595" s="102"/>
      <c r="AC2595" s="102"/>
      <c r="AD2595" s="102"/>
    </row>
    <row r="2596" spans="1:44" ht="48" customHeight="1">
      <c r="A2596" s="158" t="s">
        <v>836</v>
      </c>
      <c r="B2596" s="354" t="s">
        <v>705</v>
      </c>
      <c r="C2596" s="354"/>
      <c r="D2596" s="354"/>
      <c r="E2596" s="354"/>
      <c r="F2596" s="354"/>
      <c r="G2596" s="354"/>
      <c r="H2596" s="354"/>
      <c r="I2596" s="354"/>
      <c r="J2596" s="354"/>
      <c r="K2596" s="354"/>
      <c r="L2596" s="354"/>
      <c r="M2596" s="354"/>
      <c r="N2596" s="354"/>
      <c r="O2596" s="354"/>
      <c r="P2596" s="354"/>
      <c r="Q2596" s="354"/>
      <c r="R2596" s="354"/>
      <c r="S2596" s="354"/>
      <c r="T2596" s="354"/>
      <c r="U2596" s="354"/>
      <c r="V2596" s="354"/>
      <c r="W2596" s="354"/>
      <c r="X2596" s="354"/>
      <c r="Y2596" s="354"/>
      <c r="Z2596" s="354"/>
      <c r="AA2596" s="354"/>
      <c r="AB2596" s="354"/>
      <c r="AC2596" s="354"/>
      <c r="AD2596" s="354"/>
    </row>
    <row r="2597" spans="1:44" ht="24" customHeight="1">
      <c r="A2597" s="53"/>
      <c r="B2597" s="160"/>
      <c r="C2597" s="344" t="s">
        <v>660</v>
      </c>
      <c r="D2597" s="344"/>
      <c r="E2597" s="344"/>
      <c r="F2597" s="344"/>
      <c r="G2597" s="344"/>
      <c r="H2597" s="344"/>
      <c r="I2597" s="344"/>
      <c r="J2597" s="344"/>
      <c r="K2597" s="344"/>
      <c r="L2597" s="344"/>
      <c r="M2597" s="344"/>
      <c r="N2597" s="344"/>
      <c r="O2597" s="344"/>
      <c r="P2597" s="344"/>
      <c r="Q2597" s="344"/>
      <c r="R2597" s="344"/>
      <c r="S2597" s="344"/>
      <c r="T2597" s="344"/>
      <c r="U2597" s="344"/>
      <c r="V2597" s="344"/>
      <c r="W2597" s="344"/>
      <c r="X2597" s="344"/>
      <c r="Y2597" s="344"/>
      <c r="Z2597" s="344"/>
      <c r="AA2597" s="344"/>
      <c r="AB2597" s="344"/>
      <c r="AC2597" s="344"/>
      <c r="AD2597" s="344"/>
    </row>
    <row r="2598" spans="1:44" ht="15" customHeight="1">
      <c r="A2598" s="166"/>
      <c r="B2598"/>
      <c r="C2598" s="341" t="s">
        <v>661</v>
      </c>
      <c r="D2598" s="341"/>
      <c r="E2598" s="341"/>
      <c r="F2598" s="341"/>
      <c r="G2598" s="341"/>
      <c r="H2598" s="341"/>
      <c r="I2598" s="341"/>
      <c r="J2598" s="341"/>
      <c r="K2598" s="341"/>
      <c r="L2598" s="341"/>
      <c r="M2598" s="341"/>
      <c r="N2598" s="341"/>
      <c r="O2598" s="341"/>
      <c r="P2598" s="341"/>
      <c r="Q2598" s="341"/>
      <c r="R2598" s="341"/>
      <c r="S2598" s="341"/>
      <c r="T2598" s="341"/>
      <c r="U2598" s="341"/>
      <c r="V2598" s="341"/>
      <c r="W2598" s="341"/>
      <c r="X2598" s="341"/>
      <c r="Y2598" s="341"/>
      <c r="Z2598" s="341"/>
      <c r="AA2598" s="341"/>
      <c r="AB2598" s="341"/>
      <c r="AC2598" s="341"/>
      <c r="AD2598" s="341"/>
    </row>
    <row r="2599" spans="1:44" ht="24" customHeight="1">
      <c r="A2599" s="166"/>
      <c r="B2599"/>
      <c r="C2599" s="341" t="s">
        <v>662</v>
      </c>
      <c r="D2599" s="341"/>
      <c r="E2599" s="341"/>
      <c r="F2599" s="341"/>
      <c r="G2599" s="341"/>
      <c r="H2599" s="341"/>
      <c r="I2599" s="341"/>
      <c r="J2599" s="341"/>
      <c r="K2599" s="341"/>
      <c r="L2599" s="341"/>
      <c r="M2599" s="341"/>
      <c r="N2599" s="341"/>
      <c r="O2599" s="341"/>
      <c r="P2599" s="341"/>
      <c r="Q2599" s="341"/>
      <c r="R2599" s="341"/>
      <c r="S2599" s="341"/>
      <c r="T2599" s="341"/>
      <c r="U2599" s="341"/>
      <c r="V2599" s="341"/>
      <c r="W2599" s="341"/>
      <c r="X2599" s="341"/>
      <c r="Y2599" s="341"/>
      <c r="Z2599" s="341"/>
      <c r="AA2599" s="341"/>
      <c r="AB2599" s="341"/>
      <c r="AC2599" s="341"/>
      <c r="AD2599" s="341"/>
    </row>
    <row r="2600" spans="1:44" ht="24" customHeight="1">
      <c r="A2600" s="166"/>
      <c r="B2600"/>
      <c r="C2600" s="341" t="s">
        <v>663</v>
      </c>
      <c r="D2600" s="341"/>
      <c r="E2600" s="341"/>
      <c r="F2600" s="341"/>
      <c r="G2600" s="341"/>
      <c r="H2600" s="341"/>
      <c r="I2600" s="341"/>
      <c r="J2600" s="341"/>
      <c r="K2600" s="341"/>
      <c r="L2600" s="341"/>
      <c r="M2600" s="341"/>
      <c r="N2600" s="341"/>
      <c r="O2600" s="341"/>
      <c r="P2600" s="341"/>
      <c r="Q2600" s="341"/>
      <c r="R2600" s="341"/>
      <c r="S2600" s="341"/>
      <c r="T2600" s="341"/>
      <c r="U2600" s="341"/>
      <c r="V2600" s="341"/>
      <c r="W2600" s="341"/>
      <c r="X2600" s="341"/>
      <c r="Y2600" s="341"/>
      <c r="Z2600" s="341"/>
      <c r="AA2600" s="341"/>
      <c r="AB2600" s="341"/>
      <c r="AC2600" s="341"/>
      <c r="AD2600" s="341"/>
    </row>
    <row r="2601" spans="1:44" ht="24" customHeight="1">
      <c r="A2601" s="166"/>
      <c r="B2601"/>
      <c r="C2601" s="341" t="s">
        <v>664</v>
      </c>
      <c r="D2601" s="341"/>
      <c r="E2601" s="341"/>
      <c r="F2601" s="341"/>
      <c r="G2601" s="341"/>
      <c r="H2601" s="341"/>
      <c r="I2601" s="341"/>
      <c r="J2601" s="341"/>
      <c r="K2601" s="341"/>
      <c r="L2601" s="341"/>
      <c r="M2601" s="341"/>
      <c r="N2601" s="341"/>
      <c r="O2601" s="341"/>
      <c r="P2601" s="341"/>
      <c r="Q2601" s="341"/>
      <c r="R2601" s="341"/>
      <c r="S2601" s="341"/>
      <c r="T2601" s="341"/>
      <c r="U2601" s="341"/>
      <c r="V2601" s="341"/>
      <c r="W2601" s="341"/>
      <c r="X2601" s="341"/>
      <c r="Y2601" s="341"/>
      <c r="Z2601" s="341"/>
      <c r="AA2601" s="341"/>
      <c r="AB2601" s="341"/>
      <c r="AC2601" s="341"/>
      <c r="AD2601" s="341"/>
    </row>
    <row r="2602" spans="1:44" ht="24" customHeight="1">
      <c r="A2602" s="166"/>
      <c r="B2602"/>
      <c r="C2602" s="340" t="s">
        <v>665</v>
      </c>
      <c r="D2602" s="340"/>
      <c r="E2602" s="340"/>
      <c r="F2602" s="340"/>
      <c r="G2602" s="340"/>
      <c r="H2602" s="340"/>
      <c r="I2602" s="340"/>
      <c r="J2602" s="340"/>
      <c r="K2602" s="340"/>
      <c r="L2602" s="340"/>
      <c r="M2602" s="340"/>
      <c r="N2602" s="340"/>
      <c r="O2602" s="340"/>
      <c r="P2602" s="340"/>
      <c r="Q2602" s="340"/>
      <c r="R2602" s="340"/>
      <c r="S2602" s="340"/>
      <c r="T2602" s="340"/>
      <c r="U2602" s="340"/>
      <c r="V2602" s="340"/>
      <c r="W2602" s="340"/>
      <c r="X2602" s="340"/>
      <c r="Y2602" s="340"/>
      <c r="Z2602" s="340"/>
      <c r="AA2602" s="340"/>
      <c r="AB2602" s="340"/>
      <c r="AC2602" s="340"/>
      <c r="AD2602" s="340"/>
    </row>
    <row r="2603" spans="1:44" ht="24" customHeight="1">
      <c r="A2603" s="166"/>
      <c r="B2603"/>
      <c r="C2603" s="340" t="s">
        <v>666</v>
      </c>
      <c r="D2603" s="340"/>
      <c r="E2603" s="340"/>
      <c r="F2603" s="340"/>
      <c r="G2603" s="340"/>
      <c r="H2603" s="340"/>
      <c r="I2603" s="340"/>
      <c r="J2603" s="340"/>
      <c r="K2603" s="340"/>
      <c r="L2603" s="340"/>
      <c r="M2603" s="340"/>
      <c r="N2603" s="340"/>
      <c r="O2603" s="340"/>
      <c r="P2603" s="340"/>
      <c r="Q2603" s="340"/>
      <c r="R2603" s="340"/>
      <c r="S2603" s="340"/>
      <c r="T2603" s="340"/>
      <c r="U2603" s="340"/>
      <c r="V2603" s="340"/>
      <c r="W2603" s="340"/>
      <c r="X2603" s="340"/>
      <c r="Y2603" s="340"/>
      <c r="Z2603" s="340"/>
      <c r="AA2603" s="340"/>
      <c r="AB2603" s="340"/>
      <c r="AC2603" s="340"/>
      <c r="AD2603" s="340"/>
    </row>
    <row r="2604" spans="1:44" ht="24" customHeight="1">
      <c r="A2604" s="166"/>
      <c r="B2604"/>
      <c r="C2604" s="285" t="s">
        <v>280</v>
      </c>
      <c r="D2604" s="285"/>
      <c r="E2604" s="285"/>
      <c r="F2604" s="285"/>
      <c r="G2604" s="285"/>
      <c r="H2604" s="285"/>
      <c r="I2604" s="285"/>
      <c r="J2604" s="285"/>
      <c r="K2604" s="285"/>
      <c r="L2604" s="285"/>
      <c r="M2604" s="285"/>
      <c r="N2604" s="285"/>
      <c r="O2604" s="285"/>
      <c r="P2604" s="285"/>
      <c r="Q2604" s="285"/>
      <c r="R2604" s="285"/>
      <c r="S2604" s="285"/>
      <c r="T2604" s="285"/>
      <c r="U2604" s="285"/>
      <c r="V2604" s="285"/>
      <c r="W2604" s="285"/>
      <c r="X2604" s="285"/>
      <c r="Y2604" s="285"/>
      <c r="Z2604" s="285"/>
      <c r="AA2604" s="285"/>
      <c r="AB2604" s="285"/>
      <c r="AC2604" s="285"/>
      <c r="AD2604" s="285"/>
      <c r="AG2604" t="s">
        <v>1507</v>
      </c>
      <c r="AH2604" t="s">
        <v>1508</v>
      </c>
      <c r="AI2604" t="s">
        <v>1509</v>
      </c>
      <c r="AK2604" s="96" t="s">
        <v>1615</v>
      </c>
      <c r="AL2604">
        <f>COUNTA(D2608:H3207)</f>
        <v>0</v>
      </c>
    </row>
    <row r="2605" spans="1:44" ht="15" customHeight="1">
      <c r="A2605" s="166"/>
      <c r="B2605" s="7"/>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G2605">
        <f>COUNTBLANK(D2608:AD2627)</f>
        <v>540</v>
      </c>
      <c r="AH2605">
        <v>540</v>
      </c>
    </row>
    <row r="2606" spans="1:44" ht="36" customHeight="1">
      <c r="A2606" s="166"/>
      <c r="B2606" s="7"/>
      <c r="C2606" s="401" t="s">
        <v>667</v>
      </c>
      <c r="D2606" s="402"/>
      <c r="E2606" s="402"/>
      <c r="F2606" s="402"/>
      <c r="G2606" s="402"/>
      <c r="H2606" s="403"/>
      <c r="I2606" s="401" t="s">
        <v>668</v>
      </c>
      <c r="J2606" s="402"/>
      <c r="K2606" s="402"/>
      <c r="L2606" s="403"/>
      <c r="M2606" s="401" t="s">
        <v>669</v>
      </c>
      <c r="N2606" s="402"/>
      <c r="O2606" s="402"/>
      <c r="P2606" s="403"/>
      <c r="Q2606" s="325" t="s">
        <v>281</v>
      </c>
      <c r="R2606" s="325"/>
      <c r="S2606" s="325"/>
      <c r="T2606" s="325"/>
      <c r="U2606" s="325"/>
      <c r="V2606" s="325"/>
      <c r="W2606" s="325"/>
      <c r="X2606" s="325"/>
      <c r="Y2606" s="325"/>
      <c r="Z2606" s="325"/>
      <c r="AA2606" s="325"/>
      <c r="AB2606" s="325"/>
      <c r="AC2606" s="325"/>
      <c r="AD2606" s="325"/>
    </row>
    <row r="2607" spans="1:44" ht="15" customHeight="1">
      <c r="A2607" s="166"/>
      <c r="B2607" s="7"/>
      <c r="C2607" s="404"/>
      <c r="D2607" s="405"/>
      <c r="E2607" s="405"/>
      <c r="F2607" s="405"/>
      <c r="G2607" s="405"/>
      <c r="H2607" s="406"/>
      <c r="I2607" s="404"/>
      <c r="J2607" s="405"/>
      <c r="K2607" s="405"/>
      <c r="L2607" s="406"/>
      <c r="M2607" s="404"/>
      <c r="N2607" s="405"/>
      <c r="O2607" s="405"/>
      <c r="P2607" s="406"/>
      <c r="Q2607" s="424" t="s">
        <v>68</v>
      </c>
      <c r="R2607" s="424"/>
      <c r="S2607" s="424" t="s">
        <v>69</v>
      </c>
      <c r="T2607" s="424"/>
      <c r="U2607" s="424" t="s">
        <v>70</v>
      </c>
      <c r="V2607" s="424"/>
      <c r="W2607" s="424" t="s">
        <v>71</v>
      </c>
      <c r="X2607" s="424"/>
      <c r="Y2607" s="424" t="s">
        <v>72</v>
      </c>
      <c r="Z2607" s="424"/>
      <c r="AA2607" s="424" t="s">
        <v>73</v>
      </c>
      <c r="AB2607" s="424"/>
      <c r="AC2607" s="424" t="s">
        <v>76</v>
      </c>
      <c r="AD2607" s="424"/>
      <c r="AG2607" t="s">
        <v>1510</v>
      </c>
      <c r="AH2607" t="s">
        <v>1612</v>
      </c>
      <c r="AI2607" t="s">
        <v>1613</v>
      </c>
      <c r="AJ2607" t="s">
        <v>1614</v>
      </c>
      <c r="AL2607" s="162" t="s">
        <v>1540</v>
      </c>
      <c r="AN2607" s="167" t="s">
        <v>1523</v>
      </c>
      <c r="AO2607" s="167"/>
      <c r="AP2607" s="167" t="s">
        <v>1524</v>
      </c>
      <c r="AQ2607" s="167"/>
      <c r="AR2607" s="167" t="s">
        <v>1525</v>
      </c>
    </row>
    <row r="2608" spans="1:44" ht="15" customHeight="1">
      <c r="A2608" s="166"/>
      <c r="B2608" s="7"/>
      <c r="C2608" s="218" t="s">
        <v>68</v>
      </c>
      <c r="D2608" s="319"/>
      <c r="E2608" s="319"/>
      <c r="F2608" s="319"/>
      <c r="G2608" s="319"/>
      <c r="H2608" s="319"/>
      <c r="I2608" s="279"/>
      <c r="J2608" s="279"/>
      <c r="K2608" s="279"/>
      <c r="L2608" s="279"/>
      <c r="M2608" s="279"/>
      <c r="N2608" s="279"/>
      <c r="O2608" s="279"/>
      <c r="P2608" s="279"/>
      <c r="Q2608" s="317"/>
      <c r="R2608" s="318"/>
      <c r="S2608" s="317"/>
      <c r="T2608" s="318"/>
      <c r="U2608" s="317"/>
      <c r="V2608" s="318"/>
      <c r="W2608" s="317"/>
      <c r="X2608" s="318"/>
      <c r="Y2608" s="317"/>
      <c r="Z2608" s="318"/>
      <c r="AA2608" s="317"/>
      <c r="AB2608" s="318"/>
      <c r="AC2608" s="317"/>
      <c r="AD2608" s="318"/>
      <c r="AG2608">
        <f>IF(COUNTBLANK(D2608:AD2608)=27,0,IF(OR(AND(COUNTA(D2608)=1,COUNTA(I2608:P2608)=COUNTA($I$2606:$P$2607),COUNTA(Q2608:AD2608)&gt;0),AND(D2608="",COUNTA(I2608:AD2608)=0)),0,1))</f>
        <v>0</v>
      </c>
      <c r="AL2608">
        <f>IF(AND(AC2608="X",COUNTIF(Q2608:AB2608,"X")&gt;0),1,0)</f>
        <v>0</v>
      </c>
      <c r="AN2608" s="167" t="b">
        <f>NOT(EXACT(D2608,UPPER(D2608)))</f>
        <v>0</v>
      </c>
      <c r="AO2608" s="167" t="str">
        <f>SUBSTITUTE( SUBSTITUTE( SUBSTITUTE( SUBSTITUTE( SUBSTITUTE( SUBSTITUTE( SUBSTITUTE( SUBSTITUTE( SUBSTITUTE( SUBSTITUTE(D2608, "á", "a"), "é", "e"), "í", "i"), "ó", "o"), "ú", "u"), "Á", "A"), "É", "E"), "Í", "I"), "Ó", "O"), "Ú", "U")</f>
        <v/>
      </c>
      <c r="AP2608" s="167" t="b">
        <f>NOT(EXACT(D2608,AO2608))</f>
        <v>0</v>
      </c>
      <c r="AQ2608" t="str">
        <f>SUBSTITUTE((SUBSTITUTE(SUBSTITUTE(SUBSTITUTE(D2608,".",""),",",""),"(","")),")","")</f>
        <v/>
      </c>
      <c r="AR2608" s="167" t="b">
        <f>NOT(EXACT(D2608,AQ2608))</f>
        <v>0</v>
      </c>
    </row>
    <row r="2609" spans="1:44" ht="15" customHeight="1">
      <c r="A2609" s="166"/>
      <c r="B2609" s="7"/>
      <c r="C2609" s="219" t="s">
        <v>69</v>
      </c>
      <c r="D2609" s="319"/>
      <c r="E2609" s="319"/>
      <c r="F2609" s="319"/>
      <c r="G2609" s="319"/>
      <c r="H2609" s="319"/>
      <c r="I2609" s="279"/>
      <c r="J2609" s="279"/>
      <c r="K2609" s="279"/>
      <c r="L2609" s="279"/>
      <c r="M2609" s="279"/>
      <c r="N2609" s="279"/>
      <c r="O2609" s="279"/>
      <c r="P2609" s="279"/>
      <c r="Q2609" s="317"/>
      <c r="R2609" s="318"/>
      <c r="S2609" s="317"/>
      <c r="T2609" s="318"/>
      <c r="U2609" s="317"/>
      <c r="V2609" s="318"/>
      <c r="W2609" s="317"/>
      <c r="X2609" s="318"/>
      <c r="Y2609" s="317"/>
      <c r="Z2609" s="318"/>
      <c r="AA2609" s="317"/>
      <c r="AB2609" s="318"/>
      <c r="AC2609" s="317"/>
      <c r="AD2609" s="318"/>
      <c r="AG2609">
        <f t="shared" ref="AG2609:AG2672" si="1330">IF(COUNTBLANK(D2609:AD2609)=27,0,IF(OR(AND(COUNTA(D2609)=1,COUNTA(I2609:P2609)=COUNTA($I$2606:$P$2607),COUNTA(Q2609:AD2609)&gt;0),AND(D2609="",COUNTA(I2609:AD2609)=0)),0,1))</f>
        <v>0</v>
      </c>
      <c r="AL2609">
        <f t="shared" ref="AL2609:AL2672" si="1331">IF(AND(AC2609="X",COUNTIF(Q2609:AB2609,"X")&gt;0),1,0)</f>
        <v>0</v>
      </c>
      <c r="AN2609" s="167" t="b">
        <f t="shared" ref="AN2609:AN2672" si="1332">NOT(EXACT(D2609,UPPER(D2609)))</f>
        <v>0</v>
      </c>
      <c r="AO2609" s="167" t="str">
        <f t="shared" ref="AO2609:AO2672" si="1333">SUBSTITUTE( SUBSTITUTE( SUBSTITUTE( SUBSTITUTE( SUBSTITUTE( SUBSTITUTE( SUBSTITUTE( SUBSTITUTE( SUBSTITUTE( SUBSTITUTE(D2609, "á", "a"), "é", "e"), "í", "i"), "ó", "o"), "ú", "u"), "Á", "A"), "É", "E"), "Í", "I"), "Ó", "O"), "Ú", "U")</f>
        <v/>
      </c>
      <c r="AP2609" s="167" t="b">
        <f t="shared" ref="AP2609:AP2672" si="1334">NOT(EXACT(D2609,AO2609))</f>
        <v>0</v>
      </c>
      <c r="AQ2609" t="str">
        <f t="shared" ref="AQ2609:AQ2672" si="1335">SUBSTITUTE((SUBSTITUTE(SUBSTITUTE(SUBSTITUTE(D2609,".",""),",",""),"(","")),")","")</f>
        <v/>
      </c>
      <c r="AR2609" s="167" t="b">
        <f t="shared" ref="AR2609:AR2672" si="1336">NOT(EXACT(D2609,AQ2609))</f>
        <v>0</v>
      </c>
    </row>
    <row r="2610" spans="1:44" ht="15" customHeight="1">
      <c r="A2610" s="166"/>
      <c r="B2610" s="7"/>
      <c r="C2610" s="209" t="s">
        <v>70</v>
      </c>
      <c r="D2610" s="319"/>
      <c r="E2610" s="319"/>
      <c r="F2610" s="319"/>
      <c r="G2610" s="319"/>
      <c r="H2610" s="319"/>
      <c r="I2610" s="279"/>
      <c r="J2610" s="279"/>
      <c r="K2610" s="279"/>
      <c r="L2610" s="279"/>
      <c r="M2610" s="279"/>
      <c r="N2610" s="279"/>
      <c r="O2610" s="279"/>
      <c r="P2610" s="279"/>
      <c r="Q2610" s="317"/>
      <c r="R2610" s="318"/>
      <c r="S2610" s="317"/>
      <c r="T2610" s="318"/>
      <c r="U2610" s="317"/>
      <c r="V2610" s="318"/>
      <c r="W2610" s="317"/>
      <c r="X2610" s="318"/>
      <c r="Y2610" s="317"/>
      <c r="Z2610" s="318"/>
      <c r="AA2610" s="317"/>
      <c r="AB2610" s="318"/>
      <c r="AC2610" s="317"/>
      <c r="AD2610" s="318"/>
      <c r="AG2610">
        <f t="shared" si="1330"/>
        <v>0</v>
      </c>
      <c r="AL2610">
        <f t="shared" si="1331"/>
        <v>0</v>
      </c>
      <c r="AN2610" s="167" t="b">
        <f t="shared" si="1332"/>
        <v>0</v>
      </c>
      <c r="AO2610" s="167" t="str">
        <f t="shared" si="1333"/>
        <v/>
      </c>
      <c r="AP2610" s="167" t="b">
        <f t="shared" si="1334"/>
        <v>0</v>
      </c>
      <c r="AQ2610" t="str">
        <f t="shared" si="1335"/>
        <v/>
      </c>
      <c r="AR2610" s="167" t="b">
        <f t="shared" si="1336"/>
        <v>0</v>
      </c>
    </row>
    <row r="2611" spans="1:44" ht="15" customHeight="1">
      <c r="A2611" s="166"/>
      <c r="B2611" s="7"/>
      <c r="C2611" s="209" t="s">
        <v>71</v>
      </c>
      <c r="D2611" s="319"/>
      <c r="E2611" s="319"/>
      <c r="F2611" s="319"/>
      <c r="G2611" s="319"/>
      <c r="H2611" s="319"/>
      <c r="I2611" s="279"/>
      <c r="J2611" s="279"/>
      <c r="K2611" s="279"/>
      <c r="L2611" s="279"/>
      <c r="M2611" s="279"/>
      <c r="N2611" s="279"/>
      <c r="O2611" s="279"/>
      <c r="P2611" s="279"/>
      <c r="Q2611" s="317"/>
      <c r="R2611" s="318"/>
      <c r="S2611" s="317"/>
      <c r="T2611" s="318"/>
      <c r="U2611" s="317"/>
      <c r="V2611" s="318"/>
      <c r="W2611" s="317"/>
      <c r="X2611" s="318"/>
      <c r="Y2611" s="317"/>
      <c r="Z2611" s="318"/>
      <c r="AA2611" s="317"/>
      <c r="AB2611" s="318"/>
      <c r="AC2611" s="317"/>
      <c r="AD2611" s="318"/>
      <c r="AG2611">
        <f t="shared" si="1330"/>
        <v>0</v>
      </c>
      <c r="AL2611">
        <f t="shared" si="1331"/>
        <v>0</v>
      </c>
      <c r="AN2611" s="167" t="b">
        <f t="shared" si="1332"/>
        <v>0</v>
      </c>
      <c r="AO2611" s="167" t="str">
        <f t="shared" si="1333"/>
        <v/>
      </c>
      <c r="AP2611" s="167" t="b">
        <f t="shared" si="1334"/>
        <v>0</v>
      </c>
      <c r="AQ2611" t="str">
        <f t="shared" si="1335"/>
        <v/>
      </c>
      <c r="AR2611" s="167" t="b">
        <f t="shared" si="1336"/>
        <v>0</v>
      </c>
    </row>
    <row r="2612" spans="1:44" ht="15" customHeight="1">
      <c r="A2612" s="166"/>
      <c r="B2612" s="7"/>
      <c r="C2612" s="209" t="s">
        <v>72</v>
      </c>
      <c r="D2612" s="319"/>
      <c r="E2612" s="319"/>
      <c r="F2612" s="319"/>
      <c r="G2612" s="319"/>
      <c r="H2612" s="319"/>
      <c r="I2612" s="279"/>
      <c r="J2612" s="279"/>
      <c r="K2612" s="279"/>
      <c r="L2612" s="279"/>
      <c r="M2612" s="279"/>
      <c r="N2612" s="279"/>
      <c r="O2612" s="279"/>
      <c r="P2612" s="279"/>
      <c r="Q2612" s="317"/>
      <c r="R2612" s="318"/>
      <c r="S2612" s="317"/>
      <c r="T2612" s="318"/>
      <c r="U2612" s="317"/>
      <c r="V2612" s="318"/>
      <c r="W2612" s="317"/>
      <c r="X2612" s="318"/>
      <c r="Y2612" s="317"/>
      <c r="Z2612" s="318"/>
      <c r="AA2612" s="317"/>
      <c r="AB2612" s="318"/>
      <c r="AC2612" s="317"/>
      <c r="AD2612" s="318"/>
      <c r="AG2612">
        <f t="shared" si="1330"/>
        <v>0</v>
      </c>
      <c r="AL2612">
        <f t="shared" si="1331"/>
        <v>0</v>
      </c>
      <c r="AN2612" s="167" t="b">
        <f t="shared" si="1332"/>
        <v>0</v>
      </c>
      <c r="AO2612" s="167" t="str">
        <f t="shared" si="1333"/>
        <v/>
      </c>
      <c r="AP2612" s="167" t="b">
        <f t="shared" si="1334"/>
        <v>0</v>
      </c>
      <c r="AQ2612" t="str">
        <f t="shared" si="1335"/>
        <v/>
      </c>
      <c r="AR2612" s="167" t="b">
        <f t="shared" si="1336"/>
        <v>0</v>
      </c>
    </row>
    <row r="2613" spans="1:44" ht="15" customHeight="1">
      <c r="A2613" s="166"/>
      <c r="B2613" s="7"/>
      <c r="C2613" s="209" t="s">
        <v>73</v>
      </c>
      <c r="D2613" s="319"/>
      <c r="E2613" s="319"/>
      <c r="F2613" s="319"/>
      <c r="G2613" s="319"/>
      <c r="H2613" s="319"/>
      <c r="I2613" s="279"/>
      <c r="J2613" s="279"/>
      <c r="K2613" s="279"/>
      <c r="L2613" s="279"/>
      <c r="M2613" s="279"/>
      <c r="N2613" s="279"/>
      <c r="O2613" s="279"/>
      <c r="P2613" s="279"/>
      <c r="Q2613" s="317"/>
      <c r="R2613" s="318"/>
      <c r="S2613" s="317"/>
      <c r="T2613" s="318"/>
      <c r="U2613" s="317"/>
      <c r="V2613" s="318"/>
      <c r="W2613" s="317"/>
      <c r="X2613" s="318"/>
      <c r="Y2613" s="317"/>
      <c r="Z2613" s="318"/>
      <c r="AA2613" s="317"/>
      <c r="AB2613" s="318"/>
      <c r="AC2613" s="317"/>
      <c r="AD2613" s="318"/>
      <c r="AG2613">
        <f t="shared" si="1330"/>
        <v>0</v>
      </c>
      <c r="AL2613">
        <f t="shared" si="1331"/>
        <v>0</v>
      </c>
      <c r="AN2613" s="167" t="b">
        <f t="shared" si="1332"/>
        <v>0</v>
      </c>
      <c r="AO2613" s="167" t="str">
        <f t="shared" si="1333"/>
        <v/>
      </c>
      <c r="AP2613" s="167" t="b">
        <f t="shared" si="1334"/>
        <v>0</v>
      </c>
      <c r="AQ2613" t="str">
        <f t="shared" si="1335"/>
        <v/>
      </c>
      <c r="AR2613" s="167" t="b">
        <f t="shared" si="1336"/>
        <v>0</v>
      </c>
    </row>
    <row r="2614" spans="1:44" ht="15" customHeight="1">
      <c r="A2614" s="166"/>
      <c r="B2614" s="7"/>
      <c r="C2614" s="209" t="s">
        <v>74</v>
      </c>
      <c r="D2614" s="319"/>
      <c r="E2614" s="319"/>
      <c r="F2614" s="319"/>
      <c r="G2614" s="319"/>
      <c r="H2614" s="319"/>
      <c r="I2614" s="279"/>
      <c r="J2614" s="279"/>
      <c r="K2614" s="279"/>
      <c r="L2614" s="279"/>
      <c r="M2614" s="279"/>
      <c r="N2614" s="279"/>
      <c r="O2614" s="279"/>
      <c r="P2614" s="279"/>
      <c r="Q2614" s="317"/>
      <c r="R2614" s="318"/>
      <c r="S2614" s="317"/>
      <c r="T2614" s="318"/>
      <c r="U2614" s="317"/>
      <c r="V2614" s="318"/>
      <c r="W2614" s="317"/>
      <c r="X2614" s="318"/>
      <c r="Y2614" s="317"/>
      <c r="Z2614" s="318"/>
      <c r="AA2614" s="317"/>
      <c r="AB2614" s="318"/>
      <c r="AC2614" s="317"/>
      <c r="AD2614" s="318"/>
      <c r="AG2614">
        <f t="shared" si="1330"/>
        <v>0</v>
      </c>
      <c r="AL2614">
        <f t="shared" si="1331"/>
        <v>0</v>
      </c>
      <c r="AN2614" s="167" t="b">
        <f t="shared" si="1332"/>
        <v>0</v>
      </c>
      <c r="AO2614" s="167" t="str">
        <f t="shared" si="1333"/>
        <v/>
      </c>
      <c r="AP2614" s="167" t="b">
        <f t="shared" si="1334"/>
        <v>0</v>
      </c>
      <c r="AQ2614" t="str">
        <f t="shared" si="1335"/>
        <v/>
      </c>
      <c r="AR2614" s="167" t="b">
        <f t="shared" si="1336"/>
        <v>0</v>
      </c>
    </row>
    <row r="2615" spans="1:44" ht="15" customHeight="1">
      <c r="A2615" s="166"/>
      <c r="B2615" s="7"/>
      <c r="C2615" s="209" t="s">
        <v>75</v>
      </c>
      <c r="D2615" s="319"/>
      <c r="E2615" s="319"/>
      <c r="F2615" s="319"/>
      <c r="G2615" s="319"/>
      <c r="H2615" s="319"/>
      <c r="I2615" s="279"/>
      <c r="J2615" s="279"/>
      <c r="K2615" s="279"/>
      <c r="L2615" s="279"/>
      <c r="M2615" s="279"/>
      <c r="N2615" s="279"/>
      <c r="O2615" s="279"/>
      <c r="P2615" s="279"/>
      <c r="Q2615" s="317"/>
      <c r="R2615" s="318"/>
      <c r="S2615" s="317"/>
      <c r="T2615" s="318"/>
      <c r="U2615" s="317"/>
      <c r="V2615" s="318"/>
      <c r="W2615" s="317"/>
      <c r="X2615" s="318"/>
      <c r="Y2615" s="317"/>
      <c r="Z2615" s="318"/>
      <c r="AA2615" s="317"/>
      <c r="AB2615" s="318"/>
      <c r="AC2615" s="317"/>
      <c r="AD2615" s="318"/>
      <c r="AG2615">
        <f t="shared" si="1330"/>
        <v>0</v>
      </c>
      <c r="AL2615">
        <f t="shared" si="1331"/>
        <v>0</v>
      </c>
      <c r="AN2615" s="167" t="b">
        <f t="shared" si="1332"/>
        <v>0</v>
      </c>
      <c r="AO2615" s="167" t="str">
        <f t="shared" si="1333"/>
        <v/>
      </c>
      <c r="AP2615" s="167" t="b">
        <f t="shared" si="1334"/>
        <v>0</v>
      </c>
      <c r="AQ2615" t="str">
        <f t="shared" si="1335"/>
        <v/>
      </c>
      <c r="AR2615" s="167" t="b">
        <f t="shared" si="1336"/>
        <v>0</v>
      </c>
    </row>
    <row r="2616" spans="1:44" ht="15" customHeight="1">
      <c r="A2616" s="166"/>
      <c r="B2616" s="7"/>
      <c r="C2616" s="209" t="s">
        <v>76</v>
      </c>
      <c r="D2616" s="319"/>
      <c r="E2616" s="319"/>
      <c r="F2616" s="319"/>
      <c r="G2616" s="319"/>
      <c r="H2616" s="319"/>
      <c r="I2616" s="279"/>
      <c r="J2616" s="279"/>
      <c r="K2616" s="279"/>
      <c r="L2616" s="279"/>
      <c r="M2616" s="279"/>
      <c r="N2616" s="279"/>
      <c r="O2616" s="279"/>
      <c r="P2616" s="279"/>
      <c r="Q2616" s="317"/>
      <c r="R2616" s="318"/>
      <c r="S2616" s="317"/>
      <c r="T2616" s="318"/>
      <c r="U2616" s="317"/>
      <c r="V2616" s="318"/>
      <c r="W2616" s="317"/>
      <c r="X2616" s="318"/>
      <c r="Y2616" s="317"/>
      <c r="Z2616" s="318"/>
      <c r="AA2616" s="317"/>
      <c r="AB2616" s="318"/>
      <c r="AC2616" s="317"/>
      <c r="AD2616" s="318"/>
      <c r="AG2616">
        <f t="shared" si="1330"/>
        <v>0</v>
      </c>
      <c r="AL2616">
        <f t="shared" si="1331"/>
        <v>0</v>
      </c>
      <c r="AN2616" s="167" t="b">
        <f t="shared" si="1332"/>
        <v>0</v>
      </c>
      <c r="AO2616" s="167" t="str">
        <f t="shared" si="1333"/>
        <v/>
      </c>
      <c r="AP2616" s="167" t="b">
        <f t="shared" si="1334"/>
        <v>0</v>
      </c>
      <c r="AQ2616" t="str">
        <f t="shared" si="1335"/>
        <v/>
      </c>
      <c r="AR2616" s="167" t="b">
        <f t="shared" si="1336"/>
        <v>0</v>
      </c>
    </row>
    <row r="2617" spans="1:44" ht="15" customHeight="1">
      <c r="A2617" s="166"/>
      <c r="B2617" s="7"/>
      <c r="C2617" s="209" t="s">
        <v>77</v>
      </c>
      <c r="D2617" s="319"/>
      <c r="E2617" s="319"/>
      <c r="F2617" s="319"/>
      <c r="G2617" s="319"/>
      <c r="H2617" s="319"/>
      <c r="I2617" s="279"/>
      <c r="J2617" s="279"/>
      <c r="K2617" s="279"/>
      <c r="L2617" s="279"/>
      <c r="M2617" s="279"/>
      <c r="N2617" s="279"/>
      <c r="O2617" s="279"/>
      <c r="P2617" s="279"/>
      <c r="Q2617" s="317"/>
      <c r="R2617" s="318"/>
      <c r="S2617" s="317"/>
      <c r="T2617" s="318"/>
      <c r="U2617" s="317"/>
      <c r="V2617" s="318"/>
      <c r="W2617" s="317"/>
      <c r="X2617" s="318"/>
      <c r="Y2617" s="317"/>
      <c r="Z2617" s="318"/>
      <c r="AA2617" s="317"/>
      <c r="AB2617" s="318"/>
      <c r="AC2617" s="317"/>
      <c r="AD2617" s="318"/>
      <c r="AG2617">
        <f t="shared" si="1330"/>
        <v>0</v>
      </c>
      <c r="AL2617">
        <f t="shared" si="1331"/>
        <v>0</v>
      </c>
      <c r="AN2617" s="167" t="b">
        <f t="shared" si="1332"/>
        <v>0</v>
      </c>
      <c r="AO2617" s="167" t="str">
        <f t="shared" si="1333"/>
        <v/>
      </c>
      <c r="AP2617" s="167" t="b">
        <f t="shared" si="1334"/>
        <v>0</v>
      </c>
      <c r="AQ2617" t="str">
        <f t="shared" si="1335"/>
        <v/>
      </c>
      <c r="AR2617" s="167" t="b">
        <f t="shared" si="1336"/>
        <v>0</v>
      </c>
    </row>
    <row r="2618" spans="1:44" ht="15" customHeight="1">
      <c r="A2618" s="166"/>
      <c r="B2618" s="7"/>
      <c r="C2618" s="209" t="s">
        <v>78</v>
      </c>
      <c r="D2618" s="319"/>
      <c r="E2618" s="319"/>
      <c r="F2618" s="319"/>
      <c r="G2618" s="319"/>
      <c r="H2618" s="319"/>
      <c r="I2618" s="279"/>
      <c r="J2618" s="279"/>
      <c r="K2618" s="279"/>
      <c r="L2618" s="279"/>
      <c r="M2618" s="279"/>
      <c r="N2618" s="279"/>
      <c r="O2618" s="279"/>
      <c r="P2618" s="279"/>
      <c r="Q2618" s="317"/>
      <c r="R2618" s="318"/>
      <c r="S2618" s="317"/>
      <c r="T2618" s="318"/>
      <c r="U2618" s="317"/>
      <c r="V2618" s="318"/>
      <c r="W2618" s="317"/>
      <c r="X2618" s="318"/>
      <c r="Y2618" s="317"/>
      <c r="Z2618" s="318"/>
      <c r="AA2618" s="317"/>
      <c r="AB2618" s="318"/>
      <c r="AC2618" s="317"/>
      <c r="AD2618" s="318"/>
      <c r="AG2618">
        <f t="shared" si="1330"/>
        <v>0</v>
      </c>
      <c r="AL2618">
        <f t="shared" si="1331"/>
        <v>0</v>
      </c>
      <c r="AN2618" s="167" t="b">
        <f t="shared" si="1332"/>
        <v>0</v>
      </c>
      <c r="AO2618" s="167" t="str">
        <f t="shared" si="1333"/>
        <v/>
      </c>
      <c r="AP2618" s="167" t="b">
        <f t="shared" si="1334"/>
        <v>0</v>
      </c>
      <c r="AQ2618" t="str">
        <f t="shared" si="1335"/>
        <v/>
      </c>
      <c r="AR2618" s="167" t="b">
        <f t="shared" si="1336"/>
        <v>0</v>
      </c>
    </row>
    <row r="2619" spans="1:44" ht="15" customHeight="1">
      <c r="A2619" s="166"/>
      <c r="B2619" s="7"/>
      <c r="C2619" s="209" t="s">
        <v>79</v>
      </c>
      <c r="D2619" s="319"/>
      <c r="E2619" s="319"/>
      <c r="F2619" s="319"/>
      <c r="G2619" s="319"/>
      <c r="H2619" s="319"/>
      <c r="I2619" s="279"/>
      <c r="J2619" s="279"/>
      <c r="K2619" s="279"/>
      <c r="L2619" s="279"/>
      <c r="M2619" s="279"/>
      <c r="N2619" s="279"/>
      <c r="O2619" s="279"/>
      <c r="P2619" s="279"/>
      <c r="Q2619" s="317"/>
      <c r="R2619" s="318"/>
      <c r="S2619" s="317"/>
      <c r="T2619" s="318"/>
      <c r="U2619" s="317"/>
      <c r="V2619" s="318"/>
      <c r="W2619" s="317"/>
      <c r="X2619" s="318"/>
      <c r="Y2619" s="317"/>
      <c r="Z2619" s="318"/>
      <c r="AA2619" s="317"/>
      <c r="AB2619" s="318"/>
      <c r="AC2619" s="317"/>
      <c r="AD2619" s="318"/>
      <c r="AG2619">
        <f t="shared" si="1330"/>
        <v>0</v>
      </c>
      <c r="AL2619">
        <f t="shared" si="1331"/>
        <v>0</v>
      </c>
      <c r="AN2619" s="167" t="b">
        <f t="shared" si="1332"/>
        <v>0</v>
      </c>
      <c r="AO2619" s="167" t="str">
        <f t="shared" si="1333"/>
        <v/>
      </c>
      <c r="AP2619" s="167" t="b">
        <f t="shared" si="1334"/>
        <v>0</v>
      </c>
      <c r="AQ2619" t="str">
        <f t="shared" si="1335"/>
        <v/>
      </c>
      <c r="AR2619" s="167" t="b">
        <f t="shared" si="1336"/>
        <v>0</v>
      </c>
    </row>
    <row r="2620" spans="1:44" ht="15" customHeight="1">
      <c r="A2620" s="166"/>
      <c r="B2620" s="7"/>
      <c r="C2620" s="209" t="s">
        <v>80</v>
      </c>
      <c r="D2620" s="319"/>
      <c r="E2620" s="319"/>
      <c r="F2620" s="319"/>
      <c r="G2620" s="319"/>
      <c r="H2620" s="319"/>
      <c r="I2620" s="279"/>
      <c r="J2620" s="279"/>
      <c r="K2620" s="279"/>
      <c r="L2620" s="279"/>
      <c r="M2620" s="279"/>
      <c r="N2620" s="279"/>
      <c r="O2620" s="279"/>
      <c r="P2620" s="279"/>
      <c r="Q2620" s="317"/>
      <c r="R2620" s="318"/>
      <c r="S2620" s="317"/>
      <c r="T2620" s="318"/>
      <c r="U2620" s="317"/>
      <c r="V2620" s="318"/>
      <c r="W2620" s="317"/>
      <c r="X2620" s="318"/>
      <c r="Y2620" s="317"/>
      <c r="Z2620" s="318"/>
      <c r="AA2620" s="317"/>
      <c r="AB2620" s="318"/>
      <c r="AC2620" s="317"/>
      <c r="AD2620" s="318"/>
      <c r="AG2620">
        <f t="shared" si="1330"/>
        <v>0</v>
      </c>
      <c r="AL2620">
        <f t="shared" si="1331"/>
        <v>0</v>
      </c>
      <c r="AN2620" s="167" t="b">
        <f t="shared" si="1332"/>
        <v>0</v>
      </c>
      <c r="AO2620" s="167" t="str">
        <f t="shared" si="1333"/>
        <v/>
      </c>
      <c r="AP2620" s="167" t="b">
        <f t="shared" si="1334"/>
        <v>0</v>
      </c>
      <c r="AQ2620" t="str">
        <f t="shared" si="1335"/>
        <v/>
      </c>
      <c r="AR2620" s="167" t="b">
        <f t="shared" si="1336"/>
        <v>0</v>
      </c>
    </row>
    <row r="2621" spans="1:44" ht="15" customHeight="1">
      <c r="A2621" s="166"/>
      <c r="B2621" s="7"/>
      <c r="C2621" s="209" t="s">
        <v>81</v>
      </c>
      <c r="D2621" s="319"/>
      <c r="E2621" s="319"/>
      <c r="F2621" s="319"/>
      <c r="G2621" s="319"/>
      <c r="H2621" s="319"/>
      <c r="I2621" s="279"/>
      <c r="J2621" s="279"/>
      <c r="K2621" s="279"/>
      <c r="L2621" s="279"/>
      <c r="M2621" s="279"/>
      <c r="N2621" s="279"/>
      <c r="O2621" s="279"/>
      <c r="P2621" s="279"/>
      <c r="Q2621" s="317"/>
      <c r="R2621" s="318"/>
      <c r="S2621" s="317"/>
      <c r="T2621" s="318"/>
      <c r="U2621" s="317"/>
      <c r="V2621" s="318"/>
      <c r="W2621" s="317"/>
      <c r="X2621" s="318"/>
      <c r="Y2621" s="317"/>
      <c r="Z2621" s="318"/>
      <c r="AA2621" s="317"/>
      <c r="AB2621" s="318"/>
      <c r="AC2621" s="317"/>
      <c r="AD2621" s="318"/>
      <c r="AG2621">
        <f t="shared" si="1330"/>
        <v>0</v>
      </c>
      <c r="AL2621">
        <f t="shared" si="1331"/>
        <v>0</v>
      </c>
      <c r="AN2621" s="167" t="b">
        <f t="shared" si="1332"/>
        <v>0</v>
      </c>
      <c r="AO2621" s="167" t="str">
        <f t="shared" si="1333"/>
        <v/>
      </c>
      <c r="AP2621" s="167" t="b">
        <f t="shared" si="1334"/>
        <v>0</v>
      </c>
      <c r="AQ2621" t="str">
        <f t="shared" si="1335"/>
        <v/>
      </c>
      <c r="AR2621" s="167" t="b">
        <f t="shared" si="1336"/>
        <v>0</v>
      </c>
    </row>
    <row r="2622" spans="1:44" ht="15" customHeight="1">
      <c r="A2622" s="166"/>
      <c r="B2622" s="7"/>
      <c r="C2622" s="209" t="s">
        <v>82</v>
      </c>
      <c r="D2622" s="319"/>
      <c r="E2622" s="319"/>
      <c r="F2622" s="319"/>
      <c r="G2622" s="319"/>
      <c r="H2622" s="319"/>
      <c r="I2622" s="279"/>
      <c r="J2622" s="279"/>
      <c r="K2622" s="279"/>
      <c r="L2622" s="279"/>
      <c r="M2622" s="279"/>
      <c r="N2622" s="279"/>
      <c r="O2622" s="279"/>
      <c r="P2622" s="279"/>
      <c r="Q2622" s="317"/>
      <c r="R2622" s="318"/>
      <c r="S2622" s="317"/>
      <c r="T2622" s="318"/>
      <c r="U2622" s="317"/>
      <c r="V2622" s="318"/>
      <c r="W2622" s="317"/>
      <c r="X2622" s="318"/>
      <c r="Y2622" s="317"/>
      <c r="Z2622" s="318"/>
      <c r="AA2622" s="317"/>
      <c r="AB2622" s="318"/>
      <c r="AC2622" s="317"/>
      <c r="AD2622" s="318"/>
      <c r="AG2622">
        <f t="shared" si="1330"/>
        <v>0</v>
      </c>
      <c r="AL2622">
        <f t="shared" si="1331"/>
        <v>0</v>
      </c>
      <c r="AN2622" s="167" t="b">
        <f t="shared" si="1332"/>
        <v>0</v>
      </c>
      <c r="AO2622" s="167" t="str">
        <f t="shared" si="1333"/>
        <v/>
      </c>
      <c r="AP2622" s="167" t="b">
        <f t="shared" si="1334"/>
        <v>0</v>
      </c>
      <c r="AQ2622" t="str">
        <f t="shared" si="1335"/>
        <v/>
      </c>
      <c r="AR2622" s="167" t="b">
        <f t="shared" si="1336"/>
        <v>0</v>
      </c>
    </row>
    <row r="2623" spans="1:44" ht="15" customHeight="1">
      <c r="A2623" s="166"/>
      <c r="B2623" s="7"/>
      <c r="C2623" s="209" t="s">
        <v>83</v>
      </c>
      <c r="D2623" s="319"/>
      <c r="E2623" s="319"/>
      <c r="F2623" s="319"/>
      <c r="G2623" s="319"/>
      <c r="H2623" s="319"/>
      <c r="I2623" s="279"/>
      <c r="J2623" s="279"/>
      <c r="K2623" s="279"/>
      <c r="L2623" s="279"/>
      <c r="M2623" s="279"/>
      <c r="N2623" s="279"/>
      <c r="O2623" s="279"/>
      <c r="P2623" s="279"/>
      <c r="Q2623" s="317"/>
      <c r="R2623" s="318"/>
      <c r="S2623" s="317"/>
      <c r="T2623" s="318"/>
      <c r="U2623" s="317"/>
      <c r="V2623" s="318"/>
      <c r="W2623" s="317"/>
      <c r="X2623" s="318"/>
      <c r="Y2623" s="317"/>
      <c r="Z2623" s="318"/>
      <c r="AA2623" s="317"/>
      <c r="AB2623" s="318"/>
      <c r="AC2623" s="317"/>
      <c r="AD2623" s="318"/>
      <c r="AG2623">
        <f t="shared" si="1330"/>
        <v>0</v>
      </c>
      <c r="AL2623">
        <f t="shared" si="1331"/>
        <v>0</v>
      </c>
      <c r="AN2623" s="167" t="b">
        <f t="shared" si="1332"/>
        <v>0</v>
      </c>
      <c r="AO2623" s="167" t="str">
        <f t="shared" si="1333"/>
        <v/>
      </c>
      <c r="AP2623" s="167" t="b">
        <f t="shared" si="1334"/>
        <v>0</v>
      </c>
      <c r="AQ2623" t="str">
        <f t="shared" si="1335"/>
        <v/>
      </c>
      <c r="AR2623" s="167" t="b">
        <f t="shared" si="1336"/>
        <v>0</v>
      </c>
    </row>
    <row r="2624" spans="1:44" ht="15" customHeight="1">
      <c r="A2624" s="166"/>
      <c r="B2624" s="7"/>
      <c r="C2624" s="209" t="s">
        <v>84</v>
      </c>
      <c r="D2624" s="319"/>
      <c r="E2624" s="319"/>
      <c r="F2624" s="319"/>
      <c r="G2624" s="319"/>
      <c r="H2624" s="319"/>
      <c r="I2624" s="279"/>
      <c r="J2624" s="279"/>
      <c r="K2624" s="279"/>
      <c r="L2624" s="279"/>
      <c r="M2624" s="279"/>
      <c r="N2624" s="279"/>
      <c r="O2624" s="279"/>
      <c r="P2624" s="279"/>
      <c r="Q2624" s="317"/>
      <c r="R2624" s="318"/>
      <c r="S2624" s="317"/>
      <c r="T2624" s="318"/>
      <c r="U2624" s="317"/>
      <c r="V2624" s="318"/>
      <c r="W2624" s="317"/>
      <c r="X2624" s="318"/>
      <c r="Y2624" s="317"/>
      <c r="Z2624" s="318"/>
      <c r="AA2624" s="317"/>
      <c r="AB2624" s="318"/>
      <c r="AC2624" s="317"/>
      <c r="AD2624" s="318"/>
      <c r="AG2624">
        <f t="shared" si="1330"/>
        <v>0</v>
      </c>
      <c r="AL2624">
        <f t="shared" si="1331"/>
        <v>0</v>
      </c>
      <c r="AN2624" s="167" t="b">
        <f t="shared" si="1332"/>
        <v>0</v>
      </c>
      <c r="AO2624" s="167" t="str">
        <f t="shared" si="1333"/>
        <v/>
      </c>
      <c r="AP2624" s="167" t="b">
        <f t="shared" si="1334"/>
        <v>0</v>
      </c>
      <c r="AQ2624" t="str">
        <f t="shared" si="1335"/>
        <v/>
      </c>
      <c r="AR2624" s="167" t="b">
        <f t="shared" si="1336"/>
        <v>0</v>
      </c>
    </row>
    <row r="2625" spans="1:44" ht="15" customHeight="1">
      <c r="A2625" s="166"/>
      <c r="B2625" s="7"/>
      <c r="C2625" s="209" t="s">
        <v>85</v>
      </c>
      <c r="D2625" s="319"/>
      <c r="E2625" s="319"/>
      <c r="F2625" s="319"/>
      <c r="G2625" s="319"/>
      <c r="H2625" s="319"/>
      <c r="I2625" s="279"/>
      <c r="J2625" s="279"/>
      <c r="K2625" s="279"/>
      <c r="L2625" s="279"/>
      <c r="M2625" s="279"/>
      <c r="N2625" s="279"/>
      <c r="O2625" s="279"/>
      <c r="P2625" s="279"/>
      <c r="Q2625" s="317"/>
      <c r="R2625" s="318"/>
      <c r="S2625" s="317"/>
      <c r="T2625" s="318"/>
      <c r="U2625" s="317"/>
      <c r="V2625" s="318"/>
      <c r="W2625" s="317"/>
      <c r="X2625" s="318"/>
      <c r="Y2625" s="317"/>
      <c r="Z2625" s="318"/>
      <c r="AA2625" s="317"/>
      <c r="AB2625" s="318"/>
      <c r="AC2625" s="317"/>
      <c r="AD2625" s="318"/>
      <c r="AG2625">
        <f t="shared" si="1330"/>
        <v>0</v>
      </c>
      <c r="AL2625">
        <f t="shared" si="1331"/>
        <v>0</v>
      </c>
      <c r="AN2625" s="167" t="b">
        <f t="shared" si="1332"/>
        <v>0</v>
      </c>
      <c r="AO2625" s="167" t="str">
        <f t="shared" si="1333"/>
        <v/>
      </c>
      <c r="AP2625" s="167" t="b">
        <f t="shared" si="1334"/>
        <v>0</v>
      </c>
      <c r="AQ2625" t="str">
        <f t="shared" si="1335"/>
        <v/>
      </c>
      <c r="AR2625" s="167" t="b">
        <f t="shared" si="1336"/>
        <v>0</v>
      </c>
    </row>
    <row r="2626" spans="1:44" ht="15" customHeight="1">
      <c r="A2626" s="166"/>
      <c r="B2626" s="7"/>
      <c r="C2626" s="209" t="s">
        <v>86</v>
      </c>
      <c r="D2626" s="319"/>
      <c r="E2626" s="319"/>
      <c r="F2626" s="319"/>
      <c r="G2626" s="319"/>
      <c r="H2626" s="319"/>
      <c r="I2626" s="279"/>
      <c r="J2626" s="279"/>
      <c r="K2626" s="279"/>
      <c r="L2626" s="279"/>
      <c r="M2626" s="279"/>
      <c r="N2626" s="279"/>
      <c r="O2626" s="279"/>
      <c r="P2626" s="279"/>
      <c r="Q2626" s="317"/>
      <c r="R2626" s="318"/>
      <c r="S2626" s="317"/>
      <c r="T2626" s="318"/>
      <c r="U2626" s="317"/>
      <c r="V2626" s="318"/>
      <c r="W2626" s="317"/>
      <c r="X2626" s="318"/>
      <c r="Y2626" s="317"/>
      <c r="Z2626" s="318"/>
      <c r="AA2626" s="317"/>
      <c r="AB2626" s="318"/>
      <c r="AC2626" s="317"/>
      <c r="AD2626" s="318"/>
      <c r="AG2626">
        <f t="shared" si="1330"/>
        <v>0</v>
      </c>
      <c r="AL2626">
        <f t="shared" si="1331"/>
        <v>0</v>
      </c>
      <c r="AN2626" s="167" t="b">
        <f t="shared" si="1332"/>
        <v>0</v>
      </c>
      <c r="AO2626" s="167" t="str">
        <f t="shared" si="1333"/>
        <v/>
      </c>
      <c r="AP2626" s="167" t="b">
        <f t="shared" si="1334"/>
        <v>0</v>
      </c>
      <c r="AQ2626" t="str">
        <f t="shared" si="1335"/>
        <v/>
      </c>
      <c r="AR2626" s="167" t="b">
        <f t="shared" si="1336"/>
        <v>0</v>
      </c>
    </row>
    <row r="2627" spans="1:44" ht="15" customHeight="1">
      <c r="A2627" s="166"/>
      <c r="B2627" s="7"/>
      <c r="C2627" s="209" t="s">
        <v>87</v>
      </c>
      <c r="D2627" s="319"/>
      <c r="E2627" s="319"/>
      <c r="F2627" s="319"/>
      <c r="G2627" s="319"/>
      <c r="H2627" s="319"/>
      <c r="I2627" s="279"/>
      <c r="J2627" s="279"/>
      <c r="K2627" s="279"/>
      <c r="L2627" s="279"/>
      <c r="M2627" s="279"/>
      <c r="N2627" s="279"/>
      <c r="O2627" s="279"/>
      <c r="P2627" s="279"/>
      <c r="Q2627" s="317"/>
      <c r="R2627" s="318"/>
      <c r="S2627" s="317"/>
      <c r="T2627" s="318"/>
      <c r="U2627" s="317"/>
      <c r="V2627" s="318"/>
      <c r="W2627" s="317"/>
      <c r="X2627" s="318"/>
      <c r="Y2627" s="317"/>
      <c r="Z2627" s="318"/>
      <c r="AA2627" s="317"/>
      <c r="AB2627" s="318"/>
      <c r="AC2627" s="317"/>
      <c r="AD2627" s="318"/>
      <c r="AG2627">
        <f t="shared" si="1330"/>
        <v>0</v>
      </c>
      <c r="AL2627">
        <f t="shared" si="1331"/>
        <v>0</v>
      </c>
      <c r="AN2627" s="167" t="b">
        <f t="shared" si="1332"/>
        <v>0</v>
      </c>
      <c r="AO2627" s="167" t="str">
        <f t="shared" si="1333"/>
        <v/>
      </c>
      <c r="AP2627" s="167" t="b">
        <f t="shared" si="1334"/>
        <v>0</v>
      </c>
      <c r="AQ2627" t="str">
        <f t="shared" si="1335"/>
        <v/>
      </c>
      <c r="AR2627" s="167" t="b">
        <f t="shared" si="1336"/>
        <v>0</v>
      </c>
    </row>
    <row r="2628" spans="1:44" ht="15" customHeight="1">
      <c r="A2628" s="166"/>
      <c r="B2628" s="7"/>
      <c r="C2628" s="220" t="s">
        <v>88</v>
      </c>
      <c r="D2628" s="319"/>
      <c r="E2628" s="319"/>
      <c r="F2628" s="319"/>
      <c r="G2628" s="319"/>
      <c r="H2628" s="319"/>
      <c r="I2628" s="279"/>
      <c r="J2628" s="279"/>
      <c r="K2628" s="279"/>
      <c r="L2628" s="279"/>
      <c r="M2628" s="279"/>
      <c r="N2628" s="279"/>
      <c r="O2628" s="279"/>
      <c r="P2628" s="279"/>
      <c r="Q2628" s="317"/>
      <c r="R2628" s="318"/>
      <c r="S2628" s="317"/>
      <c r="T2628" s="318"/>
      <c r="U2628" s="317"/>
      <c r="V2628" s="318"/>
      <c r="W2628" s="317"/>
      <c r="X2628" s="318"/>
      <c r="Y2628" s="317"/>
      <c r="Z2628" s="318"/>
      <c r="AA2628" s="317"/>
      <c r="AB2628" s="318"/>
      <c r="AC2628" s="317"/>
      <c r="AD2628" s="318"/>
      <c r="AG2628">
        <f t="shared" si="1330"/>
        <v>0</v>
      </c>
      <c r="AL2628">
        <f t="shared" si="1331"/>
        <v>0</v>
      </c>
      <c r="AN2628" s="167" t="b">
        <f t="shared" si="1332"/>
        <v>0</v>
      </c>
      <c r="AO2628" s="167" t="str">
        <f t="shared" si="1333"/>
        <v/>
      </c>
      <c r="AP2628" s="167" t="b">
        <f t="shared" si="1334"/>
        <v>0</v>
      </c>
      <c r="AQ2628" t="str">
        <f t="shared" si="1335"/>
        <v/>
      </c>
      <c r="AR2628" s="167" t="b">
        <f t="shared" si="1336"/>
        <v>0</v>
      </c>
    </row>
    <row r="2629" spans="1:44" ht="15" customHeight="1">
      <c r="A2629" s="166"/>
      <c r="B2629" s="7"/>
      <c r="C2629" s="220" t="s">
        <v>89</v>
      </c>
      <c r="D2629" s="319"/>
      <c r="E2629" s="319"/>
      <c r="F2629" s="319"/>
      <c r="G2629" s="319"/>
      <c r="H2629" s="319"/>
      <c r="I2629" s="279"/>
      <c r="J2629" s="279"/>
      <c r="K2629" s="279"/>
      <c r="L2629" s="279"/>
      <c r="M2629" s="279"/>
      <c r="N2629" s="279"/>
      <c r="O2629" s="279"/>
      <c r="P2629" s="279"/>
      <c r="Q2629" s="317"/>
      <c r="R2629" s="318"/>
      <c r="S2629" s="317"/>
      <c r="T2629" s="318"/>
      <c r="U2629" s="317"/>
      <c r="V2629" s="318"/>
      <c r="W2629" s="317"/>
      <c r="X2629" s="318"/>
      <c r="Y2629" s="317"/>
      <c r="Z2629" s="318"/>
      <c r="AA2629" s="317"/>
      <c r="AB2629" s="318"/>
      <c r="AC2629" s="317"/>
      <c r="AD2629" s="318"/>
      <c r="AG2629">
        <f t="shared" si="1330"/>
        <v>0</v>
      </c>
      <c r="AL2629">
        <f t="shared" si="1331"/>
        <v>0</v>
      </c>
      <c r="AN2629" s="167" t="b">
        <f t="shared" si="1332"/>
        <v>0</v>
      </c>
      <c r="AO2629" s="167" t="str">
        <f t="shared" si="1333"/>
        <v/>
      </c>
      <c r="AP2629" s="167" t="b">
        <f t="shared" si="1334"/>
        <v>0</v>
      </c>
      <c r="AQ2629" t="str">
        <f t="shared" si="1335"/>
        <v/>
      </c>
      <c r="AR2629" s="167" t="b">
        <f t="shared" si="1336"/>
        <v>0</v>
      </c>
    </row>
    <row r="2630" spans="1:44" ht="15" customHeight="1">
      <c r="A2630" s="166"/>
      <c r="B2630" s="7"/>
      <c r="C2630" s="220" t="s">
        <v>90</v>
      </c>
      <c r="D2630" s="319"/>
      <c r="E2630" s="319"/>
      <c r="F2630" s="319"/>
      <c r="G2630" s="319"/>
      <c r="H2630" s="319"/>
      <c r="I2630" s="279"/>
      <c r="J2630" s="279"/>
      <c r="K2630" s="279"/>
      <c r="L2630" s="279"/>
      <c r="M2630" s="279"/>
      <c r="N2630" s="279"/>
      <c r="O2630" s="279"/>
      <c r="P2630" s="279"/>
      <c r="Q2630" s="317"/>
      <c r="R2630" s="318"/>
      <c r="S2630" s="317"/>
      <c r="T2630" s="318"/>
      <c r="U2630" s="317"/>
      <c r="V2630" s="318"/>
      <c r="W2630" s="317"/>
      <c r="X2630" s="318"/>
      <c r="Y2630" s="317"/>
      <c r="Z2630" s="318"/>
      <c r="AA2630" s="317"/>
      <c r="AB2630" s="318"/>
      <c r="AC2630" s="317"/>
      <c r="AD2630" s="318"/>
      <c r="AG2630">
        <f t="shared" si="1330"/>
        <v>0</v>
      </c>
      <c r="AL2630">
        <f t="shared" si="1331"/>
        <v>0</v>
      </c>
      <c r="AN2630" s="167" t="b">
        <f t="shared" si="1332"/>
        <v>0</v>
      </c>
      <c r="AO2630" s="167" t="str">
        <f t="shared" si="1333"/>
        <v/>
      </c>
      <c r="AP2630" s="167" t="b">
        <f t="shared" si="1334"/>
        <v>0</v>
      </c>
      <c r="AQ2630" t="str">
        <f t="shared" si="1335"/>
        <v/>
      </c>
      <c r="AR2630" s="167" t="b">
        <f t="shared" si="1336"/>
        <v>0</v>
      </c>
    </row>
    <row r="2631" spans="1:44" ht="15" customHeight="1">
      <c r="A2631" s="166"/>
      <c r="B2631" s="7"/>
      <c r="C2631" s="220" t="s">
        <v>91</v>
      </c>
      <c r="D2631" s="319"/>
      <c r="E2631" s="319"/>
      <c r="F2631" s="319"/>
      <c r="G2631" s="319"/>
      <c r="H2631" s="319"/>
      <c r="I2631" s="279"/>
      <c r="J2631" s="279"/>
      <c r="K2631" s="279"/>
      <c r="L2631" s="279"/>
      <c r="M2631" s="279"/>
      <c r="N2631" s="279"/>
      <c r="O2631" s="279"/>
      <c r="P2631" s="279"/>
      <c r="Q2631" s="317"/>
      <c r="R2631" s="318"/>
      <c r="S2631" s="317"/>
      <c r="T2631" s="318"/>
      <c r="U2631" s="317"/>
      <c r="V2631" s="318"/>
      <c r="W2631" s="317"/>
      <c r="X2631" s="318"/>
      <c r="Y2631" s="317"/>
      <c r="Z2631" s="318"/>
      <c r="AA2631" s="317"/>
      <c r="AB2631" s="318"/>
      <c r="AC2631" s="317"/>
      <c r="AD2631" s="318"/>
      <c r="AG2631">
        <f t="shared" si="1330"/>
        <v>0</v>
      </c>
      <c r="AL2631">
        <f t="shared" si="1331"/>
        <v>0</v>
      </c>
      <c r="AN2631" s="167" t="b">
        <f t="shared" si="1332"/>
        <v>0</v>
      </c>
      <c r="AO2631" s="167" t="str">
        <f t="shared" si="1333"/>
        <v/>
      </c>
      <c r="AP2631" s="167" t="b">
        <f t="shared" si="1334"/>
        <v>0</v>
      </c>
      <c r="AQ2631" t="str">
        <f t="shared" si="1335"/>
        <v/>
      </c>
      <c r="AR2631" s="167" t="b">
        <f t="shared" si="1336"/>
        <v>0</v>
      </c>
    </row>
    <row r="2632" spans="1:44" ht="15" customHeight="1">
      <c r="A2632" s="166"/>
      <c r="B2632" s="7"/>
      <c r="C2632" s="220" t="s">
        <v>92</v>
      </c>
      <c r="D2632" s="319"/>
      <c r="E2632" s="319"/>
      <c r="F2632" s="319"/>
      <c r="G2632" s="319"/>
      <c r="H2632" s="319"/>
      <c r="I2632" s="279"/>
      <c r="J2632" s="279"/>
      <c r="K2632" s="279"/>
      <c r="L2632" s="279"/>
      <c r="M2632" s="279"/>
      <c r="N2632" s="279"/>
      <c r="O2632" s="279"/>
      <c r="P2632" s="279"/>
      <c r="Q2632" s="317"/>
      <c r="R2632" s="318"/>
      <c r="S2632" s="317"/>
      <c r="T2632" s="318"/>
      <c r="U2632" s="317"/>
      <c r="V2632" s="318"/>
      <c r="W2632" s="317"/>
      <c r="X2632" s="318"/>
      <c r="Y2632" s="317"/>
      <c r="Z2632" s="318"/>
      <c r="AA2632" s="317"/>
      <c r="AB2632" s="318"/>
      <c r="AC2632" s="317"/>
      <c r="AD2632" s="318"/>
      <c r="AG2632">
        <f t="shared" si="1330"/>
        <v>0</v>
      </c>
      <c r="AL2632">
        <f t="shared" si="1331"/>
        <v>0</v>
      </c>
      <c r="AN2632" s="167" t="b">
        <f t="shared" si="1332"/>
        <v>0</v>
      </c>
      <c r="AO2632" s="167" t="str">
        <f t="shared" si="1333"/>
        <v/>
      </c>
      <c r="AP2632" s="167" t="b">
        <f t="shared" si="1334"/>
        <v>0</v>
      </c>
      <c r="AQ2632" t="str">
        <f t="shared" si="1335"/>
        <v/>
      </c>
      <c r="AR2632" s="167" t="b">
        <f t="shared" si="1336"/>
        <v>0</v>
      </c>
    </row>
    <row r="2633" spans="1:44" ht="15" customHeight="1">
      <c r="A2633" s="166"/>
      <c r="B2633" s="7"/>
      <c r="C2633" s="220" t="s">
        <v>93</v>
      </c>
      <c r="D2633" s="319"/>
      <c r="E2633" s="319"/>
      <c r="F2633" s="319"/>
      <c r="G2633" s="319"/>
      <c r="H2633" s="319"/>
      <c r="I2633" s="279"/>
      <c r="J2633" s="279"/>
      <c r="K2633" s="279"/>
      <c r="L2633" s="279"/>
      <c r="M2633" s="279"/>
      <c r="N2633" s="279"/>
      <c r="O2633" s="279"/>
      <c r="P2633" s="279"/>
      <c r="Q2633" s="317"/>
      <c r="R2633" s="318"/>
      <c r="S2633" s="317"/>
      <c r="T2633" s="318"/>
      <c r="U2633" s="317"/>
      <c r="V2633" s="318"/>
      <c r="W2633" s="317"/>
      <c r="X2633" s="318"/>
      <c r="Y2633" s="317"/>
      <c r="Z2633" s="318"/>
      <c r="AA2633" s="317"/>
      <c r="AB2633" s="318"/>
      <c r="AC2633" s="317"/>
      <c r="AD2633" s="318"/>
      <c r="AG2633">
        <f t="shared" si="1330"/>
        <v>0</v>
      </c>
      <c r="AL2633">
        <f t="shared" si="1331"/>
        <v>0</v>
      </c>
      <c r="AN2633" s="167" t="b">
        <f t="shared" si="1332"/>
        <v>0</v>
      </c>
      <c r="AO2633" s="167" t="str">
        <f t="shared" si="1333"/>
        <v/>
      </c>
      <c r="AP2633" s="167" t="b">
        <f t="shared" si="1334"/>
        <v>0</v>
      </c>
      <c r="AQ2633" t="str">
        <f t="shared" si="1335"/>
        <v/>
      </c>
      <c r="AR2633" s="167" t="b">
        <f t="shared" si="1336"/>
        <v>0</v>
      </c>
    </row>
    <row r="2634" spans="1:44" ht="15" customHeight="1">
      <c r="A2634" s="166"/>
      <c r="B2634" s="7"/>
      <c r="C2634" s="121" t="s">
        <v>94</v>
      </c>
      <c r="D2634" s="319"/>
      <c r="E2634" s="319"/>
      <c r="F2634" s="319"/>
      <c r="G2634" s="319"/>
      <c r="H2634" s="319"/>
      <c r="I2634" s="279"/>
      <c r="J2634" s="279"/>
      <c r="K2634" s="279"/>
      <c r="L2634" s="279"/>
      <c r="M2634" s="279"/>
      <c r="N2634" s="279"/>
      <c r="O2634" s="279"/>
      <c r="P2634" s="279"/>
      <c r="Q2634" s="317"/>
      <c r="R2634" s="318"/>
      <c r="S2634" s="317"/>
      <c r="T2634" s="318"/>
      <c r="U2634" s="317"/>
      <c r="V2634" s="318"/>
      <c r="W2634" s="317"/>
      <c r="X2634" s="318"/>
      <c r="Y2634" s="317"/>
      <c r="Z2634" s="318"/>
      <c r="AA2634" s="317"/>
      <c r="AB2634" s="318"/>
      <c r="AC2634" s="317"/>
      <c r="AD2634" s="318"/>
      <c r="AG2634">
        <f t="shared" si="1330"/>
        <v>0</v>
      </c>
      <c r="AL2634">
        <f t="shared" si="1331"/>
        <v>0</v>
      </c>
      <c r="AN2634" s="167" t="b">
        <f t="shared" si="1332"/>
        <v>0</v>
      </c>
      <c r="AO2634" s="167" t="str">
        <f t="shared" si="1333"/>
        <v/>
      </c>
      <c r="AP2634" s="167" t="b">
        <f t="shared" si="1334"/>
        <v>0</v>
      </c>
      <c r="AQ2634" t="str">
        <f t="shared" si="1335"/>
        <v/>
      </c>
      <c r="AR2634" s="167" t="b">
        <f t="shared" si="1336"/>
        <v>0</v>
      </c>
    </row>
    <row r="2635" spans="1:44" ht="15" customHeight="1">
      <c r="A2635" s="166"/>
      <c r="B2635" s="7"/>
      <c r="C2635" s="121" t="s">
        <v>95</v>
      </c>
      <c r="D2635" s="319"/>
      <c r="E2635" s="319"/>
      <c r="F2635" s="319"/>
      <c r="G2635" s="319"/>
      <c r="H2635" s="319"/>
      <c r="I2635" s="279"/>
      <c r="J2635" s="279"/>
      <c r="K2635" s="279"/>
      <c r="L2635" s="279"/>
      <c r="M2635" s="279"/>
      <c r="N2635" s="279"/>
      <c r="O2635" s="279"/>
      <c r="P2635" s="279"/>
      <c r="Q2635" s="317"/>
      <c r="R2635" s="318"/>
      <c r="S2635" s="317"/>
      <c r="T2635" s="318"/>
      <c r="U2635" s="317"/>
      <c r="V2635" s="318"/>
      <c r="W2635" s="317"/>
      <c r="X2635" s="318"/>
      <c r="Y2635" s="317"/>
      <c r="Z2635" s="318"/>
      <c r="AA2635" s="317"/>
      <c r="AB2635" s="318"/>
      <c r="AC2635" s="317"/>
      <c r="AD2635" s="318"/>
      <c r="AG2635">
        <f t="shared" si="1330"/>
        <v>0</v>
      </c>
      <c r="AL2635">
        <f t="shared" si="1331"/>
        <v>0</v>
      </c>
      <c r="AN2635" s="167" t="b">
        <f t="shared" si="1332"/>
        <v>0</v>
      </c>
      <c r="AO2635" s="167" t="str">
        <f t="shared" si="1333"/>
        <v/>
      </c>
      <c r="AP2635" s="167" t="b">
        <f t="shared" si="1334"/>
        <v>0</v>
      </c>
      <c r="AQ2635" t="str">
        <f t="shared" si="1335"/>
        <v/>
      </c>
      <c r="AR2635" s="167" t="b">
        <f t="shared" si="1336"/>
        <v>0</v>
      </c>
    </row>
    <row r="2636" spans="1:44" ht="15" customHeight="1">
      <c r="A2636" s="166"/>
      <c r="B2636" s="7"/>
      <c r="C2636" s="220" t="s">
        <v>96</v>
      </c>
      <c r="D2636" s="319"/>
      <c r="E2636" s="319"/>
      <c r="F2636" s="319"/>
      <c r="G2636" s="319"/>
      <c r="H2636" s="319"/>
      <c r="I2636" s="279"/>
      <c r="J2636" s="279"/>
      <c r="K2636" s="279"/>
      <c r="L2636" s="279"/>
      <c r="M2636" s="279"/>
      <c r="N2636" s="279"/>
      <c r="O2636" s="279"/>
      <c r="P2636" s="279"/>
      <c r="Q2636" s="317"/>
      <c r="R2636" s="318"/>
      <c r="S2636" s="317"/>
      <c r="T2636" s="318"/>
      <c r="U2636" s="317"/>
      <c r="V2636" s="318"/>
      <c r="W2636" s="317"/>
      <c r="X2636" s="318"/>
      <c r="Y2636" s="317"/>
      <c r="Z2636" s="318"/>
      <c r="AA2636" s="317"/>
      <c r="AB2636" s="318"/>
      <c r="AC2636" s="317"/>
      <c r="AD2636" s="318"/>
      <c r="AG2636">
        <f t="shared" si="1330"/>
        <v>0</v>
      </c>
      <c r="AL2636">
        <f t="shared" si="1331"/>
        <v>0</v>
      </c>
      <c r="AN2636" s="167" t="b">
        <f t="shared" si="1332"/>
        <v>0</v>
      </c>
      <c r="AO2636" s="167" t="str">
        <f t="shared" si="1333"/>
        <v/>
      </c>
      <c r="AP2636" s="167" t="b">
        <f t="shared" si="1334"/>
        <v>0</v>
      </c>
      <c r="AQ2636" t="str">
        <f t="shared" si="1335"/>
        <v/>
      </c>
      <c r="AR2636" s="167" t="b">
        <f t="shared" si="1336"/>
        <v>0</v>
      </c>
    </row>
    <row r="2637" spans="1:44" ht="15" customHeight="1">
      <c r="A2637" s="166"/>
      <c r="B2637" s="7"/>
      <c r="C2637" s="220" t="s">
        <v>97</v>
      </c>
      <c r="D2637" s="319"/>
      <c r="E2637" s="319"/>
      <c r="F2637" s="319"/>
      <c r="G2637" s="319"/>
      <c r="H2637" s="319"/>
      <c r="I2637" s="279"/>
      <c r="J2637" s="279"/>
      <c r="K2637" s="279"/>
      <c r="L2637" s="279"/>
      <c r="M2637" s="279"/>
      <c r="N2637" s="279"/>
      <c r="O2637" s="279"/>
      <c r="P2637" s="279"/>
      <c r="Q2637" s="317"/>
      <c r="R2637" s="318"/>
      <c r="S2637" s="317"/>
      <c r="T2637" s="318"/>
      <c r="U2637" s="317"/>
      <c r="V2637" s="318"/>
      <c r="W2637" s="317"/>
      <c r="X2637" s="318"/>
      <c r="Y2637" s="317"/>
      <c r="Z2637" s="318"/>
      <c r="AA2637" s="317"/>
      <c r="AB2637" s="318"/>
      <c r="AC2637" s="317"/>
      <c r="AD2637" s="318"/>
      <c r="AG2637">
        <f t="shared" si="1330"/>
        <v>0</v>
      </c>
      <c r="AL2637">
        <f t="shared" si="1331"/>
        <v>0</v>
      </c>
      <c r="AN2637" s="167" t="b">
        <f t="shared" si="1332"/>
        <v>0</v>
      </c>
      <c r="AO2637" s="167" t="str">
        <f t="shared" si="1333"/>
        <v/>
      </c>
      <c r="AP2637" s="167" t="b">
        <f t="shared" si="1334"/>
        <v>0</v>
      </c>
      <c r="AQ2637" t="str">
        <f t="shared" si="1335"/>
        <v/>
      </c>
      <c r="AR2637" s="167" t="b">
        <f t="shared" si="1336"/>
        <v>0</v>
      </c>
    </row>
    <row r="2638" spans="1:44" ht="15" customHeight="1">
      <c r="A2638" s="166"/>
      <c r="B2638" s="7"/>
      <c r="C2638" s="220" t="s">
        <v>98</v>
      </c>
      <c r="D2638" s="319"/>
      <c r="E2638" s="319"/>
      <c r="F2638" s="319"/>
      <c r="G2638" s="319"/>
      <c r="H2638" s="319"/>
      <c r="I2638" s="279"/>
      <c r="J2638" s="279"/>
      <c r="K2638" s="279"/>
      <c r="L2638" s="279"/>
      <c r="M2638" s="279"/>
      <c r="N2638" s="279"/>
      <c r="O2638" s="279"/>
      <c r="P2638" s="279"/>
      <c r="Q2638" s="317"/>
      <c r="R2638" s="318"/>
      <c r="S2638" s="317"/>
      <c r="T2638" s="318"/>
      <c r="U2638" s="317"/>
      <c r="V2638" s="318"/>
      <c r="W2638" s="317"/>
      <c r="X2638" s="318"/>
      <c r="Y2638" s="317"/>
      <c r="Z2638" s="318"/>
      <c r="AA2638" s="317"/>
      <c r="AB2638" s="318"/>
      <c r="AC2638" s="317"/>
      <c r="AD2638" s="318"/>
      <c r="AG2638">
        <f t="shared" si="1330"/>
        <v>0</v>
      </c>
      <c r="AL2638">
        <f t="shared" si="1331"/>
        <v>0</v>
      </c>
      <c r="AN2638" s="167" t="b">
        <f t="shared" si="1332"/>
        <v>0</v>
      </c>
      <c r="AO2638" s="167" t="str">
        <f t="shared" si="1333"/>
        <v/>
      </c>
      <c r="AP2638" s="167" t="b">
        <f t="shared" si="1334"/>
        <v>0</v>
      </c>
      <c r="AQ2638" t="str">
        <f t="shared" si="1335"/>
        <v/>
      </c>
      <c r="AR2638" s="167" t="b">
        <f t="shared" si="1336"/>
        <v>0</v>
      </c>
    </row>
    <row r="2639" spans="1:44" ht="15" customHeight="1">
      <c r="A2639" s="166"/>
      <c r="B2639" s="7"/>
      <c r="C2639" s="220" t="s">
        <v>99</v>
      </c>
      <c r="D2639" s="319"/>
      <c r="E2639" s="319"/>
      <c r="F2639" s="319"/>
      <c r="G2639" s="319"/>
      <c r="H2639" s="319"/>
      <c r="I2639" s="279"/>
      <c r="J2639" s="279"/>
      <c r="K2639" s="279"/>
      <c r="L2639" s="279"/>
      <c r="M2639" s="279"/>
      <c r="N2639" s="279"/>
      <c r="O2639" s="279"/>
      <c r="P2639" s="279"/>
      <c r="Q2639" s="317"/>
      <c r="R2639" s="318"/>
      <c r="S2639" s="317"/>
      <c r="T2639" s="318"/>
      <c r="U2639" s="317"/>
      <c r="V2639" s="318"/>
      <c r="W2639" s="317"/>
      <c r="X2639" s="318"/>
      <c r="Y2639" s="317"/>
      <c r="Z2639" s="318"/>
      <c r="AA2639" s="317"/>
      <c r="AB2639" s="318"/>
      <c r="AC2639" s="317"/>
      <c r="AD2639" s="318"/>
      <c r="AG2639">
        <f t="shared" si="1330"/>
        <v>0</v>
      </c>
      <c r="AL2639">
        <f t="shared" si="1331"/>
        <v>0</v>
      </c>
      <c r="AN2639" s="167" t="b">
        <f t="shared" si="1332"/>
        <v>0</v>
      </c>
      <c r="AO2639" s="167" t="str">
        <f t="shared" si="1333"/>
        <v/>
      </c>
      <c r="AP2639" s="167" t="b">
        <f t="shared" si="1334"/>
        <v>0</v>
      </c>
      <c r="AQ2639" t="str">
        <f t="shared" si="1335"/>
        <v/>
      </c>
      <c r="AR2639" s="167" t="b">
        <f t="shared" si="1336"/>
        <v>0</v>
      </c>
    </row>
    <row r="2640" spans="1:44" ht="15" customHeight="1">
      <c r="A2640" s="166"/>
      <c r="B2640" s="7"/>
      <c r="C2640" s="220" t="s">
        <v>100</v>
      </c>
      <c r="D2640" s="319"/>
      <c r="E2640" s="319"/>
      <c r="F2640" s="319"/>
      <c r="G2640" s="319"/>
      <c r="H2640" s="319"/>
      <c r="I2640" s="279"/>
      <c r="J2640" s="279"/>
      <c r="K2640" s="279"/>
      <c r="L2640" s="279"/>
      <c r="M2640" s="279"/>
      <c r="N2640" s="279"/>
      <c r="O2640" s="279"/>
      <c r="P2640" s="279"/>
      <c r="Q2640" s="317"/>
      <c r="R2640" s="318"/>
      <c r="S2640" s="317"/>
      <c r="T2640" s="318"/>
      <c r="U2640" s="317"/>
      <c r="V2640" s="318"/>
      <c r="W2640" s="317"/>
      <c r="X2640" s="318"/>
      <c r="Y2640" s="317"/>
      <c r="Z2640" s="318"/>
      <c r="AA2640" s="317"/>
      <c r="AB2640" s="318"/>
      <c r="AC2640" s="317"/>
      <c r="AD2640" s="318"/>
      <c r="AG2640">
        <f t="shared" si="1330"/>
        <v>0</v>
      </c>
      <c r="AL2640">
        <f t="shared" si="1331"/>
        <v>0</v>
      </c>
      <c r="AN2640" s="167" t="b">
        <f t="shared" si="1332"/>
        <v>0</v>
      </c>
      <c r="AO2640" s="167" t="str">
        <f t="shared" si="1333"/>
        <v/>
      </c>
      <c r="AP2640" s="167" t="b">
        <f t="shared" si="1334"/>
        <v>0</v>
      </c>
      <c r="AQ2640" t="str">
        <f t="shared" si="1335"/>
        <v/>
      </c>
      <c r="AR2640" s="167" t="b">
        <f t="shared" si="1336"/>
        <v>0</v>
      </c>
    </row>
    <row r="2641" spans="1:44" ht="15" customHeight="1">
      <c r="A2641" s="166"/>
      <c r="B2641" s="7"/>
      <c r="C2641" s="220" t="s">
        <v>101</v>
      </c>
      <c r="D2641" s="319"/>
      <c r="E2641" s="319"/>
      <c r="F2641" s="319"/>
      <c r="G2641" s="319"/>
      <c r="H2641" s="319"/>
      <c r="I2641" s="279"/>
      <c r="J2641" s="279"/>
      <c r="K2641" s="279"/>
      <c r="L2641" s="279"/>
      <c r="M2641" s="279"/>
      <c r="N2641" s="279"/>
      <c r="O2641" s="279"/>
      <c r="P2641" s="279"/>
      <c r="Q2641" s="317"/>
      <c r="R2641" s="318"/>
      <c r="S2641" s="317"/>
      <c r="T2641" s="318"/>
      <c r="U2641" s="317"/>
      <c r="V2641" s="318"/>
      <c r="W2641" s="317"/>
      <c r="X2641" s="318"/>
      <c r="Y2641" s="317"/>
      <c r="Z2641" s="318"/>
      <c r="AA2641" s="317"/>
      <c r="AB2641" s="318"/>
      <c r="AC2641" s="317"/>
      <c r="AD2641" s="318"/>
      <c r="AG2641">
        <f t="shared" si="1330"/>
        <v>0</v>
      </c>
      <c r="AL2641">
        <f t="shared" si="1331"/>
        <v>0</v>
      </c>
      <c r="AN2641" s="167" t="b">
        <f t="shared" si="1332"/>
        <v>0</v>
      </c>
      <c r="AO2641" s="167" t="str">
        <f t="shared" si="1333"/>
        <v/>
      </c>
      <c r="AP2641" s="167" t="b">
        <f t="shared" si="1334"/>
        <v>0</v>
      </c>
      <c r="AQ2641" t="str">
        <f t="shared" si="1335"/>
        <v/>
      </c>
      <c r="AR2641" s="167" t="b">
        <f t="shared" si="1336"/>
        <v>0</v>
      </c>
    </row>
    <row r="2642" spans="1:44" ht="15" customHeight="1">
      <c r="A2642" s="166"/>
      <c r="B2642" s="7"/>
      <c r="C2642" s="220" t="s">
        <v>102</v>
      </c>
      <c r="D2642" s="319"/>
      <c r="E2642" s="319"/>
      <c r="F2642" s="319"/>
      <c r="G2642" s="319"/>
      <c r="H2642" s="319"/>
      <c r="I2642" s="279"/>
      <c r="J2642" s="279"/>
      <c r="K2642" s="279"/>
      <c r="L2642" s="279"/>
      <c r="M2642" s="279"/>
      <c r="N2642" s="279"/>
      <c r="O2642" s="279"/>
      <c r="P2642" s="279"/>
      <c r="Q2642" s="317"/>
      <c r="R2642" s="318"/>
      <c r="S2642" s="317"/>
      <c r="T2642" s="318"/>
      <c r="U2642" s="317"/>
      <c r="V2642" s="318"/>
      <c r="W2642" s="317"/>
      <c r="X2642" s="318"/>
      <c r="Y2642" s="317"/>
      <c r="Z2642" s="318"/>
      <c r="AA2642" s="317"/>
      <c r="AB2642" s="318"/>
      <c r="AC2642" s="317"/>
      <c r="AD2642" s="318"/>
      <c r="AG2642">
        <f t="shared" si="1330"/>
        <v>0</v>
      </c>
      <c r="AL2642">
        <f t="shared" si="1331"/>
        <v>0</v>
      </c>
      <c r="AN2642" s="167" t="b">
        <f t="shared" si="1332"/>
        <v>0</v>
      </c>
      <c r="AO2642" s="167" t="str">
        <f t="shared" si="1333"/>
        <v/>
      </c>
      <c r="AP2642" s="167" t="b">
        <f t="shared" si="1334"/>
        <v>0</v>
      </c>
      <c r="AQ2642" t="str">
        <f t="shared" si="1335"/>
        <v/>
      </c>
      <c r="AR2642" s="167" t="b">
        <f t="shared" si="1336"/>
        <v>0</v>
      </c>
    </row>
    <row r="2643" spans="1:44" ht="15" customHeight="1">
      <c r="A2643" s="166"/>
      <c r="B2643" s="7"/>
      <c r="C2643" s="220" t="s">
        <v>108</v>
      </c>
      <c r="D2643" s="319"/>
      <c r="E2643" s="319"/>
      <c r="F2643" s="319"/>
      <c r="G2643" s="319"/>
      <c r="H2643" s="319"/>
      <c r="I2643" s="279"/>
      <c r="J2643" s="279"/>
      <c r="K2643" s="279"/>
      <c r="L2643" s="279"/>
      <c r="M2643" s="279"/>
      <c r="N2643" s="279"/>
      <c r="O2643" s="279"/>
      <c r="P2643" s="279"/>
      <c r="Q2643" s="317"/>
      <c r="R2643" s="318"/>
      <c r="S2643" s="317"/>
      <c r="T2643" s="318"/>
      <c r="U2643" s="317"/>
      <c r="V2643" s="318"/>
      <c r="W2643" s="317"/>
      <c r="X2643" s="318"/>
      <c r="Y2643" s="317"/>
      <c r="Z2643" s="318"/>
      <c r="AA2643" s="317"/>
      <c r="AB2643" s="318"/>
      <c r="AC2643" s="317"/>
      <c r="AD2643" s="318"/>
      <c r="AG2643">
        <f t="shared" si="1330"/>
        <v>0</v>
      </c>
      <c r="AL2643">
        <f t="shared" si="1331"/>
        <v>0</v>
      </c>
      <c r="AN2643" s="167" t="b">
        <f t="shared" si="1332"/>
        <v>0</v>
      </c>
      <c r="AO2643" s="167" t="str">
        <f t="shared" si="1333"/>
        <v/>
      </c>
      <c r="AP2643" s="167" t="b">
        <f t="shared" si="1334"/>
        <v>0</v>
      </c>
      <c r="AQ2643" t="str">
        <f t="shared" si="1335"/>
        <v/>
      </c>
      <c r="AR2643" s="167" t="b">
        <f t="shared" si="1336"/>
        <v>0</v>
      </c>
    </row>
    <row r="2644" spans="1:44" ht="15" customHeight="1">
      <c r="A2644" s="166"/>
      <c r="B2644" s="7"/>
      <c r="C2644" s="220" t="s">
        <v>109</v>
      </c>
      <c r="D2644" s="319"/>
      <c r="E2644" s="319"/>
      <c r="F2644" s="319"/>
      <c r="G2644" s="319"/>
      <c r="H2644" s="319"/>
      <c r="I2644" s="279"/>
      <c r="J2644" s="279"/>
      <c r="K2644" s="279"/>
      <c r="L2644" s="279"/>
      <c r="M2644" s="279"/>
      <c r="N2644" s="279"/>
      <c r="O2644" s="279"/>
      <c r="P2644" s="279"/>
      <c r="Q2644" s="317"/>
      <c r="R2644" s="318"/>
      <c r="S2644" s="317"/>
      <c r="T2644" s="318"/>
      <c r="U2644" s="317"/>
      <c r="V2644" s="318"/>
      <c r="W2644" s="317"/>
      <c r="X2644" s="318"/>
      <c r="Y2644" s="317"/>
      <c r="Z2644" s="318"/>
      <c r="AA2644" s="317"/>
      <c r="AB2644" s="318"/>
      <c r="AC2644" s="317"/>
      <c r="AD2644" s="318"/>
      <c r="AG2644">
        <f t="shared" si="1330"/>
        <v>0</v>
      </c>
      <c r="AL2644">
        <f t="shared" si="1331"/>
        <v>0</v>
      </c>
      <c r="AN2644" s="167" t="b">
        <f t="shared" si="1332"/>
        <v>0</v>
      </c>
      <c r="AO2644" s="167" t="str">
        <f t="shared" si="1333"/>
        <v/>
      </c>
      <c r="AP2644" s="167" t="b">
        <f t="shared" si="1334"/>
        <v>0</v>
      </c>
      <c r="AQ2644" t="str">
        <f t="shared" si="1335"/>
        <v/>
      </c>
      <c r="AR2644" s="167" t="b">
        <f t="shared" si="1336"/>
        <v>0</v>
      </c>
    </row>
    <row r="2645" spans="1:44" ht="15" customHeight="1">
      <c r="A2645" s="166"/>
      <c r="B2645" s="7"/>
      <c r="C2645" s="220" t="s">
        <v>110</v>
      </c>
      <c r="D2645" s="319"/>
      <c r="E2645" s="319"/>
      <c r="F2645" s="319"/>
      <c r="G2645" s="319"/>
      <c r="H2645" s="319"/>
      <c r="I2645" s="279"/>
      <c r="J2645" s="279"/>
      <c r="K2645" s="279"/>
      <c r="L2645" s="279"/>
      <c r="M2645" s="279"/>
      <c r="N2645" s="279"/>
      <c r="O2645" s="279"/>
      <c r="P2645" s="279"/>
      <c r="Q2645" s="317"/>
      <c r="R2645" s="318"/>
      <c r="S2645" s="317"/>
      <c r="T2645" s="318"/>
      <c r="U2645" s="317"/>
      <c r="V2645" s="318"/>
      <c r="W2645" s="317"/>
      <c r="X2645" s="318"/>
      <c r="Y2645" s="317"/>
      <c r="Z2645" s="318"/>
      <c r="AA2645" s="317"/>
      <c r="AB2645" s="318"/>
      <c r="AC2645" s="317"/>
      <c r="AD2645" s="318"/>
      <c r="AG2645">
        <f t="shared" si="1330"/>
        <v>0</v>
      </c>
      <c r="AL2645">
        <f t="shared" si="1331"/>
        <v>0</v>
      </c>
      <c r="AN2645" s="167" t="b">
        <f t="shared" si="1332"/>
        <v>0</v>
      </c>
      <c r="AO2645" s="167" t="str">
        <f t="shared" si="1333"/>
        <v/>
      </c>
      <c r="AP2645" s="167" t="b">
        <f t="shared" si="1334"/>
        <v>0</v>
      </c>
      <c r="AQ2645" t="str">
        <f t="shared" si="1335"/>
        <v/>
      </c>
      <c r="AR2645" s="167" t="b">
        <f t="shared" si="1336"/>
        <v>0</v>
      </c>
    </row>
    <row r="2646" spans="1:44" ht="15" customHeight="1">
      <c r="A2646" s="166"/>
      <c r="B2646" s="7"/>
      <c r="C2646" s="220" t="s">
        <v>111</v>
      </c>
      <c r="D2646" s="319"/>
      <c r="E2646" s="319"/>
      <c r="F2646" s="319"/>
      <c r="G2646" s="319"/>
      <c r="H2646" s="319"/>
      <c r="I2646" s="279"/>
      <c r="J2646" s="279"/>
      <c r="K2646" s="279"/>
      <c r="L2646" s="279"/>
      <c r="M2646" s="279"/>
      <c r="N2646" s="279"/>
      <c r="O2646" s="279"/>
      <c r="P2646" s="279"/>
      <c r="Q2646" s="317"/>
      <c r="R2646" s="318"/>
      <c r="S2646" s="317"/>
      <c r="T2646" s="318"/>
      <c r="U2646" s="317"/>
      <c r="V2646" s="318"/>
      <c r="W2646" s="317"/>
      <c r="X2646" s="318"/>
      <c r="Y2646" s="317"/>
      <c r="Z2646" s="318"/>
      <c r="AA2646" s="317"/>
      <c r="AB2646" s="318"/>
      <c r="AC2646" s="317"/>
      <c r="AD2646" s="318"/>
      <c r="AG2646">
        <f t="shared" si="1330"/>
        <v>0</v>
      </c>
      <c r="AL2646">
        <f t="shared" si="1331"/>
        <v>0</v>
      </c>
      <c r="AN2646" s="167" t="b">
        <f t="shared" si="1332"/>
        <v>0</v>
      </c>
      <c r="AO2646" s="167" t="str">
        <f t="shared" si="1333"/>
        <v/>
      </c>
      <c r="AP2646" s="167" t="b">
        <f t="shared" si="1334"/>
        <v>0</v>
      </c>
      <c r="AQ2646" t="str">
        <f t="shared" si="1335"/>
        <v/>
      </c>
      <c r="AR2646" s="167" t="b">
        <f t="shared" si="1336"/>
        <v>0</v>
      </c>
    </row>
    <row r="2647" spans="1:44" ht="15" customHeight="1">
      <c r="A2647" s="166"/>
      <c r="B2647" s="7"/>
      <c r="C2647" s="220" t="s">
        <v>112</v>
      </c>
      <c r="D2647" s="319"/>
      <c r="E2647" s="319"/>
      <c r="F2647" s="319"/>
      <c r="G2647" s="319"/>
      <c r="H2647" s="319"/>
      <c r="I2647" s="279"/>
      <c r="J2647" s="279"/>
      <c r="K2647" s="279"/>
      <c r="L2647" s="279"/>
      <c r="M2647" s="279"/>
      <c r="N2647" s="279"/>
      <c r="O2647" s="279"/>
      <c r="P2647" s="279"/>
      <c r="Q2647" s="317"/>
      <c r="R2647" s="318"/>
      <c r="S2647" s="317"/>
      <c r="T2647" s="318"/>
      <c r="U2647" s="317"/>
      <c r="V2647" s="318"/>
      <c r="W2647" s="317"/>
      <c r="X2647" s="318"/>
      <c r="Y2647" s="317"/>
      <c r="Z2647" s="318"/>
      <c r="AA2647" s="317"/>
      <c r="AB2647" s="318"/>
      <c r="AC2647" s="317"/>
      <c r="AD2647" s="318"/>
      <c r="AG2647">
        <f t="shared" si="1330"/>
        <v>0</v>
      </c>
      <c r="AL2647">
        <f t="shared" si="1331"/>
        <v>0</v>
      </c>
      <c r="AN2647" s="167" t="b">
        <f t="shared" si="1332"/>
        <v>0</v>
      </c>
      <c r="AO2647" s="167" t="str">
        <f t="shared" si="1333"/>
        <v/>
      </c>
      <c r="AP2647" s="167" t="b">
        <f t="shared" si="1334"/>
        <v>0</v>
      </c>
      <c r="AQ2647" t="str">
        <f t="shared" si="1335"/>
        <v/>
      </c>
      <c r="AR2647" s="167" t="b">
        <f t="shared" si="1336"/>
        <v>0</v>
      </c>
    </row>
    <row r="2648" spans="1:44" ht="15" customHeight="1">
      <c r="A2648" s="166"/>
      <c r="B2648" s="7"/>
      <c r="C2648" s="220" t="s">
        <v>113</v>
      </c>
      <c r="D2648" s="319"/>
      <c r="E2648" s="319"/>
      <c r="F2648" s="319"/>
      <c r="G2648" s="319"/>
      <c r="H2648" s="319"/>
      <c r="I2648" s="279"/>
      <c r="J2648" s="279"/>
      <c r="K2648" s="279"/>
      <c r="L2648" s="279"/>
      <c r="M2648" s="279"/>
      <c r="N2648" s="279"/>
      <c r="O2648" s="279"/>
      <c r="P2648" s="279"/>
      <c r="Q2648" s="317"/>
      <c r="R2648" s="318"/>
      <c r="S2648" s="317"/>
      <c r="T2648" s="318"/>
      <c r="U2648" s="317"/>
      <c r="V2648" s="318"/>
      <c r="W2648" s="317"/>
      <c r="X2648" s="318"/>
      <c r="Y2648" s="317"/>
      <c r="Z2648" s="318"/>
      <c r="AA2648" s="317"/>
      <c r="AB2648" s="318"/>
      <c r="AC2648" s="317"/>
      <c r="AD2648" s="318"/>
      <c r="AG2648">
        <f t="shared" si="1330"/>
        <v>0</v>
      </c>
      <c r="AL2648">
        <f t="shared" si="1331"/>
        <v>0</v>
      </c>
      <c r="AN2648" s="167" t="b">
        <f t="shared" si="1332"/>
        <v>0</v>
      </c>
      <c r="AO2648" s="167" t="str">
        <f t="shared" si="1333"/>
        <v/>
      </c>
      <c r="AP2648" s="167" t="b">
        <f t="shared" si="1334"/>
        <v>0</v>
      </c>
      <c r="AQ2648" t="str">
        <f t="shared" si="1335"/>
        <v/>
      </c>
      <c r="AR2648" s="167" t="b">
        <f t="shared" si="1336"/>
        <v>0</v>
      </c>
    </row>
    <row r="2649" spans="1:44" ht="15" customHeight="1">
      <c r="A2649" s="166"/>
      <c r="B2649" s="7"/>
      <c r="C2649" s="220" t="s">
        <v>114</v>
      </c>
      <c r="D2649" s="319"/>
      <c r="E2649" s="319"/>
      <c r="F2649" s="319"/>
      <c r="G2649" s="319"/>
      <c r="H2649" s="319"/>
      <c r="I2649" s="279"/>
      <c r="J2649" s="279"/>
      <c r="K2649" s="279"/>
      <c r="L2649" s="279"/>
      <c r="M2649" s="279"/>
      <c r="N2649" s="279"/>
      <c r="O2649" s="279"/>
      <c r="P2649" s="279"/>
      <c r="Q2649" s="317"/>
      <c r="R2649" s="318"/>
      <c r="S2649" s="317"/>
      <c r="T2649" s="318"/>
      <c r="U2649" s="317"/>
      <c r="V2649" s="318"/>
      <c r="W2649" s="317"/>
      <c r="X2649" s="318"/>
      <c r="Y2649" s="317"/>
      <c r="Z2649" s="318"/>
      <c r="AA2649" s="317"/>
      <c r="AB2649" s="318"/>
      <c r="AC2649" s="317"/>
      <c r="AD2649" s="318"/>
      <c r="AG2649">
        <f t="shared" si="1330"/>
        <v>0</v>
      </c>
      <c r="AL2649">
        <f t="shared" si="1331"/>
        <v>0</v>
      </c>
      <c r="AN2649" s="167" t="b">
        <f t="shared" si="1332"/>
        <v>0</v>
      </c>
      <c r="AO2649" s="167" t="str">
        <f t="shared" si="1333"/>
        <v/>
      </c>
      <c r="AP2649" s="167" t="b">
        <f t="shared" si="1334"/>
        <v>0</v>
      </c>
      <c r="AQ2649" t="str">
        <f t="shared" si="1335"/>
        <v/>
      </c>
      <c r="AR2649" s="167" t="b">
        <f t="shared" si="1336"/>
        <v>0</v>
      </c>
    </row>
    <row r="2650" spans="1:44" ht="15" customHeight="1">
      <c r="A2650" s="166"/>
      <c r="B2650" s="7"/>
      <c r="C2650" s="220" t="s">
        <v>115</v>
      </c>
      <c r="D2650" s="319"/>
      <c r="E2650" s="319"/>
      <c r="F2650" s="319"/>
      <c r="G2650" s="319"/>
      <c r="H2650" s="319"/>
      <c r="I2650" s="279"/>
      <c r="J2650" s="279"/>
      <c r="K2650" s="279"/>
      <c r="L2650" s="279"/>
      <c r="M2650" s="279"/>
      <c r="N2650" s="279"/>
      <c r="O2650" s="279"/>
      <c r="P2650" s="279"/>
      <c r="Q2650" s="317"/>
      <c r="R2650" s="318"/>
      <c r="S2650" s="317"/>
      <c r="T2650" s="318"/>
      <c r="U2650" s="317"/>
      <c r="V2650" s="318"/>
      <c r="W2650" s="317"/>
      <c r="X2650" s="318"/>
      <c r="Y2650" s="317"/>
      <c r="Z2650" s="318"/>
      <c r="AA2650" s="317"/>
      <c r="AB2650" s="318"/>
      <c r="AC2650" s="317"/>
      <c r="AD2650" s="318"/>
      <c r="AG2650">
        <f t="shared" si="1330"/>
        <v>0</v>
      </c>
      <c r="AL2650">
        <f t="shared" si="1331"/>
        <v>0</v>
      </c>
      <c r="AN2650" s="167" t="b">
        <f t="shared" si="1332"/>
        <v>0</v>
      </c>
      <c r="AO2650" s="167" t="str">
        <f t="shared" si="1333"/>
        <v/>
      </c>
      <c r="AP2650" s="167" t="b">
        <f t="shared" si="1334"/>
        <v>0</v>
      </c>
      <c r="AQ2650" t="str">
        <f t="shared" si="1335"/>
        <v/>
      </c>
      <c r="AR2650" s="167" t="b">
        <f t="shared" si="1336"/>
        <v>0</v>
      </c>
    </row>
    <row r="2651" spans="1:44" ht="15" customHeight="1">
      <c r="A2651" s="166"/>
      <c r="B2651" s="7"/>
      <c r="C2651" s="220" t="s">
        <v>116</v>
      </c>
      <c r="D2651" s="319"/>
      <c r="E2651" s="319"/>
      <c r="F2651" s="319"/>
      <c r="G2651" s="319"/>
      <c r="H2651" s="319"/>
      <c r="I2651" s="279"/>
      <c r="J2651" s="279"/>
      <c r="K2651" s="279"/>
      <c r="L2651" s="279"/>
      <c r="M2651" s="279"/>
      <c r="N2651" s="279"/>
      <c r="O2651" s="279"/>
      <c r="P2651" s="279"/>
      <c r="Q2651" s="317"/>
      <c r="R2651" s="318"/>
      <c r="S2651" s="317"/>
      <c r="T2651" s="318"/>
      <c r="U2651" s="317"/>
      <c r="V2651" s="318"/>
      <c r="W2651" s="317"/>
      <c r="X2651" s="318"/>
      <c r="Y2651" s="317"/>
      <c r="Z2651" s="318"/>
      <c r="AA2651" s="317"/>
      <c r="AB2651" s="318"/>
      <c r="AC2651" s="317"/>
      <c r="AD2651" s="318"/>
      <c r="AG2651">
        <f t="shared" si="1330"/>
        <v>0</v>
      </c>
      <c r="AL2651">
        <f t="shared" si="1331"/>
        <v>0</v>
      </c>
      <c r="AN2651" s="167" t="b">
        <f t="shared" si="1332"/>
        <v>0</v>
      </c>
      <c r="AO2651" s="167" t="str">
        <f t="shared" si="1333"/>
        <v/>
      </c>
      <c r="AP2651" s="167" t="b">
        <f t="shared" si="1334"/>
        <v>0</v>
      </c>
      <c r="AQ2651" t="str">
        <f t="shared" si="1335"/>
        <v/>
      </c>
      <c r="AR2651" s="167" t="b">
        <f t="shared" si="1336"/>
        <v>0</v>
      </c>
    </row>
    <row r="2652" spans="1:44" ht="15" customHeight="1">
      <c r="A2652" s="166"/>
      <c r="B2652" s="7"/>
      <c r="C2652" s="220" t="s">
        <v>117</v>
      </c>
      <c r="D2652" s="319"/>
      <c r="E2652" s="319"/>
      <c r="F2652" s="319"/>
      <c r="G2652" s="319"/>
      <c r="H2652" s="319"/>
      <c r="I2652" s="279"/>
      <c r="J2652" s="279"/>
      <c r="K2652" s="279"/>
      <c r="L2652" s="279"/>
      <c r="M2652" s="279"/>
      <c r="N2652" s="279"/>
      <c r="O2652" s="279"/>
      <c r="P2652" s="279"/>
      <c r="Q2652" s="317"/>
      <c r="R2652" s="318"/>
      <c r="S2652" s="317"/>
      <c r="T2652" s="318"/>
      <c r="U2652" s="317"/>
      <c r="V2652" s="318"/>
      <c r="W2652" s="317"/>
      <c r="X2652" s="318"/>
      <c r="Y2652" s="317"/>
      <c r="Z2652" s="318"/>
      <c r="AA2652" s="317"/>
      <c r="AB2652" s="318"/>
      <c r="AC2652" s="317"/>
      <c r="AD2652" s="318"/>
      <c r="AG2652">
        <f t="shared" si="1330"/>
        <v>0</v>
      </c>
      <c r="AL2652">
        <f t="shared" si="1331"/>
        <v>0</v>
      </c>
      <c r="AN2652" s="167" t="b">
        <f t="shared" si="1332"/>
        <v>0</v>
      </c>
      <c r="AO2652" s="167" t="str">
        <f t="shared" si="1333"/>
        <v/>
      </c>
      <c r="AP2652" s="167" t="b">
        <f t="shared" si="1334"/>
        <v>0</v>
      </c>
      <c r="AQ2652" t="str">
        <f t="shared" si="1335"/>
        <v/>
      </c>
      <c r="AR2652" s="167" t="b">
        <f t="shared" si="1336"/>
        <v>0</v>
      </c>
    </row>
    <row r="2653" spans="1:44" ht="15" customHeight="1">
      <c r="A2653" s="166"/>
      <c r="B2653" s="7"/>
      <c r="C2653" s="220" t="s">
        <v>118</v>
      </c>
      <c r="D2653" s="319"/>
      <c r="E2653" s="319"/>
      <c r="F2653" s="319"/>
      <c r="G2653" s="319"/>
      <c r="H2653" s="319"/>
      <c r="I2653" s="279"/>
      <c r="J2653" s="279"/>
      <c r="K2653" s="279"/>
      <c r="L2653" s="279"/>
      <c r="M2653" s="279"/>
      <c r="N2653" s="279"/>
      <c r="O2653" s="279"/>
      <c r="P2653" s="279"/>
      <c r="Q2653" s="317"/>
      <c r="R2653" s="318"/>
      <c r="S2653" s="317"/>
      <c r="T2653" s="318"/>
      <c r="U2653" s="317"/>
      <c r="V2653" s="318"/>
      <c r="W2653" s="317"/>
      <c r="X2653" s="318"/>
      <c r="Y2653" s="317"/>
      <c r="Z2653" s="318"/>
      <c r="AA2653" s="317"/>
      <c r="AB2653" s="318"/>
      <c r="AC2653" s="317"/>
      <c r="AD2653" s="318"/>
      <c r="AG2653">
        <f t="shared" si="1330"/>
        <v>0</v>
      </c>
      <c r="AL2653">
        <f t="shared" si="1331"/>
        <v>0</v>
      </c>
      <c r="AN2653" s="167" t="b">
        <f t="shared" si="1332"/>
        <v>0</v>
      </c>
      <c r="AO2653" s="167" t="str">
        <f t="shared" si="1333"/>
        <v/>
      </c>
      <c r="AP2653" s="167" t="b">
        <f t="shared" si="1334"/>
        <v>0</v>
      </c>
      <c r="AQ2653" t="str">
        <f t="shared" si="1335"/>
        <v/>
      </c>
      <c r="AR2653" s="167" t="b">
        <f t="shared" si="1336"/>
        <v>0</v>
      </c>
    </row>
    <row r="2654" spans="1:44" ht="15" customHeight="1">
      <c r="A2654" s="166"/>
      <c r="B2654" s="7"/>
      <c r="C2654" s="220" t="s">
        <v>119</v>
      </c>
      <c r="D2654" s="319"/>
      <c r="E2654" s="319"/>
      <c r="F2654" s="319"/>
      <c r="G2654" s="319"/>
      <c r="H2654" s="319"/>
      <c r="I2654" s="279"/>
      <c r="J2654" s="279"/>
      <c r="K2654" s="279"/>
      <c r="L2654" s="279"/>
      <c r="M2654" s="279"/>
      <c r="N2654" s="279"/>
      <c r="O2654" s="279"/>
      <c r="P2654" s="279"/>
      <c r="Q2654" s="317"/>
      <c r="R2654" s="318"/>
      <c r="S2654" s="317"/>
      <c r="T2654" s="318"/>
      <c r="U2654" s="317"/>
      <c r="V2654" s="318"/>
      <c r="W2654" s="317"/>
      <c r="X2654" s="318"/>
      <c r="Y2654" s="317"/>
      <c r="Z2654" s="318"/>
      <c r="AA2654" s="317"/>
      <c r="AB2654" s="318"/>
      <c r="AC2654" s="317"/>
      <c r="AD2654" s="318"/>
      <c r="AG2654">
        <f t="shared" si="1330"/>
        <v>0</v>
      </c>
      <c r="AL2654">
        <f t="shared" si="1331"/>
        <v>0</v>
      </c>
      <c r="AN2654" s="167" t="b">
        <f t="shared" si="1332"/>
        <v>0</v>
      </c>
      <c r="AO2654" s="167" t="str">
        <f t="shared" si="1333"/>
        <v/>
      </c>
      <c r="AP2654" s="167" t="b">
        <f t="shared" si="1334"/>
        <v>0</v>
      </c>
      <c r="AQ2654" t="str">
        <f t="shared" si="1335"/>
        <v/>
      </c>
      <c r="AR2654" s="167" t="b">
        <f t="shared" si="1336"/>
        <v>0</v>
      </c>
    </row>
    <row r="2655" spans="1:44" ht="15" customHeight="1">
      <c r="A2655" s="166"/>
      <c r="B2655" s="7"/>
      <c r="C2655" s="220" t="s">
        <v>120</v>
      </c>
      <c r="D2655" s="319"/>
      <c r="E2655" s="319"/>
      <c r="F2655" s="319"/>
      <c r="G2655" s="319"/>
      <c r="H2655" s="319"/>
      <c r="I2655" s="279"/>
      <c r="J2655" s="279"/>
      <c r="K2655" s="279"/>
      <c r="L2655" s="279"/>
      <c r="M2655" s="279"/>
      <c r="N2655" s="279"/>
      <c r="O2655" s="279"/>
      <c r="P2655" s="279"/>
      <c r="Q2655" s="317"/>
      <c r="R2655" s="318"/>
      <c r="S2655" s="317"/>
      <c r="T2655" s="318"/>
      <c r="U2655" s="317"/>
      <c r="V2655" s="318"/>
      <c r="W2655" s="317"/>
      <c r="X2655" s="318"/>
      <c r="Y2655" s="317"/>
      <c r="Z2655" s="318"/>
      <c r="AA2655" s="317"/>
      <c r="AB2655" s="318"/>
      <c r="AC2655" s="317"/>
      <c r="AD2655" s="318"/>
      <c r="AG2655">
        <f t="shared" si="1330"/>
        <v>0</v>
      </c>
      <c r="AL2655">
        <f t="shared" si="1331"/>
        <v>0</v>
      </c>
      <c r="AN2655" s="167" t="b">
        <f t="shared" si="1332"/>
        <v>0</v>
      </c>
      <c r="AO2655" s="167" t="str">
        <f t="shared" si="1333"/>
        <v/>
      </c>
      <c r="AP2655" s="167" t="b">
        <f t="shared" si="1334"/>
        <v>0</v>
      </c>
      <c r="AQ2655" t="str">
        <f t="shared" si="1335"/>
        <v/>
      </c>
      <c r="AR2655" s="167" t="b">
        <f t="shared" si="1336"/>
        <v>0</v>
      </c>
    </row>
    <row r="2656" spans="1:44" ht="15" customHeight="1">
      <c r="A2656" s="166"/>
      <c r="B2656" s="7"/>
      <c r="C2656" s="220" t="s">
        <v>121</v>
      </c>
      <c r="D2656" s="319"/>
      <c r="E2656" s="319"/>
      <c r="F2656" s="319"/>
      <c r="G2656" s="319"/>
      <c r="H2656" s="319"/>
      <c r="I2656" s="279"/>
      <c r="J2656" s="279"/>
      <c r="K2656" s="279"/>
      <c r="L2656" s="279"/>
      <c r="M2656" s="279"/>
      <c r="N2656" s="279"/>
      <c r="O2656" s="279"/>
      <c r="P2656" s="279"/>
      <c r="Q2656" s="317"/>
      <c r="R2656" s="318"/>
      <c r="S2656" s="317"/>
      <c r="T2656" s="318"/>
      <c r="U2656" s="317"/>
      <c r="V2656" s="318"/>
      <c r="W2656" s="317"/>
      <c r="X2656" s="318"/>
      <c r="Y2656" s="317"/>
      <c r="Z2656" s="318"/>
      <c r="AA2656" s="317"/>
      <c r="AB2656" s="318"/>
      <c r="AC2656" s="317"/>
      <c r="AD2656" s="318"/>
      <c r="AG2656">
        <f t="shared" si="1330"/>
        <v>0</v>
      </c>
      <c r="AL2656">
        <f t="shared" si="1331"/>
        <v>0</v>
      </c>
      <c r="AN2656" s="167" t="b">
        <f t="shared" si="1332"/>
        <v>0</v>
      </c>
      <c r="AO2656" s="167" t="str">
        <f t="shared" si="1333"/>
        <v/>
      </c>
      <c r="AP2656" s="167" t="b">
        <f t="shared" si="1334"/>
        <v>0</v>
      </c>
      <c r="AQ2656" t="str">
        <f t="shared" si="1335"/>
        <v/>
      </c>
      <c r="AR2656" s="167" t="b">
        <f t="shared" si="1336"/>
        <v>0</v>
      </c>
    </row>
    <row r="2657" spans="1:44" ht="15" customHeight="1">
      <c r="A2657" s="166"/>
      <c r="B2657" s="7"/>
      <c r="C2657" s="220" t="s">
        <v>122</v>
      </c>
      <c r="D2657" s="319"/>
      <c r="E2657" s="319"/>
      <c r="F2657" s="319"/>
      <c r="G2657" s="319"/>
      <c r="H2657" s="319"/>
      <c r="I2657" s="279"/>
      <c r="J2657" s="279"/>
      <c r="K2657" s="279"/>
      <c r="L2657" s="279"/>
      <c r="M2657" s="279"/>
      <c r="N2657" s="279"/>
      <c r="O2657" s="279"/>
      <c r="P2657" s="279"/>
      <c r="Q2657" s="317"/>
      <c r="R2657" s="318"/>
      <c r="S2657" s="317"/>
      <c r="T2657" s="318"/>
      <c r="U2657" s="317"/>
      <c r="V2657" s="318"/>
      <c r="W2657" s="317"/>
      <c r="X2657" s="318"/>
      <c r="Y2657" s="317"/>
      <c r="Z2657" s="318"/>
      <c r="AA2657" s="317"/>
      <c r="AB2657" s="318"/>
      <c r="AC2657" s="317"/>
      <c r="AD2657" s="318"/>
      <c r="AG2657">
        <f t="shared" si="1330"/>
        <v>0</v>
      </c>
      <c r="AL2657">
        <f t="shared" si="1331"/>
        <v>0</v>
      </c>
      <c r="AN2657" s="167" t="b">
        <f t="shared" si="1332"/>
        <v>0</v>
      </c>
      <c r="AO2657" s="167" t="str">
        <f t="shared" si="1333"/>
        <v/>
      </c>
      <c r="AP2657" s="167" t="b">
        <f t="shared" si="1334"/>
        <v>0</v>
      </c>
      <c r="AQ2657" t="str">
        <f t="shared" si="1335"/>
        <v/>
      </c>
      <c r="AR2657" s="167" t="b">
        <f t="shared" si="1336"/>
        <v>0</v>
      </c>
    </row>
    <row r="2658" spans="1:44" ht="15" customHeight="1">
      <c r="A2658" s="166"/>
      <c r="B2658" s="7"/>
      <c r="C2658" s="220" t="s">
        <v>123</v>
      </c>
      <c r="D2658" s="319"/>
      <c r="E2658" s="319"/>
      <c r="F2658" s="319"/>
      <c r="G2658" s="319"/>
      <c r="H2658" s="319"/>
      <c r="I2658" s="279"/>
      <c r="J2658" s="279"/>
      <c r="K2658" s="279"/>
      <c r="L2658" s="279"/>
      <c r="M2658" s="279"/>
      <c r="N2658" s="279"/>
      <c r="O2658" s="279"/>
      <c r="P2658" s="279"/>
      <c r="Q2658" s="317"/>
      <c r="R2658" s="318"/>
      <c r="S2658" s="317"/>
      <c r="T2658" s="318"/>
      <c r="U2658" s="317"/>
      <c r="V2658" s="318"/>
      <c r="W2658" s="317"/>
      <c r="X2658" s="318"/>
      <c r="Y2658" s="317"/>
      <c r="Z2658" s="318"/>
      <c r="AA2658" s="317"/>
      <c r="AB2658" s="318"/>
      <c r="AC2658" s="317"/>
      <c r="AD2658" s="318"/>
      <c r="AG2658">
        <f t="shared" si="1330"/>
        <v>0</v>
      </c>
      <c r="AL2658">
        <f t="shared" si="1331"/>
        <v>0</v>
      </c>
      <c r="AN2658" s="167" t="b">
        <f t="shared" si="1332"/>
        <v>0</v>
      </c>
      <c r="AO2658" s="167" t="str">
        <f t="shared" si="1333"/>
        <v/>
      </c>
      <c r="AP2658" s="167" t="b">
        <f t="shared" si="1334"/>
        <v>0</v>
      </c>
      <c r="AQ2658" t="str">
        <f t="shared" si="1335"/>
        <v/>
      </c>
      <c r="AR2658" s="167" t="b">
        <f t="shared" si="1336"/>
        <v>0</v>
      </c>
    </row>
    <row r="2659" spans="1:44" ht="15" customHeight="1">
      <c r="A2659" s="166"/>
      <c r="B2659" s="7"/>
      <c r="C2659" s="220" t="s">
        <v>124</v>
      </c>
      <c r="D2659" s="319"/>
      <c r="E2659" s="319"/>
      <c r="F2659" s="319"/>
      <c r="G2659" s="319"/>
      <c r="H2659" s="319"/>
      <c r="I2659" s="279"/>
      <c r="J2659" s="279"/>
      <c r="K2659" s="279"/>
      <c r="L2659" s="279"/>
      <c r="M2659" s="279"/>
      <c r="N2659" s="279"/>
      <c r="O2659" s="279"/>
      <c r="P2659" s="279"/>
      <c r="Q2659" s="317"/>
      <c r="R2659" s="318"/>
      <c r="S2659" s="317"/>
      <c r="T2659" s="318"/>
      <c r="U2659" s="317"/>
      <c r="V2659" s="318"/>
      <c r="W2659" s="317"/>
      <c r="X2659" s="318"/>
      <c r="Y2659" s="317"/>
      <c r="Z2659" s="318"/>
      <c r="AA2659" s="317"/>
      <c r="AB2659" s="318"/>
      <c r="AC2659" s="317"/>
      <c r="AD2659" s="318"/>
      <c r="AG2659">
        <f t="shared" si="1330"/>
        <v>0</v>
      </c>
      <c r="AL2659">
        <f t="shared" si="1331"/>
        <v>0</v>
      </c>
      <c r="AN2659" s="167" t="b">
        <f t="shared" si="1332"/>
        <v>0</v>
      </c>
      <c r="AO2659" s="167" t="str">
        <f t="shared" si="1333"/>
        <v/>
      </c>
      <c r="AP2659" s="167" t="b">
        <f t="shared" si="1334"/>
        <v>0</v>
      </c>
      <c r="AQ2659" t="str">
        <f t="shared" si="1335"/>
        <v/>
      </c>
      <c r="AR2659" s="167" t="b">
        <f t="shared" si="1336"/>
        <v>0</v>
      </c>
    </row>
    <row r="2660" spans="1:44" ht="15" customHeight="1">
      <c r="A2660" s="166"/>
      <c r="B2660" s="7"/>
      <c r="C2660" s="220" t="s">
        <v>125</v>
      </c>
      <c r="D2660" s="319"/>
      <c r="E2660" s="319"/>
      <c r="F2660" s="319"/>
      <c r="G2660" s="319"/>
      <c r="H2660" s="319"/>
      <c r="I2660" s="279"/>
      <c r="J2660" s="279"/>
      <c r="K2660" s="279"/>
      <c r="L2660" s="279"/>
      <c r="M2660" s="279"/>
      <c r="N2660" s="279"/>
      <c r="O2660" s="279"/>
      <c r="P2660" s="279"/>
      <c r="Q2660" s="317"/>
      <c r="R2660" s="318"/>
      <c r="S2660" s="317"/>
      <c r="T2660" s="318"/>
      <c r="U2660" s="317"/>
      <c r="V2660" s="318"/>
      <c r="W2660" s="317"/>
      <c r="X2660" s="318"/>
      <c r="Y2660" s="317"/>
      <c r="Z2660" s="318"/>
      <c r="AA2660" s="317"/>
      <c r="AB2660" s="318"/>
      <c r="AC2660" s="317"/>
      <c r="AD2660" s="318"/>
      <c r="AG2660">
        <f t="shared" si="1330"/>
        <v>0</v>
      </c>
      <c r="AL2660">
        <f t="shared" si="1331"/>
        <v>0</v>
      </c>
      <c r="AN2660" s="167" t="b">
        <f t="shared" si="1332"/>
        <v>0</v>
      </c>
      <c r="AO2660" s="167" t="str">
        <f t="shared" si="1333"/>
        <v/>
      </c>
      <c r="AP2660" s="167" t="b">
        <f t="shared" si="1334"/>
        <v>0</v>
      </c>
      <c r="AQ2660" t="str">
        <f t="shared" si="1335"/>
        <v/>
      </c>
      <c r="AR2660" s="167" t="b">
        <f t="shared" si="1336"/>
        <v>0</v>
      </c>
    </row>
    <row r="2661" spans="1:44" ht="15" customHeight="1">
      <c r="A2661" s="166"/>
      <c r="B2661" s="7"/>
      <c r="C2661" s="220" t="s">
        <v>126</v>
      </c>
      <c r="D2661" s="319"/>
      <c r="E2661" s="319"/>
      <c r="F2661" s="319"/>
      <c r="G2661" s="319"/>
      <c r="H2661" s="319"/>
      <c r="I2661" s="279"/>
      <c r="J2661" s="279"/>
      <c r="K2661" s="279"/>
      <c r="L2661" s="279"/>
      <c r="M2661" s="279"/>
      <c r="N2661" s="279"/>
      <c r="O2661" s="279"/>
      <c r="P2661" s="279"/>
      <c r="Q2661" s="317"/>
      <c r="R2661" s="318"/>
      <c r="S2661" s="317"/>
      <c r="T2661" s="318"/>
      <c r="U2661" s="317"/>
      <c r="V2661" s="318"/>
      <c r="W2661" s="317"/>
      <c r="X2661" s="318"/>
      <c r="Y2661" s="317"/>
      <c r="Z2661" s="318"/>
      <c r="AA2661" s="317"/>
      <c r="AB2661" s="318"/>
      <c r="AC2661" s="317"/>
      <c r="AD2661" s="318"/>
      <c r="AG2661">
        <f t="shared" si="1330"/>
        <v>0</v>
      </c>
      <c r="AL2661">
        <f t="shared" si="1331"/>
        <v>0</v>
      </c>
      <c r="AN2661" s="167" t="b">
        <f t="shared" si="1332"/>
        <v>0</v>
      </c>
      <c r="AO2661" s="167" t="str">
        <f t="shared" si="1333"/>
        <v/>
      </c>
      <c r="AP2661" s="167" t="b">
        <f t="shared" si="1334"/>
        <v>0</v>
      </c>
      <c r="AQ2661" t="str">
        <f t="shared" si="1335"/>
        <v/>
      </c>
      <c r="AR2661" s="167" t="b">
        <f t="shared" si="1336"/>
        <v>0</v>
      </c>
    </row>
    <row r="2662" spans="1:44" ht="15" customHeight="1">
      <c r="A2662" s="166"/>
      <c r="B2662" s="7"/>
      <c r="C2662" s="220" t="s">
        <v>127</v>
      </c>
      <c r="D2662" s="319"/>
      <c r="E2662" s="319"/>
      <c r="F2662" s="319"/>
      <c r="G2662" s="319"/>
      <c r="H2662" s="319"/>
      <c r="I2662" s="279"/>
      <c r="J2662" s="279"/>
      <c r="K2662" s="279"/>
      <c r="L2662" s="279"/>
      <c r="M2662" s="279"/>
      <c r="N2662" s="279"/>
      <c r="O2662" s="279"/>
      <c r="P2662" s="279"/>
      <c r="Q2662" s="317"/>
      <c r="R2662" s="318"/>
      <c r="S2662" s="317"/>
      <c r="T2662" s="318"/>
      <c r="U2662" s="317"/>
      <c r="V2662" s="318"/>
      <c r="W2662" s="317"/>
      <c r="X2662" s="318"/>
      <c r="Y2662" s="317"/>
      <c r="Z2662" s="318"/>
      <c r="AA2662" s="317"/>
      <c r="AB2662" s="318"/>
      <c r="AC2662" s="317"/>
      <c r="AD2662" s="318"/>
      <c r="AG2662">
        <f t="shared" si="1330"/>
        <v>0</v>
      </c>
      <c r="AL2662">
        <f t="shared" si="1331"/>
        <v>0</v>
      </c>
      <c r="AN2662" s="167" t="b">
        <f t="shared" si="1332"/>
        <v>0</v>
      </c>
      <c r="AO2662" s="167" t="str">
        <f t="shared" si="1333"/>
        <v/>
      </c>
      <c r="AP2662" s="167" t="b">
        <f t="shared" si="1334"/>
        <v>0</v>
      </c>
      <c r="AQ2662" t="str">
        <f t="shared" si="1335"/>
        <v/>
      </c>
      <c r="AR2662" s="167" t="b">
        <f t="shared" si="1336"/>
        <v>0</v>
      </c>
    </row>
    <row r="2663" spans="1:44" ht="15" customHeight="1">
      <c r="A2663" s="166"/>
      <c r="B2663" s="7"/>
      <c r="C2663" s="220" t="s">
        <v>128</v>
      </c>
      <c r="D2663" s="319"/>
      <c r="E2663" s="319"/>
      <c r="F2663" s="319"/>
      <c r="G2663" s="319"/>
      <c r="H2663" s="319"/>
      <c r="I2663" s="279"/>
      <c r="J2663" s="279"/>
      <c r="K2663" s="279"/>
      <c r="L2663" s="279"/>
      <c r="M2663" s="279"/>
      <c r="N2663" s="279"/>
      <c r="O2663" s="279"/>
      <c r="P2663" s="279"/>
      <c r="Q2663" s="317"/>
      <c r="R2663" s="318"/>
      <c r="S2663" s="317"/>
      <c r="T2663" s="318"/>
      <c r="U2663" s="317"/>
      <c r="V2663" s="318"/>
      <c r="W2663" s="317"/>
      <c r="X2663" s="318"/>
      <c r="Y2663" s="317"/>
      <c r="Z2663" s="318"/>
      <c r="AA2663" s="317"/>
      <c r="AB2663" s="318"/>
      <c r="AC2663" s="317"/>
      <c r="AD2663" s="318"/>
      <c r="AG2663">
        <f t="shared" si="1330"/>
        <v>0</v>
      </c>
      <c r="AL2663">
        <f t="shared" si="1331"/>
        <v>0</v>
      </c>
      <c r="AN2663" s="167" t="b">
        <f t="shared" si="1332"/>
        <v>0</v>
      </c>
      <c r="AO2663" s="167" t="str">
        <f t="shared" si="1333"/>
        <v/>
      </c>
      <c r="AP2663" s="167" t="b">
        <f t="shared" si="1334"/>
        <v>0</v>
      </c>
      <c r="AQ2663" t="str">
        <f t="shared" si="1335"/>
        <v/>
      </c>
      <c r="AR2663" s="167" t="b">
        <f t="shared" si="1336"/>
        <v>0</v>
      </c>
    </row>
    <row r="2664" spans="1:44" ht="15" customHeight="1">
      <c r="A2664" s="166"/>
      <c r="B2664" s="7"/>
      <c r="C2664" s="220" t="s">
        <v>129</v>
      </c>
      <c r="D2664" s="319"/>
      <c r="E2664" s="319"/>
      <c r="F2664" s="319"/>
      <c r="G2664" s="319"/>
      <c r="H2664" s="319"/>
      <c r="I2664" s="279"/>
      <c r="J2664" s="279"/>
      <c r="K2664" s="279"/>
      <c r="L2664" s="279"/>
      <c r="M2664" s="279"/>
      <c r="N2664" s="279"/>
      <c r="O2664" s="279"/>
      <c r="P2664" s="279"/>
      <c r="Q2664" s="317"/>
      <c r="R2664" s="318"/>
      <c r="S2664" s="317"/>
      <c r="T2664" s="318"/>
      <c r="U2664" s="317"/>
      <c r="V2664" s="318"/>
      <c r="W2664" s="317"/>
      <c r="X2664" s="318"/>
      <c r="Y2664" s="317"/>
      <c r="Z2664" s="318"/>
      <c r="AA2664" s="317"/>
      <c r="AB2664" s="318"/>
      <c r="AC2664" s="317"/>
      <c r="AD2664" s="318"/>
      <c r="AG2664">
        <f t="shared" si="1330"/>
        <v>0</v>
      </c>
      <c r="AL2664">
        <f t="shared" si="1331"/>
        <v>0</v>
      </c>
      <c r="AN2664" s="167" t="b">
        <f t="shared" si="1332"/>
        <v>0</v>
      </c>
      <c r="AO2664" s="167" t="str">
        <f t="shared" si="1333"/>
        <v/>
      </c>
      <c r="AP2664" s="167" t="b">
        <f t="shared" si="1334"/>
        <v>0</v>
      </c>
      <c r="AQ2664" t="str">
        <f t="shared" si="1335"/>
        <v/>
      </c>
      <c r="AR2664" s="167" t="b">
        <f t="shared" si="1336"/>
        <v>0</v>
      </c>
    </row>
    <row r="2665" spans="1:44" ht="15" customHeight="1">
      <c r="A2665" s="166"/>
      <c r="B2665" s="7"/>
      <c r="C2665" s="220" t="s">
        <v>130</v>
      </c>
      <c r="D2665" s="319"/>
      <c r="E2665" s="319"/>
      <c r="F2665" s="319"/>
      <c r="G2665" s="319"/>
      <c r="H2665" s="319"/>
      <c r="I2665" s="279"/>
      <c r="J2665" s="279"/>
      <c r="K2665" s="279"/>
      <c r="L2665" s="279"/>
      <c r="M2665" s="279"/>
      <c r="N2665" s="279"/>
      <c r="O2665" s="279"/>
      <c r="P2665" s="279"/>
      <c r="Q2665" s="317"/>
      <c r="R2665" s="318"/>
      <c r="S2665" s="317"/>
      <c r="T2665" s="318"/>
      <c r="U2665" s="317"/>
      <c r="V2665" s="318"/>
      <c r="W2665" s="317"/>
      <c r="X2665" s="318"/>
      <c r="Y2665" s="317"/>
      <c r="Z2665" s="318"/>
      <c r="AA2665" s="317"/>
      <c r="AB2665" s="318"/>
      <c r="AC2665" s="317"/>
      <c r="AD2665" s="318"/>
      <c r="AG2665">
        <f t="shared" si="1330"/>
        <v>0</v>
      </c>
      <c r="AL2665">
        <f t="shared" si="1331"/>
        <v>0</v>
      </c>
      <c r="AN2665" s="167" t="b">
        <f t="shared" si="1332"/>
        <v>0</v>
      </c>
      <c r="AO2665" s="167" t="str">
        <f t="shared" si="1333"/>
        <v/>
      </c>
      <c r="AP2665" s="167" t="b">
        <f t="shared" si="1334"/>
        <v>0</v>
      </c>
      <c r="AQ2665" t="str">
        <f t="shared" si="1335"/>
        <v/>
      </c>
      <c r="AR2665" s="167" t="b">
        <f t="shared" si="1336"/>
        <v>0</v>
      </c>
    </row>
    <row r="2666" spans="1:44" ht="15" customHeight="1">
      <c r="A2666" s="166"/>
      <c r="B2666" s="7"/>
      <c r="C2666" s="220" t="s">
        <v>131</v>
      </c>
      <c r="D2666" s="319"/>
      <c r="E2666" s="319"/>
      <c r="F2666" s="319"/>
      <c r="G2666" s="319"/>
      <c r="H2666" s="319"/>
      <c r="I2666" s="279"/>
      <c r="J2666" s="279"/>
      <c r="K2666" s="279"/>
      <c r="L2666" s="279"/>
      <c r="M2666" s="279"/>
      <c r="N2666" s="279"/>
      <c r="O2666" s="279"/>
      <c r="P2666" s="279"/>
      <c r="Q2666" s="317"/>
      <c r="R2666" s="318"/>
      <c r="S2666" s="317"/>
      <c r="T2666" s="318"/>
      <c r="U2666" s="317"/>
      <c r="V2666" s="318"/>
      <c r="W2666" s="317"/>
      <c r="X2666" s="318"/>
      <c r="Y2666" s="317"/>
      <c r="Z2666" s="318"/>
      <c r="AA2666" s="317"/>
      <c r="AB2666" s="318"/>
      <c r="AC2666" s="317"/>
      <c r="AD2666" s="318"/>
      <c r="AG2666">
        <f t="shared" si="1330"/>
        <v>0</v>
      </c>
      <c r="AL2666">
        <f t="shared" si="1331"/>
        <v>0</v>
      </c>
      <c r="AN2666" s="167" t="b">
        <f t="shared" si="1332"/>
        <v>0</v>
      </c>
      <c r="AO2666" s="167" t="str">
        <f t="shared" si="1333"/>
        <v/>
      </c>
      <c r="AP2666" s="167" t="b">
        <f t="shared" si="1334"/>
        <v>0</v>
      </c>
      <c r="AQ2666" t="str">
        <f t="shared" si="1335"/>
        <v/>
      </c>
      <c r="AR2666" s="167" t="b">
        <f t="shared" si="1336"/>
        <v>0</v>
      </c>
    </row>
    <row r="2667" spans="1:44" ht="15" customHeight="1">
      <c r="A2667" s="166"/>
      <c r="B2667" s="7"/>
      <c r="C2667" s="220" t="s">
        <v>132</v>
      </c>
      <c r="D2667" s="319"/>
      <c r="E2667" s="319"/>
      <c r="F2667" s="319"/>
      <c r="G2667" s="319"/>
      <c r="H2667" s="319"/>
      <c r="I2667" s="279"/>
      <c r="J2667" s="279"/>
      <c r="K2667" s="279"/>
      <c r="L2667" s="279"/>
      <c r="M2667" s="279"/>
      <c r="N2667" s="279"/>
      <c r="O2667" s="279"/>
      <c r="P2667" s="279"/>
      <c r="Q2667" s="317"/>
      <c r="R2667" s="318"/>
      <c r="S2667" s="317"/>
      <c r="T2667" s="318"/>
      <c r="U2667" s="317"/>
      <c r="V2667" s="318"/>
      <c r="W2667" s="317"/>
      <c r="X2667" s="318"/>
      <c r="Y2667" s="317"/>
      <c r="Z2667" s="318"/>
      <c r="AA2667" s="317"/>
      <c r="AB2667" s="318"/>
      <c r="AC2667" s="317"/>
      <c r="AD2667" s="318"/>
      <c r="AG2667">
        <f t="shared" si="1330"/>
        <v>0</v>
      </c>
      <c r="AL2667">
        <f t="shared" si="1331"/>
        <v>0</v>
      </c>
      <c r="AN2667" s="167" t="b">
        <f t="shared" si="1332"/>
        <v>0</v>
      </c>
      <c r="AO2667" s="167" t="str">
        <f t="shared" si="1333"/>
        <v/>
      </c>
      <c r="AP2667" s="167" t="b">
        <f t="shared" si="1334"/>
        <v>0</v>
      </c>
      <c r="AQ2667" t="str">
        <f t="shared" si="1335"/>
        <v/>
      </c>
      <c r="AR2667" s="167" t="b">
        <f t="shared" si="1336"/>
        <v>0</v>
      </c>
    </row>
    <row r="2668" spans="1:44" ht="15" customHeight="1">
      <c r="A2668" s="166"/>
      <c r="B2668" s="7"/>
      <c r="C2668" s="220" t="s">
        <v>133</v>
      </c>
      <c r="D2668" s="319"/>
      <c r="E2668" s="319"/>
      <c r="F2668" s="319"/>
      <c r="G2668" s="319"/>
      <c r="H2668" s="319"/>
      <c r="I2668" s="279"/>
      <c r="J2668" s="279"/>
      <c r="K2668" s="279"/>
      <c r="L2668" s="279"/>
      <c r="M2668" s="279"/>
      <c r="N2668" s="279"/>
      <c r="O2668" s="279"/>
      <c r="P2668" s="279"/>
      <c r="Q2668" s="317"/>
      <c r="R2668" s="318"/>
      <c r="S2668" s="317"/>
      <c r="T2668" s="318"/>
      <c r="U2668" s="317"/>
      <c r="V2668" s="318"/>
      <c r="W2668" s="317"/>
      <c r="X2668" s="318"/>
      <c r="Y2668" s="317"/>
      <c r="Z2668" s="318"/>
      <c r="AA2668" s="317"/>
      <c r="AB2668" s="318"/>
      <c r="AC2668" s="317"/>
      <c r="AD2668" s="318"/>
      <c r="AG2668">
        <f t="shared" si="1330"/>
        <v>0</v>
      </c>
      <c r="AL2668">
        <f t="shared" si="1331"/>
        <v>0</v>
      </c>
      <c r="AN2668" s="167" t="b">
        <f t="shared" si="1332"/>
        <v>0</v>
      </c>
      <c r="AO2668" s="167" t="str">
        <f t="shared" si="1333"/>
        <v/>
      </c>
      <c r="AP2668" s="167" t="b">
        <f t="shared" si="1334"/>
        <v>0</v>
      </c>
      <c r="AQ2668" t="str">
        <f t="shared" si="1335"/>
        <v/>
      </c>
      <c r="AR2668" s="167" t="b">
        <f t="shared" si="1336"/>
        <v>0</v>
      </c>
    </row>
    <row r="2669" spans="1:44" ht="15" customHeight="1">
      <c r="A2669" s="166"/>
      <c r="B2669" s="7"/>
      <c r="C2669" s="220" t="s">
        <v>134</v>
      </c>
      <c r="D2669" s="319"/>
      <c r="E2669" s="319"/>
      <c r="F2669" s="319"/>
      <c r="G2669" s="319"/>
      <c r="H2669" s="319"/>
      <c r="I2669" s="279"/>
      <c r="J2669" s="279"/>
      <c r="K2669" s="279"/>
      <c r="L2669" s="279"/>
      <c r="M2669" s="279"/>
      <c r="N2669" s="279"/>
      <c r="O2669" s="279"/>
      <c r="P2669" s="279"/>
      <c r="Q2669" s="317"/>
      <c r="R2669" s="318"/>
      <c r="S2669" s="317"/>
      <c r="T2669" s="318"/>
      <c r="U2669" s="317"/>
      <c r="V2669" s="318"/>
      <c r="W2669" s="317"/>
      <c r="X2669" s="318"/>
      <c r="Y2669" s="317"/>
      <c r="Z2669" s="318"/>
      <c r="AA2669" s="317"/>
      <c r="AB2669" s="318"/>
      <c r="AC2669" s="317"/>
      <c r="AD2669" s="318"/>
      <c r="AG2669">
        <f t="shared" si="1330"/>
        <v>0</v>
      </c>
      <c r="AL2669">
        <f t="shared" si="1331"/>
        <v>0</v>
      </c>
      <c r="AN2669" s="167" t="b">
        <f t="shared" si="1332"/>
        <v>0</v>
      </c>
      <c r="AO2669" s="167" t="str">
        <f t="shared" si="1333"/>
        <v/>
      </c>
      <c r="AP2669" s="167" t="b">
        <f t="shared" si="1334"/>
        <v>0</v>
      </c>
      <c r="AQ2669" t="str">
        <f t="shared" si="1335"/>
        <v/>
      </c>
      <c r="AR2669" s="167" t="b">
        <f t="shared" si="1336"/>
        <v>0</v>
      </c>
    </row>
    <row r="2670" spans="1:44" ht="15" customHeight="1">
      <c r="A2670" s="166"/>
      <c r="B2670" s="7"/>
      <c r="C2670" s="220" t="s">
        <v>135</v>
      </c>
      <c r="D2670" s="319"/>
      <c r="E2670" s="319"/>
      <c r="F2670" s="319"/>
      <c r="G2670" s="319"/>
      <c r="H2670" s="319"/>
      <c r="I2670" s="279"/>
      <c r="J2670" s="279"/>
      <c r="K2670" s="279"/>
      <c r="L2670" s="279"/>
      <c r="M2670" s="279"/>
      <c r="N2670" s="279"/>
      <c r="O2670" s="279"/>
      <c r="P2670" s="279"/>
      <c r="Q2670" s="317"/>
      <c r="R2670" s="318"/>
      <c r="S2670" s="317"/>
      <c r="T2670" s="318"/>
      <c r="U2670" s="317"/>
      <c r="V2670" s="318"/>
      <c r="W2670" s="317"/>
      <c r="X2670" s="318"/>
      <c r="Y2670" s="317"/>
      <c r="Z2670" s="318"/>
      <c r="AA2670" s="317"/>
      <c r="AB2670" s="318"/>
      <c r="AC2670" s="317"/>
      <c r="AD2670" s="318"/>
      <c r="AG2670">
        <f t="shared" si="1330"/>
        <v>0</v>
      </c>
      <c r="AL2670">
        <f t="shared" si="1331"/>
        <v>0</v>
      </c>
      <c r="AN2670" s="167" t="b">
        <f t="shared" si="1332"/>
        <v>0</v>
      </c>
      <c r="AO2670" s="167" t="str">
        <f t="shared" si="1333"/>
        <v/>
      </c>
      <c r="AP2670" s="167" t="b">
        <f t="shared" si="1334"/>
        <v>0</v>
      </c>
      <c r="AQ2670" t="str">
        <f t="shared" si="1335"/>
        <v/>
      </c>
      <c r="AR2670" s="167" t="b">
        <f t="shared" si="1336"/>
        <v>0</v>
      </c>
    </row>
    <row r="2671" spans="1:44" ht="15" customHeight="1">
      <c r="A2671" s="166"/>
      <c r="B2671" s="7"/>
      <c r="C2671" s="220" t="s">
        <v>136</v>
      </c>
      <c r="D2671" s="319"/>
      <c r="E2671" s="319"/>
      <c r="F2671" s="319"/>
      <c r="G2671" s="319"/>
      <c r="H2671" s="319"/>
      <c r="I2671" s="279"/>
      <c r="J2671" s="279"/>
      <c r="K2671" s="279"/>
      <c r="L2671" s="279"/>
      <c r="M2671" s="279"/>
      <c r="N2671" s="279"/>
      <c r="O2671" s="279"/>
      <c r="P2671" s="279"/>
      <c r="Q2671" s="317"/>
      <c r="R2671" s="318"/>
      <c r="S2671" s="317"/>
      <c r="T2671" s="318"/>
      <c r="U2671" s="317"/>
      <c r="V2671" s="318"/>
      <c r="W2671" s="317"/>
      <c r="X2671" s="318"/>
      <c r="Y2671" s="317"/>
      <c r="Z2671" s="318"/>
      <c r="AA2671" s="317"/>
      <c r="AB2671" s="318"/>
      <c r="AC2671" s="317"/>
      <c r="AD2671" s="318"/>
      <c r="AG2671">
        <f t="shared" si="1330"/>
        <v>0</v>
      </c>
      <c r="AL2671">
        <f t="shared" si="1331"/>
        <v>0</v>
      </c>
      <c r="AN2671" s="167" t="b">
        <f t="shared" si="1332"/>
        <v>0</v>
      </c>
      <c r="AO2671" s="167" t="str">
        <f t="shared" si="1333"/>
        <v/>
      </c>
      <c r="AP2671" s="167" t="b">
        <f t="shared" si="1334"/>
        <v>0</v>
      </c>
      <c r="AQ2671" t="str">
        <f t="shared" si="1335"/>
        <v/>
      </c>
      <c r="AR2671" s="167" t="b">
        <f t="shared" si="1336"/>
        <v>0</v>
      </c>
    </row>
    <row r="2672" spans="1:44" ht="15" customHeight="1">
      <c r="A2672" s="166"/>
      <c r="B2672" s="7"/>
      <c r="C2672" s="220" t="s">
        <v>137</v>
      </c>
      <c r="D2672" s="319"/>
      <c r="E2672" s="319"/>
      <c r="F2672" s="319"/>
      <c r="G2672" s="319"/>
      <c r="H2672" s="319"/>
      <c r="I2672" s="279"/>
      <c r="J2672" s="279"/>
      <c r="K2672" s="279"/>
      <c r="L2672" s="279"/>
      <c r="M2672" s="279"/>
      <c r="N2672" s="279"/>
      <c r="O2672" s="279"/>
      <c r="P2672" s="279"/>
      <c r="Q2672" s="317"/>
      <c r="R2672" s="318"/>
      <c r="S2672" s="317"/>
      <c r="T2672" s="318"/>
      <c r="U2672" s="317"/>
      <c r="V2672" s="318"/>
      <c r="W2672" s="317"/>
      <c r="X2672" s="318"/>
      <c r="Y2672" s="317"/>
      <c r="Z2672" s="318"/>
      <c r="AA2672" s="317"/>
      <c r="AB2672" s="318"/>
      <c r="AC2672" s="317"/>
      <c r="AD2672" s="318"/>
      <c r="AG2672">
        <f t="shared" si="1330"/>
        <v>0</v>
      </c>
      <c r="AL2672">
        <f t="shared" si="1331"/>
        <v>0</v>
      </c>
      <c r="AN2672" s="167" t="b">
        <f t="shared" si="1332"/>
        <v>0</v>
      </c>
      <c r="AO2672" s="167" t="str">
        <f t="shared" si="1333"/>
        <v/>
      </c>
      <c r="AP2672" s="167" t="b">
        <f t="shared" si="1334"/>
        <v>0</v>
      </c>
      <c r="AQ2672" t="str">
        <f t="shared" si="1335"/>
        <v/>
      </c>
      <c r="AR2672" s="167" t="b">
        <f t="shared" si="1336"/>
        <v>0</v>
      </c>
    </row>
    <row r="2673" spans="1:44" ht="15" customHeight="1">
      <c r="A2673" s="166"/>
      <c r="B2673" s="7"/>
      <c r="C2673" s="220" t="s">
        <v>138</v>
      </c>
      <c r="D2673" s="319"/>
      <c r="E2673" s="319"/>
      <c r="F2673" s="319"/>
      <c r="G2673" s="319"/>
      <c r="H2673" s="319"/>
      <c r="I2673" s="279"/>
      <c r="J2673" s="279"/>
      <c r="K2673" s="279"/>
      <c r="L2673" s="279"/>
      <c r="M2673" s="279"/>
      <c r="N2673" s="279"/>
      <c r="O2673" s="279"/>
      <c r="P2673" s="279"/>
      <c r="Q2673" s="317"/>
      <c r="R2673" s="318"/>
      <c r="S2673" s="317"/>
      <c r="T2673" s="318"/>
      <c r="U2673" s="317"/>
      <c r="V2673" s="318"/>
      <c r="W2673" s="317"/>
      <c r="X2673" s="318"/>
      <c r="Y2673" s="317"/>
      <c r="Z2673" s="318"/>
      <c r="AA2673" s="317"/>
      <c r="AB2673" s="318"/>
      <c r="AC2673" s="317"/>
      <c r="AD2673" s="318"/>
      <c r="AG2673">
        <f t="shared" ref="AG2673:AG2736" si="1337">IF(COUNTBLANK(D2673:AD2673)=27,0,IF(OR(AND(COUNTA(D2673)=1,COUNTA(I2673:P2673)=COUNTA($I$2606:$P$2607),COUNTA(Q2673:AD2673)&gt;0),AND(D2673="",COUNTA(I2673:AD2673)=0)),0,1))</f>
        <v>0</v>
      </c>
      <c r="AL2673">
        <f t="shared" ref="AL2673:AL2736" si="1338">IF(AND(AC2673="X",COUNTIF(Q2673:AB2673,"X")&gt;0),1,0)</f>
        <v>0</v>
      </c>
      <c r="AN2673" s="167" t="b">
        <f t="shared" ref="AN2673:AN2736" si="1339">NOT(EXACT(D2673,UPPER(D2673)))</f>
        <v>0</v>
      </c>
      <c r="AO2673" s="167" t="str">
        <f t="shared" ref="AO2673:AO2736" si="1340">SUBSTITUTE( SUBSTITUTE( SUBSTITUTE( SUBSTITUTE( SUBSTITUTE( SUBSTITUTE( SUBSTITUTE( SUBSTITUTE( SUBSTITUTE( SUBSTITUTE(D2673, "á", "a"), "é", "e"), "í", "i"), "ó", "o"), "ú", "u"), "Á", "A"), "É", "E"), "Í", "I"), "Ó", "O"), "Ú", "U")</f>
        <v/>
      </c>
      <c r="AP2673" s="167" t="b">
        <f t="shared" ref="AP2673:AP2736" si="1341">NOT(EXACT(D2673,AO2673))</f>
        <v>0</v>
      </c>
      <c r="AQ2673" t="str">
        <f t="shared" ref="AQ2673:AQ2736" si="1342">SUBSTITUTE((SUBSTITUTE(SUBSTITUTE(SUBSTITUTE(D2673,".",""),",",""),"(","")),")","")</f>
        <v/>
      </c>
      <c r="AR2673" s="167" t="b">
        <f t="shared" ref="AR2673:AR2736" si="1343">NOT(EXACT(D2673,AQ2673))</f>
        <v>0</v>
      </c>
    </row>
    <row r="2674" spans="1:44" ht="15" customHeight="1">
      <c r="A2674" s="166"/>
      <c r="B2674" s="7"/>
      <c r="C2674" s="220" t="s">
        <v>139</v>
      </c>
      <c r="D2674" s="319"/>
      <c r="E2674" s="319"/>
      <c r="F2674" s="319"/>
      <c r="G2674" s="319"/>
      <c r="H2674" s="319"/>
      <c r="I2674" s="279"/>
      <c r="J2674" s="279"/>
      <c r="K2674" s="279"/>
      <c r="L2674" s="279"/>
      <c r="M2674" s="279"/>
      <c r="N2674" s="279"/>
      <c r="O2674" s="279"/>
      <c r="P2674" s="279"/>
      <c r="Q2674" s="317"/>
      <c r="R2674" s="318"/>
      <c r="S2674" s="317"/>
      <c r="T2674" s="318"/>
      <c r="U2674" s="317"/>
      <c r="V2674" s="318"/>
      <c r="W2674" s="317"/>
      <c r="X2674" s="318"/>
      <c r="Y2674" s="317"/>
      <c r="Z2674" s="318"/>
      <c r="AA2674" s="317"/>
      <c r="AB2674" s="318"/>
      <c r="AC2674" s="317"/>
      <c r="AD2674" s="318"/>
      <c r="AG2674">
        <f t="shared" si="1337"/>
        <v>0</v>
      </c>
      <c r="AL2674">
        <f t="shared" si="1338"/>
        <v>0</v>
      </c>
      <c r="AN2674" s="167" t="b">
        <f t="shared" si="1339"/>
        <v>0</v>
      </c>
      <c r="AO2674" s="167" t="str">
        <f t="shared" si="1340"/>
        <v/>
      </c>
      <c r="AP2674" s="167" t="b">
        <f t="shared" si="1341"/>
        <v>0</v>
      </c>
      <c r="AQ2674" t="str">
        <f t="shared" si="1342"/>
        <v/>
      </c>
      <c r="AR2674" s="167" t="b">
        <f t="shared" si="1343"/>
        <v>0</v>
      </c>
    </row>
    <row r="2675" spans="1:44" ht="15" customHeight="1">
      <c r="A2675" s="166"/>
      <c r="B2675" s="7"/>
      <c r="C2675" s="121" t="s">
        <v>140</v>
      </c>
      <c r="D2675" s="319"/>
      <c r="E2675" s="319"/>
      <c r="F2675" s="319"/>
      <c r="G2675" s="319"/>
      <c r="H2675" s="319"/>
      <c r="I2675" s="279"/>
      <c r="J2675" s="279"/>
      <c r="K2675" s="279"/>
      <c r="L2675" s="279"/>
      <c r="M2675" s="279"/>
      <c r="N2675" s="279"/>
      <c r="O2675" s="279"/>
      <c r="P2675" s="279"/>
      <c r="Q2675" s="317"/>
      <c r="R2675" s="318"/>
      <c r="S2675" s="317"/>
      <c r="T2675" s="318"/>
      <c r="U2675" s="317"/>
      <c r="V2675" s="318"/>
      <c r="W2675" s="317"/>
      <c r="X2675" s="318"/>
      <c r="Y2675" s="317"/>
      <c r="Z2675" s="318"/>
      <c r="AA2675" s="317"/>
      <c r="AB2675" s="318"/>
      <c r="AC2675" s="317"/>
      <c r="AD2675" s="318"/>
      <c r="AG2675">
        <f t="shared" si="1337"/>
        <v>0</v>
      </c>
      <c r="AL2675">
        <f t="shared" si="1338"/>
        <v>0</v>
      </c>
      <c r="AN2675" s="167" t="b">
        <f t="shared" si="1339"/>
        <v>0</v>
      </c>
      <c r="AO2675" s="167" t="str">
        <f t="shared" si="1340"/>
        <v/>
      </c>
      <c r="AP2675" s="167" t="b">
        <f t="shared" si="1341"/>
        <v>0</v>
      </c>
      <c r="AQ2675" t="str">
        <f t="shared" si="1342"/>
        <v/>
      </c>
      <c r="AR2675" s="167" t="b">
        <f t="shared" si="1343"/>
        <v>0</v>
      </c>
    </row>
    <row r="2676" spans="1:44" ht="15" customHeight="1">
      <c r="A2676" s="166"/>
      <c r="B2676" s="7"/>
      <c r="C2676" s="220" t="s">
        <v>141</v>
      </c>
      <c r="D2676" s="319"/>
      <c r="E2676" s="319"/>
      <c r="F2676" s="319"/>
      <c r="G2676" s="319"/>
      <c r="H2676" s="319"/>
      <c r="I2676" s="279"/>
      <c r="J2676" s="279"/>
      <c r="K2676" s="279"/>
      <c r="L2676" s="279"/>
      <c r="M2676" s="279"/>
      <c r="N2676" s="279"/>
      <c r="O2676" s="279"/>
      <c r="P2676" s="279"/>
      <c r="Q2676" s="317"/>
      <c r="R2676" s="318"/>
      <c r="S2676" s="317"/>
      <c r="T2676" s="318"/>
      <c r="U2676" s="317"/>
      <c r="V2676" s="318"/>
      <c r="W2676" s="317"/>
      <c r="X2676" s="318"/>
      <c r="Y2676" s="317"/>
      <c r="Z2676" s="318"/>
      <c r="AA2676" s="317"/>
      <c r="AB2676" s="318"/>
      <c r="AC2676" s="317"/>
      <c r="AD2676" s="318"/>
      <c r="AG2676">
        <f t="shared" si="1337"/>
        <v>0</v>
      </c>
      <c r="AL2676">
        <f t="shared" si="1338"/>
        <v>0</v>
      </c>
      <c r="AN2676" s="167" t="b">
        <f t="shared" si="1339"/>
        <v>0</v>
      </c>
      <c r="AO2676" s="167" t="str">
        <f t="shared" si="1340"/>
        <v/>
      </c>
      <c r="AP2676" s="167" t="b">
        <f t="shared" si="1341"/>
        <v>0</v>
      </c>
      <c r="AQ2676" t="str">
        <f t="shared" si="1342"/>
        <v/>
      </c>
      <c r="AR2676" s="167" t="b">
        <f t="shared" si="1343"/>
        <v>0</v>
      </c>
    </row>
    <row r="2677" spans="1:44" ht="15" customHeight="1">
      <c r="A2677" s="166"/>
      <c r="B2677" s="7"/>
      <c r="C2677" s="220" t="s">
        <v>142</v>
      </c>
      <c r="D2677" s="319"/>
      <c r="E2677" s="319"/>
      <c r="F2677" s="319"/>
      <c r="G2677" s="319"/>
      <c r="H2677" s="319"/>
      <c r="I2677" s="279"/>
      <c r="J2677" s="279"/>
      <c r="K2677" s="279"/>
      <c r="L2677" s="279"/>
      <c r="M2677" s="279"/>
      <c r="N2677" s="279"/>
      <c r="O2677" s="279"/>
      <c r="P2677" s="279"/>
      <c r="Q2677" s="317"/>
      <c r="R2677" s="318"/>
      <c r="S2677" s="317"/>
      <c r="T2677" s="318"/>
      <c r="U2677" s="317"/>
      <c r="V2677" s="318"/>
      <c r="W2677" s="317"/>
      <c r="X2677" s="318"/>
      <c r="Y2677" s="317"/>
      <c r="Z2677" s="318"/>
      <c r="AA2677" s="317"/>
      <c r="AB2677" s="318"/>
      <c r="AC2677" s="317"/>
      <c r="AD2677" s="318"/>
      <c r="AG2677">
        <f t="shared" si="1337"/>
        <v>0</v>
      </c>
      <c r="AL2677">
        <f t="shared" si="1338"/>
        <v>0</v>
      </c>
      <c r="AN2677" s="167" t="b">
        <f t="shared" si="1339"/>
        <v>0</v>
      </c>
      <c r="AO2677" s="167" t="str">
        <f t="shared" si="1340"/>
        <v/>
      </c>
      <c r="AP2677" s="167" t="b">
        <f t="shared" si="1341"/>
        <v>0</v>
      </c>
      <c r="AQ2677" t="str">
        <f t="shared" si="1342"/>
        <v/>
      </c>
      <c r="AR2677" s="167" t="b">
        <f t="shared" si="1343"/>
        <v>0</v>
      </c>
    </row>
    <row r="2678" spans="1:44" ht="15" customHeight="1">
      <c r="A2678" s="166"/>
      <c r="B2678" s="7"/>
      <c r="C2678" s="220" t="s">
        <v>143</v>
      </c>
      <c r="D2678" s="319"/>
      <c r="E2678" s="319"/>
      <c r="F2678" s="319"/>
      <c r="G2678" s="319"/>
      <c r="H2678" s="319"/>
      <c r="I2678" s="279"/>
      <c r="J2678" s="279"/>
      <c r="K2678" s="279"/>
      <c r="L2678" s="279"/>
      <c r="M2678" s="279"/>
      <c r="N2678" s="279"/>
      <c r="O2678" s="279"/>
      <c r="P2678" s="279"/>
      <c r="Q2678" s="317"/>
      <c r="R2678" s="318"/>
      <c r="S2678" s="317"/>
      <c r="T2678" s="318"/>
      <c r="U2678" s="317"/>
      <c r="V2678" s="318"/>
      <c r="W2678" s="317"/>
      <c r="X2678" s="318"/>
      <c r="Y2678" s="317"/>
      <c r="Z2678" s="318"/>
      <c r="AA2678" s="317"/>
      <c r="AB2678" s="318"/>
      <c r="AC2678" s="317"/>
      <c r="AD2678" s="318"/>
      <c r="AG2678">
        <f t="shared" si="1337"/>
        <v>0</v>
      </c>
      <c r="AL2678">
        <f t="shared" si="1338"/>
        <v>0</v>
      </c>
      <c r="AN2678" s="167" t="b">
        <f t="shared" si="1339"/>
        <v>0</v>
      </c>
      <c r="AO2678" s="167" t="str">
        <f t="shared" si="1340"/>
        <v/>
      </c>
      <c r="AP2678" s="167" t="b">
        <f t="shared" si="1341"/>
        <v>0</v>
      </c>
      <c r="AQ2678" t="str">
        <f t="shared" si="1342"/>
        <v/>
      </c>
      <c r="AR2678" s="167" t="b">
        <f t="shared" si="1343"/>
        <v>0</v>
      </c>
    </row>
    <row r="2679" spans="1:44" ht="15" customHeight="1">
      <c r="A2679" s="166"/>
      <c r="B2679" s="7"/>
      <c r="C2679" s="220" t="s">
        <v>144</v>
      </c>
      <c r="D2679" s="319"/>
      <c r="E2679" s="319"/>
      <c r="F2679" s="319"/>
      <c r="G2679" s="319"/>
      <c r="H2679" s="319"/>
      <c r="I2679" s="279"/>
      <c r="J2679" s="279"/>
      <c r="K2679" s="279"/>
      <c r="L2679" s="279"/>
      <c r="M2679" s="279"/>
      <c r="N2679" s="279"/>
      <c r="O2679" s="279"/>
      <c r="P2679" s="279"/>
      <c r="Q2679" s="317"/>
      <c r="R2679" s="318"/>
      <c r="S2679" s="317"/>
      <c r="T2679" s="318"/>
      <c r="U2679" s="317"/>
      <c r="V2679" s="318"/>
      <c r="W2679" s="317"/>
      <c r="X2679" s="318"/>
      <c r="Y2679" s="317"/>
      <c r="Z2679" s="318"/>
      <c r="AA2679" s="317"/>
      <c r="AB2679" s="318"/>
      <c r="AC2679" s="317"/>
      <c r="AD2679" s="318"/>
      <c r="AG2679">
        <f t="shared" si="1337"/>
        <v>0</v>
      </c>
      <c r="AL2679">
        <f t="shared" si="1338"/>
        <v>0</v>
      </c>
      <c r="AN2679" s="167" t="b">
        <f t="shared" si="1339"/>
        <v>0</v>
      </c>
      <c r="AO2679" s="167" t="str">
        <f t="shared" si="1340"/>
        <v/>
      </c>
      <c r="AP2679" s="167" t="b">
        <f t="shared" si="1341"/>
        <v>0</v>
      </c>
      <c r="AQ2679" t="str">
        <f t="shared" si="1342"/>
        <v/>
      </c>
      <c r="AR2679" s="167" t="b">
        <f t="shared" si="1343"/>
        <v>0</v>
      </c>
    </row>
    <row r="2680" spans="1:44" ht="15" customHeight="1">
      <c r="A2680" s="166"/>
      <c r="B2680" s="7"/>
      <c r="C2680" s="220" t="s">
        <v>145</v>
      </c>
      <c r="D2680" s="319"/>
      <c r="E2680" s="319"/>
      <c r="F2680" s="319"/>
      <c r="G2680" s="319"/>
      <c r="H2680" s="319"/>
      <c r="I2680" s="279"/>
      <c r="J2680" s="279"/>
      <c r="K2680" s="279"/>
      <c r="L2680" s="279"/>
      <c r="M2680" s="279"/>
      <c r="N2680" s="279"/>
      <c r="O2680" s="279"/>
      <c r="P2680" s="279"/>
      <c r="Q2680" s="317"/>
      <c r="R2680" s="318"/>
      <c r="S2680" s="317"/>
      <c r="T2680" s="318"/>
      <c r="U2680" s="317"/>
      <c r="V2680" s="318"/>
      <c r="W2680" s="317"/>
      <c r="X2680" s="318"/>
      <c r="Y2680" s="317"/>
      <c r="Z2680" s="318"/>
      <c r="AA2680" s="317"/>
      <c r="AB2680" s="318"/>
      <c r="AC2680" s="317"/>
      <c r="AD2680" s="318"/>
      <c r="AG2680">
        <f t="shared" si="1337"/>
        <v>0</v>
      </c>
      <c r="AL2680">
        <f t="shared" si="1338"/>
        <v>0</v>
      </c>
      <c r="AN2680" s="167" t="b">
        <f t="shared" si="1339"/>
        <v>0</v>
      </c>
      <c r="AO2680" s="167" t="str">
        <f t="shared" si="1340"/>
        <v/>
      </c>
      <c r="AP2680" s="167" t="b">
        <f t="shared" si="1341"/>
        <v>0</v>
      </c>
      <c r="AQ2680" t="str">
        <f t="shared" si="1342"/>
        <v/>
      </c>
      <c r="AR2680" s="167" t="b">
        <f t="shared" si="1343"/>
        <v>0</v>
      </c>
    </row>
    <row r="2681" spans="1:44" ht="15" customHeight="1">
      <c r="A2681" s="166"/>
      <c r="B2681" s="7"/>
      <c r="C2681" s="220" t="s">
        <v>146</v>
      </c>
      <c r="D2681" s="319"/>
      <c r="E2681" s="319"/>
      <c r="F2681" s="319"/>
      <c r="G2681" s="319"/>
      <c r="H2681" s="319"/>
      <c r="I2681" s="279"/>
      <c r="J2681" s="279"/>
      <c r="K2681" s="279"/>
      <c r="L2681" s="279"/>
      <c r="M2681" s="279"/>
      <c r="N2681" s="279"/>
      <c r="O2681" s="279"/>
      <c r="P2681" s="279"/>
      <c r="Q2681" s="317"/>
      <c r="R2681" s="318"/>
      <c r="S2681" s="317"/>
      <c r="T2681" s="318"/>
      <c r="U2681" s="317"/>
      <c r="V2681" s="318"/>
      <c r="W2681" s="317"/>
      <c r="X2681" s="318"/>
      <c r="Y2681" s="317"/>
      <c r="Z2681" s="318"/>
      <c r="AA2681" s="317"/>
      <c r="AB2681" s="318"/>
      <c r="AC2681" s="317"/>
      <c r="AD2681" s="318"/>
      <c r="AG2681">
        <f t="shared" si="1337"/>
        <v>0</v>
      </c>
      <c r="AL2681">
        <f t="shared" si="1338"/>
        <v>0</v>
      </c>
      <c r="AN2681" s="167" t="b">
        <f t="shared" si="1339"/>
        <v>0</v>
      </c>
      <c r="AO2681" s="167" t="str">
        <f t="shared" si="1340"/>
        <v/>
      </c>
      <c r="AP2681" s="167" t="b">
        <f t="shared" si="1341"/>
        <v>0</v>
      </c>
      <c r="AQ2681" t="str">
        <f t="shared" si="1342"/>
        <v/>
      </c>
      <c r="AR2681" s="167" t="b">
        <f t="shared" si="1343"/>
        <v>0</v>
      </c>
    </row>
    <row r="2682" spans="1:44" ht="15" customHeight="1">
      <c r="A2682" s="166"/>
      <c r="B2682" s="7"/>
      <c r="C2682" s="220" t="s">
        <v>147</v>
      </c>
      <c r="D2682" s="319"/>
      <c r="E2682" s="319"/>
      <c r="F2682" s="319"/>
      <c r="G2682" s="319"/>
      <c r="H2682" s="319"/>
      <c r="I2682" s="279"/>
      <c r="J2682" s="279"/>
      <c r="K2682" s="279"/>
      <c r="L2682" s="279"/>
      <c r="M2682" s="279"/>
      <c r="N2682" s="279"/>
      <c r="O2682" s="279"/>
      <c r="P2682" s="279"/>
      <c r="Q2682" s="317"/>
      <c r="R2682" s="318"/>
      <c r="S2682" s="317"/>
      <c r="T2682" s="318"/>
      <c r="U2682" s="317"/>
      <c r="V2682" s="318"/>
      <c r="W2682" s="317"/>
      <c r="X2682" s="318"/>
      <c r="Y2682" s="317"/>
      <c r="Z2682" s="318"/>
      <c r="AA2682" s="317"/>
      <c r="AB2682" s="318"/>
      <c r="AC2682" s="317"/>
      <c r="AD2682" s="318"/>
      <c r="AG2682">
        <f t="shared" si="1337"/>
        <v>0</v>
      </c>
      <c r="AL2682">
        <f t="shared" si="1338"/>
        <v>0</v>
      </c>
      <c r="AN2682" s="167" t="b">
        <f t="shared" si="1339"/>
        <v>0</v>
      </c>
      <c r="AO2682" s="167" t="str">
        <f t="shared" si="1340"/>
        <v/>
      </c>
      <c r="AP2682" s="167" t="b">
        <f t="shared" si="1341"/>
        <v>0</v>
      </c>
      <c r="AQ2682" t="str">
        <f t="shared" si="1342"/>
        <v/>
      </c>
      <c r="AR2682" s="167" t="b">
        <f t="shared" si="1343"/>
        <v>0</v>
      </c>
    </row>
    <row r="2683" spans="1:44" ht="15" customHeight="1">
      <c r="A2683" s="166"/>
      <c r="B2683" s="7"/>
      <c r="C2683" s="220" t="s">
        <v>148</v>
      </c>
      <c r="D2683" s="319"/>
      <c r="E2683" s="319"/>
      <c r="F2683" s="319"/>
      <c r="G2683" s="319"/>
      <c r="H2683" s="319"/>
      <c r="I2683" s="279"/>
      <c r="J2683" s="279"/>
      <c r="K2683" s="279"/>
      <c r="L2683" s="279"/>
      <c r="M2683" s="279"/>
      <c r="N2683" s="279"/>
      <c r="O2683" s="279"/>
      <c r="P2683" s="279"/>
      <c r="Q2683" s="317"/>
      <c r="R2683" s="318"/>
      <c r="S2683" s="317"/>
      <c r="T2683" s="318"/>
      <c r="U2683" s="317"/>
      <c r="V2683" s="318"/>
      <c r="W2683" s="317"/>
      <c r="X2683" s="318"/>
      <c r="Y2683" s="317"/>
      <c r="Z2683" s="318"/>
      <c r="AA2683" s="317"/>
      <c r="AB2683" s="318"/>
      <c r="AC2683" s="317"/>
      <c r="AD2683" s="318"/>
      <c r="AG2683">
        <f t="shared" si="1337"/>
        <v>0</v>
      </c>
      <c r="AL2683">
        <f t="shared" si="1338"/>
        <v>0</v>
      </c>
      <c r="AN2683" s="167" t="b">
        <f t="shared" si="1339"/>
        <v>0</v>
      </c>
      <c r="AO2683" s="167" t="str">
        <f t="shared" si="1340"/>
        <v/>
      </c>
      <c r="AP2683" s="167" t="b">
        <f t="shared" si="1341"/>
        <v>0</v>
      </c>
      <c r="AQ2683" t="str">
        <f t="shared" si="1342"/>
        <v/>
      </c>
      <c r="AR2683" s="167" t="b">
        <f t="shared" si="1343"/>
        <v>0</v>
      </c>
    </row>
    <row r="2684" spans="1:44" ht="15" customHeight="1">
      <c r="A2684" s="166"/>
      <c r="B2684" s="7"/>
      <c r="C2684" s="220" t="s">
        <v>149</v>
      </c>
      <c r="D2684" s="319"/>
      <c r="E2684" s="319"/>
      <c r="F2684" s="319"/>
      <c r="G2684" s="319"/>
      <c r="H2684" s="319"/>
      <c r="I2684" s="279"/>
      <c r="J2684" s="279"/>
      <c r="K2684" s="279"/>
      <c r="L2684" s="279"/>
      <c r="M2684" s="279"/>
      <c r="N2684" s="279"/>
      <c r="O2684" s="279"/>
      <c r="P2684" s="279"/>
      <c r="Q2684" s="317"/>
      <c r="R2684" s="318"/>
      <c r="S2684" s="317"/>
      <c r="T2684" s="318"/>
      <c r="U2684" s="317"/>
      <c r="V2684" s="318"/>
      <c r="W2684" s="317"/>
      <c r="X2684" s="318"/>
      <c r="Y2684" s="317"/>
      <c r="Z2684" s="318"/>
      <c r="AA2684" s="317"/>
      <c r="AB2684" s="318"/>
      <c r="AC2684" s="317"/>
      <c r="AD2684" s="318"/>
      <c r="AG2684">
        <f t="shared" si="1337"/>
        <v>0</v>
      </c>
      <c r="AL2684">
        <f t="shared" si="1338"/>
        <v>0</v>
      </c>
      <c r="AN2684" s="167" t="b">
        <f t="shared" si="1339"/>
        <v>0</v>
      </c>
      <c r="AO2684" s="167" t="str">
        <f t="shared" si="1340"/>
        <v/>
      </c>
      <c r="AP2684" s="167" t="b">
        <f t="shared" si="1341"/>
        <v>0</v>
      </c>
      <c r="AQ2684" t="str">
        <f t="shared" si="1342"/>
        <v/>
      </c>
      <c r="AR2684" s="167" t="b">
        <f t="shared" si="1343"/>
        <v>0</v>
      </c>
    </row>
    <row r="2685" spans="1:44" ht="15" customHeight="1">
      <c r="A2685" s="166"/>
      <c r="B2685" s="7"/>
      <c r="C2685" s="220" t="s">
        <v>150</v>
      </c>
      <c r="D2685" s="319"/>
      <c r="E2685" s="319"/>
      <c r="F2685" s="319"/>
      <c r="G2685" s="319"/>
      <c r="H2685" s="319"/>
      <c r="I2685" s="279"/>
      <c r="J2685" s="279"/>
      <c r="K2685" s="279"/>
      <c r="L2685" s="279"/>
      <c r="M2685" s="279"/>
      <c r="N2685" s="279"/>
      <c r="O2685" s="279"/>
      <c r="P2685" s="279"/>
      <c r="Q2685" s="317"/>
      <c r="R2685" s="318"/>
      <c r="S2685" s="317"/>
      <c r="T2685" s="318"/>
      <c r="U2685" s="317"/>
      <c r="V2685" s="318"/>
      <c r="W2685" s="317"/>
      <c r="X2685" s="318"/>
      <c r="Y2685" s="317"/>
      <c r="Z2685" s="318"/>
      <c r="AA2685" s="317"/>
      <c r="AB2685" s="318"/>
      <c r="AC2685" s="317"/>
      <c r="AD2685" s="318"/>
      <c r="AG2685">
        <f t="shared" si="1337"/>
        <v>0</v>
      </c>
      <c r="AL2685">
        <f t="shared" si="1338"/>
        <v>0</v>
      </c>
      <c r="AN2685" s="167" t="b">
        <f t="shared" si="1339"/>
        <v>0</v>
      </c>
      <c r="AO2685" s="167" t="str">
        <f t="shared" si="1340"/>
        <v/>
      </c>
      <c r="AP2685" s="167" t="b">
        <f t="shared" si="1341"/>
        <v>0</v>
      </c>
      <c r="AQ2685" t="str">
        <f t="shared" si="1342"/>
        <v/>
      </c>
      <c r="AR2685" s="167" t="b">
        <f t="shared" si="1343"/>
        <v>0</v>
      </c>
    </row>
    <row r="2686" spans="1:44" ht="15" customHeight="1">
      <c r="A2686" s="166"/>
      <c r="B2686" s="7"/>
      <c r="C2686" s="220" t="s">
        <v>151</v>
      </c>
      <c r="D2686" s="319"/>
      <c r="E2686" s="319"/>
      <c r="F2686" s="319"/>
      <c r="G2686" s="319"/>
      <c r="H2686" s="319"/>
      <c r="I2686" s="279"/>
      <c r="J2686" s="279"/>
      <c r="K2686" s="279"/>
      <c r="L2686" s="279"/>
      <c r="M2686" s="279"/>
      <c r="N2686" s="279"/>
      <c r="O2686" s="279"/>
      <c r="P2686" s="279"/>
      <c r="Q2686" s="317"/>
      <c r="R2686" s="318"/>
      <c r="S2686" s="317"/>
      <c r="T2686" s="318"/>
      <c r="U2686" s="317"/>
      <c r="V2686" s="318"/>
      <c r="W2686" s="317"/>
      <c r="X2686" s="318"/>
      <c r="Y2686" s="317"/>
      <c r="Z2686" s="318"/>
      <c r="AA2686" s="317"/>
      <c r="AB2686" s="318"/>
      <c r="AC2686" s="317"/>
      <c r="AD2686" s="318"/>
      <c r="AG2686">
        <f t="shared" si="1337"/>
        <v>0</v>
      </c>
      <c r="AL2686">
        <f t="shared" si="1338"/>
        <v>0</v>
      </c>
      <c r="AN2686" s="167" t="b">
        <f t="shared" si="1339"/>
        <v>0</v>
      </c>
      <c r="AO2686" s="167" t="str">
        <f t="shared" si="1340"/>
        <v/>
      </c>
      <c r="AP2686" s="167" t="b">
        <f t="shared" si="1341"/>
        <v>0</v>
      </c>
      <c r="AQ2686" t="str">
        <f t="shared" si="1342"/>
        <v/>
      </c>
      <c r="AR2686" s="167" t="b">
        <f t="shared" si="1343"/>
        <v>0</v>
      </c>
    </row>
    <row r="2687" spans="1:44" ht="15" customHeight="1">
      <c r="A2687" s="166"/>
      <c r="B2687" s="7"/>
      <c r="C2687" s="220" t="s">
        <v>152</v>
      </c>
      <c r="D2687" s="319"/>
      <c r="E2687" s="319"/>
      <c r="F2687" s="319"/>
      <c r="G2687" s="319"/>
      <c r="H2687" s="319"/>
      <c r="I2687" s="279"/>
      <c r="J2687" s="279"/>
      <c r="K2687" s="279"/>
      <c r="L2687" s="279"/>
      <c r="M2687" s="279"/>
      <c r="N2687" s="279"/>
      <c r="O2687" s="279"/>
      <c r="P2687" s="279"/>
      <c r="Q2687" s="317"/>
      <c r="R2687" s="318"/>
      <c r="S2687" s="317"/>
      <c r="T2687" s="318"/>
      <c r="U2687" s="317"/>
      <c r="V2687" s="318"/>
      <c r="W2687" s="317"/>
      <c r="X2687" s="318"/>
      <c r="Y2687" s="317"/>
      <c r="Z2687" s="318"/>
      <c r="AA2687" s="317"/>
      <c r="AB2687" s="318"/>
      <c r="AC2687" s="317"/>
      <c r="AD2687" s="318"/>
      <c r="AG2687">
        <f t="shared" si="1337"/>
        <v>0</v>
      </c>
      <c r="AL2687">
        <f t="shared" si="1338"/>
        <v>0</v>
      </c>
      <c r="AN2687" s="167" t="b">
        <f t="shared" si="1339"/>
        <v>0</v>
      </c>
      <c r="AO2687" s="167" t="str">
        <f t="shared" si="1340"/>
        <v/>
      </c>
      <c r="AP2687" s="167" t="b">
        <f t="shared" si="1341"/>
        <v>0</v>
      </c>
      <c r="AQ2687" t="str">
        <f t="shared" si="1342"/>
        <v/>
      </c>
      <c r="AR2687" s="167" t="b">
        <f t="shared" si="1343"/>
        <v>0</v>
      </c>
    </row>
    <row r="2688" spans="1:44" ht="15" customHeight="1">
      <c r="A2688" s="166"/>
      <c r="B2688" s="7"/>
      <c r="C2688" s="220" t="s">
        <v>153</v>
      </c>
      <c r="D2688" s="319"/>
      <c r="E2688" s="319"/>
      <c r="F2688" s="319"/>
      <c r="G2688" s="319"/>
      <c r="H2688" s="319"/>
      <c r="I2688" s="279"/>
      <c r="J2688" s="279"/>
      <c r="K2688" s="279"/>
      <c r="L2688" s="279"/>
      <c r="M2688" s="279"/>
      <c r="N2688" s="279"/>
      <c r="O2688" s="279"/>
      <c r="P2688" s="279"/>
      <c r="Q2688" s="317"/>
      <c r="R2688" s="318"/>
      <c r="S2688" s="317"/>
      <c r="T2688" s="318"/>
      <c r="U2688" s="317"/>
      <c r="V2688" s="318"/>
      <c r="W2688" s="317"/>
      <c r="X2688" s="318"/>
      <c r="Y2688" s="317"/>
      <c r="Z2688" s="318"/>
      <c r="AA2688" s="317"/>
      <c r="AB2688" s="318"/>
      <c r="AC2688" s="317"/>
      <c r="AD2688" s="318"/>
      <c r="AG2688">
        <f t="shared" si="1337"/>
        <v>0</v>
      </c>
      <c r="AL2688">
        <f t="shared" si="1338"/>
        <v>0</v>
      </c>
      <c r="AN2688" s="167" t="b">
        <f t="shared" si="1339"/>
        <v>0</v>
      </c>
      <c r="AO2688" s="167" t="str">
        <f t="shared" si="1340"/>
        <v/>
      </c>
      <c r="AP2688" s="167" t="b">
        <f t="shared" si="1341"/>
        <v>0</v>
      </c>
      <c r="AQ2688" t="str">
        <f t="shared" si="1342"/>
        <v/>
      </c>
      <c r="AR2688" s="167" t="b">
        <f t="shared" si="1343"/>
        <v>0</v>
      </c>
    </row>
    <row r="2689" spans="1:44" ht="15" customHeight="1">
      <c r="A2689" s="166"/>
      <c r="B2689" s="7"/>
      <c r="C2689" s="220" t="s">
        <v>154</v>
      </c>
      <c r="D2689" s="319"/>
      <c r="E2689" s="319"/>
      <c r="F2689" s="319"/>
      <c r="G2689" s="319"/>
      <c r="H2689" s="319"/>
      <c r="I2689" s="279"/>
      <c r="J2689" s="279"/>
      <c r="K2689" s="279"/>
      <c r="L2689" s="279"/>
      <c r="M2689" s="279"/>
      <c r="N2689" s="279"/>
      <c r="O2689" s="279"/>
      <c r="P2689" s="279"/>
      <c r="Q2689" s="317"/>
      <c r="R2689" s="318"/>
      <c r="S2689" s="317"/>
      <c r="T2689" s="318"/>
      <c r="U2689" s="317"/>
      <c r="V2689" s="318"/>
      <c r="W2689" s="317"/>
      <c r="X2689" s="318"/>
      <c r="Y2689" s="317"/>
      <c r="Z2689" s="318"/>
      <c r="AA2689" s="317"/>
      <c r="AB2689" s="318"/>
      <c r="AC2689" s="317"/>
      <c r="AD2689" s="318"/>
      <c r="AG2689">
        <f t="shared" si="1337"/>
        <v>0</v>
      </c>
      <c r="AL2689">
        <f t="shared" si="1338"/>
        <v>0</v>
      </c>
      <c r="AN2689" s="167" t="b">
        <f t="shared" si="1339"/>
        <v>0</v>
      </c>
      <c r="AO2689" s="167" t="str">
        <f t="shared" si="1340"/>
        <v/>
      </c>
      <c r="AP2689" s="167" t="b">
        <f t="shared" si="1341"/>
        <v>0</v>
      </c>
      <c r="AQ2689" t="str">
        <f t="shared" si="1342"/>
        <v/>
      </c>
      <c r="AR2689" s="167" t="b">
        <f t="shared" si="1343"/>
        <v>0</v>
      </c>
    </row>
    <row r="2690" spans="1:44" ht="15" customHeight="1">
      <c r="A2690" s="166"/>
      <c r="B2690" s="7"/>
      <c r="C2690" s="220" t="s">
        <v>155</v>
      </c>
      <c r="D2690" s="319"/>
      <c r="E2690" s="319"/>
      <c r="F2690" s="319"/>
      <c r="G2690" s="319"/>
      <c r="H2690" s="319"/>
      <c r="I2690" s="279"/>
      <c r="J2690" s="279"/>
      <c r="K2690" s="279"/>
      <c r="L2690" s="279"/>
      <c r="M2690" s="279"/>
      <c r="N2690" s="279"/>
      <c r="O2690" s="279"/>
      <c r="P2690" s="279"/>
      <c r="Q2690" s="317"/>
      <c r="R2690" s="318"/>
      <c r="S2690" s="317"/>
      <c r="T2690" s="318"/>
      <c r="U2690" s="317"/>
      <c r="V2690" s="318"/>
      <c r="W2690" s="317"/>
      <c r="X2690" s="318"/>
      <c r="Y2690" s="317"/>
      <c r="Z2690" s="318"/>
      <c r="AA2690" s="317"/>
      <c r="AB2690" s="318"/>
      <c r="AC2690" s="317"/>
      <c r="AD2690" s="318"/>
      <c r="AG2690">
        <f t="shared" si="1337"/>
        <v>0</v>
      </c>
      <c r="AL2690">
        <f t="shared" si="1338"/>
        <v>0</v>
      </c>
      <c r="AN2690" s="167" t="b">
        <f t="shared" si="1339"/>
        <v>0</v>
      </c>
      <c r="AO2690" s="167" t="str">
        <f t="shared" si="1340"/>
        <v/>
      </c>
      <c r="AP2690" s="167" t="b">
        <f t="shared" si="1341"/>
        <v>0</v>
      </c>
      <c r="AQ2690" t="str">
        <f t="shared" si="1342"/>
        <v/>
      </c>
      <c r="AR2690" s="167" t="b">
        <f t="shared" si="1343"/>
        <v>0</v>
      </c>
    </row>
    <row r="2691" spans="1:44" ht="15" customHeight="1">
      <c r="A2691" s="166"/>
      <c r="B2691" s="7"/>
      <c r="C2691" s="220" t="s">
        <v>156</v>
      </c>
      <c r="D2691" s="319"/>
      <c r="E2691" s="319"/>
      <c r="F2691" s="319"/>
      <c r="G2691" s="319"/>
      <c r="H2691" s="319"/>
      <c r="I2691" s="279"/>
      <c r="J2691" s="279"/>
      <c r="K2691" s="279"/>
      <c r="L2691" s="279"/>
      <c r="M2691" s="279"/>
      <c r="N2691" s="279"/>
      <c r="O2691" s="279"/>
      <c r="P2691" s="279"/>
      <c r="Q2691" s="317"/>
      <c r="R2691" s="318"/>
      <c r="S2691" s="317"/>
      <c r="T2691" s="318"/>
      <c r="U2691" s="317"/>
      <c r="V2691" s="318"/>
      <c r="W2691" s="317"/>
      <c r="X2691" s="318"/>
      <c r="Y2691" s="317"/>
      <c r="Z2691" s="318"/>
      <c r="AA2691" s="317"/>
      <c r="AB2691" s="318"/>
      <c r="AC2691" s="317"/>
      <c r="AD2691" s="318"/>
      <c r="AG2691">
        <f t="shared" si="1337"/>
        <v>0</v>
      </c>
      <c r="AL2691">
        <f t="shared" si="1338"/>
        <v>0</v>
      </c>
      <c r="AN2691" s="167" t="b">
        <f t="shared" si="1339"/>
        <v>0</v>
      </c>
      <c r="AO2691" s="167" t="str">
        <f t="shared" si="1340"/>
        <v/>
      </c>
      <c r="AP2691" s="167" t="b">
        <f t="shared" si="1341"/>
        <v>0</v>
      </c>
      <c r="AQ2691" t="str">
        <f t="shared" si="1342"/>
        <v/>
      </c>
      <c r="AR2691" s="167" t="b">
        <f t="shared" si="1343"/>
        <v>0</v>
      </c>
    </row>
    <row r="2692" spans="1:44" ht="15" customHeight="1">
      <c r="A2692" s="166"/>
      <c r="B2692" s="7"/>
      <c r="C2692" s="220" t="s">
        <v>157</v>
      </c>
      <c r="D2692" s="319"/>
      <c r="E2692" s="319"/>
      <c r="F2692" s="319"/>
      <c r="G2692" s="319"/>
      <c r="H2692" s="319"/>
      <c r="I2692" s="279"/>
      <c r="J2692" s="279"/>
      <c r="K2692" s="279"/>
      <c r="L2692" s="279"/>
      <c r="M2692" s="279"/>
      <c r="N2692" s="279"/>
      <c r="O2692" s="279"/>
      <c r="P2692" s="279"/>
      <c r="Q2692" s="317"/>
      <c r="R2692" s="318"/>
      <c r="S2692" s="317"/>
      <c r="T2692" s="318"/>
      <c r="U2692" s="317"/>
      <c r="V2692" s="318"/>
      <c r="W2692" s="317"/>
      <c r="X2692" s="318"/>
      <c r="Y2692" s="317"/>
      <c r="Z2692" s="318"/>
      <c r="AA2692" s="317"/>
      <c r="AB2692" s="318"/>
      <c r="AC2692" s="317"/>
      <c r="AD2692" s="318"/>
      <c r="AG2692">
        <f t="shared" si="1337"/>
        <v>0</v>
      </c>
      <c r="AL2692">
        <f t="shared" si="1338"/>
        <v>0</v>
      </c>
      <c r="AN2692" s="167" t="b">
        <f t="shared" si="1339"/>
        <v>0</v>
      </c>
      <c r="AO2692" s="167" t="str">
        <f t="shared" si="1340"/>
        <v/>
      </c>
      <c r="AP2692" s="167" t="b">
        <f t="shared" si="1341"/>
        <v>0</v>
      </c>
      <c r="AQ2692" t="str">
        <f t="shared" si="1342"/>
        <v/>
      </c>
      <c r="AR2692" s="167" t="b">
        <f t="shared" si="1343"/>
        <v>0</v>
      </c>
    </row>
    <row r="2693" spans="1:44" ht="15" customHeight="1">
      <c r="A2693" s="166"/>
      <c r="B2693" s="7"/>
      <c r="C2693" s="220" t="s">
        <v>158</v>
      </c>
      <c r="D2693" s="319"/>
      <c r="E2693" s="319"/>
      <c r="F2693" s="319"/>
      <c r="G2693" s="319"/>
      <c r="H2693" s="319"/>
      <c r="I2693" s="279"/>
      <c r="J2693" s="279"/>
      <c r="K2693" s="279"/>
      <c r="L2693" s="279"/>
      <c r="M2693" s="279"/>
      <c r="N2693" s="279"/>
      <c r="O2693" s="279"/>
      <c r="P2693" s="279"/>
      <c r="Q2693" s="317"/>
      <c r="R2693" s="318"/>
      <c r="S2693" s="317"/>
      <c r="T2693" s="318"/>
      <c r="U2693" s="317"/>
      <c r="V2693" s="318"/>
      <c r="W2693" s="317"/>
      <c r="X2693" s="318"/>
      <c r="Y2693" s="317"/>
      <c r="Z2693" s="318"/>
      <c r="AA2693" s="317"/>
      <c r="AB2693" s="318"/>
      <c r="AC2693" s="317"/>
      <c r="AD2693" s="318"/>
      <c r="AG2693">
        <f t="shared" si="1337"/>
        <v>0</v>
      </c>
      <c r="AL2693">
        <f t="shared" si="1338"/>
        <v>0</v>
      </c>
      <c r="AN2693" s="167" t="b">
        <f t="shared" si="1339"/>
        <v>0</v>
      </c>
      <c r="AO2693" s="167" t="str">
        <f t="shared" si="1340"/>
        <v/>
      </c>
      <c r="AP2693" s="167" t="b">
        <f t="shared" si="1341"/>
        <v>0</v>
      </c>
      <c r="AQ2693" t="str">
        <f t="shared" si="1342"/>
        <v/>
      </c>
      <c r="AR2693" s="167" t="b">
        <f t="shared" si="1343"/>
        <v>0</v>
      </c>
    </row>
    <row r="2694" spans="1:44" ht="15" customHeight="1">
      <c r="A2694" s="166"/>
      <c r="B2694" s="7"/>
      <c r="C2694" s="121" t="s">
        <v>159</v>
      </c>
      <c r="D2694" s="319"/>
      <c r="E2694" s="319"/>
      <c r="F2694" s="319"/>
      <c r="G2694" s="319"/>
      <c r="H2694" s="319"/>
      <c r="I2694" s="279"/>
      <c r="J2694" s="279"/>
      <c r="K2694" s="279"/>
      <c r="L2694" s="279"/>
      <c r="M2694" s="279"/>
      <c r="N2694" s="279"/>
      <c r="O2694" s="279"/>
      <c r="P2694" s="279"/>
      <c r="Q2694" s="317"/>
      <c r="R2694" s="318"/>
      <c r="S2694" s="317"/>
      <c r="T2694" s="318"/>
      <c r="U2694" s="317"/>
      <c r="V2694" s="318"/>
      <c r="W2694" s="317"/>
      <c r="X2694" s="318"/>
      <c r="Y2694" s="317"/>
      <c r="Z2694" s="318"/>
      <c r="AA2694" s="317"/>
      <c r="AB2694" s="318"/>
      <c r="AC2694" s="317"/>
      <c r="AD2694" s="318"/>
      <c r="AG2694">
        <f t="shared" si="1337"/>
        <v>0</v>
      </c>
      <c r="AL2694">
        <f t="shared" si="1338"/>
        <v>0</v>
      </c>
      <c r="AN2694" s="167" t="b">
        <f t="shared" si="1339"/>
        <v>0</v>
      </c>
      <c r="AO2694" s="167" t="str">
        <f t="shared" si="1340"/>
        <v/>
      </c>
      <c r="AP2694" s="167" t="b">
        <f t="shared" si="1341"/>
        <v>0</v>
      </c>
      <c r="AQ2694" t="str">
        <f t="shared" si="1342"/>
        <v/>
      </c>
      <c r="AR2694" s="167" t="b">
        <f t="shared" si="1343"/>
        <v>0</v>
      </c>
    </row>
    <row r="2695" spans="1:44" ht="15" customHeight="1">
      <c r="A2695" s="166"/>
      <c r="B2695" s="7"/>
      <c r="C2695" s="220" t="s">
        <v>160</v>
      </c>
      <c r="D2695" s="319"/>
      <c r="E2695" s="319"/>
      <c r="F2695" s="319"/>
      <c r="G2695" s="319"/>
      <c r="H2695" s="319"/>
      <c r="I2695" s="279"/>
      <c r="J2695" s="279"/>
      <c r="K2695" s="279"/>
      <c r="L2695" s="279"/>
      <c r="M2695" s="279"/>
      <c r="N2695" s="279"/>
      <c r="O2695" s="279"/>
      <c r="P2695" s="279"/>
      <c r="Q2695" s="317"/>
      <c r="R2695" s="318"/>
      <c r="S2695" s="317"/>
      <c r="T2695" s="318"/>
      <c r="U2695" s="317"/>
      <c r="V2695" s="318"/>
      <c r="W2695" s="317"/>
      <c r="X2695" s="318"/>
      <c r="Y2695" s="317"/>
      <c r="Z2695" s="318"/>
      <c r="AA2695" s="317"/>
      <c r="AB2695" s="318"/>
      <c r="AC2695" s="317"/>
      <c r="AD2695" s="318"/>
      <c r="AG2695">
        <f t="shared" si="1337"/>
        <v>0</v>
      </c>
      <c r="AL2695">
        <f t="shared" si="1338"/>
        <v>0</v>
      </c>
      <c r="AN2695" s="167" t="b">
        <f t="shared" si="1339"/>
        <v>0</v>
      </c>
      <c r="AO2695" s="167" t="str">
        <f t="shared" si="1340"/>
        <v/>
      </c>
      <c r="AP2695" s="167" t="b">
        <f t="shared" si="1341"/>
        <v>0</v>
      </c>
      <c r="AQ2695" t="str">
        <f t="shared" si="1342"/>
        <v/>
      </c>
      <c r="AR2695" s="167" t="b">
        <f t="shared" si="1343"/>
        <v>0</v>
      </c>
    </row>
    <row r="2696" spans="1:44" ht="15" customHeight="1">
      <c r="A2696" s="166"/>
      <c r="B2696" s="7"/>
      <c r="C2696" s="220" t="s">
        <v>161</v>
      </c>
      <c r="D2696" s="319"/>
      <c r="E2696" s="319"/>
      <c r="F2696" s="319"/>
      <c r="G2696" s="319"/>
      <c r="H2696" s="319"/>
      <c r="I2696" s="279"/>
      <c r="J2696" s="279"/>
      <c r="K2696" s="279"/>
      <c r="L2696" s="279"/>
      <c r="M2696" s="279"/>
      <c r="N2696" s="279"/>
      <c r="O2696" s="279"/>
      <c r="P2696" s="279"/>
      <c r="Q2696" s="317"/>
      <c r="R2696" s="318"/>
      <c r="S2696" s="317"/>
      <c r="T2696" s="318"/>
      <c r="U2696" s="317"/>
      <c r="V2696" s="318"/>
      <c r="W2696" s="317"/>
      <c r="X2696" s="318"/>
      <c r="Y2696" s="317"/>
      <c r="Z2696" s="318"/>
      <c r="AA2696" s="317"/>
      <c r="AB2696" s="318"/>
      <c r="AC2696" s="317"/>
      <c r="AD2696" s="318"/>
      <c r="AG2696">
        <f t="shared" si="1337"/>
        <v>0</v>
      </c>
      <c r="AL2696">
        <f t="shared" si="1338"/>
        <v>0</v>
      </c>
      <c r="AN2696" s="167" t="b">
        <f t="shared" si="1339"/>
        <v>0</v>
      </c>
      <c r="AO2696" s="167" t="str">
        <f t="shared" si="1340"/>
        <v/>
      </c>
      <c r="AP2696" s="167" t="b">
        <f t="shared" si="1341"/>
        <v>0</v>
      </c>
      <c r="AQ2696" t="str">
        <f t="shared" si="1342"/>
        <v/>
      </c>
      <c r="AR2696" s="167" t="b">
        <f t="shared" si="1343"/>
        <v>0</v>
      </c>
    </row>
    <row r="2697" spans="1:44" ht="15" customHeight="1">
      <c r="A2697" s="166"/>
      <c r="B2697" s="7"/>
      <c r="C2697" s="220" t="s">
        <v>162</v>
      </c>
      <c r="D2697" s="319"/>
      <c r="E2697" s="319"/>
      <c r="F2697" s="319"/>
      <c r="G2697" s="319"/>
      <c r="H2697" s="319"/>
      <c r="I2697" s="279"/>
      <c r="J2697" s="279"/>
      <c r="K2697" s="279"/>
      <c r="L2697" s="279"/>
      <c r="M2697" s="279"/>
      <c r="N2697" s="279"/>
      <c r="O2697" s="279"/>
      <c r="P2697" s="279"/>
      <c r="Q2697" s="317"/>
      <c r="R2697" s="318"/>
      <c r="S2697" s="317"/>
      <c r="T2697" s="318"/>
      <c r="U2697" s="317"/>
      <c r="V2697" s="318"/>
      <c r="W2697" s="317"/>
      <c r="X2697" s="318"/>
      <c r="Y2697" s="317"/>
      <c r="Z2697" s="318"/>
      <c r="AA2697" s="317"/>
      <c r="AB2697" s="318"/>
      <c r="AC2697" s="317"/>
      <c r="AD2697" s="318"/>
      <c r="AG2697">
        <f t="shared" si="1337"/>
        <v>0</v>
      </c>
      <c r="AL2697">
        <f t="shared" si="1338"/>
        <v>0</v>
      </c>
      <c r="AN2697" s="167" t="b">
        <f t="shared" si="1339"/>
        <v>0</v>
      </c>
      <c r="AO2697" s="167" t="str">
        <f t="shared" si="1340"/>
        <v/>
      </c>
      <c r="AP2697" s="167" t="b">
        <f t="shared" si="1341"/>
        <v>0</v>
      </c>
      <c r="AQ2697" t="str">
        <f t="shared" si="1342"/>
        <v/>
      </c>
      <c r="AR2697" s="167" t="b">
        <f t="shared" si="1343"/>
        <v>0</v>
      </c>
    </row>
    <row r="2698" spans="1:44" ht="15" customHeight="1">
      <c r="A2698" s="166"/>
      <c r="B2698" s="7"/>
      <c r="C2698" s="220" t="s">
        <v>163</v>
      </c>
      <c r="D2698" s="319"/>
      <c r="E2698" s="319"/>
      <c r="F2698" s="319"/>
      <c r="G2698" s="319"/>
      <c r="H2698" s="319"/>
      <c r="I2698" s="279"/>
      <c r="J2698" s="279"/>
      <c r="K2698" s="279"/>
      <c r="L2698" s="279"/>
      <c r="M2698" s="279"/>
      <c r="N2698" s="279"/>
      <c r="O2698" s="279"/>
      <c r="P2698" s="279"/>
      <c r="Q2698" s="317"/>
      <c r="R2698" s="318"/>
      <c r="S2698" s="317"/>
      <c r="T2698" s="318"/>
      <c r="U2698" s="317"/>
      <c r="V2698" s="318"/>
      <c r="W2698" s="317"/>
      <c r="X2698" s="318"/>
      <c r="Y2698" s="317"/>
      <c r="Z2698" s="318"/>
      <c r="AA2698" s="317"/>
      <c r="AB2698" s="318"/>
      <c r="AC2698" s="317"/>
      <c r="AD2698" s="318"/>
      <c r="AG2698">
        <f t="shared" si="1337"/>
        <v>0</v>
      </c>
      <c r="AL2698">
        <f t="shared" si="1338"/>
        <v>0</v>
      </c>
      <c r="AN2698" s="167" t="b">
        <f t="shared" si="1339"/>
        <v>0</v>
      </c>
      <c r="AO2698" s="167" t="str">
        <f t="shared" si="1340"/>
        <v/>
      </c>
      <c r="AP2698" s="167" t="b">
        <f t="shared" si="1341"/>
        <v>0</v>
      </c>
      <c r="AQ2698" t="str">
        <f t="shared" si="1342"/>
        <v/>
      </c>
      <c r="AR2698" s="167" t="b">
        <f t="shared" si="1343"/>
        <v>0</v>
      </c>
    </row>
    <row r="2699" spans="1:44" ht="15" customHeight="1">
      <c r="A2699" s="166"/>
      <c r="B2699" s="7"/>
      <c r="C2699" s="220" t="s">
        <v>164</v>
      </c>
      <c r="D2699" s="319"/>
      <c r="E2699" s="319"/>
      <c r="F2699" s="319"/>
      <c r="G2699" s="319"/>
      <c r="H2699" s="319"/>
      <c r="I2699" s="279"/>
      <c r="J2699" s="279"/>
      <c r="K2699" s="279"/>
      <c r="L2699" s="279"/>
      <c r="M2699" s="279"/>
      <c r="N2699" s="279"/>
      <c r="O2699" s="279"/>
      <c r="P2699" s="279"/>
      <c r="Q2699" s="317"/>
      <c r="R2699" s="318"/>
      <c r="S2699" s="317"/>
      <c r="T2699" s="318"/>
      <c r="U2699" s="317"/>
      <c r="V2699" s="318"/>
      <c r="W2699" s="317"/>
      <c r="X2699" s="318"/>
      <c r="Y2699" s="317"/>
      <c r="Z2699" s="318"/>
      <c r="AA2699" s="317"/>
      <c r="AB2699" s="318"/>
      <c r="AC2699" s="317"/>
      <c r="AD2699" s="318"/>
      <c r="AG2699">
        <f t="shared" si="1337"/>
        <v>0</v>
      </c>
      <c r="AL2699">
        <f t="shared" si="1338"/>
        <v>0</v>
      </c>
      <c r="AN2699" s="167" t="b">
        <f t="shared" si="1339"/>
        <v>0</v>
      </c>
      <c r="AO2699" s="167" t="str">
        <f t="shared" si="1340"/>
        <v/>
      </c>
      <c r="AP2699" s="167" t="b">
        <f t="shared" si="1341"/>
        <v>0</v>
      </c>
      <c r="AQ2699" t="str">
        <f t="shared" si="1342"/>
        <v/>
      </c>
      <c r="AR2699" s="167" t="b">
        <f t="shared" si="1343"/>
        <v>0</v>
      </c>
    </row>
    <row r="2700" spans="1:44" ht="15" customHeight="1">
      <c r="A2700" s="166"/>
      <c r="B2700" s="7"/>
      <c r="C2700" s="220" t="s">
        <v>165</v>
      </c>
      <c r="D2700" s="319"/>
      <c r="E2700" s="319"/>
      <c r="F2700" s="319"/>
      <c r="G2700" s="319"/>
      <c r="H2700" s="319"/>
      <c r="I2700" s="279"/>
      <c r="J2700" s="279"/>
      <c r="K2700" s="279"/>
      <c r="L2700" s="279"/>
      <c r="M2700" s="279"/>
      <c r="N2700" s="279"/>
      <c r="O2700" s="279"/>
      <c r="P2700" s="279"/>
      <c r="Q2700" s="317"/>
      <c r="R2700" s="318"/>
      <c r="S2700" s="317"/>
      <c r="T2700" s="318"/>
      <c r="U2700" s="317"/>
      <c r="V2700" s="318"/>
      <c r="W2700" s="317"/>
      <c r="X2700" s="318"/>
      <c r="Y2700" s="317"/>
      <c r="Z2700" s="318"/>
      <c r="AA2700" s="317"/>
      <c r="AB2700" s="318"/>
      <c r="AC2700" s="317"/>
      <c r="AD2700" s="318"/>
      <c r="AG2700">
        <f t="shared" si="1337"/>
        <v>0</v>
      </c>
      <c r="AL2700">
        <f t="shared" si="1338"/>
        <v>0</v>
      </c>
      <c r="AN2700" s="167" t="b">
        <f t="shared" si="1339"/>
        <v>0</v>
      </c>
      <c r="AO2700" s="167" t="str">
        <f t="shared" si="1340"/>
        <v/>
      </c>
      <c r="AP2700" s="167" t="b">
        <f t="shared" si="1341"/>
        <v>0</v>
      </c>
      <c r="AQ2700" t="str">
        <f t="shared" si="1342"/>
        <v/>
      </c>
      <c r="AR2700" s="167" t="b">
        <f t="shared" si="1343"/>
        <v>0</v>
      </c>
    </row>
    <row r="2701" spans="1:44" ht="15" customHeight="1">
      <c r="A2701" s="166"/>
      <c r="B2701" s="7"/>
      <c r="C2701" s="220" t="s">
        <v>166</v>
      </c>
      <c r="D2701" s="319"/>
      <c r="E2701" s="319"/>
      <c r="F2701" s="319"/>
      <c r="G2701" s="319"/>
      <c r="H2701" s="319"/>
      <c r="I2701" s="279"/>
      <c r="J2701" s="279"/>
      <c r="K2701" s="279"/>
      <c r="L2701" s="279"/>
      <c r="M2701" s="279"/>
      <c r="N2701" s="279"/>
      <c r="O2701" s="279"/>
      <c r="P2701" s="279"/>
      <c r="Q2701" s="317"/>
      <c r="R2701" s="318"/>
      <c r="S2701" s="317"/>
      <c r="T2701" s="318"/>
      <c r="U2701" s="317"/>
      <c r="V2701" s="318"/>
      <c r="W2701" s="317"/>
      <c r="X2701" s="318"/>
      <c r="Y2701" s="317"/>
      <c r="Z2701" s="318"/>
      <c r="AA2701" s="317"/>
      <c r="AB2701" s="318"/>
      <c r="AC2701" s="317"/>
      <c r="AD2701" s="318"/>
      <c r="AG2701">
        <f t="shared" si="1337"/>
        <v>0</v>
      </c>
      <c r="AL2701">
        <f t="shared" si="1338"/>
        <v>0</v>
      </c>
      <c r="AN2701" s="167" t="b">
        <f t="shared" si="1339"/>
        <v>0</v>
      </c>
      <c r="AO2701" s="167" t="str">
        <f t="shared" si="1340"/>
        <v/>
      </c>
      <c r="AP2701" s="167" t="b">
        <f t="shared" si="1341"/>
        <v>0</v>
      </c>
      <c r="AQ2701" t="str">
        <f t="shared" si="1342"/>
        <v/>
      </c>
      <c r="AR2701" s="167" t="b">
        <f t="shared" si="1343"/>
        <v>0</v>
      </c>
    </row>
    <row r="2702" spans="1:44" ht="15" customHeight="1">
      <c r="A2702" s="166"/>
      <c r="B2702" s="7"/>
      <c r="C2702" s="220" t="s">
        <v>167</v>
      </c>
      <c r="D2702" s="319"/>
      <c r="E2702" s="319"/>
      <c r="F2702" s="319"/>
      <c r="G2702" s="319"/>
      <c r="H2702" s="319"/>
      <c r="I2702" s="279"/>
      <c r="J2702" s="279"/>
      <c r="K2702" s="279"/>
      <c r="L2702" s="279"/>
      <c r="M2702" s="279"/>
      <c r="N2702" s="279"/>
      <c r="O2702" s="279"/>
      <c r="P2702" s="279"/>
      <c r="Q2702" s="317"/>
      <c r="R2702" s="318"/>
      <c r="S2702" s="317"/>
      <c r="T2702" s="318"/>
      <c r="U2702" s="317"/>
      <c r="V2702" s="318"/>
      <c r="W2702" s="317"/>
      <c r="X2702" s="318"/>
      <c r="Y2702" s="317"/>
      <c r="Z2702" s="318"/>
      <c r="AA2702" s="317"/>
      <c r="AB2702" s="318"/>
      <c r="AC2702" s="317"/>
      <c r="AD2702" s="318"/>
      <c r="AG2702">
        <f t="shared" si="1337"/>
        <v>0</v>
      </c>
      <c r="AL2702">
        <f t="shared" si="1338"/>
        <v>0</v>
      </c>
      <c r="AN2702" s="167" t="b">
        <f t="shared" si="1339"/>
        <v>0</v>
      </c>
      <c r="AO2702" s="167" t="str">
        <f t="shared" si="1340"/>
        <v/>
      </c>
      <c r="AP2702" s="167" t="b">
        <f t="shared" si="1341"/>
        <v>0</v>
      </c>
      <c r="AQ2702" t="str">
        <f t="shared" si="1342"/>
        <v/>
      </c>
      <c r="AR2702" s="167" t="b">
        <f t="shared" si="1343"/>
        <v>0</v>
      </c>
    </row>
    <row r="2703" spans="1:44" ht="15" customHeight="1">
      <c r="A2703" s="166"/>
      <c r="B2703" s="7"/>
      <c r="C2703" s="220" t="s">
        <v>168</v>
      </c>
      <c r="D2703" s="319"/>
      <c r="E2703" s="319"/>
      <c r="F2703" s="319"/>
      <c r="G2703" s="319"/>
      <c r="H2703" s="319"/>
      <c r="I2703" s="279"/>
      <c r="J2703" s="279"/>
      <c r="K2703" s="279"/>
      <c r="L2703" s="279"/>
      <c r="M2703" s="279"/>
      <c r="N2703" s="279"/>
      <c r="O2703" s="279"/>
      <c r="P2703" s="279"/>
      <c r="Q2703" s="317"/>
      <c r="R2703" s="318"/>
      <c r="S2703" s="317"/>
      <c r="T2703" s="318"/>
      <c r="U2703" s="317"/>
      <c r="V2703" s="318"/>
      <c r="W2703" s="317"/>
      <c r="X2703" s="318"/>
      <c r="Y2703" s="317"/>
      <c r="Z2703" s="318"/>
      <c r="AA2703" s="317"/>
      <c r="AB2703" s="318"/>
      <c r="AC2703" s="317"/>
      <c r="AD2703" s="318"/>
      <c r="AG2703">
        <f t="shared" si="1337"/>
        <v>0</v>
      </c>
      <c r="AL2703">
        <f t="shared" si="1338"/>
        <v>0</v>
      </c>
      <c r="AN2703" s="167" t="b">
        <f t="shared" si="1339"/>
        <v>0</v>
      </c>
      <c r="AO2703" s="167" t="str">
        <f t="shared" si="1340"/>
        <v/>
      </c>
      <c r="AP2703" s="167" t="b">
        <f t="shared" si="1341"/>
        <v>0</v>
      </c>
      <c r="AQ2703" t="str">
        <f t="shared" si="1342"/>
        <v/>
      </c>
      <c r="AR2703" s="167" t="b">
        <f t="shared" si="1343"/>
        <v>0</v>
      </c>
    </row>
    <row r="2704" spans="1:44" ht="15" customHeight="1">
      <c r="A2704" s="166"/>
      <c r="B2704" s="7"/>
      <c r="C2704" s="220" t="s">
        <v>169</v>
      </c>
      <c r="D2704" s="319"/>
      <c r="E2704" s="319"/>
      <c r="F2704" s="319"/>
      <c r="G2704" s="319"/>
      <c r="H2704" s="319"/>
      <c r="I2704" s="279"/>
      <c r="J2704" s="279"/>
      <c r="K2704" s="279"/>
      <c r="L2704" s="279"/>
      <c r="M2704" s="279"/>
      <c r="N2704" s="279"/>
      <c r="O2704" s="279"/>
      <c r="P2704" s="279"/>
      <c r="Q2704" s="317"/>
      <c r="R2704" s="318"/>
      <c r="S2704" s="317"/>
      <c r="T2704" s="318"/>
      <c r="U2704" s="317"/>
      <c r="V2704" s="318"/>
      <c r="W2704" s="317"/>
      <c r="X2704" s="318"/>
      <c r="Y2704" s="317"/>
      <c r="Z2704" s="318"/>
      <c r="AA2704" s="317"/>
      <c r="AB2704" s="318"/>
      <c r="AC2704" s="317"/>
      <c r="AD2704" s="318"/>
      <c r="AG2704">
        <f t="shared" si="1337"/>
        <v>0</v>
      </c>
      <c r="AL2704">
        <f t="shared" si="1338"/>
        <v>0</v>
      </c>
      <c r="AN2704" s="167" t="b">
        <f t="shared" si="1339"/>
        <v>0</v>
      </c>
      <c r="AO2704" s="167" t="str">
        <f t="shared" si="1340"/>
        <v/>
      </c>
      <c r="AP2704" s="167" t="b">
        <f t="shared" si="1341"/>
        <v>0</v>
      </c>
      <c r="AQ2704" t="str">
        <f t="shared" si="1342"/>
        <v/>
      </c>
      <c r="AR2704" s="167" t="b">
        <f t="shared" si="1343"/>
        <v>0</v>
      </c>
    </row>
    <row r="2705" spans="1:44" ht="15" customHeight="1">
      <c r="A2705" s="166"/>
      <c r="B2705" s="7"/>
      <c r="C2705" s="220" t="s">
        <v>170</v>
      </c>
      <c r="D2705" s="319"/>
      <c r="E2705" s="319"/>
      <c r="F2705" s="319"/>
      <c r="G2705" s="319"/>
      <c r="H2705" s="319"/>
      <c r="I2705" s="279"/>
      <c r="J2705" s="279"/>
      <c r="K2705" s="279"/>
      <c r="L2705" s="279"/>
      <c r="M2705" s="279"/>
      <c r="N2705" s="279"/>
      <c r="O2705" s="279"/>
      <c r="P2705" s="279"/>
      <c r="Q2705" s="317"/>
      <c r="R2705" s="318"/>
      <c r="S2705" s="317"/>
      <c r="T2705" s="318"/>
      <c r="U2705" s="317"/>
      <c r="V2705" s="318"/>
      <c r="W2705" s="317"/>
      <c r="X2705" s="318"/>
      <c r="Y2705" s="317"/>
      <c r="Z2705" s="318"/>
      <c r="AA2705" s="317"/>
      <c r="AB2705" s="318"/>
      <c r="AC2705" s="317"/>
      <c r="AD2705" s="318"/>
      <c r="AG2705">
        <f t="shared" si="1337"/>
        <v>0</v>
      </c>
      <c r="AL2705">
        <f t="shared" si="1338"/>
        <v>0</v>
      </c>
      <c r="AN2705" s="167" t="b">
        <f t="shared" si="1339"/>
        <v>0</v>
      </c>
      <c r="AO2705" s="167" t="str">
        <f t="shared" si="1340"/>
        <v/>
      </c>
      <c r="AP2705" s="167" t="b">
        <f t="shared" si="1341"/>
        <v>0</v>
      </c>
      <c r="AQ2705" t="str">
        <f t="shared" si="1342"/>
        <v/>
      </c>
      <c r="AR2705" s="167" t="b">
        <f t="shared" si="1343"/>
        <v>0</v>
      </c>
    </row>
    <row r="2706" spans="1:44" ht="15" customHeight="1">
      <c r="A2706" s="166"/>
      <c r="B2706" s="7"/>
      <c r="C2706" s="220" t="s">
        <v>171</v>
      </c>
      <c r="D2706" s="319"/>
      <c r="E2706" s="319"/>
      <c r="F2706" s="319"/>
      <c r="G2706" s="319"/>
      <c r="H2706" s="319"/>
      <c r="I2706" s="279"/>
      <c r="J2706" s="279"/>
      <c r="K2706" s="279"/>
      <c r="L2706" s="279"/>
      <c r="M2706" s="279"/>
      <c r="N2706" s="279"/>
      <c r="O2706" s="279"/>
      <c r="P2706" s="279"/>
      <c r="Q2706" s="317"/>
      <c r="R2706" s="318"/>
      <c r="S2706" s="317"/>
      <c r="T2706" s="318"/>
      <c r="U2706" s="317"/>
      <c r="V2706" s="318"/>
      <c r="W2706" s="317"/>
      <c r="X2706" s="318"/>
      <c r="Y2706" s="317"/>
      <c r="Z2706" s="318"/>
      <c r="AA2706" s="317"/>
      <c r="AB2706" s="318"/>
      <c r="AC2706" s="317"/>
      <c r="AD2706" s="318"/>
      <c r="AG2706">
        <f t="shared" si="1337"/>
        <v>0</v>
      </c>
      <c r="AL2706">
        <f t="shared" si="1338"/>
        <v>0</v>
      </c>
      <c r="AN2706" s="167" t="b">
        <f t="shared" si="1339"/>
        <v>0</v>
      </c>
      <c r="AO2706" s="167" t="str">
        <f t="shared" si="1340"/>
        <v/>
      </c>
      <c r="AP2706" s="167" t="b">
        <f t="shared" si="1341"/>
        <v>0</v>
      </c>
      <c r="AQ2706" t="str">
        <f t="shared" si="1342"/>
        <v/>
      </c>
      <c r="AR2706" s="167" t="b">
        <f t="shared" si="1343"/>
        <v>0</v>
      </c>
    </row>
    <row r="2707" spans="1:44" ht="15" customHeight="1">
      <c r="A2707" s="166"/>
      <c r="B2707" s="7"/>
      <c r="C2707" s="220" t="s">
        <v>172</v>
      </c>
      <c r="D2707" s="319"/>
      <c r="E2707" s="319"/>
      <c r="F2707" s="319"/>
      <c r="G2707" s="319"/>
      <c r="H2707" s="319"/>
      <c r="I2707" s="279"/>
      <c r="J2707" s="279"/>
      <c r="K2707" s="279"/>
      <c r="L2707" s="279"/>
      <c r="M2707" s="279"/>
      <c r="N2707" s="279"/>
      <c r="O2707" s="279"/>
      <c r="P2707" s="279"/>
      <c r="Q2707" s="317"/>
      <c r="R2707" s="318"/>
      <c r="S2707" s="317"/>
      <c r="T2707" s="318"/>
      <c r="U2707" s="317"/>
      <c r="V2707" s="318"/>
      <c r="W2707" s="317"/>
      <c r="X2707" s="318"/>
      <c r="Y2707" s="317"/>
      <c r="Z2707" s="318"/>
      <c r="AA2707" s="317"/>
      <c r="AB2707" s="318"/>
      <c r="AC2707" s="317"/>
      <c r="AD2707" s="318"/>
      <c r="AG2707">
        <f t="shared" si="1337"/>
        <v>0</v>
      </c>
      <c r="AL2707">
        <f t="shared" si="1338"/>
        <v>0</v>
      </c>
      <c r="AN2707" s="167" t="b">
        <f t="shared" si="1339"/>
        <v>0</v>
      </c>
      <c r="AO2707" s="167" t="str">
        <f t="shared" si="1340"/>
        <v/>
      </c>
      <c r="AP2707" s="167" t="b">
        <f t="shared" si="1341"/>
        <v>0</v>
      </c>
      <c r="AQ2707" t="str">
        <f t="shared" si="1342"/>
        <v/>
      </c>
      <c r="AR2707" s="167" t="b">
        <f t="shared" si="1343"/>
        <v>0</v>
      </c>
    </row>
    <row r="2708" spans="1:44" ht="15" customHeight="1">
      <c r="A2708" s="166"/>
      <c r="B2708" s="7"/>
      <c r="C2708" s="220" t="s">
        <v>173</v>
      </c>
      <c r="D2708" s="319"/>
      <c r="E2708" s="319"/>
      <c r="F2708" s="319"/>
      <c r="G2708" s="319"/>
      <c r="H2708" s="319"/>
      <c r="I2708" s="279"/>
      <c r="J2708" s="279"/>
      <c r="K2708" s="279"/>
      <c r="L2708" s="279"/>
      <c r="M2708" s="279"/>
      <c r="N2708" s="279"/>
      <c r="O2708" s="279"/>
      <c r="P2708" s="279"/>
      <c r="Q2708" s="317"/>
      <c r="R2708" s="318"/>
      <c r="S2708" s="317"/>
      <c r="T2708" s="318"/>
      <c r="U2708" s="317"/>
      <c r="V2708" s="318"/>
      <c r="W2708" s="317"/>
      <c r="X2708" s="318"/>
      <c r="Y2708" s="317"/>
      <c r="Z2708" s="318"/>
      <c r="AA2708" s="317"/>
      <c r="AB2708" s="318"/>
      <c r="AC2708" s="317"/>
      <c r="AD2708" s="318"/>
      <c r="AG2708">
        <f t="shared" si="1337"/>
        <v>0</v>
      </c>
      <c r="AL2708">
        <f t="shared" si="1338"/>
        <v>0</v>
      </c>
      <c r="AN2708" s="167" t="b">
        <f t="shared" si="1339"/>
        <v>0</v>
      </c>
      <c r="AO2708" s="167" t="str">
        <f t="shared" si="1340"/>
        <v/>
      </c>
      <c r="AP2708" s="167" t="b">
        <f t="shared" si="1341"/>
        <v>0</v>
      </c>
      <c r="AQ2708" t="str">
        <f t="shared" si="1342"/>
        <v/>
      </c>
      <c r="AR2708" s="167" t="b">
        <f t="shared" si="1343"/>
        <v>0</v>
      </c>
    </row>
    <row r="2709" spans="1:44" ht="15" customHeight="1">
      <c r="A2709" s="166"/>
      <c r="B2709" s="7"/>
      <c r="C2709" s="220" t="s">
        <v>174</v>
      </c>
      <c r="D2709" s="319"/>
      <c r="E2709" s="319"/>
      <c r="F2709" s="319"/>
      <c r="G2709" s="319"/>
      <c r="H2709" s="319"/>
      <c r="I2709" s="279"/>
      <c r="J2709" s="279"/>
      <c r="K2709" s="279"/>
      <c r="L2709" s="279"/>
      <c r="M2709" s="279"/>
      <c r="N2709" s="279"/>
      <c r="O2709" s="279"/>
      <c r="P2709" s="279"/>
      <c r="Q2709" s="317"/>
      <c r="R2709" s="318"/>
      <c r="S2709" s="317"/>
      <c r="T2709" s="318"/>
      <c r="U2709" s="317"/>
      <c r="V2709" s="318"/>
      <c r="W2709" s="317"/>
      <c r="X2709" s="318"/>
      <c r="Y2709" s="317"/>
      <c r="Z2709" s="318"/>
      <c r="AA2709" s="317"/>
      <c r="AB2709" s="318"/>
      <c r="AC2709" s="317"/>
      <c r="AD2709" s="318"/>
      <c r="AG2709">
        <f t="shared" si="1337"/>
        <v>0</v>
      </c>
      <c r="AL2709">
        <f t="shared" si="1338"/>
        <v>0</v>
      </c>
      <c r="AN2709" s="167" t="b">
        <f t="shared" si="1339"/>
        <v>0</v>
      </c>
      <c r="AO2709" s="167" t="str">
        <f t="shared" si="1340"/>
        <v/>
      </c>
      <c r="AP2709" s="167" t="b">
        <f t="shared" si="1341"/>
        <v>0</v>
      </c>
      <c r="AQ2709" t="str">
        <f t="shared" si="1342"/>
        <v/>
      </c>
      <c r="AR2709" s="167" t="b">
        <f t="shared" si="1343"/>
        <v>0</v>
      </c>
    </row>
    <row r="2710" spans="1:44" ht="15" customHeight="1">
      <c r="A2710" s="166"/>
      <c r="B2710" s="7"/>
      <c r="C2710" s="220" t="s">
        <v>175</v>
      </c>
      <c r="D2710" s="319"/>
      <c r="E2710" s="319"/>
      <c r="F2710" s="319"/>
      <c r="G2710" s="319"/>
      <c r="H2710" s="319"/>
      <c r="I2710" s="279"/>
      <c r="J2710" s="279"/>
      <c r="K2710" s="279"/>
      <c r="L2710" s="279"/>
      <c r="M2710" s="279"/>
      <c r="N2710" s="279"/>
      <c r="O2710" s="279"/>
      <c r="P2710" s="279"/>
      <c r="Q2710" s="317"/>
      <c r="R2710" s="318"/>
      <c r="S2710" s="317"/>
      <c r="T2710" s="318"/>
      <c r="U2710" s="317"/>
      <c r="V2710" s="318"/>
      <c r="W2710" s="317"/>
      <c r="X2710" s="318"/>
      <c r="Y2710" s="317"/>
      <c r="Z2710" s="318"/>
      <c r="AA2710" s="317"/>
      <c r="AB2710" s="318"/>
      <c r="AC2710" s="317"/>
      <c r="AD2710" s="318"/>
      <c r="AG2710">
        <f t="shared" si="1337"/>
        <v>0</v>
      </c>
      <c r="AL2710">
        <f t="shared" si="1338"/>
        <v>0</v>
      </c>
      <c r="AN2710" s="167" t="b">
        <f t="shared" si="1339"/>
        <v>0</v>
      </c>
      <c r="AO2710" s="167" t="str">
        <f t="shared" si="1340"/>
        <v/>
      </c>
      <c r="AP2710" s="167" t="b">
        <f t="shared" si="1341"/>
        <v>0</v>
      </c>
      <c r="AQ2710" t="str">
        <f t="shared" si="1342"/>
        <v/>
      </c>
      <c r="AR2710" s="167" t="b">
        <f t="shared" si="1343"/>
        <v>0</v>
      </c>
    </row>
    <row r="2711" spans="1:44" ht="15" customHeight="1">
      <c r="A2711" s="166"/>
      <c r="B2711" s="7"/>
      <c r="C2711" s="220" t="s">
        <v>176</v>
      </c>
      <c r="D2711" s="319"/>
      <c r="E2711" s="319"/>
      <c r="F2711" s="319"/>
      <c r="G2711" s="319"/>
      <c r="H2711" s="319"/>
      <c r="I2711" s="279"/>
      <c r="J2711" s="279"/>
      <c r="K2711" s="279"/>
      <c r="L2711" s="279"/>
      <c r="M2711" s="279"/>
      <c r="N2711" s="279"/>
      <c r="O2711" s="279"/>
      <c r="P2711" s="279"/>
      <c r="Q2711" s="317"/>
      <c r="R2711" s="318"/>
      <c r="S2711" s="317"/>
      <c r="T2711" s="318"/>
      <c r="U2711" s="317"/>
      <c r="V2711" s="318"/>
      <c r="W2711" s="317"/>
      <c r="X2711" s="318"/>
      <c r="Y2711" s="317"/>
      <c r="Z2711" s="318"/>
      <c r="AA2711" s="317"/>
      <c r="AB2711" s="318"/>
      <c r="AC2711" s="317"/>
      <c r="AD2711" s="318"/>
      <c r="AG2711">
        <f t="shared" si="1337"/>
        <v>0</v>
      </c>
      <c r="AL2711">
        <f t="shared" si="1338"/>
        <v>0</v>
      </c>
      <c r="AN2711" s="167" t="b">
        <f t="shared" si="1339"/>
        <v>0</v>
      </c>
      <c r="AO2711" s="167" t="str">
        <f t="shared" si="1340"/>
        <v/>
      </c>
      <c r="AP2711" s="167" t="b">
        <f t="shared" si="1341"/>
        <v>0</v>
      </c>
      <c r="AQ2711" t="str">
        <f t="shared" si="1342"/>
        <v/>
      </c>
      <c r="AR2711" s="167" t="b">
        <f t="shared" si="1343"/>
        <v>0</v>
      </c>
    </row>
    <row r="2712" spans="1:44" ht="15" customHeight="1">
      <c r="A2712" s="166"/>
      <c r="B2712" s="7"/>
      <c r="C2712" s="220" t="s">
        <v>177</v>
      </c>
      <c r="D2712" s="319"/>
      <c r="E2712" s="319"/>
      <c r="F2712" s="319"/>
      <c r="G2712" s="319"/>
      <c r="H2712" s="319"/>
      <c r="I2712" s="279"/>
      <c r="J2712" s="279"/>
      <c r="K2712" s="279"/>
      <c r="L2712" s="279"/>
      <c r="M2712" s="279"/>
      <c r="N2712" s="279"/>
      <c r="O2712" s="279"/>
      <c r="P2712" s="279"/>
      <c r="Q2712" s="317"/>
      <c r="R2712" s="318"/>
      <c r="S2712" s="317"/>
      <c r="T2712" s="318"/>
      <c r="U2712" s="317"/>
      <c r="V2712" s="318"/>
      <c r="W2712" s="317"/>
      <c r="X2712" s="318"/>
      <c r="Y2712" s="317"/>
      <c r="Z2712" s="318"/>
      <c r="AA2712" s="317"/>
      <c r="AB2712" s="318"/>
      <c r="AC2712" s="317"/>
      <c r="AD2712" s="318"/>
      <c r="AG2712">
        <f t="shared" si="1337"/>
        <v>0</v>
      </c>
      <c r="AL2712">
        <f t="shared" si="1338"/>
        <v>0</v>
      </c>
      <c r="AN2712" s="167" t="b">
        <f t="shared" si="1339"/>
        <v>0</v>
      </c>
      <c r="AO2712" s="167" t="str">
        <f t="shared" si="1340"/>
        <v/>
      </c>
      <c r="AP2712" s="167" t="b">
        <f t="shared" si="1341"/>
        <v>0</v>
      </c>
      <c r="AQ2712" t="str">
        <f t="shared" si="1342"/>
        <v/>
      </c>
      <c r="AR2712" s="167" t="b">
        <f t="shared" si="1343"/>
        <v>0</v>
      </c>
    </row>
    <row r="2713" spans="1:44" ht="15" customHeight="1">
      <c r="A2713" s="166"/>
      <c r="B2713" s="7"/>
      <c r="C2713" s="220" t="s">
        <v>178</v>
      </c>
      <c r="D2713" s="319"/>
      <c r="E2713" s="319"/>
      <c r="F2713" s="319"/>
      <c r="G2713" s="319"/>
      <c r="H2713" s="319"/>
      <c r="I2713" s="279"/>
      <c r="J2713" s="279"/>
      <c r="K2713" s="279"/>
      <c r="L2713" s="279"/>
      <c r="M2713" s="279"/>
      <c r="N2713" s="279"/>
      <c r="O2713" s="279"/>
      <c r="P2713" s="279"/>
      <c r="Q2713" s="317"/>
      <c r="R2713" s="318"/>
      <c r="S2713" s="317"/>
      <c r="T2713" s="318"/>
      <c r="U2713" s="317"/>
      <c r="V2713" s="318"/>
      <c r="W2713" s="317"/>
      <c r="X2713" s="318"/>
      <c r="Y2713" s="317"/>
      <c r="Z2713" s="318"/>
      <c r="AA2713" s="317"/>
      <c r="AB2713" s="318"/>
      <c r="AC2713" s="317"/>
      <c r="AD2713" s="318"/>
      <c r="AG2713">
        <f t="shared" si="1337"/>
        <v>0</v>
      </c>
      <c r="AL2713">
        <f t="shared" si="1338"/>
        <v>0</v>
      </c>
      <c r="AN2713" s="167" t="b">
        <f t="shared" si="1339"/>
        <v>0</v>
      </c>
      <c r="AO2713" s="167" t="str">
        <f t="shared" si="1340"/>
        <v/>
      </c>
      <c r="AP2713" s="167" t="b">
        <f t="shared" si="1341"/>
        <v>0</v>
      </c>
      <c r="AQ2713" t="str">
        <f t="shared" si="1342"/>
        <v/>
      </c>
      <c r="AR2713" s="167" t="b">
        <f t="shared" si="1343"/>
        <v>0</v>
      </c>
    </row>
    <row r="2714" spans="1:44" ht="15" customHeight="1">
      <c r="A2714" s="166"/>
      <c r="B2714" s="7"/>
      <c r="C2714" s="220" t="s">
        <v>179</v>
      </c>
      <c r="D2714" s="319"/>
      <c r="E2714" s="319"/>
      <c r="F2714" s="319"/>
      <c r="G2714" s="319"/>
      <c r="H2714" s="319"/>
      <c r="I2714" s="279"/>
      <c r="J2714" s="279"/>
      <c r="K2714" s="279"/>
      <c r="L2714" s="279"/>
      <c r="M2714" s="279"/>
      <c r="N2714" s="279"/>
      <c r="O2714" s="279"/>
      <c r="P2714" s="279"/>
      <c r="Q2714" s="317"/>
      <c r="R2714" s="318"/>
      <c r="S2714" s="317"/>
      <c r="T2714" s="318"/>
      <c r="U2714" s="317"/>
      <c r="V2714" s="318"/>
      <c r="W2714" s="317"/>
      <c r="X2714" s="318"/>
      <c r="Y2714" s="317"/>
      <c r="Z2714" s="318"/>
      <c r="AA2714" s="317"/>
      <c r="AB2714" s="318"/>
      <c r="AC2714" s="317"/>
      <c r="AD2714" s="318"/>
      <c r="AG2714">
        <f t="shared" si="1337"/>
        <v>0</v>
      </c>
      <c r="AL2714">
        <f t="shared" si="1338"/>
        <v>0</v>
      </c>
      <c r="AN2714" s="167" t="b">
        <f t="shared" si="1339"/>
        <v>0</v>
      </c>
      <c r="AO2714" s="167" t="str">
        <f t="shared" si="1340"/>
        <v/>
      </c>
      <c r="AP2714" s="167" t="b">
        <f t="shared" si="1341"/>
        <v>0</v>
      </c>
      <c r="AQ2714" t="str">
        <f t="shared" si="1342"/>
        <v/>
      </c>
      <c r="AR2714" s="167" t="b">
        <f t="shared" si="1343"/>
        <v>0</v>
      </c>
    </row>
    <row r="2715" spans="1:44" ht="15" customHeight="1">
      <c r="A2715" s="166"/>
      <c r="B2715" s="7"/>
      <c r="C2715" s="220" t="s">
        <v>180</v>
      </c>
      <c r="D2715" s="319"/>
      <c r="E2715" s="319"/>
      <c r="F2715" s="319"/>
      <c r="G2715" s="319"/>
      <c r="H2715" s="319"/>
      <c r="I2715" s="279"/>
      <c r="J2715" s="279"/>
      <c r="K2715" s="279"/>
      <c r="L2715" s="279"/>
      <c r="M2715" s="279"/>
      <c r="N2715" s="279"/>
      <c r="O2715" s="279"/>
      <c r="P2715" s="279"/>
      <c r="Q2715" s="317"/>
      <c r="R2715" s="318"/>
      <c r="S2715" s="317"/>
      <c r="T2715" s="318"/>
      <c r="U2715" s="317"/>
      <c r="V2715" s="318"/>
      <c r="W2715" s="317"/>
      <c r="X2715" s="318"/>
      <c r="Y2715" s="317"/>
      <c r="Z2715" s="318"/>
      <c r="AA2715" s="317"/>
      <c r="AB2715" s="318"/>
      <c r="AC2715" s="317"/>
      <c r="AD2715" s="318"/>
      <c r="AG2715">
        <f t="shared" si="1337"/>
        <v>0</v>
      </c>
      <c r="AL2715">
        <f t="shared" si="1338"/>
        <v>0</v>
      </c>
      <c r="AN2715" s="167" t="b">
        <f t="shared" si="1339"/>
        <v>0</v>
      </c>
      <c r="AO2715" s="167" t="str">
        <f t="shared" si="1340"/>
        <v/>
      </c>
      <c r="AP2715" s="167" t="b">
        <f t="shared" si="1341"/>
        <v>0</v>
      </c>
      <c r="AQ2715" t="str">
        <f t="shared" si="1342"/>
        <v/>
      </c>
      <c r="AR2715" s="167" t="b">
        <f t="shared" si="1343"/>
        <v>0</v>
      </c>
    </row>
    <row r="2716" spans="1:44" ht="15" customHeight="1">
      <c r="A2716" s="166"/>
      <c r="B2716" s="7"/>
      <c r="C2716" s="220" t="s">
        <v>181</v>
      </c>
      <c r="D2716" s="319"/>
      <c r="E2716" s="319"/>
      <c r="F2716" s="319"/>
      <c r="G2716" s="319"/>
      <c r="H2716" s="319"/>
      <c r="I2716" s="279"/>
      <c r="J2716" s="279"/>
      <c r="K2716" s="279"/>
      <c r="L2716" s="279"/>
      <c r="M2716" s="279"/>
      <c r="N2716" s="279"/>
      <c r="O2716" s="279"/>
      <c r="P2716" s="279"/>
      <c r="Q2716" s="317"/>
      <c r="R2716" s="318"/>
      <c r="S2716" s="317"/>
      <c r="T2716" s="318"/>
      <c r="U2716" s="317"/>
      <c r="V2716" s="318"/>
      <c r="W2716" s="317"/>
      <c r="X2716" s="318"/>
      <c r="Y2716" s="317"/>
      <c r="Z2716" s="318"/>
      <c r="AA2716" s="317"/>
      <c r="AB2716" s="318"/>
      <c r="AC2716" s="317"/>
      <c r="AD2716" s="318"/>
      <c r="AG2716">
        <f t="shared" si="1337"/>
        <v>0</v>
      </c>
      <c r="AL2716">
        <f t="shared" si="1338"/>
        <v>0</v>
      </c>
      <c r="AN2716" s="167" t="b">
        <f t="shared" si="1339"/>
        <v>0</v>
      </c>
      <c r="AO2716" s="167" t="str">
        <f t="shared" si="1340"/>
        <v/>
      </c>
      <c r="AP2716" s="167" t="b">
        <f t="shared" si="1341"/>
        <v>0</v>
      </c>
      <c r="AQ2716" t="str">
        <f t="shared" si="1342"/>
        <v/>
      </c>
      <c r="AR2716" s="167" t="b">
        <f t="shared" si="1343"/>
        <v>0</v>
      </c>
    </row>
    <row r="2717" spans="1:44" ht="15" customHeight="1">
      <c r="A2717" s="166"/>
      <c r="B2717" s="7"/>
      <c r="C2717" s="220" t="s">
        <v>182</v>
      </c>
      <c r="D2717" s="319"/>
      <c r="E2717" s="319"/>
      <c r="F2717" s="319"/>
      <c r="G2717" s="319"/>
      <c r="H2717" s="319"/>
      <c r="I2717" s="279"/>
      <c r="J2717" s="279"/>
      <c r="K2717" s="279"/>
      <c r="L2717" s="279"/>
      <c r="M2717" s="279"/>
      <c r="N2717" s="279"/>
      <c r="O2717" s="279"/>
      <c r="P2717" s="279"/>
      <c r="Q2717" s="317"/>
      <c r="R2717" s="318"/>
      <c r="S2717" s="317"/>
      <c r="T2717" s="318"/>
      <c r="U2717" s="317"/>
      <c r="V2717" s="318"/>
      <c r="W2717" s="317"/>
      <c r="X2717" s="318"/>
      <c r="Y2717" s="317"/>
      <c r="Z2717" s="318"/>
      <c r="AA2717" s="317"/>
      <c r="AB2717" s="318"/>
      <c r="AC2717" s="317"/>
      <c r="AD2717" s="318"/>
      <c r="AG2717">
        <f t="shared" si="1337"/>
        <v>0</v>
      </c>
      <c r="AL2717">
        <f t="shared" si="1338"/>
        <v>0</v>
      </c>
      <c r="AN2717" s="167" t="b">
        <f t="shared" si="1339"/>
        <v>0</v>
      </c>
      <c r="AO2717" s="167" t="str">
        <f t="shared" si="1340"/>
        <v/>
      </c>
      <c r="AP2717" s="167" t="b">
        <f t="shared" si="1341"/>
        <v>0</v>
      </c>
      <c r="AQ2717" t="str">
        <f t="shared" si="1342"/>
        <v/>
      </c>
      <c r="AR2717" s="167" t="b">
        <f t="shared" si="1343"/>
        <v>0</v>
      </c>
    </row>
    <row r="2718" spans="1:44" ht="15" customHeight="1">
      <c r="A2718" s="166"/>
      <c r="B2718" s="7"/>
      <c r="C2718" s="220" t="s">
        <v>183</v>
      </c>
      <c r="D2718" s="319"/>
      <c r="E2718" s="319"/>
      <c r="F2718" s="319"/>
      <c r="G2718" s="319"/>
      <c r="H2718" s="319"/>
      <c r="I2718" s="279"/>
      <c r="J2718" s="279"/>
      <c r="K2718" s="279"/>
      <c r="L2718" s="279"/>
      <c r="M2718" s="279"/>
      <c r="N2718" s="279"/>
      <c r="O2718" s="279"/>
      <c r="P2718" s="279"/>
      <c r="Q2718" s="317"/>
      <c r="R2718" s="318"/>
      <c r="S2718" s="317"/>
      <c r="T2718" s="318"/>
      <c r="U2718" s="317"/>
      <c r="V2718" s="318"/>
      <c r="W2718" s="317"/>
      <c r="X2718" s="318"/>
      <c r="Y2718" s="317"/>
      <c r="Z2718" s="318"/>
      <c r="AA2718" s="317"/>
      <c r="AB2718" s="318"/>
      <c r="AC2718" s="317"/>
      <c r="AD2718" s="318"/>
      <c r="AG2718">
        <f t="shared" si="1337"/>
        <v>0</v>
      </c>
      <c r="AL2718">
        <f t="shared" si="1338"/>
        <v>0</v>
      </c>
      <c r="AN2718" s="167" t="b">
        <f t="shared" si="1339"/>
        <v>0</v>
      </c>
      <c r="AO2718" s="167" t="str">
        <f t="shared" si="1340"/>
        <v/>
      </c>
      <c r="AP2718" s="167" t="b">
        <f t="shared" si="1341"/>
        <v>0</v>
      </c>
      <c r="AQ2718" t="str">
        <f t="shared" si="1342"/>
        <v/>
      </c>
      <c r="AR2718" s="167" t="b">
        <f t="shared" si="1343"/>
        <v>0</v>
      </c>
    </row>
    <row r="2719" spans="1:44" ht="15" customHeight="1">
      <c r="A2719" s="166"/>
      <c r="B2719" s="7"/>
      <c r="C2719" s="220" t="s">
        <v>184</v>
      </c>
      <c r="D2719" s="319"/>
      <c r="E2719" s="319"/>
      <c r="F2719" s="319"/>
      <c r="G2719" s="319"/>
      <c r="H2719" s="319"/>
      <c r="I2719" s="279"/>
      <c r="J2719" s="279"/>
      <c r="K2719" s="279"/>
      <c r="L2719" s="279"/>
      <c r="M2719" s="279"/>
      <c r="N2719" s="279"/>
      <c r="O2719" s="279"/>
      <c r="P2719" s="279"/>
      <c r="Q2719" s="317"/>
      <c r="R2719" s="318"/>
      <c r="S2719" s="317"/>
      <c r="T2719" s="318"/>
      <c r="U2719" s="317"/>
      <c r="V2719" s="318"/>
      <c r="W2719" s="317"/>
      <c r="X2719" s="318"/>
      <c r="Y2719" s="317"/>
      <c r="Z2719" s="318"/>
      <c r="AA2719" s="317"/>
      <c r="AB2719" s="318"/>
      <c r="AC2719" s="317"/>
      <c r="AD2719" s="318"/>
      <c r="AG2719">
        <f t="shared" si="1337"/>
        <v>0</v>
      </c>
      <c r="AL2719">
        <f t="shared" si="1338"/>
        <v>0</v>
      </c>
      <c r="AN2719" s="167" t="b">
        <f t="shared" si="1339"/>
        <v>0</v>
      </c>
      <c r="AO2719" s="167" t="str">
        <f t="shared" si="1340"/>
        <v/>
      </c>
      <c r="AP2719" s="167" t="b">
        <f t="shared" si="1341"/>
        <v>0</v>
      </c>
      <c r="AQ2719" t="str">
        <f t="shared" si="1342"/>
        <v/>
      </c>
      <c r="AR2719" s="167" t="b">
        <f t="shared" si="1343"/>
        <v>0</v>
      </c>
    </row>
    <row r="2720" spans="1:44" ht="15" customHeight="1">
      <c r="A2720" s="166"/>
      <c r="B2720" s="7"/>
      <c r="C2720" s="220" t="s">
        <v>185</v>
      </c>
      <c r="D2720" s="319"/>
      <c r="E2720" s="319"/>
      <c r="F2720" s="319"/>
      <c r="G2720" s="319"/>
      <c r="H2720" s="319"/>
      <c r="I2720" s="279"/>
      <c r="J2720" s="279"/>
      <c r="K2720" s="279"/>
      <c r="L2720" s="279"/>
      <c r="M2720" s="279"/>
      <c r="N2720" s="279"/>
      <c r="O2720" s="279"/>
      <c r="P2720" s="279"/>
      <c r="Q2720" s="317"/>
      <c r="R2720" s="318"/>
      <c r="S2720" s="317"/>
      <c r="T2720" s="318"/>
      <c r="U2720" s="317"/>
      <c r="V2720" s="318"/>
      <c r="W2720" s="317"/>
      <c r="X2720" s="318"/>
      <c r="Y2720" s="317"/>
      <c r="Z2720" s="318"/>
      <c r="AA2720" s="317"/>
      <c r="AB2720" s="318"/>
      <c r="AC2720" s="317"/>
      <c r="AD2720" s="318"/>
      <c r="AG2720">
        <f t="shared" si="1337"/>
        <v>0</v>
      </c>
      <c r="AL2720">
        <f t="shared" si="1338"/>
        <v>0</v>
      </c>
      <c r="AN2720" s="167" t="b">
        <f t="shared" si="1339"/>
        <v>0</v>
      </c>
      <c r="AO2720" s="167" t="str">
        <f t="shared" si="1340"/>
        <v/>
      </c>
      <c r="AP2720" s="167" t="b">
        <f t="shared" si="1341"/>
        <v>0</v>
      </c>
      <c r="AQ2720" t="str">
        <f t="shared" si="1342"/>
        <v/>
      </c>
      <c r="AR2720" s="167" t="b">
        <f t="shared" si="1343"/>
        <v>0</v>
      </c>
    </row>
    <row r="2721" spans="1:44" ht="15" customHeight="1">
      <c r="A2721" s="166"/>
      <c r="B2721" s="7"/>
      <c r="C2721" s="220" t="s">
        <v>186</v>
      </c>
      <c r="D2721" s="319"/>
      <c r="E2721" s="319"/>
      <c r="F2721" s="319"/>
      <c r="G2721" s="319"/>
      <c r="H2721" s="319"/>
      <c r="I2721" s="279"/>
      <c r="J2721" s="279"/>
      <c r="K2721" s="279"/>
      <c r="L2721" s="279"/>
      <c r="M2721" s="279"/>
      <c r="N2721" s="279"/>
      <c r="O2721" s="279"/>
      <c r="P2721" s="279"/>
      <c r="Q2721" s="317"/>
      <c r="R2721" s="318"/>
      <c r="S2721" s="317"/>
      <c r="T2721" s="318"/>
      <c r="U2721" s="317"/>
      <c r="V2721" s="318"/>
      <c r="W2721" s="317"/>
      <c r="X2721" s="318"/>
      <c r="Y2721" s="317"/>
      <c r="Z2721" s="318"/>
      <c r="AA2721" s="317"/>
      <c r="AB2721" s="318"/>
      <c r="AC2721" s="317"/>
      <c r="AD2721" s="318"/>
      <c r="AG2721">
        <f t="shared" si="1337"/>
        <v>0</v>
      </c>
      <c r="AL2721">
        <f t="shared" si="1338"/>
        <v>0</v>
      </c>
      <c r="AN2721" s="167" t="b">
        <f t="shared" si="1339"/>
        <v>0</v>
      </c>
      <c r="AO2721" s="167" t="str">
        <f t="shared" si="1340"/>
        <v/>
      </c>
      <c r="AP2721" s="167" t="b">
        <f t="shared" si="1341"/>
        <v>0</v>
      </c>
      <c r="AQ2721" t="str">
        <f t="shared" si="1342"/>
        <v/>
      </c>
      <c r="AR2721" s="167" t="b">
        <f t="shared" si="1343"/>
        <v>0</v>
      </c>
    </row>
    <row r="2722" spans="1:44" ht="15" customHeight="1">
      <c r="A2722" s="166"/>
      <c r="B2722" s="7"/>
      <c r="C2722" s="220" t="s">
        <v>187</v>
      </c>
      <c r="D2722" s="319"/>
      <c r="E2722" s="319"/>
      <c r="F2722" s="319"/>
      <c r="G2722" s="319"/>
      <c r="H2722" s="319"/>
      <c r="I2722" s="279"/>
      <c r="J2722" s="279"/>
      <c r="K2722" s="279"/>
      <c r="L2722" s="279"/>
      <c r="M2722" s="279"/>
      <c r="N2722" s="279"/>
      <c r="O2722" s="279"/>
      <c r="P2722" s="279"/>
      <c r="Q2722" s="317"/>
      <c r="R2722" s="318"/>
      <c r="S2722" s="317"/>
      <c r="T2722" s="318"/>
      <c r="U2722" s="317"/>
      <c r="V2722" s="318"/>
      <c r="W2722" s="317"/>
      <c r="X2722" s="318"/>
      <c r="Y2722" s="317"/>
      <c r="Z2722" s="318"/>
      <c r="AA2722" s="317"/>
      <c r="AB2722" s="318"/>
      <c r="AC2722" s="317"/>
      <c r="AD2722" s="318"/>
      <c r="AG2722">
        <f t="shared" si="1337"/>
        <v>0</v>
      </c>
      <c r="AL2722">
        <f t="shared" si="1338"/>
        <v>0</v>
      </c>
      <c r="AN2722" s="167" t="b">
        <f t="shared" si="1339"/>
        <v>0</v>
      </c>
      <c r="AO2722" s="167" t="str">
        <f t="shared" si="1340"/>
        <v/>
      </c>
      <c r="AP2722" s="167" t="b">
        <f t="shared" si="1341"/>
        <v>0</v>
      </c>
      <c r="AQ2722" t="str">
        <f t="shared" si="1342"/>
        <v/>
      </c>
      <c r="AR2722" s="167" t="b">
        <f t="shared" si="1343"/>
        <v>0</v>
      </c>
    </row>
    <row r="2723" spans="1:44" ht="15" customHeight="1">
      <c r="A2723" s="166"/>
      <c r="B2723" s="7"/>
      <c r="C2723" s="220" t="s">
        <v>188</v>
      </c>
      <c r="D2723" s="319"/>
      <c r="E2723" s="319"/>
      <c r="F2723" s="319"/>
      <c r="G2723" s="319"/>
      <c r="H2723" s="319"/>
      <c r="I2723" s="279"/>
      <c r="J2723" s="279"/>
      <c r="K2723" s="279"/>
      <c r="L2723" s="279"/>
      <c r="M2723" s="279"/>
      <c r="N2723" s="279"/>
      <c r="O2723" s="279"/>
      <c r="P2723" s="279"/>
      <c r="Q2723" s="317"/>
      <c r="R2723" s="318"/>
      <c r="S2723" s="317"/>
      <c r="T2723" s="318"/>
      <c r="U2723" s="317"/>
      <c r="V2723" s="318"/>
      <c r="W2723" s="317"/>
      <c r="X2723" s="318"/>
      <c r="Y2723" s="317"/>
      <c r="Z2723" s="318"/>
      <c r="AA2723" s="317"/>
      <c r="AB2723" s="318"/>
      <c r="AC2723" s="317"/>
      <c r="AD2723" s="318"/>
      <c r="AG2723">
        <f t="shared" si="1337"/>
        <v>0</v>
      </c>
      <c r="AL2723">
        <f t="shared" si="1338"/>
        <v>0</v>
      </c>
      <c r="AN2723" s="167" t="b">
        <f t="shared" si="1339"/>
        <v>0</v>
      </c>
      <c r="AO2723" s="167" t="str">
        <f t="shared" si="1340"/>
        <v/>
      </c>
      <c r="AP2723" s="167" t="b">
        <f t="shared" si="1341"/>
        <v>0</v>
      </c>
      <c r="AQ2723" t="str">
        <f t="shared" si="1342"/>
        <v/>
      </c>
      <c r="AR2723" s="167" t="b">
        <f t="shared" si="1343"/>
        <v>0</v>
      </c>
    </row>
    <row r="2724" spans="1:44" ht="15" customHeight="1">
      <c r="A2724" s="166"/>
      <c r="B2724" s="7"/>
      <c r="C2724" s="220" t="s">
        <v>189</v>
      </c>
      <c r="D2724" s="319"/>
      <c r="E2724" s="319"/>
      <c r="F2724" s="319"/>
      <c r="G2724" s="319"/>
      <c r="H2724" s="319"/>
      <c r="I2724" s="279"/>
      <c r="J2724" s="279"/>
      <c r="K2724" s="279"/>
      <c r="L2724" s="279"/>
      <c r="M2724" s="279"/>
      <c r="N2724" s="279"/>
      <c r="O2724" s="279"/>
      <c r="P2724" s="279"/>
      <c r="Q2724" s="317"/>
      <c r="R2724" s="318"/>
      <c r="S2724" s="317"/>
      <c r="T2724" s="318"/>
      <c r="U2724" s="317"/>
      <c r="V2724" s="318"/>
      <c r="W2724" s="317"/>
      <c r="X2724" s="318"/>
      <c r="Y2724" s="317"/>
      <c r="Z2724" s="318"/>
      <c r="AA2724" s="317"/>
      <c r="AB2724" s="318"/>
      <c r="AC2724" s="317"/>
      <c r="AD2724" s="318"/>
      <c r="AG2724">
        <f t="shared" si="1337"/>
        <v>0</v>
      </c>
      <c r="AL2724">
        <f t="shared" si="1338"/>
        <v>0</v>
      </c>
      <c r="AN2724" s="167" t="b">
        <f t="shared" si="1339"/>
        <v>0</v>
      </c>
      <c r="AO2724" s="167" t="str">
        <f t="shared" si="1340"/>
        <v/>
      </c>
      <c r="AP2724" s="167" t="b">
        <f t="shared" si="1341"/>
        <v>0</v>
      </c>
      <c r="AQ2724" t="str">
        <f t="shared" si="1342"/>
        <v/>
      </c>
      <c r="AR2724" s="167" t="b">
        <f t="shared" si="1343"/>
        <v>0</v>
      </c>
    </row>
    <row r="2725" spans="1:44" ht="15" customHeight="1">
      <c r="A2725" s="166"/>
      <c r="B2725" s="7"/>
      <c r="C2725" s="220" t="s">
        <v>190</v>
      </c>
      <c r="D2725" s="319"/>
      <c r="E2725" s="319"/>
      <c r="F2725" s="319"/>
      <c r="G2725" s="319"/>
      <c r="H2725" s="319"/>
      <c r="I2725" s="279"/>
      <c r="J2725" s="279"/>
      <c r="K2725" s="279"/>
      <c r="L2725" s="279"/>
      <c r="M2725" s="279"/>
      <c r="N2725" s="279"/>
      <c r="O2725" s="279"/>
      <c r="P2725" s="279"/>
      <c r="Q2725" s="317"/>
      <c r="R2725" s="318"/>
      <c r="S2725" s="317"/>
      <c r="T2725" s="318"/>
      <c r="U2725" s="317"/>
      <c r="V2725" s="318"/>
      <c r="W2725" s="317"/>
      <c r="X2725" s="318"/>
      <c r="Y2725" s="317"/>
      <c r="Z2725" s="318"/>
      <c r="AA2725" s="317"/>
      <c r="AB2725" s="318"/>
      <c r="AC2725" s="317"/>
      <c r="AD2725" s="318"/>
      <c r="AG2725">
        <f t="shared" si="1337"/>
        <v>0</v>
      </c>
      <c r="AL2725">
        <f t="shared" si="1338"/>
        <v>0</v>
      </c>
      <c r="AN2725" s="167" t="b">
        <f t="shared" si="1339"/>
        <v>0</v>
      </c>
      <c r="AO2725" s="167" t="str">
        <f t="shared" si="1340"/>
        <v/>
      </c>
      <c r="AP2725" s="167" t="b">
        <f t="shared" si="1341"/>
        <v>0</v>
      </c>
      <c r="AQ2725" t="str">
        <f t="shared" si="1342"/>
        <v/>
      </c>
      <c r="AR2725" s="167" t="b">
        <f t="shared" si="1343"/>
        <v>0</v>
      </c>
    </row>
    <row r="2726" spans="1:44" ht="15" customHeight="1">
      <c r="A2726" s="166"/>
      <c r="B2726" s="7"/>
      <c r="C2726" s="220" t="s">
        <v>191</v>
      </c>
      <c r="D2726" s="319"/>
      <c r="E2726" s="319"/>
      <c r="F2726" s="319"/>
      <c r="G2726" s="319"/>
      <c r="H2726" s="319"/>
      <c r="I2726" s="279"/>
      <c r="J2726" s="279"/>
      <c r="K2726" s="279"/>
      <c r="L2726" s="279"/>
      <c r="M2726" s="279"/>
      <c r="N2726" s="279"/>
      <c r="O2726" s="279"/>
      <c r="P2726" s="279"/>
      <c r="Q2726" s="317"/>
      <c r="R2726" s="318"/>
      <c r="S2726" s="317"/>
      <c r="T2726" s="318"/>
      <c r="U2726" s="317"/>
      <c r="V2726" s="318"/>
      <c r="W2726" s="317"/>
      <c r="X2726" s="318"/>
      <c r="Y2726" s="317"/>
      <c r="Z2726" s="318"/>
      <c r="AA2726" s="317"/>
      <c r="AB2726" s="318"/>
      <c r="AC2726" s="317"/>
      <c r="AD2726" s="318"/>
      <c r="AG2726">
        <f t="shared" si="1337"/>
        <v>0</v>
      </c>
      <c r="AL2726">
        <f t="shared" si="1338"/>
        <v>0</v>
      </c>
      <c r="AN2726" s="167" t="b">
        <f t="shared" si="1339"/>
        <v>0</v>
      </c>
      <c r="AO2726" s="167" t="str">
        <f t="shared" si="1340"/>
        <v/>
      </c>
      <c r="AP2726" s="167" t="b">
        <f t="shared" si="1341"/>
        <v>0</v>
      </c>
      <c r="AQ2726" t="str">
        <f t="shared" si="1342"/>
        <v/>
      </c>
      <c r="AR2726" s="167" t="b">
        <f t="shared" si="1343"/>
        <v>0</v>
      </c>
    </row>
    <row r="2727" spans="1:44" ht="15" customHeight="1">
      <c r="A2727" s="166"/>
      <c r="B2727" s="7"/>
      <c r="C2727" s="220" t="s">
        <v>192</v>
      </c>
      <c r="D2727" s="319"/>
      <c r="E2727" s="319"/>
      <c r="F2727" s="319"/>
      <c r="G2727" s="319"/>
      <c r="H2727" s="319"/>
      <c r="I2727" s="279"/>
      <c r="J2727" s="279"/>
      <c r="K2727" s="279"/>
      <c r="L2727" s="279"/>
      <c r="M2727" s="279"/>
      <c r="N2727" s="279"/>
      <c r="O2727" s="279"/>
      <c r="P2727" s="279"/>
      <c r="Q2727" s="317"/>
      <c r="R2727" s="318"/>
      <c r="S2727" s="317"/>
      <c r="T2727" s="318"/>
      <c r="U2727" s="317"/>
      <c r="V2727" s="318"/>
      <c r="W2727" s="317"/>
      <c r="X2727" s="318"/>
      <c r="Y2727" s="317"/>
      <c r="Z2727" s="318"/>
      <c r="AA2727" s="317"/>
      <c r="AB2727" s="318"/>
      <c r="AC2727" s="317"/>
      <c r="AD2727" s="318"/>
      <c r="AG2727">
        <f t="shared" si="1337"/>
        <v>0</v>
      </c>
      <c r="AL2727">
        <f t="shared" si="1338"/>
        <v>0</v>
      </c>
      <c r="AN2727" s="167" t="b">
        <f t="shared" si="1339"/>
        <v>0</v>
      </c>
      <c r="AO2727" s="167" t="str">
        <f t="shared" si="1340"/>
        <v/>
      </c>
      <c r="AP2727" s="167" t="b">
        <f t="shared" si="1341"/>
        <v>0</v>
      </c>
      <c r="AQ2727" t="str">
        <f t="shared" si="1342"/>
        <v/>
      </c>
      <c r="AR2727" s="167" t="b">
        <f t="shared" si="1343"/>
        <v>0</v>
      </c>
    </row>
    <row r="2728" spans="1:44" ht="15" customHeight="1">
      <c r="A2728" s="166"/>
      <c r="B2728" s="7"/>
      <c r="C2728" s="220" t="s">
        <v>921</v>
      </c>
      <c r="D2728" s="319"/>
      <c r="E2728" s="319"/>
      <c r="F2728" s="319"/>
      <c r="G2728" s="319"/>
      <c r="H2728" s="319"/>
      <c r="I2728" s="279"/>
      <c r="J2728" s="279"/>
      <c r="K2728" s="279"/>
      <c r="L2728" s="279"/>
      <c r="M2728" s="279"/>
      <c r="N2728" s="279"/>
      <c r="O2728" s="279"/>
      <c r="P2728" s="279"/>
      <c r="Q2728" s="317"/>
      <c r="R2728" s="318"/>
      <c r="S2728" s="317"/>
      <c r="T2728" s="318"/>
      <c r="U2728" s="317"/>
      <c r="V2728" s="318"/>
      <c r="W2728" s="317"/>
      <c r="X2728" s="318"/>
      <c r="Y2728" s="317"/>
      <c r="Z2728" s="318"/>
      <c r="AA2728" s="317"/>
      <c r="AB2728" s="318"/>
      <c r="AC2728" s="317"/>
      <c r="AD2728" s="318"/>
      <c r="AG2728">
        <f t="shared" si="1337"/>
        <v>0</v>
      </c>
      <c r="AL2728">
        <f t="shared" si="1338"/>
        <v>0</v>
      </c>
      <c r="AN2728" s="167" t="b">
        <f t="shared" si="1339"/>
        <v>0</v>
      </c>
      <c r="AO2728" s="167" t="str">
        <f t="shared" si="1340"/>
        <v/>
      </c>
      <c r="AP2728" s="167" t="b">
        <f t="shared" si="1341"/>
        <v>0</v>
      </c>
      <c r="AQ2728" t="str">
        <f t="shared" si="1342"/>
        <v/>
      </c>
      <c r="AR2728" s="167" t="b">
        <f t="shared" si="1343"/>
        <v>0</v>
      </c>
    </row>
    <row r="2729" spans="1:44" ht="15" customHeight="1">
      <c r="A2729" s="166"/>
      <c r="B2729" s="7"/>
      <c r="C2729" s="220" t="s">
        <v>922</v>
      </c>
      <c r="D2729" s="319"/>
      <c r="E2729" s="319"/>
      <c r="F2729" s="319"/>
      <c r="G2729" s="319"/>
      <c r="H2729" s="319"/>
      <c r="I2729" s="279"/>
      <c r="J2729" s="279"/>
      <c r="K2729" s="279"/>
      <c r="L2729" s="279"/>
      <c r="M2729" s="279"/>
      <c r="N2729" s="279"/>
      <c r="O2729" s="279"/>
      <c r="P2729" s="279"/>
      <c r="Q2729" s="317"/>
      <c r="R2729" s="318"/>
      <c r="S2729" s="317"/>
      <c r="T2729" s="318"/>
      <c r="U2729" s="317"/>
      <c r="V2729" s="318"/>
      <c r="W2729" s="317"/>
      <c r="X2729" s="318"/>
      <c r="Y2729" s="317"/>
      <c r="Z2729" s="318"/>
      <c r="AA2729" s="317"/>
      <c r="AB2729" s="318"/>
      <c r="AC2729" s="317"/>
      <c r="AD2729" s="318"/>
      <c r="AG2729">
        <f t="shared" si="1337"/>
        <v>0</v>
      </c>
      <c r="AL2729">
        <f t="shared" si="1338"/>
        <v>0</v>
      </c>
      <c r="AN2729" s="167" t="b">
        <f t="shared" si="1339"/>
        <v>0</v>
      </c>
      <c r="AO2729" s="167" t="str">
        <f t="shared" si="1340"/>
        <v/>
      </c>
      <c r="AP2729" s="167" t="b">
        <f t="shared" si="1341"/>
        <v>0</v>
      </c>
      <c r="AQ2729" t="str">
        <f t="shared" si="1342"/>
        <v/>
      </c>
      <c r="AR2729" s="167" t="b">
        <f t="shared" si="1343"/>
        <v>0</v>
      </c>
    </row>
    <row r="2730" spans="1:44" ht="15" customHeight="1">
      <c r="A2730" s="166"/>
      <c r="B2730" s="7"/>
      <c r="C2730" s="220" t="s">
        <v>923</v>
      </c>
      <c r="D2730" s="319"/>
      <c r="E2730" s="319"/>
      <c r="F2730" s="319"/>
      <c r="G2730" s="319"/>
      <c r="H2730" s="319"/>
      <c r="I2730" s="279"/>
      <c r="J2730" s="279"/>
      <c r="K2730" s="279"/>
      <c r="L2730" s="279"/>
      <c r="M2730" s="279"/>
      <c r="N2730" s="279"/>
      <c r="O2730" s="279"/>
      <c r="P2730" s="279"/>
      <c r="Q2730" s="317"/>
      <c r="R2730" s="318"/>
      <c r="S2730" s="317"/>
      <c r="T2730" s="318"/>
      <c r="U2730" s="317"/>
      <c r="V2730" s="318"/>
      <c r="W2730" s="317"/>
      <c r="X2730" s="318"/>
      <c r="Y2730" s="317"/>
      <c r="Z2730" s="318"/>
      <c r="AA2730" s="317"/>
      <c r="AB2730" s="318"/>
      <c r="AC2730" s="317"/>
      <c r="AD2730" s="318"/>
      <c r="AG2730">
        <f t="shared" si="1337"/>
        <v>0</v>
      </c>
      <c r="AL2730">
        <f t="shared" si="1338"/>
        <v>0</v>
      </c>
      <c r="AN2730" s="167" t="b">
        <f t="shared" si="1339"/>
        <v>0</v>
      </c>
      <c r="AO2730" s="167" t="str">
        <f t="shared" si="1340"/>
        <v/>
      </c>
      <c r="AP2730" s="167" t="b">
        <f t="shared" si="1341"/>
        <v>0</v>
      </c>
      <c r="AQ2730" t="str">
        <f t="shared" si="1342"/>
        <v/>
      </c>
      <c r="AR2730" s="167" t="b">
        <f t="shared" si="1343"/>
        <v>0</v>
      </c>
    </row>
    <row r="2731" spans="1:44" ht="15" customHeight="1">
      <c r="A2731" s="166"/>
      <c r="B2731" s="7"/>
      <c r="C2731" s="220" t="s">
        <v>924</v>
      </c>
      <c r="D2731" s="319"/>
      <c r="E2731" s="319"/>
      <c r="F2731" s="319"/>
      <c r="G2731" s="319"/>
      <c r="H2731" s="319"/>
      <c r="I2731" s="279"/>
      <c r="J2731" s="279"/>
      <c r="K2731" s="279"/>
      <c r="L2731" s="279"/>
      <c r="M2731" s="279"/>
      <c r="N2731" s="279"/>
      <c r="O2731" s="279"/>
      <c r="P2731" s="279"/>
      <c r="Q2731" s="317"/>
      <c r="R2731" s="318"/>
      <c r="S2731" s="317"/>
      <c r="T2731" s="318"/>
      <c r="U2731" s="317"/>
      <c r="V2731" s="318"/>
      <c r="W2731" s="317"/>
      <c r="X2731" s="318"/>
      <c r="Y2731" s="317"/>
      <c r="Z2731" s="318"/>
      <c r="AA2731" s="317"/>
      <c r="AB2731" s="318"/>
      <c r="AC2731" s="317"/>
      <c r="AD2731" s="318"/>
      <c r="AG2731">
        <f t="shared" si="1337"/>
        <v>0</v>
      </c>
      <c r="AL2731">
        <f t="shared" si="1338"/>
        <v>0</v>
      </c>
      <c r="AN2731" s="167" t="b">
        <f t="shared" si="1339"/>
        <v>0</v>
      </c>
      <c r="AO2731" s="167" t="str">
        <f t="shared" si="1340"/>
        <v/>
      </c>
      <c r="AP2731" s="167" t="b">
        <f t="shared" si="1341"/>
        <v>0</v>
      </c>
      <c r="AQ2731" t="str">
        <f t="shared" si="1342"/>
        <v/>
      </c>
      <c r="AR2731" s="167" t="b">
        <f t="shared" si="1343"/>
        <v>0</v>
      </c>
    </row>
    <row r="2732" spans="1:44" ht="15" customHeight="1">
      <c r="A2732" s="166"/>
      <c r="B2732" s="7"/>
      <c r="C2732" s="220" t="s">
        <v>925</v>
      </c>
      <c r="D2732" s="319"/>
      <c r="E2732" s="319"/>
      <c r="F2732" s="319"/>
      <c r="G2732" s="319"/>
      <c r="H2732" s="319"/>
      <c r="I2732" s="279"/>
      <c r="J2732" s="279"/>
      <c r="K2732" s="279"/>
      <c r="L2732" s="279"/>
      <c r="M2732" s="279"/>
      <c r="N2732" s="279"/>
      <c r="O2732" s="279"/>
      <c r="P2732" s="279"/>
      <c r="Q2732" s="317"/>
      <c r="R2732" s="318"/>
      <c r="S2732" s="317"/>
      <c r="T2732" s="318"/>
      <c r="U2732" s="317"/>
      <c r="V2732" s="318"/>
      <c r="W2732" s="317"/>
      <c r="X2732" s="318"/>
      <c r="Y2732" s="317"/>
      <c r="Z2732" s="318"/>
      <c r="AA2732" s="317"/>
      <c r="AB2732" s="318"/>
      <c r="AC2732" s="317"/>
      <c r="AD2732" s="318"/>
      <c r="AG2732">
        <f t="shared" si="1337"/>
        <v>0</v>
      </c>
      <c r="AL2732">
        <f t="shared" si="1338"/>
        <v>0</v>
      </c>
      <c r="AN2732" s="167" t="b">
        <f t="shared" si="1339"/>
        <v>0</v>
      </c>
      <c r="AO2732" s="167" t="str">
        <f t="shared" si="1340"/>
        <v/>
      </c>
      <c r="AP2732" s="167" t="b">
        <f t="shared" si="1341"/>
        <v>0</v>
      </c>
      <c r="AQ2732" t="str">
        <f t="shared" si="1342"/>
        <v/>
      </c>
      <c r="AR2732" s="167" t="b">
        <f t="shared" si="1343"/>
        <v>0</v>
      </c>
    </row>
    <row r="2733" spans="1:44" ht="15" customHeight="1">
      <c r="A2733" s="166"/>
      <c r="B2733" s="7"/>
      <c r="C2733" s="220" t="s">
        <v>926</v>
      </c>
      <c r="D2733" s="319"/>
      <c r="E2733" s="319"/>
      <c r="F2733" s="319"/>
      <c r="G2733" s="319"/>
      <c r="H2733" s="319"/>
      <c r="I2733" s="279"/>
      <c r="J2733" s="279"/>
      <c r="K2733" s="279"/>
      <c r="L2733" s="279"/>
      <c r="M2733" s="279"/>
      <c r="N2733" s="279"/>
      <c r="O2733" s="279"/>
      <c r="P2733" s="279"/>
      <c r="Q2733" s="317"/>
      <c r="R2733" s="318"/>
      <c r="S2733" s="317"/>
      <c r="T2733" s="318"/>
      <c r="U2733" s="317"/>
      <c r="V2733" s="318"/>
      <c r="W2733" s="317"/>
      <c r="X2733" s="318"/>
      <c r="Y2733" s="317"/>
      <c r="Z2733" s="318"/>
      <c r="AA2733" s="317"/>
      <c r="AB2733" s="318"/>
      <c r="AC2733" s="317"/>
      <c r="AD2733" s="318"/>
      <c r="AG2733">
        <f t="shared" si="1337"/>
        <v>0</v>
      </c>
      <c r="AL2733">
        <f t="shared" si="1338"/>
        <v>0</v>
      </c>
      <c r="AN2733" s="167" t="b">
        <f t="shared" si="1339"/>
        <v>0</v>
      </c>
      <c r="AO2733" s="167" t="str">
        <f t="shared" si="1340"/>
        <v/>
      </c>
      <c r="AP2733" s="167" t="b">
        <f t="shared" si="1341"/>
        <v>0</v>
      </c>
      <c r="AQ2733" t="str">
        <f t="shared" si="1342"/>
        <v/>
      </c>
      <c r="AR2733" s="167" t="b">
        <f t="shared" si="1343"/>
        <v>0</v>
      </c>
    </row>
    <row r="2734" spans="1:44" ht="15" customHeight="1">
      <c r="A2734" s="166"/>
      <c r="B2734" s="7"/>
      <c r="C2734" s="220" t="s">
        <v>927</v>
      </c>
      <c r="D2734" s="319"/>
      <c r="E2734" s="319"/>
      <c r="F2734" s="319"/>
      <c r="G2734" s="319"/>
      <c r="H2734" s="319"/>
      <c r="I2734" s="279"/>
      <c r="J2734" s="279"/>
      <c r="K2734" s="279"/>
      <c r="L2734" s="279"/>
      <c r="M2734" s="279"/>
      <c r="N2734" s="279"/>
      <c r="O2734" s="279"/>
      <c r="P2734" s="279"/>
      <c r="Q2734" s="317"/>
      <c r="R2734" s="318"/>
      <c r="S2734" s="317"/>
      <c r="T2734" s="318"/>
      <c r="U2734" s="317"/>
      <c r="V2734" s="318"/>
      <c r="W2734" s="317"/>
      <c r="X2734" s="318"/>
      <c r="Y2734" s="317"/>
      <c r="Z2734" s="318"/>
      <c r="AA2734" s="317"/>
      <c r="AB2734" s="318"/>
      <c r="AC2734" s="317"/>
      <c r="AD2734" s="318"/>
      <c r="AG2734">
        <f t="shared" si="1337"/>
        <v>0</v>
      </c>
      <c r="AL2734">
        <f t="shared" si="1338"/>
        <v>0</v>
      </c>
      <c r="AN2734" s="167" t="b">
        <f t="shared" si="1339"/>
        <v>0</v>
      </c>
      <c r="AO2734" s="167" t="str">
        <f t="shared" si="1340"/>
        <v/>
      </c>
      <c r="AP2734" s="167" t="b">
        <f t="shared" si="1341"/>
        <v>0</v>
      </c>
      <c r="AQ2734" t="str">
        <f t="shared" si="1342"/>
        <v/>
      </c>
      <c r="AR2734" s="167" t="b">
        <f t="shared" si="1343"/>
        <v>0</v>
      </c>
    </row>
    <row r="2735" spans="1:44" ht="15" customHeight="1">
      <c r="A2735" s="166"/>
      <c r="B2735" s="7"/>
      <c r="C2735" s="220" t="s">
        <v>928</v>
      </c>
      <c r="D2735" s="319"/>
      <c r="E2735" s="319"/>
      <c r="F2735" s="319"/>
      <c r="G2735" s="319"/>
      <c r="H2735" s="319"/>
      <c r="I2735" s="279"/>
      <c r="J2735" s="279"/>
      <c r="K2735" s="279"/>
      <c r="L2735" s="279"/>
      <c r="M2735" s="279"/>
      <c r="N2735" s="279"/>
      <c r="O2735" s="279"/>
      <c r="P2735" s="279"/>
      <c r="Q2735" s="317"/>
      <c r="R2735" s="318"/>
      <c r="S2735" s="317"/>
      <c r="T2735" s="318"/>
      <c r="U2735" s="317"/>
      <c r="V2735" s="318"/>
      <c r="W2735" s="317"/>
      <c r="X2735" s="318"/>
      <c r="Y2735" s="317"/>
      <c r="Z2735" s="318"/>
      <c r="AA2735" s="317"/>
      <c r="AB2735" s="318"/>
      <c r="AC2735" s="317"/>
      <c r="AD2735" s="318"/>
      <c r="AG2735">
        <f t="shared" si="1337"/>
        <v>0</v>
      </c>
      <c r="AL2735">
        <f t="shared" si="1338"/>
        <v>0</v>
      </c>
      <c r="AN2735" s="167" t="b">
        <f t="shared" si="1339"/>
        <v>0</v>
      </c>
      <c r="AO2735" s="167" t="str">
        <f t="shared" si="1340"/>
        <v/>
      </c>
      <c r="AP2735" s="167" t="b">
        <f t="shared" si="1341"/>
        <v>0</v>
      </c>
      <c r="AQ2735" t="str">
        <f t="shared" si="1342"/>
        <v/>
      </c>
      <c r="AR2735" s="167" t="b">
        <f t="shared" si="1343"/>
        <v>0</v>
      </c>
    </row>
    <row r="2736" spans="1:44" ht="15" customHeight="1">
      <c r="A2736" s="166"/>
      <c r="B2736" s="7"/>
      <c r="C2736" s="220" t="s">
        <v>929</v>
      </c>
      <c r="D2736" s="319"/>
      <c r="E2736" s="319"/>
      <c r="F2736" s="319"/>
      <c r="G2736" s="319"/>
      <c r="H2736" s="319"/>
      <c r="I2736" s="279"/>
      <c r="J2736" s="279"/>
      <c r="K2736" s="279"/>
      <c r="L2736" s="279"/>
      <c r="M2736" s="279"/>
      <c r="N2736" s="279"/>
      <c r="O2736" s="279"/>
      <c r="P2736" s="279"/>
      <c r="Q2736" s="317"/>
      <c r="R2736" s="318"/>
      <c r="S2736" s="317"/>
      <c r="T2736" s="318"/>
      <c r="U2736" s="317"/>
      <c r="V2736" s="318"/>
      <c r="W2736" s="317"/>
      <c r="X2736" s="318"/>
      <c r="Y2736" s="317"/>
      <c r="Z2736" s="318"/>
      <c r="AA2736" s="317"/>
      <c r="AB2736" s="318"/>
      <c r="AC2736" s="317"/>
      <c r="AD2736" s="318"/>
      <c r="AG2736">
        <f t="shared" si="1337"/>
        <v>0</v>
      </c>
      <c r="AL2736">
        <f t="shared" si="1338"/>
        <v>0</v>
      </c>
      <c r="AN2736" s="167" t="b">
        <f t="shared" si="1339"/>
        <v>0</v>
      </c>
      <c r="AO2736" s="167" t="str">
        <f t="shared" si="1340"/>
        <v/>
      </c>
      <c r="AP2736" s="167" t="b">
        <f t="shared" si="1341"/>
        <v>0</v>
      </c>
      <c r="AQ2736" t="str">
        <f t="shared" si="1342"/>
        <v/>
      </c>
      <c r="AR2736" s="167" t="b">
        <f t="shared" si="1343"/>
        <v>0</v>
      </c>
    </row>
    <row r="2737" spans="1:44" ht="15" customHeight="1">
      <c r="A2737" s="166"/>
      <c r="B2737" s="7"/>
      <c r="C2737" s="220" t="s">
        <v>930</v>
      </c>
      <c r="D2737" s="319"/>
      <c r="E2737" s="319"/>
      <c r="F2737" s="319"/>
      <c r="G2737" s="319"/>
      <c r="H2737" s="319"/>
      <c r="I2737" s="279"/>
      <c r="J2737" s="279"/>
      <c r="K2737" s="279"/>
      <c r="L2737" s="279"/>
      <c r="M2737" s="279"/>
      <c r="N2737" s="279"/>
      <c r="O2737" s="279"/>
      <c r="P2737" s="279"/>
      <c r="Q2737" s="317"/>
      <c r="R2737" s="318"/>
      <c r="S2737" s="317"/>
      <c r="T2737" s="318"/>
      <c r="U2737" s="317"/>
      <c r="V2737" s="318"/>
      <c r="W2737" s="317"/>
      <c r="X2737" s="318"/>
      <c r="Y2737" s="317"/>
      <c r="Z2737" s="318"/>
      <c r="AA2737" s="317"/>
      <c r="AB2737" s="318"/>
      <c r="AC2737" s="317"/>
      <c r="AD2737" s="318"/>
      <c r="AG2737">
        <f t="shared" ref="AG2737:AG2800" si="1344">IF(COUNTBLANK(D2737:AD2737)=27,0,IF(OR(AND(COUNTA(D2737)=1,COUNTA(I2737:P2737)=COUNTA($I$2606:$P$2607),COUNTA(Q2737:AD2737)&gt;0),AND(D2737="",COUNTA(I2737:AD2737)=0)),0,1))</f>
        <v>0</v>
      </c>
      <c r="AL2737">
        <f t="shared" ref="AL2737:AL2800" si="1345">IF(AND(AC2737="X",COUNTIF(Q2737:AB2737,"X")&gt;0),1,0)</f>
        <v>0</v>
      </c>
      <c r="AN2737" s="167" t="b">
        <f t="shared" ref="AN2737:AN2800" si="1346">NOT(EXACT(D2737,UPPER(D2737)))</f>
        <v>0</v>
      </c>
      <c r="AO2737" s="167" t="str">
        <f t="shared" ref="AO2737:AO2800" si="1347">SUBSTITUTE( SUBSTITUTE( SUBSTITUTE( SUBSTITUTE( SUBSTITUTE( SUBSTITUTE( SUBSTITUTE( SUBSTITUTE( SUBSTITUTE( SUBSTITUTE(D2737, "á", "a"), "é", "e"), "í", "i"), "ó", "o"), "ú", "u"), "Á", "A"), "É", "E"), "Í", "I"), "Ó", "O"), "Ú", "U")</f>
        <v/>
      </c>
      <c r="AP2737" s="167" t="b">
        <f t="shared" ref="AP2737:AP2800" si="1348">NOT(EXACT(D2737,AO2737))</f>
        <v>0</v>
      </c>
      <c r="AQ2737" t="str">
        <f t="shared" ref="AQ2737:AQ2800" si="1349">SUBSTITUTE((SUBSTITUTE(SUBSTITUTE(SUBSTITUTE(D2737,".",""),",",""),"(","")),")","")</f>
        <v/>
      </c>
      <c r="AR2737" s="167" t="b">
        <f t="shared" ref="AR2737:AR2800" si="1350">NOT(EXACT(D2737,AQ2737))</f>
        <v>0</v>
      </c>
    </row>
    <row r="2738" spans="1:44" ht="15" customHeight="1">
      <c r="A2738" s="166"/>
      <c r="B2738" s="7"/>
      <c r="C2738" s="220" t="s">
        <v>931</v>
      </c>
      <c r="D2738" s="319"/>
      <c r="E2738" s="319"/>
      <c r="F2738" s="319"/>
      <c r="G2738" s="319"/>
      <c r="H2738" s="319"/>
      <c r="I2738" s="279"/>
      <c r="J2738" s="279"/>
      <c r="K2738" s="279"/>
      <c r="L2738" s="279"/>
      <c r="M2738" s="279"/>
      <c r="N2738" s="279"/>
      <c r="O2738" s="279"/>
      <c r="P2738" s="279"/>
      <c r="Q2738" s="317"/>
      <c r="R2738" s="318"/>
      <c r="S2738" s="317"/>
      <c r="T2738" s="318"/>
      <c r="U2738" s="317"/>
      <c r="V2738" s="318"/>
      <c r="W2738" s="317"/>
      <c r="X2738" s="318"/>
      <c r="Y2738" s="317"/>
      <c r="Z2738" s="318"/>
      <c r="AA2738" s="317"/>
      <c r="AB2738" s="318"/>
      <c r="AC2738" s="317"/>
      <c r="AD2738" s="318"/>
      <c r="AG2738">
        <f t="shared" si="1344"/>
        <v>0</v>
      </c>
      <c r="AL2738">
        <f t="shared" si="1345"/>
        <v>0</v>
      </c>
      <c r="AN2738" s="167" t="b">
        <f t="shared" si="1346"/>
        <v>0</v>
      </c>
      <c r="AO2738" s="167" t="str">
        <f t="shared" si="1347"/>
        <v/>
      </c>
      <c r="AP2738" s="167" t="b">
        <f t="shared" si="1348"/>
        <v>0</v>
      </c>
      <c r="AQ2738" t="str">
        <f t="shared" si="1349"/>
        <v/>
      </c>
      <c r="AR2738" s="167" t="b">
        <f t="shared" si="1350"/>
        <v>0</v>
      </c>
    </row>
    <row r="2739" spans="1:44" ht="15" customHeight="1">
      <c r="A2739" s="166"/>
      <c r="B2739" s="7"/>
      <c r="C2739" s="220" t="s">
        <v>932</v>
      </c>
      <c r="D2739" s="319"/>
      <c r="E2739" s="319"/>
      <c r="F2739" s="319"/>
      <c r="G2739" s="319"/>
      <c r="H2739" s="319"/>
      <c r="I2739" s="279"/>
      <c r="J2739" s="279"/>
      <c r="K2739" s="279"/>
      <c r="L2739" s="279"/>
      <c r="M2739" s="279"/>
      <c r="N2739" s="279"/>
      <c r="O2739" s="279"/>
      <c r="P2739" s="279"/>
      <c r="Q2739" s="317"/>
      <c r="R2739" s="318"/>
      <c r="S2739" s="317"/>
      <c r="T2739" s="318"/>
      <c r="U2739" s="317"/>
      <c r="V2739" s="318"/>
      <c r="W2739" s="317"/>
      <c r="X2739" s="318"/>
      <c r="Y2739" s="317"/>
      <c r="Z2739" s="318"/>
      <c r="AA2739" s="317"/>
      <c r="AB2739" s="318"/>
      <c r="AC2739" s="317"/>
      <c r="AD2739" s="318"/>
      <c r="AG2739">
        <f t="shared" si="1344"/>
        <v>0</v>
      </c>
      <c r="AL2739">
        <f t="shared" si="1345"/>
        <v>0</v>
      </c>
      <c r="AN2739" s="167" t="b">
        <f t="shared" si="1346"/>
        <v>0</v>
      </c>
      <c r="AO2739" s="167" t="str">
        <f t="shared" si="1347"/>
        <v/>
      </c>
      <c r="AP2739" s="167" t="b">
        <f t="shared" si="1348"/>
        <v>0</v>
      </c>
      <c r="AQ2739" t="str">
        <f t="shared" si="1349"/>
        <v/>
      </c>
      <c r="AR2739" s="167" t="b">
        <f t="shared" si="1350"/>
        <v>0</v>
      </c>
    </row>
    <row r="2740" spans="1:44" ht="15" customHeight="1">
      <c r="A2740" s="166"/>
      <c r="B2740" s="7"/>
      <c r="C2740" s="220" t="s">
        <v>933</v>
      </c>
      <c r="D2740" s="319"/>
      <c r="E2740" s="319"/>
      <c r="F2740" s="319"/>
      <c r="G2740" s="319"/>
      <c r="H2740" s="319"/>
      <c r="I2740" s="279"/>
      <c r="J2740" s="279"/>
      <c r="K2740" s="279"/>
      <c r="L2740" s="279"/>
      <c r="M2740" s="279"/>
      <c r="N2740" s="279"/>
      <c r="O2740" s="279"/>
      <c r="P2740" s="279"/>
      <c r="Q2740" s="317"/>
      <c r="R2740" s="318"/>
      <c r="S2740" s="317"/>
      <c r="T2740" s="318"/>
      <c r="U2740" s="317"/>
      <c r="V2740" s="318"/>
      <c r="W2740" s="317"/>
      <c r="X2740" s="318"/>
      <c r="Y2740" s="317"/>
      <c r="Z2740" s="318"/>
      <c r="AA2740" s="317"/>
      <c r="AB2740" s="318"/>
      <c r="AC2740" s="317"/>
      <c r="AD2740" s="318"/>
      <c r="AG2740">
        <f t="shared" si="1344"/>
        <v>0</v>
      </c>
      <c r="AL2740">
        <f t="shared" si="1345"/>
        <v>0</v>
      </c>
      <c r="AN2740" s="167" t="b">
        <f t="shared" si="1346"/>
        <v>0</v>
      </c>
      <c r="AO2740" s="167" t="str">
        <f t="shared" si="1347"/>
        <v/>
      </c>
      <c r="AP2740" s="167" t="b">
        <f t="shared" si="1348"/>
        <v>0</v>
      </c>
      <c r="AQ2740" t="str">
        <f t="shared" si="1349"/>
        <v/>
      </c>
      <c r="AR2740" s="167" t="b">
        <f t="shared" si="1350"/>
        <v>0</v>
      </c>
    </row>
    <row r="2741" spans="1:44" ht="15" customHeight="1">
      <c r="A2741" s="166"/>
      <c r="B2741" s="7"/>
      <c r="C2741" s="220" t="s">
        <v>934</v>
      </c>
      <c r="D2741" s="319"/>
      <c r="E2741" s="319"/>
      <c r="F2741" s="319"/>
      <c r="G2741" s="319"/>
      <c r="H2741" s="319"/>
      <c r="I2741" s="279"/>
      <c r="J2741" s="279"/>
      <c r="K2741" s="279"/>
      <c r="L2741" s="279"/>
      <c r="M2741" s="279"/>
      <c r="N2741" s="279"/>
      <c r="O2741" s="279"/>
      <c r="P2741" s="279"/>
      <c r="Q2741" s="317"/>
      <c r="R2741" s="318"/>
      <c r="S2741" s="317"/>
      <c r="T2741" s="318"/>
      <c r="U2741" s="317"/>
      <c r="V2741" s="318"/>
      <c r="W2741" s="317"/>
      <c r="X2741" s="318"/>
      <c r="Y2741" s="317"/>
      <c r="Z2741" s="318"/>
      <c r="AA2741" s="317"/>
      <c r="AB2741" s="318"/>
      <c r="AC2741" s="317"/>
      <c r="AD2741" s="318"/>
      <c r="AG2741">
        <f t="shared" si="1344"/>
        <v>0</v>
      </c>
      <c r="AL2741">
        <f t="shared" si="1345"/>
        <v>0</v>
      </c>
      <c r="AN2741" s="167" t="b">
        <f t="shared" si="1346"/>
        <v>0</v>
      </c>
      <c r="AO2741" s="167" t="str">
        <f t="shared" si="1347"/>
        <v/>
      </c>
      <c r="AP2741" s="167" t="b">
        <f t="shared" si="1348"/>
        <v>0</v>
      </c>
      <c r="AQ2741" t="str">
        <f t="shared" si="1349"/>
        <v/>
      </c>
      <c r="AR2741" s="167" t="b">
        <f t="shared" si="1350"/>
        <v>0</v>
      </c>
    </row>
    <row r="2742" spans="1:44" ht="15" customHeight="1">
      <c r="A2742" s="166"/>
      <c r="B2742" s="7"/>
      <c r="C2742" s="220" t="s">
        <v>935</v>
      </c>
      <c r="D2742" s="319"/>
      <c r="E2742" s="319"/>
      <c r="F2742" s="319"/>
      <c r="G2742" s="319"/>
      <c r="H2742" s="319"/>
      <c r="I2742" s="279"/>
      <c r="J2742" s="279"/>
      <c r="K2742" s="279"/>
      <c r="L2742" s="279"/>
      <c r="M2742" s="279"/>
      <c r="N2742" s="279"/>
      <c r="O2742" s="279"/>
      <c r="P2742" s="279"/>
      <c r="Q2742" s="317"/>
      <c r="R2742" s="318"/>
      <c r="S2742" s="317"/>
      <c r="T2742" s="318"/>
      <c r="U2742" s="317"/>
      <c r="V2742" s="318"/>
      <c r="W2742" s="317"/>
      <c r="X2742" s="318"/>
      <c r="Y2742" s="317"/>
      <c r="Z2742" s="318"/>
      <c r="AA2742" s="317"/>
      <c r="AB2742" s="318"/>
      <c r="AC2742" s="317"/>
      <c r="AD2742" s="318"/>
      <c r="AG2742">
        <f t="shared" si="1344"/>
        <v>0</v>
      </c>
      <c r="AL2742">
        <f t="shared" si="1345"/>
        <v>0</v>
      </c>
      <c r="AN2742" s="167" t="b">
        <f t="shared" si="1346"/>
        <v>0</v>
      </c>
      <c r="AO2742" s="167" t="str">
        <f t="shared" si="1347"/>
        <v/>
      </c>
      <c r="AP2742" s="167" t="b">
        <f t="shared" si="1348"/>
        <v>0</v>
      </c>
      <c r="AQ2742" t="str">
        <f t="shared" si="1349"/>
        <v/>
      </c>
      <c r="AR2742" s="167" t="b">
        <f t="shared" si="1350"/>
        <v>0</v>
      </c>
    </row>
    <row r="2743" spans="1:44" ht="15" customHeight="1">
      <c r="A2743" s="166"/>
      <c r="B2743" s="7"/>
      <c r="C2743" s="220" t="s">
        <v>936</v>
      </c>
      <c r="D2743" s="319"/>
      <c r="E2743" s="319"/>
      <c r="F2743" s="319"/>
      <c r="G2743" s="319"/>
      <c r="H2743" s="319"/>
      <c r="I2743" s="279"/>
      <c r="J2743" s="279"/>
      <c r="K2743" s="279"/>
      <c r="L2743" s="279"/>
      <c r="M2743" s="279"/>
      <c r="N2743" s="279"/>
      <c r="O2743" s="279"/>
      <c r="P2743" s="279"/>
      <c r="Q2743" s="317"/>
      <c r="R2743" s="318"/>
      <c r="S2743" s="317"/>
      <c r="T2743" s="318"/>
      <c r="U2743" s="317"/>
      <c r="V2743" s="318"/>
      <c r="W2743" s="317"/>
      <c r="X2743" s="318"/>
      <c r="Y2743" s="317"/>
      <c r="Z2743" s="318"/>
      <c r="AA2743" s="317"/>
      <c r="AB2743" s="318"/>
      <c r="AC2743" s="317"/>
      <c r="AD2743" s="318"/>
      <c r="AG2743">
        <f t="shared" si="1344"/>
        <v>0</v>
      </c>
      <c r="AL2743">
        <f t="shared" si="1345"/>
        <v>0</v>
      </c>
      <c r="AN2743" s="167" t="b">
        <f t="shared" si="1346"/>
        <v>0</v>
      </c>
      <c r="AO2743" s="167" t="str">
        <f t="shared" si="1347"/>
        <v/>
      </c>
      <c r="AP2743" s="167" t="b">
        <f t="shared" si="1348"/>
        <v>0</v>
      </c>
      <c r="AQ2743" t="str">
        <f t="shared" si="1349"/>
        <v/>
      </c>
      <c r="AR2743" s="167" t="b">
        <f t="shared" si="1350"/>
        <v>0</v>
      </c>
    </row>
    <row r="2744" spans="1:44" ht="15" customHeight="1">
      <c r="A2744" s="166"/>
      <c r="B2744" s="7"/>
      <c r="C2744" s="220" t="s">
        <v>937</v>
      </c>
      <c r="D2744" s="319"/>
      <c r="E2744" s="319"/>
      <c r="F2744" s="319"/>
      <c r="G2744" s="319"/>
      <c r="H2744" s="319"/>
      <c r="I2744" s="279"/>
      <c r="J2744" s="279"/>
      <c r="K2744" s="279"/>
      <c r="L2744" s="279"/>
      <c r="M2744" s="279"/>
      <c r="N2744" s="279"/>
      <c r="O2744" s="279"/>
      <c r="P2744" s="279"/>
      <c r="Q2744" s="317"/>
      <c r="R2744" s="318"/>
      <c r="S2744" s="317"/>
      <c r="T2744" s="318"/>
      <c r="U2744" s="317"/>
      <c r="V2744" s="318"/>
      <c r="W2744" s="317"/>
      <c r="X2744" s="318"/>
      <c r="Y2744" s="317"/>
      <c r="Z2744" s="318"/>
      <c r="AA2744" s="317"/>
      <c r="AB2744" s="318"/>
      <c r="AC2744" s="317"/>
      <c r="AD2744" s="318"/>
      <c r="AG2744">
        <f t="shared" si="1344"/>
        <v>0</v>
      </c>
      <c r="AL2744">
        <f t="shared" si="1345"/>
        <v>0</v>
      </c>
      <c r="AN2744" s="167" t="b">
        <f t="shared" si="1346"/>
        <v>0</v>
      </c>
      <c r="AO2744" s="167" t="str">
        <f t="shared" si="1347"/>
        <v/>
      </c>
      <c r="AP2744" s="167" t="b">
        <f t="shared" si="1348"/>
        <v>0</v>
      </c>
      <c r="AQ2744" t="str">
        <f t="shared" si="1349"/>
        <v/>
      </c>
      <c r="AR2744" s="167" t="b">
        <f t="shared" si="1350"/>
        <v>0</v>
      </c>
    </row>
    <row r="2745" spans="1:44" ht="15" customHeight="1">
      <c r="A2745" s="166"/>
      <c r="B2745" s="7"/>
      <c r="C2745" s="220" t="s">
        <v>938</v>
      </c>
      <c r="D2745" s="319"/>
      <c r="E2745" s="319"/>
      <c r="F2745" s="319"/>
      <c r="G2745" s="319"/>
      <c r="H2745" s="319"/>
      <c r="I2745" s="279"/>
      <c r="J2745" s="279"/>
      <c r="K2745" s="279"/>
      <c r="L2745" s="279"/>
      <c r="M2745" s="279"/>
      <c r="N2745" s="279"/>
      <c r="O2745" s="279"/>
      <c r="P2745" s="279"/>
      <c r="Q2745" s="317"/>
      <c r="R2745" s="318"/>
      <c r="S2745" s="317"/>
      <c r="T2745" s="318"/>
      <c r="U2745" s="317"/>
      <c r="V2745" s="318"/>
      <c r="W2745" s="317"/>
      <c r="X2745" s="318"/>
      <c r="Y2745" s="317"/>
      <c r="Z2745" s="318"/>
      <c r="AA2745" s="317"/>
      <c r="AB2745" s="318"/>
      <c r="AC2745" s="317"/>
      <c r="AD2745" s="318"/>
      <c r="AG2745">
        <f t="shared" si="1344"/>
        <v>0</v>
      </c>
      <c r="AL2745">
        <f t="shared" si="1345"/>
        <v>0</v>
      </c>
      <c r="AN2745" s="167" t="b">
        <f t="shared" si="1346"/>
        <v>0</v>
      </c>
      <c r="AO2745" s="167" t="str">
        <f t="shared" si="1347"/>
        <v/>
      </c>
      <c r="AP2745" s="167" t="b">
        <f t="shared" si="1348"/>
        <v>0</v>
      </c>
      <c r="AQ2745" t="str">
        <f t="shared" si="1349"/>
        <v/>
      </c>
      <c r="AR2745" s="167" t="b">
        <f t="shared" si="1350"/>
        <v>0</v>
      </c>
    </row>
    <row r="2746" spans="1:44" ht="15" customHeight="1">
      <c r="A2746" s="166"/>
      <c r="B2746" s="7"/>
      <c r="C2746" s="220" t="s">
        <v>939</v>
      </c>
      <c r="D2746" s="319"/>
      <c r="E2746" s="319"/>
      <c r="F2746" s="319"/>
      <c r="G2746" s="319"/>
      <c r="H2746" s="319"/>
      <c r="I2746" s="279"/>
      <c r="J2746" s="279"/>
      <c r="K2746" s="279"/>
      <c r="L2746" s="279"/>
      <c r="M2746" s="279"/>
      <c r="N2746" s="279"/>
      <c r="O2746" s="279"/>
      <c r="P2746" s="279"/>
      <c r="Q2746" s="317"/>
      <c r="R2746" s="318"/>
      <c r="S2746" s="317"/>
      <c r="T2746" s="318"/>
      <c r="U2746" s="317"/>
      <c r="V2746" s="318"/>
      <c r="W2746" s="317"/>
      <c r="X2746" s="318"/>
      <c r="Y2746" s="317"/>
      <c r="Z2746" s="318"/>
      <c r="AA2746" s="317"/>
      <c r="AB2746" s="318"/>
      <c r="AC2746" s="317"/>
      <c r="AD2746" s="318"/>
      <c r="AG2746">
        <f t="shared" si="1344"/>
        <v>0</v>
      </c>
      <c r="AL2746">
        <f t="shared" si="1345"/>
        <v>0</v>
      </c>
      <c r="AN2746" s="167" t="b">
        <f t="shared" si="1346"/>
        <v>0</v>
      </c>
      <c r="AO2746" s="167" t="str">
        <f t="shared" si="1347"/>
        <v/>
      </c>
      <c r="AP2746" s="167" t="b">
        <f t="shared" si="1348"/>
        <v>0</v>
      </c>
      <c r="AQ2746" t="str">
        <f t="shared" si="1349"/>
        <v/>
      </c>
      <c r="AR2746" s="167" t="b">
        <f t="shared" si="1350"/>
        <v>0</v>
      </c>
    </row>
    <row r="2747" spans="1:44" ht="15" customHeight="1">
      <c r="A2747" s="166"/>
      <c r="B2747" s="7"/>
      <c r="C2747" s="220" t="s">
        <v>940</v>
      </c>
      <c r="D2747" s="319"/>
      <c r="E2747" s="319"/>
      <c r="F2747" s="319"/>
      <c r="G2747" s="319"/>
      <c r="H2747" s="319"/>
      <c r="I2747" s="279"/>
      <c r="J2747" s="279"/>
      <c r="K2747" s="279"/>
      <c r="L2747" s="279"/>
      <c r="M2747" s="279"/>
      <c r="N2747" s="279"/>
      <c r="O2747" s="279"/>
      <c r="P2747" s="279"/>
      <c r="Q2747" s="317"/>
      <c r="R2747" s="318"/>
      <c r="S2747" s="317"/>
      <c r="T2747" s="318"/>
      <c r="U2747" s="317"/>
      <c r="V2747" s="318"/>
      <c r="W2747" s="317"/>
      <c r="X2747" s="318"/>
      <c r="Y2747" s="317"/>
      <c r="Z2747" s="318"/>
      <c r="AA2747" s="317"/>
      <c r="AB2747" s="318"/>
      <c r="AC2747" s="317"/>
      <c r="AD2747" s="318"/>
      <c r="AG2747">
        <f t="shared" si="1344"/>
        <v>0</v>
      </c>
      <c r="AL2747">
        <f t="shared" si="1345"/>
        <v>0</v>
      </c>
      <c r="AN2747" s="167" t="b">
        <f t="shared" si="1346"/>
        <v>0</v>
      </c>
      <c r="AO2747" s="167" t="str">
        <f t="shared" si="1347"/>
        <v/>
      </c>
      <c r="AP2747" s="167" t="b">
        <f t="shared" si="1348"/>
        <v>0</v>
      </c>
      <c r="AQ2747" t="str">
        <f t="shared" si="1349"/>
        <v/>
      </c>
      <c r="AR2747" s="167" t="b">
        <f t="shared" si="1350"/>
        <v>0</v>
      </c>
    </row>
    <row r="2748" spans="1:44" ht="15" customHeight="1">
      <c r="A2748" s="166"/>
      <c r="B2748" s="7"/>
      <c r="C2748" s="220" t="s">
        <v>941</v>
      </c>
      <c r="D2748" s="319"/>
      <c r="E2748" s="319"/>
      <c r="F2748" s="319"/>
      <c r="G2748" s="319"/>
      <c r="H2748" s="319"/>
      <c r="I2748" s="279"/>
      <c r="J2748" s="279"/>
      <c r="K2748" s="279"/>
      <c r="L2748" s="279"/>
      <c r="M2748" s="279"/>
      <c r="N2748" s="279"/>
      <c r="O2748" s="279"/>
      <c r="P2748" s="279"/>
      <c r="Q2748" s="317"/>
      <c r="R2748" s="318"/>
      <c r="S2748" s="317"/>
      <c r="T2748" s="318"/>
      <c r="U2748" s="317"/>
      <c r="V2748" s="318"/>
      <c r="W2748" s="317"/>
      <c r="X2748" s="318"/>
      <c r="Y2748" s="317"/>
      <c r="Z2748" s="318"/>
      <c r="AA2748" s="317"/>
      <c r="AB2748" s="318"/>
      <c r="AC2748" s="317"/>
      <c r="AD2748" s="318"/>
      <c r="AG2748">
        <f t="shared" si="1344"/>
        <v>0</v>
      </c>
      <c r="AL2748">
        <f t="shared" si="1345"/>
        <v>0</v>
      </c>
      <c r="AN2748" s="167" t="b">
        <f t="shared" si="1346"/>
        <v>0</v>
      </c>
      <c r="AO2748" s="167" t="str">
        <f t="shared" si="1347"/>
        <v/>
      </c>
      <c r="AP2748" s="167" t="b">
        <f t="shared" si="1348"/>
        <v>0</v>
      </c>
      <c r="AQ2748" t="str">
        <f t="shared" si="1349"/>
        <v/>
      </c>
      <c r="AR2748" s="167" t="b">
        <f t="shared" si="1350"/>
        <v>0</v>
      </c>
    </row>
    <row r="2749" spans="1:44" ht="15" customHeight="1">
      <c r="A2749" s="166"/>
      <c r="B2749" s="7"/>
      <c r="C2749" s="220" t="s">
        <v>942</v>
      </c>
      <c r="D2749" s="319"/>
      <c r="E2749" s="319"/>
      <c r="F2749" s="319"/>
      <c r="G2749" s="319"/>
      <c r="H2749" s="319"/>
      <c r="I2749" s="279"/>
      <c r="J2749" s="279"/>
      <c r="K2749" s="279"/>
      <c r="L2749" s="279"/>
      <c r="M2749" s="279"/>
      <c r="N2749" s="279"/>
      <c r="O2749" s="279"/>
      <c r="P2749" s="279"/>
      <c r="Q2749" s="317"/>
      <c r="R2749" s="318"/>
      <c r="S2749" s="317"/>
      <c r="T2749" s="318"/>
      <c r="U2749" s="317"/>
      <c r="V2749" s="318"/>
      <c r="W2749" s="317"/>
      <c r="X2749" s="318"/>
      <c r="Y2749" s="317"/>
      <c r="Z2749" s="318"/>
      <c r="AA2749" s="317"/>
      <c r="AB2749" s="318"/>
      <c r="AC2749" s="317"/>
      <c r="AD2749" s="318"/>
      <c r="AG2749">
        <f t="shared" si="1344"/>
        <v>0</v>
      </c>
      <c r="AL2749">
        <f t="shared" si="1345"/>
        <v>0</v>
      </c>
      <c r="AN2749" s="167" t="b">
        <f t="shared" si="1346"/>
        <v>0</v>
      </c>
      <c r="AO2749" s="167" t="str">
        <f t="shared" si="1347"/>
        <v/>
      </c>
      <c r="AP2749" s="167" t="b">
        <f t="shared" si="1348"/>
        <v>0</v>
      </c>
      <c r="AQ2749" t="str">
        <f t="shared" si="1349"/>
        <v/>
      </c>
      <c r="AR2749" s="167" t="b">
        <f t="shared" si="1350"/>
        <v>0</v>
      </c>
    </row>
    <row r="2750" spans="1:44" ht="15" customHeight="1">
      <c r="A2750" s="166"/>
      <c r="B2750" s="7"/>
      <c r="C2750" s="220" t="s">
        <v>943</v>
      </c>
      <c r="D2750" s="319"/>
      <c r="E2750" s="319"/>
      <c r="F2750" s="319"/>
      <c r="G2750" s="319"/>
      <c r="H2750" s="319"/>
      <c r="I2750" s="279"/>
      <c r="J2750" s="279"/>
      <c r="K2750" s="279"/>
      <c r="L2750" s="279"/>
      <c r="M2750" s="279"/>
      <c r="N2750" s="279"/>
      <c r="O2750" s="279"/>
      <c r="P2750" s="279"/>
      <c r="Q2750" s="317"/>
      <c r="R2750" s="318"/>
      <c r="S2750" s="317"/>
      <c r="T2750" s="318"/>
      <c r="U2750" s="317"/>
      <c r="V2750" s="318"/>
      <c r="W2750" s="317"/>
      <c r="X2750" s="318"/>
      <c r="Y2750" s="317"/>
      <c r="Z2750" s="318"/>
      <c r="AA2750" s="317"/>
      <c r="AB2750" s="318"/>
      <c r="AC2750" s="317"/>
      <c r="AD2750" s="318"/>
      <c r="AG2750">
        <f t="shared" si="1344"/>
        <v>0</v>
      </c>
      <c r="AL2750">
        <f t="shared" si="1345"/>
        <v>0</v>
      </c>
      <c r="AN2750" s="167" t="b">
        <f t="shared" si="1346"/>
        <v>0</v>
      </c>
      <c r="AO2750" s="167" t="str">
        <f t="shared" si="1347"/>
        <v/>
      </c>
      <c r="AP2750" s="167" t="b">
        <f t="shared" si="1348"/>
        <v>0</v>
      </c>
      <c r="AQ2750" t="str">
        <f t="shared" si="1349"/>
        <v/>
      </c>
      <c r="AR2750" s="167" t="b">
        <f t="shared" si="1350"/>
        <v>0</v>
      </c>
    </row>
    <row r="2751" spans="1:44" ht="15" customHeight="1">
      <c r="A2751" s="166"/>
      <c r="B2751" s="7"/>
      <c r="C2751" s="220" t="s">
        <v>944</v>
      </c>
      <c r="D2751" s="319"/>
      <c r="E2751" s="319"/>
      <c r="F2751" s="319"/>
      <c r="G2751" s="319"/>
      <c r="H2751" s="319"/>
      <c r="I2751" s="279"/>
      <c r="J2751" s="279"/>
      <c r="K2751" s="279"/>
      <c r="L2751" s="279"/>
      <c r="M2751" s="279"/>
      <c r="N2751" s="279"/>
      <c r="O2751" s="279"/>
      <c r="P2751" s="279"/>
      <c r="Q2751" s="317"/>
      <c r="R2751" s="318"/>
      <c r="S2751" s="317"/>
      <c r="T2751" s="318"/>
      <c r="U2751" s="317"/>
      <c r="V2751" s="318"/>
      <c r="W2751" s="317"/>
      <c r="X2751" s="318"/>
      <c r="Y2751" s="317"/>
      <c r="Z2751" s="318"/>
      <c r="AA2751" s="317"/>
      <c r="AB2751" s="318"/>
      <c r="AC2751" s="317"/>
      <c r="AD2751" s="318"/>
      <c r="AG2751">
        <f t="shared" si="1344"/>
        <v>0</v>
      </c>
      <c r="AL2751">
        <f t="shared" si="1345"/>
        <v>0</v>
      </c>
      <c r="AN2751" s="167" t="b">
        <f t="shared" si="1346"/>
        <v>0</v>
      </c>
      <c r="AO2751" s="167" t="str">
        <f t="shared" si="1347"/>
        <v/>
      </c>
      <c r="AP2751" s="167" t="b">
        <f t="shared" si="1348"/>
        <v>0</v>
      </c>
      <c r="AQ2751" t="str">
        <f t="shared" si="1349"/>
        <v/>
      </c>
      <c r="AR2751" s="167" t="b">
        <f t="shared" si="1350"/>
        <v>0</v>
      </c>
    </row>
    <row r="2752" spans="1:44" ht="15" customHeight="1">
      <c r="A2752" s="166"/>
      <c r="B2752" s="7"/>
      <c r="C2752" s="220" t="s">
        <v>945</v>
      </c>
      <c r="D2752" s="319"/>
      <c r="E2752" s="319"/>
      <c r="F2752" s="319"/>
      <c r="G2752" s="319"/>
      <c r="H2752" s="319"/>
      <c r="I2752" s="279"/>
      <c r="J2752" s="279"/>
      <c r="K2752" s="279"/>
      <c r="L2752" s="279"/>
      <c r="M2752" s="279"/>
      <c r="N2752" s="279"/>
      <c r="O2752" s="279"/>
      <c r="P2752" s="279"/>
      <c r="Q2752" s="317"/>
      <c r="R2752" s="318"/>
      <c r="S2752" s="317"/>
      <c r="T2752" s="318"/>
      <c r="U2752" s="317"/>
      <c r="V2752" s="318"/>
      <c r="W2752" s="317"/>
      <c r="X2752" s="318"/>
      <c r="Y2752" s="317"/>
      <c r="Z2752" s="318"/>
      <c r="AA2752" s="317"/>
      <c r="AB2752" s="318"/>
      <c r="AC2752" s="317"/>
      <c r="AD2752" s="318"/>
      <c r="AG2752">
        <f t="shared" si="1344"/>
        <v>0</v>
      </c>
      <c r="AL2752">
        <f t="shared" si="1345"/>
        <v>0</v>
      </c>
      <c r="AN2752" s="167" t="b">
        <f t="shared" si="1346"/>
        <v>0</v>
      </c>
      <c r="AO2752" s="167" t="str">
        <f t="shared" si="1347"/>
        <v/>
      </c>
      <c r="AP2752" s="167" t="b">
        <f t="shared" si="1348"/>
        <v>0</v>
      </c>
      <c r="AQ2752" t="str">
        <f t="shared" si="1349"/>
        <v/>
      </c>
      <c r="AR2752" s="167" t="b">
        <f t="shared" si="1350"/>
        <v>0</v>
      </c>
    </row>
    <row r="2753" spans="1:44" ht="15" customHeight="1">
      <c r="A2753" s="166"/>
      <c r="B2753" s="7"/>
      <c r="C2753" s="220" t="s">
        <v>946</v>
      </c>
      <c r="D2753" s="319"/>
      <c r="E2753" s="319"/>
      <c r="F2753" s="319"/>
      <c r="G2753" s="319"/>
      <c r="H2753" s="319"/>
      <c r="I2753" s="279"/>
      <c r="J2753" s="279"/>
      <c r="K2753" s="279"/>
      <c r="L2753" s="279"/>
      <c r="M2753" s="279"/>
      <c r="N2753" s="279"/>
      <c r="O2753" s="279"/>
      <c r="P2753" s="279"/>
      <c r="Q2753" s="317"/>
      <c r="R2753" s="318"/>
      <c r="S2753" s="317"/>
      <c r="T2753" s="318"/>
      <c r="U2753" s="317"/>
      <c r="V2753" s="318"/>
      <c r="W2753" s="317"/>
      <c r="X2753" s="318"/>
      <c r="Y2753" s="317"/>
      <c r="Z2753" s="318"/>
      <c r="AA2753" s="317"/>
      <c r="AB2753" s="318"/>
      <c r="AC2753" s="317"/>
      <c r="AD2753" s="318"/>
      <c r="AG2753">
        <f t="shared" si="1344"/>
        <v>0</v>
      </c>
      <c r="AL2753">
        <f t="shared" si="1345"/>
        <v>0</v>
      </c>
      <c r="AN2753" s="167" t="b">
        <f t="shared" si="1346"/>
        <v>0</v>
      </c>
      <c r="AO2753" s="167" t="str">
        <f t="shared" si="1347"/>
        <v/>
      </c>
      <c r="AP2753" s="167" t="b">
        <f t="shared" si="1348"/>
        <v>0</v>
      </c>
      <c r="AQ2753" t="str">
        <f t="shared" si="1349"/>
        <v/>
      </c>
      <c r="AR2753" s="167" t="b">
        <f t="shared" si="1350"/>
        <v>0</v>
      </c>
    </row>
    <row r="2754" spans="1:44" ht="15" customHeight="1">
      <c r="A2754" s="166"/>
      <c r="B2754" s="7"/>
      <c r="C2754" s="220" t="s">
        <v>947</v>
      </c>
      <c r="D2754" s="319"/>
      <c r="E2754" s="319"/>
      <c r="F2754" s="319"/>
      <c r="G2754" s="319"/>
      <c r="H2754" s="319"/>
      <c r="I2754" s="279"/>
      <c r="J2754" s="279"/>
      <c r="K2754" s="279"/>
      <c r="L2754" s="279"/>
      <c r="M2754" s="279"/>
      <c r="N2754" s="279"/>
      <c r="O2754" s="279"/>
      <c r="P2754" s="279"/>
      <c r="Q2754" s="317"/>
      <c r="R2754" s="318"/>
      <c r="S2754" s="317"/>
      <c r="T2754" s="318"/>
      <c r="U2754" s="317"/>
      <c r="V2754" s="318"/>
      <c r="W2754" s="317"/>
      <c r="X2754" s="318"/>
      <c r="Y2754" s="317"/>
      <c r="Z2754" s="318"/>
      <c r="AA2754" s="317"/>
      <c r="AB2754" s="318"/>
      <c r="AC2754" s="317"/>
      <c r="AD2754" s="318"/>
      <c r="AG2754">
        <f t="shared" si="1344"/>
        <v>0</v>
      </c>
      <c r="AL2754">
        <f t="shared" si="1345"/>
        <v>0</v>
      </c>
      <c r="AN2754" s="167" t="b">
        <f t="shared" si="1346"/>
        <v>0</v>
      </c>
      <c r="AO2754" s="167" t="str">
        <f t="shared" si="1347"/>
        <v/>
      </c>
      <c r="AP2754" s="167" t="b">
        <f t="shared" si="1348"/>
        <v>0</v>
      </c>
      <c r="AQ2754" t="str">
        <f t="shared" si="1349"/>
        <v/>
      </c>
      <c r="AR2754" s="167" t="b">
        <f t="shared" si="1350"/>
        <v>0</v>
      </c>
    </row>
    <row r="2755" spans="1:44" ht="15" customHeight="1">
      <c r="A2755" s="166"/>
      <c r="B2755" s="7"/>
      <c r="C2755" s="220" t="s">
        <v>948</v>
      </c>
      <c r="D2755" s="319"/>
      <c r="E2755" s="319"/>
      <c r="F2755" s="319"/>
      <c r="G2755" s="319"/>
      <c r="H2755" s="319"/>
      <c r="I2755" s="279"/>
      <c r="J2755" s="279"/>
      <c r="K2755" s="279"/>
      <c r="L2755" s="279"/>
      <c r="M2755" s="279"/>
      <c r="N2755" s="279"/>
      <c r="O2755" s="279"/>
      <c r="P2755" s="279"/>
      <c r="Q2755" s="317"/>
      <c r="R2755" s="318"/>
      <c r="S2755" s="317"/>
      <c r="T2755" s="318"/>
      <c r="U2755" s="317"/>
      <c r="V2755" s="318"/>
      <c r="W2755" s="317"/>
      <c r="X2755" s="318"/>
      <c r="Y2755" s="317"/>
      <c r="Z2755" s="318"/>
      <c r="AA2755" s="317"/>
      <c r="AB2755" s="318"/>
      <c r="AC2755" s="317"/>
      <c r="AD2755" s="318"/>
      <c r="AG2755">
        <f t="shared" si="1344"/>
        <v>0</v>
      </c>
      <c r="AL2755">
        <f t="shared" si="1345"/>
        <v>0</v>
      </c>
      <c r="AN2755" s="167" t="b">
        <f t="shared" si="1346"/>
        <v>0</v>
      </c>
      <c r="AO2755" s="167" t="str">
        <f t="shared" si="1347"/>
        <v/>
      </c>
      <c r="AP2755" s="167" t="b">
        <f t="shared" si="1348"/>
        <v>0</v>
      </c>
      <c r="AQ2755" t="str">
        <f t="shared" si="1349"/>
        <v/>
      </c>
      <c r="AR2755" s="167" t="b">
        <f t="shared" si="1350"/>
        <v>0</v>
      </c>
    </row>
    <row r="2756" spans="1:44" ht="15" customHeight="1">
      <c r="A2756" s="166"/>
      <c r="B2756" s="7"/>
      <c r="C2756" s="220" t="s">
        <v>949</v>
      </c>
      <c r="D2756" s="319"/>
      <c r="E2756" s="319"/>
      <c r="F2756" s="319"/>
      <c r="G2756" s="319"/>
      <c r="H2756" s="319"/>
      <c r="I2756" s="279"/>
      <c r="J2756" s="279"/>
      <c r="K2756" s="279"/>
      <c r="L2756" s="279"/>
      <c r="M2756" s="279"/>
      <c r="N2756" s="279"/>
      <c r="O2756" s="279"/>
      <c r="P2756" s="279"/>
      <c r="Q2756" s="317"/>
      <c r="R2756" s="318"/>
      <c r="S2756" s="317"/>
      <c r="T2756" s="318"/>
      <c r="U2756" s="317"/>
      <c r="V2756" s="318"/>
      <c r="W2756" s="317"/>
      <c r="X2756" s="318"/>
      <c r="Y2756" s="317"/>
      <c r="Z2756" s="318"/>
      <c r="AA2756" s="317"/>
      <c r="AB2756" s="318"/>
      <c r="AC2756" s="317"/>
      <c r="AD2756" s="318"/>
      <c r="AG2756">
        <f t="shared" si="1344"/>
        <v>0</v>
      </c>
      <c r="AL2756">
        <f t="shared" si="1345"/>
        <v>0</v>
      </c>
      <c r="AN2756" s="167" t="b">
        <f t="shared" si="1346"/>
        <v>0</v>
      </c>
      <c r="AO2756" s="167" t="str">
        <f t="shared" si="1347"/>
        <v/>
      </c>
      <c r="AP2756" s="167" t="b">
        <f t="shared" si="1348"/>
        <v>0</v>
      </c>
      <c r="AQ2756" t="str">
        <f t="shared" si="1349"/>
        <v/>
      </c>
      <c r="AR2756" s="167" t="b">
        <f t="shared" si="1350"/>
        <v>0</v>
      </c>
    </row>
    <row r="2757" spans="1:44" ht="15" customHeight="1">
      <c r="A2757" s="166"/>
      <c r="B2757" s="7"/>
      <c r="C2757" s="220" t="s">
        <v>950</v>
      </c>
      <c r="D2757" s="319"/>
      <c r="E2757" s="319"/>
      <c r="F2757" s="319"/>
      <c r="G2757" s="319"/>
      <c r="H2757" s="319"/>
      <c r="I2757" s="279"/>
      <c r="J2757" s="279"/>
      <c r="K2757" s="279"/>
      <c r="L2757" s="279"/>
      <c r="M2757" s="279"/>
      <c r="N2757" s="279"/>
      <c r="O2757" s="279"/>
      <c r="P2757" s="279"/>
      <c r="Q2757" s="317"/>
      <c r="R2757" s="318"/>
      <c r="S2757" s="317"/>
      <c r="T2757" s="318"/>
      <c r="U2757" s="317"/>
      <c r="V2757" s="318"/>
      <c r="W2757" s="317"/>
      <c r="X2757" s="318"/>
      <c r="Y2757" s="317"/>
      <c r="Z2757" s="318"/>
      <c r="AA2757" s="317"/>
      <c r="AB2757" s="318"/>
      <c r="AC2757" s="317"/>
      <c r="AD2757" s="318"/>
      <c r="AG2757">
        <f t="shared" si="1344"/>
        <v>0</v>
      </c>
      <c r="AL2757">
        <f t="shared" si="1345"/>
        <v>0</v>
      </c>
      <c r="AN2757" s="167" t="b">
        <f t="shared" si="1346"/>
        <v>0</v>
      </c>
      <c r="AO2757" s="167" t="str">
        <f t="shared" si="1347"/>
        <v/>
      </c>
      <c r="AP2757" s="167" t="b">
        <f t="shared" si="1348"/>
        <v>0</v>
      </c>
      <c r="AQ2757" t="str">
        <f t="shared" si="1349"/>
        <v/>
      </c>
      <c r="AR2757" s="167" t="b">
        <f t="shared" si="1350"/>
        <v>0</v>
      </c>
    </row>
    <row r="2758" spans="1:44" ht="15" customHeight="1">
      <c r="A2758" s="166"/>
      <c r="B2758" s="7"/>
      <c r="C2758" s="220" t="s">
        <v>951</v>
      </c>
      <c r="D2758" s="319"/>
      <c r="E2758" s="319"/>
      <c r="F2758" s="319"/>
      <c r="G2758" s="319"/>
      <c r="H2758" s="319"/>
      <c r="I2758" s="279"/>
      <c r="J2758" s="279"/>
      <c r="K2758" s="279"/>
      <c r="L2758" s="279"/>
      <c r="M2758" s="279"/>
      <c r="N2758" s="279"/>
      <c r="O2758" s="279"/>
      <c r="P2758" s="279"/>
      <c r="Q2758" s="317"/>
      <c r="R2758" s="318"/>
      <c r="S2758" s="317"/>
      <c r="T2758" s="318"/>
      <c r="U2758" s="317"/>
      <c r="V2758" s="318"/>
      <c r="W2758" s="317"/>
      <c r="X2758" s="318"/>
      <c r="Y2758" s="317"/>
      <c r="Z2758" s="318"/>
      <c r="AA2758" s="317"/>
      <c r="AB2758" s="318"/>
      <c r="AC2758" s="317"/>
      <c r="AD2758" s="318"/>
      <c r="AG2758">
        <f t="shared" si="1344"/>
        <v>0</v>
      </c>
      <c r="AL2758">
        <f t="shared" si="1345"/>
        <v>0</v>
      </c>
      <c r="AN2758" s="167" t="b">
        <f t="shared" si="1346"/>
        <v>0</v>
      </c>
      <c r="AO2758" s="167" t="str">
        <f t="shared" si="1347"/>
        <v/>
      </c>
      <c r="AP2758" s="167" t="b">
        <f t="shared" si="1348"/>
        <v>0</v>
      </c>
      <c r="AQ2758" t="str">
        <f t="shared" si="1349"/>
        <v/>
      </c>
      <c r="AR2758" s="167" t="b">
        <f t="shared" si="1350"/>
        <v>0</v>
      </c>
    </row>
    <row r="2759" spans="1:44" ht="15" customHeight="1">
      <c r="A2759" s="166"/>
      <c r="B2759" s="7"/>
      <c r="C2759" s="220" t="s">
        <v>952</v>
      </c>
      <c r="D2759" s="319"/>
      <c r="E2759" s="319"/>
      <c r="F2759" s="319"/>
      <c r="G2759" s="319"/>
      <c r="H2759" s="319"/>
      <c r="I2759" s="279"/>
      <c r="J2759" s="279"/>
      <c r="K2759" s="279"/>
      <c r="L2759" s="279"/>
      <c r="M2759" s="279"/>
      <c r="N2759" s="279"/>
      <c r="O2759" s="279"/>
      <c r="P2759" s="279"/>
      <c r="Q2759" s="317"/>
      <c r="R2759" s="318"/>
      <c r="S2759" s="317"/>
      <c r="T2759" s="318"/>
      <c r="U2759" s="317"/>
      <c r="V2759" s="318"/>
      <c r="W2759" s="317"/>
      <c r="X2759" s="318"/>
      <c r="Y2759" s="317"/>
      <c r="Z2759" s="318"/>
      <c r="AA2759" s="317"/>
      <c r="AB2759" s="318"/>
      <c r="AC2759" s="317"/>
      <c r="AD2759" s="318"/>
      <c r="AG2759">
        <f t="shared" si="1344"/>
        <v>0</v>
      </c>
      <c r="AL2759">
        <f t="shared" si="1345"/>
        <v>0</v>
      </c>
      <c r="AN2759" s="167" t="b">
        <f t="shared" si="1346"/>
        <v>0</v>
      </c>
      <c r="AO2759" s="167" t="str">
        <f t="shared" si="1347"/>
        <v/>
      </c>
      <c r="AP2759" s="167" t="b">
        <f t="shared" si="1348"/>
        <v>0</v>
      </c>
      <c r="AQ2759" t="str">
        <f t="shared" si="1349"/>
        <v/>
      </c>
      <c r="AR2759" s="167" t="b">
        <f t="shared" si="1350"/>
        <v>0</v>
      </c>
    </row>
    <row r="2760" spans="1:44" ht="15" customHeight="1">
      <c r="A2760" s="166"/>
      <c r="B2760" s="7"/>
      <c r="C2760" s="220" t="s">
        <v>953</v>
      </c>
      <c r="D2760" s="319"/>
      <c r="E2760" s="319"/>
      <c r="F2760" s="319"/>
      <c r="G2760" s="319"/>
      <c r="H2760" s="319"/>
      <c r="I2760" s="279"/>
      <c r="J2760" s="279"/>
      <c r="K2760" s="279"/>
      <c r="L2760" s="279"/>
      <c r="M2760" s="279"/>
      <c r="N2760" s="279"/>
      <c r="O2760" s="279"/>
      <c r="P2760" s="279"/>
      <c r="Q2760" s="317"/>
      <c r="R2760" s="318"/>
      <c r="S2760" s="317"/>
      <c r="T2760" s="318"/>
      <c r="U2760" s="317"/>
      <c r="V2760" s="318"/>
      <c r="W2760" s="317"/>
      <c r="X2760" s="318"/>
      <c r="Y2760" s="317"/>
      <c r="Z2760" s="318"/>
      <c r="AA2760" s="317"/>
      <c r="AB2760" s="318"/>
      <c r="AC2760" s="317"/>
      <c r="AD2760" s="318"/>
      <c r="AG2760">
        <f t="shared" si="1344"/>
        <v>0</v>
      </c>
      <c r="AL2760">
        <f t="shared" si="1345"/>
        <v>0</v>
      </c>
      <c r="AN2760" s="167" t="b">
        <f t="shared" si="1346"/>
        <v>0</v>
      </c>
      <c r="AO2760" s="167" t="str">
        <f t="shared" si="1347"/>
        <v/>
      </c>
      <c r="AP2760" s="167" t="b">
        <f t="shared" si="1348"/>
        <v>0</v>
      </c>
      <c r="AQ2760" t="str">
        <f t="shared" si="1349"/>
        <v/>
      </c>
      <c r="AR2760" s="167" t="b">
        <f t="shared" si="1350"/>
        <v>0</v>
      </c>
    </row>
    <row r="2761" spans="1:44" ht="15" customHeight="1">
      <c r="A2761" s="166"/>
      <c r="B2761" s="7"/>
      <c r="C2761" s="220" t="s">
        <v>954</v>
      </c>
      <c r="D2761" s="319"/>
      <c r="E2761" s="319"/>
      <c r="F2761" s="319"/>
      <c r="G2761" s="319"/>
      <c r="H2761" s="319"/>
      <c r="I2761" s="279"/>
      <c r="J2761" s="279"/>
      <c r="K2761" s="279"/>
      <c r="L2761" s="279"/>
      <c r="M2761" s="279"/>
      <c r="N2761" s="279"/>
      <c r="O2761" s="279"/>
      <c r="P2761" s="279"/>
      <c r="Q2761" s="317"/>
      <c r="R2761" s="318"/>
      <c r="S2761" s="317"/>
      <c r="T2761" s="318"/>
      <c r="U2761" s="317"/>
      <c r="V2761" s="318"/>
      <c r="W2761" s="317"/>
      <c r="X2761" s="318"/>
      <c r="Y2761" s="317"/>
      <c r="Z2761" s="318"/>
      <c r="AA2761" s="317"/>
      <c r="AB2761" s="318"/>
      <c r="AC2761" s="317"/>
      <c r="AD2761" s="318"/>
      <c r="AG2761">
        <f t="shared" si="1344"/>
        <v>0</v>
      </c>
      <c r="AL2761">
        <f t="shared" si="1345"/>
        <v>0</v>
      </c>
      <c r="AN2761" s="167" t="b">
        <f t="shared" si="1346"/>
        <v>0</v>
      </c>
      <c r="AO2761" s="167" t="str">
        <f t="shared" si="1347"/>
        <v/>
      </c>
      <c r="AP2761" s="167" t="b">
        <f t="shared" si="1348"/>
        <v>0</v>
      </c>
      <c r="AQ2761" t="str">
        <f t="shared" si="1349"/>
        <v/>
      </c>
      <c r="AR2761" s="167" t="b">
        <f t="shared" si="1350"/>
        <v>0</v>
      </c>
    </row>
    <row r="2762" spans="1:44" ht="15" customHeight="1">
      <c r="A2762" s="166"/>
      <c r="B2762" s="7"/>
      <c r="C2762" s="220" t="s">
        <v>955</v>
      </c>
      <c r="D2762" s="319"/>
      <c r="E2762" s="319"/>
      <c r="F2762" s="319"/>
      <c r="G2762" s="319"/>
      <c r="H2762" s="319"/>
      <c r="I2762" s="279"/>
      <c r="J2762" s="279"/>
      <c r="K2762" s="279"/>
      <c r="L2762" s="279"/>
      <c r="M2762" s="279"/>
      <c r="N2762" s="279"/>
      <c r="O2762" s="279"/>
      <c r="P2762" s="279"/>
      <c r="Q2762" s="317"/>
      <c r="R2762" s="318"/>
      <c r="S2762" s="317"/>
      <c r="T2762" s="318"/>
      <c r="U2762" s="317"/>
      <c r="V2762" s="318"/>
      <c r="W2762" s="317"/>
      <c r="X2762" s="318"/>
      <c r="Y2762" s="317"/>
      <c r="Z2762" s="318"/>
      <c r="AA2762" s="317"/>
      <c r="AB2762" s="318"/>
      <c r="AC2762" s="317"/>
      <c r="AD2762" s="318"/>
      <c r="AG2762">
        <f t="shared" si="1344"/>
        <v>0</v>
      </c>
      <c r="AL2762">
        <f t="shared" si="1345"/>
        <v>0</v>
      </c>
      <c r="AN2762" s="167" t="b">
        <f t="shared" si="1346"/>
        <v>0</v>
      </c>
      <c r="AO2762" s="167" t="str">
        <f t="shared" si="1347"/>
        <v/>
      </c>
      <c r="AP2762" s="167" t="b">
        <f t="shared" si="1348"/>
        <v>0</v>
      </c>
      <c r="AQ2762" t="str">
        <f t="shared" si="1349"/>
        <v/>
      </c>
      <c r="AR2762" s="167" t="b">
        <f t="shared" si="1350"/>
        <v>0</v>
      </c>
    </row>
    <row r="2763" spans="1:44" ht="15" customHeight="1">
      <c r="A2763" s="166"/>
      <c r="B2763" s="7"/>
      <c r="C2763" s="220" t="s">
        <v>956</v>
      </c>
      <c r="D2763" s="319"/>
      <c r="E2763" s="319"/>
      <c r="F2763" s="319"/>
      <c r="G2763" s="319"/>
      <c r="H2763" s="319"/>
      <c r="I2763" s="279"/>
      <c r="J2763" s="279"/>
      <c r="K2763" s="279"/>
      <c r="L2763" s="279"/>
      <c r="M2763" s="279"/>
      <c r="N2763" s="279"/>
      <c r="O2763" s="279"/>
      <c r="P2763" s="279"/>
      <c r="Q2763" s="317"/>
      <c r="R2763" s="318"/>
      <c r="S2763" s="317"/>
      <c r="T2763" s="318"/>
      <c r="U2763" s="317"/>
      <c r="V2763" s="318"/>
      <c r="W2763" s="317"/>
      <c r="X2763" s="318"/>
      <c r="Y2763" s="317"/>
      <c r="Z2763" s="318"/>
      <c r="AA2763" s="317"/>
      <c r="AB2763" s="318"/>
      <c r="AC2763" s="317"/>
      <c r="AD2763" s="318"/>
      <c r="AG2763">
        <f t="shared" si="1344"/>
        <v>0</v>
      </c>
      <c r="AL2763">
        <f t="shared" si="1345"/>
        <v>0</v>
      </c>
      <c r="AN2763" s="167" t="b">
        <f t="shared" si="1346"/>
        <v>0</v>
      </c>
      <c r="AO2763" s="167" t="str">
        <f t="shared" si="1347"/>
        <v/>
      </c>
      <c r="AP2763" s="167" t="b">
        <f t="shared" si="1348"/>
        <v>0</v>
      </c>
      <c r="AQ2763" t="str">
        <f t="shared" si="1349"/>
        <v/>
      </c>
      <c r="AR2763" s="167" t="b">
        <f t="shared" si="1350"/>
        <v>0</v>
      </c>
    </row>
    <row r="2764" spans="1:44" ht="15" customHeight="1">
      <c r="A2764" s="166"/>
      <c r="B2764" s="7"/>
      <c r="C2764" s="220" t="s">
        <v>957</v>
      </c>
      <c r="D2764" s="319"/>
      <c r="E2764" s="319"/>
      <c r="F2764" s="319"/>
      <c r="G2764" s="319"/>
      <c r="H2764" s="319"/>
      <c r="I2764" s="279"/>
      <c r="J2764" s="279"/>
      <c r="K2764" s="279"/>
      <c r="L2764" s="279"/>
      <c r="M2764" s="279"/>
      <c r="N2764" s="279"/>
      <c r="O2764" s="279"/>
      <c r="P2764" s="279"/>
      <c r="Q2764" s="317"/>
      <c r="R2764" s="318"/>
      <c r="S2764" s="317"/>
      <c r="T2764" s="318"/>
      <c r="U2764" s="317"/>
      <c r="V2764" s="318"/>
      <c r="W2764" s="317"/>
      <c r="X2764" s="318"/>
      <c r="Y2764" s="317"/>
      <c r="Z2764" s="318"/>
      <c r="AA2764" s="317"/>
      <c r="AB2764" s="318"/>
      <c r="AC2764" s="317"/>
      <c r="AD2764" s="318"/>
      <c r="AG2764">
        <f t="shared" si="1344"/>
        <v>0</v>
      </c>
      <c r="AL2764">
        <f t="shared" si="1345"/>
        <v>0</v>
      </c>
      <c r="AN2764" s="167" t="b">
        <f t="shared" si="1346"/>
        <v>0</v>
      </c>
      <c r="AO2764" s="167" t="str">
        <f t="shared" si="1347"/>
        <v/>
      </c>
      <c r="AP2764" s="167" t="b">
        <f t="shared" si="1348"/>
        <v>0</v>
      </c>
      <c r="AQ2764" t="str">
        <f t="shared" si="1349"/>
        <v/>
      </c>
      <c r="AR2764" s="167" t="b">
        <f t="shared" si="1350"/>
        <v>0</v>
      </c>
    </row>
    <row r="2765" spans="1:44" ht="15" customHeight="1">
      <c r="A2765" s="166"/>
      <c r="B2765" s="7"/>
      <c r="C2765" s="220" t="s">
        <v>958</v>
      </c>
      <c r="D2765" s="319"/>
      <c r="E2765" s="319"/>
      <c r="F2765" s="319"/>
      <c r="G2765" s="319"/>
      <c r="H2765" s="319"/>
      <c r="I2765" s="279"/>
      <c r="J2765" s="279"/>
      <c r="K2765" s="279"/>
      <c r="L2765" s="279"/>
      <c r="M2765" s="279"/>
      <c r="N2765" s="279"/>
      <c r="O2765" s="279"/>
      <c r="P2765" s="279"/>
      <c r="Q2765" s="317"/>
      <c r="R2765" s="318"/>
      <c r="S2765" s="317"/>
      <c r="T2765" s="318"/>
      <c r="U2765" s="317"/>
      <c r="V2765" s="318"/>
      <c r="W2765" s="317"/>
      <c r="X2765" s="318"/>
      <c r="Y2765" s="317"/>
      <c r="Z2765" s="318"/>
      <c r="AA2765" s="317"/>
      <c r="AB2765" s="318"/>
      <c r="AC2765" s="317"/>
      <c r="AD2765" s="318"/>
      <c r="AG2765">
        <f t="shared" si="1344"/>
        <v>0</v>
      </c>
      <c r="AL2765">
        <f t="shared" si="1345"/>
        <v>0</v>
      </c>
      <c r="AN2765" s="167" t="b">
        <f t="shared" si="1346"/>
        <v>0</v>
      </c>
      <c r="AO2765" s="167" t="str">
        <f t="shared" si="1347"/>
        <v/>
      </c>
      <c r="AP2765" s="167" t="b">
        <f t="shared" si="1348"/>
        <v>0</v>
      </c>
      <c r="AQ2765" t="str">
        <f t="shared" si="1349"/>
        <v/>
      </c>
      <c r="AR2765" s="167" t="b">
        <f t="shared" si="1350"/>
        <v>0</v>
      </c>
    </row>
    <row r="2766" spans="1:44" ht="15" customHeight="1">
      <c r="A2766" s="166"/>
      <c r="B2766" s="7"/>
      <c r="C2766" s="220" t="s">
        <v>959</v>
      </c>
      <c r="D2766" s="319"/>
      <c r="E2766" s="319"/>
      <c r="F2766" s="319"/>
      <c r="G2766" s="319"/>
      <c r="H2766" s="319"/>
      <c r="I2766" s="279"/>
      <c r="J2766" s="279"/>
      <c r="K2766" s="279"/>
      <c r="L2766" s="279"/>
      <c r="M2766" s="279"/>
      <c r="N2766" s="279"/>
      <c r="O2766" s="279"/>
      <c r="P2766" s="279"/>
      <c r="Q2766" s="317"/>
      <c r="R2766" s="318"/>
      <c r="S2766" s="317"/>
      <c r="T2766" s="318"/>
      <c r="U2766" s="317"/>
      <c r="V2766" s="318"/>
      <c r="W2766" s="317"/>
      <c r="X2766" s="318"/>
      <c r="Y2766" s="317"/>
      <c r="Z2766" s="318"/>
      <c r="AA2766" s="317"/>
      <c r="AB2766" s="318"/>
      <c r="AC2766" s="317"/>
      <c r="AD2766" s="318"/>
      <c r="AG2766">
        <f t="shared" si="1344"/>
        <v>0</v>
      </c>
      <c r="AL2766">
        <f t="shared" si="1345"/>
        <v>0</v>
      </c>
      <c r="AN2766" s="167" t="b">
        <f t="shared" si="1346"/>
        <v>0</v>
      </c>
      <c r="AO2766" s="167" t="str">
        <f t="shared" si="1347"/>
        <v/>
      </c>
      <c r="AP2766" s="167" t="b">
        <f t="shared" si="1348"/>
        <v>0</v>
      </c>
      <c r="AQ2766" t="str">
        <f t="shared" si="1349"/>
        <v/>
      </c>
      <c r="AR2766" s="167" t="b">
        <f t="shared" si="1350"/>
        <v>0</v>
      </c>
    </row>
    <row r="2767" spans="1:44" ht="15" customHeight="1">
      <c r="A2767" s="166"/>
      <c r="B2767" s="7"/>
      <c r="C2767" s="220" t="s">
        <v>960</v>
      </c>
      <c r="D2767" s="319"/>
      <c r="E2767" s="319"/>
      <c r="F2767" s="319"/>
      <c r="G2767" s="319"/>
      <c r="H2767" s="319"/>
      <c r="I2767" s="279"/>
      <c r="J2767" s="279"/>
      <c r="K2767" s="279"/>
      <c r="L2767" s="279"/>
      <c r="M2767" s="279"/>
      <c r="N2767" s="279"/>
      <c r="O2767" s="279"/>
      <c r="P2767" s="279"/>
      <c r="Q2767" s="317"/>
      <c r="R2767" s="318"/>
      <c r="S2767" s="317"/>
      <c r="T2767" s="318"/>
      <c r="U2767" s="317"/>
      <c r="V2767" s="318"/>
      <c r="W2767" s="317"/>
      <c r="X2767" s="318"/>
      <c r="Y2767" s="317"/>
      <c r="Z2767" s="318"/>
      <c r="AA2767" s="317"/>
      <c r="AB2767" s="318"/>
      <c r="AC2767" s="317"/>
      <c r="AD2767" s="318"/>
      <c r="AG2767">
        <f t="shared" si="1344"/>
        <v>0</v>
      </c>
      <c r="AL2767">
        <f t="shared" si="1345"/>
        <v>0</v>
      </c>
      <c r="AN2767" s="167" t="b">
        <f t="shared" si="1346"/>
        <v>0</v>
      </c>
      <c r="AO2767" s="167" t="str">
        <f t="shared" si="1347"/>
        <v/>
      </c>
      <c r="AP2767" s="167" t="b">
        <f t="shared" si="1348"/>
        <v>0</v>
      </c>
      <c r="AQ2767" t="str">
        <f t="shared" si="1349"/>
        <v/>
      </c>
      <c r="AR2767" s="167" t="b">
        <f t="shared" si="1350"/>
        <v>0</v>
      </c>
    </row>
    <row r="2768" spans="1:44" ht="15" customHeight="1">
      <c r="A2768" s="166"/>
      <c r="B2768" s="7"/>
      <c r="C2768" s="220" t="s">
        <v>961</v>
      </c>
      <c r="D2768" s="319"/>
      <c r="E2768" s="319"/>
      <c r="F2768" s="319"/>
      <c r="G2768" s="319"/>
      <c r="H2768" s="319"/>
      <c r="I2768" s="279"/>
      <c r="J2768" s="279"/>
      <c r="K2768" s="279"/>
      <c r="L2768" s="279"/>
      <c r="M2768" s="279"/>
      <c r="N2768" s="279"/>
      <c r="O2768" s="279"/>
      <c r="P2768" s="279"/>
      <c r="Q2768" s="317"/>
      <c r="R2768" s="318"/>
      <c r="S2768" s="317"/>
      <c r="T2768" s="318"/>
      <c r="U2768" s="317"/>
      <c r="V2768" s="318"/>
      <c r="W2768" s="317"/>
      <c r="X2768" s="318"/>
      <c r="Y2768" s="317"/>
      <c r="Z2768" s="318"/>
      <c r="AA2768" s="317"/>
      <c r="AB2768" s="318"/>
      <c r="AC2768" s="317"/>
      <c r="AD2768" s="318"/>
      <c r="AG2768">
        <f t="shared" si="1344"/>
        <v>0</v>
      </c>
      <c r="AL2768">
        <f t="shared" si="1345"/>
        <v>0</v>
      </c>
      <c r="AN2768" s="167" t="b">
        <f t="shared" si="1346"/>
        <v>0</v>
      </c>
      <c r="AO2768" s="167" t="str">
        <f t="shared" si="1347"/>
        <v/>
      </c>
      <c r="AP2768" s="167" t="b">
        <f t="shared" si="1348"/>
        <v>0</v>
      </c>
      <c r="AQ2768" t="str">
        <f t="shared" si="1349"/>
        <v/>
      </c>
      <c r="AR2768" s="167" t="b">
        <f t="shared" si="1350"/>
        <v>0</v>
      </c>
    </row>
    <row r="2769" spans="1:44" ht="15" customHeight="1">
      <c r="A2769" s="166"/>
      <c r="B2769" s="7"/>
      <c r="C2769" s="220" t="s">
        <v>962</v>
      </c>
      <c r="D2769" s="319"/>
      <c r="E2769" s="319"/>
      <c r="F2769" s="319"/>
      <c r="G2769" s="319"/>
      <c r="H2769" s="319"/>
      <c r="I2769" s="279"/>
      <c r="J2769" s="279"/>
      <c r="K2769" s="279"/>
      <c r="L2769" s="279"/>
      <c r="M2769" s="279"/>
      <c r="N2769" s="279"/>
      <c r="O2769" s="279"/>
      <c r="P2769" s="279"/>
      <c r="Q2769" s="317"/>
      <c r="R2769" s="318"/>
      <c r="S2769" s="317"/>
      <c r="T2769" s="318"/>
      <c r="U2769" s="317"/>
      <c r="V2769" s="318"/>
      <c r="W2769" s="317"/>
      <c r="X2769" s="318"/>
      <c r="Y2769" s="317"/>
      <c r="Z2769" s="318"/>
      <c r="AA2769" s="317"/>
      <c r="AB2769" s="318"/>
      <c r="AC2769" s="317"/>
      <c r="AD2769" s="318"/>
      <c r="AG2769">
        <f t="shared" si="1344"/>
        <v>0</v>
      </c>
      <c r="AL2769">
        <f t="shared" si="1345"/>
        <v>0</v>
      </c>
      <c r="AN2769" s="167" t="b">
        <f t="shared" si="1346"/>
        <v>0</v>
      </c>
      <c r="AO2769" s="167" t="str">
        <f t="shared" si="1347"/>
        <v/>
      </c>
      <c r="AP2769" s="167" t="b">
        <f t="shared" si="1348"/>
        <v>0</v>
      </c>
      <c r="AQ2769" t="str">
        <f t="shared" si="1349"/>
        <v/>
      </c>
      <c r="AR2769" s="167" t="b">
        <f t="shared" si="1350"/>
        <v>0</v>
      </c>
    </row>
    <row r="2770" spans="1:44" ht="15" customHeight="1">
      <c r="A2770" s="166"/>
      <c r="B2770" s="7"/>
      <c r="C2770" s="220" t="s">
        <v>963</v>
      </c>
      <c r="D2770" s="319"/>
      <c r="E2770" s="319"/>
      <c r="F2770" s="319"/>
      <c r="G2770" s="319"/>
      <c r="H2770" s="319"/>
      <c r="I2770" s="279"/>
      <c r="J2770" s="279"/>
      <c r="K2770" s="279"/>
      <c r="L2770" s="279"/>
      <c r="M2770" s="279"/>
      <c r="N2770" s="279"/>
      <c r="O2770" s="279"/>
      <c r="P2770" s="279"/>
      <c r="Q2770" s="317"/>
      <c r="R2770" s="318"/>
      <c r="S2770" s="317"/>
      <c r="T2770" s="318"/>
      <c r="U2770" s="317"/>
      <c r="V2770" s="318"/>
      <c r="W2770" s="317"/>
      <c r="X2770" s="318"/>
      <c r="Y2770" s="317"/>
      <c r="Z2770" s="318"/>
      <c r="AA2770" s="317"/>
      <c r="AB2770" s="318"/>
      <c r="AC2770" s="317"/>
      <c r="AD2770" s="318"/>
      <c r="AG2770">
        <f t="shared" si="1344"/>
        <v>0</v>
      </c>
      <c r="AL2770">
        <f t="shared" si="1345"/>
        <v>0</v>
      </c>
      <c r="AN2770" s="167" t="b">
        <f t="shared" si="1346"/>
        <v>0</v>
      </c>
      <c r="AO2770" s="167" t="str">
        <f t="shared" si="1347"/>
        <v/>
      </c>
      <c r="AP2770" s="167" t="b">
        <f t="shared" si="1348"/>
        <v>0</v>
      </c>
      <c r="AQ2770" t="str">
        <f t="shared" si="1349"/>
        <v/>
      </c>
      <c r="AR2770" s="167" t="b">
        <f t="shared" si="1350"/>
        <v>0</v>
      </c>
    </row>
    <row r="2771" spans="1:44" ht="15" customHeight="1">
      <c r="A2771" s="166"/>
      <c r="B2771" s="7"/>
      <c r="C2771" s="220" t="s">
        <v>964</v>
      </c>
      <c r="D2771" s="319"/>
      <c r="E2771" s="319"/>
      <c r="F2771" s="319"/>
      <c r="G2771" s="319"/>
      <c r="H2771" s="319"/>
      <c r="I2771" s="279"/>
      <c r="J2771" s="279"/>
      <c r="K2771" s="279"/>
      <c r="L2771" s="279"/>
      <c r="M2771" s="279"/>
      <c r="N2771" s="279"/>
      <c r="O2771" s="279"/>
      <c r="P2771" s="279"/>
      <c r="Q2771" s="317"/>
      <c r="R2771" s="318"/>
      <c r="S2771" s="317"/>
      <c r="T2771" s="318"/>
      <c r="U2771" s="317"/>
      <c r="V2771" s="318"/>
      <c r="W2771" s="317"/>
      <c r="X2771" s="318"/>
      <c r="Y2771" s="317"/>
      <c r="Z2771" s="318"/>
      <c r="AA2771" s="317"/>
      <c r="AB2771" s="318"/>
      <c r="AC2771" s="317"/>
      <c r="AD2771" s="318"/>
      <c r="AG2771">
        <f t="shared" si="1344"/>
        <v>0</v>
      </c>
      <c r="AL2771">
        <f t="shared" si="1345"/>
        <v>0</v>
      </c>
      <c r="AN2771" s="167" t="b">
        <f t="shared" si="1346"/>
        <v>0</v>
      </c>
      <c r="AO2771" s="167" t="str">
        <f t="shared" si="1347"/>
        <v/>
      </c>
      <c r="AP2771" s="167" t="b">
        <f t="shared" si="1348"/>
        <v>0</v>
      </c>
      <c r="AQ2771" t="str">
        <f t="shared" si="1349"/>
        <v/>
      </c>
      <c r="AR2771" s="167" t="b">
        <f t="shared" si="1350"/>
        <v>0</v>
      </c>
    </row>
    <row r="2772" spans="1:44" ht="15" customHeight="1">
      <c r="A2772" s="166"/>
      <c r="B2772" s="7"/>
      <c r="C2772" s="220" t="s">
        <v>965</v>
      </c>
      <c r="D2772" s="319"/>
      <c r="E2772" s="319"/>
      <c r="F2772" s="319"/>
      <c r="G2772" s="319"/>
      <c r="H2772" s="319"/>
      <c r="I2772" s="279"/>
      <c r="J2772" s="279"/>
      <c r="K2772" s="279"/>
      <c r="L2772" s="279"/>
      <c r="M2772" s="279"/>
      <c r="N2772" s="279"/>
      <c r="O2772" s="279"/>
      <c r="P2772" s="279"/>
      <c r="Q2772" s="317"/>
      <c r="R2772" s="318"/>
      <c r="S2772" s="317"/>
      <c r="T2772" s="318"/>
      <c r="U2772" s="317"/>
      <c r="V2772" s="318"/>
      <c r="W2772" s="317"/>
      <c r="X2772" s="318"/>
      <c r="Y2772" s="317"/>
      <c r="Z2772" s="318"/>
      <c r="AA2772" s="317"/>
      <c r="AB2772" s="318"/>
      <c r="AC2772" s="317"/>
      <c r="AD2772" s="318"/>
      <c r="AG2772">
        <f t="shared" si="1344"/>
        <v>0</v>
      </c>
      <c r="AL2772">
        <f t="shared" si="1345"/>
        <v>0</v>
      </c>
      <c r="AN2772" s="167" t="b">
        <f t="shared" si="1346"/>
        <v>0</v>
      </c>
      <c r="AO2772" s="167" t="str">
        <f t="shared" si="1347"/>
        <v/>
      </c>
      <c r="AP2772" s="167" t="b">
        <f t="shared" si="1348"/>
        <v>0</v>
      </c>
      <c r="AQ2772" t="str">
        <f t="shared" si="1349"/>
        <v/>
      </c>
      <c r="AR2772" s="167" t="b">
        <f t="shared" si="1350"/>
        <v>0</v>
      </c>
    </row>
    <row r="2773" spans="1:44" ht="15" customHeight="1">
      <c r="A2773" s="166"/>
      <c r="B2773" s="7"/>
      <c r="C2773" s="220" t="s">
        <v>966</v>
      </c>
      <c r="D2773" s="319"/>
      <c r="E2773" s="319"/>
      <c r="F2773" s="319"/>
      <c r="G2773" s="319"/>
      <c r="H2773" s="319"/>
      <c r="I2773" s="279"/>
      <c r="J2773" s="279"/>
      <c r="K2773" s="279"/>
      <c r="L2773" s="279"/>
      <c r="M2773" s="279"/>
      <c r="N2773" s="279"/>
      <c r="O2773" s="279"/>
      <c r="P2773" s="279"/>
      <c r="Q2773" s="317"/>
      <c r="R2773" s="318"/>
      <c r="S2773" s="317"/>
      <c r="T2773" s="318"/>
      <c r="U2773" s="317"/>
      <c r="V2773" s="318"/>
      <c r="W2773" s="317"/>
      <c r="X2773" s="318"/>
      <c r="Y2773" s="317"/>
      <c r="Z2773" s="318"/>
      <c r="AA2773" s="317"/>
      <c r="AB2773" s="318"/>
      <c r="AC2773" s="317"/>
      <c r="AD2773" s="318"/>
      <c r="AG2773">
        <f t="shared" si="1344"/>
        <v>0</v>
      </c>
      <c r="AL2773">
        <f t="shared" si="1345"/>
        <v>0</v>
      </c>
      <c r="AN2773" s="167" t="b">
        <f t="shared" si="1346"/>
        <v>0</v>
      </c>
      <c r="AO2773" s="167" t="str">
        <f t="shared" si="1347"/>
        <v/>
      </c>
      <c r="AP2773" s="167" t="b">
        <f t="shared" si="1348"/>
        <v>0</v>
      </c>
      <c r="AQ2773" t="str">
        <f t="shared" si="1349"/>
        <v/>
      </c>
      <c r="AR2773" s="167" t="b">
        <f t="shared" si="1350"/>
        <v>0</v>
      </c>
    </row>
    <row r="2774" spans="1:44" ht="15" customHeight="1">
      <c r="A2774" s="166"/>
      <c r="B2774" s="7"/>
      <c r="C2774" s="220" t="s">
        <v>967</v>
      </c>
      <c r="D2774" s="319"/>
      <c r="E2774" s="319"/>
      <c r="F2774" s="319"/>
      <c r="G2774" s="319"/>
      <c r="H2774" s="319"/>
      <c r="I2774" s="279"/>
      <c r="J2774" s="279"/>
      <c r="K2774" s="279"/>
      <c r="L2774" s="279"/>
      <c r="M2774" s="279"/>
      <c r="N2774" s="279"/>
      <c r="O2774" s="279"/>
      <c r="P2774" s="279"/>
      <c r="Q2774" s="317"/>
      <c r="R2774" s="318"/>
      <c r="S2774" s="317"/>
      <c r="T2774" s="318"/>
      <c r="U2774" s="317"/>
      <c r="V2774" s="318"/>
      <c r="W2774" s="317"/>
      <c r="X2774" s="318"/>
      <c r="Y2774" s="317"/>
      <c r="Z2774" s="318"/>
      <c r="AA2774" s="317"/>
      <c r="AB2774" s="318"/>
      <c r="AC2774" s="317"/>
      <c r="AD2774" s="318"/>
      <c r="AG2774">
        <f t="shared" si="1344"/>
        <v>0</v>
      </c>
      <c r="AL2774">
        <f t="shared" si="1345"/>
        <v>0</v>
      </c>
      <c r="AN2774" s="167" t="b">
        <f t="shared" si="1346"/>
        <v>0</v>
      </c>
      <c r="AO2774" s="167" t="str">
        <f t="shared" si="1347"/>
        <v/>
      </c>
      <c r="AP2774" s="167" t="b">
        <f t="shared" si="1348"/>
        <v>0</v>
      </c>
      <c r="AQ2774" t="str">
        <f t="shared" si="1349"/>
        <v/>
      </c>
      <c r="AR2774" s="167" t="b">
        <f t="shared" si="1350"/>
        <v>0</v>
      </c>
    </row>
    <row r="2775" spans="1:44" ht="15" customHeight="1">
      <c r="A2775" s="166"/>
      <c r="B2775" s="7"/>
      <c r="C2775" s="220" t="s">
        <v>968</v>
      </c>
      <c r="D2775" s="319"/>
      <c r="E2775" s="319"/>
      <c r="F2775" s="319"/>
      <c r="G2775" s="319"/>
      <c r="H2775" s="319"/>
      <c r="I2775" s="279"/>
      <c r="J2775" s="279"/>
      <c r="K2775" s="279"/>
      <c r="L2775" s="279"/>
      <c r="M2775" s="279"/>
      <c r="N2775" s="279"/>
      <c r="O2775" s="279"/>
      <c r="P2775" s="279"/>
      <c r="Q2775" s="317"/>
      <c r="R2775" s="318"/>
      <c r="S2775" s="317"/>
      <c r="T2775" s="318"/>
      <c r="U2775" s="317"/>
      <c r="V2775" s="318"/>
      <c r="W2775" s="317"/>
      <c r="X2775" s="318"/>
      <c r="Y2775" s="317"/>
      <c r="Z2775" s="318"/>
      <c r="AA2775" s="317"/>
      <c r="AB2775" s="318"/>
      <c r="AC2775" s="317"/>
      <c r="AD2775" s="318"/>
      <c r="AG2775">
        <f t="shared" si="1344"/>
        <v>0</v>
      </c>
      <c r="AL2775">
        <f t="shared" si="1345"/>
        <v>0</v>
      </c>
      <c r="AN2775" s="167" t="b">
        <f t="shared" si="1346"/>
        <v>0</v>
      </c>
      <c r="AO2775" s="167" t="str">
        <f t="shared" si="1347"/>
        <v/>
      </c>
      <c r="AP2775" s="167" t="b">
        <f t="shared" si="1348"/>
        <v>0</v>
      </c>
      <c r="AQ2775" t="str">
        <f t="shared" si="1349"/>
        <v/>
      </c>
      <c r="AR2775" s="167" t="b">
        <f t="shared" si="1350"/>
        <v>0</v>
      </c>
    </row>
    <row r="2776" spans="1:44" ht="15" customHeight="1">
      <c r="A2776" s="166"/>
      <c r="B2776" s="7"/>
      <c r="C2776" s="220" t="s">
        <v>969</v>
      </c>
      <c r="D2776" s="319"/>
      <c r="E2776" s="319"/>
      <c r="F2776" s="319"/>
      <c r="G2776" s="319"/>
      <c r="H2776" s="319"/>
      <c r="I2776" s="279"/>
      <c r="J2776" s="279"/>
      <c r="K2776" s="279"/>
      <c r="L2776" s="279"/>
      <c r="M2776" s="279"/>
      <c r="N2776" s="279"/>
      <c r="O2776" s="279"/>
      <c r="P2776" s="279"/>
      <c r="Q2776" s="317"/>
      <c r="R2776" s="318"/>
      <c r="S2776" s="317"/>
      <c r="T2776" s="318"/>
      <c r="U2776" s="317"/>
      <c r="V2776" s="318"/>
      <c r="W2776" s="317"/>
      <c r="X2776" s="318"/>
      <c r="Y2776" s="317"/>
      <c r="Z2776" s="318"/>
      <c r="AA2776" s="317"/>
      <c r="AB2776" s="318"/>
      <c r="AC2776" s="317"/>
      <c r="AD2776" s="318"/>
      <c r="AG2776">
        <f t="shared" si="1344"/>
        <v>0</v>
      </c>
      <c r="AL2776">
        <f t="shared" si="1345"/>
        <v>0</v>
      </c>
      <c r="AN2776" s="167" t="b">
        <f t="shared" si="1346"/>
        <v>0</v>
      </c>
      <c r="AO2776" s="167" t="str">
        <f t="shared" si="1347"/>
        <v/>
      </c>
      <c r="AP2776" s="167" t="b">
        <f t="shared" si="1348"/>
        <v>0</v>
      </c>
      <c r="AQ2776" t="str">
        <f t="shared" si="1349"/>
        <v/>
      </c>
      <c r="AR2776" s="167" t="b">
        <f t="shared" si="1350"/>
        <v>0</v>
      </c>
    </row>
    <row r="2777" spans="1:44" ht="15" customHeight="1">
      <c r="A2777" s="166"/>
      <c r="B2777" s="7"/>
      <c r="C2777" s="220" t="s">
        <v>970</v>
      </c>
      <c r="D2777" s="319"/>
      <c r="E2777" s="319"/>
      <c r="F2777" s="319"/>
      <c r="G2777" s="319"/>
      <c r="H2777" s="319"/>
      <c r="I2777" s="279"/>
      <c r="J2777" s="279"/>
      <c r="K2777" s="279"/>
      <c r="L2777" s="279"/>
      <c r="M2777" s="279"/>
      <c r="N2777" s="279"/>
      <c r="O2777" s="279"/>
      <c r="P2777" s="279"/>
      <c r="Q2777" s="317"/>
      <c r="R2777" s="318"/>
      <c r="S2777" s="317"/>
      <c r="T2777" s="318"/>
      <c r="U2777" s="317"/>
      <c r="V2777" s="318"/>
      <c r="W2777" s="317"/>
      <c r="X2777" s="318"/>
      <c r="Y2777" s="317"/>
      <c r="Z2777" s="318"/>
      <c r="AA2777" s="317"/>
      <c r="AB2777" s="318"/>
      <c r="AC2777" s="317"/>
      <c r="AD2777" s="318"/>
      <c r="AG2777">
        <f t="shared" si="1344"/>
        <v>0</v>
      </c>
      <c r="AL2777">
        <f t="shared" si="1345"/>
        <v>0</v>
      </c>
      <c r="AN2777" s="167" t="b">
        <f t="shared" si="1346"/>
        <v>0</v>
      </c>
      <c r="AO2777" s="167" t="str">
        <f t="shared" si="1347"/>
        <v/>
      </c>
      <c r="AP2777" s="167" t="b">
        <f t="shared" si="1348"/>
        <v>0</v>
      </c>
      <c r="AQ2777" t="str">
        <f t="shared" si="1349"/>
        <v/>
      </c>
      <c r="AR2777" s="167" t="b">
        <f t="shared" si="1350"/>
        <v>0</v>
      </c>
    </row>
    <row r="2778" spans="1:44" ht="15" customHeight="1">
      <c r="A2778" s="166"/>
      <c r="B2778" s="7"/>
      <c r="C2778" s="220" t="s">
        <v>971</v>
      </c>
      <c r="D2778" s="319"/>
      <c r="E2778" s="319"/>
      <c r="F2778" s="319"/>
      <c r="G2778" s="319"/>
      <c r="H2778" s="319"/>
      <c r="I2778" s="279"/>
      <c r="J2778" s="279"/>
      <c r="K2778" s="279"/>
      <c r="L2778" s="279"/>
      <c r="M2778" s="279"/>
      <c r="N2778" s="279"/>
      <c r="O2778" s="279"/>
      <c r="P2778" s="279"/>
      <c r="Q2778" s="317"/>
      <c r="R2778" s="318"/>
      <c r="S2778" s="317"/>
      <c r="T2778" s="318"/>
      <c r="U2778" s="317"/>
      <c r="V2778" s="318"/>
      <c r="W2778" s="317"/>
      <c r="X2778" s="318"/>
      <c r="Y2778" s="317"/>
      <c r="Z2778" s="318"/>
      <c r="AA2778" s="317"/>
      <c r="AB2778" s="318"/>
      <c r="AC2778" s="317"/>
      <c r="AD2778" s="318"/>
      <c r="AG2778">
        <f t="shared" si="1344"/>
        <v>0</v>
      </c>
      <c r="AL2778">
        <f t="shared" si="1345"/>
        <v>0</v>
      </c>
      <c r="AN2778" s="167" t="b">
        <f t="shared" si="1346"/>
        <v>0</v>
      </c>
      <c r="AO2778" s="167" t="str">
        <f t="shared" si="1347"/>
        <v/>
      </c>
      <c r="AP2778" s="167" t="b">
        <f t="shared" si="1348"/>
        <v>0</v>
      </c>
      <c r="AQ2778" t="str">
        <f t="shared" si="1349"/>
        <v/>
      </c>
      <c r="AR2778" s="167" t="b">
        <f t="shared" si="1350"/>
        <v>0</v>
      </c>
    </row>
    <row r="2779" spans="1:44" ht="15" customHeight="1">
      <c r="A2779" s="166"/>
      <c r="B2779" s="7"/>
      <c r="C2779" s="220" t="s">
        <v>972</v>
      </c>
      <c r="D2779" s="319"/>
      <c r="E2779" s="319"/>
      <c r="F2779" s="319"/>
      <c r="G2779" s="319"/>
      <c r="H2779" s="319"/>
      <c r="I2779" s="279"/>
      <c r="J2779" s="279"/>
      <c r="K2779" s="279"/>
      <c r="L2779" s="279"/>
      <c r="M2779" s="279"/>
      <c r="N2779" s="279"/>
      <c r="O2779" s="279"/>
      <c r="P2779" s="279"/>
      <c r="Q2779" s="317"/>
      <c r="R2779" s="318"/>
      <c r="S2779" s="317"/>
      <c r="T2779" s="318"/>
      <c r="U2779" s="317"/>
      <c r="V2779" s="318"/>
      <c r="W2779" s="317"/>
      <c r="X2779" s="318"/>
      <c r="Y2779" s="317"/>
      <c r="Z2779" s="318"/>
      <c r="AA2779" s="317"/>
      <c r="AB2779" s="318"/>
      <c r="AC2779" s="317"/>
      <c r="AD2779" s="318"/>
      <c r="AG2779">
        <f t="shared" si="1344"/>
        <v>0</v>
      </c>
      <c r="AL2779">
        <f t="shared" si="1345"/>
        <v>0</v>
      </c>
      <c r="AN2779" s="167" t="b">
        <f t="shared" si="1346"/>
        <v>0</v>
      </c>
      <c r="AO2779" s="167" t="str">
        <f t="shared" si="1347"/>
        <v/>
      </c>
      <c r="AP2779" s="167" t="b">
        <f t="shared" si="1348"/>
        <v>0</v>
      </c>
      <c r="AQ2779" t="str">
        <f t="shared" si="1349"/>
        <v/>
      </c>
      <c r="AR2779" s="167" t="b">
        <f t="shared" si="1350"/>
        <v>0</v>
      </c>
    </row>
    <row r="2780" spans="1:44" ht="15" customHeight="1">
      <c r="A2780" s="166"/>
      <c r="B2780" s="7"/>
      <c r="C2780" s="220" t="s">
        <v>973</v>
      </c>
      <c r="D2780" s="319"/>
      <c r="E2780" s="319"/>
      <c r="F2780" s="319"/>
      <c r="G2780" s="319"/>
      <c r="H2780" s="319"/>
      <c r="I2780" s="279"/>
      <c r="J2780" s="279"/>
      <c r="K2780" s="279"/>
      <c r="L2780" s="279"/>
      <c r="M2780" s="279"/>
      <c r="N2780" s="279"/>
      <c r="O2780" s="279"/>
      <c r="P2780" s="279"/>
      <c r="Q2780" s="317"/>
      <c r="R2780" s="318"/>
      <c r="S2780" s="317"/>
      <c r="T2780" s="318"/>
      <c r="U2780" s="317"/>
      <c r="V2780" s="318"/>
      <c r="W2780" s="317"/>
      <c r="X2780" s="318"/>
      <c r="Y2780" s="317"/>
      <c r="Z2780" s="318"/>
      <c r="AA2780" s="317"/>
      <c r="AB2780" s="318"/>
      <c r="AC2780" s="317"/>
      <c r="AD2780" s="318"/>
      <c r="AG2780">
        <f t="shared" si="1344"/>
        <v>0</v>
      </c>
      <c r="AL2780">
        <f t="shared" si="1345"/>
        <v>0</v>
      </c>
      <c r="AN2780" s="167" t="b">
        <f t="shared" si="1346"/>
        <v>0</v>
      </c>
      <c r="AO2780" s="167" t="str">
        <f t="shared" si="1347"/>
        <v/>
      </c>
      <c r="AP2780" s="167" t="b">
        <f t="shared" si="1348"/>
        <v>0</v>
      </c>
      <c r="AQ2780" t="str">
        <f t="shared" si="1349"/>
        <v/>
      </c>
      <c r="AR2780" s="167" t="b">
        <f t="shared" si="1350"/>
        <v>0</v>
      </c>
    </row>
    <row r="2781" spans="1:44" ht="15" customHeight="1">
      <c r="A2781" s="166"/>
      <c r="B2781" s="7"/>
      <c r="C2781" s="220" t="s">
        <v>974</v>
      </c>
      <c r="D2781" s="319"/>
      <c r="E2781" s="319"/>
      <c r="F2781" s="319"/>
      <c r="G2781" s="319"/>
      <c r="H2781" s="319"/>
      <c r="I2781" s="279"/>
      <c r="J2781" s="279"/>
      <c r="K2781" s="279"/>
      <c r="L2781" s="279"/>
      <c r="M2781" s="279"/>
      <c r="N2781" s="279"/>
      <c r="O2781" s="279"/>
      <c r="P2781" s="279"/>
      <c r="Q2781" s="317"/>
      <c r="R2781" s="318"/>
      <c r="S2781" s="317"/>
      <c r="T2781" s="318"/>
      <c r="U2781" s="317"/>
      <c r="V2781" s="318"/>
      <c r="W2781" s="317"/>
      <c r="X2781" s="318"/>
      <c r="Y2781" s="317"/>
      <c r="Z2781" s="318"/>
      <c r="AA2781" s="317"/>
      <c r="AB2781" s="318"/>
      <c r="AC2781" s="317"/>
      <c r="AD2781" s="318"/>
      <c r="AG2781">
        <f t="shared" si="1344"/>
        <v>0</v>
      </c>
      <c r="AL2781">
        <f t="shared" si="1345"/>
        <v>0</v>
      </c>
      <c r="AN2781" s="167" t="b">
        <f t="shared" si="1346"/>
        <v>0</v>
      </c>
      <c r="AO2781" s="167" t="str">
        <f t="shared" si="1347"/>
        <v/>
      </c>
      <c r="AP2781" s="167" t="b">
        <f t="shared" si="1348"/>
        <v>0</v>
      </c>
      <c r="AQ2781" t="str">
        <f t="shared" si="1349"/>
        <v/>
      </c>
      <c r="AR2781" s="167" t="b">
        <f t="shared" si="1350"/>
        <v>0</v>
      </c>
    </row>
    <row r="2782" spans="1:44" ht="15" customHeight="1">
      <c r="A2782" s="166"/>
      <c r="B2782" s="7"/>
      <c r="C2782" s="220" t="s">
        <v>975</v>
      </c>
      <c r="D2782" s="319"/>
      <c r="E2782" s="319"/>
      <c r="F2782" s="319"/>
      <c r="G2782" s="319"/>
      <c r="H2782" s="319"/>
      <c r="I2782" s="279"/>
      <c r="J2782" s="279"/>
      <c r="K2782" s="279"/>
      <c r="L2782" s="279"/>
      <c r="M2782" s="279"/>
      <c r="N2782" s="279"/>
      <c r="O2782" s="279"/>
      <c r="P2782" s="279"/>
      <c r="Q2782" s="317"/>
      <c r="R2782" s="318"/>
      <c r="S2782" s="317"/>
      <c r="T2782" s="318"/>
      <c r="U2782" s="317"/>
      <c r="V2782" s="318"/>
      <c r="W2782" s="317"/>
      <c r="X2782" s="318"/>
      <c r="Y2782" s="317"/>
      <c r="Z2782" s="318"/>
      <c r="AA2782" s="317"/>
      <c r="AB2782" s="318"/>
      <c r="AC2782" s="317"/>
      <c r="AD2782" s="318"/>
      <c r="AG2782">
        <f t="shared" si="1344"/>
        <v>0</v>
      </c>
      <c r="AL2782">
        <f t="shared" si="1345"/>
        <v>0</v>
      </c>
      <c r="AN2782" s="167" t="b">
        <f t="shared" si="1346"/>
        <v>0</v>
      </c>
      <c r="AO2782" s="167" t="str">
        <f t="shared" si="1347"/>
        <v/>
      </c>
      <c r="AP2782" s="167" t="b">
        <f t="shared" si="1348"/>
        <v>0</v>
      </c>
      <c r="AQ2782" t="str">
        <f t="shared" si="1349"/>
        <v/>
      </c>
      <c r="AR2782" s="167" t="b">
        <f t="shared" si="1350"/>
        <v>0</v>
      </c>
    </row>
    <row r="2783" spans="1:44" ht="15" customHeight="1">
      <c r="A2783" s="166"/>
      <c r="B2783" s="7"/>
      <c r="C2783" s="220" t="s">
        <v>976</v>
      </c>
      <c r="D2783" s="319"/>
      <c r="E2783" s="319"/>
      <c r="F2783" s="319"/>
      <c r="G2783" s="319"/>
      <c r="H2783" s="319"/>
      <c r="I2783" s="279"/>
      <c r="J2783" s="279"/>
      <c r="K2783" s="279"/>
      <c r="L2783" s="279"/>
      <c r="M2783" s="279"/>
      <c r="N2783" s="279"/>
      <c r="O2783" s="279"/>
      <c r="P2783" s="279"/>
      <c r="Q2783" s="317"/>
      <c r="R2783" s="318"/>
      <c r="S2783" s="317"/>
      <c r="T2783" s="318"/>
      <c r="U2783" s="317"/>
      <c r="V2783" s="318"/>
      <c r="W2783" s="317"/>
      <c r="X2783" s="318"/>
      <c r="Y2783" s="317"/>
      <c r="Z2783" s="318"/>
      <c r="AA2783" s="317"/>
      <c r="AB2783" s="318"/>
      <c r="AC2783" s="317"/>
      <c r="AD2783" s="318"/>
      <c r="AG2783">
        <f t="shared" si="1344"/>
        <v>0</v>
      </c>
      <c r="AL2783">
        <f t="shared" si="1345"/>
        <v>0</v>
      </c>
      <c r="AN2783" s="167" t="b">
        <f t="shared" si="1346"/>
        <v>0</v>
      </c>
      <c r="AO2783" s="167" t="str">
        <f t="shared" si="1347"/>
        <v/>
      </c>
      <c r="AP2783" s="167" t="b">
        <f t="shared" si="1348"/>
        <v>0</v>
      </c>
      <c r="AQ2783" t="str">
        <f t="shared" si="1349"/>
        <v/>
      </c>
      <c r="AR2783" s="167" t="b">
        <f t="shared" si="1350"/>
        <v>0</v>
      </c>
    </row>
    <row r="2784" spans="1:44" ht="15" customHeight="1">
      <c r="A2784" s="166"/>
      <c r="B2784" s="7"/>
      <c r="C2784" s="220" t="s">
        <v>977</v>
      </c>
      <c r="D2784" s="319"/>
      <c r="E2784" s="319"/>
      <c r="F2784" s="319"/>
      <c r="G2784" s="319"/>
      <c r="H2784" s="319"/>
      <c r="I2784" s="279"/>
      <c r="J2784" s="279"/>
      <c r="K2784" s="279"/>
      <c r="L2784" s="279"/>
      <c r="M2784" s="279"/>
      <c r="N2784" s="279"/>
      <c r="O2784" s="279"/>
      <c r="P2784" s="279"/>
      <c r="Q2784" s="317"/>
      <c r="R2784" s="318"/>
      <c r="S2784" s="317"/>
      <c r="T2784" s="318"/>
      <c r="U2784" s="317"/>
      <c r="V2784" s="318"/>
      <c r="W2784" s="317"/>
      <c r="X2784" s="318"/>
      <c r="Y2784" s="317"/>
      <c r="Z2784" s="318"/>
      <c r="AA2784" s="317"/>
      <c r="AB2784" s="318"/>
      <c r="AC2784" s="317"/>
      <c r="AD2784" s="318"/>
      <c r="AG2784">
        <f t="shared" si="1344"/>
        <v>0</v>
      </c>
      <c r="AL2784">
        <f t="shared" si="1345"/>
        <v>0</v>
      </c>
      <c r="AN2784" s="167" t="b">
        <f t="shared" si="1346"/>
        <v>0</v>
      </c>
      <c r="AO2784" s="167" t="str">
        <f t="shared" si="1347"/>
        <v/>
      </c>
      <c r="AP2784" s="167" t="b">
        <f t="shared" si="1348"/>
        <v>0</v>
      </c>
      <c r="AQ2784" t="str">
        <f t="shared" si="1349"/>
        <v/>
      </c>
      <c r="AR2784" s="167" t="b">
        <f t="shared" si="1350"/>
        <v>0</v>
      </c>
    </row>
    <row r="2785" spans="1:44" ht="15" customHeight="1">
      <c r="A2785" s="166"/>
      <c r="B2785" s="7"/>
      <c r="C2785" s="220" t="s">
        <v>978</v>
      </c>
      <c r="D2785" s="319"/>
      <c r="E2785" s="319"/>
      <c r="F2785" s="319"/>
      <c r="G2785" s="319"/>
      <c r="H2785" s="319"/>
      <c r="I2785" s="279"/>
      <c r="J2785" s="279"/>
      <c r="K2785" s="279"/>
      <c r="L2785" s="279"/>
      <c r="M2785" s="279"/>
      <c r="N2785" s="279"/>
      <c r="O2785" s="279"/>
      <c r="P2785" s="279"/>
      <c r="Q2785" s="317"/>
      <c r="R2785" s="318"/>
      <c r="S2785" s="317"/>
      <c r="T2785" s="318"/>
      <c r="U2785" s="317"/>
      <c r="V2785" s="318"/>
      <c r="W2785" s="317"/>
      <c r="X2785" s="318"/>
      <c r="Y2785" s="317"/>
      <c r="Z2785" s="318"/>
      <c r="AA2785" s="317"/>
      <c r="AB2785" s="318"/>
      <c r="AC2785" s="317"/>
      <c r="AD2785" s="318"/>
      <c r="AG2785">
        <f t="shared" si="1344"/>
        <v>0</v>
      </c>
      <c r="AL2785">
        <f t="shared" si="1345"/>
        <v>0</v>
      </c>
      <c r="AN2785" s="167" t="b">
        <f t="shared" si="1346"/>
        <v>0</v>
      </c>
      <c r="AO2785" s="167" t="str">
        <f t="shared" si="1347"/>
        <v/>
      </c>
      <c r="AP2785" s="167" t="b">
        <f t="shared" si="1348"/>
        <v>0</v>
      </c>
      <c r="AQ2785" t="str">
        <f t="shared" si="1349"/>
        <v/>
      </c>
      <c r="AR2785" s="167" t="b">
        <f t="shared" si="1350"/>
        <v>0</v>
      </c>
    </row>
    <row r="2786" spans="1:44" ht="15" customHeight="1">
      <c r="A2786" s="166"/>
      <c r="B2786" s="7"/>
      <c r="C2786" s="220" t="s">
        <v>979</v>
      </c>
      <c r="D2786" s="319"/>
      <c r="E2786" s="319"/>
      <c r="F2786" s="319"/>
      <c r="G2786" s="319"/>
      <c r="H2786" s="319"/>
      <c r="I2786" s="279"/>
      <c r="J2786" s="279"/>
      <c r="K2786" s="279"/>
      <c r="L2786" s="279"/>
      <c r="M2786" s="279"/>
      <c r="N2786" s="279"/>
      <c r="O2786" s="279"/>
      <c r="P2786" s="279"/>
      <c r="Q2786" s="317"/>
      <c r="R2786" s="318"/>
      <c r="S2786" s="317"/>
      <c r="T2786" s="318"/>
      <c r="U2786" s="317"/>
      <c r="V2786" s="318"/>
      <c r="W2786" s="317"/>
      <c r="X2786" s="318"/>
      <c r="Y2786" s="317"/>
      <c r="Z2786" s="318"/>
      <c r="AA2786" s="317"/>
      <c r="AB2786" s="318"/>
      <c r="AC2786" s="317"/>
      <c r="AD2786" s="318"/>
      <c r="AG2786">
        <f t="shared" si="1344"/>
        <v>0</v>
      </c>
      <c r="AL2786">
        <f t="shared" si="1345"/>
        <v>0</v>
      </c>
      <c r="AN2786" s="167" t="b">
        <f t="shared" si="1346"/>
        <v>0</v>
      </c>
      <c r="AO2786" s="167" t="str">
        <f t="shared" si="1347"/>
        <v/>
      </c>
      <c r="AP2786" s="167" t="b">
        <f t="shared" si="1348"/>
        <v>0</v>
      </c>
      <c r="AQ2786" t="str">
        <f t="shared" si="1349"/>
        <v/>
      </c>
      <c r="AR2786" s="167" t="b">
        <f t="shared" si="1350"/>
        <v>0</v>
      </c>
    </row>
    <row r="2787" spans="1:44" ht="15" customHeight="1">
      <c r="A2787" s="166"/>
      <c r="B2787" s="7"/>
      <c r="C2787" s="220" t="s">
        <v>980</v>
      </c>
      <c r="D2787" s="319"/>
      <c r="E2787" s="319"/>
      <c r="F2787" s="319"/>
      <c r="G2787" s="319"/>
      <c r="H2787" s="319"/>
      <c r="I2787" s="279"/>
      <c r="J2787" s="279"/>
      <c r="K2787" s="279"/>
      <c r="L2787" s="279"/>
      <c r="M2787" s="279"/>
      <c r="N2787" s="279"/>
      <c r="O2787" s="279"/>
      <c r="P2787" s="279"/>
      <c r="Q2787" s="317"/>
      <c r="R2787" s="318"/>
      <c r="S2787" s="317"/>
      <c r="T2787" s="318"/>
      <c r="U2787" s="317"/>
      <c r="V2787" s="318"/>
      <c r="W2787" s="317"/>
      <c r="X2787" s="318"/>
      <c r="Y2787" s="317"/>
      <c r="Z2787" s="318"/>
      <c r="AA2787" s="317"/>
      <c r="AB2787" s="318"/>
      <c r="AC2787" s="317"/>
      <c r="AD2787" s="318"/>
      <c r="AG2787">
        <f t="shared" si="1344"/>
        <v>0</v>
      </c>
      <c r="AL2787">
        <f t="shared" si="1345"/>
        <v>0</v>
      </c>
      <c r="AN2787" s="167" t="b">
        <f t="shared" si="1346"/>
        <v>0</v>
      </c>
      <c r="AO2787" s="167" t="str">
        <f t="shared" si="1347"/>
        <v/>
      </c>
      <c r="AP2787" s="167" t="b">
        <f t="shared" si="1348"/>
        <v>0</v>
      </c>
      <c r="AQ2787" t="str">
        <f t="shared" si="1349"/>
        <v/>
      </c>
      <c r="AR2787" s="167" t="b">
        <f t="shared" si="1350"/>
        <v>0</v>
      </c>
    </row>
    <row r="2788" spans="1:44" ht="15" customHeight="1">
      <c r="A2788" s="166"/>
      <c r="B2788" s="7"/>
      <c r="C2788" s="220" t="s">
        <v>981</v>
      </c>
      <c r="D2788" s="319"/>
      <c r="E2788" s="319"/>
      <c r="F2788" s="319"/>
      <c r="G2788" s="319"/>
      <c r="H2788" s="319"/>
      <c r="I2788" s="279"/>
      <c r="J2788" s="279"/>
      <c r="K2788" s="279"/>
      <c r="L2788" s="279"/>
      <c r="M2788" s="279"/>
      <c r="N2788" s="279"/>
      <c r="O2788" s="279"/>
      <c r="P2788" s="279"/>
      <c r="Q2788" s="317"/>
      <c r="R2788" s="318"/>
      <c r="S2788" s="317"/>
      <c r="T2788" s="318"/>
      <c r="U2788" s="317"/>
      <c r="V2788" s="318"/>
      <c r="W2788" s="317"/>
      <c r="X2788" s="318"/>
      <c r="Y2788" s="317"/>
      <c r="Z2788" s="318"/>
      <c r="AA2788" s="317"/>
      <c r="AB2788" s="318"/>
      <c r="AC2788" s="317"/>
      <c r="AD2788" s="318"/>
      <c r="AG2788">
        <f t="shared" si="1344"/>
        <v>0</v>
      </c>
      <c r="AL2788">
        <f t="shared" si="1345"/>
        <v>0</v>
      </c>
      <c r="AN2788" s="167" t="b">
        <f t="shared" si="1346"/>
        <v>0</v>
      </c>
      <c r="AO2788" s="167" t="str">
        <f t="shared" si="1347"/>
        <v/>
      </c>
      <c r="AP2788" s="167" t="b">
        <f t="shared" si="1348"/>
        <v>0</v>
      </c>
      <c r="AQ2788" t="str">
        <f t="shared" si="1349"/>
        <v/>
      </c>
      <c r="AR2788" s="167" t="b">
        <f t="shared" si="1350"/>
        <v>0</v>
      </c>
    </row>
    <row r="2789" spans="1:44" ht="15" customHeight="1">
      <c r="A2789" s="166"/>
      <c r="B2789" s="7"/>
      <c r="C2789" s="220" t="s">
        <v>982</v>
      </c>
      <c r="D2789" s="319"/>
      <c r="E2789" s="319"/>
      <c r="F2789" s="319"/>
      <c r="G2789" s="319"/>
      <c r="H2789" s="319"/>
      <c r="I2789" s="279"/>
      <c r="J2789" s="279"/>
      <c r="K2789" s="279"/>
      <c r="L2789" s="279"/>
      <c r="M2789" s="279"/>
      <c r="N2789" s="279"/>
      <c r="O2789" s="279"/>
      <c r="P2789" s="279"/>
      <c r="Q2789" s="317"/>
      <c r="R2789" s="318"/>
      <c r="S2789" s="317"/>
      <c r="T2789" s="318"/>
      <c r="U2789" s="317"/>
      <c r="V2789" s="318"/>
      <c r="W2789" s="317"/>
      <c r="X2789" s="318"/>
      <c r="Y2789" s="317"/>
      <c r="Z2789" s="318"/>
      <c r="AA2789" s="317"/>
      <c r="AB2789" s="318"/>
      <c r="AC2789" s="317"/>
      <c r="AD2789" s="318"/>
      <c r="AG2789">
        <f t="shared" si="1344"/>
        <v>0</v>
      </c>
      <c r="AL2789">
        <f t="shared" si="1345"/>
        <v>0</v>
      </c>
      <c r="AN2789" s="167" t="b">
        <f t="shared" si="1346"/>
        <v>0</v>
      </c>
      <c r="AO2789" s="167" t="str">
        <f t="shared" si="1347"/>
        <v/>
      </c>
      <c r="AP2789" s="167" t="b">
        <f t="shared" si="1348"/>
        <v>0</v>
      </c>
      <c r="AQ2789" t="str">
        <f t="shared" si="1349"/>
        <v/>
      </c>
      <c r="AR2789" s="167" t="b">
        <f t="shared" si="1350"/>
        <v>0</v>
      </c>
    </row>
    <row r="2790" spans="1:44" ht="15" customHeight="1">
      <c r="A2790" s="166"/>
      <c r="B2790" s="7"/>
      <c r="C2790" s="220" t="s">
        <v>983</v>
      </c>
      <c r="D2790" s="319"/>
      <c r="E2790" s="319"/>
      <c r="F2790" s="319"/>
      <c r="G2790" s="319"/>
      <c r="H2790" s="319"/>
      <c r="I2790" s="279"/>
      <c r="J2790" s="279"/>
      <c r="K2790" s="279"/>
      <c r="L2790" s="279"/>
      <c r="M2790" s="279"/>
      <c r="N2790" s="279"/>
      <c r="O2790" s="279"/>
      <c r="P2790" s="279"/>
      <c r="Q2790" s="317"/>
      <c r="R2790" s="318"/>
      <c r="S2790" s="317"/>
      <c r="T2790" s="318"/>
      <c r="U2790" s="317"/>
      <c r="V2790" s="318"/>
      <c r="W2790" s="317"/>
      <c r="X2790" s="318"/>
      <c r="Y2790" s="317"/>
      <c r="Z2790" s="318"/>
      <c r="AA2790" s="317"/>
      <c r="AB2790" s="318"/>
      <c r="AC2790" s="317"/>
      <c r="AD2790" s="318"/>
      <c r="AG2790">
        <f t="shared" si="1344"/>
        <v>0</v>
      </c>
      <c r="AL2790">
        <f t="shared" si="1345"/>
        <v>0</v>
      </c>
      <c r="AN2790" s="167" t="b">
        <f t="shared" si="1346"/>
        <v>0</v>
      </c>
      <c r="AO2790" s="167" t="str">
        <f t="shared" si="1347"/>
        <v/>
      </c>
      <c r="AP2790" s="167" t="b">
        <f t="shared" si="1348"/>
        <v>0</v>
      </c>
      <c r="AQ2790" t="str">
        <f t="shared" si="1349"/>
        <v/>
      </c>
      <c r="AR2790" s="167" t="b">
        <f t="shared" si="1350"/>
        <v>0</v>
      </c>
    </row>
    <row r="2791" spans="1:44" ht="15" customHeight="1">
      <c r="A2791" s="166"/>
      <c r="B2791" s="7"/>
      <c r="C2791" s="220" t="s">
        <v>984</v>
      </c>
      <c r="D2791" s="319"/>
      <c r="E2791" s="319"/>
      <c r="F2791" s="319"/>
      <c r="G2791" s="319"/>
      <c r="H2791" s="319"/>
      <c r="I2791" s="279"/>
      <c r="J2791" s="279"/>
      <c r="K2791" s="279"/>
      <c r="L2791" s="279"/>
      <c r="M2791" s="279"/>
      <c r="N2791" s="279"/>
      <c r="O2791" s="279"/>
      <c r="P2791" s="279"/>
      <c r="Q2791" s="317"/>
      <c r="R2791" s="318"/>
      <c r="S2791" s="317"/>
      <c r="T2791" s="318"/>
      <c r="U2791" s="317"/>
      <c r="V2791" s="318"/>
      <c r="W2791" s="317"/>
      <c r="X2791" s="318"/>
      <c r="Y2791" s="317"/>
      <c r="Z2791" s="318"/>
      <c r="AA2791" s="317"/>
      <c r="AB2791" s="318"/>
      <c r="AC2791" s="317"/>
      <c r="AD2791" s="318"/>
      <c r="AG2791">
        <f t="shared" si="1344"/>
        <v>0</v>
      </c>
      <c r="AL2791">
        <f t="shared" si="1345"/>
        <v>0</v>
      </c>
      <c r="AN2791" s="167" t="b">
        <f t="shared" si="1346"/>
        <v>0</v>
      </c>
      <c r="AO2791" s="167" t="str">
        <f t="shared" si="1347"/>
        <v/>
      </c>
      <c r="AP2791" s="167" t="b">
        <f t="shared" si="1348"/>
        <v>0</v>
      </c>
      <c r="AQ2791" t="str">
        <f t="shared" si="1349"/>
        <v/>
      </c>
      <c r="AR2791" s="167" t="b">
        <f t="shared" si="1350"/>
        <v>0</v>
      </c>
    </row>
    <row r="2792" spans="1:44" ht="15" customHeight="1">
      <c r="A2792" s="166"/>
      <c r="B2792" s="7"/>
      <c r="C2792" s="220" t="s">
        <v>985</v>
      </c>
      <c r="D2792" s="319"/>
      <c r="E2792" s="319"/>
      <c r="F2792" s="319"/>
      <c r="G2792" s="319"/>
      <c r="H2792" s="319"/>
      <c r="I2792" s="279"/>
      <c r="J2792" s="279"/>
      <c r="K2792" s="279"/>
      <c r="L2792" s="279"/>
      <c r="M2792" s="279"/>
      <c r="N2792" s="279"/>
      <c r="O2792" s="279"/>
      <c r="P2792" s="279"/>
      <c r="Q2792" s="317"/>
      <c r="R2792" s="318"/>
      <c r="S2792" s="317"/>
      <c r="T2792" s="318"/>
      <c r="U2792" s="317"/>
      <c r="V2792" s="318"/>
      <c r="W2792" s="317"/>
      <c r="X2792" s="318"/>
      <c r="Y2792" s="317"/>
      <c r="Z2792" s="318"/>
      <c r="AA2792" s="317"/>
      <c r="AB2792" s="318"/>
      <c r="AC2792" s="317"/>
      <c r="AD2792" s="318"/>
      <c r="AG2792">
        <f t="shared" si="1344"/>
        <v>0</v>
      </c>
      <c r="AL2792">
        <f t="shared" si="1345"/>
        <v>0</v>
      </c>
      <c r="AN2792" s="167" t="b">
        <f t="shared" si="1346"/>
        <v>0</v>
      </c>
      <c r="AO2792" s="167" t="str">
        <f t="shared" si="1347"/>
        <v/>
      </c>
      <c r="AP2792" s="167" t="b">
        <f t="shared" si="1348"/>
        <v>0</v>
      </c>
      <c r="AQ2792" t="str">
        <f t="shared" si="1349"/>
        <v/>
      </c>
      <c r="AR2792" s="167" t="b">
        <f t="shared" si="1350"/>
        <v>0</v>
      </c>
    </row>
    <row r="2793" spans="1:44" ht="15" customHeight="1">
      <c r="A2793" s="166"/>
      <c r="B2793" s="7"/>
      <c r="C2793" s="220" t="s">
        <v>986</v>
      </c>
      <c r="D2793" s="319"/>
      <c r="E2793" s="319"/>
      <c r="F2793" s="319"/>
      <c r="G2793" s="319"/>
      <c r="H2793" s="319"/>
      <c r="I2793" s="279"/>
      <c r="J2793" s="279"/>
      <c r="K2793" s="279"/>
      <c r="L2793" s="279"/>
      <c r="M2793" s="279"/>
      <c r="N2793" s="279"/>
      <c r="O2793" s="279"/>
      <c r="P2793" s="279"/>
      <c r="Q2793" s="317"/>
      <c r="R2793" s="318"/>
      <c r="S2793" s="317"/>
      <c r="T2793" s="318"/>
      <c r="U2793" s="317"/>
      <c r="V2793" s="318"/>
      <c r="W2793" s="317"/>
      <c r="X2793" s="318"/>
      <c r="Y2793" s="317"/>
      <c r="Z2793" s="318"/>
      <c r="AA2793" s="317"/>
      <c r="AB2793" s="318"/>
      <c r="AC2793" s="317"/>
      <c r="AD2793" s="318"/>
      <c r="AG2793">
        <f t="shared" si="1344"/>
        <v>0</v>
      </c>
      <c r="AL2793">
        <f t="shared" si="1345"/>
        <v>0</v>
      </c>
      <c r="AN2793" s="167" t="b">
        <f t="shared" si="1346"/>
        <v>0</v>
      </c>
      <c r="AO2793" s="167" t="str">
        <f t="shared" si="1347"/>
        <v/>
      </c>
      <c r="AP2793" s="167" t="b">
        <f t="shared" si="1348"/>
        <v>0</v>
      </c>
      <c r="AQ2793" t="str">
        <f t="shared" si="1349"/>
        <v/>
      </c>
      <c r="AR2793" s="167" t="b">
        <f t="shared" si="1350"/>
        <v>0</v>
      </c>
    </row>
    <row r="2794" spans="1:44" ht="15" customHeight="1">
      <c r="A2794" s="166"/>
      <c r="B2794" s="7"/>
      <c r="C2794" s="220" t="s">
        <v>987</v>
      </c>
      <c r="D2794" s="319"/>
      <c r="E2794" s="319"/>
      <c r="F2794" s="319"/>
      <c r="G2794" s="319"/>
      <c r="H2794" s="319"/>
      <c r="I2794" s="279"/>
      <c r="J2794" s="279"/>
      <c r="K2794" s="279"/>
      <c r="L2794" s="279"/>
      <c r="M2794" s="279"/>
      <c r="N2794" s="279"/>
      <c r="O2794" s="279"/>
      <c r="P2794" s="279"/>
      <c r="Q2794" s="317"/>
      <c r="R2794" s="318"/>
      <c r="S2794" s="317"/>
      <c r="T2794" s="318"/>
      <c r="U2794" s="317"/>
      <c r="V2794" s="318"/>
      <c r="W2794" s="317"/>
      <c r="X2794" s="318"/>
      <c r="Y2794" s="317"/>
      <c r="Z2794" s="318"/>
      <c r="AA2794" s="317"/>
      <c r="AB2794" s="318"/>
      <c r="AC2794" s="317"/>
      <c r="AD2794" s="318"/>
      <c r="AG2794">
        <f t="shared" si="1344"/>
        <v>0</v>
      </c>
      <c r="AL2794">
        <f t="shared" si="1345"/>
        <v>0</v>
      </c>
      <c r="AN2794" s="167" t="b">
        <f t="shared" si="1346"/>
        <v>0</v>
      </c>
      <c r="AO2794" s="167" t="str">
        <f t="shared" si="1347"/>
        <v/>
      </c>
      <c r="AP2794" s="167" t="b">
        <f t="shared" si="1348"/>
        <v>0</v>
      </c>
      <c r="AQ2794" t="str">
        <f t="shared" si="1349"/>
        <v/>
      </c>
      <c r="AR2794" s="167" t="b">
        <f t="shared" si="1350"/>
        <v>0</v>
      </c>
    </row>
    <row r="2795" spans="1:44" ht="15" customHeight="1">
      <c r="A2795" s="166"/>
      <c r="B2795" s="7"/>
      <c r="C2795" s="220" t="s">
        <v>988</v>
      </c>
      <c r="D2795" s="319"/>
      <c r="E2795" s="319"/>
      <c r="F2795" s="319"/>
      <c r="G2795" s="319"/>
      <c r="H2795" s="319"/>
      <c r="I2795" s="279"/>
      <c r="J2795" s="279"/>
      <c r="K2795" s="279"/>
      <c r="L2795" s="279"/>
      <c r="M2795" s="279"/>
      <c r="N2795" s="279"/>
      <c r="O2795" s="279"/>
      <c r="P2795" s="279"/>
      <c r="Q2795" s="317"/>
      <c r="R2795" s="318"/>
      <c r="S2795" s="317"/>
      <c r="T2795" s="318"/>
      <c r="U2795" s="317"/>
      <c r="V2795" s="318"/>
      <c r="W2795" s="317"/>
      <c r="X2795" s="318"/>
      <c r="Y2795" s="317"/>
      <c r="Z2795" s="318"/>
      <c r="AA2795" s="317"/>
      <c r="AB2795" s="318"/>
      <c r="AC2795" s="317"/>
      <c r="AD2795" s="318"/>
      <c r="AG2795">
        <f t="shared" si="1344"/>
        <v>0</v>
      </c>
      <c r="AL2795">
        <f t="shared" si="1345"/>
        <v>0</v>
      </c>
      <c r="AN2795" s="167" t="b">
        <f t="shared" si="1346"/>
        <v>0</v>
      </c>
      <c r="AO2795" s="167" t="str">
        <f t="shared" si="1347"/>
        <v/>
      </c>
      <c r="AP2795" s="167" t="b">
        <f t="shared" si="1348"/>
        <v>0</v>
      </c>
      <c r="AQ2795" t="str">
        <f t="shared" si="1349"/>
        <v/>
      </c>
      <c r="AR2795" s="167" t="b">
        <f t="shared" si="1350"/>
        <v>0</v>
      </c>
    </row>
    <row r="2796" spans="1:44" ht="15" customHeight="1">
      <c r="A2796" s="166"/>
      <c r="B2796" s="7"/>
      <c r="C2796" s="220" t="s">
        <v>989</v>
      </c>
      <c r="D2796" s="319"/>
      <c r="E2796" s="319"/>
      <c r="F2796" s="319"/>
      <c r="G2796" s="319"/>
      <c r="H2796" s="319"/>
      <c r="I2796" s="279"/>
      <c r="J2796" s="279"/>
      <c r="K2796" s="279"/>
      <c r="L2796" s="279"/>
      <c r="M2796" s="279"/>
      <c r="N2796" s="279"/>
      <c r="O2796" s="279"/>
      <c r="P2796" s="279"/>
      <c r="Q2796" s="317"/>
      <c r="R2796" s="318"/>
      <c r="S2796" s="317"/>
      <c r="T2796" s="318"/>
      <c r="U2796" s="317"/>
      <c r="V2796" s="318"/>
      <c r="W2796" s="317"/>
      <c r="X2796" s="318"/>
      <c r="Y2796" s="317"/>
      <c r="Z2796" s="318"/>
      <c r="AA2796" s="317"/>
      <c r="AB2796" s="318"/>
      <c r="AC2796" s="317"/>
      <c r="AD2796" s="318"/>
      <c r="AG2796">
        <f t="shared" si="1344"/>
        <v>0</v>
      </c>
      <c r="AL2796">
        <f t="shared" si="1345"/>
        <v>0</v>
      </c>
      <c r="AN2796" s="167" t="b">
        <f t="shared" si="1346"/>
        <v>0</v>
      </c>
      <c r="AO2796" s="167" t="str">
        <f t="shared" si="1347"/>
        <v/>
      </c>
      <c r="AP2796" s="167" t="b">
        <f t="shared" si="1348"/>
        <v>0</v>
      </c>
      <c r="AQ2796" t="str">
        <f t="shared" si="1349"/>
        <v/>
      </c>
      <c r="AR2796" s="167" t="b">
        <f t="shared" si="1350"/>
        <v>0</v>
      </c>
    </row>
    <row r="2797" spans="1:44" ht="15" customHeight="1">
      <c r="A2797" s="166"/>
      <c r="B2797" s="7"/>
      <c r="C2797" s="220" t="s">
        <v>990</v>
      </c>
      <c r="D2797" s="319"/>
      <c r="E2797" s="319"/>
      <c r="F2797" s="319"/>
      <c r="G2797" s="319"/>
      <c r="H2797" s="319"/>
      <c r="I2797" s="279"/>
      <c r="J2797" s="279"/>
      <c r="K2797" s="279"/>
      <c r="L2797" s="279"/>
      <c r="M2797" s="279"/>
      <c r="N2797" s="279"/>
      <c r="O2797" s="279"/>
      <c r="P2797" s="279"/>
      <c r="Q2797" s="317"/>
      <c r="R2797" s="318"/>
      <c r="S2797" s="317"/>
      <c r="T2797" s="318"/>
      <c r="U2797" s="317"/>
      <c r="V2797" s="318"/>
      <c r="W2797" s="317"/>
      <c r="X2797" s="318"/>
      <c r="Y2797" s="317"/>
      <c r="Z2797" s="318"/>
      <c r="AA2797" s="317"/>
      <c r="AB2797" s="318"/>
      <c r="AC2797" s="317"/>
      <c r="AD2797" s="318"/>
      <c r="AG2797">
        <f t="shared" si="1344"/>
        <v>0</v>
      </c>
      <c r="AL2797">
        <f t="shared" si="1345"/>
        <v>0</v>
      </c>
      <c r="AN2797" s="167" t="b">
        <f t="shared" si="1346"/>
        <v>0</v>
      </c>
      <c r="AO2797" s="167" t="str">
        <f t="shared" si="1347"/>
        <v/>
      </c>
      <c r="AP2797" s="167" t="b">
        <f t="shared" si="1348"/>
        <v>0</v>
      </c>
      <c r="AQ2797" t="str">
        <f t="shared" si="1349"/>
        <v/>
      </c>
      <c r="AR2797" s="167" t="b">
        <f t="shared" si="1350"/>
        <v>0</v>
      </c>
    </row>
    <row r="2798" spans="1:44" ht="15" customHeight="1">
      <c r="A2798" s="166"/>
      <c r="B2798" s="7"/>
      <c r="C2798" s="220" t="s">
        <v>991</v>
      </c>
      <c r="D2798" s="319"/>
      <c r="E2798" s="319"/>
      <c r="F2798" s="319"/>
      <c r="G2798" s="319"/>
      <c r="H2798" s="319"/>
      <c r="I2798" s="279"/>
      <c r="J2798" s="279"/>
      <c r="K2798" s="279"/>
      <c r="L2798" s="279"/>
      <c r="M2798" s="279"/>
      <c r="N2798" s="279"/>
      <c r="O2798" s="279"/>
      <c r="P2798" s="279"/>
      <c r="Q2798" s="317"/>
      <c r="R2798" s="318"/>
      <c r="S2798" s="317"/>
      <c r="T2798" s="318"/>
      <c r="U2798" s="317"/>
      <c r="V2798" s="318"/>
      <c r="W2798" s="317"/>
      <c r="X2798" s="318"/>
      <c r="Y2798" s="317"/>
      <c r="Z2798" s="318"/>
      <c r="AA2798" s="317"/>
      <c r="AB2798" s="318"/>
      <c r="AC2798" s="317"/>
      <c r="AD2798" s="318"/>
      <c r="AG2798">
        <f t="shared" si="1344"/>
        <v>0</v>
      </c>
      <c r="AL2798">
        <f t="shared" si="1345"/>
        <v>0</v>
      </c>
      <c r="AN2798" s="167" t="b">
        <f t="shared" si="1346"/>
        <v>0</v>
      </c>
      <c r="AO2798" s="167" t="str">
        <f t="shared" si="1347"/>
        <v/>
      </c>
      <c r="AP2798" s="167" t="b">
        <f t="shared" si="1348"/>
        <v>0</v>
      </c>
      <c r="AQ2798" t="str">
        <f t="shared" si="1349"/>
        <v/>
      </c>
      <c r="AR2798" s="167" t="b">
        <f t="shared" si="1350"/>
        <v>0</v>
      </c>
    </row>
    <row r="2799" spans="1:44" ht="15" customHeight="1">
      <c r="A2799" s="166"/>
      <c r="B2799" s="7"/>
      <c r="C2799" s="220" t="s">
        <v>992</v>
      </c>
      <c r="D2799" s="319"/>
      <c r="E2799" s="319"/>
      <c r="F2799" s="319"/>
      <c r="G2799" s="319"/>
      <c r="H2799" s="319"/>
      <c r="I2799" s="279"/>
      <c r="J2799" s="279"/>
      <c r="K2799" s="279"/>
      <c r="L2799" s="279"/>
      <c r="M2799" s="279"/>
      <c r="N2799" s="279"/>
      <c r="O2799" s="279"/>
      <c r="P2799" s="279"/>
      <c r="Q2799" s="317"/>
      <c r="R2799" s="318"/>
      <c r="S2799" s="317"/>
      <c r="T2799" s="318"/>
      <c r="U2799" s="317"/>
      <c r="V2799" s="318"/>
      <c r="W2799" s="317"/>
      <c r="X2799" s="318"/>
      <c r="Y2799" s="317"/>
      <c r="Z2799" s="318"/>
      <c r="AA2799" s="317"/>
      <c r="AB2799" s="318"/>
      <c r="AC2799" s="317"/>
      <c r="AD2799" s="318"/>
      <c r="AG2799">
        <f t="shared" si="1344"/>
        <v>0</v>
      </c>
      <c r="AL2799">
        <f t="shared" si="1345"/>
        <v>0</v>
      </c>
      <c r="AN2799" s="167" t="b">
        <f t="shared" si="1346"/>
        <v>0</v>
      </c>
      <c r="AO2799" s="167" t="str">
        <f t="shared" si="1347"/>
        <v/>
      </c>
      <c r="AP2799" s="167" t="b">
        <f t="shared" si="1348"/>
        <v>0</v>
      </c>
      <c r="AQ2799" t="str">
        <f t="shared" si="1349"/>
        <v/>
      </c>
      <c r="AR2799" s="167" t="b">
        <f t="shared" si="1350"/>
        <v>0</v>
      </c>
    </row>
    <row r="2800" spans="1:44" ht="15" customHeight="1">
      <c r="A2800" s="166"/>
      <c r="B2800" s="7"/>
      <c r="C2800" s="220" t="s">
        <v>993</v>
      </c>
      <c r="D2800" s="319"/>
      <c r="E2800" s="319"/>
      <c r="F2800" s="319"/>
      <c r="G2800" s="319"/>
      <c r="H2800" s="319"/>
      <c r="I2800" s="279"/>
      <c r="J2800" s="279"/>
      <c r="K2800" s="279"/>
      <c r="L2800" s="279"/>
      <c r="M2800" s="279"/>
      <c r="N2800" s="279"/>
      <c r="O2800" s="279"/>
      <c r="P2800" s="279"/>
      <c r="Q2800" s="317"/>
      <c r="R2800" s="318"/>
      <c r="S2800" s="317"/>
      <c r="T2800" s="318"/>
      <c r="U2800" s="317"/>
      <c r="V2800" s="318"/>
      <c r="W2800" s="317"/>
      <c r="X2800" s="318"/>
      <c r="Y2800" s="317"/>
      <c r="Z2800" s="318"/>
      <c r="AA2800" s="317"/>
      <c r="AB2800" s="318"/>
      <c r="AC2800" s="317"/>
      <c r="AD2800" s="318"/>
      <c r="AG2800">
        <f t="shared" si="1344"/>
        <v>0</v>
      </c>
      <c r="AL2800">
        <f t="shared" si="1345"/>
        <v>0</v>
      </c>
      <c r="AN2800" s="167" t="b">
        <f t="shared" si="1346"/>
        <v>0</v>
      </c>
      <c r="AO2800" s="167" t="str">
        <f t="shared" si="1347"/>
        <v/>
      </c>
      <c r="AP2800" s="167" t="b">
        <f t="shared" si="1348"/>
        <v>0</v>
      </c>
      <c r="AQ2800" t="str">
        <f t="shared" si="1349"/>
        <v/>
      </c>
      <c r="AR2800" s="167" t="b">
        <f t="shared" si="1350"/>
        <v>0</v>
      </c>
    </row>
    <row r="2801" spans="1:44" ht="15" customHeight="1">
      <c r="A2801" s="166"/>
      <c r="B2801" s="7"/>
      <c r="C2801" s="220" t="s">
        <v>994</v>
      </c>
      <c r="D2801" s="319"/>
      <c r="E2801" s="319"/>
      <c r="F2801" s="319"/>
      <c r="G2801" s="319"/>
      <c r="H2801" s="319"/>
      <c r="I2801" s="279"/>
      <c r="J2801" s="279"/>
      <c r="K2801" s="279"/>
      <c r="L2801" s="279"/>
      <c r="M2801" s="279"/>
      <c r="N2801" s="279"/>
      <c r="O2801" s="279"/>
      <c r="P2801" s="279"/>
      <c r="Q2801" s="317"/>
      <c r="R2801" s="318"/>
      <c r="S2801" s="317"/>
      <c r="T2801" s="318"/>
      <c r="U2801" s="317"/>
      <c r="V2801" s="318"/>
      <c r="W2801" s="317"/>
      <c r="X2801" s="318"/>
      <c r="Y2801" s="317"/>
      <c r="Z2801" s="318"/>
      <c r="AA2801" s="317"/>
      <c r="AB2801" s="318"/>
      <c r="AC2801" s="317"/>
      <c r="AD2801" s="318"/>
      <c r="AG2801">
        <f t="shared" ref="AG2801:AG2864" si="1351">IF(COUNTBLANK(D2801:AD2801)=27,0,IF(OR(AND(COUNTA(D2801)=1,COUNTA(I2801:P2801)=COUNTA($I$2606:$P$2607),COUNTA(Q2801:AD2801)&gt;0),AND(D2801="",COUNTA(I2801:AD2801)=0)),0,1))</f>
        <v>0</v>
      </c>
      <c r="AL2801">
        <f t="shared" ref="AL2801:AL2864" si="1352">IF(AND(AC2801="X",COUNTIF(Q2801:AB2801,"X")&gt;0),1,0)</f>
        <v>0</v>
      </c>
      <c r="AN2801" s="167" t="b">
        <f t="shared" ref="AN2801:AN2864" si="1353">NOT(EXACT(D2801,UPPER(D2801)))</f>
        <v>0</v>
      </c>
      <c r="AO2801" s="167" t="str">
        <f t="shared" ref="AO2801:AO2864" si="1354">SUBSTITUTE( SUBSTITUTE( SUBSTITUTE( SUBSTITUTE( SUBSTITUTE( SUBSTITUTE( SUBSTITUTE( SUBSTITUTE( SUBSTITUTE( SUBSTITUTE(D2801, "á", "a"), "é", "e"), "í", "i"), "ó", "o"), "ú", "u"), "Á", "A"), "É", "E"), "Í", "I"), "Ó", "O"), "Ú", "U")</f>
        <v/>
      </c>
      <c r="AP2801" s="167" t="b">
        <f t="shared" ref="AP2801:AP2864" si="1355">NOT(EXACT(D2801,AO2801))</f>
        <v>0</v>
      </c>
      <c r="AQ2801" t="str">
        <f t="shared" ref="AQ2801:AQ2864" si="1356">SUBSTITUTE((SUBSTITUTE(SUBSTITUTE(SUBSTITUTE(D2801,".",""),",",""),"(","")),")","")</f>
        <v/>
      </c>
      <c r="AR2801" s="167" t="b">
        <f t="shared" ref="AR2801:AR2864" si="1357">NOT(EXACT(D2801,AQ2801))</f>
        <v>0</v>
      </c>
    </row>
    <row r="2802" spans="1:44" ht="15" customHeight="1">
      <c r="A2802" s="166"/>
      <c r="B2802" s="7"/>
      <c r="C2802" s="220" t="s">
        <v>995</v>
      </c>
      <c r="D2802" s="319"/>
      <c r="E2802" s="319"/>
      <c r="F2802" s="319"/>
      <c r="G2802" s="319"/>
      <c r="H2802" s="319"/>
      <c r="I2802" s="279"/>
      <c r="J2802" s="279"/>
      <c r="K2802" s="279"/>
      <c r="L2802" s="279"/>
      <c r="M2802" s="279"/>
      <c r="N2802" s="279"/>
      <c r="O2802" s="279"/>
      <c r="P2802" s="279"/>
      <c r="Q2802" s="317"/>
      <c r="R2802" s="318"/>
      <c r="S2802" s="317"/>
      <c r="T2802" s="318"/>
      <c r="U2802" s="317"/>
      <c r="V2802" s="318"/>
      <c r="W2802" s="317"/>
      <c r="X2802" s="318"/>
      <c r="Y2802" s="317"/>
      <c r="Z2802" s="318"/>
      <c r="AA2802" s="317"/>
      <c r="AB2802" s="318"/>
      <c r="AC2802" s="317"/>
      <c r="AD2802" s="318"/>
      <c r="AG2802">
        <f t="shared" si="1351"/>
        <v>0</v>
      </c>
      <c r="AL2802">
        <f t="shared" si="1352"/>
        <v>0</v>
      </c>
      <c r="AN2802" s="167" t="b">
        <f t="shared" si="1353"/>
        <v>0</v>
      </c>
      <c r="AO2802" s="167" t="str">
        <f t="shared" si="1354"/>
        <v/>
      </c>
      <c r="AP2802" s="167" t="b">
        <f t="shared" si="1355"/>
        <v>0</v>
      </c>
      <c r="AQ2802" t="str">
        <f t="shared" si="1356"/>
        <v/>
      </c>
      <c r="AR2802" s="167" t="b">
        <f t="shared" si="1357"/>
        <v>0</v>
      </c>
    </row>
    <row r="2803" spans="1:44" ht="15" customHeight="1">
      <c r="A2803" s="166"/>
      <c r="B2803" s="7"/>
      <c r="C2803" s="220" t="s">
        <v>996</v>
      </c>
      <c r="D2803" s="319"/>
      <c r="E2803" s="319"/>
      <c r="F2803" s="319"/>
      <c r="G2803" s="319"/>
      <c r="H2803" s="319"/>
      <c r="I2803" s="279"/>
      <c r="J2803" s="279"/>
      <c r="K2803" s="279"/>
      <c r="L2803" s="279"/>
      <c r="M2803" s="279"/>
      <c r="N2803" s="279"/>
      <c r="O2803" s="279"/>
      <c r="P2803" s="279"/>
      <c r="Q2803" s="317"/>
      <c r="R2803" s="318"/>
      <c r="S2803" s="317"/>
      <c r="T2803" s="318"/>
      <c r="U2803" s="317"/>
      <c r="V2803" s="318"/>
      <c r="W2803" s="317"/>
      <c r="X2803" s="318"/>
      <c r="Y2803" s="317"/>
      <c r="Z2803" s="318"/>
      <c r="AA2803" s="317"/>
      <c r="AB2803" s="318"/>
      <c r="AC2803" s="317"/>
      <c r="AD2803" s="318"/>
      <c r="AG2803">
        <f t="shared" si="1351"/>
        <v>0</v>
      </c>
      <c r="AL2803">
        <f t="shared" si="1352"/>
        <v>0</v>
      </c>
      <c r="AN2803" s="167" t="b">
        <f t="shared" si="1353"/>
        <v>0</v>
      </c>
      <c r="AO2803" s="167" t="str">
        <f t="shared" si="1354"/>
        <v/>
      </c>
      <c r="AP2803" s="167" t="b">
        <f t="shared" si="1355"/>
        <v>0</v>
      </c>
      <c r="AQ2803" t="str">
        <f t="shared" si="1356"/>
        <v/>
      </c>
      <c r="AR2803" s="167" t="b">
        <f t="shared" si="1357"/>
        <v>0</v>
      </c>
    </row>
    <row r="2804" spans="1:44" ht="15" customHeight="1">
      <c r="A2804" s="166"/>
      <c r="B2804" s="7"/>
      <c r="C2804" s="220" t="s">
        <v>997</v>
      </c>
      <c r="D2804" s="319"/>
      <c r="E2804" s="319"/>
      <c r="F2804" s="319"/>
      <c r="G2804" s="319"/>
      <c r="H2804" s="319"/>
      <c r="I2804" s="279"/>
      <c r="J2804" s="279"/>
      <c r="K2804" s="279"/>
      <c r="L2804" s="279"/>
      <c r="M2804" s="279"/>
      <c r="N2804" s="279"/>
      <c r="O2804" s="279"/>
      <c r="P2804" s="279"/>
      <c r="Q2804" s="317"/>
      <c r="R2804" s="318"/>
      <c r="S2804" s="317"/>
      <c r="T2804" s="318"/>
      <c r="U2804" s="317"/>
      <c r="V2804" s="318"/>
      <c r="W2804" s="317"/>
      <c r="X2804" s="318"/>
      <c r="Y2804" s="317"/>
      <c r="Z2804" s="318"/>
      <c r="AA2804" s="317"/>
      <c r="AB2804" s="318"/>
      <c r="AC2804" s="317"/>
      <c r="AD2804" s="318"/>
      <c r="AG2804">
        <f t="shared" si="1351"/>
        <v>0</v>
      </c>
      <c r="AL2804">
        <f t="shared" si="1352"/>
        <v>0</v>
      </c>
      <c r="AN2804" s="167" t="b">
        <f t="shared" si="1353"/>
        <v>0</v>
      </c>
      <c r="AO2804" s="167" t="str">
        <f t="shared" si="1354"/>
        <v/>
      </c>
      <c r="AP2804" s="167" t="b">
        <f t="shared" si="1355"/>
        <v>0</v>
      </c>
      <c r="AQ2804" t="str">
        <f t="shared" si="1356"/>
        <v/>
      </c>
      <c r="AR2804" s="167" t="b">
        <f t="shared" si="1357"/>
        <v>0</v>
      </c>
    </row>
    <row r="2805" spans="1:44" ht="15" customHeight="1">
      <c r="A2805" s="166"/>
      <c r="B2805" s="7"/>
      <c r="C2805" s="220" t="s">
        <v>998</v>
      </c>
      <c r="D2805" s="319"/>
      <c r="E2805" s="319"/>
      <c r="F2805" s="319"/>
      <c r="G2805" s="319"/>
      <c r="H2805" s="319"/>
      <c r="I2805" s="279"/>
      <c r="J2805" s="279"/>
      <c r="K2805" s="279"/>
      <c r="L2805" s="279"/>
      <c r="M2805" s="279"/>
      <c r="N2805" s="279"/>
      <c r="O2805" s="279"/>
      <c r="P2805" s="279"/>
      <c r="Q2805" s="317"/>
      <c r="R2805" s="318"/>
      <c r="S2805" s="317"/>
      <c r="T2805" s="318"/>
      <c r="U2805" s="317"/>
      <c r="V2805" s="318"/>
      <c r="W2805" s="317"/>
      <c r="X2805" s="318"/>
      <c r="Y2805" s="317"/>
      <c r="Z2805" s="318"/>
      <c r="AA2805" s="317"/>
      <c r="AB2805" s="318"/>
      <c r="AC2805" s="317"/>
      <c r="AD2805" s="318"/>
      <c r="AG2805">
        <f t="shared" si="1351"/>
        <v>0</v>
      </c>
      <c r="AL2805">
        <f t="shared" si="1352"/>
        <v>0</v>
      </c>
      <c r="AN2805" s="167" t="b">
        <f t="shared" si="1353"/>
        <v>0</v>
      </c>
      <c r="AO2805" s="167" t="str">
        <f t="shared" si="1354"/>
        <v/>
      </c>
      <c r="AP2805" s="167" t="b">
        <f t="shared" si="1355"/>
        <v>0</v>
      </c>
      <c r="AQ2805" t="str">
        <f t="shared" si="1356"/>
        <v/>
      </c>
      <c r="AR2805" s="167" t="b">
        <f t="shared" si="1357"/>
        <v>0</v>
      </c>
    </row>
    <row r="2806" spans="1:44" ht="15" customHeight="1">
      <c r="A2806" s="166"/>
      <c r="B2806" s="7"/>
      <c r="C2806" s="220" t="s">
        <v>999</v>
      </c>
      <c r="D2806" s="319"/>
      <c r="E2806" s="319"/>
      <c r="F2806" s="319"/>
      <c r="G2806" s="319"/>
      <c r="H2806" s="319"/>
      <c r="I2806" s="279"/>
      <c r="J2806" s="279"/>
      <c r="K2806" s="279"/>
      <c r="L2806" s="279"/>
      <c r="M2806" s="279"/>
      <c r="N2806" s="279"/>
      <c r="O2806" s="279"/>
      <c r="P2806" s="279"/>
      <c r="Q2806" s="317"/>
      <c r="R2806" s="318"/>
      <c r="S2806" s="317"/>
      <c r="T2806" s="318"/>
      <c r="U2806" s="317"/>
      <c r="V2806" s="318"/>
      <c r="W2806" s="317"/>
      <c r="X2806" s="318"/>
      <c r="Y2806" s="317"/>
      <c r="Z2806" s="318"/>
      <c r="AA2806" s="317"/>
      <c r="AB2806" s="318"/>
      <c r="AC2806" s="317"/>
      <c r="AD2806" s="318"/>
      <c r="AG2806">
        <f t="shared" si="1351"/>
        <v>0</v>
      </c>
      <c r="AL2806">
        <f t="shared" si="1352"/>
        <v>0</v>
      </c>
      <c r="AN2806" s="167" t="b">
        <f t="shared" si="1353"/>
        <v>0</v>
      </c>
      <c r="AO2806" s="167" t="str">
        <f t="shared" si="1354"/>
        <v/>
      </c>
      <c r="AP2806" s="167" t="b">
        <f t="shared" si="1355"/>
        <v>0</v>
      </c>
      <c r="AQ2806" t="str">
        <f t="shared" si="1356"/>
        <v/>
      </c>
      <c r="AR2806" s="167" t="b">
        <f t="shared" si="1357"/>
        <v>0</v>
      </c>
    </row>
    <row r="2807" spans="1:44" ht="15" customHeight="1">
      <c r="A2807" s="166"/>
      <c r="B2807" s="7"/>
      <c r="C2807" s="220" t="s">
        <v>1000</v>
      </c>
      <c r="D2807" s="319"/>
      <c r="E2807" s="319"/>
      <c r="F2807" s="319"/>
      <c r="G2807" s="319"/>
      <c r="H2807" s="319"/>
      <c r="I2807" s="279"/>
      <c r="J2807" s="279"/>
      <c r="K2807" s="279"/>
      <c r="L2807" s="279"/>
      <c r="M2807" s="279"/>
      <c r="N2807" s="279"/>
      <c r="O2807" s="279"/>
      <c r="P2807" s="279"/>
      <c r="Q2807" s="317"/>
      <c r="R2807" s="318"/>
      <c r="S2807" s="317"/>
      <c r="T2807" s="318"/>
      <c r="U2807" s="317"/>
      <c r="V2807" s="318"/>
      <c r="W2807" s="317"/>
      <c r="X2807" s="318"/>
      <c r="Y2807" s="317"/>
      <c r="Z2807" s="318"/>
      <c r="AA2807" s="317"/>
      <c r="AB2807" s="318"/>
      <c r="AC2807" s="317"/>
      <c r="AD2807" s="318"/>
      <c r="AG2807">
        <f t="shared" si="1351"/>
        <v>0</v>
      </c>
      <c r="AL2807">
        <f t="shared" si="1352"/>
        <v>0</v>
      </c>
      <c r="AN2807" s="167" t="b">
        <f t="shared" si="1353"/>
        <v>0</v>
      </c>
      <c r="AO2807" s="167" t="str">
        <f t="shared" si="1354"/>
        <v/>
      </c>
      <c r="AP2807" s="167" t="b">
        <f t="shared" si="1355"/>
        <v>0</v>
      </c>
      <c r="AQ2807" t="str">
        <f t="shared" si="1356"/>
        <v/>
      </c>
      <c r="AR2807" s="167" t="b">
        <f t="shared" si="1357"/>
        <v>0</v>
      </c>
    </row>
    <row r="2808" spans="1:44" ht="15" customHeight="1">
      <c r="A2808" s="166"/>
      <c r="B2808" s="7"/>
      <c r="C2808" s="220" t="s">
        <v>1001</v>
      </c>
      <c r="D2808" s="319"/>
      <c r="E2808" s="319"/>
      <c r="F2808" s="319"/>
      <c r="G2808" s="319"/>
      <c r="H2808" s="319"/>
      <c r="I2808" s="279"/>
      <c r="J2808" s="279"/>
      <c r="K2808" s="279"/>
      <c r="L2808" s="279"/>
      <c r="M2808" s="279"/>
      <c r="N2808" s="279"/>
      <c r="O2808" s="279"/>
      <c r="P2808" s="279"/>
      <c r="Q2808" s="317"/>
      <c r="R2808" s="318"/>
      <c r="S2808" s="317"/>
      <c r="T2808" s="318"/>
      <c r="U2808" s="317"/>
      <c r="V2808" s="318"/>
      <c r="W2808" s="317"/>
      <c r="X2808" s="318"/>
      <c r="Y2808" s="317"/>
      <c r="Z2808" s="318"/>
      <c r="AA2808" s="317"/>
      <c r="AB2808" s="318"/>
      <c r="AC2808" s="317"/>
      <c r="AD2808" s="318"/>
      <c r="AG2808">
        <f t="shared" si="1351"/>
        <v>0</v>
      </c>
      <c r="AL2808">
        <f t="shared" si="1352"/>
        <v>0</v>
      </c>
      <c r="AN2808" s="167" t="b">
        <f t="shared" si="1353"/>
        <v>0</v>
      </c>
      <c r="AO2808" s="167" t="str">
        <f t="shared" si="1354"/>
        <v/>
      </c>
      <c r="AP2808" s="167" t="b">
        <f t="shared" si="1355"/>
        <v>0</v>
      </c>
      <c r="AQ2808" t="str">
        <f t="shared" si="1356"/>
        <v/>
      </c>
      <c r="AR2808" s="167" t="b">
        <f t="shared" si="1357"/>
        <v>0</v>
      </c>
    </row>
    <row r="2809" spans="1:44" ht="15" customHeight="1">
      <c r="A2809" s="166"/>
      <c r="B2809" s="7"/>
      <c r="C2809" s="220" t="s">
        <v>1002</v>
      </c>
      <c r="D2809" s="319"/>
      <c r="E2809" s="319"/>
      <c r="F2809" s="319"/>
      <c r="G2809" s="319"/>
      <c r="H2809" s="319"/>
      <c r="I2809" s="279"/>
      <c r="J2809" s="279"/>
      <c r="K2809" s="279"/>
      <c r="L2809" s="279"/>
      <c r="M2809" s="279"/>
      <c r="N2809" s="279"/>
      <c r="O2809" s="279"/>
      <c r="P2809" s="279"/>
      <c r="Q2809" s="317"/>
      <c r="R2809" s="318"/>
      <c r="S2809" s="317"/>
      <c r="T2809" s="318"/>
      <c r="U2809" s="317"/>
      <c r="V2809" s="318"/>
      <c r="W2809" s="317"/>
      <c r="X2809" s="318"/>
      <c r="Y2809" s="317"/>
      <c r="Z2809" s="318"/>
      <c r="AA2809" s="317"/>
      <c r="AB2809" s="318"/>
      <c r="AC2809" s="317"/>
      <c r="AD2809" s="318"/>
      <c r="AG2809">
        <f t="shared" si="1351"/>
        <v>0</v>
      </c>
      <c r="AL2809">
        <f t="shared" si="1352"/>
        <v>0</v>
      </c>
      <c r="AN2809" s="167" t="b">
        <f t="shared" si="1353"/>
        <v>0</v>
      </c>
      <c r="AO2809" s="167" t="str">
        <f t="shared" si="1354"/>
        <v/>
      </c>
      <c r="AP2809" s="167" t="b">
        <f t="shared" si="1355"/>
        <v>0</v>
      </c>
      <c r="AQ2809" t="str">
        <f t="shared" si="1356"/>
        <v/>
      </c>
      <c r="AR2809" s="167" t="b">
        <f t="shared" si="1357"/>
        <v>0</v>
      </c>
    </row>
    <row r="2810" spans="1:44" ht="15" customHeight="1">
      <c r="A2810" s="166"/>
      <c r="B2810" s="7"/>
      <c r="C2810" s="220" t="s">
        <v>1003</v>
      </c>
      <c r="D2810" s="319"/>
      <c r="E2810" s="319"/>
      <c r="F2810" s="319"/>
      <c r="G2810" s="319"/>
      <c r="H2810" s="319"/>
      <c r="I2810" s="279"/>
      <c r="J2810" s="279"/>
      <c r="K2810" s="279"/>
      <c r="L2810" s="279"/>
      <c r="M2810" s="279"/>
      <c r="N2810" s="279"/>
      <c r="O2810" s="279"/>
      <c r="P2810" s="279"/>
      <c r="Q2810" s="317"/>
      <c r="R2810" s="318"/>
      <c r="S2810" s="317"/>
      <c r="T2810" s="318"/>
      <c r="U2810" s="317"/>
      <c r="V2810" s="318"/>
      <c r="W2810" s="317"/>
      <c r="X2810" s="318"/>
      <c r="Y2810" s="317"/>
      <c r="Z2810" s="318"/>
      <c r="AA2810" s="317"/>
      <c r="AB2810" s="318"/>
      <c r="AC2810" s="317"/>
      <c r="AD2810" s="318"/>
      <c r="AG2810">
        <f t="shared" si="1351"/>
        <v>0</v>
      </c>
      <c r="AL2810">
        <f t="shared" si="1352"/>
        <v>0</v>
      </c>
      <c r="AN2810" s="167" t="b">
        <f t="shared" si="1353"/>
        <v>0</v>
      </c>
      <c r="AO2810" s="167" t="str">
        <f t="shared" si="1354"/>
        <v/>
      </c>
      <c r="AP2810" s="167" t="b">
        <f t="shared" si="1355"/>
        <v>0</v>
      </c>
      <c r="AQ2810" t="str">
        <f t="shared" si="1356"/>
        <v/>
      </c>
      <c r="AR2810" s="167" t="b">
        <f t="shared" si="1357"/>
        <v>0</v>
      </c>
    </row>
    <row r="2811" spans="1:44" ht="15" customHeight="1">
      <c r="A2811" s="166"/>
      <c r="B2811" s="7"/>
      <c r="C2811" s="220" t="s">
        <v>1004</v>
      </c>
      <c r="D2811" s="319"/>
      <c r="E2811" s="319"/>
      <c r="F2811" s="319"/>
      <c r="G2811" s="319"/>
      <c r="H2811" s="319"/>
      <c r="I2811" s="279"/>
      <c r="J2811" s="279"/>
      <c r="K2811" s="279"/>
      <c r="L2811" s="279"/>
      <c r="M2811" s="279"/>
      <c r="N2811" s="279"/>
      <c r="O2811" s="279"/>
      <c r="P2811" s="279"/>
      <c r="Q2811" s="317"/>
      <c r="R2811" s="318"/>
      <c r="S2811" s="317"/>
      <c r="T2811" s="318"/>
      <c r="U2811" s="317"/>
      <c r="V2811" s="318"/>
      <c r="W2811" s="317"/>
      <c r="X2811" s="318"/>
      <c r="Y2811" s="317"/>
      <c r="Z2811" s="318"/>
      <c r="AA2811" s="317"/>
      <c r="AB2811" s="318"/>
      <c r="AC2811" s="317"/>
      <c r="AD2811" s="318"/>
      <c r="AG2811">
        <f t="shared" si="1351"/>
        <v>0</v>
      </c>
      <c r="AL2811">
        <f t="shared" si="1352"/>
        <v>0</v>
      </c>
      <c r="AN2811" s="167" t="b">
        <f t="shared" si="1353"/>
        <v>0</v>
      </c>
      <c r="AO2811" s="167" t="str">
        <f t="shared" si="1354"/>
        <v/>
      </c>
      <c r="AP2811" s="167" t="b">
        <f t="shared" si="1355"/>
        <v>0</v>
      </c>
      <c r="AQ2811" t="str">
        <f t="shared" si="1356"/>
        <v/>
      </c>
      <c r="AR2811" s="167" t="b">
        <f t="shared" si="1357"/>
        <v>0</v>
      </c>
    </row>
    <row r="2812" spans="1:44" ht="15" customHeight="1">
      <c r="A2812" s="166"/>
      <c r="B2812" s="7"/>
      <c r="C2812" s="220" t="s">
        <v>1005</v>
      </c>
      <c r="D2812" s="319"/>
      <c r="E2812" s="319"/>
      <c r="F2812" s="319"/>
      <c r="G2812" s="319"/>
      <c r="H2812" s="319"/>
      <c r="I2812" s="279"/>
      <c r="J2812" s="279"/>
      <c r="K2812" s="279"/>
      <c r="L2812" s="279"/>
      <c r="M2812" s="279"/>
      <c r="N2812" s="279"/>
      <c r="O2812" s="279"/>
      <c r="P2812" s="279"/>
      <c r="Q2812" s="317"/>
      <c r="R2812" s="318"/>
      <c r="S2812" s="317"/>
      <c r="T2812" s="318"/>
      <c r="U2812" s="317"/>
      <c r="V2812" s="318"/>
      <c r="W2812" s="317"/>
      <c r="X2812" s="318"/>
      <c r="Y2812" s="317"/>
      <c r="Z2812" s="318"/>
      <c r="AA2812" s="317"/>
      <c r="AB2812" s="318"/>
      <c r="AC2812" s="317"/>
      <c r="AD2812" s="318"/>
      <c r="AG2812">
        <f t="shared" si="1351"/>
        <v>0</v>
      </c>
      <c r="AL2812">
        <f t="shared" si="1352"/>
        <v>0</v>
      </c>
      <c r="AN2812" s="167" t="b">
        <f t="shared" si="1353"/>
        <v>0</v>
      </c>
      <c r="AO2812" s="167" t="str">
        <f t="shared" si="1354"/>
        <v/>
      </c>
      <c r="AP2812" s="167" t="b">
        <f t="shared" si="1355"/>
        <v>0</v>
      </c>
      <c r="AQ2812" t="str">
        <f t="shared" si="1356"/>
        <v/>
      </c>
      <c r="AR2812" s="167" t="b">
        <f t="shared" si="1357"/>
        <v>0</v>
      </c>
    </row>
    <row r="2813" spans="1:44" ht="15" customHeight="1">
      <c r="A2813" s="166"/>
      <c r="B2813" s="7"/>
      <c r="C2813" s="220" t="s">
        <v>1006</v>
      </c>
      <c r="D2813" s="319"/>
      <c r="E2813" s="319"/>
      <c r="F2813" s="319"/>
      <c r="G2813" s="319"/>
      <c r="H2813" s="319"/>
      <c r="I2813" s="279"/>
      <c r="J2813" s="279"/>
      <c r="K2813" s="279"/>
      <c r="L2813" s="279"/>
      <c r="M2813" s="279"/>
      <c r="N2813" s="279"/>
      <c r="O2813" s="279"/>
      <c r="P2813" s="279"/>
      <c r="Q2813" s="317"/>
      <c r="R2813" s="318"/>
      <c r="S2813" s="317"/>
      <c r="T2813" s="318"/>
      <c r="U2813" s="317"/>
      <c r="V2813" s="318"/>
      <c r="W2813" s="317"/>
      <c r="X2813" s="318"/>
      <c r="Y2813" s="317"/>
      <c r="Z2813" s="318"/>
      <c r="AA2813" s="317"/>
      <c r="AB2813" s="318"/>
      <c r="AC2813" s="317"/>
      <c r="AD2813" s="318"/>
      <c r="AG2813">
        <f t="shared" si="1351"/>
        <v>0</v>
      </c>
      <c r="AL2813">
        <f t="shared" si="1352"/>
        <v>0</v>
      </c>
      <c r="AN2813" s="167" t="b">
        <f t="shared" si="1353"/>
        <v>0</v>
      </c>
      <c r="AO2813" s="167" t="str">
        <f t="shared" si="1354"/>
        <v/>
      </c>
      <c r="AP2813" s="167" t="b">
        <f t="shared" si="1355"/>
        <v>0</v>
      </c>
      <c r="AQ2813" t="str">
        <f t="shared" si="1356"/>
        <v/>
      </c>
      <c r="AR2813" s="167" t="b">
        <f t="shared" si="1357"/>
        <v>0</v>
      </c>
    </row>
    <row r="2814" spans="1:44" ht="15" customHeight="1">
      <c r="A2814" s="166"/>
      <c r="B2814" s="7"/>
      <c r="C2814" s="220" t="s">
        <v>1007</v>
      </c>
      <c r="D2814" s="319"/>
      <c r="E2814" s="319"/>
      <c r="F2814" s="319"/>
      <c r="G2814" s="319"/>
      <c r="H2814" s="319"/>
      <c r="I2814" s="279"/>
      <c r="J2814" s="279"/>
      <c r="K2814" s="279"/>
      <c r="L2814" s="279"/>
      <c r="M2814" s="279"/>
      <c r="N2814" s="279"/>
      <c r="O2814" s="279"/>
      <c r="P2814" s="279"/>
      <c r="Q2814" s="317"/>
      <c r="R2814" s="318"/>
      <c r="S2814" s="317"/>
      <c r="T2814" s="318"/>
      <c r="U2814" s="317"/>
      <c r="V2814" s="318"/>
      <c r="W2814" s="317"/>
      <c r="X2814" s="318"/>
      <c r="Y2814" s="317"/>
      <c r="Z2814" s="318"/>
      <c r="AA2814" s="317"/>
      <c r="AB2814" s="318"/>
      <c r="AC2814" s="317"/>
      <c r="AD2814" s="318"/>
      <c r="AG2814">
        <f t="shared" si="1351"/>
        <v>0</v>
      </c>
      <c r="AL2814">
        <f t="shared" si="1352"/>
        <v>0</v>
      </c>
      <c r="AN2814" s="167" t="b">
        <f t="shared" si="1353"/>
        <v>0</v>
      </c>
      <c r="AO2814" s="167" t="str">
        <f t="shared" si="1354"/>
        <v/>
      </c>
      <c r="AP2814" s="167" t="b">
        <f t="shared" si="1355"/>
        <v>0</v>
      </c>
      <c r="AQ2814" t="str">
        <f t="shared" si="1356"/>
        <v/>
      </c>
      <c r="AR2814" s="167" t="b">
        <f t="shared" si="1357"/>
        <v>0</v>
      </c>
    </row>
    <row r="2815" spans="1:44" ht="15" customHeight="1">
      <c r="A2815" s="166"/>
      <c r="B2815" s="7"/>
      <c r="C2815" s="220" t="s">
        <v>1008</v>
      </c>
      <c r="D2815" s="319"/>
      <c r="E2815" s="319"/>
      <c r="F2815" s="319"/>
      <c r="G2815" s="319"/>
      <c r="H2815" s="319"/>
      <c r="I2815" s="279"/>
      <c r="J2815" s="279"/>
      <c r="K2815" s="279"/>
      <c r="L2815" s="279"/>
      <c r="M2815" s="279"/>
      <c r="N2815" s="279"/>
      <c r="O2815" s="279"/>
      <c r="P2815" s="279"/>
      <c r="Q2815" s="317"/>
      <c r="R2815" s="318"/>
      <c r="S2815" s="317"/>
      <c r="T2815" s="318"/>
      <c r="U2815" s="317"/>
      <c r="V2815" s="318"/>
      <c r="W2815" s="317"/>
      <c r="X2815" s="318"/>
      <c r="Y2815" s="317"/>
      <c r="Z2815" s="318"/>
      <c r="AA2815" s="317"/>
      <c r="AB2815" s="318"/>
      <c r="AC2815" s="317"/>
      <c r="AD2815" s="318"/>
      <c r="AG2815">
        <f t="shared" si="1351"/>
        <v>0</v>
      </c>
      <c r="AL2815">
        <f t="shared" si="1352"/>
        <v>0</v>
      </c>
      <c r="AN2815" s="167" t="b">
        <f t="shared" si="1353"/>
        <v>0</v>
      </c>
      <c r="AO2815" s="167" t="str">
        <f t="shared" si="1354"/>
        <v/>
      </c>
      <c r="AP2815" s="167" t="b">
        <f t="shared" si="1355"/>
        <v>0</v>
      </c>
      <c r="AQ2815" t="str">
        <f t="shared" si="1356"/>
        <v/>
      </c>
      <c r="AR2815" s="167" t="b">
        <f t="shared" si="1357"/>
        <v>0</v>
      </c>
    </row>
    <row r="2816" spans="1:44" ht="15" customHeight="1">
      <c r="A2816" s="166"/>
      <c r="B2816" s="7"/>
      <c r="C2816" s="220" t="s">
        <v>1009</v>
      </c>
      <c r="D2816" s="319"/>
      <c r="E2816" s="319"/>
      <c r="F2816" s="319"/>
      <c r="G2816" s="319"/>
      <c r="H2816" s="319"/>
      <c r="I2816" s="279"/>
      <c r="J2816" s="279"/>
      <c r="K2816" s="279"/>
      <c r="L2816" s="279"/>
      <c r="M2816" s="279"/>
      <c r="N2816" s="279"/>
      <c r="O2816" s="279"/>
      <c r="P2816" s="279"/>
      <c r="Q2816" s="317"/>
      <c r="R2816" s="318"/>
      <c r="S2816" s="317"/>
      <c r="T2816" s="318"/>
      <c r="U2816" s="317"/>
      <c r="V2816" s="318"/>
      <c r="W2816" s="317"/>
      <c r="X2816" s="318"/>
      <c r="Y2816" s="317"/>
      <c r="Z2816" s="318"/>
      <c r="AA2816" s="317"/>
      <c r="AB2816" s="318"/>
      <c r="AC2816" s="317"/>
      <c r="AD2816" s="318"/>
      <c r="AG2816">
        <f t="shared" si="1351"/>
        <v>0</v>
      </c>
      <c r="AL2816">
        <f t="shared" si="1352"/>
        <v>0</v>
      </c>
      <c r="AN2816" s="167" t="b">
        <f t="shared" si="1353"/>
        <v>0</v>
      </c>
      <c r="AO2816" s="167" t="str">
        <f t="shared" si="1354"/>
        <v/>
      </c>
      <c r="AP2816" s="167" t="b">
        <f t="shared" si="1355"/>
        <v>0</v>
      </c>
      <c r="AQ2816" t="str">
        <f t="shared" si="1356"/>
        <v/>
      </c>
      <c r="AR2816" s="167" t="b">
        <f t="shared" si="1357"/>
        <v>0</v>
      </c>
    </row>
    <row r="2817" spans="1:44" ht="15" customHeight="1">
      <c r="A2817" s="166"/>
      <c r="B2817" s="7"/>
      <c r="C2817" s="220" t="s">
        <v>1010</v>
      </c>
      <c r="D2817" s="319"/>
      <c r="E2817" s="319"/>
      <c r="F2817" s="319"/>
      <c r="G2817" s="319"/>
      <c r="H2817" s="319"/>
      <c r="I2817" s="279"/>
      <c r="J2817" s="279"/>
      <c r="K2817" s="279"/>
      <c r="L2817" s="279"/>
      <c r="M2817" s="279"/>
      <c r="N2817" s="279"/>
      <c r="O2817" s="279"/>
      <c r="P2817" s="279"/>
      <c r="Q2817" s="317"/>
      <c r="R2817" s="318"/>
      <c r="S2817" s="317"/>
      <c r="T2817" s="318"/>
      <c r="U2817" s="317"/>
      <c r="V2817" s="318"/>
      <c r="W2817" s="317"/>
      <c r="X2817" s="318"/>
      <c r="Y2817" s="317"/>
      <c r="Z2817" s="318"/>
      <c r="AA2817" s="317"/>
      <c r="AB2817" s="318"/>
      <c r="AC2817" s="317"/>
      <c r="AD2817" s="318"/>
      <c r="AG2817">
        <f t="shared" si="1351"/>
        <v>0</v>
      </c>
      <c r="AL2817">
        <f t="shared" si="1352"/>
        <v>0</v>
      </c>
      <c r="AN2817" s="167" t="b">
        <f t="shared" si="1353"/>
        <v>0</v>
      </c>
      <c r="AO2817" s="167" t="str">
        <f t="shared" si="1354"/>
        <v/>
      </c>
      <c r="AP2817" s="167" t="b">
        <f t="shared" si="1355"/>
        <v>0</v>
      </c>
      <c r="AQ2817" t="str">
        <f t="shared" si="1356"/>
        <v/>
      </c>
      <c r="AR2817" s="167" t="b">
        <f t="shared" si="1357"/>
        <v>0</v>
      </c>
    </row>
    <row r="2818" spans="1:44" ht="15" customHeight="1">
      <c r="A2818" s="166"/>
      <c r="B2818" s="7"/>
      <c r="C2818" s="220" t="s">
        <v>1011</v>
      </c>
      <c r="D2818" s="319"/>
      <c r="E2818" s="319"/>
      <c r="F2818" s="319"/>
      <c r="G2818" s="319"/>
      <c r="H2818" s="319"/>
      <c r="I2818" s="279"/>
      <c r="J2818" s="279"/>
      <c r="K2818" s="279"/>
      <c r="L2818" s="279"/>
      <c r="M2818" s="279"/>
      <c r="N2818" s="279"/>
      <c r="O2818" s="279"/>
      <c r="P2818" s="279"/>
      <c r="Q2818" s="317"/>
      <c r="R2818" s="318"/>
      <c r="S2818" s="317"/>
      <c r="T2818" s="318"/>
      <c r="U2818" s="317"/>
      <c r="V2818" s="318"/>
      <c r="W2818" s="317"/>
      <c r="X2818" s="318"/>
      <c r="Y2818" s="317"/>
      <c r="Z2818" s="318"/>
      <c r="AA2818" s="317"/>
      <c r="AB2818" s="318"/>
      <c r="AC2818" s="317"/>
      <c r="AD2818" s="318"/>
      <c r="AG2818">
        <f t="shared" si="1351"/>
        <v>0</v>
      </c>
      <c r="AL2818">
        <f t="shared" si="1352"/>
        <v>0</v>
      </c>
      <c r="AN2818" s="167" t="b">
        <f t="shared" si="1353"/>
        <v>0</v>
      </c>
      <c r="AO2818" s="167" t="str">
        <f t="shared" si="1354"/>
        <v/>
      </c>
      <c r="AP2818" s="167" t="b">
        <f t="shared" si="1355"/>
        <v>0</v>
      </c>
      <c r="AQ2818" t="str">
        <f t="shared" si="1356"/>
        <v/>
      </c>
      <c r="AR2818" s="167" t="b">
        <f t="shared" si="1357"/>
        <v>0</v>
      </c>
    </row>
    <row r="2819" spans="1:44" ht="15" customHeight="1">
      <c r="A2819" s="166"/>
      <c r="B2819" s="7"/>
      <c r="C2819" s="220" t="s">
        <v>1012</v>
      </c>
      <c r="D2819" s="319"/>
      <c r="E2819" s="319"/>
      <c r="F2819" s="319"/>
      <c r="G2819" s="319"/>
      <c r="H2819" s="319"/>
      <c r="I2819" s="279"/>
      <c r="J2819" s="279"/>
      <c r="K2819" s="279"/>
      <c r="L2819" s="279"/>
      <c r="M2819" s="279"/>
      <c r="N2819" s="279"/>
      <c r="O2819" s="279"/>
      <c r="P2819" s="279"/>
      <c r="Q2819" s="317"/>
      <c r="R2819" s="318"/>
      <c r="S2819" s="317"/>
      <c r="T2819" s="318"/>
      <c r="U2819" s="317"/>
      <c r="V2819" s="318"/>
      <c r="W2819" s="317"/>
      <c r="X2819" s="318"/>
      <c r="Y2819" s="317"/>
      <c r="Z2819" s="318"/>
      <c r="AA2819" s="317"/>
      <c r="AB2819" s="318"/>
      <c r="AC2819" s="317"/>
      <c r="AD2819" s="318"/>
      <c r="AG2819">
        <f t="shared" si="1351"/>
        <v>0</v>
      </c>
      <c r="AL2819">
        <f t="shared" si="1352"/>
        <v>0</v>
      </c>
      <c r="AN2819" s="167" t="b">
        <f t="shared" si="1353"/>
        <v>0</v>
      </c>
      <c r="AO2819" s="167" t="str">
        <f t="shared" si="1354"/>
        <v/>
      </c>
      <c r="AP2819" s="167" t="b">
        <f t="shared" si="1355"/>
        <v>0</v>
      </c>
      <c r="AQ2819" t="str">
        <f t="shared" si="1356"/>
        <v/>
      </c>
      <c r="AR2819" s="167" t="b">
        <f t="shared" si="1357"/>
        <v>0</v>
      </c>
    </row>
    <row r="2820" spans="1:44" ht="15" customHeight="1">
      <c r="A2820" s="166"/>
      <c r="B2820" s="7"/>
      <c r="C2820" s="220" t="s">
        <v>1013</v>
      </c>
      <c r="D2820" s="319"/>
      <c r="E2820" s="319"/>
      <c r="F2820" s="319"/>
      <c r="G2820" s="319"/>
      <c r="H2820" s="319"/>
      <c r="I2820" s="279"/>
      <c r="J2820" s="279"/>
      <c r="K2820" s="279"/>
      <c r="L2820" s="279"/>
      <c r="M2820" s="279"/>
      <c r="N2820" s="279"/>
      <c r="O2820" s="279"/>
      <c r="P2820" s="279"/>
      <c r="Q2820" s="317"/>
      <c r="R2820" s="318"/>
      <c r="S2820" s="317"/>
      <c r="T2820" s="318"/>
      <c r="U2820" s="317"/>
      <c r="V2820" s="318"/>
      <c r="W2820" s="317"/>
      <c r="X2820" s="318"/>
      <c r="Y2820" s="317"/>
      <c r="Z2820" s="318"/>
      <c r="AA2820" s="317"/>
      <c r="AB2820" s="318"/>
      <c r="AC2820" s="317"/>
      <c r="AD2820" s="318"/>
      <c r="AG2820">
        <f t="shared" si="1351"/>
        <v>0</v>
      </c>
      <c r="AL2820">
        <f t="shared" si="1352"/>
        <v>0</v>
      </c>
      <c r="AN2820" s="167" t="b">
        <f t="shared" si="1353"/>
        <v>0</v>
      </c>
      <c r="AO2820" s="167" t="str">
        <f t="shared" si="1354"/>
        <v/>
      </c>
      <c r="AP2820" s="167" t="b">
        <f t="shared" si="1355"/>
        <v>0</v>
      </c>
      <c r="AQ2820" t="str">
        <f t="shared" si="1356"/>
        <v/>
      </c>
      <c r="AR2820" s="167" t="b">
        <f t="shared" si="1357"/>
        <v>0</v>
      </c>
    </row>
    <row r="2821" spans="1:44" ht="15" customHeight="1">
      <c r="A2821" s="166"/>
      <c r="B2821" s="7"/>
      <c r="C2821" s="220" t="s">
        <v>1014</v>
      </c>
      <c r="D2821" s="319"/>
      <c r="E2821" s="319"/>
      <c r="F2821" s="319"/>
      <c r="G2821" s="319"/>
      <c r="H2821" s="319"/>
      <c r="I2821" s="279"/>
      <c r="J2821" s="279"/>
      <c r="K2821" s="279"/>
      <c r="L2821" s="279"/>
      <c r="M2821" s="279"/>
      <c r="N2821" s="279"/>
      <c r="O2821" s="279"/>
      <c r="P2821" s="279"/>
      <c r="Q2821" s="317"/>
      <c r="R2821" s="318"/>
      <c r="S2821" s="317"/>
      <c r="T2821" s="318"/>
      <c r="U2821" s="317"/>
      <c r="V2821" s="318"/>
      <c r="W2821" s="317"/>
      <c r="X2821" s="318"/>
      <c r="Y2821" s="317"/>
      <c r="Z2821" s="318"/>
      <c r="AA2821" s="317"/>
      <c r="AB2821" s="318"/>
      <c r="AC2821" s="317"/>
      <c r="AD2821" s="318"/>
      <c r="AG2821">
        <f t="shared" si="1351"/>
        <v>0</v>
      </c>
      <c r="AL2821">
        <f t="shared" si="1352"/>
        <v>0</v>
      </c>
      <c r="AN2821" s="167" t="b">
        <f t="shared" si="1353"/>
        <v>0</v>
      </c>
      <c r="AO2821" s="167" t="str">
        <f t="shared" si="1354"/>
        <v/>
      </c>
      <c r="AP2821" s="167" t="b">
        <f t="shared" si="1355"/>
        <v>0</v>
      </c>
      <c r="AQ2821" t="str">
        <f t="shared" si="1356"/>
        <v/>
      </c>
      <c r="AR2821" s="167" t="b">
        <f t="shared" si="1357"/>
        <v>0</v>
      </c>
    </row>
    <row r="2822" spans="1:44" ht="15" customHeight="1">
      <c r="A2822" s="166"/>
      <c r="B2822" s="7"/>
      <c r="C2822" s="220" t="s">
        <v>1015</v>
      </c>
      <c r="D2822" s="319"/>
      <c r="E2822" s="319"/>
      <c r="F2822" s="319"/>
      <c r="G2822" s="319"/>
      <c r="H2822" s="319"/>
      <c r="I2822" s="279"/>
      <c r="J2822" s="279"/>
      <c r="K2822" s="279"/>
      <c r="L2822" s="279"/>
      <c r="M2822" s="279"/>
      <c r="N2822" s="279"/>
      <c r="O2822" s="279"/>
      <c r="P2822" s="279"/>
      <c r="Q2822" s="317"/>
      <c r="R2822" s="318"/>
      <c r="S2822" s="317"/>
      <c r="T2822" s="318"/>
      <c r="U2822" s="317"/>
      <c r="V2822" s="318"/>
      <c r="W2822" s="317"/>
      <c r="X2822" s="318"/>
      <c r="Y2822" s="317"/>
      <c r="Z2822" s="318"/>
      <c r="AA2822" s="317"/>
      <c r="AB2822" s="318"/>
      <c r="AC2822" s="317"/>
      <c r="AD2822" s="318"/>
      <c r="AG2822">
        <f t="shared" si="1351"/>
        <v>0</v>
      </c>
      <c r="AL2822">
        <f t="shared" si="1352"/>
        <v>0</v>
      </c>
      <c r="AN2822" s="167" t="b">
        <f t="shared" si="1353"/>
        <v>0</v>
      </c>
      <c r="AO2822" s="167" t="str">
        <f t="shared" si="1354"/>
        <v/>
      </c>
      <c r="AP2822" s="167" t="b">
        <f t="shared" si="1355"/>
        <v>0</v>
      </c>
      <c r="AQ2822" t="str">
        <f t="shared" si="1356"/>
        <v/>
      </c>
      <c r="AR2822" s="167" t="b">
        <f t="shared" si="1357"/>
        <v>0</v>
      </c>
    </row>
    <row r="2823" spans="1:44" ht="15" customHeight="1">
      <c r="A2823" s="166"/>
      <c r="B2823" s="7"/>
      <c r="C2823" s="220" t="s">
        <v>1016</v>
      </c>
      <c r="D2823" s="319"/>
      <c r="E2823" s="319"/>
      <c r="F2823" s="319"/>
      <c r="G2823" s="319"/>
      <c r="H2823" s="319"/>
      <c r="I2823" s="279"/>
      <c r="J2823" s="279"/>
      <c r="K2823" s="279"/>
      <c r="L2823" s="279"/>
      <c r="M2823" s="279"/>
      <c r="N2823" s="279"/>
      <c r="O2823" s="279"/>
      <c r="P2823" s="279"/>
      <c r="Q2823" s="317"/>
      <c r="R2823" s="318"/>
      <c r="S2823" s="317"/>
      <c r="T2823" s="318"/>
      <c r="U2823" s="317"/>
      <c r="V2823" s="318"/>
      <c r="W2823" s="317"/>
      <c r="X2823" s="318"/>
      <c r="Y2823" s="317"/>
      <c r="Z2823" s="318"/>
      <c r="AA2823" s="317"/>
      <c r="AB2823" s="318"/>
      <c r="AC2823" s="317"/>
      <c r="AD2823" s="318"/>
      <c r="AG2823">
        <f t="shared" si="1351"/>
        <v>0</v>
      </c>
      <c r="AL2823">
        <f t="shared" si="1352"/>
        <v>0</v>
      </c>
      <c r="AN2823" s="167" t="b">
        <f t="shared" si="1353"/>
        <v>0</v>
      </c>
      <c r="AO2823" s="167" t="str">
        <f t="shared" si="1354"/>
        <v/>
      </c>
      <c r="AP2823" s="167" t="b">
        <f t="shared" si="1355"/>
        <v>0</v>
      </c>
      <c r="AQ2823" t="str">
        <f t="shared" si="1356"/>
        <v/>
      </c>
      <c r="AR2823" s="167" t="b">
        <f t="shared" si="1357"/>
        <v>0</v>
      </c>
    </row>
    <row r="2824" spans="1:44" ht="15" customHeight="1">
      <c r="A2824" s="166"/>
      <c r="B2824" s="7"/>
      <c r="C2824" s="220" t="s">
        <v>1017</v>
      </c>
      <c r="D2824" s="319"/>
      <c r="E2824" s="319"/>
      <c r="F2824" s="319"/>
      <c r="G2824" s="319"/>
      <c r="H2824" s="319"/>
      <c r="I2824" s="279"/>
      <c r="J2824" s="279"/>
      <c r="K2824" s="279"/>
      <c r="L2824" s="279"/>
      <c r="M2824" s="279"/>
      <c r="N2824" s="279"/>
      <c r="O2824" s="279"/>
      <c r="P2824" s="279"/>
      <c r="Q2824" s="317"/>
      <c r="R2824" s="318"/>
      <c r="S2824" s="317"/>
      <c r="T2824" s="318"/>
      <c r="U2824" s="317"/>
      <c r="V2824" s="318"/>
      <c r="W2824" s="317"/>
      <c r="X2824" s="318"/>
      <c r="Y2824" s="317"/>
      <c r="Z2824" s="318"/>
      <c r="AA2824" s="317"/>
      <c r="AB2824" s="318"/>
      <c r="AC2824" s="317"/>
      <c r="AD2824" s="318"/>
      <c r="AG2824">
        <f t="shared" si="1351"/>
        <v>0</v>
      </c>
      <c r="AL2824">
        <f t="shared" si="1352"/>
        <v>0</v>
      </c>
      <c r="AN2824" s="167" t="b">
        <f t="shared" si="1353"/>
        <v>0</v>
      </c>
      <c r="AO2824" s="167" t="str">
        <f t="shared" si="1354"/>
        <v/>
      </c>
      <c r="AP2824" s="167" t="b">
        <f t="shared" si="1355"/>
        <v>0</v>
      </c>
      <c r="AQ2824" t="str">
        <f t="shared" si="1356"/>
        <v/>
      </c>
      <c r="AR2824" s="167" t="b">
        <f t="shared" si="1357"/>
        <v>0</v>
      </c>
    </row>
    <row r="2825" spans="1:44" ht="15" customHeight="1">
      <c r="A2825" s="166"/>
      <c r="B2825" s="7"/>
      <c r="C2825" s="220" t="s">
        <v>1018</v>
      </c>
      <c r="D2825" s="319"/>
      <c r="E2825" s="319"/>
      <c r="F2825" s="319"/>
      <c r="G2825" s="319"/>
      <c r="H2825" s="319"/>
      <c r="I2825" s="279"/>
      <c r="J2825" s="279"/>
      <c r="K2825" s="279"/>
      <c r="L2825" s="279"/>
      <c r="M2825" s="279"/>
      <c r="N2825" s="279"/>
      <c r="O2825" s="279"/>
      <c r="P2825" s="279"/>
      <c r="Q2825" s="317"/>
      <c r="R2825" s="318"/>
      <c r="S2825" s="317"/>
      <c r="T2825" s="318"/>
      <c r="U2825" s="317"/>
      <c r="V2825" s="318"/>
      <c r="W2825" s="317"/>
      <c r="X2825" s="318"/>
      <c r="Y2825" s="317"/>
      <c r="Z2825" s="318"/>
      <c r="AA2825" s="317"/>
      <c r="AB2825" s="318"/>
      <c r="AC2825" s="317"/>
      <c r="AD2825" s="318"/>
      <c r="AG2825">
        <f t="shared" si="1351"/>
        <v>0</v>
      </c>
      <c r="AL2825">
        <f t="shared" si="1352"/>
        <v>0</v>
      </c>
      <c r="AN2825" s="167" t="b">
        <f t="shared" si="1353"/>
        <v>0</v>
      </c>
      <c r="AO2825" s="167" t="str">
        <f t="shared" si="1354"/>
        <v/>
      </c>
      <c r="AP2825" s="167" t="b">
        <f t="shared" si="1355"/>
        <v>0</v>
      </c>
      <c r="AQ2825" t="str">
        <f t="shared" si="1356"/>
        <v/>
      </c>
      <c r="AR2825" s="167" t="b">
        <f t="shared" si="1357"/>
        <v>0</v>
      </c>
    </row>
    <row r="2826" spans="1:44" ht="15" customHeight="1">
      <c r="A2826" s="166"/>
      <c r="B2826" s="7"/>
      <c r="C2826" s="220" t="s">
        <v>1019</v>
      </c>
      <c r="D2826" s="319"/>
      <c r="E2826" s="319"/>
      <c r="F2826" s="319"/>
      <c r="G2826" s="319"/>
      <c r="H2826" s="319"/>
      <c r="I2826" s="279"/>
      <c r="J2826" s="279"/>
      <c r="K2826" s="279"/>
      <c r="L2826" s="279"/>
      <c r="M2826" s="279"/>
      <c r="N2826" s="279"/>
      <c r="O2826" s="279"/>
      <c r="P2826" s="279"/>
      <c r="Q2826" s="317"/>
      <c r="R2826" s="318"/>
      <c r="S2826" s="317"/>
      <c r="T2826" s="318"/>
      <c r="U2826" s="317"/>
      <c r="V2826" s="318"/>
      <c r="W2826" s="317"/>
      <c r="X2826" s="318"/>
      <c r="Y2826" s="317"/>
      <c r="Z2826" s="318"/>
      <c r="AA2826" s="317"/>
      <c r="AB2826" s="318"/>
      <c r="AC2826" s="317"/>
      <c r="AD2826" s="318"/>
      <c r="AG2826">
        <f t="shared" si="1351"/>
        <v>0</v>
      </c>
      <c r="AL2826">
        <f t="shared" si="1352"/>
        <v>0</v>
      </c>
      <c r="AN2826" s="167" t="b">
        <f t="shared" si="1353"/>
        <v>0</v>
      </c>
      <c r="AO2826" s="167" t="str">
        <f t="shared" si="1354"/>
        <v/>
      </c>
      <c r="AP2826" s="167" t="b">
        <f t="shared" si="1355"/>
        <v>0</v>
      </c>
      <c r="AQ2826" t="str">
        <f t="shared" si="1356"/>
        <v/>
      </c>
      <c r="AR2826" s="167" t="b">
        <f t="shared" si="1357"/>
        <v>0</v>
      </c>
    </row>
    <row r="2827" spans="1:44" ht="15" customHeight="1">
      <c r="A2827" s="166"/>
      <c r="B2827" s="7"/>
      <c r="C2827" s="220" t="s">
        <v>1020</v>
      </c>
      <c r="D2827" s="319"/>
      <c r="E2827" s="319"/>
      <c r="F2827" s="319"/>
      <c r="G2827" s="319"/>
      <c r="H2827" s="319"/>
      <c r="I2827" s="279"/>
      <c r="J2827" s="279"/>
      <c r="K2827" s="279"/>
      <c r="L2827" s="279"/>
      <c r="M2827" s="279"/>
      <c r="N2827" s="279"/>
      <c r="O2827" s="279"/>
      <c r="P2827" s="279"/>
      <c r="Q2827" s="317"/>
      <c r="R2827" s="318"/>
      <c r="S2827" s="317"/>
      <c r="T2827" s="318"/>
      <c r="U2827" s="317"/>
      <c r="V2827" s="318"/>
      <c r="W2827" s="317"/>
      <c r="X2827" s="318"/>
      <c r="Y2827" s="317"/>
      <c r="Z2827" s="318"/>
      <c r="AA2827" s="317"/>
      <c r="AB2827" s="318"/>
      <c r="AC2827" s="317"/>
      <c r="AD2827" s="318"/>
      <c r="AG2827">
        <f t="shared" si="1351"/>
        <v>0</v>
      </c>
      <c r="AL2827">
        <f t="shared" si="1352"/>
        <v>0</v>
      </c>
      <c r="AN2827" s="167" t="b">
        <f t="shared" si="1353"/>
        <v>0</v>
      </c>
      <c r="AO2827" s="167" t="str">
        <f t="shared" si="1354"/>
        <v/>
      </c>
      <c r="AP2827" s="167" t="b">
        <f t="shared" si="1355"/>
        <v>0</v>
      </c>
      <c r="AQ2827" t="str">
        <f t="shared" si="1356"/>
        <v/>
      </c>
      <c r="AR2827" s="167" t="b">
        <f t="shared" si="1357"/>
        <v>0</v>
      </c>
    </row>
    <row r="2828" spans="1:44" ht="15" customHeight="1">
      <c r="A2828" s="166"/>
      <c r="B2828" s="7"/>
      <c r="C2828" s="220" t="s">
        <v>1021</v>
      </c>
      <c r="D2828" s="319"/>
      <c r="E2828" s="319"/>
      <c r="F2828" s="319"/>
      <c r="G2828" s="319"/>
      <c r="H2828" s="319"/>
      <c r="I2828" s="279"/>
      <c r="J2828" s="279"/>
      <c r="K2828" s="279"/>
      <c r="L2828" s="279"/>
      <c r="M2828" s="279"/>
      <c r="N2828" s="279"/>
      <c r="O2828" s="279"/>
      <c r="P2828" s="279"/>
      <c r="Q2828" s="317"/>
      <c r="R2828" s="318"/>
      <c r="S2828" s="317"/>
      <c r="T2828" s="318"/>
      <c r="U2828" s="317"/>
      <c r="V2828" s="318"/>
      <c r="W2828" s="317"/>
      <c r="X2828" s="318"/>
      <c r="Y2828" s="317"/>
      <c r="Z2828" s="318"/>
      <c r="AA2828" s="317"/>
      <c r="AB2828" s="318"/>
      <c r="AC2828" s="317"/>
      <c r="AD2828" s="318"/>
      <c r="AG2828">
        <f t="shared" si="1351"/>
        <v>0</v>
      </c>
      <c r="AL2828">
        <f t="shared" si="1352"/>
        <v>0</v>
      </c>
      <c r="AN2828" s="167" t="b">
        <f t="shared" si="1353"/>
        <v>0</v>
      </c>
      <c r="AO2828" s="167" t="str">
        <f t="shared" si="1354"/>
        <v/>
      </c>
      <c r="AP2828" s="167" t="b">
        <f t="shared" si="1355"/>
        <v>0</v>
      </c>
      <c r="AQ2828" t="str">
        <f t="shared" si="1356"/>
        <v/>
      </c>
      <c r="AR2828" s="167" t="b">
        <f t="shared" si="1357"/>
        <v>0</v>
      </c>
    </row>
    <row r="2829" spans="1:44" ht="15" customHeight="1">
      <c r="A2829" s="166"/>
      <c r="B2829" s="7"/>
      <c r="C2829" s="220" t="s">
        <v>1022</v>
      </c>
      <c r="D2829" s="319"/>
      <c r="E2829" s="319"/>
      <c r="F2829" s="319"/>
      <c r="G2829" s="319"/>
      <c r="H2829" s="319"/>
      <c r="I2829" s="279"/>
      <c r="J2829" s="279"/>
      <c r="K2829" s="279"/>
      <c r="L2829" s="279"/>
      <c r="M2829" s="279"/>
      <c r="N2829" s="279"/>
      <c r="O2829" s="279"/>
      <c r="P2829" s="279"/>
      <c r="Q2829" s="317"/>
      <c r="R2829" s="318"/>
      <c r="S2829" s="317"/>
      <c r="T2829" s="318"/>
      <c r="U2829" s="317"/>
      <c r="V2829" s="318"/>
      <c r="W2829" s="317"/>
      <c r="X2829" s="318"/>
      <c r="Y2829" s="317"/>
      <c r="Z2829" s="318"/>
      <c r="AA2829" s="317"/>
      <c r="AB2829" s="318"/>
      <c r="AC2829" s="317"/>
      <c r="AD2829" s="318"/>
      <c r="AG2829">
        <f t="shared" si="1351"/>
        <v>0</v>
      </c>
      <c r="AL2829">
        <f t="shared" si="1352"/>
        <v>0</v>
      </c>
      <c r="AN2829" s="167" t="b">
        <f t="shared" si="1353"/>
        <v>0</v>
      </c>
      <c r="AO2829" s="167" t="str">
        <f t="shared" si="1354"/>
        <v/>
      </c>
      <c r="AP2829" s="167" t="b">
        <f t="shared" si="1355"/>
        <v>0</v>
      </c>
      <c r="AQ2829" t="str">
        <f t="shared" si="1356"/>
        <v/>
      </c>
      <c r="AR2829" s="167" t="b">
        <f t="shared" si="1357"/>
        <v>0</v>
      </c>
    </row>
    <row r="2830" spans="1:44" ht="15" customHeight="1">
      <c r="A2830" s="166"/>
      <c r="B2830" s="7"/>
      <c r="C2830" s="220" t="s">
        <v>1023</v>
      </c>
      <c r="D2830" s="319"/>
      <c r="E2830" s="319"/>
      <c r="F2830" s="319"/>
      <c r="G2830" s="319"/>
      <c r="H2830" s="319"/>
      <c r="I2830" s="279"/>
      <c r="J2830" s="279"/>
      <c r="K2830" s="279"/>
      <c r="L2830" s="279"/>
      <c r="M2830" s="279"/>
      <c r="N2830" s="279"/>
      <c r="O2830" s="279"/>
      <c r="P2830" s="279"/>
      <c r="Q2830" s="317"/>
      <c r="R2830" s="318"/>
      <c r="S2830" s="317"/>
      <c r="T2830" s="318"/>
      <c r="U2830" s="317"/>
      <c r="V2830" s="318"/>
      <c r="W2830" s="317"/>
      <c r="X2830" s="318"/>
      <c r="Y2830" s="317"/>
      <c r="Z2830" s="318"/>
      <c r="AA2830" s="317"/>
      <c r="AB2830" s="318"/>
      <c r="AC2830" s="317"/>
      <c r="AD2830" s="318"/>
      <c r="AG2830">
        <f t="shared" si="1351"/>
        <v>0</v>
      </c>
      <c r="AL2830">
        <f t="shared" si="1352"/>
        <v>0</v>
      </c>
      <c r="AN2830" s="167" t="b">
        <f t="shared" si="1353"/>
        <v>0</v>
      </c>
      <c r="AO2830" s="167" t="str">
        <f t="shared" si="1354"/>
        <v/>
      </c>
      <c r="AP2830" s="167" t="b">
        <f t="shared" si="1355"/>
        <v>0</v>
      </c>
      <c r="AQ2830" t="str">
        <f t="shared" si="1356"/>
        <v/>
      </c>
      <c r="AR2830" s="167" t="b">
        <f t="shared" si="1357"/>
        <v>0</v>
      </c>
    </row>
    <row r="2831" spans="1:44" ht="15" customHeight="1">
      <c r="A2831" s="166"/>
      <c r="B2831" s="7"/>
      <c r="C2831" s="220" t="s">
        <v>1024</v>
      </c>
      <c r="D2831" s="319"/>
      <c r="E2831" s="319"/>
      <c r="F2831" s="319"/>
      <c r="G2831" s="319"/>
      <c r="H2831" s="319"/>
      <c r="I2831" s="279"/>
      <c r="J2831" s="279"/>
      <c r="K2831" s="279"/>
      <c r="L2831" s="279"/>
      <c r="M2831" s="279"/>
      <c r="N2831" s="279"/>
      <c r="O2831" s="279"/>
      <c r="P2831" s="279"/>
      <c r="Q2831" s="317"/>
      <c r="R2831" s="318"/>
      <c r="S2831" s="317"/>
      <c r="T2831" s="318"/>
      <c r="U2831" s="317"/>
      <c r="V2831" s="318"/>
      <c r="W2831" s="317"/>
      <c r="X2831" s="318"/>
      <c r="Y2831" s="317"/>
      <c r="Z2831" s="318"/>
      <c r="AA2831" s="317"/>
      <c r="AB2831" s="318"/>
      <c r="AC2831" s="317"/>
      <c r="AD2831" s="318"/>
      <c r="AG2831">
        <f t="shared" si="1351"/>
        <v>0</v>
      </c>
      <c r="AL2831">
        <f t="shared" si="1352"/>
        <v>0</v>
      </c>
      <c r="AN2831" s="167" t="b">
        <f t="shared" si="1353"/>
        <v>0</v>
      </c>
      <c r="AO2831" s="167" t="str">
        <f t="shared" si="1354"/>
        <v/>
      </c>
      <c r="AP2831" s="167" t="b">
        <f t="shared" si="1355"/>
        <v>0</v>
      </c>
      <c r="AQ2831" t="str">
        <f t="shared" si="1356"/>
        <v/>
      </c>
      <c r="AR2831" s="167" t="b">
        <f t="shared" si="1357"/>
        <v>0</v>
      </c>
    </row>
    <row r="2832" spans="1:44" ht="15" customHeight="1">
      <c r="A2832" s="166"/>
      <c r="B2832" s="7"/>
      <c r="C2832" s="220" t="s">
        <v>1025</v>
      </c>
      <c r="D2832" s="319"/>
      <c r="E2832" s="319"/>
      <c r="F2832" s="319"/>
      <c r="G2832" s="319"/>
      <c r="H2832" s="319"/>
      <c r="I2832" s="279"/>
      <c r="J2832" s="279"/>
      <c r="K2832" s="279"/>
      <c r="L2832" s="279"/>
      <c r="M2832" s="279"/>
      <c r="N2832" s="279"/>
      <c r="O2832" s="279"/>
      <c r="P2832" s="279"/>
      <c r="Q2832" s="317"/>
      <c r="R2832" s="318"/>
      <c r="S2832" s="317"/>
      <c r="T2832" s="318"/>
      <c r="U2832" s="317"/>
      <c r="V2832" s="318"/>
      <c r="W2832" s="317"/>
      <c r="X2832" s="318"/>
      <c r="Y2832" s="317"/>
      <c r="Z2832" s="318"/>
      <c r="AA2832" s="317"/>
      <c r="AB2832" s="318"/>
      <c r="AC2832" s="317"/>
      <c r="AD2832" s="318"/>
      <c r="AG2832">
        <f t="shared" si="1351"/>
        <v>0</v>
      </c>
      <c r="AL2832">
        <f t="shared" si="1352"/>
        <v>0</v>
      </c>
      <c r="AN2832" s="167" t="b">
        <f t="shared" si="1353"/>
        <v>0</v>
      </c>
      <c r="AO2832" s="167" t="str">
        <f t="shared" si="1354"/>
        <v/>
      </c>
      <c r="AP2832" s="167" t="b">
        <f t="shared" si="1355"/>
        <v>0</v>
      </c>
      <c r="AQ2832" t="str">
        <f t="shared" si="1356"/>
        <v/>
      </c>
      <c r="AR2832" s="167" t="b">
        <f t="shared" si="1357"/>
        <v>0</v>
      </c>
    </row>
    <row r="2833" spans="1:44" ht="15" customHeight="1">
      <c r="A2833" s="166"/>
      <c r="B2833" s="7"/>
      <c r="C2833" s="220" t="s">
        <v>1026</v>
      </c>
      <c r="D2833" s="319"/>
      <c r="E2833" s="319"/>
      <c r="F2833" s="319"/>
      <c r="G2833" s="319"/>
      <c r="H2833" s="319"/>
      <c r="I2833" s="279"/>
      <c r="J2833" s="279"/>
      <c r="K2833" s="279"/>
      <c r="L2833" s="279"/>
      <c r="M2833" s="279"/>
      <c r="N2833" s="279"/>
      <c r="O2833" s="279"/>
      <c r="P2833" s="279"/>
      <c r="Q2833" s="317"/>
      <c r="R2833" s="318"/>
      <c r="S2833" s="317"/>
      <c r="T2833" s="318"/>
      <c r="U2833" s="317"/>
      <c r="V2833" s="318"/>
      <c r="W2833" s="317"/>
      <c r="X2833" s="318"/>
      <c r="Y2833" s="317"/>
      <c r="Z2833" s="318"/>
      <c r="AA2833" s="317"/>
      <c r="AB2833" s="318"/>
      <c r="AC2833" s="317"/>
      <c r="AD2833" s="318"/>
      <c r="AG2833">
        <f t="shared" si="1351"/>
        <v>0</v>
      </c>
      <c r="AL2833">
        <f t="shared" si="1352"/>
        <v>0</v>
      </c>
      <c r="AN2833" s="167" t="b">
        <f t="shared" si="1353"/>
        <v>0</v>
      </c>
      <c r="AO2833" s="167" t="str">
        <f t="shared" si="1354"/>
        <v/>
      </c>
      <c r="AP2833" s="167" t="b">
        <f t="shared" si="1355"/>
        <v>0</v>
      </c>
      <c r="AQ2833" t="str">
        <f t="shared" si="1356"/>
        <v/>
      </c>
      <c r="AR2833" s="167" t="b">
        <f t="shared" si="1357"/>
        <v>0</v>
      </c>
    </row>
    <row r="2834" spans="1:44" ht="15" customHeight="1">
      <c r="A2834" s="166"/>
      <c r="B2834" s="7"/>
      <c r="C2834" s="220" t="s">
        <v>1027</v>
      </c>
      <c r="D2834" s="319"/>
      <c r="E2834" s="319"/>
      <c r="F2834" s="319"/>
      <c r="G2834" s="319"/>
      <c r="H2834" s="319"/>
      <c r="I2834" s="279"/>
      <c r="J2834" s="279"/>
      <c r="K2834" s="279"/>
      <c r="L2834" s="279"/>
      <c r="M2834" s="279"/>
      <c r="N2834" s="279"/>
      <c r="O2834" s="279"/>
      <c r="P2834" s="279"/>
      <c r="Q2834" s="317"/>
      <c r="R2834" s="318"/>
      <c r="S2834" s="317"/>
      <c r="T2834" s="318"/>
      <c r="U2834" s="317"/>
      <c r="V2834" s="318"/>
      <c r="W2834" s="317"/>
      <c r="X2834" s="318"/>
      <c r="Y2834" s="317"/>
      <c r="Z2834" s="318"/>
      <c r="AA2834" s="317"/>
      <c r="AB2834" s="318"/>
      <c r="AC2834" s="317"/>
      <c r="AD2834" s="318"/>
      <c r="AG2834">
        <f t="shared" si="1351"/>
        <v>0</v>
      </c>
      <c r="AL2834">
        <f t="shared" si="1352"/>
        <v>0</v>
      </c>
      <c r="AN2834" s="167" t="b">
        <f t="shared" si="1353"/>
        <v>0</v>
      </c>
      <c r="AO2834" s="167" t="str">
        <f t="shared" si="1354"/>
        <v/>
      </c>
      <c r="AP2834" s="167" t="b">
        <f t="shared" si="1355"/>
        <v>0</v>
      </c>
      <c r="AQ2834" t="str">
        <f t="shared" si="1356"/>
        <v/>
      </c>
      <c r="AR2834" s="167" t="b">
        <f t="shared" si="1357"/>
        <v>0</v>
      </c>
    </row>
    <row r="2835" spans="1:44" ht="15" customHeight="1">
      <c r="A2835" s="166"/>
      <c r="B2835" s="7"/>
      <c r="C2835" s="220" t="s">
        <v>1028</v>
      </c>
      <c r="D2835" s="319"/>
      <c r="E2835" s="319"/>
      <c r="F2835" s="319"/>
      <c r="G2835" s="319"/>
      <c r="H2835" s="319"/>
      <c r="I2835" s="279"/>
      <c r="J2835" s="279"/>
      <c r="K2835" s="279"/>
      <c r="L2835" s="279"/>
      <c r="M2835" s="279"/>
      <c r="N2835" s="279"/>
      <c r="O2835" s="279"/>
      <c r="P2835" s="279"/>
      <c r="Q2835" s="317"/>
      <c r="R2835" s="318"/>
      <c r="S2835" s="317"/>
      <c r="T2835" s="318"/>
      <c r="U2835" s="317"/>
      <c r="V2835" s="318"/>
      <c r="W2835" s="317"/>
      <c r="X2835" s="318"/>
      <c r="Y2835" s="317"/>
      <c r="Z2835" s="318"/>
      <c r="AA2835" s="317"/>
      <c r="AB2835" s="318"/>
      <c r="AC2835" s="317"/>
      <c r="AD2835" s="318"/>
      <c r="AG2835">
        <f t="shared" si="1351"/>
        <v>0</v>
      </c>
      <c r="AL2835">
        <f t="shared" si="1352"/>
        <v>0</v>
      </c>
      <c r="AN2835" s="167" t="b">
        <f t="shared" si="1353"/>
        <v>0</v>
      </c>
      <c r="AO2835" s="167" t="str">
        <f t="shared" si="1354"/>
        <v/>
      </c>
      <c r="AP2835" s="167" t="b">
        <f t="shared" si="1355"/>
        <v>0</v>
      </c>
      <c r="AQ2835" t="str">
        <f t="shared" si="1356"/>
        <v/>
      </c>
      <c r="AR2835" s="167" t="b">
        <f t="shared" si="1357"/>
        <v>0</v>
      </c>
    </row>
    <row r="2836" spans="1:44" ht="15" customHeight="1">
      <c r="A2836" s="166"/>
      <c r="B2836" s="7"/>
      <c r="C2836" s="220" t="s">
        <v>1029</v>
      </c>
      <c r="D2836" s="319"/>
      <c r="E2836" s="319"/>
      <c r="F2836" s="319"/>
      <c r="G2836" s="319"/>
      <c r="H2836" s="319"/>
      <c r="I2836" s="279"/>
      <c r="J2836" s="279"/>
      <c r="K2836" s="279"/>
      <c r="L2836" s="279"/>
      <c r="M2836" s="279"/>
      <c r="N2836" s="279"/>
      <c r="O2836" s="279"/>
      <c r="P2836" s="279"/>
      <c r="Q2836" s="317"/>
      <c r="R2836" s="318"/>
      <c r="S2836" s="317"/>
      <c r="T2836" s="318"/>
      <c r="U2836" s="317"/>
      <c r="V2836" s="318"/>
      <c r="W2836" s="317"/>
      <c r="X2836" s="318"/>
      <c r="Y2836" s="317"/>
      <c r="Z2836" s="318"/>
      <c r="AA2836" s="317"/>
      <c r="AB2836" s="318"/>
      <c r="AC2836" s="317"/>
      <c r="AD2836" s="318"/>
      <c r="AG2836">
        <f t="shared" si="1351"/>
        <v>0</v>
      </c>
      <c r="AL2836">
        <f t="shared" si="1352"/>
        <v>0</v>
      </c>
      <c r="AN2836" s="167" t="b">
        <f t="shared" si="1353"/>
        <v>0</v>
      </c>
      <c r="AO2836" s="167" t="str">
        <f t="shared" si="1354"/>
        <v/>
      </c>
      <c r="AP2836" s="167" t="b">
        <f t="shared" si="1355"/>
        <v>0</v>
      </c>
      <c r="AQ2836" t="str">
        <f t="shared" si="1356"/>
        <v/>
      </c>
      <c r="AR2836" s="167" t="b">
        <f t="shared" si="1357"/>
        <v>0</v>
      </c>
    </row>
    <row r="2837" spans="1:44" ht="15" customHeight="1">
      <c r="A2837" s="166"/>
      <c r="B2837" s="7"/>
      <c r="C2837" s="220" t="s">
        <v>1030</v>
      </c>
      <c r="D2837" s="319"/>
      <c r="E2837" s="319"/>
      <c r="F2837" s="319"/>
      <c r="G2837" s="319"/>
      <c r="H2837" s="319"/>
      <c r="I2837" s="279"/>
      <c r="J2837" s="279"/>
      <c r="K2837" s="279"/>
      <c r="L2837" s="279"/>
      <c r="M2837" s="279"/>
      <c r="N2837" s="279"/>
      <c r="O2837" s="279"/>
      <c r="P2837" s="279"/>
      <c r="Q2837" s="317"/>
      <c r="R2837" s="318"/>
      <c r="S2837" s="317"/>
      <c r="T2837" s="318"/>
      <c r="U2837" s="317"/>
      <c r="V2837" s="318"/>
      <c r="W2837" s="317"/>
      <c r="X2837" s="318"/>
      <c r="Y2837" s="317"/>
      <c r="Z2837" s="318"/>
      <c r="AA2837" s="317"/>
      <c r="AB2837" s="318"/>
      <c r="AC2837" s="317"/>
      <c r="AD2837" s="318"/>
      <c r="AG2837">
        <f t="shared" si="1351"/>
        <v>0</v>
      </c>
      <c r="AL2837">
        <f t="shared" si="1352"/>
        <v>0</v>
      </c>
      <c r="AN2837" s="167" t="b">
        <f t="shared" si="1353"/>
        <v>0</v>
      </c>
      <c r="AO2837" s="167" t="str">
        <f t="shared" si="1354"/>
        <v/>
      </c>
      <c r="AP2837" s="167" t="b">
        <f t="shared" si="1355"/>
        <v>0</v>
      </c>
      <c r="AQ2837" t="str">
        <f t="shared" si="1356"/>
        <v/>
      </c>
      <c r="AR2837" s="167" t="b">
        <f t="shared" si="1357"/>
        <v>0</v>
      </c>
    </row>
    <row r="2838" spans="1:44" ht="15" customHeight="1">
      <c r="A2838" s="166"/>
      <c r="B2838" s="7"/>
      <c r="C2838" s="220" t="s">
        <v>1031</v>
      </c>
      <c r="D2838" s="319"/>
      <c r="E2838" s="319"/>
      <c r="F2838" s="319"/>
      <c r="G2838" s="319"/>
      <c r="H2838" s="319"/>
      <c r="I2838" s="279"/>
      <c r="J2838" s="279"/>
      <c r="K2838" s="279"/>
      <c r="L2838" s="279"/>
      <c r="M2838" s="279"/>
      <c r="N2838" s="279"/>
      <c r="O2838" s="279"/>
      <c r="P2838" s="279"/>
      <c r="Q2838" s="317"/>
      <c r="R2838" s="318"/>
      <c r="S2838" s="317"/>
      <c r="T2838" s="318"/>
      <c r="U2838" s="317"/>
      <c r="V2838" s="318"/>
      <c r="W2838" s="317"/>
      <c r="X2838" s="318"/>
      <c r="Y2838" s="317"/>
      <c r="Z2838" s="318"/>
      <c r="AA2838" s="317"/>
      <c r="AB2838" s="318"/>
      <c r="AC2838" s="317"/>
      <c r="AD2838" s="318"/>
      <c r="AG2838">
        <f t="shared" si="1351"/>
        <v>0</v>
      </c>
      <c r="AL2838">
        <f t="shared" si="1352"/>
        <v>0</v>
      </c>
      <c r="AN2838" s="167" t="b">
        <f t="shared" si="1353"/>
        <v>0</v>
      </c>
      <c r="AO2838" s="167" t="str">
        <f t="shared" si="1354"/>
        <v/>
      </c>
      <c r="AP2838" s="167" t="b">
        <f t="shared" si="1355"/>
        <v>0</v>
      </c>
      <c r="AQ2838" t="str">
        <f t="shared" si="1356"/>
        <v/>
      </c>
      <c r="AR2838" s="167" t="b">
        <f t="shared" si="1357"/>
        <v>0</v>
      </c>
    </row>
    <row r="2839" spans="1:44" ht="15" customHeight="1">
      <c r="A2839" s="166"/>
      <c r="B2839" s="7"/>
      <c r="C2839" s="220" t="s">
        <v>1032</v>
      </c>
      <c r="D2839" s="319"/>
      <c r="E2839" s="319"/>
      <c r="F2839" s="319"/>
      <c r="G2839" s="319"/>
      <c r="H2839" s="319"/>
      <c r="I2839" s="279"/>
      <c r="J2839" s="279"/>
      <c r="K2839" s="279"/>
      <c r="L2839" s="279"/>
      <c r="M2839" s="279"/>
      <c r="N2839" s="279"/>
      <c r="O2839" s="279"/>
      <c r="P2839" s="279"/>
      <c r="Q2839" s="317"/>
      <c r="R2839" s="318"/>
      <c r="S2839" s="317"/>
      <c r="T2839" s="318"/>
      <c r="U2839" s="317"/>
      <c r="V2839" s="318"/>
      <c r="W2839" s="317"/>
      <c r="X2839" s="318"/>
      <c r="Y2839" s="317"/>
      <c r="Z2839" s="318"/>
      <c r="AA2839" s="317"/>
      <c r="AB2839" s="318"/>
      <c r="AC2839" s="317"/>
      <c r="AD2839" s="318"/>
      <c r="AG2839">
        <f t="shared" si="1351"/>
        <v>0</v>
      </c>
      <c r="AL2839">
        <f t="shared" si="1352"/>
        <v>0</v>
      </c>
      <c r="AN2839" s="167" t="b">
        <f t="shared" si="1353"/>
        <v>0</v>
      </c>
      <c r="AO2839" s="167" t="str">
        <f t="shared" si="1354"/>
        <v/>
      </c>
      <c r="AP2839" s="167" t="b">
        <f t="shared" si="1355"/>
        <v>0</v>
      </c>
      <c r="AQ2839" t="str">
        <f t="shared" si="1356"/>
        <v/>
      </c>
      <c r="AR2839" s="167" t="b">
        <f t="shared" si="1357"/>
        <v>0</v>
      </c>
    </row>
    <row r="2840" spans="1:44" ht="15" customHeight="1">
      <c r="A2840" s="166"/>
      <c r="B2840" s="7"/>
      <c r="C2840" s="220" t="s">
        <v>1033</v>
      </c>
      <c r="D2840" s="319"/>
      <c r="E2840" s="319"/>
      <c r="F2840" s="319"/>
      <c r="G2840" s="319"/>
      <c r="H2840" s="319"/>
      <c r="I2840" s="279"/>
      <c r="J2840" s="279"/>
      <c r="K2840" s="279"/>
      <c r="L2840" s="279"/>
      <c r="M2840" s="279"/>
      <c r="N2840" s="279"/>
      <c r="O2840" s="279"/>
      <c r="P2840" s="279"/>
      <c r="Q2840" s="317"/>
      <c r="R2840" s="318"/>
      <c r="S2840" s="317"/>
      <c r="T2840" s="318"/>
      <c r="U2840" s="317"/>
      <c r="V2840" s="318"/>
      <c r="W2840" s="317"/>
      <c r="X2840" s="318"/>
      <c r="Y2840" s="317"/>
      <c r="Z2840" s="318"/>
      <c r="AA2840" s="317"/>
      <c r="AB2840" s="318"/>
      <c r="AC2840" s="317"/>
      <c r="AD2840" s="318"/>
      <c r="AG2840">
        <f t="shared" si="1351"/>
        <v>0</v>
      </c>
      <c r="AL2840">
        <f t="shared" si="1352"/>
        <v>0</v>
      </c>
      <c r="AN2840" s="167" t="b">
        <f t="shared" si="1353"/>
        <v>0</v>
      </c>
      <c r="AO2840" s="167" t="str">
        <f t="shared" si="1354"/>
        <v/>
      </c>
      <c r="AP2840" s="167" t="b">
        <f t="shared" si="1355"/>
        <v>0</v>
      </c>
      <c r="AQ2840" t="str">
        <f t="shared" si="1356"/>
        <v/>
      </c>
      <c r="AR2840" s="167" t="b">
        <f t="shared" si="1357"/>
        <v>0</v>
      </c>
    </row>
    <row r="2841" spans="1:44" ht="15" customHeight="1">
      <c r="A2841" s="166"/>
      <c r="B2841" s="7"/>
      <c r="C2841" s="220" t="s">
        <v>1034</v>
      </c>
      <c r="D2841" s="319"/>
      <c r="E2841" s="319"/>
      <c r="F2841" s="319"/>
      <c r="G2841" s="319"/>
      <c r="H2841" s="319"/>
      <c r="I2841" s="279"/>
      <c r="J2841" s="279"/>
      <c r="K2841" s="279"/>
      <c r="L2841" s="279"/>
      <c r="M2841" s="279"/>
      <c r="N2841" s="279"/>
      <c r="O2841" s="279"/>
      <c r="P2841" s="279"/>
      <c r="Q2841" s="317"/>
      <c r="R2841" s="318"/>
      <c r="S2841" s="317"/>
      <c r="T2841" s="318"/>
      <c r="U2841" s="317"/>
      <c r="V2841" s="318"/>
      <c r="W2841" s="317"/>
      <c r="X2841" s="318"/>
      <c r="Y2841" s="317"/>
      <c r="Z2841" s="318"/>
      <c r="AA2841" s="317"/>
      <c r="AB2841" s="318"/>
      <c r="AC2841" s="317"/>
      <c r="AD2841" s="318"/>
      <c r="AG2841">
        <f t="shared" si="1351"/>
        <v>0</v>
      </c>
      <c r="AL2841">
        <f t="shared" si="1352"/>
        <v>0</v>
      </c>
      <c r="AN2841" s="167" t="b">
        <f t="shared" si="1353"/>
        <v>0</v>
      </c>
      <c r="AO2841" s="167" t="str">
        <f t="shared" si="1354"/>
        <v/>
      </c>
      <c r="AP2841" s="167" t="b">
        <f t="shared" si="1355"/>
        <v>0</v>
      </c>
      <c r="AQ2841" t="str">
        <f t="shared" si="1356"/>
        <v/>
      </c>
      <c r="AR2841" s="167" t="b">
        <f t="shared" si="1357"/>
        <v>0</v>
      </c>
    </row>
    <row r="2842" spans="1:44" ht="15" customHeight="1">
      <c r="A2842" s="166"/>
      <c r="B2842" s="7"/>
      <c r="C2842" s="220" t="s">
        <v>1035</v>
      </c>
      <c r="D2842" s="319"/>
      <c r="E2842" s="319"/>
      <c r="F2842" s="319"/>
      <c r="G2842" s="319"/>
      <c r="H2842" s="319"/>
      <c r="I2842" s="279"/>
      <c r="J2842" s="279"/>
      <c r="K2842" s="279"/>
      <c r="L2842" s="279"/>
      <c r="M2842" s="279"/>
      <c r="N2842" s="279"/>
      <c r="O2842" s="279"/>
      <c r="P2842" s="279"/>
      <c r="Q2842" s="317"/>
      <c r="R2842" s="318"/>
      <c r="S2842" s="317"/>
      <c r="T2842" s="318"/>
      <c r="U2842" s="317"/>
      <c r="V2842" s="318"/>
      <c r="W2842" s="317"/>
      <c r="X2842" s="318"/>
      <c r="Y2842" s="317"/>
      <c r="Z2842" s="318"/>
      <c r="AA2842" s="317"/>
      <c r="AB2842" s="318"/>
      <c r="AC2842" s="317"/>
      <c r="AD2842" s="318"/>
      <c r="AG2842">
        <f t="shared" si="1351"/>
        <v>0</v>
      </c>
      <c r="AL2842">
        <f t="shared" si="1352"/>
        <v>0</v>
      </c>
      <c r="AN2842" s="167" t="b">
        <f t="shared" si="1353"/>
        <v>0</v>
      </c>
      <c r="AO2842" s="167" t="str">
        <f t="shared" si="1354"/>
        <v/>
      </c>
      <c r="AP2842" s="167" t="b">
        <f t="shared" si="1355"/>
        <v>0</v>
      </c>
      <c r="AQ2842" t="str">
        <f t="shared" si="1356"/>
        <v/>
      </c>
      <c r="AR2842" s="167" t="b">
        <f t="shared" si="1357"/>
        <v>0</v>
      </c>
    </row>
    <row r="2843" spans="1:44" ht="15" customHeight="1">
      <c r="A2843" s="166"/>
      <c r="B2843" s="7"/>
      <c r="C2843" s="220" t="s">
        <v>1036</v>
      </c>
      <c r="D2843" s="319"/>
      <c r="E2843" s="319"/>
      <c r="F2843" s="319"/>
      <c r="G2843" s="319"/>
      <c r="H2843" s="319"/>
      <c r="I2843" s="279"/>
      <c r="J2843" s="279"/>
      <c r="K2843" s="279"/>
      <c r="L2843" s="279"/>
      <c r="M2843" s="279"/>
      <c r="N2843" s="279"/>
      <c r="O2843" s="279"/>
      <c r="P2843" s="279"/>
      <c r="Q2843" s="317"/>
      <c r="R2843" s="318"/>
      <c r="S2843" s="317"/>
      <c r="T2843" s="318"/>
      <c r="U2843" s="317"/>
      <c r="V2843" s="318"/>
      <c r="W2843" s="317"/>
      <c r="X2843" s="318"/>
      <c r="Y2843" s="317"/>
      <c r="Z2843" s="318"/>
      <c r="AA2843" s="317"/>
      <c r="AB2843" s="318"/>
      <c r="AC2843" s="317"/>
      <c r="AD2843" s="318"/>
      <c r="AG2843">
        <f t="shared" si="1351"/>
        <v>0</v>
      </c>
      <c r="AL2843">
        <f t="shared" si="1352"/>
        <v>0</v>
      </c>
      <c r="AN2843" s="167" t="b">
        <f t="shared" si="1353"/>
        <v>0</v>
      </c>
      <c r="AO2843" s="167" t="str">
        <f t="shared" si="1354"/>
        <v/>
      </c>
      <c r="AP2843" s="167" t="b">
        <f t="shared" si="1355"/>
        <v>0</v>
      </c>
      <c r="AQ2843" t="str">
        <f t="shared" si="1356"/>
        <v/>
      </c>
      <c r="AR2843" s="167" t="b">
        <f t="shared" si="1357"/>
        <v>0</v>
      </c>
    </row>
    <row r="2844" spans="1:44" ht="15" customHeight="1">
      <c r="A2844" s="166"/>
      <c r="B2844" s="7"/>
      <c r="C2844" s="220" t="s">
        <v>1037</v>
      </c>
      <c r="D2844" s="319"/>
      <c r="E2844" s="319"/>
      <c r="F2844" s="319"/>
      <c r="G2844" s="319"/>
      <c r="H2844" s="319"/>
      <c r="I2844" s="279"/>
      <c r="J2844" s="279"/>
      <c r="K2844" s="279"/>
      <c r="L2844" s="279"/>
      <c r="M2844" s="279"/>
      <c r="N2844" s="279"/>
      <c r="O2844" s="279"/>
      <c r="P2844" s="279"/>
      <c r="Q2844" s="317"/>
      <c r="R2844" s="318"/>
      <c r="S2844" s="317"/>
      <c r="T2844" s="318"/>
      <c r="U2844" s="317"/>
      <c r="V2844" s="318"/>
      <c r="W2844" s="317"/>
      <c r="X2844" s="318"/>
      <c r="Y2844" s="317"/>
      <c r="Z2844" s="318"/>
      <c r="AA2844" s="317"/>
      <c r="AB2844" s="318"/>
      <c r="AC2844" s="317"/>
      <c r="AD2844" s="318"/>
      <c r="AG2844">
        <f t="shared" si="1351"/>
        <v>0</v>
      </c>
      <c r="AL2844">
        <f t="shared" si="1352"/>
        <v>0</v>
      </c>
      <c r="AN2844" s="167" t="b">
        <f t="shared" si="1353"/>
        <v>0</v>
      </c>
      <c r="AO2844" s="167" t="str">
        <f t="shared" si="1354"/>
        <v/>
      </c>
      <c r="AP2844" s="167" t="b">
        <f t="shared" si="1355"/>
        <v>0</v>
      </c>
      <c r="AQ2844" t="str">
        <f t="shared" si="1356"/>
        <v/>
      </c>
      <c r="AR2844" s="167" t="b">
        <f t="shared" si="1357"/>
        <v>0</v>
      </c>
    </row>
    <row r="2845" spans="1:44" ht="15" customHeight="1">
      <c r="A2845" s="166"/>
      <c r="B2845" s="7"/>
      <c r="C2845" s="220" t="s">
        <v>1038</v>
      </c>
      <c r="D2845" s="319"/>
      <c r="E2845" s="319"/>
      <c r="F2845" s="319"/>
      <c r="G2845" s="319"/>
      <c r="H2845" s="319"/>
      <c r="I2845" s="279"/>
      <c r="J2845" s="279"/>
      <c r="K2845" s="279"/>
      <c r="L2845" s="279"/>
      <c r="M2845" s="279"/>
      <c r="N2845" s="279"/>
      <c r="O2845" s="279"/>
      <c r="P2845" s="279"/>
      <c r="Q2845" s="317"/>
      <c r="R2845" s="318"/>
      <c r="S2845" s="317"/>
      <c r="T2845" s="318"/>
      <c r="U2845" s="317"/>
      <c r="V2845" s="318"/>
      <c r="W2845" s="317"/>
      <c r="X2845" s="318"/>
      <c r="Y2845" s="317"/>
      <c r="Z2845" s="318"/>
      <c r="AA2845" s="317"/>
      <c r="AB2845" s="318"/>
      <c r="AC2845" s="317"/>
      <c r="AD2845" s="318"/>
      <c r="AG2845">
        <f t="shared" si="1351"/>
        <v>0</v>
      </c>
      <c r="AL2845">
        <f t="shared" si="1352"/>
        <v>0</v>
      </c>
      <c r="AN2845" s="167" t="b">
        <f t="shared" si="1353"/>
        <v>0</v>
      </c>
      <c r="AO2845" s="167" t="str">
        <f t="shared" si="1354"/>
        <v/>
      </c>
      <c r="AP2845" s="167" t="b">
        <f t="shared" si="1355"/>
        <v>0</v>
      </c>
      <c r="AQ2845" t="str">
        <f t="shared" si="1356"/>
        <v/>
      </c>
      <c r="AR2845" s="167" t="b">
        <f t="shared" si="1357"/>
        <v>0</v>
      </c>
    </row>
    <row r="2846" spans="1:44" ht="15" customHeight="1">
      <c r="A2846" s="166"/>
      <c r="B2846" s="7"/>
      <c r="C2846" s="220" t="s">
        <v>1039</v>
      </c>
      <c r="D2846" s="319"/>
      <c r="E2846" s="319"/>
      <c r="F2846" s="319"/>
      <c r="G2846" s="319"/>
      <c r="H2846" s="319"/>
      <c r="I2846" s="279"/>
      <c r="J2846" s="279"/>
      <c r="K2846" s="279"/>
      <c r="L2846" s="279"/>
      <c r="M2846" s="279"/>
      <c r="N2846" s="279"/>
      <c r="O2846" s="279"/>
      <c r="P2846" s="279"/>
      <c r="Q2846" s="317"/>
      <c r="R2846" s="318"/>
      <c r="S2846" s="317"/>
      <c r="T2846" s="318"/>
      <c r="U2846" s="317"/>
      <c r="V2846" s="318"/>
      <c r="W2846" s="317"/>
      <c r="X2846" s="318"/>
      <c r="Y2846" s="317"/>
      <c r="Z2846" s="318"/>
      <c r="AA2846" s="317"/>
      <c r="AB2846" s="318"/>
      <c r="AC2846" s="317"/>
      <c r="AD2846" s="318"/>
      <c r="AG2846">
        <f t="shared" si="1351"/>
        <v>0</v>
      </c>
      <c r="AL2846">
        <f t="shared" si="1352"/>
        <v>0</v>
      </c>
      <c r="AN2846" s="167" t="b">
        <f t="shared" si="1353"/>
        <v>0</v>
      </c>
      <c r="AO2846" s="167" t="str">
        <f t="shared" si="1354"/>
        <v/>
      </c>
      <c r="AP2846" s="167" t="b">
        <f t="shared" si="1355"/>
        <v>0</v>
      </c>
      <c r="AQ2846" t="str">
        <f t="shared" si="1356"/>
        <v/>
      </c>
      <c r="AR2846" s="167" t="b">
        <f t="shared" si="1357"/>
        <v>0</v>
      </c>
    </row>
    <row r="2847" spans="1:44" ht="15" customHeight="1">
      <c r="A2847" s="166"/>
      <c r="B2847" s="7"/>
      <c r="C2847" s="220" t="s">
        <v>1040</v>
      </c>
      <c r="D2847" s="319"/>
      <c r="E2847" s="319"/>
      <c r="F2847" s="319"/>
      <c r="G2847" s="319"/>
      <c r="H2847" s="319"/>
      <c r="I2847" s="279"/>
      <c r="J2847" s="279"/>
      <c r="K2847" s="279"/>
      <c r="L2847" s="279"/>
      <c r="M2847" s="279"/>
      <c r="N2847" s="279"/>
      <c r="O2847" s="279"/>
      <c r="P2847" s="279"/>
      <c r="Q2847" s="317"/>
      <c r="R2847" s="318"/>
      <c r="S2847" s="317"/>
      <c r="T2847" s="318"/>
      <c r="U2847" s="317"/>
      <c r="V2847" s="318"/>
      <c r="W2847" s="317"/>
      <c r="X2847" s="318"/>
      <c r="Y2847" s="317"/>
      <c r="Z2847" s="318"/>
      <c r="AA2847" s="317"/>
      <c r="AB2847" s="318"/>
      <c r="AC2847" s="317"/>
      <c r="AD2847" s="318"/>
      <c r="AG2847">
        <f t="shared" si="1351"/>
        <v>0</v>
      </c>
      <c r="AL2847">
        <f t="shared" si="1352"/>
        <v>0</v>
      </c>
      <c r="AN2847" s="167" t="b">
        <f t="shared" si="1353"/>
        <v>0</v>
      </c>
      <c r="AO2847" s="167" t="str">
        <f t="shared" si="1354"/>
        <v/>
      </c>
      <c r="AP2847" s="167" t="b">
        <f t="shared" si="1355"/>
        <v>0</v>
      </c>
      <c r="AQ2847" t="str">
        <f t="shared" si="1356"/>
        <v/>
      </c>
      <c r="AR2847" s="167" t="b">
        <f t="shared" si="1357"/>
        <v>0</v>
      </c>
    </row>
    <row r="2848" spans="1:44" ht="15" customHeight="1">
      <c r="A2848" s="166"/>
      <c r="B2848" s="7"/>
      <c r="C2848" s="220" t="s">
        <v>1041</v>
      </c>
      <c r="D2848" s="319"/>
      <c r="E2848" s="319"/>
      <c r="F2848" s="319"/>
      <c r="G2848" s="319"/>
      <c r="H2848" s="319"/>
      <c r="I2848" s="279"/>
      <c r="J2848" s="279"/>
      <c r="K2848" s="279"/>
      <c r="L2848" s="279"/>
      <c r="M2848" s="279"/>
      <c r="N2848" s="279"/>
      <c r="O2848" s="279"/>
      <c r="P2848" s="279"/>
      <c r="Q2848" s="317"/>
      <c r="R2848" s="318"/>
      <c r="S2848" s="317"/>
      <c r="T2848" s="318"/>
      <c r="U2848" s="317"/>
      <c r="V2848" s="318"/>
      <c r="W2848" s="317"/>
      <c r="X2848" s="318"/>
      <c r="Y2848" s="317"/>
      <c r="Z2848" s="318"/>
      <c r="AA2848" s="317"/>
      <c r="AB2848" s="318"/>
      <c r="AC2848" s="317"/>
      <c r="AD2848" s="318"/>
      <c r="AG2848">
        <f t="shared" si="1351"/>
        <v>0</v>
      </c>
      <c r="AL2848">
        <f t="shared" si="1352"/>
        <v>0</v>
      </c>
      <c r="AN2848" s="167" t="b">
        <f t="shared" si="1353"/>
        <v>0</v>
      </c>
      <c r="AO2848" s="167" t="str">
        <f t="shared" si="1354"/>
        <v/>
      </c>
      <c r="AP2848" s="167" t="b">
        <f t="shared" si="1355"/>
        <v>0</v>
      </c>
      <c r="AQ2848" t="str">
        <f t="shared" si="1356"/>
        <v/>
      </c>
      <c r="AR2848" s="167" t="b">
        <f t="shared" si="1357"/>
        <v>0</v>
      </c>
    </row>
    <row r="2849" spans="1:44" ht="15" customHeight="1">
      <c r="A2849" s="166"/>
      <c r="B2849" s="7"/>
      <c r="C2849" s="220" t="s">
        <v>1042</v>
      </c>
      <c r="D2849" s="319"/>
      <c r="E2849" s="319"/>
      <c r="F2849" s="319"/>
      <c r="G2849" s="319"/>
      <c r="H2849" s="319"/>
      <c r="I2849" s="279"/>
      <c r="J2849" s="279"/>
      <c r="K2849" s="279"/>
      <c r="L2849" s="279"/>
      <c r="M2849" s="279"/>
      <c r="N2849" s="279"/>
      <c r="O2849" s="279"/>
      <c r="P2849" s="279"/>
      <c r="Q2849" s="317"/>
      <c r="R2849" s="318"/>
      <c r="S2849" s="317"/>
      <c r="T2849" s="318"/>
      <c r="U2849" s="317"/>
      <c r="V2849" s="318"/>
      <c r="W2849" s="317"/>
      <c r="X2849" s="318"/>
      <c r="Y2849" s="317"/>
      <c r="Z2849" s="318"/>
      <c r="AA2849" s="317"/>
      <c r="AB2849" s="318"/>
      <c r="AC2849" s="317"/>
      <c r="AD2849" s="318"/>
      <c r="AG2849">
        <f t="shared" si="1351"/>
        <v>0</v>
      </c>
      <c r="AL2849">
        <f t="shared" si="1352"/>
        <v>0</v>
      </c>
      <c r="AN2849" s="167" t="b">
        <f t="shared" si="1353"/>
        <v>0</v>
      </c>
      <c r="AO2849" s="167" t="str">
        <f t="shared" si="1354"/>
        <v/>
      </c>
      <c r="AP2849" s="167" t="b">
        <f t="shared" si="1355"/>
        <v>0</v>
      </c>
      <c r="AQ2849" t="str">
        <f t="shared" si="1356"/>
        <v/>
      </c>
      <c r="AR2849" s="167" t="b">
        <f t="shared" si="1357"/>
        <v>0</v>
      </c>
    </row>
    <row r="2850" spans="1:44" ht="15" customHeight="1">
      <c r="A2850" s="166"/>
      <c r="B2850" s="7"/>
      <c r="C2850" s="220" t="s">
        <v>1043</v>
      </c>
      <c r="D2850" s="319"/>
      <c r="E2850" s="319"/>
      <c r="F2850" s="319"/>
      <c r="G2850" s="319"/>
      <c r="H2850" s="319"/>
      <c r="I2850" s="279"/>
      <c r="J2850" s="279"/>
      <c r="K2850" s="279"/>
      <c r="L2850" s="279"/>
      <c r="M2850" s="279"/>
      <c r="N2850" s="279"/>
      <c r="O2850" s="279"/>
      <c r="P2850" s="279"/>
      <c r="Q2850" s="317"/>
      <c r="R2850" s="318"/>
      <c r="S2850" s="317"/>
      <c r="T2850" s="318"/>
      <c r="U2850" s="317"/>
      <c r="V2850" s="318"/>
      <c r="W2850" s="317"/>
      <c r="X2850" s="318"/>
      <c r="Y2850" s="317"/>
      <c r="Z2850" s="318"/>
      <c r="AA2850" s="317"/>
      <c r="AB2850" s="318"/>
      <c r="AC2850" s="317"/>
      <c r="AD2850" s="318"/>
      <c r="AG2850">
        <f t="shared" si="1351"/>
        <v>0</v>
      </c>
      <c r="AL2850">
        <f t="shared" si="1352"/>
        <v>0</v>
      </c>
      <c r="AN2850" s="167" t="b">
        <f t="shared" si="1353"/>
        <v>0</v>
      </c>
      <c r="AO2850" s="167" t="str">
        <f t="shared" si="1354"/>
        <v/>
      </c>
      <c r="AP2850" s="167" t="b">
        <f t="shared" si="1355"/>
        <v>0</v>
      </c>
      <c r="AQ2850" t="str">
        <f t="shared" si="1356"/>
        <v/>
      </c>
      <c r="AR2850" s="167" t="b">
        <f t="shared" si="1357"/>
        <v>0</v>
      </c>
    </row>
    <row r="2851" spans="1:44" ht="15" customHeight="1">
      <c r="A2851" s="166"/>
      <c r="B2851" s="7"/>
      <c r="C2851" s="220" t="s">
        <v>1044</v>
      </c>
      <c r="D2851" s="319"/>
      <c r="E2851" s="319"/>
      <c r="F2851" s="319"/>
      <c r="G2851" s="319"/>
      <c r="H2851" s="319"/>
      <c r="I2851" s="279"/>
      <c r="J2851" s="279"/>
      <c r="K2851" s="279"/>
      <c r="L2851" s="279"/>
      <c r="M2851" s="279"/>
      <c r="N2851" s="279"/>
      <c r="O2851" s="279"/>
      <c r="P2851" s="279"/>
      <c r="Q2851" s="317"/>
      <c r="R2851" s="318"/>
      <c r="S2851" s="317"/>
      <c r="T2851" s="318"/>
      <c r="U2851" s="317"/>
      <c r="V2851" s="318"/>
      <c r="W2851" s="317"/>
      <c r="X2851" s="318"/>
      <c r="Y2851" s="317"/>
      <c r="Z2851" s="318"/>
      <c r="AA2851" s="317"/>
      <c r="AB2851" s="318"/>
      <c r="AC2851" s="317"/>
      <c r="AD2851" s="318"/>
      <c r="AG2851">
        <f t="shared" si="1351"/>
        <v>0</v>
      </c>
      <c r="AL2851">
        <f t="shared" si="1352"/>
        <v>0</v>
      </c>
      <c r="AN2851" s="167" t="b">
        <f t="shared" si="1353"/>
        <v>0</v>
      </c>
      <c r="AO2851" s="167" t="str">
        <f t="shared" si="1354"/>
        <v/>
      </c>
      <c r="AP2851" s="167" t="b">
        <f t="shared" si="1355"/>
        <v>0</v>
      </c>
      <c r="AQ2851" t="str">
        <f t="shared" si="1356"/>
        <v/>
      </c>
      <c r="AR2851" s="167" t="b">
        <f t="shared" si="1357"/>
        <v>0</v>
      </c>
    </row>
    <row r="2852" spans="1:44" ht="15" customHeight="1">
      <c r="A2852" s="166"/>
      <c r="B2852" s="7"/>
      <c r="C2852" s="220" t="s">
        <v>1045</v>
      </c>
      <c r="D2852" s="319"/>
      <c r="E2852" s="319"/>
      <c r="F2852" s="319"/>
      <c r="G2852" s="319"/>
      <c r="H2852" s="319"/>
      <c r="I2852" s="279"/>
      <c r="J2852" s="279"/>
      <c r="K2852" s="279"/>
      <c r="L2852" s="279"/>
      <c r="M2852" s="279"/>
      <c r="N2852" s="279"/>
      <c r="O2852" s="279"/>
      <c r="P2852" s="279"/>
      <c r="Q2852" s="317"/>
      <c r="R2852" s="318"/>
      <c r="S2852" s="317"/>
      <c r="T2852" s="318"/>
      <c r="U2852" s="317"/>
      <c r="V2852" s="318"/>
      <c r="W2852" s="317"/>
      <c r="X2852" s="318"/>
      <c r="Y2852" s="317"/>
      <c r="Z2852" s="318"/>
      <c r="AA2852" s="317"/>
      <c r="AB2852" s="318"/>
      <c r="AC2852" s="317"/>
      <c r="AD2852" s="318"/>
      <c r="AG2852">
        <f t="shared" si="1351"/>
        <v>0</v>
      </c>
      <c r="AL2852">
        <f t="shared" si="1352"/>
        <v>0</v>
      </c>
      <c r="AN2852" s="167" t="b">
        <f t="shared" si="1353"/>
        <v>0</v>
      </c>
      <c r="AO2852" s="167" t="str">
        <f t="shared" si="1354"/>
        <v/>
      </c>
      <c r="AP2852" s="167" t="b">
        <f t="shared" si="1355"/>
        <v>0</v>
      </c>
      <c r="AQ2852" t="str">
        <f t="shared" si="1356"/>
        <v/>
      </c>
      <c r="AR2852" s="167" t="b">
        <f t="shared" si="1357"/>
        <v>0</v>
      </c>
    </row>
    <row r="2853" spans="1:44" ht="15" customHeight="1">
      <c r="A2853" s="166"/>
      <c r="B2853" s="7"/>
      <c r="C2853" s="220" t="s">
        <v>1046</v>
      </c>
      <c r="D2853" s="319"/>
      <c r="E2853" s="319"/>
      <c r="F2853" s="319"/>
      <c r="G2853" s="319"/>
      <c r="H2853" s="319"/>
      <c r="I2853" s="279"/>
      <c r="J2853" s="279"/>
      <c r="K2853" s="279"/>
      <c r="L2853" s="279"/>
      <c r="M2853" s="279"/>
      <c r="N2853" s="279"/>
      <c r="O2853" s="279"/>
      <c r="P2853" s="279"/>
      <c r="Q2853" s="317"/>
      <c r="R2853" s="318"/>
      <c r="S2853" s="317"/>
      <c r="T2853" s="318"/>
      <c r="U2853" s="317"/>
      <c r="V2853" s="318"/>
      <c r="W2853" s="317"/>
      <c r="X2853" s="318"/>
      <c r="Y2853" s="317"/>
      <c r="Z2853" s="318"/>
      <c r="AA2853" s="317"/>
      <c r="AB2853" s="318"/>
      <c r="AC2853" s="317"/>
      <c r="AD2853" s="318"/>
      <c r="AG2853">
        <f t="shared" si="1351"/>
        <v>0</v>
      </c>
      <c r="AL2853">
        <f t="shared" si="1352"/>
        <v>0</v>
      </c>
      <c r="AN2853" s="167" t="b">
        <f t="shared" si="1353"/>
        <v>0</v>
      </c>
      <c r="AO2853" s="167" t="str">
        <f t="shared" si="1354"/>
        <v/>
      </c>
      <c r="AP2853" s="167" t="b">
        <f t="shared" si="1355"/>
        <v>0</v>
      </c>
      <c r="AQ2853" t="str">
        <f t="shared" si="1356"/>
        <v/>
      </c>
      <c r="AR2853" s="167" t="b">
        <f t="shared" si="1357"/>
        <v>0</v>
      </c>
    </row>
    <row r="2854" spans="1:44" ht="15" customHeight="1">
      <c r="A2854" s="166"/>
      <c r="B2854" s="7"/>
      <c r="C2854" s="220" t="s">
        <v>1047</v>
      </c>
      <c r="D2854" s="319"/>
      <c r="E2854" s="319"/>
      <c r="F2854" s="319"/>
      <c r="G2854" s="319"/>
      <c r="H2854" s="319"/>
      <c r="I2854" s="279"/>
      <c r="J2854" s="279"/>
      <c r="K2854" s="279"/>
      <c r="L2854" s="279"/>
      <c r="M2854" s="279"/>
      <c r="N2854" s="279"/>
      <c r="O2854" s="279"/>
      <c r="P2854" s="279"/>
      <c r="Q2854" s="317"/>
      <c r="R2854" s="318"/>
      <c r="S2854" s="317"/>
      <c r="T2854" s="318"/>
      <c r="U2854" s="317"/>
      <c r="V2854" s="318"/>
      <c r="W2854" s="317"/>
      <c r="X2854" s="318"/>
      <c r="Y2854" s="317"/>
      <c r="Z2854" s="318"/>
      <c r="AA2854" s="317"/>
      <c r="AB2854" s="318"/>
      <c r="AC2854" s="317"/>
      <c r="AD2854" s="318"/>
      <c r="AG2854">
        <f t="shared" si="1351"/>
        <v>0</v>
      </c>
      <c r="AL2854">
        <f t="shared" si="1352"/>
        <v>0</v>
      </c>
      <c r="AN2854" s="167" t="b">
        <f t="shared" si="1353"/>
        <v>0</v>
      </c>
      <c r="AO2854" s="167" t="str">
        <f t="shared" si="1354"/>
        <v/>
      </c>
      <c r="AP2854" s="167" t="b">
        <f t="shared" si="1355"/>
        <v>0</v>
      </c>
      <c r="AQ2854" t="str">
        <f t="shared" si="1356"/>
        <v/>
      </c>
      <c r="AR2854" s="167" t="b">
        <f t="shared" si="1357"/>
        <v>0</v>
      </c>
    </row>
    <row r="2855" spans="1:44" ht="15" customHeight="1">
      <c r="A2855" s="166"/>
      <c r="B2855" s="7"/>
      <c r="C2855" s="220" t="s">
        <v>1048</v>
      </c>
      <c r="D2855" s="319"/>
      <c r="E2855" s="319"/>
      <c r="F2855" s="319"/>
      <c r="G2855" s="319"/>
      <c r="H2855" s="319"/>
      <c r="I2855" s="279"/>
      <c r="J2855" s="279"/>
      <c r="K2855" s="279"/>
      <c r="L2855" s="279"/>
      <c r="M2855" s="279"/>
      <c r="N2855" s="279"/>
      <c r="O2855" s="279"/>
      <c r="P2855" s="279"/>
      <c r="Q2855" s="317"/>
      <c r="R2855" s="318"/>
      <c r="S2855" s="317"/>
      <c r="T2855" s="318"/>
      <c r="U2855" s="317"/>
      <c r="V2855" s="318"/>
      <c r="W2855" s="317"/>
      <c r="X2855" s="318"/>
      <c r="Y2855" s="317"/>
      <c r="Z2855" s="318"/>
      <c r="AA2855" s="317"/>
      <c r="AB2855" s="318"/>
      <c r="AC2855" s="317"/>
      <c r="AD2855" s="318"/>
      <c r="AG2855">
        <f t="shared" si="1351"/>
        <v>0</v>
      </c>
      <c r="AL2855">
        <f t="shared" si="1352"/>
        <v>0</v>
      </c>
      <c r="AN2855" s="167" t="b">
        <f t="shared" si="1353"/>
        <v>0</v>
      </c>
      <c r="AO2855" s="167" t="str">
        <f t="shared" si="1354"/>
        <v/>
      </c>
      <c r="AP2855" s="167" t="b">
        <f t="shared" si="1355"/>
        <v>0</v>
      </c>
      <c r="AQ2855" t="str">
        <f t="shared" si="1356"/>
        <v/>
      </c>
      <c r="AR2855" s="167" t="b">
        <f t="shared" si="1357"/>
        <v>0</v>
      </c>
    </row>
    <row r="2856" spans="1:44" ht="15" customHeight="1">
      <c r="A2856" s="166"/>
      <c r="B2856" s="7"/>
      <c r="C2856" s="220" t="s">
        <v>1049</v>
      </c>
      <c r="D2856" s="319"/>
      <c r="E2856" s="319"/>
      <c r="F2856" s="319"/>
      <c r="G2856" s="319"/>
      <c r="H2856" s="319"/>
      <c r="I2856" s="279"/>
      <c r="J2856" s="279"/>
      <c r="K2856" s="279"/>
      <c r="L2856" s="279"/>
      <c r="M2856" s="279"/>
      <c r="N2856" s="279"/>
      <c r="O2856" s="279"/>
      <c r="P2856" s="279"/>
      <c r="Q2856" s="317"/>
      <c r="R2856" s="318"/>
      <c r="S2856" s="317"/>
      <c r="T2856" s="318"/>
      <c r="U2856" s="317"/>
      <c r="V2856" s="318"/>
      <c r="W2856" s="317"/>
      <c r="X2856" s="318"/>
      <c r="Y2856" s="317"/>
      <c r="Z2856" s="318"/>
      <c r="AA2856" s="317"/>
      <c r="AB2856" s="318"/>
      <c r="AC2856" s="317"/>
      <c r="AD2856" s="318"/>
      <c r="AG2856">
        <f t="shared" si="1351"/>
        <v>0</v>
      </c>
      <c r="AL2856">
        <f t="shared" si="1352"/>
        <v>0</v>
      </c>
      <c r="AN2856" s="167" t="b">
        <f t="shared" si="1353"/>
        <v>0</v>
      </c>
      <c r="AO2856" s="167" t="str">
        <f t="shared" si="1354"/>
        <v/>
      </c>
      <c r="AP2856" s="167" t="b">
        <f t="shared" si="1355"/>
        <v>0</v>
      </c>
      <c r="AQ2856" t="str">
        <f t="shared" si="1356"/>
        <v/>
      </c>
      <c r="AR2856" s="167" t="b">
        <f t="shared" si="1357"/>
        <v>0</v>
      </c>
    </row>
    <row r="2857" spans="1:44" ht="15" customHeight="1">
      <c r="A2857" s="166"/>
      <c r="B2857" s="7"/>
      <c r="C2857" s="220" t="s">
        <v>1050</v>
      </c>
      <c r="D2857" s="319"/>
      <c r="E2857" s="319"/>
      <c r="F2857" s="319"/>
      <c r="G2857" s="319"/>
      <c r="H2857" s="319"/>
      <c r="I2857" s="279"/>
      <c r="J2857" s="279"/>
      <c r="K2857" s="279"/>
      <c r="L2857" s="279"/>
      <c r="M2857" s="279"/>
      <c r="N2857" s="279"/>
      <c r="O2857" s="279"/>
      <c r="P2857" s="279"/>
      <c r="Q2857" s="317"/>
      <c r="R2857" s="318"/>
      <c r="S2857" s="317"/>
      <c r="T2857" s="318"/>
      <c r="U2857" s="317"/>
      <c r="V2857" s="318"/>
      <c r="W2857" s="317"/>
      <c r="X2857" s="318"/>
      <c r="Y2857" s="317"/>
      <c r="Z2857" s="318"/>
      <c r="AA2857" s="317"/>
      <c r="AB2857" s="318"/>
      <c r="AC2857" s="317"/>
      <c r="AD2857" s="318"/>
      <c r="AG2857">
        <f t="shared" si="1351"/>
        <v>0</v>
      </c>
      <c r="AL2857">
        <f t="shared" si="1352"/>
        <v>0</v>
      </c>
      <c r="AN2857" s="167" t="b">
        <f t="shared" si="1353"/>
        <v>0</v>
      </c>
      <c r="AO2857" s="167" t="str">
        <f t="shared" si="1354"/>
        <v/>
      </c>
      <c r="AP2857" s="167" t="b">
        <f t="shared" si="1355"/>
        <v>0</v>
      </c>
      <c r="AQ2857" t="str">
        <f t="shared" si="1356"/>
        <v/>
      </c>
      <c r="AR2857" s="167" t="b">
        <f t="shared" si="1357"/>
        <v>0</v>
      </c>
    </row>
    <row r="2858" spans="1:44" ht="15" customHeight="1">
      <c r="A2858" s="166"/>
      <c r="B2858" s="7"/>
      <c r="C2858" s="220" t="s">
        <v>1051</v>
      </c>
      <c r="D2858" s="319"/>
      <c r="E2858" s="319"/>
      <c r="F2858" s="319"/>
      <c r="G2858" s="319"/>
      <c r="H2858" s="319"/>
      <c r="I2858" s="279"/>
      <c r="J2858" s="279"/>
      <c r="K2858" s="279"/>
      <c r="L2858" s="279"/>
      <c r="M2858" s="279"/>
      <c r="N2858" s="279"/>
      <c r="O2858" s="279"/>
      <c r="P2858" s="279"/>
      <c r="Q2858" s="317"/>
      <c r="R2858" s="318"/>
      <c r="S2858" s="317"/>
      <c r="T2858" s="318"/>
      <c r="U2858" s="317"/>
      <c r="V2858" s="318"/>
      <c r="W2858" s="317"/>
      <c r="X2858" s="318"/>
      <c r="Y2858" s="317"/>
      <c r="Z2858" s="318"/>
      <c r="AA2858" s="317"/>
      <c r="AB2858" s="318"/>
      <c r="AC2858" s="317"/>
      <c r="AD2858" s="318"/>
      <c r="AG2858">
        <f t="shared" si="1351"/>
        <v>0</v>
      </c>
      <c r="AL2858">
        <f t="shared" si="1352"/>
        <v>0</v>
      </c>
      <c r="AN2858" s="167" t="b">
        <f t="shared" si="1353"/>
        <v>0</v>
      </c>
      <c r="AO2858" s="167" t="str">
        <f t="shared" si="1354"/>
        <v/>
      </c>
      <c r="AP2858" s="167" t="b">
        <f t="shared" si="1355"/>
        <v>0</v>
      </c>
      <c r="AQ2858" t="str">
        <f t="shared" si="1356"/>
        <v/>
      </c>
      <c r="AR2858" s="167" t="b">
        <f t="shared" si="1357"/>
        <v>0</v>
      </c>
    </row>
    <row r="2859" spans="1:44" ht="15" customHeight="1">
      <c r="A2859" s="166"/>
      <c r="B2859" s="7"/>
      <c r="C2859" s="220" t="s">
        <v>1052</v>
      </c>
      <c r="D2859" s="319"/>
      <c r="E2859" s="319"/>
      <c r="F2859" s="319"/>
      <c r="G2859" s="319"/>
      <c r="H2859" s="319"/>
      <c r="I2859" s="279"/>
      <c r="J2859" s="279"/>
      <c r="K2859" s="279"/>
      <c r="L2859" s="279"/>
      <c r="M2859" s="279"/>
      <c r="N2859" s="279"/>
      <c r="O2859" s="279"/>
      <c r="P2859" s="279"/>
      <c r="Q2859" s="317"/>
      <c r="R2859" s="318"/>
      <c r="S2859" s="317"/>
      <c r="T2859" s="318"/>
      <c r="U2859" s="317"/>
      <c r="V2859" s="318"/>
      <c r="W2859" s="317"/>
      <c r="X2859" s="318"/>
      <c r="Y2859" s="317"/>
      <c r="Z2859" s="318"/>
      <c r="AA2859" s="317"/>
      <c r="AB2859" s="318"/>
      <c r="AC2859" s="317"/>
      <c r="AD2859" s="318"/>
      <c r="AG2859">
        <f t="shared" si="1351"/>
        <v>0</v>
      </c>
      <c r="AL2859">
        <f t="shared" si="1352"/>
        <v>0</v>
      </c>
      <c r="AN2859" s="167" t="b">
        <f t="shared" si="1353"/>
        <v>0</v>
      </c>
      <c r="AO2859" s="167" t="str">
        <f t="shared" si="1354"/>
        <v/>
      </c>
      <c r="AP2859" s="167" t="b">
        <f t="shared" si="1355"/>
        <v>0</v>
      </c>
      <c r="AQ2859" t="str">
        <f t="shared" si="1356"/>
        <v/>
      </c>
      <c r="AR2859" s="167" t="b">
        <f t="shared" si="1357"/>
        <v>0</v>
      </c>
    </row>
    <row r="2860" spans="1:44" ht="15" customHeight="1">
      <c r="A2860" s="166"/>
      <c r="B2860" s="7"/>
      <c r="C2860" s="220" t="s">
        <v>1053</v>
      </c>
      <c r="D2860" s="319"/>
      <c r="E2860" s="319"/>
      <c r="F2860" s="319"/>
      <c r="G2860" s="319"/>
      <c r="H2860" s="319"/>
      <c r="I2860" s="279"/>
      <c r="J2860" s="279"/>
      <c r="K2860" s="279"/>
      <c r="L2860" s="279"/>
      <c r="M2860" s="279"/>
      <c r="N2860" s="279"/>
      <c r="O2860" s="279"/>
      <c r="P2860" s="279"/>
      <c r="Q2860" s="317"/>
      <c r="R2860" s="318"/>
      <c r="S2860" s="317"/>
      <c r="T2860" s="318"/>
      <c r="U2860" s="317"/>
      <c r="V2860" s="318"/>
      <c r="W2860" s="317"/>
      <c r="X2860" s="318"/>
      <c r="Y2860" s="317"/>
      <c r="Z2860" s="318"/>
      <c r="AA2860" s="317"/>
      <c r="AB2860" s="318"/>
      <c r="AC2860" s="317"/>
      <c r="AD2860" s="318"/>
      <c r="AG2860">
        <f t="shared" si="1351"/>
        <v>0</v>
      </c>
      <c r="AL2860">
        <f t="shared" si="1352"/>
        <v>0</v>
      </c>
      <c r="AN2860" s="167" t="b">
        <f t="shared" si="1353"/>
        <v>0</v>
      </c>
      <c r="AO2860" s="167" t="str">
        <f t="shared" si="1354"/>
        <v/>
      </c>
      <c r="AP2860" s="167" t="b">
        <f t="shared" si="1355"/>
        <v>0</v>
      </c>
      <c r="AQ2860" t="str">
        <f t="shared" si="1356"/>
        <v/>
      </c>
      <c r="AR2860" s="167" t="b">
        <f t="shared" si="1357"/>
        <v>0</v>
      </c>
    </row>
    <row r="2861" spans="1:44" ht="15" customHeight="1">
      <c r="A2861" s="166"/>
      <c r="B2861" s="7"/>
      <c r="C2861" s="220" t="s">
        <v>1054</v>
      </c>
      <c r="D2861" s="319"/>
      <c r="E2861" s="319"/>
      <c r="F2861" s="319"/>
      <c r="G2861" s="319"/>
      <c r="H2861" s="319"/>
      <c r="I2861" s="279"/>
      <c r="J2861" s="279"/>
      <c r="K2861" s="279"/>
      <c r="L2861" s="279"/>
      <c r="M2861" s="279"/>
      <c r="N2861" s="279"/>
      <c r="O2861" s="279"/>
      <c r="P2861" s="279"/>
      <c r="Q2861" s="317"/>
      <c r="R2861" s="318"/>
      <c r="S2861" s="317"/>
      <c r="T2861" s="318"/>
      <c r="U2861" s="317"/>
      <c r="V2861" s="318"/>
      <c r="W2861" s="317"/>
      <c r="X2861" s="318"/>
      <c r="Y2861" s="317"/>
      <c r="Z2861" s="318"/>
      <c r="AA2861" s="317"/>
      <c r="AB2861" s="318"/>
      <c r="AC2861" s="317"/>
      <c r="AD2861" s="318"/>
      <c r="AG2861">
        <f t="shared" si="1351"/>
        <v>0</v>
      </c>
      <c r="AL2861">
        <f t="shared" si="1352"/>
        <v>0</v>
      </c>
      <c r="AN2861" s="167" t="b">
        <f t="shared" si="1353"/>
        <v>0</v>
      </c>
      <c r="AO2861" s="167" t="str">
        <f t="shared" si="1354"/>
        <v/>
      </c>
      <c r="AP2861" s="167" t="b">
        <f t="shared" si="1355"/>
        <v>0</v>
      </c>
      <c r="AQ2861" t="str">
        <f t="shared" si="1356"/>
        <v/>
      </c>
      <c r="AR2861" s="167" t="b">
        <f t="shared" si="1357"/>
        <v>0</v>
      </c>
    </row>
    <row r="2862" spans="1:44" ht="15" customHeight="1">
      <c r="A2862" s="166"/>
      <c r="B2862" s="7"/>
      <c r="C2862" s="220" t="s">
        <v>1055</v>
      </c>
      <c r="D2862" s="319"/>
      <c r="E2862" s="319"/>
      <c r="F2862" s="319"/>
      <c r="G2862" s="319"/>
      <c r="H2862" s="319"/>
      <c r="I2862" s="279"/>
      <c r="J2862" s="279"/>
      <c r="K2862" s="279"/>
      <c r="L2862" s="279"/>
      <c r="M2862" s="279"/>
      <c r="N2862" s="279"/>
      <c r="O2862" s="279"/>
      <c r="P2862" s="279"/>
      <c r="Q2862" s="317"/>
      <c r="R2862" s="318"/>
      <c r="S2862" s="317"/>
      <c r="T2862" s="318"/>
      <c r="U2862" s="317"/>
      <c r="V2862" s="318"/>
      <c r="W2862" s="317"/>
      <c r="X2862" s="318"/>
      <c r="Y2862" s="317"/>
      <c r="Z2862" s="318"/>
      <c r="AA2862" s="317"/>
      <c r="AB2862" s="318"/>
      <c r="AC2862" s="317"/>
      <c r="AD2862" s="318"/>
      <c r="AG2862">
        <f t="shared" si="1351"/>
        <v>0</v>
      </c>
      <c r="AL2862">
        <f t="shared" si="1352"/>
        <v>0</v>
      </c>
      <c r="AN2862" s="167" t="b">
        <f t="shared" si="1353"/>
        <v>0</v>
      </c>
      <c r="AO2862" s="167" t="str">
        <f t="shared" si="1354"/>
        <v/>
      </c>
      <c r="AP2862" s="167" t="b">
        <f t="shared" si="1355"/>
        <v>0</v>
      </c>
      <c r="AQ2862" t="str">
        <f t="shared" si="1356"/>
        <v/>
      </c>
      <c r="AR2862" s="167" t="b">
        <f t="shared" si="1357"/>
        <v>0</v>
      </c>
    </row>
    <row r="2863" spans="1:44" ht="15" customHeight="1">
      <c r="A2863" s="166"/>
      <c r="B2863" s="7"/>
      <c r="C2863" s="220" t="s">
        <v>1056</v>
      </c>
      <c r="D2863" s="319"/>
      <c r="E2863" s="319"/>
      <c r="F2863" s="319"/>
      <c r="G2863" s="319"/>
      <c r="H2863" s="319"/>
      <c r="I2863" s="279"/>
      <c r="J2863" s="279"/>
      <c r="K2863" s="279"/>
      <c r="L2863" s="279"/>
      <c r="M2863" s="279"/>
      <c r="N2863" s="279"/>
      <c r="O2863" s="279"/>
      <c r="P2863" s="279"/>
      <c r="Q2863" s="317"/>
      <c r="R2863" s="318"/>
      <c r="S2863" s="317"/>
      <c r="T2863" s="318"/>
      <c r="U2863" s="317"/>
      <c r="V2863" s="318"/>
      <c r="W2863" s="317"/>
      <c r="X2863" s="318"/>
      <c r="Y2863" s="317"/>
      <c r="Z2863" s="318"/>
      <c r="AA2863" s="317"/>
      <c r="AB2863" s="318"/>
      <c r="AC2863" s="317"/>
      <c r="AD2863" s="318"/>
      <c r="AG2863">
        <f t="shared" si="1351"/>
        <v>0</v>
      </c>
      <c r="AL2863">
        <f t="shared" si="1352"/>
        <v>0</v>
      </c>
      <c r="AN2863" s="167" t="b">
        <f t="shared" si="1353"/>
        <v>0</v>
      </c>
      <c r="AO2863" s="167" t="str">
        <f t="shared" si="1354"/>
        <v/>
      </c>
      <c r="AP2863" s="167" t="b">
        <f t="shared" si="1355"/>
        <v>0</v>
      </c>
      <c r="AQ2863" t="str">
        <f t="shared" si="1356"/>
        <v/>
      </c>
      <c r="AR2863" s="167" t="b">
        <f t="shared" si="1357"/>
        <v>0</v>
      </c>
    </row>
    <row r="2864" spans="1:44" ht="15" customHeight="1">
      <c r="A2864" s="166"/>
      <c r="B2864" s="7"/>
      <c r="C2864" s="220" t="s">
        <v>1057</v>
      </c>
      <c r="D2864" s="319"/>
      <c r="E2864" s="319"/>
      <c r="F2864" s="319"/>
      <c r="G2864" s="319"/>
      <c r="H2864" s="319"/>
      <c r="I2864" s="279"/>
      <c r="J2864" s="279"/>
      <c r="K2864" s="279"/>
      <c r="L2864" s="279"/>
      <c r="M2864" s="279"/>
      <c r="N2864" s="279"/>
      <c r="O2864" s="279"/>
      <c r="P2864" s="279"/>
      <c r="Q2864" s="317"/>
      <c r="R2864" s="318"/>
      <c r="S2864" s="317"/>
      <c r="T2864" s="318"/>
      <c r="U2864" s="317"/>
      <c r="V2864" s="318"/>
      <c r="W2864" s="317"/>
      <c r="X2864" s="318"/>
      <c r="Y2864" s="317"/>
      <c r="Z2864" s="318"/>
      <c r="AA2864" s="317"/>
      <c r="AB2864" s="318"/>
      <c r="AC2864" s="317"/>
      <c r="AD2864" s="318"/>
      <c r="AG2864">
        <f t="shared" si="1351"/>
        <v>0</v>
      </c>
      <c r="AL2864">
        <f t="shared" si="1352"/>
        <v>0</v>
      </c>
      <c r="AN2864" s="167" t="b">
        <f t="shared" si="1353"/>
        <v>0</v>
      </c>
      <c r="AO2864" s="167" t="str">
        <f t="shared" si="1354"/>
        <v/>
      </c>
      <c r="AP2864" s="167" t="b">
        <f t="shared" si="1355"/>
        <v>0</v>
      </c>
      <c r="AQ2864" t="str">
        <f t="shared" si="1356"/>
        <v/>
      </c>
      <c r="AR2864" s="167" t="b">
        <f t="shared" si="1357"/>
        <v>0</v>
      </c>
    </row>
    <row r="2865" spans="1:44" ht="15" customHeight="1">
      <c r="A2865" s="166"/>
      <c r="B2865" s="7"/>
      <c r="C2865" s="220" t="s">
        <v>1058</v>
      </c>
      <c r="D2865" s="319"/>
      <c r="E2865" s="319"/>
      <c r="F2865" s="319"/>
      <c r="G2865" s="319"/>
      <c r="H2865" s="319"/>
      <c r="I2865" s="279"/>
      <c r="J2865" s="279"/>
      <c r="K2865" s="279"/>
      <c r="L2865" s="279"/>
      <c r="M2865" s="279"/>
      <c r="N2865" s="279"/>
      <c r="O2865" s="279"/>
      <c r="P2865" s="279"/>
      <c r="Q2865" s="317"/>
      <c r="R2865" s="318"/>
      <c r="S2865" s="317"/>
      <c r="T2865" s="318"/>
      <c r="U2865" s="317"/>
      <c r="V2865" s="318"/>
      <c r="W2865" s="317"/>
      <c r="X2865" s="318"/>
      <c r="Y2865" s="317"/>
      <c r="Z2865" s="318"/>
      <c r="AA2865" s="317"/>
      <c r="AB2865" s="318"/>
      <c r="AC2865" s="317"/>
      <c r="AD2865" s="318"/>
      <c r="AG2865">
        <f t="shared" ref="AG2865:AG2928" si="1358">IF(COUNTBLANK(D2865:AD2865)=27,0,IF(OR(AND(COUNTA(D2865)=1,COUNTA(I2865:P2865)=COUNTA($I$2606:$P$2607),COUNTA(Q2865:AD2865)&gt;0),AND(D2865="",COUNTA(I2865:AD2865)=0)),0,1))</f>
        <v>0</v>
      </c>
      <c r="AL2865">
        <f t="shared" ref="AL2865:AL2928" si="1359">IF(AND(AC2865="X",COUNTIF(Q2865:AB2865,"X")&gt;0),1,0)</f>
        <v>0</v>
      </c>
      <c r="AN2865" s="167" t="b">
        <f t="shared" ref="AN2865:AN2928" si="1360">NOT(EXACT(D2865,UPPER(D2865)))</f>
        <v>0</v>
      </c>
      <c r="AO2865" s="167" t="str">
        <f t="shared" ref="AO2865:AO2928" si="1361">SUBSTITUTE( SUBSTITUTE( SUBSTITUTE( SUBSTITUTE( SUBSTITUTE( SUBSTITUTE( SUBSTITUTE( SUBSTITUTE( SUBSTITUTE( SUBSTITUTE(D2865, "á", "a"), "é", "e"), "í", "i"), "ó", "o"), "ú", "u"), "Á", "A"), "É", "E"), "Í", "I"), "Ó", "O"), "Ú", "U")</f>
        <v/>
      </c>
      <c r="AP2865" s="167" t="b">
        <f t="shared" ref="AP2865:AP2928" si="1362">NOT(EXACT(D2865,AO2865))</f>
        <v>0</v>
      </c>
      <c r="AQ2865" t="str">
        <f t="shared" ref="AQ2865:AQ2928" si="1363">SUBSTITUTE((SUBSTITUTE(SUBSTITUTE(SUBSTITUTE(D2865,".",""),",",""),"(","")),")","")</f>
        <v/>
      </c>
      <c r="AR2865" s="167" t="b">
        <f t="shared" ref="AR2865:AR2928" si="1364">NOT(EXACT(D2865,AQ2865))</f>
        <v>0</v>
      </c>
    </row>
    <row r="2866" spans="1:44" ht="15" customHeight="1">
      <c r="A2866" s="166"/>
      <c r="B2866" s="7"/>
      <c r="C2866" s="220" t="s">
        <v>1059</v>
      </c>
      <c r="D2866" s="319"/>
      <c r="E2866" s="319"/>
      <c r="F2866" s="319"/>
      <c r="G2866" s="319"/>
      <c r="H2866" s="319"/>
      <c r="I2866" s="279"/>
      <c r="J2866" s="279"/>
      <c r="K2866" s="279"/>
      <c r="L2866" s="279"/>
      <c r="M2866" s="279"/>
      <c r="N2866" s="279"/>
      <c r="O2866" s="279"/>
      <c r="P2866" s="279"/>
      <c r="Q2866" s="317"/>
      <c r="R2866" s="318"/>
      <c r="S2866" s="317"/>
      <c r="T2866" s="318"/>
      <c r="U2866" s="317"/>
      <c r="V2866" s="318"/>
      <c r="W2866" s="317"/>
      <c r="X2866" s="318"/>
      <c r="Y2866" s="317"/>
      <c r="Z2866" s="318"/>
      <c r="AA2866" s="317"/>
      <c r="AB2866" s="318"/>
      <c r="AC2866" s="317"/>
      <c r="AD2866" s="318"/>
      <c r="AG2866">
        <f t="shared" si="1358"/>
        <v>0</v>
      </c>
      <c r="AL2866">
        <f t="shared" si="1359"/>
        <v>0</v>
      </c>
      <c r="AN2866" s="167" t="b">
        <f t="shared" si="1360"/>
        <v>0</v>
      </c>
      <c r="AO2866" s="167" t="str">
        <f t="shared" si="1361"/>
        <v/>
      </c>
      <c r="AP2866" s="167" t="b">
        <f t="shared" si="1362"/>
        <v>0</v>
      </c>
      <c r="AQ2866" t="str">
        <f t="shared" si="1363"/>
        <v/>
      </c>
      <c r="AR2866" s="167" t="b">
        <f t="shared" si="1364"/>
        <v>0</v>
      </c>
    </row>
    <row r="2867" spans="1:44" ht="15" customHeight="1">
      <c r="A2867" s="166"/>
      <c r="B2867" s="7"/>
      <c r="C2867" s="220" t="s">
        <v>1060</v>
      </c>
      <c r="D2867" s="319"/>
      <c r="E2867" s="319"/>
      <c r="F2867" s="319"/>
      <c r="G2867" s="319"/>
      <c r="H2867" s="319"/>
      <c r="I2867" s="279"/>
      <c r="J2867" s="279"/>
      <c r="K2867" s="279"/>
      <c r="L2867" s="279"/>
      <c r="M2867" s="279"/>
      <c r="N2867" s="279"/>
      <c r="O2867" s="279"/>
      <c r="P2867" s="279"/>
      <c r="Q2867" s="317"/>
      <c r="R2867" s="318"/>
      <c r="S2867" s="317"/>
      <c r="T2867" s="318"/>
      <c r="U2867" s="317"/>
      <c r="V2867" s="318"/>
      <c r="W2867" s="317"/>
      <c r="X2867" s="318"/>
      <c r="Y2867" s="317"/>
      <c r="Z2867" s="318"/>
      <c r="AA2867" s="317"/>
      <c r="AB2867" s="318"/>
      <c r="AC2867" s="317"/>
      <c r="AD2867" s="318"/>
      <c r="AG2867">
        <f t="shared" si="1358"/>
        <v>0</v>
      </c>
      <c r="AL2867">
        <f t="shared" si="1359"/>
        <v>0</v>
      </c>
      <c r="AN2867" s="167" t="b">
        <f t="shared" si="1360"/>
        <v>0</v>
      </c>
      <c r="AO2867" s="167" t="str">
        <f t="shared" si="1361"/>
        <v/>
      </c>
      <c r="AP2867" s="167" t="b">
        <f t="shared" si="1362"/>
        <v>0</v>
      </c>
      <c r="AQ2867" t="str">
        <f t="shared" si="1363"/>
        <v/>
      </c>
      <c r="AR2867" s="167" t="b">
        <f t="shared" si="1364"/>
        <v>0</v>
      </c>
    </row>
    <row r="2868" spans="1:44" ht="15" customHeight="1">
      <c r="A2868" s="166"/>
      <c r="B2868" s="7"/>
      <c r="C2868" s="220" t="s">
        <v>1061</v>
      </c>
      <c r="D2868" s="319"/>
      <c r="E2868" s="319"/>
      <c r="F2868" s="319"/>
      <c r="G2868" s="319"/>
      <c r="H2868" s="319"/>
      <c r="I2868" s="279"/>
      <c r="J2868" s="279"/>
      <c r="K2868" s="279"/>
      <c r="L2868" s="279"/>
      <c r="M2868" s="279"/>
      <c r="N2868" s="279"/>
      <c r="O2868" s="279"/>
      <c r="P2868" s="279"/>
      <c r="Q2868" s="317"/>
      <c r="R2868" s="318"/>
      <c r="S2868" s="317"/>
      <c r="T2868" s="318"/>
      <c r="U2868" s="317"/>
      <c r="V2868" s="318"/>
      <c r="W2868" s="317"/>
      <c r="X2868" s="318"/>
      <c r="Y2868" s="317"/>
      <c r="Z2868" s="318"/>
      <c r="AA2868" s="317"/>
      <c r="AB2868" s="318"/>
      <c r="AC2868" s="317"/>
      <c r="AD2868" s="318"/>
      <c r="AG2868">
        <f t="shared" si="1358"/>
        <v>0</v>
      </c>
      <c r="AL2868">
        <f t="shared" si="1359"/>
        <v>0</v>
      </c>
      <c r="AN2868" s="167" t="b">
        <f t="shared" si="1360"/>
        <v>0</v>
      </c>
      <c r="AO2868" s="167" t="str">
        <f t="shared" si="1361"/>
        <v/>
      </c>
      <c r="AP2868" s="167" t="b">
        <f t="shared" si="1362"/>
        <v>0</v>
      </c>
      <c r="AQ2868" t="str">
        <f t="shared" si="1363"/>
        <v/>
      </c>
      <c r="AR2868" s="167" t="b">
        <f t="shared" si="1364"/>
        <v>0</v>
      </c>
    </row>
    <row r="2869" spans="1:44" ht="15" customHeight="1">
      <c r="A2869" s="166"/>
      <c r="B2869" s="7"/>
      <c r="C2869" s="220" t="s">
        <v>1062</v>
      </c>
      <c r="D2869" s="319"/>
      <c r="E2869" s="319"/>
      <c r="F2869" s="319"/>
      <c r="G2869" s="319"/>
      <c r="H2869" s="319"/>
      <c r="I2869" s="279"/>
      <c r="J2869" s="279"/>
      <c r="K2869" s="279"/>
      <c r="L2869" s="279"/>
      <c r="M2869" s="279"/>
      <c r="N2869" s="279"/>
      <c r="O2869" s="279"/>
      <c r="P2869" s="279"/>
      <c r="Q2869" s="317"/>
      <c r="R2869" s="318"/>
      <c r="S2869" s="317"/>
      <c r="T2869" s="318"/>
      <c r="U2869" s="317"/>
      <c r="V2869" s="318"/>
      <c r="W2869" s="317"/>
      <c r="X2869" s="318"/>
      <c r="Y2869" s="317"/>
      <c r="Z2869" s="318"/>
      <c r="AA2869" s="317"/>
      <c r="AB2869" s="318"/>
      <c r="AC2869" s="317"/>
      <c r="AD2869" s="318"/>
      <c r="AG2869">
        <f t="shared" si="1358"/>
        <v>0</v>
      </c>
      <c r="AL2869">
        <f t="shared" si="1359"/>
        <v>0</v>
      </c>
      <c r="AN2869" s="167" t="b">
        <f t="shared" si="1360"/>
        <v>0</v>
      </c>
      <c r="AO2869" s="167" t="str">
        <f t="shared" si="1361"/>
        <v/>
      </c>
      <c r="AP2869" s="167" t="b">
        <f t="shared" si="1362"/>
        <v>0</v>
      </c>
      <c r="AQ2869" t="str">
        <f t="shared" si="1363"/>
        <v/>
      </c>
      <c r="AR2869" s="167" t="b">
        <f t="shared" si="1364"/>
        <v>0</v>
      </c>
    </row>
    <row r="2870" spans="1:44" ht="15" customHeight="1">
      <c r="A2870" s="166"/>
      <c r="B2870" s="7"/>
      <c r="C2870" s="220" t="s">
        <v>1063</v>
      </c>
      <c r="D2870" s="319"/>
      <c r="E2870" s="319"/>
      <c r="F2870" s="319"/>
      <c r="G2870" s="319"/>
      <c r="H2870" s="319"/>
      <c r="I2870" s="279"/>
      <c r="J2870" s="279"/>
      <c r="K2870" s="279"/>
      <c r="L2870" s="279"/>
      <c r="M2870" s="279"/>
      <c r="N2870" s="279"/>
      <c r="O2870" s="279"/>
      <c r="P2870" s="279"/>
      <c r="Q2870" s="317"/>
      <c r="R2870" s="318"/>
      <c r="S2870" s="317"/>
      <c r="T2870" s="318"/>
      <c r="U2870" s="317"/>
      <c r="V2870" s="318"/>
      <c r="W2870" s="317"/>
      <c r="X2870" s="318"/>
      <c r="Y2870" s="317"/>
      <c r="Z2870" s="318"/>
      <c r="AA2870" s="317"/>
      <c r="AB2870" s="318"/>
      <c r="AC2870" s="317"/>
      <c r="AD2870" s="318"/>
      <c r="AG2870">
        <f t="shared" si="1358"/>
        <v>0</v>
      </c>
      <c r="AL2870">
        <f t="shared" si="1359"/>
        <v>0</v>
      </c>
      <c r="AN2870" s="167" t="b">
        <f t="shared" si="1360"/>
        <v>0</v>
      </c>
      <c r="AO2870" s="167" t="str">
        <f t="shared" si="1361"/>
        <v/>
      </c>
      <c r="AP2870" s="167" t="b">
        <f t="shared" si="1362"/>
        <v>0</v>
      </c>
      <c r="AQ2870" t="str">
        <f t="shared" si="1363"/>
        <v/>
      </c>
      <c r="AR2870" s="167" t="b">
        <f t="shared" si="1364"/>
        <v>0</v>
      </c>
    </row>
    <row r="2871" spans="1:44" ht="15" customHeight="1">
      <c r="A2871" s="166"/>
      <c r="B2871" s="7"/>
      <c r="C2871" s="220" t="s">
        <v>1064</v>
      </c>
      <c r="D2871" s="319"/>
      <c r="E2871" s="319"/>
      <c r="F2871" s="319"/>
      <c r="G2871" s="319"/>
      <c r="H2871" s="319"/>
      <c r="I2871" s="279"/>
      <c r="J2871" s="279"/>
      <c r="K2871" s="279"/>
      <c r="L2871" s="279"/>
      <c r="M2871" s="279"/>
      <c r="N2871" s="279"/>
      <c r="O2871" s="279"/>
      <c r="P2871" s="279"/>
      <c r="Q2871" s="317"/>
      <c r="R2871" s="318"/>
      <c r="S2871" s="317"/>
      <c r="T2871" s="318"/>
      <c r="U2871" s="317"/>
      <c r="V2871" s="318"/>
      <c r="W2871" s="317"/>
      <c r="X2871" s="318"/>
      <c r="Y2871" s="317"/>
      <c r="Z2871" s="318"/>
      <c r="AA2871" s="317"/>
      <c r="AB2871" s="318"/>
      <c r="AC2871" s="317"/>
      <c r="AD2871" s="318"/>
      <c r="AG2871">
        <f t="shared" si="1358"/>
        <v>0</v>
      </c>
      <c r="AL2871">
        <f t="shared" si="1359"/>
        <v>0</v>
      </c>
      <c r="AN2871" s="167" t="b">
        <f t="shared" si="1360"/>
        <v>0</v>
      </c>
      <c r="AO2871" s="167" t="str">
        <f t="shared" si="1361"/>
        <v/>
      </c>
      <c r="AP2871" s="167" t="b">
        <f t="shared" si="1362"/>
        <v>0</v>
      </c>
      <c r="AQ2871" t="str">
        <f t="shared" si="1363"/>
        <v/>
      </c>
      <c r="AR2871" s="167" t="b">
        <f t="shared" si="1364"/>
        <v>0</v>
      </c>
    </row>
    <row r="2872" spans="1:44" ht="15" customHeight="1">
      <c r="A2872" s="166"/>
      <c r="B2872" s="7"/>
      <c r="C2872" s="220" t="s">
        <v>1065</v>
      </c>
      <c r="D2872" s="319"/>
      <c r="E2872" s="319"/>
      <c r="F2872" s="319"/>
      <c r="G2872" s="319"/>
      <c r="H2872" s="319"/>
      <c r="I2872" s="279"/>
      <c r="J2872" s="279"/>
      <c r="K2872" s="279"/>
      <c r="L2872" s="279"/>
      <c r="M2872" s="279"/>
      <c r="N2872" s="279"/>
      <c r="O2872" s="279"/>
      <c r="P2872" s="279"/>
      <c r="Q2872" s="317"/>
      <c r="R2872" s="318"/>
      <c r="S2872" s="317"/>
      <c r="T2872" s="318"/>
      <c r="U2872" s="317"/>
      <c r="V2872" s="318"/>
      <c r="W2872" s="317"/>
      <c r="X2872" s="318"/>
      <c r="Y2872" s="317"/>
      <c r="Z2872" s="318"/>
      <c r="AA2872" s="317"/>
      <c r="AB2872" s="318"/>
      <c r="AC2872" s="317"/>
      <c r="AD2872" s="318"/>
      <c r="AG2872">
        <f t="shared" si="1358"/>
        <v>0</v>
      </c>
      <c r="AL2872">
        <f t="shared" si="1359"/>
        <v>0</v>
      </c>
      <c r="AN2872" s="167" t="b">
        <f t="shared" si="1360"/>
        <v>0</v>
      </c>
      <c r="AO2872" s="167" t="str">
        <f t="shared" si="1361"/>
        <v/>
      </c>
      <c r="AP2872" s="167" t="b">
        <f t="shared" si="1362"/>
        <v>0</v>
      </c>
      <c r="AQ2872" t="str">
        <f t="shared" si="1363"/>
        <v/>
      </c>
      <c r="AR2872" s="167" t="b">
        <f t="shared" si="1364"/>
        <v>0</v>
      </c>
    </row>
    <row r="2873" spans="1:44" ht="15" customHeight="1">
      <c r="A2873" s="166"/>
      <c r="B2873" s="7"/>
      <c r="C2873" s="220" t="s">
        <v>1066</v>
      </c>
      <c r="D2873" s="319"/>
      <c r="E2873" s="319"/>
      <c r="F2873" s="319"/>
      <c r="G2873" s="319"/>
      <c r="H2873" s="319"/>
      <c r="I2873" s="279"/>
      <c r="J2873" s="279"/>
      <c r="K2873" s="279"/>
      <c r="L2873" s="279"/>
      <c r="M2873" s="279"/>
      <c r="N2873" s="279"/>
      <c r="O2873" s="279"/>
      <c r="P2873" s="279"/>
      <c r="Q2873" s="317"/>
      <c r="R2873" s="318"/>
      <c r="S2873" s="317"/>
      <c r="T2873" s="318"/>
      <c r="U2873" s="317"/>
      <c r="V2873" s="318"/>
      <c r="W2873" s="317"/>
      <c r="X2873" s="318"/>
      <c r="Y2873" s="317"/>
      <c r="Z2873" s="318"/>
      <c r="AA2873" s="317"/>
      <c r="AB2873" s="318"/>
      <c r="AC2873" s="317"/>
      <c r="AD2873" s="318"/>
      <c r="AG2873">
        <f t="shared" si="1358"/>
        <v>0</v>
      </c>
      <c r="AL2873">
        <f t="shared" si="1359"/>
        <v>0</v>
      </c>
      <c r="AN2873" s="167" t="b">
        <f t="shared" si="1360"/>
        <v>0</v>
      </c>
      <c r="AO2873" s="167" t="str">
        <f t="shared" si="1361"/>
        <v/>
      </c>
      <c r="AP2873" s="167" t="b">
        <f t="shared" si="1362"/>
        <v>0</v>
      </c>
      <c r="AQ2873" t="str">
        <f t="shared" si="1363"/>
        <v/>
      </c>
      <c r="AR2873" s="167" t="b">
        <f t="shared" si="1364"/>
        <v>0</v>
      </c>
    </row>
    <row r="2874" spans="1:44" ht="15" customHeight="1">
      <c r="A2874" s="166"/>
      <c r="B2874" s="7"/>
      <c r="C2874" s="220" t="s">
        <v>1067</v>
      </c>
      <c r="D2874" s="319"/>
      <c r="E2874" s="319"/>
      <c r="F2874" s="319"/>
      <c r="G2874" s="319"/>
      <c r="H2874" s="319"/>
      <c r="I2874" s="279"/>
      <c r="J2874" s="279"/>
      <c r="K2874" s="279"/>
      <c r="L2874" s="279"/>
      <c r="M2874" s="279"/>
      <c r="N2874" s="279"/>
      <c r="O2874" s="279"/>
      <c r="P2874" s="279"/>
      <c r="Q2874" s="317"/>
      <c r="R2874" s="318"/>
      <c r="S2874" s="317"/>
      <c r="T2874" s="318"/>
      <c r="U2874" s="317"/>
      <c r="V2874" s="318"/>
      <c r="W2874" s="317"/>
      <c r="X2874" s="318"/>
      <c r="Y2874" s="317"/>
      <c r="Z2874" s="318"/>
      <c r="AA2874" s="317"/>
      <c r="AB2874" s="318"/>
      <c r="AC2874" s="317"/>
      <c r="AD2874" s="318"/>
      <c r="AG2874">
        <f t="shared" si="1358"/>
        <v>0</v>
      </c>
      <c r="AL2874">
        <f t="shared" si="1359"/>
        <v>0</v>
      </c>
      <c r="AN2874" s="167" t="b">
        <f t="shared" si="1360"/>
        <v>0</v>
      </c>
      <c r="AO2874" s="167" t="str">
        <f t="shared" si="1361"/>
        <v/>
      </c>
      <c r="AP2874" s="167" t="b">
        <f t="shared" si="1362"/>
        <v>0</v>
      </c>
      <c r="AQ2874" t="str">
        <f t="shared" si="1363"/>
        <v/>
      </c>
      <c r="AR2874" s="167" t="b">
        <f t="shared" si="1364"/>
        <v>0</v>
      </c>
    </row>
    <row r="2875" spans="1:44" ht="15" customHeight="1">
      <c r="A2875" s="166"/>
      <c r="B2875" s="7"/>
      <c r="C2875" s="220" t="s">
        <v>1068</v>
      </c>
      <c r="D2875" s="319"/>
      <c r="E2875" s="319"/>
      <c r="F2875" s="319"/>
      <c r="G2875" s="319"/>
      <c r="H2875" s="319"/>
      <c r="I2875" s="279"/>
      <c r="J2875" s="279"/>
      <c r="K2875" s="279"/>
      <c r="L2875" s="279"/>
      <c r="M2875" s="279"/>
      <c r="N2875" s="279"/>
      <c r="O2875" s="279"/>
      <c r="P2875" s="279"/>
      <c r="Q2875" s="317"/>
      <c r="R2875" s="318"/>
      <c r="S2875" s="317"/>
      <c r="T2875" s="318"/>
      <c r="U2875" s="317"/>
      <c r="V2875" s="318"/>
      <c r="W2875" s="317"/>
      <c r="X2875" s="318"/>
      <c r="Y2875" s="317"/>
      <c r="Z2875" s="318"/>
      <c r="AA2875" s="317"/>
      <c r="AB2875" s="318"/>
      <c r="AC2875" s="317"/>
      <c r="AD2875" s="318"/>
      <c r="AG2875">
        <f t="shared" si="1358"/>
        <v>0</v>
      </c>
      <c r="AL2875">
        <f t="shared" si="1359"/>
        <v>0</v>
      </c>
      <c r="AN2875" s="167" t="b">
        <f t="shared" si="1360"/>
        <v>0</v>
      </c>
      <c r="AO2875" s="167" t="str">
        <f t="shared" si="1361"/>
        <v/>
      </c>
      <c r="AP2875" s="167" t="b">
        <f t="shared" si="1362"/>
        <v>0</v>
      </c>
      <c r="AQ2875" t="str">
        <f t="shared" si="1363"/>
        <v/>
      </c>
      <c r="AR2875" s="167" t="b">
        <f t="shared" si="1364"/>
        <v>0</v>
      </c>
    </row>
    <row r="2876" spans="1:44" ht="15" customHeight="1">
      <c r="A2876" s="166"/>
      <c r="B2876" s="7"/>
      <c r="C2876" s="220" t="s">
        <v>1069</v>
      </c>
      <c r="D2876" s="319"/>
      <c r="E2876" s="319"/>
      <c r="F2876" s="319"/>
      <c r="G2876" s="319"/>
      <c r="H2876" s="319"/>
      <c r="I2876" s="279"/>
      <c r="J2876" s="279"/>
      <c r="K2876" s="279"/>
      <c r="L2876" s="279"/>
      <c r="M2876" s="279"/>
      <c r="N2876" s="279"/>
      <c r="O2876" s="279"/>
      <c r="P2876" s="279"/>
      <c r="Q2876" s="317"/>
      <c r="R2876" s="318"/>
      <c r="S2876" s="317"/>
      <c r="T2876" s="318"/>
      <c r="U2876" s="317"/>
      <c r="V2876" s="318"/>
      <c r="W2876" s="317"/>
      <c r="X2876" s="318"/>
      <c r="Y2876" s="317"/>
      <c r="Z2876" s="318"/>
      <c r="AA2876" s="317"/>
      <c r="AB2876" s="318"/>
      <c r="AC2876" s="317"/>
      <c r="AD2876" s="318"/>
      <c r="AG2876">
        <f t="shared" si="1358"/>
        <v>0</v>
      </c>
      <c r="AL2876">
        <f t="shared" si="1359"/>
        <v>0</v>
      </c>
      <c r="AN2876" s="167" t="b">
        <f t="shared" si="1360"/>
        <v>0</v>
      </c>
      <c r="AO2876" s="167" t="str">
        <f t="shared" si="1361"/>
        <v/>
      </c>
      <c r="AP2876" s="167" t="b">
        <f t="shared" si="1362"/>
        <v>0</v>
      </c>
      <c r="AQ2876" t="str">
        <f t="shared" si="1363"/>
        <v/>
      </c>
      <c r="AR2876" s="167" t="b">
        <f t="shared" si="1364"/>
        <v>0</v>
      </c>
    </row>
    <row r="2877" spans="1:44" ht="15" customHeight="1">
      <c r="A2877" s="166"/>
      <c r="B2877" s="7"/>
      <c r="C2877" s="220" t="s">
        <v>1070</v>
      </c>
      <c r="D2877" s="319"/>
      <c r="E2877" s="319"/>
      <c r="F2877" s="319"/>
      <c r="G2877" s="319"/>
      <c r="H2877" s="319"/>
      <c r="I2877" s="279"/>
      <c r="J2877" s="279"/>
      <c r="K2877" s="279"/>
      <c r="L2877" s="279"/>
      <c r="M2877" s="279"/>
      <c r="N2877" s="279"/>
      <c r="O2877" s="279"/>
      <c r="P2877" s="279"/>
      <c r="Q2877" s="317"/>
      <c r="R2877" s="318"/>
      <c r="S2877" s="317"/>
      <c r="T2877" s="318"/>
      <c r="U2877" s="317"/>
      <c r="V2877" s="318"/>
      <c r="W2877" s="317"/>
      <c r="X2877" s="318"/>
      <c r="Y2877" s="317"/>
      <c r="Z2877" s="318"/>
      <c r="AA2877" s="317"/>
      <c r="AB2877" s="318"/>
      <c r="AC2877" s="317"/>
      <c r="AD2877" s="318"/>
      <c r="AG2877">
        <f t="shared" si="1358"/>
        <v>0</v>
      </c>
      <c r="AL2877">
        <f t="shared" si="1359"/>
        <v>0</v>
      </c>
      <c r="AN2877" s="167" t="b">
        <f t="shared" si="1360"/>
        <v>0</v>
      </c>
      <c r="AO2877" s="167" t="str">
        <f t="shared" si="1361"/>
        <v/>
      </c>
      <c r="AP2877" s="167" t="b">
        <f t="shared" si="1362"/>
        <v>0</v>
      </c>
      <c r="AQ2877" t="str">
        <f t="shared" si="1363"/>
        <v/>
      </c>
      <c r="AR2877" s="167" t="b">
        <f t="shared" si="1364"/>
        <v>0</v>
      </c>
    </row>
    <row r="2878" spans="1:44" ht="15" customHeight="1">
      <c r="A2878" s="166"/>
      <c r="B2878" s="7"/>
      <c r="C2878" s="220" t="s">
        <v>1071</v>
      </c>
      <c r="D2878" s="319"/>
      <c r="E2878" s="319"/>
      <c r="F2878" s="319"/>
      <c r="G2878" s="319"/>
      <c r="H2878" s="319"/>
      <c r="I2878" s="279"/>
      <c r="J2878" s="279"/>
      <c r="K2878" s="279"/>
      <c r="L2878" s="279"/>
      <c r="M2878" s="279"/>
      <c r="N2878" s="279"/>
      <c r="O2878" s="279"/>
      <c r="P2878" s="279"/>
      <c r="Q2878" s="317"/>
      <c r="R2878" s="318"/>
      <c r="S2878" s="317"/>
      <c r="T2878" s="318"/>
      <c r="U2878" s="317"/>
      <c r="V2878" s="318"/>
      <c r="W2878" s="317"/>
      <c r="X2878" s="318"/>
      <c r="Y2878" s="317"/>
      <c r="Z2878" s="318"/>
      <c r="AA2878" s="317"/>
      <c r="AB2878" s="318"/>
      <c r="AC2878" s="317"/>
      <c r="AD2878" s="318"/>
      <c r="AG2878">
        <f t="shared" si="1358"/>
        <v>0</v>
      </c>
      <c r="AL2878">
        <f t="shared" si="1359"/>
        <v>0</v>
      </c>
      <c r="AN2878" s="167" t="b">
        <f t="shared" si="1360"/>
        <v>0</v>
      </c>
      <c r="AO2878" s="167" t="str">
        <f t="shared" si="1361"/>
        <v/>
      </c>
      <c r="AP2878" s="167" t="b">
        <f t="shared" si="1362"/>
        <v>0</v>
      </c>
      <c r="AQ2878" t="str">
        <f t="shared" si="1363"/>
        <v/>
      </c>
      <c r="AR2878" s="167" t="b">
        <f t="shared" si="1364"/>
        <v>0</v>
      </c>
    </row>
    <row r="2879" spans="1:44" ht="15" customHeight="1">
      <c r="A2879" s="166"/>
      <c r="B2879" s="7"/>
      <c r="C2879" s="220" t="s">
        <v>1072</v>
      </c>
      <c r="D2879" s="319"/>
      <c r="E2879" s="319"/>
      <c r="F2879" s="319"/>
      <c r="G2879" s="319"/>
      <c r="H2879" s="319"/>
      <c r="I2879" s="279"/>
      <c r="J2879" s="279"/>
      <c r="K2879" s="279"/>
      <c r="L2879" s="279"/>
      <c r="M2879" s="279"/>
      <c r="N2879" s="279"/>
      <c r="O2879" s="279"/>
      <c r="P2879" s="279"/>
      <c r="Q2879" s="317"/>
      <c r="R2879" s="318"/>
      <c r="S2879" s="317"/>
      <c r="T2879" s="318"/>
      <c r="U2879" s="317"/>
      <c r="V2879" s="318"/>
      <c r="W2879" s="317"/>
      <c r="X2879" s="318"/>
      <c r="Y2879" s="317"/>
      <c r="Z2879" s="318"/>
      <c r="AA2879" s="317"/>
      <c r="AB2879" s="318"/>
      <c r="AC2879" s="317"/>
      <c r="AD2879" s="318"/>
      <c r="AG2879">
        <f t="shared" si="1358"/>
        <v>0</v>
      </c>
      <c r="AL2879">
        <f t="shared" si="1359"/>
        <v>0</v>
      </c>
      <c r="AN2879" s="167" t="b">
        <f t="shared" si="1360"/>
        <v>0</v>
      </c>
      <c r="AO2879" s="167" t="str">
        <f t="shared" si="1361"/>
        <v/>
      </c>
      <c r="AP2879" s="167" t="b">
        <f t="shared" si="1362"/>
        <v>0</v>
      </c>
      <c r="AQ2879" t="str">
        <f t="shared" si="1363"/>
        <v/>
      </c>
      <c r="AR2879" s="167" t="b">
        <f t="shared" si="1364"/>
        <v>0</v>
      </c>
    </row>
    <row r="2880" spans="1:44" ht="15" customHeight="1">
      <c r="A2880" s="166"/>
      <c r="B2880" s="7"/>
      <c r="C2880" s="220" t="s">
        <v>1073</v>
      </c>
      <c r="D2880" s="319"/>
      <c r="E2880" s="319"/>
      <c r="F2880" s="319"/>
      <c r="G2880" s="319"/>
      <c r="H2880" s="319"/>
      <c r="I2880" s="279"/>
      <c r="J2880" s="279"/>
      <c r="K2880" s="279"/>
      <c r="L2880" s="279"/>
      <c r="M2880" s="279"/>
      <c r="N2880" s="279"/>
      <c r="O2880" s="279"/>
      <c r="P2880" s="279"/>
      <c r="Q2880" s="317"/>
      <c r="R2880" s="318"/>
      <c r="S2880" s="317"/>
      <c r="T2880" s="318"/>
      <c r="U2880" s="317"/>
      <c r="V2880" s="318"/>
      <c r="W2880" s="317"/>
      <c r="X2880" s="318"/>
      <c r="Y2880" s="317"/>
      <c r="Z2880" s="318"/>
      <c r="AA2880" s="317"/>
      <c r="AB2880" s="318"/>
      <c r="AC2880" s="317"/>
      <c r="AD2880" s="318"/>
      <c r="AG2880">
        <f t="shared" si="1358"/>
        <v>0</v>
      </c>
      <c r="AL2880">
        <f t="shared" si="1359"/>
        <v>0</v>
      </c>
      <c r="AN2880" s="167" t="b">
        <f t="shared" si="1360"/>
        <v>0</v>
      </c>
      <c r="AO2880" s="167" t="str">
        <f t="shared" si="1361"/>
        <v/>
      </c>
      <c r="AP2880" s="167" t="b">
        <f t="shared" si="1362"/>
        <v>0</v>
      </c>
      <c r="AQ2880" t="str">
        <f t="shared" si="1363"/>
        <v/>
      </c>
      <c r="AR2880" s="167" t="b">
        <f t="shared" si="1364"/>
        <v>0</v>
      </c>
    </row>
    <row r="2881" spans="1:44" ht="15" customHeight="1">
      <c r="A2881" s="166"/>
      <c r="B2881" s="7"/>
      <c r="C2881" s="220" t="s">
        <v>1074</v>
      </c>
      <c r="D2881" s="319"/>
      <c r="E2881" s="319"/>
      <c r="F2881" s="319"/>
      <c r="G2881" s="319"/>
      <c r="H2881" s="319"/>
      <c r="I2881" s="279"/>
      <c r="J2881" s="279"/>
      <c r="K2881" s="279"/>
      <c r="L2881" s="279"/>
      <c r="M2881" s="279"/>
      <c r="N2881" s="279"/>
      <c r="O2881" s="279"/>
      <c r="P2881" s="279"/>
      <c r="Q2881" s="317"/>
      <c r="R2881" s="318"/>
      <c r="S2881" s="317"/>
      <c r="T2881" s="318"/>
      <c r="U2881" s="317"/>
      <c r="V2881" s="318"/>
      <c r="W2881" s="317"/>
      <c r="X2881" s="318"/>
      <c r="Y2881" s="317"/>
      <c r="Z2881" s="318"/>
      <c r="AA2881" s="317"/>
      <c r="AB2881" s="318"/>
      <c r="AC2881" s="317"/>
      <c r="AD2881" s="318"/>
      <c r="AG2881">
        <f t="shared" si="1358"/>
        <v>0</v>
      </c>
      <c r="AL2881">
        <f t="shared" si="1359"/>
        <v>0</v>
      </c>
      <c r="AN2881" s="167" t="b">
        <f t="shared" si="1360"/>
        <v>0</v>
      </c>
      <c r="AO2881" s="167" t="str">
        <f t="shared" si="1361"/>
        <v/>
      </c>
      <c r="AP2881" s="167" t="b">
        <f t="shared" si="1362"/>
        <v>0</v>
      </c>
      <c r="AQ2881" t="str">
        <f t="shared" si="1363"/>
        <v/>
      </c>
      <c r="AR2881" s="167" t="b">
        <f t="shared" si="1364"/>
        <v>0</v>
      </c>
    </row>
    <row r="2882" spans="1:44" ht="15" customHeight="1">
      <c r="A2882" s="166"/>
      <c r="B2882" s="7"/>
      <c r="C2882" s="220" t="s">
        <v>1075</v>
      </c>
      <c r="D2882" s="319"/>
      <c r="E2882" s="319"/>
      <c r="F2882" s="319"/>
      <c r="G2882" s="319"/>
      <c r="H2882" s="319"/>
      <c r="I2882" s="279"/>
      <c r="J2882" s="279"/>
      <c r="K2882" s="279"/>
      <c r="L2882" s="279"/>
      <c r="M2882" s="279"/>
      <c r="N2882" s="279"/>
      <c r="O2882" s="279"/>
      <c r="P2882" s="279"/>
      <c r="Q2882" s="317"/>
      <c r="R2882" s="318"/>
      <c r="S2882" s="317"/>
      <c r="T2882" s="318"/>
      <c r="U2882" s="317"/>
      <c r="V2882" s="318"/>
      <c r="W2882" s="317"/>
      <c r="X2882" s="318"/>
      <c r="Y2882" s="317"/>
      <c r="Z2882" s="318"/>
      <c r="AA2882" s="317"/>
      <c r="AB2882" s="318"/>
      <c r="AC2882" s="317"/>
      <c r="AD2882" s="318"/>
      <c r="AG2882">
        <f t="shared" si="1358"/>
        <v>0</v>
      </c>
      <c r="AL2882">
        <f t="shared" si="1359"/>
        <v>0</v>
      </c>
      <c r="AN2882" s="167" t="b">
        <f t="shared" si="1360"/>
        <v>0</v>
      </c>
      <c r="AO2882" s="167" t="str">
        <f t="shared" si="1361"/>
        <v/>
      </c>
      <c r="AP2882" s="167" t="b">
        <f t="shared" si="1362"/>
        <v>0</v>
      </c>
      <c r="AQ2882" t="str">
        <f t="shared" si="1363"/>
        <v/>
      </c>
      <c r="AR2882" s="167" t="b">
        <f t="shared" si="1364"/>
        <v>0</v>
      </c>
    </row>
    <row r="2883" spans="1:44" ht="15" customHeight="1">
      <c r="A2883" s="166"/>
      <c r="B2883" s="7"/>
      <c r="C2883" s="220" t="s">
        <v>1076</v>
      </c>
      <c r="D2883" s="319"/>
      <c r="E2883" s="319"/>
      <c r="F2883" s="319"/>
      <c r="G2883" s="319"/>
      <c r="H2883" s="319"/>
      <c r="I2883" s="279"/>
      <c r="J2883" s="279"/>
      <c r="K2883" s="279"/>
      <c r="L2883" s="279"/>
      <c r="M2883" s="279"/>
      <c r="N2883" s="279"/>
      <c r="O2883" s="279"/>
      <c r="P2883" s="279"/>
      <c r="Q2883" s="317"/>
      <c r="R2883" s="318"/>
      <c r="S2883" s="317"/>
      <c r="T2883" s="318"/>
      <c r="U2883" s="317"/>
      <c r="V2883" s="318"/>
      <c r="W2883" s="317"/>
      <c r="X2883" s="318"/>
      <c r="Y2883" s="317"/>
      <c r="Z2883" s="318"/>
      <c r="AA2883" s="317"/>
      <c r="AB2883" s="318"/>
      <c r="AC2883" s="317"/>
      <c r="AD2883" s="318"/>
      <c r="AG2883">
        <f t="shared" si="1358"/>
        <v>0</v>
      </c>
      <c r="AL2883">
        <f t="shared" si="1359"/>
        <v>0</v>
      </c>
      <c r="AN2883" s="167" t="b">
        <f t="shared" si="1360"/>
        <v>0</v>
      </c>
      <c r="AO2883" s="167" t="str">
        <f t="shared" si="1361"/>
        <v/>
      </c>
      <c r="AP2883" s="167" t="b">
        <f t="shared" si="1362"/>
        <v>0</v>
      </c>
      <c r="AQ2883" t="str">
        <f t="shared" si="1363"/>
        <v/>
      </c>
      <c r="AR2883" s="167" t="b">
        <f t="shared" si="1364"/>
        <v>0</v>
      </c>
    </row>
    <row r="2884" spans="1:44" ht="15" customHeight="1">
      <c r="A2884" s="166"/>
      <c r="B2884" s="7"/>
      <c r="C2884" s="220" t="s">
        <v>1077</v>
      </c>
      <c r="D2884" s="319"/>
      <c r="E2884" s="319"/>
      <c r="F2884" s="319"/>
      <c r="G2884" s="319"/>
      <c r="H2884" s="319"/>
      <c r="I2884" s="279"/>
      <c r="J2884" s="279"/>
      <c r="K2884" s="279"/>
      <c r="L2884" s="279"/>
      <c r="M2884" s="279"/>
      <c r="N2884" s="279"/>
      <c r="O2884" s="279"/>
      <c r="P2884" s="279"/>
      <c r="Q2884" s="317"/>
      <c r="R2884" s="318"/>
      <c r="S2884" s="317"/>
      <c r="T2884" s="318"/>
      <c r="U2884" s="317"/>
      <c r="V2884" s="318"/>
      <c r="W2884" s="317"/>
      <c r="X2884" s="318"/>
      <c r="Y2884" s="317"/>
      <c r="Z2884" s="318"/>
      <c r="AA2884" s="317"/>
      <c r="AB2884" s="318"/>
      <c r="AC2884" s="317"/>
      <c r="AD2884" s="318"/>
      <c r="AG2884">
        <f t="shared" si="1358"/>
        <v>0</v>
      </c>
      <c r="AL2884">
        <f t="shared" si="1359"/>
        <v>0</v>
      </c>
      <c r="AN2884" s="167" t="b">
        <f t="shared" si="1360"/>
        <v>0</v>
      </c>
      <c r="AO2884" s="167" t="str">
        <f t="shared" si="1361"/>
        <v/>
      </c>
      <c r="AP2884" s="167" t="b">
        <f t="shared" si="1362"/>
        <v>0</v>
      </c>
      <c r="AQ2884" t="str">
        <f t="shared" si="1363"/>
        <v/>
      </c>
      <c r="AR2884" s="167" t="b">
        <f t="shared" si="1364"/>
        <v>0</v>
      </c>
    </row>
    <row r="2885" spans="1:44" ht="15" customHeight="1">
      <c r="A2885" s="166"/>
      <c r="B2885" s="7"/>
      <c r="C2885" s="220" t="s">
        <v>1078</v>
      </c>
      <c r="D2885" s="319"/>
      <c r="E2885" s="319"/>
      <c r="F2885" s="319"/>
      <c r="G2885" s="319"/>
      <c r="H2885" s="319"/>
      <c r="I2885" s="279"/>
      <c r="J2885" s="279"/>
      <c r="K2885" s="279"/>
      <c r="L2885" s="279"/>
      <c r="M2885" s="279"/>
      <c r="N2885" s="279"/>
      <c r="O2885" s="279"/>
      <c r="P2885" s="279"/>
      <c r="Q2885" s="317"/>
      <c r="R2885" s="318"/>
      <c r="S2885" s="317"/>
      <c r="T2885" s="318"/>
      <c r="U2885" s="317"/>
      <c r="V2885" s="318"/>
      <c r="W2885" s="317"/>
      <c r="X2885" s="318"/>
      <c r="Y2885" s="317"/>
      <c r="Z2885" s="318"/>
      <c r="AA2885" s="317"/>
      <c r="AB2885" s="318"/>
      <c r="AC2885" s="317"/>
      <c r="AD2885" s="318"/>
      <c r="AG2885">
        <f t="shared" si="1358"/>
        <v>0</v>
      </c>
      <c r="AL2885">
        <f t="shared" si="1359"/>
        <v>0</v>
      </c>
      <c r="AN2885" s="167" t="b">
        <f t="shared" si="1360"/>
        <v>0</v>
      </c>
      <c r="AO2885" s="167" t="str">
        <f t="shared" si="1361"/>
        <v/>
      </c>
      <c r="AP2885" s="167" t="b">
        <f t="shared" si="1362"/>
        <v>0</v>
      </c>
      <c r="AQ2885" t="str">
        <f t="shared" si="1363"/>
        <v/>
      </c>
      <c r="AR2885" s="167" t="b">
        <f t="shared" si="1364"/>
        <v>0</v>
      </c>
    </row>
    <row r="2886" spans="1:44" ht="15" customHeight="1">
      <c r="A2886" s="166"/>
      <c r="B2886" s="7"/>
      <c r="C2886" s="220" t="s">
        <v>1079</v>
      </c>
      <c r="D2886" s="319"/>
      <c r="E2886" s="319"/>
      <c r="F2886" s="319"/>
      <c r="G2886" s="319"/>
      <c r="H2886" s="319"/>
      <c r="I2886" s="279"/>
      <c r="J2886" s="279"/>
      <c r="K2886" s="279"/>
      <c r="L2886" s="279"/>
      <c r="M2886" s="279"/>
      <c r="N2886" s="279"/>
      <c r="O2886" s="279"/>
      <c r="P2886" s="279"/>
      <c r="Q2886" s="317"/>
      <c r="R2886" s="318"/>
      <c r="S2886" s="317"/>
      <c r="T2886" s="318"/>
      <c r="U2886" s="317"/>
      <c r="V2886" s="318"/>
      <c r="W2886" s="317"/>
      <c r="X2886" s="318"/>
      <c r="Y2886" s="317"/>
      <c r="Z2886" s="318"/>
      <c r="AA2886" s="317"/>
      <c r="AB2886" s="318"/>
      <c r="AC2886" s="317"/>
      <c r="AD2886" s="318"/>
      <c r="AG2886">
        <f t="shared" si="1358"/>
        <v>0</v>
      </c>
      <c r="AL2886">
        <f t="shared" si="1359"/>
        <v>0</v>
      </c>
      <c r="AN2886" s="167" t="b">
        <f t="shared" si="1360"/>
        <v>0</v>
      </c>
      <c r="AO2886" s="167" t="str">
        <f t="shared" si="1361"/>
        <v/>
      </c>
      <c r="AP2886" s="167" t="b">
        <f t="shared" si="1362"/>
        <v>0</v>
      </c>
      <c r="AQ2886" t="str">
        <f t="shared" si="1363"/>
        <v/>
      </c>
      <c r="AR2886" s="167" t="b">
        <f t="shared" si="1364"/>
        <v>0</v>
      </c>
    </row>
    <row r="2887" spans="1:44" ht="15" customHeight="1">
      <c r="A2887" s="166"/>
      <c r="B2887" s="7"/>
      <c r="C2887" s="220" t="s">
        <v>1080</v>
      </c>
      <c r="D2887" s="319"/>
      <c r="E2887" s="319"/>
      <c r="F2887" s="319"/>
      <c r="G2887" s="319"/>
      <c r="H2887" s="319"/>
      <c r="I2887" s="279"/>
      <c r="J2887" s="279"/>
      <c r="K2887" s="279"/>
      <c r="L2887" s="279"/>
      <c r="M2887" s="279"/>
      <c r="N2887" s="279"/>
      <c r="O2887" s="279"/>
      <c r="P2887" s="279"/>
      <c r="Q2887" s="317"/>
      <c r="R2887" s="318"/>
      <c r="S2887" s="317"/>
      <c r="T2887" s="318"/>
      <c r="U2887" s="317"/>
      <c r="V2887" s="318"/>
      <c r="W2887" s="317"/>
      <c r="X2887" s="318"/>
      <c r="Y2887" s="317"/>
      <c r="Z2887" s="318"/>
      <c r="AA2887" s="317"/>
      <c r="AB2887" s="318"/>
      <c r="AC2887" s="317"/>
      <c r="AD2887" s="318"/>
      <c r="AG2887">
        <f t="shared" si="1358"/>
        <v>0</v>
      </c>
      <c r="AL2887">
        <f t="shared" si="1359"/>
        <v>0</v>
      </c>
      <c r="AN2887" s="167" t="b">
        <f t="shared" si="1360"/>
        <v>0</v>
      </c>
      <c r="AO2887" s="167" t="str">
        <f t="shared" si="1361"/>
        <v/>
      </c>
      <c r="AP2887" s="167" t="b">
        <f t="shared" si="1362"/>
        <v>0</v>
      </c>
      <c r="AQ2887" t="str">
        <f t="shared" si="1363"/>
        <v/>
      </c>
      <c r="AR2887" s="167" t="b">
        <f t="shared" si="1364"/>
        <v>0</v>
      </c>
    </row>
    <row r="2888" spans="1:44" ht="15" customHeight="1">
      <c r="A2888" s="166"/>
      <c r="B2888" s="7"/>
      <c r="C2888" s="220" t="s">
        <v>1081</v>
      </c>
      <c r="D2888" s="319"/>
      <c r="E2888" s="319"/>
      <c r="F2888" s="319"/>
      <c r="G2888" s="319"/>
      <c r="H2888" s="319"/>
      <c r="I2888" s="279"/>
      <c r="J2888" s="279"/>
      <c r="K2888" s="279"/>
      <c r="L2888" s="279"/>
      <c r="M2888" s="279"/>
      <c r="N2888" s="279"/>
      <c r="O2888" s="279"/>
      <c r="P2888" s="279"/>
      <c r="Q2888" s="317"/>
      <c r="R2888" s="318"/>
      <c r="S2888" s="317"/>
      <c r="T2888" s="318"/>
      <c r="U2888" s="317"/>
      <c r="V2888" s="318"/>
      <c r="W2888" s="317"/>
      <c r="X2888" s="318"/>
      <c r="Y2888" s="317"/>
      <c r="Z2888" s="318"/>
      <c r="AA2888" s="317"/>
      <c r="AB2888" s="318"/>
      <c r="AC2888" s="317"/>
      <c r="AD2888" s="318"/>
      <c r="AG2888">
        <f t="shared" si="1358"/>
        <v>0</v>
      </c>
      <c r="AL2888">
        <f t="shared" si="1359"/>
        <v>0</v>
      </c>
      <c r="AN2888" s="167" t="b">
        <f t="shared" si="1360"/>
        <v>0</v>
      </c>
      <c r="AO2888" s="167" t="str">
        <f t="shared" si="1361"/>
        <v/>
      </c>
      <c r="AP2888" s="167" t="b">
        <f t="shared" si="1362"/>
        <v>0</v>
      </c>
      <c r="AQ2888" t="str">
        <f t="shared" si="1363"/>
        <v/>
      </c>
      <c r="AR2888" s="167" t="b">
        <f t="shared" si="1364"/>
        <v>0</v>
      </c>
    </row>
    <row r="2889" spans="1:44" ht="15" customHeight="1">
      <c r="A2889" s="166"/>
      <c r="B2889" s="7"/>
      <c r="C2889" s="220" t="s">
        <v>1082</v>
      </c>
      <c r="D2889" s="319"/>
      <c r="E2889" s="319"/>
      <c r="F2889" s="319"/>
      <c r="G2889" s="319"/>
      <c r="H2889" s="319"/>
      <c r="I2889" s="279"/>
      <c r="J2889" s="279"/>
      <c r="K2889" s="279"/>
      <c r="L2889" s="279"/>
      <c r="M2889" s="279"/>
      <c r="N2889" s="279"/>
      <c r="O2889" s="279"/>
      <c r="P2889" s="279"/>
      <c r="Q2889" s="317"/>
      <c r="R2889" s="318"/>
      <c r="S2889" s="317"/>
      <c r="T2889" s="318"/>
      <c r="U2889" s="317"/>
      <c r="V2889" s="318"/>
      <c r="W2889" s="317"/>
      <c r="X2889" s="318"/>
      <c r="Y2889" s="317"/>
      <c r="Z2889" s="318"/>
      <c r="AA2889" s="317"/>
      <c r="AB2889" s="318"/>
      <c r="AC2889" s="317"/>
      <c r="AD2889" s="318"/>
      <c r="AG2889">
        <f t="shared" si="1358"/>
        <v>0</v>
      </c>
      <c r="AL2889">
        <f t="shared" si="1359"/>
        <v>0</v>
      </c>
      <c r="AN2889" s="167" t="b">
        <f t="shared" si="1360"/>
        <v>0</v>
      </c>
      <c r="AO2889" s="167" t="str">
        <f t="shared" si="1361"/>
        <v/>
      </c>
      <c r="AP2889" s="167" t="b">
        <f t="shared" si="1362"/>
        <v>0</v>
      </c>
      <c r="AQ2889" t="str">
        <f t="shared" si="1363"/>
        <v/>
      </c>
      <c r="AR2889" s="167" t="b">
        <f t="shared" si="1364"/>
        <v>0</v>
      </c>
    </row>
    <row r="2890" spans="1:44" ht="15" customHeight="1">
      <c r="A2890" s="166"/>
      <c r="B2890" s="7"/>
      <c r="C2890" s="220" t="s">
        <v>1083</v>
      </c>
      <c r="D2890" s="319"/>
      <c r="E2890" s="319"/>
      <c r="F2890" s="319"/>
      <c r="G2890" s="319"/>
      <c r="H2890" s="319"/>
      <c r="I2890" s="279"/>
      <c r="J2890" s="279"/>
      <c r="K2890" s="279"/>
      <c r="L2890" s="279"/>
      <c r="M2890" s="279"/>
      <c r="N2890" s="279"/>
      <c r="O2890" s="279"/>
      <c r="P2890" s="279"/>
      <c r="Q2890" s="317"/>
      <c r="R2890" s="318"/>
      <c r="S2890" s="317"/>
      <c r="T2890" s="318"/>
      <c r="U2890" s="317"/>
      <c r="V2890" s="318"/>
      <c r="W2890" s="317"/>
      <c r="X2890" s="318"/>
      <c r="Y2890" s="317"/>
      <c r="Z2890" s="318"/>
      <c r="AA2890" s="317"/>
      <c r="AB2890" s="318"/>
      <c r="AC2890" s="317"/>
      <c r="AD2890" s="318"/>
      <c r="AG2890">
        <f t="shared" si="1358"/>
        <v>0</v>
      </c>
      <c r="AL2890">
        <f t="shared" si="1359"/>
        <v>0</v>
      </c>
      <c r="AN2890" s="167" t="b">
        <f t="shared" si="1360"/>
        <v>0</v>
      </c>
      <c r="AO2890" s="167" t="str">
        <f t="shared" si="1361"/>
        <v/>
      </c>
      <c r="AP2890" s="167" t="b">
        <f t="shared" si="1362"/>
        <v>0</v>
      </c>
      <c r="AQ2890" t="str">
        <f t="shared" si="1363"/>
        <v/>
      </c>
      <c r="AR2890" s="167" t="b">
        <f t="shared" si="1364"/>
        <v>0</v>
      </c>
    </row>
    <row r="2891" spans="1:44" ht="15" customHeight="1">
      <c r="A2891" s="166"/>
      <c r="B2891" s="7"/>
      <c r="C2891" s="220" t="s">
        <v>1084</v>
      </c>
      <c r="D2891" s="319"/>
      <c r="E2891" s="319"/>
      <c r="F2891" s="319"/>
      <c r="G2891" s="319"/>
      <c r="H2891" s="319"/>
      <c r="I2891" s="279"/>
      <c r="J2891" s="279"/>
      <c r="K2891" s="279"/>
      <c r="L2891" s="279"/>
      <c r="M2891" s="279"/>
      <c r="N2891" s="279"/>
      <c r="O2891" s="279"/>
      <c r="P2891" s="279"/>
      <c r="Q2891" s="317"/>
      <c r="R2891" s="318"/>
      <c r="S2891" s="317"/>
      <c r="T2891" s="318"/>
      <c r="U2891" s="317"/>
      <c r="V2891" s="318"/>
      <c r="W2891" s="317"/>
      <c r="X2891" s="318"/>
      <c r="Y2891" s="317"/>
      <c r="Z2891" s="318"/>
      <c r="AA2891" s="317"/>
      <c r="AB2891" s="318"/>
      <c r="AC2891" s="317"/>
      <c r="AD2891" s="318"/>
      <c r="AG2891">
        <f t="shared" si="1358"/>
        <v>0</v>
      </c>
      <c r="AL2891">
        <f t="shared" si="1359"/>
        <v>0</v>
      </c>
      <c r="AN2891" s="167" t="b">
        <f t="shared" si="1360"/>
        <v>0</v>
      </c>
      <c r="AO2891" s="167" t="str">
        <f t="shared" si="1361"/>
        <v/>
      </c>
      <c r="AP2891" s="167" t="b">
        <f t="shared" si="1362"/>
        <v>0</v>
      </c>
      <c r="AQ2891" t="str">
        <f t="shared" si="1363"/>
        <v/>
      </c>
      <c r="AR2891" s="167" t="b">
        <f t="shared" si="1364"/>
        <v>0</v>
      </c>
    </row>
    <row r="2892" spans="1:44" ht="15" customHeight="1">
      <c r="A2892" s="166"/>
      <c r="B2892" s="7"/>
      <c r="C2892" s="220" t="s">
        <v>1085</v>
      </c>
      <c r="D2892" s="319"/>
      <c r="E2892" s="319"/>
      <c r="F2892" s="319"/>
      <c r="G2892" s="319"/>
      <c r="H2892" s="319"/>
      <c r="I2892" s="279"/>
      <c r="J2892" s="279"/>
      <c r="K2892" s="279"/>
      <c r="L2892" s="279"/>
      <c r="M2892" s="279"/>
      <c r="N2892" s="279"/>
      <c r="O2892" s="279"/>
      <c r="P2892" s="279"/>
      <c r="Q2892" s="317"/>
      <c r="R2892" s="318"/>
      <c r="S2892" s="317"/>
      <c r="T2892" s="318"/>
      <c r="U2892" s="317"/>
      <c r="V2892" s="318"/>
      <c r="W2892" s="317"/>
      <c r="X2892" s="318"/>
      <c r="Y2892" s="317"/>
      <c r="Z2892" s="318"/>
      <c r="AA2892" s="317"/>
      <c r="AB2892" s="318"/>
      <c r="AC2892" s="317"/>
      <c r="AD2892" s="318"/>
      <c r="AG2892">
        <f t="shared" si="1358"/>
        <v>0</v>
      </c>
      <c r="AL2892">
        <f t="shared" si="1359"/>
        <v>0</v>
      </c>
      <c r="AN2892" s="167" t="b">
        <f t="shared" si="1360"/>
        <v>0</v>
      </c>
      <c r="AO2892" s="167" t="str">
        <f t="shared" si="1361"/>
        <v/>
      </c>
      <c r="AP2892" s="167" t="b">
        <f t="shared" si="1362"/>
        <v>0</v>
      </c>
      <c r="AQ2892" t="str">
        <f t="shared" si="1363"/>
        <v/>
      </c>
      <c r="AR2892" s="167" t="b">
        <f t="shared" si="1364"/>
        <v>0</v>
      </c>
    </row>
    <row r="2893" spans="1:44" ht="15" customHeight="1">
      <c r="A2893" s="166"/>
      <c r="B2893" s="7"/>
      <c r="C2893" s="220" t="s">
        <v>1086</v>
      </c>
      <c r="D2893" s="319"/>
      <c r="E2893" s="319"/>
      <c r="F2893" s="319"/>
      <c r="G2893" s="319"/>
      <c r="H2893" s="319"/>
      <c r="I2893" s="279"/>
      <c r="J2893" s="279"/>
      <c r="K2893" s="279"/>
      <c r="L2893" s="279"/>
      <c r="M2893" s="279"/>
      <c r="N2893" s="279"/>
      <c r="O2893" s="279"/>
      <c r="P2893" s="279"/>
      <c r="Q2893" s="317"/>
      <c r="R2893" s="318"/>
      <c r="S2893" s="317"/>
      <c r="T2893" s="318"/>
      <c r="U2893" s="317"/>
      <c r="V2893" s="318"/>
      <c r="W2893" s="317"/>
      <c r="X2893" s="318"/>
      <c r="Y2893" s="317"/>
      <c r="Z2893" s="318"/>
      <c r="AA2893" s="317"/>
      <c r="AB2893" s="318"/>
      <c r="AC2893" s="317"/>
      <c r="AD2893" s="318"/>
      <c r="AG2893">
        <f t="shared" si="1358"/>
        <v>0</v>
      </c>
      <c r="AL2893">
        <f t="shared" si="1359"/>
        <v>0</v>
      </c>
      <c r="AN2893" s="167" t="b">
        <f t="shared" si="1360"/>
        <v>0</v>
      </c>
      <c r="AO2893" s="167" t="str">
        <f t="shared" si="1361"/>
        <v/>
      </c>
      <c r="AP2893" s="167" t="b">
        <f t="shared" si="1362"/>
        <v>0</v>
      </c>
      <c r="AQ2893" t="str">
        <f t="shared" si="1363"/>
        <v/>
      </c>
      <c r="AR2893" s="167" t="b">
        <f t="shared" si="1364"/>
        <v>0</v>
      </c>
    </row>
    <row r="2894" spans="1:44" ht="15" customHeight="1">
      <c r="A2894" s="166"/>
      <c r="B2894" s="7"/>
      <c r="C2894" s="220" t="s">
        <v>1087</v>
      </c>
      <c r="D2894" s="319"/>
      <c r="E2894" s="319"/>
      <c r="F2894" s="319"/>
      <c r="G2894" s="319"/>
      <c r="H2894" s="319"/>
      <c r="I2894" s="279"/>
      <c r="J2894" s="279"/>
      <c r="K2894" s="279"/>
      <c r="L2894" s="279"/>
      <c r="M2894" s="279"/>
      <c r="N2894" s="279"/>
      <c r="O2894" s="279"/>
      <c r="P2894" s="279"/>
      <c r="Q2894" s="317"/>
      <c r="R2894" s="318"/>
      <c r="S2894" s="317"/>
      <c r="T2894" s="318"/>
      <c r="U2894" s="317"/>
      <c r="V2894" s="318"/>
      <c r="W2894" s="317"/>
      <c r="X2894" s="318"/>
      <c r="Y2894" s="317"/>
      <c r="Z2894" s="318"/>
      <c r="AA2894" s="317"/>
      <c r="AB2894" s="318"/>
      <c r="AC2894" s="317"/>
      <c r="AD2894" s="318"/>
      <c r="AG2894">
        <f t="shared" si="1358"/>
        <v>0</v>
      </c>
      <c r="AL2894">
        <f t="shared" si="1359"/>
        <v>0</v>
      </c>
      <c r="AN2894" s="167" t="b">
        <f t="shared" si="1360"/>
        <v>0</v>
      </c>
      <c r="AO2894" s="167" t="str">
        <f t="shared" si="1361"/>
        <v/>
      </c>
      <c r="AP2894" s="167" t="b">
        <f t="shared" si="1362"/>
        <v>0</v>
      </c>
      <c r="AQ2894" t="str">
        <f t="shared" si="1363"/>
        <v/>
      </c>
      <c r="AR2894" s="167" t="b">
        <f t="shared" si="1364"/>
        <v>0</v>
      </c>
    </row>
    <row r="2895" spans="1:44" ht="15" customHeight="1">
      <c r="A2895" s="166"/>
      <c r="B2895" s="7"/>
      <c r="C2895" s="220" t="s">
        <v>1088</v>
      </c>
      <c r="D2895" s="319"/>
      <c r="E2895" s="319"/>
      <c r="F2895" s="319"/>
      <c r="G2895" s="319"/>
      <c r="H2895" s="319"/>
      <c r="I2895" s="279"/>
      <c r="J2895" s="279"/>
      <c r="K2895" s="279"/>
      <c r="L2895" s="279"/>
      <c r="M2895" s="279"/>
      <c r="N2895" s="279"/>
      <c r="O2895" s="279"/>
      <c r="P2895" s="279"/>
      <c r="Q2895" s="317"/>
      <c r="R2895" s="318"/>
      <c r="S2895" s="317"/>
      <c r="T2895" s="318"/>
      <c r="U2895" s="317"/>
      <c r="V2895" s="318"/>
      <c r="W2895" s="317"/>
      <c r="X2895" s="318"/>
      <c r="Y2895" s="317"/>
      <c r="Z2895" s="318"/>
      <c r="AA2895" s="317"/>
      <c r="AB2895" s="318"/>
      <c r="AC2895" s="317"/>
      <c r="AD2895" s="318"/>
      <c r="AG2895">
        <f t="shared" si="1358"/>
        <v>0</v>
      </c>
      <c r="AL2895">
        <f t="shared" si="1359"/>
        <v>0</v>
      </c>
      <c r="AN2895" s="167" t="b">
        <f t="shared" si="1360"/>
        <v>0</v>
      </c>
      <c r="AO2895" s="167" t="str">
        <f t="shared" si="1361"/>
        <v/>
      </c>
      <c r="AP2895" s="167" t="b">
        <f t="shared" si="1362"/>
        <v>0</v>
      </c>
      <c r="AQ2895" t="str">
        <f t="shared" si="1363"/>
        <v/>
      </c>
      <c r="AR2895" s="167" t="b">
        <f t="shared" si="1364"/>
        <v>0</v>
      </c>
    </row>
    <row r="2896" spans="1:44" ht="15" customHeight="1">
      <c r="A2896" s="166"/>
      <c r="B2896" s="7"/>
      <c r="C2896" s="220" t="s">
        <v>1089</v>
      </c>
      <c r="D2896" s="319"/>
      <c r="E2896" s="319"/>
      <c r="F2896" s="319"/>
      <c r="G2896" s="319"/>
      <c r="H2896" s="319"/>
      <c r="I2896" s="279"/>
      <c r="J2896" s="279"/>
      <c r="K2896" s="279"/>
      <c r="L2896" s="279"/>
      <c r="M2896" s="279"/>
      <c r="N2896" s="279"/>
      <c r="O2896" s="279"/>
      <c r="P2896" s="279"/>
      <c r="Q2896" s="317"/>
      <c r="R2896" s="318"/>
      <c r="S2896" s="317"/>
      <c r="T2896" s="318"/>
      <c r="U2896" s="317"/>
      <c r="V2896" s="318"/>
      <c r="W2896" s="317"/>
      <c r="X2896" s="318"/>
      <c r="Y2896" s="317"/>
      <c r="Z2896" s="318"/>
      <c r="AA2896" s="317"/>
      <c r="AB2896" s="318"/>
      <c r="AC2896" s="317"/>
      <c r="AD2896" s="318"/>
      <c r="AG2896">
        <f t="shared" si="1358"/>
        <v>0</v>
      </c>
      <c r="AL2896">
        <f t="shared" si="1359"/>
        <v>0</v>
      </c>
      <c r="AN2896" s="167" t="b">
        <f t="shared" si="1360"/>
        <v>0</v>
      </c>
      <c r="AO2896" s="167" t="str">
        <f t="shared" si="1361"/>
        <v/>
      </c>
      <c r="AP2896" s="167" t="b">
        <f t="shared" si="1362"/>
        <v>0</v>
      </c>
      <c r="AQ2896" t="str">
        <f t="shared" si="1363"/>
        <v/>
      </c>
      <c r="AR2896" s="167" t="b">
        <f t="shared" si="1364"/>
        <v>0</v>
      </c>
    </row>
    <row r="2897" spans="1:44" ht="15" customHeight="1">
      <c r="A2897" s="166"/>
      <c r="B2897" s="7"/>
      <c r="C2897" s="220" t="s">
        <v>1090</v>
      </c>
      <c r="D2897" s="319"/>
      <c r="E2897" s="319"/>
      <c r="F2897" s="319"/>
      <c r="G2897" s="319"/>
      <c r="H2897" s="319"/>
      <c r="I2897" s="279"/>
      <c r="J2897" s="279"/>
      <c r="K2897" s="279"/>
      <c r="L2897" s="279"/>
      <c r="M2897" s="279"/>
      <c r="N2897" s="279"/>
      <c r="O2897" s="279"/>
      <c r="P2897" s="279"/>
      <c r="Q2897" s="317"/>
      <c r="R2897" s="318"/>
      <c r="S2897" s="317"/>
      <c r="T2897" s="318"/>
      <c r="U2897" s="317"/>
      <c r="V2897" s="318"/>
      <c r="W2897" s="317"/>
      <c r="X2897" s="318"/>
      <c r="Y2897" s="317"/>
      <c r="Z2897" s="318"/>
      <c r="AA2897" s="317"/>
      <c r="AB2897" s="318"/>
      <c r="AC2897" s="317"/>
      <c r="AD2897" s="318"/>
      <c r="AG2897">
        <f t="shared" si="1358"/>
        <v>0</v>
      </c>
      <c r="AL2897">
        <f t="shared" si="1359"/>
        <v>0</v>
      </c>
      <c r="AN2897" s="167" t="b">
        <f t="shared" si="1360"/>
        <v>0</v>
      </c>
      <c r="AO2897" s="167" t="str">
        <f t="shared" si="1361"/>
        <v/>
      </c>
      <c r="AP2897" s="167" t="b">
        <f t="shared" si="1362"/>
        <v>0</v>
      </c>
      <c r="AQ2897" t="str">
        <f t="shared" si="1363"/>
        <v/>
      </c>
      <c r="AR2897" s="167" t="b">
        <f t="shared" si="1364"/>
        <v>0</v>
      </c>
    </row>
    <row r="2898" spans="1:44" ht="15" customHeight="1">
      <c r="A2898" s="166"/>
      <c r="B2898" s="7"/>
      <c r="C2898" s="220" t="s">
        <v>1091</v>
      </c>
      <c r="D2898" s="319"/>
      <c r="E2898" s="319"/>
      <c r="F2898" s="319"/>
      <c r="G2898" s="319"/>
      <c r="H2898" s="319"/>
      <c r="I2898" s="279"/>
      <c r="J2898" s="279"/>
      <c r="K2898" s="279"/>
      <c r="L2898" s="279"/>
      <c r="M2898" s="279"/>
      <c r="N2898" s="279"/>
      <c r="O2898" s="279"/>
      <c r="P2898" s="279"/>
      <c r="Q2898" s="317"/>
      <c r="R2898" s="318"/>
      <c r="S2898" s="317"/>
      <c r="T2898" s="318"/>
      <c r="U2898" s="317"/>
      <c r="V2898" s="318"/>
      <c r="W2898" s="317"/>
      <c r="X2898" s="318"/>
      <c r="Y2898" s="317"/>
      <c r="Z2898" s="318"/>
      <c r="AA2898" s="317"/>
      <c r="AB2898" s="318"/>
      <c r="AC2898" s="317"/>
      <c r="AD2898" s="318"/>
      <c r="AG2898">
        <f t="shared" si="1358"/>
        <v>0</v>
      </c>
      <c r="AL2898">
        <f t="shared" si="1359"/>
        <v>0</v>
      </c>
      <c r="AN2898" s="167" t="b">
        <f t="shared" si="1360"/>
        <v>0</v>
      </c>
      <c r="AO2898" s="167" t="str">
        <f t="shared" si="1361"/>
        <v/>
      </c>
      <c r="AP2898" s="167" t="b">
        <f t="shared" si="1362"/>
        <v>0</v>
      </c>
      <c r="AQ2898" t="str">
        <f t="shared" si="1363"/>
        <v/>
      </c>
      <c r="AR2898" s="167" t="b">
        <f t="shared" si="1364"/>
        <v>0</v>
      </c>
    </row>
    <row r="2899" spans="1:44" ht="15" customHeight="1">
      <c r="A2899" s="166"/>
      <c r="B2899" s="7"/>
      <c r="C2899" s="220" t="s">
        <v>1092</v>
      </c>
      <c r="D2899" s="319"/>
      <c r="E2899" s="319"/>
      <c r="F2899" s="319"/>
      <c r="G2899" s="319"/>
      <c r="H2899" s="319"/>
      <c r="I2899" s="279"/>
      <c r="J2899" s="279"/>
      <c r="K2899" s="279"/>
      <c r="L2899" s="279"/>
      <c r="M2899" s="279"/>
      <c r="N2899" s="279"/>
      <c r="O2899" s="279"/>
      <c r="P2899" s="279"/>
      <c r="Q2899" s="317"/>
      <c r="R2899" s="318"/>
      <c r="S2899" s="317"/>
      <c r="T2899" s="318"/>
      <c r="U2899" s="317"/>
      <c r="V2899" s="318"/>
      <c r="W2899" s="317"/>
      <c r="X2899" s="318"/>
      <c r="Y2899" s="317"/>
      <c r="Z2899" s="318"/>
      <c r="AA2899" s="317"/>
      <c r="AB2899" s="318"/>
      <c r="AC2899" s="317"/>
      <c r="AD2899" s="318"/>
      <c r="AG2899">
        <f t="shared" si="1358"/>
        <v>0</v>
      </c>
      <c r="AL2899">
        <f t="shared" si="1359"/>
        <v>0</v>
      </c>
      <c r="AN2899" s="167" t="b">
        <f t="shared" si="1360"/>
        <v>0</v>
      </c>
      <c r="AO2899" s="167" t="str">
        <f t="shared" si="1361"/>
        <v/>
      </c>
      <c r="AP2899" s="167" t="b">
        <f t="shared" si="1362"/>
        <v>0</v>
      </c>
      <c r="AQ2899" t="str">
        <f t="shared" si="1363"/>
        <v/>
      </c>
      <c r="AR2899" s="167" t="b">
        <f t="shared" si="1364"/>
        <v>0</v>
      </c>
    </row>
    <row r="2900" spans="1:44" ht="15" customHeight="1">
      <c r="A2900" s="166"/>
      <c r="B2900" s="7"/>
      <c r="C2900" s="220" t="s">
        <v>1093</v>
      </c>
      <c r="D2900" s="319"/>
      <c r="E2900" s="319"/>
      <c r="F2900" s="319"/>
      <c r="G2900" s="319"/>
      <c r="H2900" s="319"/>
      <c r="I2900" s="279"/>
      <c r="J2900" s="279"/>
      <c r="K2900" s="279"/>
      <c r="L2900" s="279"/>
      <c r="M2900" s="279"/>
      <c r="N2900" s="279"/>
      <c r="O2900" s="279"/>
      <c r="P2900" s="279"/>
      <c r="Q2900" s="317"/>
      <c r="R2900" s="318"/>
      <c r="S2900" s="317"/>
      <c r="T2900" s="318"/>
      <c r="U2900" s="317"/>
      <c r="V2900" s="318"/>
      <c r="W2900" s="317"/>
      <c r="X2900" s="318"/>
      <c r="Y2900" s="317"/>
      <c r="Z2900" s="318"/>
      <c r="AA2900" s="317"/>
      <c r="AB2900" s="318"/>
      <c r="AC2900" s="317"/>
      <c r="AD2900" s="318"/>
      <c r="AG2900">
        <f t="shared" si="1358"/>
        <v>0</v>
      </c>
      <c r="AL2900">
        <f t="shared" si="1359"/>
        <v>0</v>
      </c>
      <c r="AN2900" s="167" t="b">
        <f t="shared" si="1360"/>
        <v>0</v>
      </c>
      <c r="AO2900" s="167" t="str">
        <f t="shared" si="1361"/>
        <v/>
      </c>
      <c r="AP2900" s="167" t="b">
        <f t="shared" si="1362"/>
        <v>0</v>
      </c>
      <c r="AQ2900" t="str">
        <f t="shared" si="1363"/>
        <v/>
      </c>
      <c r="AR2900" s="167" t="b">
        <f t="shared" si="1364"/>
        <v>0</v>
      </c>
    </row>
    <row r="2901" spans="1:44" ht="15" customHeight="1">
      <c r="A2901" s="166"/>
      <c r="B2901" s="7"/>
      <c r="C2901" s="220" t="s">
        <v>1094</v>
      </c>
      <c r="D2901" s="319"/>
      <c r="E2901" s="319"/>
      <c r="F2901" s="319"/>
      <c r="G2901" s="319"/>
      <c r="H2901" s="319"/>
      <c r="I2901" s="279"/>
      <c r="J2901" s="279"/>
      <c r="K2901" s="279"/>
      <c r="L2901" s="279"/>
      <c r="M2901" s="279"/>
      <c r="N2901" s="279"/>
      <c r="O2901" s="279"/>
      <c r="P2901" s="279"/>
      <c r="Q2901" s="317"/>
      <c r="R2901" s="318"/>
      <c r="S2901" s="317"/>
      <c r="T2901" s="318"/>
      <c r="U2901" s="317"/>
      <c r="V2901" s="318"/>
      <c r="W2901" s="317"/>
      <c r="X2901" s="318"/>
      <c r="Y2901" s="317"/>
      <c r="Z2901" s="318"/>
      <c r="AA2901" s="317"/>
      <c r="AB2901" s="318"/>
      <c r="AC2901" s="317"/>
      <c r="AD2901" s="318"/>
      <c r="AG2901">
        <f t="shared" si="1358"/>
        <v>0</v>
      </c>
      <c r="AL2901">
        <f t="shared" si="1359"/>
        <v>0</v>
      </c>
      <c r="AN2901" s="167" t="b">
        <f t="shared" si="1360"/>
        <v>0</v>
      </c>
      <c r="AO2901" s="167" t="str">
        <f t="shared" si="1361"/>
        <v/>
      </c>
      <c r="AP2901" s="167" t="b">
        <f t="shared" si="1362"/>
        <v>0</v>
      </c>
      <c r="AQ2901" t="str">
        <f t="shared" si="1363"/>
        <v/>
      </c>
      <c r="AR2901" s="167" t="b">
        <f t="shared" si="1364"/>
        <v>0</v>
      </c>
    </row>
    <row r="2902" spans="1:44" ht="15" customHeight="1">
      <c r="A2902" s="166"/>
      <c r="B2902" s="7"/>
      <c r="C2902" s="220" t="s">
        <v>1095</v>
      </c>
      <c r="D2902" s="319"/>
      <c r="E2902" s="319"/>
      <c r="F2902" s="319"/>
      <c r="G2902" s="319"/>
      <c r="H2902" s="319"/>
      <c r="I2902" s="279"/>
      <c r="J2902" s="279"/>
      <c r="K2902" s="279"/>
      <c r="L2902" s="279"/>
      <c r="M2902" s="279"/>
      <c r="N2902" s="279"/>
      <c r="O2902" s="279"/>
      <c r="P2902" s="279"/>
      <c r="Q2902" s="317"/>
      <c r="R2902" s="318"/>
      <c r="S2902" s="317"/>
      <c r="T2902" s="318"/>
      <c r="U2902" s="317"/>
      <c r="V2902" s="318"/>
      <c r="W2902" s="317"/>
      <c r="X2902" s="318"/>
      <c r="Y2902" s="317"/>
      <c r="Z2902" s="318"/>
      <c r="AA2902" s="317"/>
      <c r="AB2902" s="318"/>
      <c r="AC2902" s="317"/>
      <c r="AD2902" s="318"/>
      <c r="AG2902">
        <f t="shared" si="1358"/>
        <v>0</v>
      </c>
      <c r="AL2902">
        <f t="shared" si="1359"/>
        <v>0</v>
      </c>
      <c r="AN2902" s="167" t="b">
        <f t="shared" si="1360"/>
        <v>0</v>
      </c>
      <c r="AO2902" s="167" t="str">
        <f t="shared" si="1361"/>
        <v/>
      </c>
      <c r="AP2902" s="167" t="b">
        <f t="shared" si="1362"/>
        <v>0</v>
      </c>
      <c r="AQ2902" t="str">
        <f t="shared" si="1363"/>
        <v/>
      </c>
      <c r="AR2902" s="167" t="b">
        <f t="shared" si="1364"/>
        <v>0</v>
      </c>
    </row>
    <row r="2903" spans="1:44" ht="15" customHeight="1">
      <c r="A2903" s="166"/>
      <c r="B2903" s="7"/>
      <c r="C2903" s="220" t="s">
        <v>1096</v>
      </c>
      <c r="D2903" s="319"/>
      <c r="E2903" s="319"/>
      <c r="F2903" s="319"/>
      <c r="G2903" s="319"/>
      <c r="H2903" s="319"/>
      <c r="I2903" s="279"/>
      <c r="J2903" s="279"/>
      <c r="K2903" s="279"/>
      <c r="L2903" s="279"/>
      <c r="M2903" s="279"/>
      <c r="N2903" s="279"/>
      <c r="O2903" s="279"/>
      <c r="P2903" s="279"/>
      <c r="Q2903" s="317"/>
      <c r="R2903" s="318"/>
      <c r="S2903" s="317"/>
      <c r="T2903" s="318"/>
      <c r="U2903" s="317"/>
      <c r="V2903" s="318"/>
      <c r="W2903" s="317"/>
      <c r="X2903" s="318"/>
      <c r="Y2903" s="317"/>
      <c r="Z2903" s="318"/>
      <c r="AA2903" s="317"/>
      <c r="AB2903" s="318"/>
      <c r="AC2903" s="317"/>
      <c r="AD2903" s="318"/>
      <c r="AG2903">
        <f t="shared" si="1358"/>
        <v>0</v>
      </c>
      <c r="AL2903">
        <f t="shared" si="1359"/>
        <v>0</v>
      </c>
      <c r="AN2903" s="167" t="b">
        <f t="shared" si="1360"/>
        <v>0</v>
      </c>
      <c r="AO2903" s="167" t="str">
        <f t="shared" si="1361"/>
        <v/>
      </c>
      <c r="AP2903" s="167" t="b">
        <f t="shared" si="1362"/>
        <v>0</v>
      </c>
      <c r="AQ2903" t="str">
        <f t="shared" si="1363"/>
        <v/>
      </c>
      <c r="AR2903" s="167" t="b">
        <f t="shared" si="1364"/>
        <v>0</v>
      </c>
    </row>
    <row r="2904" spans="1:44" ht="15" customHeight="1">
      <c r="A2904" s="166"/>
      <c r="B2904" s="7"/>
      <c r="C2904" s="220" t="s">
        <v>1097</v>
      </c>
      <c r="D2904" s="319"/>
      <c r="E2904" s="319"/>
      <c r="F2904" s="319"/>
      <c r="G2904" s="319"/>
      <c r="H2904" s="319"/>
      <c r="I2904" s="279"/>
      <c r="J2904" s="279"/>
      <c r="K2904" s="279"/>
      <c r="L2904" s="279"/>
      <c r="M2904" s="279"/>
      <c r="N2904" s="279"/>
      <c r="O2904" s="279"/>
      <c r="P2904" s="279"/>
      <c r="Q2904" s="317"/>
      <c r="R2904" s="318"/>
      <c r="S2904" s="317"/>
      <c r="T2904" s="318"/>
      <c r="U2904" s="317"/>
      <c r="V2904" s="318"/>
      <c r="W2904" s="317"/>
      <c r="X2904" s="318"/>
      <c r="Y2904" s="317"/>
      <c r="Z2904" s="318"/>
      <c r="AA2904" s="317"/>
      <c r="AB2904" s="318"/>
      <c r="AC2904" s="317"/>
      <c r="AD2904" s="318"/>
      <c r="AG2904">
        <f t="shared" si="1358"/>
        <v>0</v>
      </c>
      <c r="AL2904">
        <f t="shared" si="1359"/>
        <v>0</v>
      </c>
      <c r="AN2904" s="167" t="b">
        <f t="shared" si="1360"/>
        <v>0</v>
      </c>
      <c r="AO2904" s="167" t="str">
        <f t="shared" si="1361"/>
        <v/>
      </c>
      <c r="AP2904" s="167" t="b">
        <f t="shared" si="1362"/>
        <v>0</v>
      </c>
      <c r="AQ2904" t="str">
        <f t="shared" si="1363"/>
        <v/>
      </c>
      <c r="AR2904" s="167" t="b">
        <f t="shared" si="1364"/>
        <v>0</v>
      </c>
    </row>
    <row r="2905" spans="1:44" ht="15" customHeight="1">
      <c r="A2905" s="166"/>
      <c r="B2905" s="7"/>
      <c r="C2905" s="220" t="s">
        <v>1098</v>
      </c>
      <c r="D2905" s="319"/>
      <c r="E2905" s="319"/>
      <c r="F2905" s="319"/>
      <c r="G2905" s="319"/>
      <c r="H2905" s="319"/>
      <c r="I2905" s="279"/>
      <c r="J2905" s="279"/>
      <c r="K2905" s="279"/>
      <c r="L2905" s="279"/>
      <c r="M2905" s="279"/>
      <c r="N2905" s="279"/>
      <c r="O2905" s="279"/>
      <c r="P2905" s="279"/>
      <c r="Q2905" s="317"/>
      <c r="R2905" s="318"/>
      <c r="S2905" s="317"/>
      <c r="T2905" s="318"/>
      <c r="U2905" s="317"/>
      <c r="V2905" s="318"/>
      <c r="W2905" s="317"/>
      <c r="X2905" s="318"/>
      <c r="Y2905" s="317"/>
      <c r="Z2905" s="318"/>
      <c r="AA2905" s="317"/>
      <c r="AB2905" s="318"/>
      <c r="AC2905" s="317"/>
      <c r="AD2905" s="318"/>
      <c r="AG2905">
        <f t="shared" si="1358"/>
        <v>0</v>
      </c>
      <c r="AL2905">
        <f t="shared" si="1359"/>
        <v>0</v>
      </c>
      <c r="AN2905" s="167" t="b">
        <f t="shared" si="1360"/>
        <v>0</v>
      </c>
      <c r="AO2905" s="167" t="str">
        <f t="shared" si="1361"/>
        <v/>
      </c>
      <c r="AP2905" s="167" t="b">
        <f t="shared" si="1362"/>
        <v>0</v>
      </c>
      <c r="AQ2905" t="str">
        <f t="shared" si="1363"/>
        <v/>
      </c>
      <c r="AR2905" s="167" t="b">
        <f t="shared" si="1364"/>
        <v>0</v>
      </c>
    </row>
    <row r="2906" spans="1:44" ht="15" customHeight="1">
      <c r="A2906" s="166"/>
      <c r="B2906" s="7"/>
      <c r="C2906" s="220" t="s">
        <v>1099</v>
      </c>
      <c r="D2906" s="319"/>
      <c r="E2906" s="319"/>
      <c r="F2906" s="319"/>
      <c r="G2906" s="319"/>
      <c r="H2906" s="319"/>
      <c r="I2906" s="279"/>
      <c r="J2906" s="279"/>
      <c r="K2906" s="279"/>
      <c r="L2906" s="279"/>
      <c r="M2906" s="279"/>
      <c r="N2906" s="279"/>
      <c r="O2906" s="279"/>
      <c r="P2906" s="279"/>
      <c r="Q2906" s="317"/>
      <c r="R2906" s="318"/>
      <c r="S2906" s="317"/>
      <c r="T2906" s="318"/>
      <c r="U2906" s="317"/>
      <c r="V2906" s="318"/>
      <c r="W2906" s="317"/>
      <c r="X2906" s="318"/>
      <c r="Y2906" s="317"/>
      <c r="Z2906" s="318"/>
      <c r="AA2906" s="317"/>
      <c r="AB2906" s="318"/>
      <c r="AC2906" s="317"/>
      <c r="AD2906" s="318"/>
      <c r="AG2906">
        <f t="shared" si="1358"/>
        <v>0</v>
      </c>
      <c r="AL2906">
        <f t="shared" si="1359"/>
        <v>0</v>
      </c>
      <c r="AN2906" s="167" t="b">
        <f t="shared" si="1360"/>
        <v>0</v>
      </c>
      <c r="AO2906" s="167" t="str">
        <f t="shared" si="1361"/>
        <v/>
      </c>
      <c r="AP2906" s="167" t="b">
        <f t="shared" si="1362"/>
        <v>0</v>
      </c>
      <c r="AQ2906" t="str">
        <f t="shared" si="1363"/>
        <v/>
      </c>
      <c r="AR2906" s="167" t="b">
        <f t="shared" si="1364"/>
        <v>0</v>
      </c>
    </row>
    <row r="2907" spans="1:44" ht="15" customHeight="1">
      <c r="A2907" s="166"/>
      <c r="B2907" s="7"/>
      <c r="C2907" s="220" t="s">
        <v>1100</v>
      </c>
      <c r="D2907" s="319"/>
      <c r="E2907" s="319"/>
      <c r="F2907" s="319"/>
      <c r="G2907" s="319"/>
      <c r="H2907" s="319"/>
      <c r="I2907" s="279"/>
      <c r="J2907" s="279"/>
      <c r="K2907" s="279"/>
      <c r="L2907" s="279"/>
      <c r="M2907" s="279"/>
      <c r="N2907" s="279"/>
      <c r="O2907" s="279"/>
      <c r="P2907" s="279"/>
      <c r="Q2907" s="317"/>
      <c r="R2907" s="318"/>
      <c r="S2907" s="317"/>
      <c r="T2907" s="318"/>
      <c r="U2907" s="317"/>
      <c r="V2907" s="318"/>
      <c r="W2907" s="317"/>
      <c r="X2907" s="318"/>
      <c r="Y2907" s="317"/>
      <c r="Z2907" s="318"/>
      <c r="AA2907" s="317"/>
      <c r="AB2907" s="318"/>
      <c r="AC2907" s="317"/>
      <c r="AD2907" s="318"/>
      <c r="AG2907">
        <f t="shared" si="1358"/>
        <v>0</v>
      </c>
      <c r="AL2907">
        <f t="shared" si="1359"/>
        <v>0</v>
      </c>
      <c r="AN2907" s="167" t="b">
        <f t="shared" si="1360"/>
        <v>0</v>
      </c>
      <c r="AO2907" s="167" t="str">
        <f t="shared" si="1361"/>
        <v/>
      </c>
      <c r="AP2907" s="167" t="b">
        <f t="shared" si="1362"/>
        <v>0</v>
      </c>
      <c r="AQ2907" t="str">
        <f t="shared" si="1363"/>
        <v/>
      </c>
      <c r="AR2907" s="167" t="b">
        <f t="shared" si="1364"/>
        <v>0</v>
      </c>
    </row>
    <row r="2908" spans="1:44" ht="15" customHeight="1">
      <c r="A2908" s="166"/>
      <c r="B2908" s="7"/>
      <c r="C2908" s="220" t="s">
        <v>1101</v>
      </c>
      <c r="D2908" s="319"/>
      <c r="E2908" s="319"/>
      <c r="F2908" s="319"/>
      <c r="G2908" s="319"/>
      <c r="H2908" s="319"/>
      <c r="I2908" s="279"/>
      <c r="J2908" s="279"/>
      <c r="K2908" s="279"/>
      <c r="L2908" s="279"/>
      <c r="M2908" s="279"/>
      <c r="N2908" s="279"/>
      <c r="O2908" s="279"/>
      <c r="P2908" s="279"/>
      <c r="Q2908" s="317"/>
      <c r="R2908" s="318"/>
      <c r="S2908" s="317"/>
      <c r="T2908" s="318"/>
      <c r="U2908" s="317"/>
      <c r="V2908" s="318"/>
      <c r="W2908" s="317"/>
      <c r="X2908" s="318"/>
      <c r="Y2908" s="317"/>
      <c r="Z2908" s="318"/>
      <c r="AA2908" s="317"/>
      <c r="AB2908" s="318"/>
      <c r="AC2908" s="317"/>
      <c r="AD2908" s="318"/>
      <c r="AG2908">
        <f t="shared" si="1358"/>
        <v>0</v>
      </c>
      <c r="AL2908">
        <f t="shared" si="1359"/>
        <v>0</v>
      </c>
      <c r="AN2908" s="167" t="b">
        <f t="shared" si="1360"/>
        <v>0</v>
      </c>
      <c r="AO2908" s="167" t="str">
        <f t="shared" si="1361"/>
        <v/>
      </c>
      <c r="AP2908" s="167" t="b">
        <f t="shared" si="1362"/>
        <v>0</v>
      </c>
      <c r="AQ2908" t="str">
        <f t="shared" si="1363"/>
        <v/>
      </c>
      <c r="AR2908" s="167" t="b">
        <f t="shared" si="1364"/>
        <v>0</v>
      </c>
    </row>
    <row r="2909" spans="1:44" ht="15" customHeight="1">
      <c r="A2909" s="166"/>
      <c r="B2909" s="7"/>
      <c r="C2909" s="220" t="s">
        <v>1102</v>
      </c>
      <c r="D2909" s="319"/>
      <c r="E2909" s="319"/>
      <c r="F2909" s="319"/>
      <c r="G2909" s="319"/>
      <c r="H2909" s="319"/>
      <c r="I2909" s="279"/>
      <c r="J2909" s="279"/>
      <c r="K2909" s="279"/>
      <c r="L2909" s="279"/>
      <c r="M2909" s="279"/>
      <c r="N2909" s="279"/>
      <c r="O2909" s="279"/>
      <c r="P2909" s="279"/>
      <c r="Q2909" s="317"/>
      <c r="R2909" s="318"/>
      <c r="S2909" s="317"/>
      <c r="T2909" s="318"/>
      <c r="U2909" s="317"/>
      <c r="V2909" s="318"/>
      <c r="W2909" s="317"/>
      <c r="X2909" s="318"/>
      <c r="Y2909" s="317"/>
      <c r="Z2909" s="318"/>
      <c r="AA2909" s="317"/>
      <c r="AB2909" s="318"/>
      <c r="AC2909" s="317"/>
      <c r="AD2909" s="318"/>
      <c r="AG2909">
        <f t="shared" si="1358"/>
        <v>0</v>
      </c>
      <c r="AL2909">
        <f t="shared" si="1359"/>
        <v>0</v>
      </c>
      <c r="AN2909" s="167" t="b">
        <f t="shared" si="1360"/>
        <v>0</v>
      </c>
      <c r="AO2909" s="167" t="str">
        <f t="shared" si="1361"/>
        <v/>
      </c>
      <c r="AP2909" s="167" t="b">
        <f t="shared" si="1362"/>
        <v>0</v>
      </c>
      <c r="AQ2909" t="str">
        <f t="shared" si="1363"/>
        <v/>
      </c>
      <c r="AR2909" s="167" t="b">
        <f t="shared" si="1364"/>
        <v>0</v>
      </c>
    </row>
    <row r="2910" spans="1:44" ht="15" customHeight="1">
      <c r="A2910" s="166"/>
      <c r="B2910" s="7"/>
      <c r="C2910" s="220" t="s">
        <v>1103</v>
      </c>
      <c r="D2910" s="319"/>
      <c r="E2910" s="319"/>
      <c r="F2910" s="319"/>
      <c r="G2910" s="319"/>
      <c r="H2910" s="319"/>
      <c r="I2910" s="279"/>
      <c r="J2910" s="279"/>
      <c r="K2910" s="279"/>
      <c r="L2910" s="279"/>
      <c r="M2910" s="279"/>
      <c r="N2910" s="279"/>
      <c r="O2910" s="279"/>
      <c r="P2910" s="279"/>
      <c r="Q2910" s="317"/>
      <c r="R2910" s="318"/>
      <c r="S2910" s="317"/>
      <c r="T2910" s="318"/>
      <c r="U2910" s="317"/>
      <c r="V2910" s="318"/>
      <c r="W2910" s="317"/>
      <c r="X2910" s="318"/>
      <c r="Y2910" s="317"/>
      <c r="Z2910" s="318"/>
      <c r="AA2910" s="317"/>
      <c r="AB2910" s="318"/>
      <c r="AC2910" s="317"/>
      <c r="AD2910" s="318"/>
      <c r="AG2910">
        <f t="shared" si="1358"/>
        <v>0</v>
      </c>
      <c r="AL2910">
        <f t="shared" si="1359"/>
        <v>0</v>
      </c>
      <c r="AN2910" s="167" t="b">
        <f t="shared" si="1360"/>
        <v>0</v>
      </c>
      <c r="AO2910" s="167" t="str">
        <f t="shared" si="1361"/>
        <v/>
      </c>
      <c r="AP2910" s="167" t="b">
        <f t="shared" si="1362"/>
        <v>0</v>
      </c>
      <c r="AQ2910" t="str">
        <f t="shared" si="1363"/>
        <v/>
      </c>
      <c r="AR2910" s="167" t="b">
        <f t="shared" si="1364"/>
        <v>0</v>
      </c>
    </row>
    <row r="2911" spans="1:44" ht="15" customHeight="1">
      <c r="A2911" s="166"/>
      <c r="B2911" s="7"/>
      <c r="C2911" s="220" t="s">
        <v>1104</v>
      </c>
      <c r="D2911" s="319"/>
      <c r="E2911" s="319"/>
      <c r="F2911" s="319"/>
      <c r="G2911" s="319"/>
      <c r="H2911" s="319"/>
      <c r="I2911" s="279"/>
      <c r="J2911" s="279"/>
      <c r="K2911" s="279"/>
      <c r="L2911" s="279"/>
      <c r="M2911" s="279"/>
      <c r="N2911" s="279"/>
      <c r="O2911" s="279"/>
      <c r="P2911" s="279"/>
      <c r="Q2911" s="317"/>
      <c r="R2911" s="318"/>
      <c r="S2911" s="317"/>
      <c r="T2911" s="318"/>
      <c r="U2911" s="317"/>
      <c r="V2911" s="318"/>
      <c r="W2911" s="317"/>
      <c r="X2911" s="318"/>
      <c r="Y2911" s="317"/>
      <c r="Z2911" s="318"/>
      <c r="AA2911" s="317"/>
      <c r="AB2911" s="318"/>
      <c r="AC2911" s="317"/>
      <c r="AD2911" s="318"/>
      <c r="AG2911">
        <f t="shared" si="1358"/>
        <v>0</v>
      </c>
      <c r="AL2911">
        <f t="shared" si="1359"/>
        <v>0</v>
      </c>
      <c r="AN2911" s="167" t="b">
        <f t="shared" si="1360"/>
        <v>0</v>
      </c>
      <c r="AO2911" s="167" t="str">
        <f t="shared" si="1361"/>
        <v/>
      </c>
      <c r="AP2911" s="167" t="b">
        <f t="shared" si="1362"/>
        <v>0</v>
      </c>
      <c r="AQ2911" t="str">
        <f t="shared" si="1363"/>
        <v/>
      </c>
      <c r="AR2911" s="167" t="b">
        <f t="shared" si="1364"/>
        <v>0</v>
      </c>
    </row>
    <row r="2912" spans="1:44" ht="15" customHeight="1">
      <c r="A2912" s="166"/>
      <c r="B2912" s="7"/>
      <c r="C2912" s="220" t="s">
        <v>1105</v>
      </c>
      <c r="D2912" s="319"/>
      <c r="E2912" s="319"/>
      <c r="F2912" s="319"/>
      <c r="G2912" s="319"/>
      <c r="H2912" s="319"/>
      <c r="I2912" s="279"/>
      <c r="J2912" s="279"/>
      <c r="K2912" s="279"/>
      <c r="L2912" s="279"/>
      <c r="M2912" s="279"/>
      <c r="N2912" s="279"/>
      <c r="O2912" s="279"/>
      <c r="P2912" s="279"/>
      <c r="Q2912" s="317"/>
      <c r="R2912" s="318"/>
      <c r="S2912" s="317"/>
      <c r="T2912" s="318"/>
      <c r="U2912" s="317"/>
      <c r="V2912" s="318"/>
      <c r="W2912" s="317"/>
      <c r="X2912" s="318"/>
      <c r="Y2912" s="317"/>
      <c r="Z2912" s="318"/>
      <c r="AA2912" s="317"/>
      <c r="AB2912" s="318"/>
      <c r="AC2912" s="317"/>
      <c r="AD2912" s="318"/>
      <c r="AG2912">
        <f t="shared" si="1358"/>
        <v>0</v>
      </c>
      <c r="AL2912">
        <f t="shared" si="1359"/>
        <v>0</v>
      </c>
      <c r="AN2912" s="167" t="b">
        <f t="shared" si="1360"/>
        <v>0</v>
      </c>
      <c r="AO2912" s="167" t="str">
        <f t="shared" si="1361"/>
        <v/>
      </c>
      <c r="AP2912" s="167" t="b">
        <f t="shared" si="1362"/>
        <v>0</v>
      </c>
      <c r="AQ2912" t="str">
        <f t="shared" si="1363"/>
        <v/>
      </c>
      <c r="AR2912" s="167" t="b">
        <f t="shared" si="1364"/>
        <v>0</v>
      </c>
    </row>
    <row r="2913" spans="1:44" ht="15" customHeight="1">
      <c r="A2913" s="166"/>
      <c r="B2913" s="7"/>
      <c r="C2913" s="220" t="s">
        <v>1106</v>
      </c>
      <c r="D2913" s="319"/>
      <c r="E2913" s="319"/>
      <c r="F2913" s="319"/>
      <c r="G2913" s="319"/>
      <c r="H2913" s="319"/>
      <c r="I2913" s="279"/>
      <c r="J2913" s="279"/>
      <c r="K2913" s="279"/>
      <c r="L2913" s="279"/>
      <c r="M2913" s="279"/>
      <c r="N2913" s="279"/>
      <c r="O2913" s="279"/>
      <c r="P2913" s="279"/>
      <c r="Q2913" s="317"/>
      <c r="R2913" s="318"/>
      <c r="S2913" s="317"/>
      <c r="T2913" s="318"/>
      <c r="U2913" s="317"/>
      <c r="V2913" s="318"/>
      <c r="W2913" s="317"/>
      <c r="X2913" s="318"/>
      <c r="Y2913" s="317"/>
      <c r="Z2913" s="318"/>
      <c r="AA2913" s="317"/>
      <c r="AB2913" s="318"/>
      <c r="AC2913" s="317"/>
      <c r="AD2913" s="318"/>
      <c r="AG2913">
        <f t="shared" si="1358"/>
        <v>0</v>
      </c>
      <c r="AL2913">
        <f t="shared" si="1359"/>
        <v>0</v>
      </c>
      <c r="AN2913" s="167" t="b">
        <f t="shared" si="1360"/>
        <v>0</v>
      </c>
      <c r="AO2913" s="167" t="str">
        <f t="shared" si="1361"/>
        <v/>
      </c>
      <c r="AP2913" s="167" t="b">
        <f t="shared" si="1362"/>
        <v>0</v>
      </c>
      <c r="AQ2913" t="str">
        <f t="shared" si="1363"/>
        <v/>
      </c>
      <c r="AR2913" s="167" t="b">
        <f t="shared" si="1364"/>
        <v>0</v>
      </c>
    </row>
    <row r="2914" spans="1:44" ht="15" customHeight="1">
      <c r="A2914" s="166"/>
      <c r="B2914" s="7"/>
      <c r="C2914" s="220" t="s">
        <v>1107</v>
      </c>
      <c r="D2914" s="319"/>
      <c r="E2914" s="319"/>
      <c r="F2914" s="319"/>
      <c r="G2914" s="319"/>
      <c r="H2914" s="319"/>
      <c r="I2914" s="279"/>
      <c r="J2914" s="279"/>
      <c r="K2914" s="279"/>
      <c r="L2914" s="279"/>
      <c r="M2914" s="279"/>
      <c r="N2914" s="279"/>
      <c r="O2914" s="279"/>
      <c r="P2914" s="279"/>
      <c r="Q2914" s="317"/>
      <c r="R2914" s="318"/>
      <c r="S2914" s="317"/>
      <c r="T2914" s="318"/>
      <c r="U2914" s="317"/>
      <c r="V2914" s="318"/>
      <c r="W2914" s="317"/>
      <c r="X2914" s="318"/>
      <c r="Y2914" s="317"/>
      <c r="Z2914" s="318"/>
      <c r="AA2914" s="317"/>
      <c r="AB2914" s="318"/>
      <c r="AC2914" s="317"/>
      <c r="AD2914" s="318"/>
      <c r="AG2914">
        <f t="shared" si="1358"/>
        <v>0</v>
      </c>
      <c r="AL2914">
        <f t="shared" si="1359"/>
        <v>0</v>
      </c>
      <c r="AN2914" s="167" t="b">
        <f t="shared" si="1360"/>
        <v>0</v>
      </c>
      <c r="AO2914" s="167" t="str">
        <f t="shared" si="1361"/>
        <v/>
      </c>
      <c r="AP2914" s="167" t="b">
        <f t="shared" si="1362"/>
        <v>0</v>
      </c>
      <c r="AQ2914" t="str">
        <f t="shared" si="1363"/>
        <v/>
      </c>
      <c r="AR2914" s="167" t="b">
        <f t="shared" si="1364"/>
        <v>0</v>
      </c>
    </row>
    <row r="2915" spans="1:44" ht="15" customHeight="1">
      <c r="A2915" s="166"/>
      <c r="B2915" s="7"/>
      <c r="C2915" s="220" t="s">
        <v>1108</v>
      </c>
      <c r="D2915" s="319"/>
      <c r="E2915" s="319"/>
      <c r="F2915" s="319"/>
      <c r="G2915" s="319"/>
      <c r="H2915" s="319"/>
      <c r="I2915" s="279"/>
      <c r="J2915" s="279"/>
      <c r="K2915" s="279"/>
      <c r="L2915" s="279"/>
      <c r="M2915" s="279"/>
      <c r="N2915" s="279"/>
      <c r="O2915" s="279"/>
      <c r="P2915" s="279"/>
      <c r="Q2915" s="317"/>
      <c r="R2915" s="318"/>
      <c r="S2915" s="317"/>
      <c r="T2915" s="318"/>
      <c r="U2915" s="317"/>
      <c r="V2915" s="318"/>
      <c r="W2915" s="317"/>
      <c r="X2915" s="318"/>
      <c r="Y2915" s="317"/>
      <c r="Z2915" s="318"/>
      <c r="AA2915" s="317"/>
      <c r="AB2915" s="318"/>
      <c r="AC2915" s="317"/>
      <c r="AD2915" s="318"/>
      <c r="AG2915">
        <f t="shared" si="1358"/>
        <v>0</v>
      </c>
      <c r="AL2915">
        <f t="shared" si="1359"/>
        <v>0</v>
      </c>
      <c r="AN2915" s="167" t="b">
        <f t="shared" si="1360"/>
        <v>0</v>
      </c>
      <c r="AO2915" s="167" t="str">
        <f t="shared" si="1361"/>
        <v/>
      </c>
      <c r="AP2915" s="167" t="b">
        <f t="shared" si="1362"/>
        <v>0</v>
      </c>
      <c r="AQ2915" t="str">
        <f t="shared" si="1363"/>
        <v/>
      </c>
      <c r="AR2915" s="167" t="b">
        <f t="shared" si="1364"/>
        <v>0</v>
      </c>
    </row>
    <row r="2916" spans="1:44" ht="15" customHeight="1">
      <c r="A2916" s="166"/>
      <c r="B2916" s="7"/>
      <c r="C2916" s="220" t="s">
        <v>1109</v>
      </c>
      <c r="D2916" s="319"/>
      <c r="E2916" s="319"/>
      <c r="F2916" s="319"/>
      <c r="G2916" s="319"/>
      <c r="H2916" s="319"/>
      <c r="I2916" s="279"/>
      <c r="J2916" s="279"/>
      <c r="K2916" s="279"/>
      <c r="L2916" s="279"/>
      <c r="M2916" s="279"/>
      <c r="N2916" s="279"/>
      <c r="O2916" s="279"/>
      <c r="P2916" s="279"/>
      <c r="Q2916" s="317"/>
      <c r="R2916" s="318"/>
      <c r="S2916" s="317"/>
      <c r="T2916" s="318"/>
      <c r="U2916" s="317"/>
      <c r="V2916" s="318"/>
      <c r="W2916" s="317"/>
      <c r="X2916" s="318"/>
      <c r="Y2916" s="317"/>
      <c r="Z2916" s="318"/>
      <c r="AA2916" s="317"/>
      <c r="AB2916" s="318"/>
      <c r="AC2916" s="317"/>
      <c r="AD2916" s="318"/>
      <c r="AG2916">
        <f t="shared" si="1358"/>
        <v>0</v>
      </c>
      <c r="AL2916">
        <f t="shared" si="1359"/>
        <v>0</v>
      </c>
      <c r="AN2916" s="167" t="b">
        <f t="shared" si="1360"/>
        <v>0</v>
      </c>
      <c r="AO2916" s="167" t="str">
        <f t="shared" si="1361"/>
        <v/>
      </c>
      <c r="AP2916" s="167" t="b">
        <f t="shared" si="1362"/>
        <v>0</v>
      </c>
      <c r="AQ2916" t="str">
        <f t="shared" si="1363"/>
        <v/>
      </c>
      <c r="AR2916" s="167" t="b">
        <f t="shared" si="1364"/>
        <v>0</v>
      </c>
    </row>
    <row r="2917" spans="1:44" ht="15" customHeight="1">
      <c r="A2917" s="166"/>
      <c r="B2917" s="7"/>
      <c r="C2917" s="220" t="s">
        <v>1110</v>
      </c>
      <c r="D2917" s="319"/>
      <c r="E2917" s="319"/>
      <c r="F2917" s="319"/>
      <c r="G2917" s="319"/>
      <c r="H2917" s="319"/>
      <c r="I2917" s="279"/>
      <c r="J2917" s="279"/>
      <c r="K2917" s="279"/>
      <c r="L2917" s="279"/>
      <c r="M2917" s="279"/>
      <c r="N2917" s="279"/>
      <c r="O2917" s="279"/>
      <c r="P2917" s="279"/>
      <c r="Q2917" s="317"/>
      <c r="R2917" s="318"/>
      <c r="S2917" s="317"/>
      <c r="T2917" s="318"/>
      <c r="U2917" s="317"/>
      <c r="V2917" s="318"/>
      <c r="W2917" s="317"/>
      <c r="X2917" s="318"/>
      <c r="Y2917" s="317"/>
      <c r="Z2917" s="318"/>
      <c r="AA2917" s="317"/>
      <c r="AB2917" s="318"/>
      <c r="AC2917" s="317"/>
      <c r="AD2917" s="318"/>
      <c r="AG2917">
        <f t="shared" si="1358"/>
        <v>0</v>
      </c>
      <c r="AL2917">
        <f t="shared" si="1359"/>
        <v>0</v>
      </c>
      <c r="AN2917" s="167" t="b">
        <f t="shared" si="1360"/>
        <v>0</v>
      </c>
      <c r="AO2917" s="167" t="str">
        <f t="shared" si="1361"/>
        <v/>
      </c>
      <c r="AP2917" s="167" t="b">
        <f t="shared" si="1362"/>
        <v>0</v>
      </c>
      <c r="AQ2917" t="str">
        <f t="shared" si="1363"/>
        <v/>
      </c>
      <c r="AR2917" s="167" t="b">
        <f t="shared" si="1364"/>
        <v>0</v>
      </c>
    </row>
    <row r="2918" spans="1:44" ht="15" customHeight="1">
      <c r="A2918" s="166"/>
      <c r="B2918" s="7"/>
      <c r="C2918" s="220" t="s">
        <v>1111</v>
      </c>
      <c r="D2918" s="319"/>
      <c r="E2918" s="319"/>
      <c r="F2918" s="319"/>
      <c r="G2918" s="319"/>
      <c r="H2918" s="319"/>
      <c r="I2918" s="279"/>
      <c r="J2918" s="279"/>
      <c r="K2918" s="279"/>
      <c r="L2918" s="279"/>
      <c r="M2918" s="279"/>
      <c r="N2918" s="279"/>
      <c r="O2918" s="279"/>
      <c r="P2918" s="279"/>
      <c r="Q2918" s="317"/>
      <c r="R2918" s="318"/>
      <c r="S2918" s="317"/>
      <c r="T2918" s="318"/>
      <c r="U2918" s="317"/>
      <c r="V2918" s="318"/>
      <c r="W2918" s="317"/>
      <c r="X2918" s="318"/>
      <c r="Y2918" s="317"/>
      <c r="Z2918" s="318"/>
      <c r="AA2918" s="317"/>
      <c r="AB2918" s="318"/>
      <c r="AC2918" s="317"/>
      <c r="AD2918" s="318"/>
      <c r="AG2918">
        <f t="shared" si="1358"/>
        <v>0</v>
      </c>
      <c r="AL2918">
        <f t="shared" si="1359"/>
        <v>0</v>
      </c>
      <c r="AN2918" s="167" t="b">
        <f t="shared" si="1360"/>
        <v>0</v>
      </c>
      <c r="AO2918" s="167" t="str">
        <f t="shared" si="1361"/>
        <v/>
      </c>
      <c r="AP2918" s="167" t="b">
        <f t="shared" si="1362"/>
        <v>0</v>
      </c>
      <c r="AQ2918" t="str">
        <f t="shared" si="1363"/>
        <v/>
      </c>
      <c r="AR2918" s="167" t="b">
        <f t="shared" si="1364"/>
        <v>0</v>
      </c>
    </row>
    <row r="2919" spans="1:44" ht="15" customHeight="1">
      <c r="A2919" s="166"/>
      <c r="B2919" s="7"/>
      <c r="C2919" s="220" t="s">
        <v>1112</v>
      </c>
      <c r="D2919" s="319"/>
      <c r="E2919" s="319"/>
      <c r="F2919" s="319"/>
      <c r="G2919" s="319"/>
      <c r="H2919" s="319"/>
      <c r="I2919" s="279"/>
      <c r="J2919" s="279"/>
      <c r="K2919" s="279"/>
      <c r="L2919" s="279"/>
      <c r="M2919" s="279"/>
      <c r="N2919" s="279"/>
      <c r="O2919" s="279"/>
      <c r="P2919" s="279"/>
      <c r="Q2919" s="317"/>
      <c r="R2919" s="318"/>
      <c r="S2919" s="317"/>
      <c r="T2919" s="318"/>
      <c r="U2919" s="317"/>
      <c r="V2919" s="318"/>
      <c r="W2919" s="317"/>
      <c r="X2919" s="318"/>
      <c r="Y2919" s="317"/>
      <c r="Z2919" s="318"/>
      <c r="AA2919" s="317"/>
      <c r="AB2919" s="318"/>
      <c r="AC2919" s="317"/>
      <c r="AD2919" s="318"/>
      <c r="AG2919">
        <f t="shared" si="1358"/>
        <v>0</v>
      </c>
      <c r="AL2919">
        <f t="shared" si="1359"/>
        <v>0</v>
      </c>
      <c r="AN2919" s="167" t="b">
        <f t="shared" si="1360"/>
        <v>0</v>
      </c>
      <c r="AO2919" s="167" t="str">
        <f t="shared" si="1361"/>
        <v/>
      </c>
      <c r="AP2919" s="167" t="b">
        <f t="shared" si="1362"/>
        <v>0</v>
      </c>
      <c r="AQ2919" t="str">
        <f t="shared" si="1363"/>
        <v/>
      </c>
      <c r="AR2919" s="167" t="b">
        <f t="shared" si="1364"/>
        <v>0</v>
      </c>
    </row>
    <row r="2920" spans="1:44" ht="15" customHeight="1">
      <c r="A2920" s="166"/>
      <c r="B2920" s="7"/>
      <c r="C2920" s="220" t="s">
        <v>1113</v>
      </c>
      <c r="D2920" s="319"/>
      <c r="E2920" s="319"/>
      <c r="F2920" s="319"/>
      <c r="G2920" s="319"/>
      <c r="H2920" s="319"/>
      <c r="I2920" s="279"/>
      <c r="J2920" s="279"/>
      <c r="K2920" s="279"/>
      <c r="L2920" s="279"/>
      <c r="M2920" s="279"/>
      <c r="N2920" s="279"/>
      <c r="O2920" s="279"/>
      <c r="P2920" s="279"/>
      <c r="Q2920" s="317"/>
      <c r="R2920" s="318"/>
      <c r="S2920" s="317"/>
      <c r="T2920" s="318"/>
      <c r="U2920" s="317"/>
      <c r="V2920" s="318"/>
      <c r="W2920" s="317"/>
      <c r="X2920" s="318"/>
      <c r="Y2920" s="317"/>
      <c r="Z2920" s="318"/>
      <c r="AA2920" s="317"/>
      <c r="AB2920" s="318"/>
      <c r="AC2920" s="317"/>
      <c r="AD2920" s="318"/>
      <c r="AG2920">
        <f t="shared" si="1358"/>
        <v>0</v>
      </c>
      <c r="AL2920">
        <f t="shared" si="1359"/>
        <v>0</v>
      </c>
      <c r="AN2920" s="167" t="b">
        <f t="shared" si="1360"/>
        <v>0</v>
      </c>
      <c r="AO2920" s="167" t="str">
        <f t="shared" si="1361"/>
        <v/>
      </c>
      <c r="AP2920" s="167" t="b">
        <f t="shared" si="1362"/>
        <v>0</v>
      </c>
      <c r="AQ2920" t="str">
        <f t="shared" si="1363"/>
        <v/>
      </c>
      <c r="AR2920" s="167" t="b">
        <f t="shared" si="1364"/>
        <v>0</v>
      </c>
    </row>
    <row r="2921" spans="1:44" ht="15" customHeight="1">
      <c r="A2921" s="166"/>
      <c r="B2921" s="7"/>
      <c r="C2921" s="220" t="s">
        <v>1114</v>
      </c>
      <c r="D2921" s="319"/>
      <c r="E2921" s="319"/>
      <c r="F2921" s="319"/>
      <c r="G2921" s="319"/>
      <c r="H2921" s="319"/>
      <c r="I2921" s="279"/>
      <c r="J2921" s="279"/>
      <c r="K2921" s="279"/>
      <c r="L2921" s="279"/>
      <c r="M2921" s="279"/>
      <c r="N2921" s="279"/>
      <c r="O2921" s="279"/>
      <c r="P2921" s="279"/>
      <c r="Q2921" s="317"/>
      <c r="R2921" s="318"/>
      <c r="S2921" s="317"/>
      <c r="T2921" s="318"/>
      <c r="U2921" s="317"/>
      <c r="V2921" s="318"/>
      <c r="W2921" s="317"/>
      <c r="X2921" s="318"/>
      <c r="Y2921" s="317"/>
      <c r="Z2921" s="318"/>
      <c r="AA2921" s="317"/>
      <c r="AB2921" s="318"/>
      <c r="AC2921" s="317"/>
      <c r="AD2921" s="318"/>
      <c r="AG2921">
        <f t="shared" si="1358"/>
        <v>0</v>
      </c>
      <c r="AL2921">
        <f t="shared" si="1359"/>
        <v>0</v>
      </c>
      <c r="AN2921" s="167" t="b">
        <f t="shared" si="1360"/>
        <v>0</v>
      </c>
      <c r="AO2921" s="167" t="str">
        <f t="shared" si="1361"/>
        <v/>
      </c>
      <c r="AP2921" s="167" t="b">
        <f t="shared" si="1362"/>
        <v>0</v>
      </c>
      <c r="AQ2921" t="str">
        <f t="shared" si="1363"/>
        <v/>
      </c>
      <c r="AR2921" s="167" t="b">
        <f t="shared" si="1364"/>
        <v>0</v>
      </c>
    </row>
    <row r="2922" spans="1:44" ht="15" customHeight="1">
      <c r="A2922" s="166"/>
      <c r="B2922" s="7"/>
      <c r="C2922" s="220" t="s">
        <v>1115</v>
      </c>
      <c r="D2922" s="319"/>
      <c r="E2922" s="319"/>
      <c r="F2922" s="319"/>
      <c r="G2922" s="319"/>
      <c r="H2922" s="319"/>
      <c r="I2922" s="279"/>
      <c r="J2922" s="279"/>
      <c r="K2922" s="279"/>
      <c r="L2922" s="279"/>
      <c r="M2922" s="279"/>
      <c r="N2922" s="279"/>
      <c r="O2922" s="279"/>
      <c r="P2922" s="279"/>
      <c r="Q2922" s="317"/>
      <c r="R2922" s="318"/>
      <c r="S2922" s="317"/>
      <c r="T2922" s="318"/>
      <c r="U2922" s="317"/>
      <c r="V2922" s="318"/>
      <c r="W2922" s="317"/>
      <c r="X2922" s="318"/>
      <c r="Y2922" s="317"/>
      <c r="Z2922" s="318"/>
      <c r="AA2922" s="317"/>
      <c r="AB2922" s="318"/>
      <c r="AC2922" s="317"/>
      <c r="AD2922" s="318"/>
      <c r="AG2922">
        <f t="shared" si="1358"/>
        <v>0</v>
      </c>
      <c r="AL2922">
        <f t="shared" si="1359"/>
        <v>0</v>
      </c>
      <c r="AN2922" s="167" t="b">
        <f t="shared" si="1360"/>
        <v>0</v>
      </c>
      <c r="AO2922" s="167" t="str">
        <f t="shared" si="1361"/>
        <v/>
      </c>
      <c r="AP2922" s="167" t="b">
        <f t="shared" si="1362"/>
        <v>0</v>
      </c>
      <c r="AQ2922" t="str">
        <f t="shared" si="1363"/>
        <v/>
      </c>
      <c r="AR2922" s="167" t="b">
        <f t="shared" si="1364"/>
        <v>0</v>
      </c>
    </row>
    <row r="2923" spans="1:44" ht="15" customHeight="1">
      <c r="A2923" s="166"/>
      <c r="B2923" s="7"/>
      <c r="C2923" s="220" t="s">
        <v>1116</v>
      </c>
      <c r="D2923" s="319"/>
      <c r="E2923" s="319"/>
      <c r="F2923" s="319"/>
      <c r="G2923" s="319"/>
      <c r="H2923" s="319"/>
      <c r="I2923" s="279"/>
      <c r="J2923" s="279"/>
      <c r="K2923" s="279"/>
      <c r="L2923" s="279"/>
      <c r="M2923" s="279"/>
      <c r="N2923" s="279"/>
      <c r="O2923" s="279"/>
      <c r="P2923" s="279"/>
      <c r="Q2923" s="317"/>
      <c r="R2923" s="318"/>
      <c r="S2923" s="317"/>
      <c r="T2923" s="318"/>
      <c r="U2923" s="317"/>
      <c r="V2923" s="318"/>
      <c r="W2923" s="317"/>
      <c r="X2923" s="318"/>
      <c r="Y2923" s="317"/>
      <c r="Z2923" s="318"/>
      <c r="AA2923" s="317"/>
      <c r="AB2923" s="318"/>
      <c r="AC2923" s="317"/>
      <c r="AD2923" s="318"/>
      <c r="AG2923">
        <f t="shared" si="1358"/>
        <v>0</v>
      </c>
      <c r="AL2923">
        <f t="shared" si="1359"/>
        <v>0</v>
      </c>
      <c r="AN2923" s="167" t="b">
        <f t="shared" si="1360"/>
        <v>0</v>
      </c>
      <c r="AO2923" s="167" t="str">
        <f t="shared" si="1361"/>
        <v/>
      </c>
      <c r="AP2923" s="167" t="b">
        <f t="shared" si="1362"/>
        <v>0</v>
      </c>
      <c r="AQ2923" t="str">
        <f t="shared" si="1363"/>
        <v/>
      </c>
      <c r="AR2923" s="167" t="b">
        <f t="shared" si="1364"/>
        <v>0</v>
      </c>
    </row>
    <row r="2924" spans="1:44" ht="15" customHeight="1">
      <c r="A2924" s="166"/>
      <c r="B2924" s="7"/>
      <c r="C2924" s="220" t="s">
        <v>1117</v>
      </c>
      <c r="D2924" s="319"/>
      <c r="E2924" s="319"/>
      <c r="F2924" s="319"/>
      <c r="G2924" s="319"/>
      <c r="H2924" s="319"/>
      <c r="I2924" s="279"/>
      <c r="J2924" s="279"/>
      <c r="K2924" s="279"/>
      <c r="L2924" s="279"/>
      <c r="M2924" s="279"/>
      <c r="N2924" s="279"/>
      <c r="O2924" s="279"/>
      <c r="P2924" s="279"/>
      <c r="Q2924" s="317"/>
      <c r="R2924" s="318"/>
      <c r="S2924" s="317"/>
      <c r="T2924" s="318"/>
      <c r="U2924" s="317"/>
      <c r="V2924" s="318"/>
      <c r="W2924" s="317"/>
      <c r="X2924" s="318"/>
      <c r="Y2924" s="317"/>
      <c r="Z2924" s="318"/>
      <c r="AA2924" s="317"/>
      <c r="AB2924" s="318"/>
      <c r="AC2924" s="317"/>
      <c r="AD2924" s="318"/>
      <c r="AG2924">
        <f t="shared" si="1358"/>
        <v>0</v>
      </c>
      <c r="AL2924">
        <f t="shared" si="1359"/>
        <v>0</v>
      </c>
      <c r="AN2924" s="167" t="b">
        <f t="shared" si="1360"/>
        <v>0</v>
      </c>
      <c r="AO2924" s="167" t="str">
        <f t="shared" si="1361"/>
        <v/>
      </c>
      <c r="AP2924" s="167" t="b">
        <f t="shared" si="1362"/>
        <v>0</v>
      </c>
      <c r="AQ2924" t="str">
        <f t="shared" si="1363"/>
        <v/>
      </c>
      <c r="AR2924" s="167" t="b">
        <f t="shared" si="1364"/>
        <v>0</v>
      </c>
    </row>
    <row r="2925" spans="1:44" ht="15" customHeight="1">
      <c r="A2925" s="166"/>
      <c r="B2925" s="7"/>
      <c r="C2925" s="220" t="s">
        <v>1118</v>
      </c>
      <c r="D2925" s="319"/>
      <c r="E2925" s="319"/>
      <c r="F2925" s="319"/>
      <c r="G2925" s="319"/>
      <c r="H2925" s="319"/>
      <c r="I2925" s="279"/>
      <c r="J2925" s="279"/>
      <c r="K2925" s="279"/>
      <c r="L2925" s="279"/>
      <c r="M2925" s="279"/>
      <c r="N2925" s="279"/>
      <c r="O2925" s="279"/>
      <c r="P2925" s="279"/>
      <c r="Q2925" s="317"/>
      <c r="R2925" s="318"/>
      <c r="S2925" s="317"/>
      <c r="T2925" s="318"/>
      <c r="U2925" s="317"/>
      <c r="V2925" s="318"/>
      <c r="W2925" s="317"/>
      <c r="X2925" s="318"/>
      <c r="Y2925" s="317"/>
      <c r="Z2925" s="318"/>
      <c r="AA2925" s="317"/>
      <c r="AB2925" s="318"/>
      <c r="AC2925" s="317"/>
      <c r="AD2925" s="318"/>
      <c r="AG2925">
        <f t="shared" si="1358"/>
        <v>0</v>
      </c>
      <c r="AL2925">
        <f t="shared" si="1359"/>
        <v>0</v>
      </c>
      <c r="AN2925" s="167" t="b">
        <f t="shared" si="1360"/>
        <v>0</v>
      </c>
      <c r="AO2925" s="167" t="str">
        <f t="shared" si="1361"/>
        <v/>
      </c>
      <c r="AP2925" s="167" t="b">
        <f t="shared" si="1362"/>
        <v>0</v>
      </c>
      <c r="AQ2925" t="str">
        <f t="shared" si="1363"/>
        <v/>
      </c>
      <c r="AR2925" s="167" t="b">
        <f t="shared" si="1364"/>
        <v>0</v>
      </c>
    </row>
    <row r="2926" spans="1:44" ht="15" customHeight="1">
      <c r="A2926" s="166"/>
      <c r="B2926" s="7"/>
      <c r="C2926" s="220" t="s">
        <v>1119</v>
      </c>
      <c r="D2926" s="319"/>
      <c r="E2926" s="319"/>
      <c r="F2926" s="319"/>
      <c r="G2926" s="319"/>
      <c r="H2926" s="319"/>
      <c r="I2926" s="279"/>
      <c r="J2926" s="279"/>
      <c r="K2926" s="279"/>
      <c r="L2926" s="279"/>
      <c r="M2926" s="279"/>
      <c r="N2926" s="279"/>
      <c r="O2926" s="279"/>
      <c r="P2926" s="279"/>
      <c r="Q2926" s="317"/>
      <c r="R2926" s="318"/>
      <c r="S2926" s="317"/>
      <c r="T2926" s="318"/>
      <c r="U2926" s="317"/>
      <c r="V2926" s="318"/>
      <c r="W2926" s="317"/>
      <c r="X2926" s="318"/>
      <c r="Y2926" s="317"/>
      <c r="Z2926" s="318"/>
      <c r="AA2926" s="317"/>
      <c r="AB2926" s="318"/>
      <c r="AC2926" s="317"/>
      <c r="AD2926" s="318"/>
      <c r="AG2926">
        <f t="shared" si="1358"/>
        <v>0</v>
      </c>
      <c r="AL2926">
        <f t="shared" si="1359"/>
        <v>0</v>
      </c>
      <c r="AN2926" s="167" t="b">
        <f t="shared" si="1360"/>
        <v>0</v>
      </c>
      <c r="AO2926" s="167" t="str">
        <f t="shared" si="1361"/>
        <v/>
      </c>
      <c r="AP2926" s="167" t="b">
        <f t="shared" si="1362"/>
        <v>0</v>
      </c>
      <c r="AQ2926" t="str">
        <f t="shared" si="1363"/>
        <v/>
      </c>
      <c r="AR2926" s="167" t="b">
        <f t="shared" si="1364"/>
        <v>0</v>
      </c>
    </row>
    <row r="2927" spans="1:44" ht="15" customHeight="1">
      <c r="A2927" s="166"/>
      <c r="B2927" s="7"/>
      <c r="C2927" s="220" t="s">
        <v>1120</v>
      </c>
      <c r="D2927" s="319"/>
      <c r="E2927" s="319"/>
      <c r="F2927" s="319"/>
      <c r="G2927" s="319"/>
      <c r="H2927" s="319"/>
      <c r="I2927" s="279"/>
      <c r="J2927" s="279"/>
      <c r="K2927" s="279"/>
      <c r="L2927" s="279"/>
      <c r="M2927" s="279"/>
      <c r="N2927" s="279"/>
      <c r="O2927" s="279"/>
      <c r="P2927" s="279"/>
      <c r="Q2927" s="317"/>
      <c r="R2927" s="318"/>
      <c r="S2927" s="317"/>
      <c r="T2927" s="318"/>
      <c r="U2927" s="317"/>
      <c r="V2927" s="318"/>
      <c r="W2927" s="317"/>
      <c r="X2927" s="318"/>
      <c r="Y2927" s="317"/>
      <c r="Z2927" s="318"/>
      <c r="AA2927" s="317"/>
      <c r="AB2927" s="318"/>
      <c r="AC2927" s="317"/>
      <c r="AD2927" s="318"/>
      <c r="AG2927">
        <f t="shared" si="1358"/>
        <v>0</v>
      </c>
      <c r="AL2927">
        <f t="shared" si="1359"/>
        <v>0</v>
      </c>
      <c r="AN2927" s="167" t="b">
        <f t="shared" si="1360"/>
        <v>0</v>
      </c>
      <c r="AO2927" s="167" t="str">
        <f t="shared" si="1361"/>
        <v/>
      </c>
      <c r="AP2927" s="167" t="b">
        <f t="shared" si="1362"/>
        <v>0</v>
      </c>
      <c r="AQ2927" t="str">
        <f t="shared" si="1363"/>
        <v/>
      </c>
      <c r="AR2927" s="167" t="b">
        <f t="shared" si="1364"/>
        <v>0</v>
      </c>
    </row>
    <row r="2928" spans="1:44" ht="15" customHeight="1">
      <c r="A2928" s="166"/>
      <c r="B2928" s="7"/>
      <c r="C2928" s="220" t="s">
        <v>1121</v>
      </c>
      <c r="D2928" s="319"/>
      <c r="E2928" s="319"/>
      <c r="F2928" s="319"/>
      <c r="G2928" s="319"/>
      <c r="H2928" s="319"/>
      <c r="I2928" s="279"/>
      <c r="J2928" s="279"/>
      <c r="K2928" s="279"/>
      <c r="L2928" s="279"/>
      <c r="M2928" s="279"/>
      <c r="N2928" s="279"/>
      <c r="O2928" s="279"/>
      <c r="P2928" s="279"/>
      <c r="Q2928" s="317"/>
      <c r="R2928" s="318"/>
      <c r="S2928" s="317"/>
      <c r="T2928" s="318"/>
      <c r="U2928" s="317"/>
      <c r="V2928" s="318"/>
      <c r="W2928" s="317"/>
      <c r="X2928" s="318"/>
      <c r="Y2928" s="317"/>
      <c r="Z2928" s="318"/>
      <c r="AA2928" s="317"/>
      <c r="AB2928" s="318"/>
      <c r="AC2928" s="317"/>
      <c r="AD2928" s="318"/>
      <c r="AG2928">
        <f t="shared" si="1358"/>
        <v>0</v>
      </c>
      <c r="AL2928">
        <f t="shared" si="1359"/>
        <v>0</v>
      </c>
      <c r="AN2928" s="167" t="b">
        <f t="shared" si="1360"/>
        <v>0</v>
      </c>
      <c r="AO2928" s="167" t="str">
        <f t="shared" si="1361"/>
        <v/>
      </c>
      <c r="AP2928" s="167" t="b">
        <f t="shared" si="1362"/>
        <v>0</v>
      </c>
      <c r="AQ2928" t="str">
        <f t="shared" si="1363"/>
        <v/>
      </c>
      <c r="AR2928" s="167" t="b">
        <f t="shared" si="1364"/>
        <v>0</v>
      </c>
    </row>
    <row r="2929" spans="1:44" ht="15" customHeight="1">
      <c r="A2929" s="166"/>
      <c r="B2929" s="7"/>
      <c r="C2929" s="220" t="s">
        <v>1122</v>
      </c>
      <c r="D2929" s="319"/>
      <c r="E2929" s="319"/>
      <c r="F2929" s="319"/>
      <c r="G2929" s="319"/>
      <c r="H2929" s="319"/>
      <c r="I2929" s="279"/>
      <c r="J2929" s="279"/>
      <c r="K2929" s="279"/>
      <c r="L2929" s="279"/>
      <c r="M2929" s="279"/>
      <c r="N2929" s="279"/>
      <c r="O2929" s="279"/>
      <c r="P2929" s="279"/>
      <c r="Q2929" s="317"/>
      <c r="R2929" s="318"/>
      <c r="S2929" s="317"/>
      <c r="T2929" s="318"/>
      <c r="U2929" s="317"/>
      <c r="V2929" s="318"/>
      <c r="W2929" s="317"/>
      <c r="X2929" s="318"/>
      <c r="Y2929" s="317"/>
      <c r="Z2929" s="318"/>
      <c r="AA2929" s="317"/>
      <c r="AB2929" s="318"/>
      <c r="AC2929" s="317"/>
      <c r="AD2929" s="318"/>
      <c r="AG2929">
        <f t="shared" ref="AG2929:AG2992" si="1365">IF(COUNTBLANK(D2929:AD2929)=27,0,IF(OR(AND(COUNTA(D2929)=1,COUNTA(I2929:P2929)=COUNTA($I$2606:$P$2607),COUNTA(Q2929:AD2929)&gt;0),AND(D2929="",COUNTA(I2929:AD2929)=0)),0,1))</f>
        <v>0</v>
      </c>
      <c r="AL2929">
        <f t="shared" ref="AL2929:AL2992" si="1366">IF(AND(AC2929="X",COUNTIF(Q2929:AB2929,"X")&gt;0),1,0)</f>
        <v>0</v>
      </c>
      <c r="AN2929" s="167" t="b">
        <f t="shared" ref="AN2929:AN2992" si="1367">NOT(EXACT(D2929,UPPER(D2929)))</f>
        <v>0</v>
      </c>
      <c r="AO2929" s="167" t="str">
        <f t="shared" ref="AO2929:AO2992" si="1368">SUBSTITUTE( SUBSTITUTE( SUBSTITUTE( SUBSTITUTE( SUBSTITUTE( SUBSTITUTE( SUBSTITUTE( SUBSTITUTE( SUBSTITUTE( SUBSTITUTE(D2929, "á", "a"), "é", "e"), "í", "i"), "ó", "o"), "ú", "u"), "Á", "A"), "É", "E"), "Í", "I"), "Ó", "O"), "Ú", "U")</f>
        <v/>
      </c>
      <c r="AP2929" s="167" t="b">
        <f t="shared" ref="AP2929:AP2992" si="1369">NOT(EXACT(D2929,AO2929))</f>
        <v>0</v>
      </c>
      <c r="AQ2929" t="str">
        <f t="shared" ref="AQ2929:AQ2992" si="1370">SUBSTITUTE((SUBSTITUTE(SUBSTITUTE(SUBSTITUTE(D2929,".",""),",",""),"(","")),")","")</f>
        <v/>
      </c>
      <c r="AR2929" s="167" t="b">
        <f t="shared" ref="AR2929:AR2992" si="1371">NOT(EXACT(D2929,AQ2929))</f>
        <v>0</v>
      </c>
    </row>
    <row r="2930" spans="1:44" ht="15" customHeight="1">
      <c r="A2930" s="166"/>
      <c r="B2930" s="7"/>
      <c r="C2930" s="220" t="s">
        <v>1123</v>
      </c>
      <c r="D2930" s="319"/>
      <c r="E2930" s="319"/>
      <c r="F2930" s="319"/>
      <c r="G2930" s="319"/>
      <c r="H2930" s="319"/>
      <c r="I2930" s="279"/>
      <c r="J2930" s="279"/>
      <c r="K2930" s="279"/>
      <c r="L2930" s="279"/>
      <c r="M2930" s="279"/>
      <c r="N2930" s="279"/>
      <c r="O2930" s="279"/>
      <c r="P2930" s="279"/>
      <c r="Q2930" s="317"/>
      <c r="R2930" s="318"/>
      <c r="S2930" s="317"/>
      <c r="T2930" s="318"/>
      <c r="U2930" s="317"/>
      <c r="V2930" s="318"/>
      <c r="W2930" s="317"/>
      <c r="X2930" s="318"/>
      <c r="Y2930" s="317"/>
      <c r="Z2930" s="318"/>
      <c r="AA2930" s="317"/>
      <c r="AB2930" s="318"/>
      <c r="AC2930" s="317"/>
      <c r="AD2930" s="318"/>
      <c r="AG2930">
        <f t="shared" si="1365"/>
        <v>0</v>
      </c>
      <c r="AL2930">
        <f t="shared" si="1366"/>
        <v>0</v>
      </c>
      <c r="AN2930" s="167" t="b">
        <f t="shared" si="1367"/>
        <v>0</v>
      </c>
      <c r="AO2930" s="167" t="str">
        <f t="shared" si="1368"/>
        <v/>
      </c>
      <c r="AP2930" s="167" t="b">
        <f t="shared" si="1369"/>
        <v>0</v>
      </c>
      <c r="AQ2930" t="str">
        <f t="shared" si="1370"/>
        <v/>
      </c>
      <c r="AR2930" s="167" t="b">
        <f t="shared" si="1371"/>
        <v>0</v>
      </c>
    </row>
    <row r="2931" spans="1:44" ht="15" customHeight="1">
      <c r="A2931" s="166"/>
      <c r="B2931" s="7"/>
      <c r="C2931" s="220" t="s">
        <v>1124</v>
      </c>
      <c r="D2931" s="319"/>
      <c r="E2931" s="319"/>
      <c r="F2931" s="319"/>
      <c r="G2931" s="319"/>
      <c r="H2931" s="319"/>
      <c r="I2931" s="279"/>
      <c r="J2931" s="279"/>
      <c r="K2931" s="279"/>
      <c r="L2931" s="279"/>
      <c r="M2931" s="279"/>
      <c r="N2931" s="279"/>
      <c r="O2931" s="279"/>
      <c r="P2931" s="279"/>
      <c r="Q2931" s="317"/>
      <c r="R2931" s="318"/>
      <c r="S2931" s="317"/>
      <c r="T2931" s="318"/>
      <c r="U2931" s="317"/>
      <c r="V2931" s="318"/>
      <c r="W2931" s="317"/>
      <c r="X2931" s="318"/>
      <c r="Y2931" s="317"/>
      <c r="Z2931" s="318"/>
      <c r="AA2931" s="317"/>
      <c r="AB2931" s="318"/>
      <c r="AC2931" s="317"/>
      <c r="AD2931" s="318"/>
      <c r="AG2931">
        <f t="shared" si="1365"/>
        <v>0</v>
      </c>
      <c r="AL2931">
        <f t="shared" si="1366"/>
        <v>0</v>
      </c>
      <c r="AN2931" s="167" t="b">
        <f t="shared" si="1367"/>
        <v>0</v>
      </c>
      <c r="AO2931" s="167" t="str">
        <f t="shared" si="1368"/>
        <v/>
      </c>
      <c r="AP2931" s="167" t="b">
        <f t="shared" si="1369"/>
        <v>0</v>
      </c>
      <c r="AQ2931" t="str">
        <f t="shared" si="1370"/>
        <v/>
      </c>
      <c r="AR2931" s="167" t="b">
        <f t="shared" si="1371"/>
        <v>0</v>
      </c>
    </row>
    <row r="2932" spans="1:44" ht="15" customHeight="1">
      <c r="A2932" s="166"/>
      <c r="B2932" s="7"/>
      <c r="C2932" s="220" t="s">
        <v>1125</v>
      </c>
      <c r="D2932" s="319"/>
      <c r="E2932" s="319"/>
      <c r="F2932" s="319"/>
      <c r="G2932" s="319"/>
      <c r="H2932" s="319"/>
      <c r="I2932" s="279"/>
      <c r="J2932" s="279"/>
      <c r="K2932" s="279"/>
      <c r="L2932" s="279"/>
      <c r="M2932" s="279"/>
      <c r="N2932" s="279"/>
      <c r="O2932" s="279"/>
      <c r="P2932" s="279"/>
      <c r="Q2932" s="317"/>
      <c r="R2932" s="318"/>
      <c r="S2932" s="317"/>
      <c r="T2932" s="318"/>
      <c r="U2932" s="317"/>
      <c r="V2932" s="318"/>
      <c r="W2932" s="317"/>
      <c r="X2932" s="318"/>
      <c r="Y2932" s="317"/>
      <c r="Z2932" s="318"/>
      <c r="AA2932" s="317"/>
      <c r="AB2932" s="318"/>
      <c r="AC2932" s="317"/>
      <c r="AD2932" s="318"/>
      <c r="AG2932">
        <f t="shared" si="1365"/>
        <v>0</v>
      </c>
      <c r="AL2932">
        <f t="shared" si="1366"/>
        <v>0</v>
      </c>
      <c r="AN2932" s="167" t="b">
        <f t="shared" si="1367"/>
        <v>0</v>
      </c>
      <c r="AO2932" s="167" t="str">
        <f t="shared" si="1368"/>
        <v/>
      </c>
      <c r="AP2932" s="167" t="b">
        <f t="shared" si="1369"/>
        <v>0</v>
      </c>
      <c r="AQ2932" t="str">
        <f t="shared" si="1370"/>
        <v/>
      </c>
      <c r="AR2932" s="167" t="b">
        <f t="shared" si="1371"/>
        <v>0</v>
      </c>
    </row>
    <row r="2933" spans="1:44" ht="15" customHeight="1">
      <c r="A2933" s="166"/>
      <c r="B2933" s="7"/>
      <c r="C2933" s="220" t="s">
        <v>1126</v>
      </c>
      <c r="D2933" s="319"/>
      <c r="E2933" s="319"/>
      <c r="F2933" s="319"/>
      <c r="G2933" s="319"/>
      <c r="H2933" s="319"/>
      <c r="I2933" s="279"/>
      <c r="J2933" s="279"/>
      <c r="K2933" s="279"/>
      <c r="L2933" s="279"/>
      <c r="M2933" s="279"/>
      <c r="N2933" s="279"/>
      <c r="O2933" s="279"/>
      <c r="P2933" s="279"/>
      <c r="Q2933" s="317"/>
      <c r="R2933" s="318"/>
      <c r="S2933" s="317"/>
      <c r="T2933" s="318"/>
      <c r="U2933" s="317"/>
      <c r="V2933" s="318"/>
      <c r="W2933" s="317"/>
      <c r="X2933" s="318"/>
      <c r="Y2933" s="317"/>
      <c r="Z2933" s="318"/>
      <c r="AA2933" s="317"/>
      <c r="AB2933" s="318"/>
      <c r="AC2933" s="317"/>
      <c r="AD2933" s="318"/>
      <c r="AG2933">
        <f t="shared" si="1365"/>
        <v>0</v>
      </c>
      <c r="AL2933">
        <f t="shared" si="1366"/>
        <v>0</v>
      </c>
      <c r="AN2933" s="167" t="b">
        <f t="shared" si="1367"/>
        <v>0</v>
      </c>
      <c r="AO2933" s="167" t="str">
        <f t="shared" si="1368"/>
        <v/>
      </c>
      <c r="AP2933" s="167" t="b">
        <f t="shared" si="1369"/>
        <v>0</v>
      </c>
      <c r="AQ2933" t="str">
        <f t="shared" si="1370"/>
        <v/>
      </c>
      <c r="AR2933" s="167" t="b">
        <f t="shared" si="1371"/>
        <v>0</v>
      </c>
    </row>
    <row r="2934" spans="1:44" ht="15" customHeight="1">
      <c r="A2934" s="166"/>
      <c r="B2934" s="7"/>
      <c r="C2934" s="220" t="s">
        <v>1127</v>
      </c>
      <c r="D2934" s="319"/>
      <c r="E2934" s="319"/>
      <c r="F2934" s="319"/>
      <c r="G2934" s="319"/>
      <c r="H2934" s="319"/>
      <c r="I2934" s="279"/>
      <c r="J2934" s="279"/>
      <c r="K2934" s="279"/>
      <c r="L2934" s="279"/>
      <c r="M2934" s="279"/>
      <c r="N2934" s="279"/>
      <c r="O2934" s="279"/>
      <c r="P2934" s="279"/>
      <c r="Q2934" s="317"/>
      <c r="R2934" s="318"/>
      <c r="S2934" s="317"/>
      <c r="T2934" s="318"/>
      <c r="U2934" s="317"/>
      <c r="V2934" s="318"/>
      <c r="W2934" s="317"/>
      <c r="X2934" s="318"/>
      <c r="Y2934" s="317"/>
      <c r="Z2934" s="318"/>
      <c r="AA2934" s="317"/>
      <c r="AB2934" s="318"/>
      <c r="AC2934" s="317"/>
      <c r="AD2934" s="318"/>
      <c r="AG2934">
        <f t="shared" si="1365"/>
        <v>0</v>
      </c>
      <c r="AL2934">
        <f t="shared" si="1366"/>
        <v>0</v>
      </c>
      <c r="AN2934" s="167" t="b">
        <f t="shared" si="1367"/>
        <v>0</v>
      </c>
      <c r="AO2934" s="167" t="str">
        <f t="shared" si="1368"/>
        <v/>
      </c>
      <c r="AP2934" s="167" t="b">
        <f t="shared" si="1369"/>
        <v>0</v>
      </c>
      <c r="AQ2934" t="str">
        <f t="shared" si="1370"/>
        <v/>
      </c>
      <c r="AR2934" s="167" t="b">
        <f t="shared" si="1371"/>
        <v>0</v>
      </c>
    </row>
    <row r="2935" spans="1:44" ht="15" customHeight="1">
      <c r="A2935" s="166"/>
      <c r="B2935" s="7"/>
      <c r="C2935" s="220" t="s">
        <v>1128</v>
      </c>
      <c r="D2935" s="319"/>
      <c r="E2935" s="319"/>
      <c r="F2935" s="319"/>
      <c r="G2935" s="319"/>
      <c r="H2935" s="319"/>
      <c r="I2935" s="279"/>
      <c r="J2935" s="279"/>
      <c r="K2935" s="279"/>
      <c r="L2935" s="279"/>
      <c r="M2935" s="279"/>
      <c r="N2935" s="279"/>
      <c r="O2935" s="279"/>
      <c r="P2935" s="279"/>
      <c r="Q2935" s="317"/>
      <c r="R2935" s="318"/>
      <c r="S2935" s="317"/>
      <c r="T2935" s="318"/>
      <c r="U2935" s="317"/>
      <c r="V2935" s="318"/>
      <c r="W2935" s="317"/>
      <c r="X2935" s="318"/>
      <c r="Y2935" s="317"/>
      <c r="Z2935" s="318"/>
      <c r="AA2935" s="317"/>
      <c r="AB2935" s="318"/>
      <c r="AC2935" s="317"/>
      <c r="AD2935" s="318"/>
      <c r="AG2935">
        <f t="shared" si="1365"/>
        <v>0</v>
      </c>
      <c r="AL2935">
        <f t="shared" si="1366"/>
        <v>0</v>
      </c>
      <c r="AN2935" s="167" t="b">
        <f t="shared" si="1367"/>
        <v>0</v>
      </c>
      <c r="AO2935" s="167" t="str">
        <f t="shared" si="1368"/>
        <v/>
      </c>
      <c r="AP2935" s="167" t="b">
        <f t="shared" si="1369"/>
        <v>0</v>
      </c>
      <c r="AQ2935" t="str">
        <f t="shared" si="1370"/>
        <v/>
      </c>
      <c r="AR2935" s="167" t="b">
        <f t="shared" si="1371"/>
        <v>0</v>
      </c>
    </row>
    <row r="2936" spans="1:44" ht="15" customHeight="1">
      <c r="A2936" s="166"/>
      <c r="B2936" s="7"/>
      <c r="C2936" s="220" t="s">
        <v>1129</v>
      </c>
      <c r="D2936" s="319"/>
      <c r="E2936" s="319"/>
      <c r="F2936" s="319"/>
      <c r="G2936" s="319"/>
      <c r="H2936" s="319"/>
      <c r="I2936" s="279"/>
      <c r="J2936" s="279"/>
      <c r="K2936" s="279"/>
      <c r="L2936" s="279"/>
      <c r="M2936" s="279"/>
      <c r="N2936" s="279"/>
      <c r="O2936" s="279"/>
      <c r="P2936" s="279"/>
      <c r="Q2936" s="317"/>
      <c r="R2936" s="318"/>
      <c r="S2936" s="317"/>
      <c r="T2936" s="318"/>
      <c r="U2936" s="317"/>
      <c r="V2936" s="318"/>
      <c r="W2936" s="317"/>
      <c r="X2936" s="318"/>
      <c r="Y2936" s="317"/>
      <c r="Z2936" s="318"/>
      <c r="AA2936" s="317"/>
      <c r="AB2936" s="318"/>
      <c r="AC2936" s="317"/>
      <c r="AD2936" s="318"/>
      <c r="AG2936">
        <f t="shared" si="1365"/>
        <v>0</v>
      </c>
      <c r="AL2936">
        <f t="shared" si="1366"/>
        <v>0</v>
      </c>
      <c r="AN2936" s="167" t="b">
        <f t="shared" si="1367"/>
        <v>0</v>
      </c>
      <c r="AO2936" s="167" t="str">
        <f t="shared" si="1368"/>
        <v/>
      </c>
      <c r="AP2936" s="167" t="b">
        <f t="shared" si="1369"/>
        <v>0</v>
      </c>
      <c r="AQ2936" t="str">
        <f t="shared" si="1370"/>
        <v/>
      </c>
      <c r="AR2936" s="167" t="b">
        <f t="shared" si="1371"/>
        <v>0</v>
      </c>
    </row>
    <row r="2937" spans="1:44" ht="15" customHeight="1">
      <c r="A2937" s="166"/>
      <c r="B2937" s="7"/>
      <c r="C2937" s="220" t="s">
        <v>1130</v>
      </c>
      <c r="D2937" s="319"/>
      <c r="E2937" s="319"/>
      <c r="F2937" s="319"/>
      <c r="G2937" s="319"/>
      <c r="H2937" s="319"/>
      <c r="I2937" s="279"/>
      <c r="J2937" s="279"/>
      <c r="K2937" s="279"/>
      <c r="L2937" s="279"/>
      <c r="M2937" s="279"/>
      <c r="N2937" s="279"/>
      <c r="O2937" s="279"/>
      <c r="P2937" s="279"/>
      <c r="Q2937" s="317"/>
      <c r="R2937" s="318"/>
      <c r="S2937" s="317"/>
      <c r="T2937" s="318"/>
      <c r="U2937" s="317"/>
      <c r="V2937" s="318"/>
      <c r="W2937" s="317"/>
      <c r="X2937" s="318"/>
      <c r="Y2937" s="317"/>
      <c r="Z2937" s="318"/>
      <c r="AA2937" s="317"/>
      <c r="AB2937" s="318"/>
      <c r="AC2937" s="317"/>
      <c r="AD2937" s="318"/>
      <c r="AG2937">
        <f t="shared" si="1365"/>
        <v>0</v>
      </c>
      <c r="AL2937">
        <f t="shared" si="1366"/>
        <v>0</v>
      </c>
      <c r="AN2937" s="167" t="b">
        <f t="shared" si="1367"/>
        <v>0</v>
      </c>
      <c r="AO2937" s="167" t="str">
        <f t="shared" si="1368"/>
        <v/>
      </c>
      <c r="AP2937" s="167" t="b">
        <f t="shared" si="1369"/>
        <v>0</v>
      </c>
      <c r="AQ2937" t="str">
        <f t="shared" si="1370"/>
        <v/>
      </c>
      <c r="AR2937" s="167" t="b">
        <f t="shared" si="1371"/>
        <v>0</v>
      </c>
    </row>
    <row r="2938" spans="1:44" ht="15" customHeight="1">
      <c r="A2938" s="166"/>
      <c r="B2938" s="7"/>
      <c r="C2938" s="220" t="s">
        <v>1131</v>
      </c>
      <c r="D2938" s="319"/>
      <c r="E2938" s="319"/>
      <c r="F2938" s="319"/>
      <c r="G2938" s="319"/>
      <c r="H2938" s="319"/>
      <c r="I2938" s="279"/>
      <c r="J2938" s="279"/>
      <c r="K2938" s="279"/>
      <c r="L2938" s="279"/>
      <c r="M2938" s="279"/>
      <c r="N2938" s="279"/>
      <c r="O2938" s="279"/>
      <c r="P2938" s="279"/>
      <c r="Q2938" s="317"/>
      <c r="R2938" s="318"/>
      <c r="S2938" s="317"/>
      <c r="T2938" s="318"/>
      <c r="U2938" s="317"/>
      <c r="V2938" s="318"/>
      <c r="W2938" s="317"/>
      <c r="X2938" s="318"/>
      <c r="Y2938" s="317"/>
      <c r="Z2938" s="318"/>
      <c r="AA2938" s="317"/>
      <c r="AB2938" s="318"/>
      <c r="AC2938" s="317"/>
      <c r="AD2938" s="318"/>
      <c r="AG2938">
        <f t="shared" si="1365"/>
        <v>0</v>
      </c>
      <c r="AL2938">
        <f t="shared" si="1366"/>
        <v>0</v>
      </c>
      <c r="AN2938" s="167" t="b">
        <f t="shared" si="1367"/>
        <v>0</v>
      </c>
      <c r="AO2938" s="167" t="str">
        <f t="shared" si="1368"/>
        <v/>
      </c>
      <c r="AP2938" s="167" t="b">
        <f t="shared" si="1369"/>
        <v>0</v>
      </c>
      <c r="AQ2938" t="str">
        <f t="shared" si="1370"/>
        <v/>
      </c>
      <c r="AR2938" s="167" t="b">
        <f t="shared" si="1371"/>
        <v>0</v>
      </c>
    </row>
    <row r="2939" spans="1:44" ht="15" customHeight="1">
      <c r="A2939" s="166"/>
      <c r="B2939" s="7"/>
      <c r="C2939" s="220" t="s">
        <v>1132</v>
      </c>
      <c r="D2939" s="319"/>
      <c r="E2939" s="319"/>
      <c r="F2939" s="319"/>
      <c r="G2939" s="319"/>
      <c r="H2939" s="319"/>
      <c r="I2939" s="279"/>
      <c r="J2939" s="279"/>
      <c r="K2939" s="279"/>
      <c r="L2939" s="279"/>
      <c r="M2939" s="279"/>
      <c r="N2939" s="279"/>
      <c r="O2939" s="279"/>
      <c r="P2939" s="279"/>
      <c r="Q2939" s="317"/>
      <c r="R2939" s="318"/>
      <c r="S2939" s="317"/>
      <c r="T2939" s="318"/>
      <c r="U2939" s="317"/>
      <c r="V2939" s="318"/>
      <c r="W2939" s="317"/>
      <c r="X2939" s="318"/>
      <c r="Y2939" s="317"/>
      <c r="Z2939" s="318"/>
      <c r="AA2939" s="317"/>
      <c r="AB2939" s="318"/>
      <c r="AC2939" s="317"/>
      <c r="AD2939" s="318"/>
      <c r="AG2939">
        <f t="shared" si="1365"/>
        <v>0</v>
      </c>
      <c r="AL2939">
        <f t="shared" si="1366"/>
        <v>0</v>
      </c>
      <c r="AN2939" s="167" t="b">
        <f t="shared" si="1367"/>
        <v>0</v>
      </c>
      <c r="AO2939" s="167" t="str">
        <f t="shared" si="1368"/>
        <v/>
      </c>
      <c r="AP2939" s="167" t="b">
        <f t="shared" si="1369"/>
        <v>0</v>
      </c>
      <c r="AQ2939" t="str">
        <f t="shared" si="1370"/>
        <v/>
      </c>
      <c r="AR2939" s="167" t="b">
        <f t="shared" si="1371"/>
        <v>0</v>
      </c>
    </row>
    <row r="2940" spans="1:44" ht="15" customHeight="1">
      <c r="A2940" s="166"/>
      <c r="B2940" s="7"/>
      <c r="C2940" s="220" t="s">
        <v>1133</v>
      </c>
      <c r="D2940" s="319"/>
      <c r="E2940" s="319"/>
      <c r="F2940" s="319"/>
      <c r="G2940" s="319"/>
      <c r="H2940" s="319"/>
      <c r="I2940" s="279"/>
      <c r="J2940" s="279"/>
      <c r="K2940" s="279"/>
      <c r="L2940" s="279"/>
      <c r="M2940" s="279"/>
      <c r="N2940" s="279"/>
      <c r="O2940" s="279"/>
      <c r="P2940" s="279"/>
      <c r="Q2940" s="317"/>
      <c r="R2940" s="318"/>
      <c r="S2940" s="317"/>
      <c r="T2940" s="318"/>
      <c r="U2940" s="317"/>
      <c r="V2940" s="318"/>
      <c r="W2940" s="317"/>
      <c r="X2940" s="318"/>
      <c r="Y2940" s="317"/>
      <c r="Z2940" s="318"/>
      <c r="AA2940" s="317"/>
      <c r="AB2940" s="318"/>
      <c r="AC2940" s="317"/>
      <c r="AD2940" s="318"/>
      <c r="AG2940">
        <f t="shared" si="1365"/>
        <v>0</v>
      </c>
      <c r="AL2940">
        <f t="shared" si="1366"/>
        <v>0</v>
      </c>
      <c r="AN2940" s="167" t="b">
        <f t="shared" si="1367"/>
        <v>0</v>
      </c>
      <c r="AO2940" s="167" t="str">
        <f t="shared" si="1368"/>
        <v/>
      </c>
      <c r="AP2940" s="167" t="b">
        <f t="shared" si="1369"/>
        <v>0</v>
      </c>
      <c r="AQ2940" t="str">
        <f t="shared" si="1370"/>
        <v/>
      </c>
      <c r="AR2940" s="167" t="b">
        <f t="shared" si="1371"/>
        <v>0</v>
      </c>
    </row>
    <row r="2941" spans="1:44" ht="15" customHeight="1">
      <c r="A2941" s="166"/>
      <c r="B2941" s="7"/>
      <c r="C2941" s="220" t="s">
        <v>1134</v>
      </c>
      <c r="D2941" s="319"/>
      <c r="E2941" s="319"/>
      <c r="F2941" s="319"/>
      <c r="G2941" s="319"/>
      <c r="H2941" s="319"/>
      <c r="I2941" s="279"/>
      <c r="J2941" s="279"/>
      <c r="K2941" s="279"/>
      <c r="L2941" s="279"/>
      <c r="M2941" s="279"/>
      <c r="N2941" s="279"/>
      <c r="O2941" s="279"/>
      <c r="P2941" s="279"/>
      <c r="Q2941" s="317"/>
      <c r="R2941" s="318"/>
      <c r="S2941" s="317"/>
      <c r="T2941" s="318"/>
      <c r="U2941" s="317"/>
      <c r="V2941" s="318"/>
      <c r="W2941" s="317"/>
      <c r="X2941" s="318"/>
      <c r="Y2941" s="317"/>
      <c r="Z2941" s="318"/>
      <c r="AA2941" s="317"/>
      <c r="AB2941" s="318"/>
      <c r="AC2941" s="317"/>
      <c r="AD2941" s="318"/>
      <c r="AG2941">
        <f t="shared" si="1365"/>
        <v>0</v>
      </c>
      <c r="AL2941">
        <f t="shared" si="1366"/>
        <v>0</v>
      </c>
      <c r="AN2941" s="167" t="b">
        <f t="shared" si="1367"/>
        <v>0</v>
      </c>
      <c r="AO2941" s="167" t="str">
        <f t="shared" si="1368"/>
        <v/>
      </c>
      <c r="AP2941" s="167" t="b">
        <f t="shared" si="1369"/>
        <v>0</v>
      </c>
      <c r="AQ2941" t="str">
        <f t="shared" si="1370"/>
        <v/>
      </c>
      <c r="AR2941" s="167" t="b">
        <f t="shared" si="1371"/>
        <v>0</v>
      </c>
    </row>
    <row r="2942" spans="1:44" ht="15" customHeight="1">
      <c r="A2942" s="166"/>
      <c r="B2942" s="7"/>
      <c r="C2942" s="220" t="s">
        <v>1135</v>
      </c>
      <c r="D2942" s="319"/>
      <c r="E2942" s="319"/>
      <c r="F2942" s="319"/>
      <c r="G2942" s="319"/>
      <c r="H2942" s="319"/>
      <c r="I2942" s="279"/>
      <c r="J2942" s="279"/>
      <c r="K2942" s="279"/>
      <c r="L2942" s="279"/>
      <c r="M2942" s="279"/>
      <c r="N2942" s="279"/>
      <c r="O2942" s="279"/>
      <c r="P2942" s="279"/>
      <c r="Q2942" s="317"/>
      <c r="R2942" s="318"/>
      <c r="S2942" s="317"/>
      <c r="T2942" s="318"/>
      <c r="U2942" s="317"/>
      <c r="V2942" s="318"/>
      <c r="W2942" s="317"/>
      <c r="X2942" s="318"/>
      <c r="Y2942" s="317"/>
      <c r="Z2942" s="318"/>
      <c r="AA2942" s="317"/>
      <c r="AB2942" s="318"/>
      <c r="AC2942" s="317"/>
      <c r="AD2942" s="318"/>
      <c r="AG2942">
        <f t="shared" si="1365"/>
        <v>0</v>
      </c>
      <c r="AL2942">
        <f t="shared" si="1366"/>
        <v>0</v>
      </c>
      <c r="AN2942" s="167" t="b">
        <f t="shared" si="1367"/>
        <v>0</v>
      </c>
      <c r="AO2942" s="167" t="str">
        <f t="shared" si="1368"/>
        <v/>
      </c>
      <c r="AP2942" s="167" t="b">
        <f t="shared" si="1369"/>
        <v>0</v>
      </c>
      <c r="AQ2942" t="str">
        <f t="shared" si="1370"/>
        <v/>
      </c>
      <c r="AR2942" s="167" t="b">
        <f t="shared" si="1371"/>
        <v>0</v>
      </c>
    </row>
    <row r="2943" spans="1:44" ht="15" customHeight="1">
      <c r="A2943" s="166"/>
      <c r="B2943" s="7"/>
      <c r="C2943" s="220" t="s">
        <v>1136</v>
      </c>
      <c r="D2943" s="319"/>
      <c r="E2943" s="319"/>
      <c r="F2943" s="319"/>
      <c r="G2943" s="319"/>
      <c r="H2943" s="319"/>
      <c r="I2943" s="279"/>
      <c r="J2943" s="279"/>
      <c r="K2943" s="279"/>
      <c r="L2943" s="279"/>
      <c r="M2943" s="279"/>
      <c r="N2943" s="279"/>
      <c r="O2943" s="279"/>
      <c r="P2943" s="279"/>
      <c r="Q2943" s="317"/>
      <c r="R2943" s="318"/>
      <c r="S2943" s="317"/>
      <c r="T2943" s="318"/>
      <c r="U2943" s="317"/>
      <c r="V2943" s="318"/>
      <c r="W2943" s="317"/>
      <c r="X2943" s="318"/>
      <c r="Y2943" s="317"/>
      <c r="Z2943" s="318"/>
      <c r="AA2943" s="317"/>
      <c r="AB2943" s="318"/>
      <c r="AC2943" s="317"/>
      <c r="AD2943" s="318"/>
      <c r="AG2943">
        <f t="shared" si="1365"/>
        <v>0</v>
      </c>
      <c r="AL2943">
        <f t="shared" si="1366"/>
        <v>0</v>
      </c>
      <c r="AN2943" s="167" t="b">
        <f t="shared" si="1367"/>
        <v>0</v>
      </c>
      <c r="AO2943" s="167" t="str">
        <f t="shared" si="1368"/>
        <v/>
      </c>
      <c r="AP2943" s="167" t="b">
        <f t="shared" si="1369"/>
        <v>0</v>
      </c>
      <c r="AQ2943" t="str">
        <f t="shared" si="1370"/>
        <v/>
      </c>
      <c r="AR2943" s="167" t="b">
        <f t="shared" si="1371"/>
        <v>0</v>
      </c>
    </row>
    <row r="2944" spans="1:44" ht="15" customHeight="1">
      <c r="A2944" s="166"/>
      <c r="B2944" s="7"/>
      <c r="C2944" s="220" t="s">
        <v>1137</v>
      </c>
      <c r="D2944" s="319"/>
      <c r="E2944" s="319"/>
      <c r="F2944" s="319"/>
      <c r="G2944" s="319"/>
      <c r="H2944" s="319"/>
      <c r="I2944" s="279"/>
      <c r="J2944" s="279"/>
      <c r="K2944" s="279"/>
      <c r="L2944" s="279"/>
      <c r="M2944" s="279"/>
      <c r="N2944" s="279"/>
      <c r="O2944" s="279"/>
      <c r="P2944" s="279"/>
      <c r="Q2944" s="317"/>
      <c r="R2944" s="318"/>
      <c r="S2944" s="317"/>
      <c r="T2944" s="318"/>
      <c r="U2944" s="317"/>
      <c r="V2944" s="318"/>
      <c r="W2944" s="317"/>
      <c r="X2944" s="318"/>
      <c r="Y2944" s="317"/>
      <c r="Z2944" s="318"/>
      <c r="AA2944" s="317"/>
      <c r="AB2944" s="318"/>
      <c r="AC2944" s="317"/>
      <c r="AD2944" s="318"/>
      <c r="AG2944">
        <f t="shared" si="1365"/>
        <v>0</v>
      </c>
      <c r="AL2944">
        <f t="shared" si="1366"/>
        <v>0</v>
      </c>
      <c r="AN2944" s="167" t="b">
        <f t="shared" si="1367"/>
        <v>0</v>
      </c>
      <c r="AO2944" s="167" t="str">
        <f t="shared" si="1368"/>
        <v/>
      </c>
      <c r="AP2944" s="167" t="b">
        <f t="shared" si="1369"/>
        <v>0</v>
      </c>
      <c r="AQ2944" t="str">
        <f t="shared" si="1370"/>
        <v/>
      </c>
      <c r="AR2944" s="167" t="b">
        <f t="shared" si="1371"/>
        <v>0</v>
      </c>
    </row>
    <row r="2945" spans="1:44" ht="15" customHeight="1">
      <c r="A2945" s="166"/>
      <c r="B2945" s="7"/>
      <c r="C2945" s="220" t="s">
        <v>1138</v>
      </c>
      <c r="D2945" s="319"/>
      <c r="E2945" s="319"/>
      <c r="F2945" s="319"/>
      <c r="G2945" s="319"/>
      <c r="H2945" s="319"/>
      <c r="I2945" s="279"/>
      <c r="J2945" s="279"/>
      <c r="K2945" s="279"/>
      <c r="L2945" s="279"/>
      <c r="M2945" s="279"/>
      <c r="N2945" s="279"/>
      <c r="O2945" s="279"/>
      <c r="P2945" s="279"/>
      <c r="Q2945" s="317"/>
      <c r="R2945" s="318"/>
      <c r="S2945" s="317"/>
      <c r="T2945" s="318"/>
      <c r="U2945" s="317"/>
      <c r="V2945" s="318"/>
      <c r="W2945" s="317"/>
      <c r="X2945" s="318"/>
      <c r="Y2945" s="317"/>
      <c r="Z2945" s="318"/>
      <c r="AA2945" s="317"/>
      <c r="AB2945" s="318"/>
      <c r="AC2945" s="317"/>
      <c r="AD2945" s="318"/>
      <c r="AG2945">
        <f t="shared" si="1365"/>
        <v>0</v>
      </c>
      <c r="AL2945">
        <f t="shared" si="1366"/>
        <v>0</v>
      </c>
      <c r="AN2945" s="167" t="b">
        <f t="shared" si="1367"/>
        <v>0</v>
      </c>
      <c r="AO2945" s="167" t="str">
        <f t="shared" si="1368"/>
        <v/>
      </c>
      <c r="AP2945" s="167" t="b">
        <f t="shared" si="1369"/>
        <v>0</v>
      </c>
      <c r="AQ2945" t="str">
        <f t="shared" si="1370"/>
        <v/>
      </c>
      <c r="AR2945" s="167" t="b">
        <f t="shared" si="1371"/>
        <v>0</v>
      </c>
    </row>
    <row r="2946" spans="1:44" ht="15" customHeight="1">
      <c r="A2946" s="166"/>
      <c r="B2946" s="7"/>
      <c r="C2946" s="220" t="s">
        <v>1139</v>
      </c>
      <c r="D2946" s="319"/>
      <c r="E2946" s="319"/>
      <c r="F2946" s="319"/>
      <c r="G2946" s="319"/>
      <c r="H2946" s="319"/>
      <c r="I2946" s="279"/>
      <c r="J2946" s="279"/>
      <c r="K2946" s="279"/>
      <c r="L2946" s="279"/>
      <c r="M2946" s="279"/>
      <c r="N2946" s="279"/>
      <c r="O2946" s="279"/>
      <c r="P2946" s="279"/>
      <c r="Q2946" s="317"/>
      <c r="R2946" s="318"/>
      <c r="S2946" s="317"/>
      <c r="T2946" s="318"/>
      <c r="U2946" s="317"/>
      <c r="V2946" s="318"/>
      <c r="W2946" s="317"/>
      <c r="X2946" s="318"/>
      <c r="Y2946" s="317"/>
      <c r="Z2946" s="318"/>
      <c r="AA2946" s="317"/>
      <c r="AB2946" s="318"/>
      <c r="AC2946" s="317"/>
      <c r="AD2946" s="318"/>
      <c r="AG2946">
        <f t="shared" si="1365"/>
        <v>0</v>
      </c>
      <c r="AL2946">
        <f t="shared" si="1366"/>
        <v>0</v>
      </c>
      <c r="AN2946" s="167" t="b">
        <f t="shared" si="1367"/>
        <v>0</v>
      </c>
      <c r="AO2946" s="167" t="str">
        <f t="shared" si="1368"/>
        <v/>
      </c>
      <c r="AP2946" s="167" t="b">
        <f t="shared" si="1369"/>
        <v>0</v>
      </c>
      <c r="AQ2946" t="str">
        <f t="shared" si="1370"/>
        <v/>
      </c>
      <c r="AR2946" s="167" t="b">
        <f t="shared" si="1371"/>
        <v>0</v>
      </c>
    </row>
    <row r="2947" spans="1:44" ht="15" customHeight="1">
      <c r="A2947" s="166"/>
      <c r="B2947" s="7"/>
      <c r="C2947" s="220" t="s">
        <v>1140</v>
      </c>
      <c r="D2947" s="319"/>
      <c r="E2947" s="319"/>
      <c r="F2947" s="319"/>
      <c r="G2947" s="319"/>
      <c r="H2947" s="319"/>
      <c r="I2947" s="279"/>
      <c r="J2947" s="279"/>
      <c r="K2947" s="279"/>
      <c r="L2947" s="279"/>
      <c r="M2947" s="279"/>
      <c r="N2947" s="279"/>
      <c r="O2947" s="279"/>
      <c r="P2947" s="279"/>
      <c r="Q2947" s="317"/>
      <c r="R2947" s="318"/>
      <c r="S2947" s="317"/>
      <c r="T2947" s="318"/>
      <c r="U2947" s="317"/>
      <c r="V2947" s="318"/>
      <c r="W2947" s="317"/>
      <c r="X2947" s="318"/>
      <c r="Y2947" s="317"/>
      <c r="Z2947" s="318"/>
      <c r="AA2947" s="317"/>
      <c r="AB2947" s="318"/>
      <c r="AC2947" s="317"/>
      <c r="AD2947" s="318"/>
      <c r="AG2947">
        <f t="shared" si="1365"/>
        <v>0</v>
      </c>
      <c r="AL2947">
        <f t="shared" si="1366"/>
        <v>0</v>
      </c>
      <c r="AN2947" s="167" t="b">
        <f t="shared" si="1367"/>
        <v>0</v>
      </c>
      <c r="AO2947" s="167" t="str">
        <f t="shared" si="1368"/>
        <v/>
      </c>
      <c r="AP2947" s="167" t="b">
        <f t="shared" si="1369"/>
        <v>0</v>
      </c>
      <c r="AQ2947" t="str">
        <f t="shared" si="1370"/>
        <v/>
      </c>
      <c r="AR2947" s="167" t="b">
        <f t="shared" si="1371"/>
        <v>0</v>
      </c>
    </row>
    <row r="2948" spans="1:44" ht="15" customHeight="1">
      <c r="A2948" s="166"/>
      <c r="B2948" s="7"/>
      <c r="C2948" s="220" t="s">
        <v>1141</v>
      </c>
      <c r="D2948" s="319"/>
      <c r="E2948" s="319"/>
      <c r="F2948" s="319"/>
      <c r="G2948" s="319"/>
      <c r="H2948" s="319"/>
      <c r="I2948" s="279"/>
      <c r="J2948" s="279"/>
      <c r="K2948" s="279"/>
      <c r="L2948" s="279"/>
      <c r="M2948" s="279"/>
      <c r="N2948" s="279"/>
      <c r="O2948" s="279"/>
      <c r="P2948" s="279"/>
      <c r="Q2948" s="317"/>
      <c r="R2948" s="318"/>
      <c r="S2948" s="317"/>
      <c r="T2948" s="318"/>
      <c r="U2948" s="317"/>
      <c r="V2948" s="318"/>
      <c r="W2948" s="317"/>
      <c r="X2948" s="318"/>
      <c r="Y2948" s="317"/>
      <c r="Z2948" s="318"/>
      <c r="AA2948" s="317"/>
      <c r="AB2948" s="318"/>
      <c r="AC2948" s="317"/>
      <c r="AD2948" s="318"/>
      <c r="AG2948">
        <f t="shared" si="1365"/>
        <v>0</v>
      </c>
      <c r="AL2948">
        <f t="shared" si="1366"/>
        <v>0</v>
      </c>
      <c r="AN2948" s="167" t="b">
        <f t="shared" si="1367"/>
        <v>0</v>
      </c>
      <c r="AO2948" s="167" t="str">
        <f t="shared" si="1368"/>
        <v/>
      </c>
      <c r="AP2948" s="167" t="b">
        <f t="shared" si="1369"/>
        <v>0</v>
      </c>
      <c r="AQ2948" t="str">
        <f t="shared" si="1370"/>
        <v/>
      </c>
      <c r="AR2948" s="167" t="b">
        <f t="shared" si="1371"/>
        <v>0</v>
      </c>
    </row>
    <row r="2949" spans="1:44" ht="15" customHeight="1">
      <c r="A2949" s="166"/>
      <c r="B2949" s="7"/>
      <c r="C2949" s="220" t="s">
        <v>1142</v>
      </c>
      <c r="D2949" s="319"/>
      <c r="E2949" s="319"/>
      <c r="F2949" s="319"/>
      <c r="G2949" s="319"/>
      <c r="H2949" s="319"/>
      <c r="I2949" s="279"/>
      <c r="J2949" s="279"/>
      <c r="K2949" s="279"/>
      <c r="L2949" s="279"/>
      <c r="M2949" s="279"/>
      <c r="N2949" s="279"/>
      <c r="O2949" s="279"/>
      <c r="P2949" s="279"/>
      <c r="Q2949" s="317"/>
      <c r="R2949" s="318"/>
      <c r="S2949" s="317"/>
      <c r="T2949" s="318"/>
      <c r="U2949" s="317"/>
      <c r="V2949" s="318"/>
      <c r="W2949" s="317"/>
      <c r="X2949" s="318"/>
      <c r="Y2949" s="317"/>
      <c r="Z2949" s="318"/>
      <c r="AA2949" s="317"/>
      <c r="AB2949" s="318"/>
      <c r="AC2949" s="317"/>
      <c r="AD2949" s="318"/>
      <c r="AG2949">
        <f t="shared" si="1365"/>
        <v>0</v>
      </c>
      <c r="AL2949">
        <f t="shared" si="1366"/>
        <v>0</v>
      </c>
      <c r="AN2949" s="167" t="b">
        <f t="shared" si="1367"/>
        <v>0</v>
      </c>
      <c r="AO2949" s="167" t="str">
        <f t="shared" si="1368"/>
        <v/>
      </c>
      <c r="AP2949" s="167" t="b">
        <f t="shared" si="1369"/>
        <v>0</v>
      </c>
      <c r="AQ2949" t="str">
        <f t="shared" si="1370"/>
        <v/>
      </c>
      <c r="AR2949" s="167" t="b">
        <f t="shared" si="1371"/>
        <v>0</v>
      </c>
    </row>
    <row r="2950" spans="1:44" ht="15" customHeight="1">
      <c r="A2950" s="166"/>
      <c r="B2950" s="7"/>
      <c r="C2950" s="220" t="s">
        <v>1143</v>
      </c>
      <c r="D2950" s="319"/>
      <c r="E2950" s="319"/>
      <c r="F2950" s="319"/>
      <c r="G2950" s="319"/>
      <c r="H2950" s="319"/>
      <c r="I2950" s="279"/>
      <c r="J2950" s="279"/>
      <c r="K2950" s="279"/>
      <c r="L2950" s="279"/>
      <c r="M2950" s="279"/>
      <c r="N2950" s="279"/>
      <c r="O2950" s="279"/>
      <c r="P2950" s="279"/>
      <c r="Q2950" s="317"/>
      <c r="R2950" s="318"/>
      <c r="S2950" s="317"/>
      <c r="T2950" s="318"/>
      <c r="U2950" s="317"/>
      <c r="V2950" s="318"/>
      <c r="W2950" s="317"/>
      <c r="X2950" s="318"/>
      <c r="Y2950" s="317"/>
      <c r="Z2950" s="318"/>
      <c r="AA2950" s="317"/>
      <c r="AB2950" s="318"/>
      <c r="AC2950" s="317"/>
      <c r="AD2950" s="318"/>
      <c r="AG2950">
        <f t="shared" si="1365"/>
        <v>0</v>
      </c>
      <c r="AL2950">
        <f t="shared" si="1366"/>
        <v>0</v>
      </c>
      <c r="AN2950" s="167" t="b">
        <f t="shared" si="1367"/>
        <v>0</v>
      </c>
      <c r="AO2950" s="167" t="str">
        <f t="shared" si="1368"/>
        <v/>
      </c>
      <c r="AP2950" s="167" t="b">
        <f t="shared" si="1369"/>
        <v>0</v>
      </c>
      <c r="AQ2950" t="str">
        <f t="shared" si="1370"/>
        <v/>
      </c>
      <c r="AR2950" s="167" t="b">
        <f t="shared" si="1371"/>
        <v>0</v>
      </c>
    </row>
    <row r="2951" spans="1:44" ht="15" customHeight="1">
      <c r="A2951" s="166"/>
      <c r="B2951" s="7"/>
      <c r="C2951" s="220" t="s">
        <v>1144</v>
      </c>
      <c r="D2951" s="319"/>
      <c r="E2951" s="319"/>
      <c r="F2951" s="319"/>
      <c r="G2951" s="319"/>
      <c r="H2951" s="319"/>
      <c r="I2951" s="279"/>
      <c r="J2951" s="279"/>
      <c r="K2951" s="279"/>
      <c r="L2951" s="279"/>
      <c r="M2951" s="279"/>
      <c r="N2951" s="279"/>
      <c r="O2951" s="279"/>
      <c r="P2951" s="279"/>
      <c r="Q2951" s="317"/>
      <c r="R2951" s="318"/>
      <c r="S2951" s="317"/>
      <c r="T2951" s="318"/>
      <c r="U2951" s="317"/>
      <c r="V2951" s="318"/>
      <c r="W2951" s="317"/>
      <c r="X2951" s="318"/>
      <c r="Y2951" s="317"/>
      <c r="Z2951" s="318"/>
      <c r="AA2951" s="317"/>
      <c r="AB2951" s="318"/>
      <c r="AC2951" s="317"/>
      <c r="AD2951" s="318"/>
      <c r="AG2951">
        <f t="shared" si="1365"/>
        <v>0</v>
      </c>
      <c r="AL2951">
        <f t="shared" si="1366"/>
        <v>0</v>
      </c>
      <c r="AN2951" s="167" t="b">
        <f t="shared" si="1367"/>
        <v>0</v>
      </c>
      <c r="AO2951" s="167" t="str">
        <f t="shared" si="1368"/>
        <v/>
      </c>
      <c r="AP2951" s="167" t="b">
        <f t="shared" si="1369"/>
        <v>0</v>
      </c>
      <c r="AQ2951" t="str">
        <f t="shared" si="1370"/>
        <v/>
      </c>
      <c r="AR2951" s="167" t="b">
        <f t="shared" si="1371"/>
        <v>0</v>
      </c>
    </row>
    <row r="2952" spans="1:44" ht="15" customHeight="1">
      <c r="A2952" s="166"/>
      <c r="B2952" s="7"/>
      <c r="C2952" s="220" t="s">
        <v>1145</v>
      </c>
      <c r="D2952" s="319"/>
      <c r="E2952" s="319"/>
      <c r="F2952" s="319"/>
      <c r="G2952" s="319"/>
      <c r="H2952" s="319"/>
      <c r="I2952" s="279"/>
      <c r="J2952" s="279"/>
      <c r="K2952" s="279"/>
      <c r="L2952" s="279"/>
      <c r="M2952" s="279"/>
      <c r="N2952" s="279"/>
      <c r="O2952" s="279"/>
      <c r="P2952" s="279"/>
      <c r="Q2952" s="317"/>
      <c r="R2952" s="318"/>
      <c r="S2952" s="317"/>
      <c r="T2952" s="318"/>
      <c r="U2952" s="317"/>
      <c r="V2952" s="318"/>
      <c r="W2952" s="317"/>
      <c r="X2952" s="318"/>
      <c r="Y2952" s="317"/>
      <c r="Z2952" s="318"/>
      <c r="AA2952" s="317"/>
      <c r="AB2952" s="318"/>
      <c r="AC2952" s="317"/>
      <c r="AD2952" s="318"/>
      <c r="AG2952">
        <f t="shared" si="1365"/>
        <v>0</v>
      </c>
      <c r="AL2952">
        <f t="shared" si="1366"/>
        <v>0</v>
      </c>
      <c r="AN2952" s="167" t="b">
        <f t="shared" si="1367"/>
        <v>0</v>
      </c>
      <c r="AO2952" s="167" t="str">
        <f t="shared" si="1368"/>
        <v/>
      </c>
      <c r="AP2952" s="167" t="b">
        <f t="shared" si="1369"/>
        <v>0</v>
      </c>
      <c r="AQ2952" t="str">
        <f t="shared" si="1370"/>
        <v/>
      </c>
      <c r="AR2952" s="167" t="b">
        <f t="shared" si="1371"/>
        <v>0</v>
      </c>
    </row>
    <row r="2953" spans="1:44" ht="15" customHeight="1">
      <c r="A2953" s="166"/>
      <c r="B2953" s="7"/>
      <c r="C2953" s="220" t="s">
        <v>1146</v>
      </c>
      <c r="D2953" s="319"/>
      <c r="E2953" s="319"/>
      <c r="F2953" s="319"/>
      <c r="G2953" s="319"/>
      <c r="H2953" s="319"/>
      <c r="I2953" s="279"/>
      <c r="J2953" s="279"/>
      <c r="K2953" s="279"/>
      <c r="L2953" s="279"/>
      <c r="M2953" s="279"/>
      <c r="N2953" s="279"/>
      <c r="O2953" s="279"/>
      <c r="P2953" s="279"/>
      <c r="Q2953" s="317"/>
      <c r="R2953" s="318"/>
      <c r="S2953" s="317"/>
      <c r="T2953" s="318"/>
      <c r="U2953" s="317"/>
      <c r="V2953" s="318"/>
      <c r="W2953" s="317"/>
      <c r="X2953" s="318"/>
      <c r="Y2953" s="317"/>
      <c r="Z2953" s="318"/>
      <c r="AA2953" s="317"/>
      <c r="AB2953" s="318"/>
      <c r="AC2953" s="317"/>
      <c r="AD2953" s="318"/>
      <c r="AG2953">
        <f t="shared" si="1365"/>
        <v>0</v>
      </c>
      <c r="AL2953">
        <f t="shared" si="1366"/>
        <v>0</v>
      </c>
      <c r="AN2953" s="167" t="b">
        <f t="shared" si="1367"/>
        <v>0</v>
      </c>
      <c r="AO2953" s="167" t="str">
        <f t="shared" si="1368"/>
        <v/>
      </c>
      <c r="AP2953" s="167" t="b">
        <f t="shared" si="1369"/>
        <v>0</v>
      </c>
      <c r="AQ2953" t="str">
        <f t="shared" si="1370"/>
        <v/>
      </c>
      <c r="AR2953" s="167" t="b">
        <f t="shared" si="1371"/>
        <v>0</v>
      </c>
    </row>
    <row r="2954" spans="1:44" ht="15" customHeight="1">
      <c r="A2954" s="166"/>
      <c r="B2954" s="7"/>
      <c r="C2954" s="220" t="s">
        <v>1147</v>
      </c>
      <c r="D2954" s="319"/>
      <c r="E2954" s="319"/>
      <c r="F2954" s="319"/>
      <c r="G2954" s="319"/>
      <c r="H2954" s="319"/>
      <c r="I2954" s="279"/>
      <c r="J2954" s="279"/>
      <c r="K2954" s="279"/>
      <c r="L2954" s="279"/>
      <c r="M2954" s="279"/>
      <c r="N2954" s="279"/>
      <c r="O2954" s="279"/>
      <c r="P2954" s="279"/>
      <c r="Q2954" s="317"/>
      <c r="R2954" s="318"/>
      <c r="S2954" s="317"/>
      <c r="T2954" s="318"/>
      <c r="U2954" s="317"/>
      <c r="V2954" s="318"/>
      <c r="W2954" s="317"/>
      <c r="X2954" s="318"/>
      <c r="Y2954" s="317"/>
      <c r="Z2954" s="318"/>
      <c r="AA2954" s="317"/>
      <c r="AB2954" s="318"/>
      <c r="AC2954" s="317"/>
      <c r="AD2954" s="318"/>
      <c r="AG2954">
        <f t="shared" si="1365"/>
        <v>0</v>
      </c>
      <c r="AL2954">
        <f t="shared" si="1366"/>
        <v>0</v>
      </c>
      <c r="AN2954" s="167" t="b">
        <f t="shared" si="1367"/>
        <v>0</v>
      </c>
      <c r="AO2954" s="167" t="str">
        <f t="shared" si="1368"/>
        <v/>
      </c>
      <c r="AP2954" s="167" t="b">
        <f t="shared" si="1369"/>
        <v>0</v>
      </c>
      <c r="AQ2954" t="str">
        <f t="shared" si="1370"/>
        <v/>
      </c>
      <c r="AR2954" s="167" t="b">
        <f t="shared" si="1371"/>
        <v>0</v>
      </c>
    </row>
    <row r="2955" spans="1:44" ht="15" customHeight="1">
      <c r="A2955" s="166"/>
      <c r="B2955" s="7"/>
      <c r="C2955" s="220" t="s">
        <v>1148</v>
      </c>
      <c r="D2955" s="319"/>
      <c r="E2955" s="319"/>
      <c r="F2955" s="319"/>
      <c r="G2955" s="319"/>
      <c r="H2955" s="319"/>
      <c r="I2955" s="279"/>
      <c r="J2955" s="279"/>
      <c r="K2955" s="279"/>
      <c r="L2955" s="279"/>
      <c r="M2955" s="279"/>
      <c r="N2955" s="279"/>
      <c r="O2955" s="279"/>
      <c r="P2955" s="279"/>
      <c r="Q2955" s="317"/>
      <c r="R2955" s="318"/>
      <c r="S2955" s="317"/>
      <c r="T2955" s="318"/>
      <c r="U2955" s="317"/>
      <c r="V2955" s="318"/>
      <c r="W2955" s="317"/>
      <c r="X2955" s="318"/>
      <c r="Y2955" s="317"/>
      <c r="Z2955" s="318"/>
      <c r="AA2955" s="317"/>
      <c r="AB2955" s="318"/>
      <c r="AC2955" s="317"/>
      <c r="AD2955" s="318"/>
      <c r="AG2955">
        <f t="shared" si="1365"/>
        <v>0</v>
      </c>
      <c r="AL2955">
        <f t="shared" si="1366"/>
        <v>0</v>
      </c>
      <c r="AN2955" s="167" t="b">
        <f t="shared" si="1367"/>
        <v>0</v>
      </c>
      <c r="AO2955" s="167" t="str">
        <f t="shared" si="1368"/>
        <v/>
      </c>
      <c r="AP2955" s="167" t="b">
        <f t="shared" si="1369"/>
        <v>0</v>
      </c>
      <c r="AQ2955" t="str">
        <f t="shared" si="1370"/>
        <v/>
      </c>
      <c r="AR2955" s="167" t="b">
        <f t="shared" si="1371"/>
        <v>0</v>
      </c>
    </row>
    <row r="2956" spans="1:44" ht="15" customHeight="1">
      <c r="A2956" s="166"/>
      <c r="B2956" s="7"/>
      <c r="C2956" s="220" t="s">
        <v>1149</v>
      </c>
      <c r="D2956" s="319"/>
      <c r="E2956" s="319"/>
      <c r="F2956" s="319"/>
      <c r="G2956" s="319"/>
      <c r="H2956" s="319"/>
      <c r="I2956" s="279"/>
      <c r="J2956" s="279"/>
      <c r="K2956" s="279"/>
      <c r="L2956" s="279"/>
      <c r="M2956" s="279"/>
      <c r="N2956" s="279"/>
      <c r="O2956" s="279"/>
      <c r="P2956" s="279"/>
      <c r="Q2956" s="317"/>
      <c r="R2956" s="318"/>
      <c r="S2956" s="317"/>
      <c r="T2956" s="318"/>
      <c r="U2956" s="317"/>
      <c r="V2956" s="318"/>
      <c r="W2956" s="317"/>
      <c r="X2956" s="318"/>
      <c r="Y2956" s="317"/>
      <c r="Z2956" s="318"/>
      <c r="AA2956" s="317"/>
      <c r="AB2956" s="318"/>
      <c r="AC2956" s="317"/>
      <c r="AD2956" s="318"/>
      <c r="AG2956">
        <f t="shared" si="1365"/>
        <v>0</v>
      </c>
      <c r="AL2956">
        <f t="shared" si="1366"/>
        <v>0</v>
      </c>
      <c r="AN2956" s="167" t="b">
        <f t="shared" si="1367"/>
        <v>0</v>
      </c>
      <c r="AO2956" s="167" t="str">
        <f t="shared" si="1368"/>
        <v/>
      </c>
      <c r="AP2956" s="167" t="b">
        <f t="shared" si="1369"/>
        <v>0</v>
      </c>
      <c r="AQ2956" t="str">
        <f t="shared" si="1370"/>
        <v/>
      </c>
      <c r="AR2956" s="167" t="b">
        <f t="shared" si="1371"/>
        <v>0</v>
      </c>
    </row>
    <row r="2957" spans="1:44" ht="15" customHeight="1">
      <c r="A2957" s="166"/>
      <c r="B2957" s="7"/>
      <c r="C2957" s="220" t="s">
        <v>1150</v>
      </c>
      <c r="D2957" s="319"/>
      <c r="E2957" s="319"/>
      <c r="F2957" s="319"/>
      <c r="G2957" s="319"/>
      <c r="H2957" s="319"/>
      <c r="I2957" s="279"/>
      <c r="J2957" s="279"/>
      <c r="K2957" s="279"/>
      <c r="L2957" s="279"/>
      <c r="M2957" s="279"/>
      <c r="N2957" s="279"/>
      <c r="O2957" s="279"/>
      <c r="P2957" s="279"/>
      <c r="Q2957" s="317"/>
      <c r="R2957" s="318"/>
      <c r="S2957" s="317"/>
      <c r="T2957" s="318"/>
      <c r="U2957" s="317"/>
      <c r="V2957" s="318"/>
      <c r="W2957" s="317"/>
      <c r="X2957" s="318"/>
      <c r="Y2957" s="317"/>
      <c r="Z2957" s="318"/>
      <c r="AA2957" s="317"/>
      <c r="AB2957" s="318"/>
      <c r="AC2957" s="317"/>
      <c r="AD2957" s="318"/>
      <c r="AG2957">
        <f t="shared" si="1365"/>
        <v>0</v>
      </c>
      <c r="AL2957">
        <f t="shared" si="1366"/>
        <v>0</v>
      </c>
      <c r="AN2957" s="167" t="b">
        <f t="shared" si="1367"/>
        <v>0</v>
      </c>
      <c r="AO2957" s="167" t="str">
        <f t="shared" si="1368"/>
        <v/>
      </c>
      <c r="AP2957" s="167" t="b">
        <f t="shared" si="1369"/>
        <v>0</v>
      </c>
      <c r="AQ2957" t="str">
        <f t="shared" si="1370"/>
        <v/>
      </c>
      <c r="AR2957" s="167" t="b">
        <f t="shared" si="1371"/>
        <v>0</v>
      </c>
    </row>
    <row r="2958" spans="1:44" ht="15" customHeight="1">
      <c r="A2958" s="166"/>
      <c r="B2958" s="7"/>
      <c r="C2958" s="220" t="s">
        <v>1151</v>
      </c>
      <c r="D2958" s="319"/>
      <c r="E2958" s="319"/>
      <c r="F2958" s="319"/>
      <c r="G2958" s="319"/>
      <c r="H2958" s="319"/>
      <c r="I2958" s="279"/>
      <c r="J2958" s="279"/>
      <c r="K2958" s="279"/>
      <c r="L2958" s="279"/>
      <c r="M2958" s="279"/>
      <c r="N2958" s="279"/>
      <c r="O2958" s="279"/>
      <c r="P2958" s="279"/>
      <c r="Q2958" s="317"/>
      <c r="R2958" s="318"/>
      <c r="S2958" s="317"/>
      <c r="T2958" s="318"/>
      <c r="U2958" s="317"/>
      <c r="V2958" s="318"/>
      <c r="W2958" s="317"/>
      <c r="X2958" s="318"/>
      <c r="Y2958" s="317"/>
      <c r="Z2958" s="318"/>
      <c r="AA2958" s="317"/>
      <c r="AB2958" s="318"/>
      <c r="AC2958" s="317"/>
      <c r="AD2958" s="318"/>
      <c r="AG2958">
        <f t="shared" si="1365"/>
        <v>0</v>
      </c>
      <c r="AL2958">
        <f t="shared" si="1366"/>
        <v>0</v>
      </c>
      <c r="AN2958" s="167" t="b">
        <f t="shared" si="1367"/>
        <v>0</v>
      </c>
      <c r="AO2958" s="167" t="str">
        <f t="shared" si="1368"/>
        <v/>
      </c>
      <c r="AP2958" s="167" t="b">
        <f t="shared" si="1369"/>
        <v>0</v>
      </c>
      <c r="AQ2958" t="str">
        <f t="shared" si="1370"/>
        <v/>
      </c>
      <c r="AR2958" s="167" t="b">
        <f t="shared" si="1371"/>
        <v>0</v>
      </c>
    </row>
    <row r="2959" spans="1:44" ht="15" customHeight="1">
      <c r="A2959" s="166"/>
      <c r="B2959" s="7"/>
      <c r="C2959" s="220" t="s">
        <v>1152</v>
      </c>
      <c r="D2959" s="319"/>
      <c r="E2959" s="319"/>
      <c r="F2959" s="319"/>
      <c r="G2959" s="319"/>
      <c r="H2959" s="319"/>
      <c r="I2959" s="279"/>
      <c r="J2959" s="279"/>
      <c r="K2959" s="279"/>
      <c r="L2959" s="279"/>
      <c r="M2959" s="279"/>
      <c r="N2959" s="279"/>
      <c r="O2959" s="279"/>
      <c r="P2959" s="279"/>
      <c r="Q2959" s="317"/>
      <c r="R2959" s="318"/>
      <c r="S2959" s="317"/>
      <c r="T2959" s="318"/>
      <c r="U2959" s="317"/>
      <c r="V2959" s="318"/>
      <c r="W2959" s="317"/>
      <c r="X2959" s="318"/>
      <c r="Y2959" s="317"/>
      <c r="Z2959" s="318"/>
      <c r="AA2959" s="317"/>
      <c r="AB2959" s="318"/>
      <c r="AC2959" s="317"/>
      <c r="AD2959" s="318"/>
      <c r="AG2959">
        <f t="shared" si="1365"/>
        <v>0</v>
      </c>
      <c r="AL2959">
        <f t="shared" si="1366"/>
        <v>0</v>
      </c>
      <c r="AN2959" s="167" t="b">
        <f t="shared" si="1367"/>
        <v>0</v>
      </c>
      <c r="AO2959" s="167" t="str">
        <f t="shared" si="1368"/>
        <v/>
      </c>
      <c r="AP2959" s="167" t="b">
        <f t="shared" si="1369"/>
        <v>0</v>
      </c>
      <c r="AQ2959" t="str">
        <f t="shared" si="1370"/>
        <v/>
      </c>
      <c r="AR2959" s="167" t="b">
        <f t="shared" si="1371"/>
        <v>0</v>
      </c>
    </row>
    <row r="2960" spans="1:44" ht="15" customHeight="1">
      <c r="A2960" s="166"/>
      <c r="B2960" s="7"/>
      <c r="C2960" s="220" t="s">
        <v>1153</v>
      </c>
      <c r="D2960" s="319"/>
      <c r="E2960" s="319"/>
      <c r="F2960" s="319"/>
      <c r="G2960" s="319"/>
      <c r="H2960" s="319"/>
      <c r="I2960" s="279"/>
      <c r="J2960" s="279"/>
      <c r="K2960" s="279"/>
      <c r="L2960" s="279"/>
      <c r="M2960" s="279"/>
      <c r="N2960" s="279"/>
      <c r="O2960" s="279"/>
      <c r="P2960" s="279"/>
      <c r="Q2960" s="317"/>
      <c r="R2960" s="318"/>
      <c r="S2960" s="317"/>
      <c r="T2960" s="318"/>
      <c r="U2960" s="317"/>
      <c r="V2960" s="318"/>
      <c r="W2960" s="317"/>
      <c r="X2960" s="318"/>
      <c r="Y2960" s="317"/>
      <c r="Z2960" s="318"/>
      <c r="AA2960" s="317"/>
      <c r="AB2960" s="318"/>
      <c r="AC2960" s="317"/>
      <c r="AD2960" s="318"/>
      <c r="AG2960">
        <f t="shared" si="1365"/>
        <v>0</v>
      </c>
      <c r="AL2960">
        <f t="shared" si="1366"/>
        <v>0</v>
      </c>
      <c r="AN2960" s="167" t="b">
        <f t="shared" si="1367"/>
        <v>0</v>
      </c>
      <c r="AO2960" s="167" t="str">
        <f t="shared" si="1368"/>
        <v/>
      </c>
      <c r="AP2960" s="167" t="b">
        <f t="shared" si="1369"/>
        <v>0</v>
      </c>
      <c r="AQ2960" t="str">
        <f t="shared" si="1370"/>
        <v/>
      </c>
      <c r="AR2960" s="167" t="b">
        <f t="shared" si="1371"/>
        <v>0</v>
      </c>
    </row>
    <row r="2961" spans="1:44" ht="15" customHeight="1">
      <c r="A2961" s="166"/>
      <c r="B2961" s="7"/>
      <c r="C2961" s="220" t="s">
        <v>1154</v>
      </c>
      <c r="D2961" s="319"/>
      <c r="E2961" s="319"/>
      <c r="F2961" s="319"/>
      <c r="G2961" s="319"/>
      <c r="H2961" s="319"/>
      <c r="I2961" s="279"/>
      <c r="J2961" s="279"/>
      <c r="K2961" s="279"/>
      <c r="L2961" s="279"/>
      <c r="M2961" s="279"/>
      <c r="N2961" s="279"/>
      <c r="O2961" s="279"/>
      <c r="P2961" s="279"/>
      <c r="Q2961" s="317"/>
      <c r="R2961" s="318"/>
      <c r="S2961" s="317"/>
      <c r="T2961" s="318"/>
      <c r="U2961" s="317"/>
      <c r="V2961" s="318"/>
      <c r="W2961" s="317"/>
      <c r="X2961" s="318"/>
      <c r="Y2961" s="317"/>
      <c r="Z2961" s="318"/>
      <c r="AA2961" s="317"/>
      <c r="AB2961" s="318"/>
      <c r="AC2961" s="317"/>
      <c r="AD2961" s="318"/>
      <c r="AG2961">
        <f t="shared" si="1365"/>
        <v>0</v>
      </c>
      <c r="AL2961">
        <f t="shared" si="1366"/>
        <v>0</v>
      </c>
      <c r="AN2961" s="167" t="b">
        <f t="shared" si="1367"/>
        <v>0</v>
      </c>
      <c r="AO2961" s="167" t="str">
        <f t="shared" si="1368"/>
        <v/>
      </c>
      <c r="AP2961" s="167" t="b">
        <f t="shared" si="1369"/>
        <v>0</v>
      </c>
      <c r="AQ2961" t="str">
        <f t="shared" si="1370"/>
        <v/>
      </c>
      <c r="AR2961" s="167" t="b">
        <f t="shared" si="1371"/>
        <v>0</v>
      </c>
    </row>
    <row r="2962" spans="1:44" ht="15" customHeight="1">
      <c r="A2962" s="166"/>
      <c r="B2962" s="7"/>
      <c r="C2962" s="220" t="s">
        <v>1155</v>
      </c>
      <c r="D2962" s="319"/>
      <c r="E2962" s="319"/>
      <c r="F2962" s="319"/>
      <c r="G2962" s="319"/>
      <c r="H2962" s="319"/>
      <c r="I2962" s="279"/>
      <c r="J2962" s="279"/>
      <c r="K2962" s="279"/>
      <c r="L2962" s="279"/>
      <c r="M2962" s="279"/>
      <c r="N2962" s="279"/>
      <c r="O2962" s="279"/>
      <c r="P2962" s="279"/>
      <c r="Q2962" s="317"/>
      <c r="R2962" s="318"/>
      <c r="S2962" s="317"/>
      <c r="T2962" s="318"/>
      <c r="U2962" s="317"/>
      <c r="V2962" s="318"/>
      <c r="W2962" s="317"/>
      <c r="X2962" s="318"/>
      <c r="Y2962" s="317"/>
      <c r="Z2962" s="318"/>
      <c r="AA2962" s="317"/>
      <c r="AB2962" s="318"/>
      <c r="AC2962" s="317"/>
      <c r="AD2962" s="318"/>
      <c r="AG2962">
        <f t="shared" si="1365"/>
        <v>0</v>
      </c>
      <c r="AL2962">
        <f t="shared" si="1366"/>
        <v>0</v>
      </c>
      <c r="AN2962" s="167" t="b">
        <f t="shared" si="1367"/>
        <v>0</v>
      </c>
      <c r="AO2962" s="167" t="str">
        <f t="shared" si="1368"/>
        <v/>
      </c>
      <c r="AP2962" s="167" t="b">
        <f t="shared" si="1369"/>
        <v>0</v>
      </c>
      <c r="AQ2962" t="str">
        <f t="shared" si="1370"/>
        <v/>
      </c>
      <c r="AR2962" s="167" t="b">
        <f t="shared" si="1371"/>
        <v>0</v>
      </c>
    </row>
    <row r="2963" spans="1:44" ht="15" customHeight="1">
      <c r="A2963" s="166"/>
      <c r="B2963" s="7"/>
      <c r="C2963" s="220" t="s">
        <v>1156</v>
      </c>
      <c r="D2963" s="319"/>
      <c r="E2963" s="319"/>
      <c r="F2963" s="319"/>
      <c r="G2963" s="319"/>
      <c r="H2963" s="319"/>
      <c r="I2963" s="279"/>
      <c r="J2963" s="279"/>
      <c r="K2963" s="279"/>
      <c r="L2963" s="279"/>
      <c r="M2963" s="279"/>
      <c r="N2963" s="279"/>
      <c r="O2963" s="279"/>
      <c r="P2963" s="279"/>
      <c r="Q2963" s="317"/>
      <c r="R2963" s="318"/>
      <c r="S2963" s="317"/>
      <c r="T2963" s="318"/>
      <c r="U2963" s="317"/>
      <c r="V2963" s="318"/>
      <c r="W2963" s="317"/>
      <c r="X2963" s="318"/>
      <c r="Y2963" s="317"/>
      <c r="Z2963" s="318"/>
      <c r="AA2963" s="317"/>
      <c r="AB2963" s="318"/>
      <c r="AC2963" s="317"/>
      <c r="AD2963" s="318"/>
      <c r="AG2963">
        <f t="shared" si="1365"/>
        <v>0</v>
      </c>
      <c r="AL2963">
        <f t="shared" si="1366"/>
        <v>0</v>
      </c>
      <c r="AN2963" s="167" t="b">
        <f t="shared" si="1367"/>
        <v>0</v>
      </c>
      <c r="AO2963" s="167" t="str">
        <f t="shared" si="1368"/>
        <v/>
      </c>
      <c r="AP2963" s="167" t="b">
        <f t="shared" si="1369"/>
        <v>0</v>
      </c>
      <c r="AQ2963" t="str">
        <f t="shared" si="1370"/>
        <v/>
      </c>
      <c r="AR2963" s="167" t="b">
        <f t="shared" si="1371"/>
        <v>0</v>
      </c>
    </row>
    <row r="2964" spans="1:44" ht="15" customHeight="1">
      <c r="A2964" s="166"/>
      <c r="B2964" s="7"/>
      <c r="C2964" s="220" t="s">
        <v>1157</v>
      </c>
      <c r="D2964" s="319"/>
      <c r="E2964" s="319"/>
      <c r="F2964" s="319"/>
      <c r="G2964" s="319"/>
      <c r="H2964" s="319"/>
      <c r="I2964" s="279"/>
      <c r="J2964" s="279"/>
      <c r="K2964" s="279"/>
      <c r="L2964" s="279"/>
      <c r="M2964" s="279"/>
      <c r="N2964" s="279"/>
      <c r="O2964" s="279"/>
      <c r="P2964" s="279"/>
      <c r="Q2964" s="317"/>
      <c r="R2964" s="318"/>
      <c r="S2964" s="317"/>
      <c r="T2964" s="318"/>
      <c r="U2964" s="317"/>
      <c r="V2964" s="318"/>
      <c r="W2964" s="317"/>
      <c r="X2964" s="318"/>
      <c r="Y2964" s="317"/>
      <c r="Z2964" s="318"/>
      <c r="AA2964" s="317"/>
      <c r="AB2964" s="318"/>
      <c r="AC2964" s="317"/>
      <c r="AD2964" s="318"/>
      <c r="AG2964">
        <f t="shared" si="1365"/>
        <v>0</v>
      </c>
      <c r="AL2964">
        <f t="shared" si="1366"/>
        <v>0</v>
      </c>
      <c r="AN2964" s="167" t="b">
        <f t="shared" si="1367"/>
        <v>0</v>
      </c>
      <c r="AO2964" s="167" t="str">
        <f t="shared" si="1368"/>
        <v/>
      </c>
      <c r="AP2964" s="167" t="b">
        <f t="shared" si="1369"/>
        <v>0</v>
      </c>
      <c r="AQ2964" t="str">
        <f t="shared" si="1370"/>
        <v/>
      </c>
      <c r="AR2964" s="167" t="b">
        <f t="shared" si="1371"/>
        <v>0</v>
      </c>
    </row>
    <row r="2965" spans="1:44" ht="15" customHeight="1">
      <c r="A2965" s="166"/>
      <c r="B2965" s="7"/>
      <c r="C2965" s="220" t="s">
        <v>1158</v>
      </c>
      <c r="D2965" s="319"/>
      <c r="E2965" s="319"/>
      <c r="F2965" s="319"/>
      <c r="G2965" s="319"/>
      <c r="H2965" s="319"/>
      <c r="I2965" s="279"/>
      <c r="J2965" s="279"/>
      <c r="K2965" s="279"/>
      <c r="L2965" s="279"/>
      <c r="M2965" s="279"/>
      <c r="N2965" s="279"/>
      <c r="O2965" s="279"/>
      <c r="P2965" s="279"/>
      <c r="Q2965" s="317"/>
      <c r="R2965" s="318"/>
      <c r="S2965" s="317"/>
      <c r="T2965" s="318"/>
      <c r="U2965" s="317"/>
      <c r="V2965" s="318"/>
      <c r="W2965" s="317"/>
      <c r="X2965" s="318"/>
      <c r="Y2965" s="317"/>
      <c r="Z2965" s="318"/>
      <c r="AA2965" s="317"/>
      <c r="AB2965" s="318"/>
      <c r="AC2965" s="317"/>
      <c r="AD2965" s="318"/>
      <c r="AG2965">
        <f t="shared" si="1365"/>
        <v>0</v>
      </c>
      <c r="AL2965">
        <f t="shared" si="1366"/>
        <v>0</v>
      </c>
      <c r="AN2965" s="167" t="b">
        <f t="shared" si="1367"/>
        <v>0</v>
      </c>
      <c r="AO2965" s="167" t="str">
        <f t="shared" si="1368"/>
        <v/>
      </c>
      <c r="AP2965" s="167" t="b">
        <f t="shared" si="1369"/>
        <v>0</v>
      </c>
      <c r="AQ2965" t="str">
        <f t="shared" si="1370"/>
        <v/>
      </c>
      <c r="AR2965" s="167" t="b">
        <f t="shared" si="1371"/>
        <v>0</v>
      </c>
    </row>
    <row r="2966" spans="1:44" ht="15" customHeight="1">
      <c r="A2966" s="166"/>
      <c r="B2966" s="7"/>
      <c r="C2966" s="220" t="s">
        <v>1159</v>
      </c>
      <c r="D2966" s="319"/>
      <c r="E2966" s="319"/>
      <c r="F2966" s="319"/>
      <c r="G2966" s="319"/>
      <c r="H2966" s="319"/>
      <c r="I2966" s="279"/>
      <c r="J2966" s="279"/>
      <c r="K2966" s="279"/>
      <c r="L2966" s="279"/>
      <c r="M2966" s="279"/>
      <c r="N2966" s="279"/>
      <c r="O2966" s="279"/>
      <c r="P2966" s="279"/>
      <c r="Q2966" s="317"/>
      <c r="R2966" s="318"/>
      <c r="S2966" s="317"/>
      <c r="T2966" s="318"/>
      <c r="U2966" s="317"/>
      <c r="V2966" s="318"/>
      <c r="W2966" s="317"/>
      <c r="X2966" s="318"/>
      <c r="Y2966" s="317"/>
      <c r="Z2966" s="318"/>
      <c r="AA2966" s="317"/>
      <c r="AB2966" s="318"/>
      <c r="AC2966" s="317"/>
      <c r="AD2966" s="318"/>
      <c r="AG2966">
        <f t="shared" si="1365"/>
        <v>0</v>
      </c>
      <c r="AL2966">
        <f t="shared" si="1366"/>
        <v>0</v>
      </c>
      <c r="AN2966" s="167" t="b">
        <f t="shared" si="1367"/>
        <v>0</v>
      </c>
      <c r="AO2966" s="167" t="str">
        <f t="shared" si="1368"/>
        <v/>
      </c>
      <c r="AP2966" s="167" t="b">
        <f t="shared" si="1369"/>
        <v>0</v>
      </c>
      <c r="AQ2966" t="str">
        <f t="shared" si="1370"/>
        <v/>
      </c>
      <c r="AR2966" s="167" t="b">
        <f t="shared" si="1371"/>
        <v>0</v>
      </c>
    </row>
    <row r="2967" spans="1:44" ht="15" customHeight="1">
      <c r="A2967" s="166"/>
      <c r="B2967" s="7"/>
      <c r="C2967" s="220" t="s">
        <v>1160</v>
      </c>
      <c r="D2967" s="319"/>
      <c r="E2967" s="319"/>
      <c r="F2967" s="319"/>
      <c r="G2967" s="319"/>
      <c r="H2967" s="319"/>
      <c r="I2967" s="279"/>
      <c r="J2967" s="279"/>
      <c r="K2967" s="279"/>
      <c r="L2967" s="279"/>
      <c r="M2967" s="279"/>
      <c r="N2967" s="279"/>
      <c r="O2967" s="279"/>
      <c r="P2967" s="279"/>
      <c r="Q2967" s="317"/>
      <c r="R2967" s="318"/>
      <c r="S2967" s="317"/>
      <c r="T2967" s="318"/>
      <c r="U2967" s="317"/>
      <c r="V2967" s="318"/>
      <c r="W2967" s="317"/>
      <c r="X2967" s="318"/>
      <c r="Y2967" s="317"/>
      <c r="Z2967" s="318"/>
      <c r="AA2967" s="317"/>
      <c r="AB2967" s="318"/>
      <c r="AC2967" s="317"/>
      <c r="AD2967" s="318"/>
      <c r="AG2967">
        <f t="shared" si="1365"/>
        <v>0</v>
      </c>
      <c r="AL2967">
        <f t="shared" si="1366"/>
        <v>0</v>
      </c>
      <c r="AN2967" s="167" t="b">
        <f t="shared" si="1367"/>
        <v>0</v>
      </c>
      <c r="AO2967" s="167" t="str">
        <f t="shared" si="1368"/>
        <v/>
      </c>
      <c r="AP2967" s="167" t="b">
        <f t="shared" si="1369"/>
        <v>0</v>
      </c>
      <c r="AQ2967" t="str">
        <f t="shared" si="1370"/>
        <v/>
      </c>
      <c r="AR2967" s="167" t="b">
        <f t="shared" si="1371"/>
        <v>0</v>
      </c>
    </row>
    <row r="2968" spans="1:44" ht="15" customHeight="1">
      <c r="A2968" s="166"/>
      <c r="B2968" s="7"/>
      <c r="C2968" s="220" t="s">
        <v>1161</v>
      </c>
      <c r="D2968" s="319"/>
      <c r="E2968" s="319"/>
      <c r="F2968" s="319"/>
      <c r="G2968" s="319"/>
      <c r="H2968" s="319"/>
      <c r="I2968" s="279"/>
      <c r="J2968" s="279"/>
      <c r="K2968" s="279"/>
      <c r="L2968" s="279"/>
      <c r="M2968" s="279"/>
      <c r="N2968" s="279"/>
      <c r="O2968" s="279"/>
      <c r="P2968" s="279"/>
      <c r="Q2968" s="317"/>
      <c r="R2968" s="318"/>
      <c r="S2968" s="317"/>
      <c r="T2968" s="318"/>
      <c r="U2968" s="317"/>
      <c r="V2968" s="318"/>
      <c r="W2968" s="317"/>
      <c r="X2968" s="318"/>
      <c r="Y2968" s="317"/>
      <c r="Z2968" s="318"/>
      <c r="AA2968" s="317"/>
      <c r="AB2968" s="318"/>
      <c r="AC2968" s="317"/>
      <c r="AD2968" s="318"/>
      <c r="AG2968">
        <f t="shared" si="1365"/>
        <v>0</v>
      </c>
      <c r="AL2968">
        <f t="shared" si="1366"/>
        <v>0</v>
      </c>
      <c r="AN2968" s="167" t="b">
        <f t="shared" si="1367"/>
        <v>0</v>
      </c>
      <c r="AO2968" s="167" t="str">
        <f t="shared" si="1368"/>
        <v/>
      </c>
      <c r="AP2968" s="167" t="b">
        <f t="shared" si="1369"/>
        <v>0</v>
      </c>
      <c r="AQ2968" t="str">
        <f t="shared" si="1370"/>
        <v/>
      </c>
      <c r="AR2968" s="167" t="b">
        <f t="shared" si="1371"/>
        <v>0</v>
      </c>
    </row>
    <row r="2969" spans="1:44" ht="15" customHeight="1">
      <c r="A2969" s="166"/>
      <c r="B2969" s="7"/>
      <c r="C2969" s="220" t="s">
        <v>1162</v>
      </c>
      <c r="D2969" s="319"/>
      <c r="E2969" s="319"/>
      <c r="F2969" s="319"/>
      <c r="G2969" s="319"/>
      <c r="H2969" s="319"/>
      <c r="I2969" s="279"/>
      <c r="J2969" s="279"/>
      <c r="K2969" s="279"/>
      <c r="L2969" s="279"/>
      <c r="M2969" s="279"/>
      <c r="N2969" s="279"/>
      <c r="O2969" s="279"/>
      <c r="P2969" s="279"/>
      <c r="Q2969" s="317"/>
      <c r="R2969" s="318"/>
      <c r="S2969" s="317"/>
      <c r="T2969" s="318"/>
      <c r="U2969" s="317"/>
      <c r="V2969" s="318"/>
      <c r="W2969" s="317"/>
      <c r="X2969" s="318"/>
      <c r="Y2969" s="317"/>
      <c r="Z2969" s="318"/>
      <c r="AA2969" s="317"/>
      <c r="AB2969" s="318"/>
      <c r="AC2969" s="317"/>
      <c r="AD2969" s="318"/>
      <c r="AG2969">
        <f t="shared" si="1365"/>
        <v>0</v>
      </c>
      <c r="AL2969">
        <f t="shared" si="1366"/>
        <v>0</v>
      </c>
      <c r="AN2969" s="167" t="b">
        <f t="shared" si="1367"/>
        <v>0</v>
      </c>
      <c r="AO2969" s="167" t="str">
        <f t="shared" si="1368"/>
        <v/>
      </c>
      <c r="AP2969" s="167" t="b">
        <f t="shared" si="1369"/>
        <v>0</v>
      </c>
      <c r="AQ2969" t="str">
        <f t="shared" si="1370"/>
        <v/>
      </c>
      <c r="AR2969" s="167" t="b">
        <f t="shared" si="1371"/>
        <v>0</v>
      </c>
    </row>
    <row r="2970" spans="1:44" ht="15" customHeight="1">
      <c r="A2970" s="166"/>
      <c r="B2970" s="7"/>
      <c r="C2970" s="220" t="s">
        <v>1163</v>
      </c>
      <c r="D2970" s="319"/>
      <c r="E2970" s="319"/>
      <c r="F2970" s="319"/>
      <c r="G2970" s="319"/>
      <c r="H2970" s="319"/>
      <c r="I2970" s="279"/>
      <c r="J2970" s="279"/>
      <c r="K2970" s="279"/>
      <c r="L2970" s="279"/>
      <c r="M2970" s="279"/>
      <c r="N2970" s="279"/>
      <c r="O2970" s="279"/>
      <c r="P2970" s="279"/>
      <c r="Q2970" s="317"/>
      <c r="R2970" s="318"/>
      <c r="S2970" s="317"/>
      <c r="T2970" s="318"/>
      <c r="U2970" s="317"/>
      <c r="V2970" s="318"/>
      <c r="W2970" s="317"/>
      <c r="X2970" s="318"/>
      <c r="Y2970" s="317"/>
      <c r="Z2970" s="318"/>
      <c r="AA2970" s="317"/>
      <c r="AB2970" s="318"/>
      <c r="AC2970" s="317"/>
      <c r="AD2970" s="318"/>
      <c r="AG2970">
        <f t="shared" si="1365"/>
        <v>0</v>
      </c>
      <c r="AL2970">
        <f t="shared" si="1366"/>
        <v>0</v>
      </c>
      <c r="AN2970" s="167" t="b">
        <f t="shared" si="1367"/>
        <v>0</v>
      </c>
      <c r="AO2970" s="167" t="str">
        <f t="shared" si="1368"/>
        <v/>
      </c>
      <c r="AP2970" s="167" t="b">
        <f t="shared" si="1369"/>
        <v>0</v>
      </c>
      <c r="AQ2970" t="str">
        <f t="shared" si="1370"/>
        <v/>
      </c>
      <c r="AR2970" s="167" t="b">
        <f t="shared" si="1371"/>
        <v>0</v>
      </c>
    </row>
    <row r="2971" spans="1:44" ht="15" customHeight="1">
      <c r="A2971" s="166"/>
      <c r="B2971" s="7"/>
      <c r="C2971" s="220" t="s">
        <v>1164</v>
      </c>
      <c r="D2971" s="319"/>
      <c r="E2971" s="319"/>
      <c r="F2971" s="319"/>
      <c r="G2971" s="319"/>
      <c r="H2971" s="319"/>
      <c r="I2971" s="279"/>
      <c r="J2971" s="279"/>
      <c r="K2971" s="279"/>
      <c r="L2971" s="279"/>
      <c r="M2971" s="279"/>
      <c r="N2971" s="279"/>
      <c r="O2971" s="279"/>
      <c r="P2971" s="279"/>
      <c r="Q2971" s="317"/>
      <c r="R2971" s="318"/>
      <c r="S2971" s="317"/>
      <c r="T2971" s="318"/>
      <c r="U2971" s="317"/>
      <c r="V2971" s="318"/>
      <c r="W2971" s="317"/>
      <c r="X2971" s="318"/>
      <c r="Y2971" s="317"/>
      <c r="Z2971" s="318"/>
      <c r="AA2971" s="317"/>
      <c r="AB2971" s="318"/>
      <c r="AC2971" s="317"/>
      <c r="AD2971" s="318"/>
      <c r="AG2971">
        <f t="shared" si="1365"/>
        <v>0</v>
      </c>
      <c r="AL2971">
        <f t="shared" si="1366"/>
        <v>0</v>
      </c>
      <c r="AN2971" s="167" t="b">
        <f t="shared" si="1367"/>
        <v>0</v>
      </c>
      <c r="AO2971" s="167" t="str">
        <f t="shared" si="1368"/>
        <v/>
      </c>
      <c r="AP2971" s="167" t="b">
        <f t="shared" si="1369"/>
        <v>0</v>
      </c>
      <c r="AQ2971" t="str">
        <f t="shared" si="1370"/>
        <v/>
      </c>
      <c r="AR2971" s="167" t="b">
        <f t="shared" si="1371"/>
        <v>0</v>
      </c>
    </row>
    <row r="2972" spans="1:44" ht="15" customHeight="1">
      <c r="A2972" s="166"/>
      <c r="B2972" s="7"/>
      <c r="C2972" s="220" t="s">
        <v>1165</v>
      </c>
      <c r="D2972" s="319"/>
      <c r="E2972" s="319"/>
      <c r="F2972" s="319"/>
      <c r="G2972" s="319"/>
      <c r="H2972" s="319"/>
      <c r="I2972" s="279"/>
      <c r="J2972" s="279"/>
      <c r="K2972" s="279"/>
      <c r="L2972" s="279"/>
      <c r="M2972" s="279"/>
      <c r="N2972" s="279"/>
      <c r="O2972" s="279"/>
      <c r="P2972" s="279"/>
      <c r="Q2972" s="317"/>
      <c r="R2972" s="318"/>
      <c r="S2972" s="317"/>
      <c r="T2972" s="318"/>
      <c r="U2972" s="317"/>
      <c r="V2972" s="318"/>
      <c r="W2972" s="317"/>
      <c r="X2972" s="318"/>
      <c r="Y2972" s="317"/>
      <c r="Z2972" s="318"/>
      <c r="AA2972" s="317"/>
      <c r="AB2972" s="318"/>
      <c r="AC2972" s="317"/>
      <c r="AD2972" s="318"/>
      <c r="AG2972">
        <f t="shared" si="1365"/>
        <v>0</v>
      </c>
      <c r="AL2972">
        <f t="shared" si="1366"/>
        <v>0</v>
      </c>
      <c r="AN2972" s="167" t="b">
        <f t="shared" si="1367"/>
        <v>0</v>
      </c>
      <c r="AO2972" s="167" t="str">
        <f t="shared" si="1368"/>
        <v/>
      </c>
      <c r="AP2972" s="167" t="b">
        <f t="shared" si="1369"/>
        <v>0</v>
      </c>
      <c r="AQ2972" t="str">
        <f t="shared" si="1370"/>
        <v/>
      </c>
      <c r="AR2972" s="167" t="b">
        <f t="shared" si="1371"/>
        <v>0</v>
      </c>
    </row>
    <row r="2973" spans="1:44" ht="15" customHeight="1">
      <c r="A2973" s="166"/>
      <c r="B2973" s="7"/>
      <c r="C2973" s="220" t="s">
        <v>1166</v>
      </c>
      <c r="D2973" s="319"/>
      <c r="E2973" s="319"/>
      <c r="F2973" s="319"/>
      <c r="G2973" s="319"/>
      <c r="H2973" s="319"/>
      <c r="I2973" s="279"/>
      <c r="J2973" s="279"/>
      <c r="K2973" s="279"/>
      <c r="L2973" s="279"/>
      <c r="M2973" s="279"/>
      <c r="N2973" s="279"/>
      <c r="O2973" s="279"/>
      <c r="P2973" s="279"/>
      <c r="Q2973" s="317"/>
      <c r="R2973" s="318"/>
      <c r="S2973" s="317"/>
      <c r="T2973" s="318"/>
      <c r="U2973" s="317"/>
      <c r="V2973" s="318"/>
      <c r="W2973" s="317"/>
      <c r="X2973" s="318"/>
      <c r="Y2973" s="317"/>
      <c r="Z2973" s="318"/>
      <c r="AA2973" s="317"/>
      <c r="AB2973" s="318"/>
      <c r="AC2973" s="317"/>
      <c r="AD2973" s="318"/>
      <c r="AG2973">
        <f t="shared" si="1365"/>
        <v>0</v>
      </c>
      <c r="AL2973">
        <f t="shared" si="1366"/>
        <v>0</v>
      </c>
      <c r="AN2973" s="167" t="b">
        <f t="shared" si="1367"/>
        <v>0</v>
      </c>
      <c r="AO2973" s="167" t="str">
        <f t="shared" si="1368"/>
        <v/>
      </c>
      <c r="AP2973" s="167" t="b">
        <f t="shared" si="1369"/>
        <v>0</v>
      </c>
      <c r="AQ2973" t="str">
        <f t="shared" si="1370"/>
        <v/>
      </c>
      <c r="AR2973" s="167" t="b">
        <f t="shared" si="1371"/>
        <v>0</v>
      </c>
    </row>
    <row r="2974" spans="1:44" ht="15" customHeight="1">
      <c r="A2974" s="166"/>
      <c r="B2974" s="7"/>
      <c r="C2974" s="220" t="s">
        <v>1167</v>
      </c>
      <c r="D2974" s="319"/>
      <c r="E2974" s="319"/>
      <c r="F2974" s="319"/>
      <c r="G2974" s="319"/>
      <c r="H2974" s="319"/>
      <c r="I2974" s="279"/>
      <c r="J2974" s="279"/>
      <c r="K2974" s="279"/>
      <c r="L2974" s="279"/>
      <c r="M2974" s="279"/>
      <c r="N2974" s="279"/>
      <c r="O2974" s="279"/>
      <c r="P2974" s="279"/>
      <c r="Q2974" s="317"/>
      <c r="R2974" s="318"/>
      <c r="S2974" s="317"/>
      <c r="T2974" s="318"/>
      <c r="U2974" s="317"/>
      <c r="V2974" s="318"/>
      <c r="W2974" s="317"/>
      <c r="X2974" s="318"/>
      <c r="Y2974" s="317"/>
      <c r="Z2974" s="318"/>
      <c r="AA2974" s="317"/>
      <c r="AB2974" s="318"/>
      <c r="AC2974" s="317"/>
      <c r="AD2974" s="318"/>
      <c r="AG2974">
        <f t="shared" si="1365"/>
        <v>0</v>
      </c>
      <c r="AL2974">
        <f t="shared" si="1366"/>
        <v>0</v>
      </c>
      <c r="AN2974" s="167" t="b">
        <f t="shared" si="1367"/>
        <v>0</v>
      </c>
      <c r="AO2974" s="167" t="str">
        <f t="shared" si="1368"/>
        <v/>
      </c>
      <c r="AP2974" s="167" t="b">
        <f t="shared" si="1369"/>
        <v>0</v>
      </c>
      <c r="AQ2974" t="str">
        <f t="shared" si="1370"/>
        <v/>
      </c>
      <c r="AR2974" s="167" t="b">
        <f t="shared" si="1371"/>
        <v>0</v>
      </c>
    </row>
    <row r="2975" spans="1:44" ht="15" customHeight="1">
      <c r="A2975" s="166"/>
      <c r="B2975" s="7"/>
      <c r="C2975" s="220" t="s">
        <v>1168</v>
      </c>
      <c r="D2975" s="319"/>
      <c r="E2975" s="319"/>
      <c r="F2975" s="319"/>
      <c r="G2975" s="319"/>
      <c r="H2975" s="319"/>
      <c r="I2975" s="279"/>
      <c r="J2975" s="279"/>
      <c r="K2975" s="279"/>
      <c r="L2975" s="279"/>
      <c r="M2975" s="279"/>
      <c r="N2975" s="279"/>
      <c r="O2975" s="279"/>
      <c r="P2975" s="279"/>
      <c r="Q2975" s="317"/>
      <c r="R2975" s="318"/>
      <c r="S2975" s="317"/>
      <c r="T2975" s="318"/>
      <c r="U2975" s="317"/>
      <c r="V2975" s="318"/>
      <c r="W2975" s="317"/>
      <c r="X2975" s="318"/>
      <c r="Y2975" s="317"/>
      <c r="Z2975" s="318"/>
      <c r="AA2975" s="317"/>
      <c r="AB2975" s="318"/>
      <c r="AC2975" s="317"/>
      <c r="AD2975" s="318"/>
      <c r="AG2975">
        <f t="shared" si="1365"/>
        <v>0</v>
      </c>
      <c r="AL2975">
        <f t="shared" si="1366"/>
        <v>0</v>
      </c>
      <c r="AN2975" s="167" t="b">
        <f t="shared" si="1367"/>
        <v>0</v>
      </c>
      <c r="AO2975" s="167" t="str">
        <f t="shared" si="1368"/>
        <v/>
      </c>
      <c r="AP2975" s="167" t="b">
        <f t="shared" si="1369"/>
        <v>0</v>
      </c>
      <c r="AQ2975" t="str">
        <f t="shared" si="1370"/>
        <v/>
      </c>
      <c r="AR2975" s="167" t="b">
        <f t="shared" si="1371"/>
        <v>0</v>
      </c>
    </row>
    <row r="2976" spans="1:44" ht="15" customHeight="1">
      <c r="A2976" s="166"/>
      <c r="B2976" s="7"/>
      <c r="C2976" s="220" t="s">
        <v>1169</v>
      </c>
      <c r="D2976" s="319"/>
      <c r="E2976" s="319"/>
      <c r="F2976" s="319"/>
      <c r="G2976" s="319"/>
      <c r="H2976" s="319"/>
      <c r="I2976" s="279"/>
      <c r="J2976" s="279"/>
      <c r="K2976" s="279"/>
      <c r="L2976" s="279"/>
      <c r="M2976" s="279"/>
      <c r="N2976" s="279"/>
      <c r="O2976" s="279"/>
      <c r="P2976" s="279"/>
      <c r="Q2976" s="317"/>
      <c r="R2976" s="318"/>
      <c r="S2976" s="317"/>
      <c r="T2976" s="318"/>
      <c r="U2976" s="317"/>
      <c r="V2976" s="318"/>
      <c r="W2976" s="317"/>
      <c r="X2976" s="318"/>
      <c r="Y2976" s="317"/>
      <c r="Z2976" s="318"/>
      <c r="AA2976" s="317"/>
      <c r="AB2976" s="318"/>
      <c r="AC2976" s="317"/>
      <c r="AD2976" s="318"/>
      <c r="AG2976">
        <f t="shared" si="1365"/>
        <v>0</v>
      </c>
      <c r="AL2976">
        <f t="shared" si="1366"/>
        <v>0</v>
      </c>
      <c r="AN2976" s="167" t="b">
        <f t="shared" si="1367"/>
        <v>0</v>
      </c>
      <c r="AO2976" s="167" t="str">
        <f t="shared" si="1368"/>
        <v/>
      </c>
      <c r="AP2976" s="167" t="b">
        <f t="shared" si="1369"/>
        <v>0</v>
      </c>
      <c r="AQ2976" t="str">
        <f t="shared" si="1370"/>
        <v/>
      </c>
      <c r="AR2976" s="167" t="b">
        <f t="shared" si="1371"/>
        <v>0</v>
      </c>
    </row>
    <row r="2977" spans="1:44" ht="15" customHeight="1">
      <c r="A2977" s="166"/>
      <c r="B2977" s="7"/>
      <c r="C2977" s="220" t="s">
        <v>1170</v>
      </c>
      <c r="D2977" s="319"/>
      <c r="E2977" s="319"/>
      <c r="F2977" s="319"/>
      <c r="G2977" s="319"/>
      <c r="H2977" s="319"/>
      <c r="I2977" s="279"/>
      <c r="J2977" s="279"/>
      <c r="K2977" s="279"/>
      <c r="L2977" s="279"/>
      <c r="M2977" s="279"/>
      <c r="N2977" s="279"/>
      <c r="O2977" s="279"/>
      <c r="P2977" s="279"/>
      <c r="Q2977" s="317"/>
      <c r="R2977" s="318"/>
      <c r="S2977" s="317"/>
      <c r="T2977" s="318"/>
      <c r="U2977" s="317"/>
      <c r="V2977" s="318"/>
      <c r="W2977" s="317"/>
      <c r="X2977" s="318"/>
      <c r="Y2977" s="317"/>
      <c r="Z2977" s="318"/>
      <c r="AA2977" s="317"/>
      <c r="AB2977" s="318"/>
      <c r="AC2977" s="317"/>
      <c r="AD2977" s="318"/>
      <c r="AG2977">
        <f t="shared" si="1365"/>
        <v>0</v>
      </c>
      <c r="AL2977">
        <f t="shared" si="1366"/>
        <v>0</v>
      </c>
      <c r="AN2977" s="167" t="b">
        <f t="shared" si="1367"/>
        <v>0</v>
      </c>
      <c r="AO2977" s="167" t="str">
        <f t="shared" si="1368"/>
        <v/>
      </c>
      <c r="AP2977" s="167" t="b">
        <f t="shared" si="1369"/>
        <v>0</v>
      </c>
      <c r="AQ2977" t="str">
        <f t="shared" si="1370"/>
        <v/>
      </c>
      <c r="AR2977" s="167" t="b">
        <f t="shared" si="1371"/>
        <v>0</v>
      </c>
    </row>
    <row r="2978" spans="1:44" ht="15" customHeight="1">
      <c r="A2978" s="166"/>
      <c r="B2978" s="7"/>
      <c r="C2978" s="220" t="s">
        <v>1171</v>
      </c>
      <c r="D2978" s="319"/>
      <c r="E2978" s="319"/>
      <c r="F2978" s="319"/>
      <c r="G2978" s="319"/>
      <c r="H2978" s="319"/>
      <c r="I2978" s="279"/>
      <c r="J2978" s="279"/>
      <c r="K2978" s="279"/>
      <c r="L2978" s="279"/>
      <c r="M2978" s="279"/>
      <c r="N2978" s="279"/>
      <c r="O2978" s="279"/>
      <c r="P2978" s="279"/>
      <c r="Q2978" s="317"/>
      <c r="R2978" s="318"/>
      <c r="S2978" s="317"/>
      <c r="T2978" s="318"/>
      <c r="U2978" s="317"/>
      <c r="V2978" s="318"/>
      <c r="W2978" s="317"/>
      <c r="X2978" s="318"/>
      <c r="Y2978" s="317"/>
      <c r="Z2978" s="318"/>
      <c r="AA2978" s="317"/>
      <c r="AB2978" s="318"/>
      <c r="AC2978" s="317"/>
      <c r="AD2978" s="318"/>
      <c r="AG2978">
        <f t="shared" si="1365"/>
        <v>0</v>
      </c>
      <c r="AL2978">
        <f t="shared" si="1366"/>
        <v>0</v>
      </c>
      <c r="AN2978" s="167" t="b">
        <f t="shared" si="1367"/>
        <v>0</v>
      </c>
      <c r="AO2978" s="167" t="str">
        <f t="shared" si="1368"/>
        <v/>
      </c>
      <c r="AP2978" s="167" t="b">
        <f t="shared" si="1369"/>
        <v>0</v>
      </c>
      <c r="AQ2978" t="str">
        <f t="shared" si="1370"/>
        <v/>
      </c>
      <c r="AR2978" s="167" t="b">
        <f t="shared" si="1371"/>
        <v>0</v>
      </c>
    </row>
    <row r="2979" spans="1:44" ht="15" customHeight="1">
      <c r="A2979" s="166"/>
      <c r="B2979" s="7"/>
      <c r="C2979" s="220" t="s">
        <v>1172</v>
      </c>
      <c r="D2979" s="319"/>
      <c r="E2979" s="319"/>
      <c r="F2979" s="319"/>
      <c r="G2979" s="319"/>
      <c r="H2979" s="319"/>
      <c r="I2979" s="279"/>
      <c r="J2979" s="279"/>
      <c r="K2979" s="279"/>
      <c r="L2979" s="279"/>
      <c r="M2979" s="279"/>
      <c r="N2979" s="279"/>
      <c r="O2979" s="279"/>
      <c r="P2979" s="279"/>
      <c r="Q2979" s="317"/>
      <c r="R2979" s="318"/>
      <c r="S2979" s="317"/>
      <c r="T2979" s="318"/>
      <c r="U2979" s="317"/>
      <c r="V2979" s="318"/>
      <c r="W2979" s="317"/>
      <c r="X2979" s="318"/>
      <c r="Y2979" s="317"/>
      <c r="Z2979" s="318"/>
      <c r="AA2979" s="317"/>
      <c r="AB2979" s="318"/>
      <c r="AC2979" s="317"/>
      <c r="AD2979" s="318"/>
      <c r="AG2979">
        <f t="shared" si="1365"/>
        <v>0</v>
      </c>
      <c r="AL2979">
        <f t="shared" si="1366"/>
        <v>0</v>
      </c>
      <c r="AN2979" s="167" t="b">
        <f t="shared" si="1367"/>
        <v>0</v>
      </c>
      <c r="AO2979" s="167" t="str">
        <f t="shared" si="1368"/>
        <v/>
      </c>
      <c r="AP2979" s="167" t="b">
        <f t="shared" si="1369"/>
        <v>0</v>
      </c>
      <c r="AQ2979" t="str">
        <f t="shared" si="1370"/>
        <v/>
      </c>
      <c r="AR2979" s="167" t="b">
        <f t="shared" si="1371"/>
        <v>0</v>
      </c>
    </row>
    <row r="2980" spans="1:44" ht="15" customHeight="1">
      <c r="A2980" s="166"/>
      <c r="B2980" s="7"/>
      <c r="C2980" s="220" t="s">
        <v>1173</v>
      </c>
      <c r="D2980" s="319"/>
      <c r="E2980" s="319"/>
      <c r="F2980" s="319"/>
      <c r="G2980" s="319"/>
      <c r="H2980" s="319"/>
      <c r="I2980" s="279"/>
      <c r="J2980" s="279"/>
      <c r="K2980" s="279"/>
      <c r="L2980" s="279"/>
      <c r="M2980" s="279"/>
      <c r="N2980" s="279"/>
      <c r="O2980" s="279"/>
      <c r="P2980" s="279"/>
      <c r="Q2980" s="317"/>
      <c r="R2980" s="318"/>
      <c r="S2980" s="317"/>
      <c r="T2980" s="318"/>
      <c r="U2980" s="317"/>
      <c r="V2980" s="318"/>
      <c r="W2980" s="317"/>
      <c r="X2980" s="318"/>
      <c r="Y2980" s="317"/>
      <c r="Z2980" s="318"/>
      <c r="AA2980" s="317"/>
      <c r="AB2980" s="318"/>
      <c r="AC2980" s="317"/>
      <c r="AD2980" s="318"/>
      <c r="AG2980">
        <f t="shared" si="1365"/>
        <v>0</v>
      </c>
      <c r="AL2980">
        <f t="shared" si="1366"/>
        <v>0</v>
      </c>
      <c r="AN2980" s="167" t="b">
        <f t="shared" si="1367"/>
        <v>0</v>
      </c>
      <c r="AO2980" s="167" t="str">
        <f t="shared" si="1368"/>
        <v/>
      </c>
      <c r="AP2980" s="167" t="b">
        <f t="shared" si="1369"/>
        <v>0</v>
      </c>
      <c r="AQ2980" t="str">
        <f t="shared" si="1370"/>
        <v/>
      </c>
      <c r="AR2980" s="167" t="b">
        <f t="shared" si="1371"/>
        <v>0</v>
      </c>
    </row>
    <row r="2981" spans="1:44" ht="15" customHeight="1">
      <c r="A2981" s="166"/>
      <c r="B2981" s="7"/>
      <c r="C2981" s="220" t="s">
        <v>1174</v>
      </c>
      <c r="D2981" s="319"/>
      <c r="E2981" s="319"/>
      <c r="F2981" s="319"/>
      <c r="G2981" s="319"/>
      <c r="H2981" s="319"/>
      <c r="I2981" s="279"/>
      <c r="J2981" s="279"/>
      <c r="K2981" s="279"/>
      <c r="L2981" s="279"/>
      <c r="M2981" s="279"/>
      <c r="N2981" s="279"/>
      <c r="O2981" s="279"/>
      <c r="P2981" s="279"/>
      <c r="Q2981" s="317"/>
      <c r="R2981" s="318"/>
      <c r="S2981" s="317"/>
      <c r="T2981" s="318"/>
      <c r="U2981" s="317"/>
      <c r="V2981" s="318"/>
      <c r="W2981" s="317"/>
      <c r="X2981" s="318"/>
      <c r="Y2981" s="317"/>
      <c r="Z2981" s="318"/>
      <c r="AA2981" s="317"/>
      <c r="AB2981" s="318"/>
      <c r="AC2981" s="317"/>
      <c r="AD2981" s="318"/>
      <c r="AG2981">
        <f t="shared" si="1365"/>
        <v>0</v>
      </c>
      <c r="AL2981">
        <f t="shared" si="1366"/>
        <v>0</v>
      </c>
      <c r="AN2981" s="167" t="b">
        <f t="shared" si="1367"/>
        <v>0</v>
      </c>
      <c r="AO2981" s="167" t="str">
        <f t="shared" si="1368"/>
        <v/>
      </c>
      <c r="AP2981" s="167" t="b">
        <f t="shared" si="1369"/>
        <v>0</v>
      </c>
      <c r="AQ2981" t="str">
        <f t="shared" si="1370"/>
        <v/>
      </c>
      <c r="AR2981" s="167" t="b">
        <f t="shared" si="1371"/>
        <v>0</v>
      </c>
    </row>
    <row r="2982" spans="1:44" ht="15" customHeight="1">
      <c r="A2982" s="166"/>
      <c r="B2982" s="7"/>
      <c r="C2982" s="220" t="s">
        <v>1175</v>
      </c>
      <c r="D2982" s="319"/>
      <c r="E2982" s="319"/>
      <c r="F2982" s="319"/>
      <c r="G2982" s="319"/>
      <c r="H2982" s="319"/>
      <c r="I2982" s="279"/>
      <c r="J2982" s="279"/>
      <c r="K2982" s="279"/>
      <c r="L2982" s="279"/>
      <c r="M2982" s="279"/>
      <c r="N2982" s="279"/>
      <c r="O2982" s="279"/>
      <c r="P2982" s="279"/>
      <c r="Q2982" s="317"/>
      <c r="R2982" s="318"/>
      <c r="S2982" s="317"/>
      <c r="T2982" s="318"/>
      <c r="U2982" s="317"/>
      <c r="V2982" s="318"/>
      <c r="W2982" s="317"/>
      <c r="X2982" s="318"/>
      <c r="Y2982" s="317"/>
      <c r="Z2982" s="318"/>
      <c r="AA2982" s="317"/>
      <c r="AB2982" s="318"/>
      <c r="AC2982" s="317"/>
      <c r="AD2982" s="318"/>
      <c r="AG2982">
        <f t="shared" si="1365"/>
        <v>0</v>
      </c>
      <c r="AL2982">
        <f t="shared" si="1366"/>
        <v>0</v>
      </c>
      <c r="AN2982" s="167" t="b">
        <f t="shared" si="1367"/>
        <v>0</v>
      </c>
      <c r="AO2982" s="167" t="str">
        <f t="shared" si="1368"/>
        <v/>
      </c>
      <c r="AP2982" s="167" t="b">
        <f t="shared" si="1369"/>
        <v>0</v>
      </c>
      <c r="AQ2982" t="str">
        <f t="shared" si="1370"/>
        <v/>
      </c>
      <c r="AR2982" s="167" t="b">
        <f t="shared" si="1371"/>
        <v>0</v>
      </c>
    </row>
    <row r="2983" spans="1:44" ht="15" customHeight="1">
      <c r="A2983" s="166"/>
      <c r="B2983" s="7"/>
      <c r="C2983" s="220" t="s">
        <v>1176</v>
      </c>
      <c r="D2983" s="319"/>
      <c r="E2983" s="319"/>
      <c r="F2983" s="319"/>
      <c r="G2983" s="319"/>
      <c r="H2983" s="319"/>
      <c r="I2983" s="279"/>
      <c r="J2983" s="279"/>
      <c r="K2983" s="279"/>
      <c r="L2983" s="279"/>
      <c r="M2983" s="279"/>
      <c r="N2983" s="279"/>
      <c r="O2983" s="279"/>
      <c r="P2983" s="279"/>
      <c r="Q2983" s="317"/>
      <c r="R2983" s="318"/>
      <c r="S2983" s="317"/>
      <c r="T2983" s="318"/>
      <c r="U2983" s="317"/>
      <c r="V2983" s="318"/>
      <c r="W2983" s="317"/>
      <c r="X2983" s="318"/>
      <c r="Y2983" s="317"/>
      <c r="Z2983" s="318"/>
      <c r="AA2983" s="317"/>
      <c r="AB2983" s="318"/>
      <c r="AC2983" s="317"/>
      <c r="AD2983" s="318"/>
      <c r="AG2983">
        <f t="shared" si="1365"/>
        <v>0</v>
      </c>
      <c r="AL2983">
        <f t="shared" si="1366"/>
        <v>0</v>
      </c>
      <c r="AN2983" s="167" t="b">
        <f t="shared" si="1367"/>
        <v>0</v>
      </c>
      <c r="AO2983" s="167" t="str">
        <f t="shared" si="1368"/>
        <v/>
      </c>
      <c r="AP2983" s="167" t="b">
        <f t="shared" si="1369"/>
        <v>0</v>
      </c>
      <c r="AQ2983" t="str">
        <f t="shared" si="1370"/>
        <v/>
      </c>
      <c r="AR2983" s="167" t="b">
        <f t="shared" si="1371"/>
        <v>0</v>
      </c>
    </row>
    <row r="2984" spans="1:44" ht="15" customHeight="1">
      <c r="A2984" s="166"/>
      <c r="B2984" s="7"/>
      <c r="C2984" s="220" t="s">
        <v>1177</v>
      </c>
      <c r="D2984" s="319"/>
      <c r="E2984" s="319"/>
      <c r="F2984" s="319"/>
      <c r="G2984" s="319"/>
      <c r="H2984" s="319"/>
      <c r="I2984" s="279"/>
      <c r="J2984" s="279"/>
      <c r="K2984" s="279"/>
      <c r="L2984" s="279"/>
      <c r="M2984" s="279"/>
      <c r="N2984" s="279"/>
      <c r="O2984" s="279"/>
      <c r="P2984" s="279"/>
      <c r="Q2984" s="317"/>
      <c r="R2984" s="318"/>
      <c r="S2984" s="317"/>
      <c r="T2984" s="318"/>
      <c r="U2984" s="317"/>
      <c r="V2984" s="318"/>
      <c r="W2984" s="317"/>
      <c r="X2984" s="318"/>
      <c r="Y2984" s="317"/>
      <c r="Z2984" s="318"/>
      <c r="AA2984" s="317"/>
      <c r="AB2984" s="318"/>
      <c r="AC2984" s="317"/>
      <c r="AD2984" s="318"/>
      <c r="AG2984">
        <f t="shared" si="1365"/>
        <v>0</v>
      </c>
      <c r="AL2984">
        <f t="shared" si="1366"/>
        <v>0</v>
      </c>
      <c r="AN2984" s="167" t="b">
        <f t="shared" si="1367"/>
        <v>0</v>
      </c>
      <c r="AO2984" s="167" t="str">
        <f t="shared" si="1368"/>
        <v/>
      </c>
      <c r="AP2984" s="167" t="b">
        <f t="shared" si="1369"/>
        <v>0</v>
      </c>
      <c r="AQ2984" t="str">
        <f t="shared" si="1370"/>
        <v/>
      </c>
      <c r="AR2984" s="167" t="b">
        <f t="shared" si="1371"/>
        <v>0</v>
      </c>
    </row>
    <row r="2985" spans="1:44" ht="15" customHeight="1">
      <c r="A2985" s="166"/>
      <c r="B2985" s="7"/>
      <c r="C2985" s="220" t="s">
        <v>1178</v>
      </c>
      <c r="D2985" s="319"/>
      <c r="E2985" s="319"/>
      <c r="F2985" s="319"/>
      <c r="G2985" s="319"/>
      <c r="H2985" s="319"/>
      <c r="I2985" s="279"/>
      <c r="J2985" s="279"/>
      <c r="K2985" s="279"/>
      <c r="L2985" s="279"/>
      <c r="M2985" s="279"/>
      <c r="N2985" s="279"/>
      <c r="O2985" s="279"/>
      <c r="P2985" s="279"/>
      <c r="Q2985" s="317"/>
      <c r="R2985" s="318"/>
      <c r="S2985" s="317"/>
      <c r="T2985" s="318"/>
      <c r="U2985" s="317"/>
      <c r="V2985" s="318"/>
      <c r="W2985" s="317"/>
      <c r="X2985" s="318"/>
      <c r="Y2985" s="317"/>
      <c r="Z2985" s="318"/>
      <c r="AA2985" s="317"/>
      <c r="AB2985" s="318"/>
      <c r="AC2985" s="317"/>
      <c r="AD2985" s="318"/>
      <c r="AG2985">
        <f t="shared" si="1365"/>
        <v>0</v>
      </c>
      <c r="AL2985">
        <f t="shared" si="1366"/>
        <v>0</v>
      </c>
      <c r="AN2985" s="167" t="b">
        <f t="shared" si="1367"/>
        <v>0</v>
      </c>
      <c r="AO2985" s="167" t="str">
        <f t="shared" si="1368"/>
        <v/>
      </c>
      <c r="AP2985" s="167" t="b">
        <f t="shared" si="1369"/>
        <v>0</v>
      </c>
      <c r="AQ2985" t="str">
        <f t="shared" si="1370"/>
        <v/>
      </c>
      <c r="AR2985" s="167" t="b">
        <f t="shared" si="1371"/>
        <v>0</v>
      </c>
    </row>
    <row r="2986" spans="1:44" ht="15" customHeight="1">
      <c r="A2986" s="166"/>
      <c r="B2986" s="7"/>
      <c r="C2986" s="220" t="s">
        <v>1179</v>
      </c>
      <c r="D2986" s="319"/>
      <c r="E2986" s="319"/>
      <c r="F2986" s="319"/>
      <c r="G2986" s="319"/>
      <c r="H2986" s="319"/>
      <c r="I2986" s="279"/>
      <c r="J2986" s="279"/>
      <c r="K2986" s="279"/>
      <c r="L2986" s="279"/>
      <c r="M2986" s="279"/>
      <c r="N2986" s="279"/>
      <c r="O2986" s="279"/>
      <c r="P2986" s="279"/>
      <c r="Q2986" s="317"/>
      <c r="R2986" s="318"/>
      <c r="S2986" s="317"/>
      <c r="T2986" s="318"/>
      <c r="U2986" s="317"/>
      <c r="V2986" s="318"/>
      <c r="W2986" s="317"/>
      <c r="X2986" s="318"/>
      <c r="Y2986" s="317"/>
      <c r="Z2986" s="318"/>
      <c r="AA2986" s="317"/>
      <c r="AB2986" s="318"/>
      <c r="AC2986" s="317"/>
      <c r="AD2986" s="318"/>
      <c r="AG2986">
        <f t="shared" si="1365"/>
        <v>0</v>
      </c>
      <c r="AL2986">
        <f t="shared" si="1366"/>
        <v>0</v>
      </c>
      <c r="AN2986" s="167" t="b">
        <f t="shared" si="1367"/>
        <v>0</v>
      </c>
      <c r="AO2986" s="167" t="str">
        <f t="shared" si="1368"/>
        <v/>
      </c>
      <c r="AP2986" s="167" t="b">
        <f t="shared" si="1369"/>
        <v>0</v>
      </c>
      <c r="AQ2986" t="str">
        <f t="shared" si="1370"/>
        <v/>
      </c>
      <c r="AR2986" s="167" t="b">
        <f t="shared" si="1371"/>
        <v>0</v>
      </c>
    </row>
    <row r="2987" spans="1:44" ht="15" customHeight="1">
      <c r="A2987" s="166"/>
      <c r="B2987" s="7"/>
      <c r="C2987" s="220" t="s">
        <v>1180</v>
      </c>
      <c r="D2987" s="319"/>
      <c r="E2987" s="319"/>
      <c r="F2987" s="319"/>
      <c r="G2987" s="319"/>
      <c r="H2987" s="319"/>
      <c r="I2987" s="279"/>
      <c r="J2987" s="279"/>
      <c r="K2987" s="279"/>
      <c r="L2987" s="279"/>
      <c r="M2987" s="279"/>
      <c r="N2987" s="279"/>
      <c r="O2987" s="279"/>
      <c r="P2987" s="279"/>
      <c r="Q2987" s="317"/>
      <c r="R2987" s="318"/>
      <c r="S2987" s="317"/>
      <c r="T2987" s="318"/>
      <c r="U2987" s="317"/>
      <c r="V2987" s="318"/>
      <c r="W2987" s="317"/>
      <c r="X2987" s="318"/>
      <c r="Y2987" s="317"/>
      <c r="Z2987" s="318"/>
      <c r="AA2987" s="317"/>
      <c r="AB2987" s="318"/>
      <c r="AC2987" s="317"/>
      <c r="AD2987" s="318"/>
      <c r="AG2987">
        <f t="shared" si="1365"/>
        <v>0</v>
      </c>
      <c r="AL2987">
        <f t="shared" si="1366"/>
        <v>0</v>
      </c>
      <c r="AN2987" s="167" t="b">
        <f t="shared" si="1367"/>
        <v>0</v>
      </c>
      <c r="AO2987" s="167" t="str">
        <f t="shared" si="1368"/>
        <v/>
      </c>
      <c r="AP2987" s="167" t="b">
        <f t="shared" si="1369"/>
        <v>0</v>
      </c>
      <c r="AQ2987" t="str">
        <f t="shared" si="1370"/>
        <v/>
      </c>
      <c r="AR2987" s="167" t="b">
        <f t="shared" si="1371"/>
        <v>0</v>
      </c>
    </row>
    <row r="2988" spans="1:44" ht="15" customHeight="1">
      <c r="A2988" s="166"/>
      <c r="B2988" s="7"/>
      <c r="C2988" s="220" t="s">
        <v>1181</v>
      </c>
      <c r="D2988" s="319"/>
      <c r="E2988" s="319"/>
      <c r="F2988" s="319"/>
      <c r="G2988" s="319"/>
      <c r="H2988" s="319"/>
      <c r="I2988" s="279"/>
      <c r="J2988" s="279"/>
      <c r="K2988" s="279"/>
      <c r="L2988" s="279"/>
      <c r="M2988" s="279"/>
      <c r="N2988" s="279"/>
      <c r="O2988" s="279"/>
      <c r="P2988" s="279"/>
      <c r="Q2988" s="317"/>
      <c r="R2988" s="318"/>
      <c r="S2988" s="317"/>
      <c r="T2988" s="318"/>
      <c r="U2988" s="317"/>
      <c r="V2988" s="318"/>
      <c r="W2988" s="317"/>
      <c r="X2988" s="318"/>
      <c r="Y2988" s="317"/>
      <c r="Z2988" s="318"/>
      <c r="AA2988" s="317"/>
      <c r="AB2988" s="318"/>
      <c r="AC2988" s="317"/>
      <c r="AD2988" s="318"/>
      <c r="AG2988">
        <f t="shared" si="1365"/>
        <v>0</v>
      </c>
      <c r="AL2988">
        <f t="shared" si="1366"/>
        <v>0</v>
      </c>
      <c r="AN2988" s="167" t="b">
        <f t="shared" si="1367"/>
        <v>0</v>
      </c>
      <c r="AO2988" s="167" t="str">
        <f t="shared" si="1368"/>
        <v/>
      </c>
      <c r="AP2988" s="167" t="b">
        <f t="shared" si="1369"/>
        <v>0</v>
      </c>
      <c r="AQ2988" t="str">
        <f t="shared" si="1370"/>
        <v/>
      </c>
      <c r="AR2988" s="167" t="b">
        <f t="shared" si="1371"/>
        <v>0</v>
      </c>
    </row>
    <row r="2989" spans="1:44" ht="15" customHeight="1">
      <c r="A2989" s="166"/>
      <c r="B2989" s="7"/>
      <c r="C2989" s="220" t="s">
        <v>1182</v>
      </c>
      <c r="D2989" s="319"/>
      <c r="E2989" s="319"/>
      <c r="F2989" s="319"/>
      <c r="G2989" s="319"/>
      <c r="H2989" s="319"/>
      <c r="I2989" s="279"/>
      <c r="J2989" s="279"/>
      <c r="K2989" s="279"/>
      <c r="L2989" s="279"/>
      <c r="M2989" s="279"/>
      <c r="N2989" s="279"/>
      <c r="O2989" s="279"/>
      <c r="P2989" s="279"/>
      <c r="Q2989" s="317"/>
      <c r="R2989" s="318"/>
      <c r="S2989" s="317"/>
      <c r="T2989" s="318"/>
      <c r="U2989" s="317"/>
      <c r="V2989" s="318"/>
      <c r="W2989" s="317"/>
      <c r="X2989" s="318"/>
      <c r="Y2989" s="317"/>
      <c r="Z2989" s="318"/>
      <c r="AA2989" s="317"/>
      <c r="AB2989" s="318"/>
      <c r="AC2989" s="317"/>
      <c r="AD2989" s="318"/>
      <c r="AG2989">
        <f t="shared" si="1365"/>
        <v>0</v>
      </c>
      <c r="AL2989">
        <f t="shared" si="1366"/>
        <v>0</v>
      </c>
      <c r="AN2989" s="167" t="b">
        <f t="shared" si="1367"/>
        <v>0</v>
      </c>
      <c r="AO2989" s="167" t="str">
        <f t="shared" si="1368"/>
        <v/>
      </c>
      <c r="AP2989" s="167" t="b">
        <f t="shared" si="1369"/>
        <v>0</v>
      </c>
      <c r="AQ2989" t="str">
        <f t="shared" si="1370"/>
        <v/>
      </c>
      <c r="AR2989" s="167" t="b">
        <f t="shared" si="1371"/>
        <v>0</v>
      </c>
    </row>
    <row r="2990" spans="1:44" ht="15" customHeight="1">
      <c r="A2990" s="166"/>
      <c r="B2990" s="7"/>
      <c r="C2990" s="220" t="s">
        <v>1183</v>
      </c>
      <c r="D2990" s="319"/>
      <c r="E2990" s="319"/>
      <c r="F2990" s="319"/>
      <c r="G2990" s="319"/>
      <c r="H2990" s="319"/>
      <c r="I2990" s="279"/>
      <c r="J2990" s="279"/>
      <c r="K2990" s="279"/>
      <c r="L2990" s="279"/>
      <c r="M2990" s="279"/>
      <c r="N2990" s="279"/>
      <c r="O2990" s="279"/>
      <c r="P2990" s="279"/>
      <c r="Q2990" s="317"/>
      <c r="R2990" s="318"/>
      <c r="S2990" s="317"/>
      <c r="T2990" s="318"/>
      <c r="U2990" s="317"/>
      <c r="V2990" s="318"/>
      <c r="W2990" s="317"/>
      <c r="X2990" s="318"/>
      <c r="Y2990" s="317"/>
      <c r="Z2990" s="318"/>
      <c r="AA2990" s="317"/>
      <c r="AB2990" s="318"/>
      <c r="AC2990" s="317"/>
      <c r="AD2990" s="318"/>
      <c r="AG2990">
        <f t="shared" si="1365"/>
        <v>0</v>
      </c>
      <c r="AL2990">
        <f t="shared" si="1366"/>
        <v>0</v>
      </c>
      <c r="AN2990" s="167" t="b">
        <f t="shared" si="1367"/>
        <v>0</v>
      </c>
      <c r="AO2990" s="167" t="str">
        <f t="shared" si="1368"/>
        <v/>
      </c>
      <c r="AP2990" s="167" t="b">
        <f t="shared" si="1369"/>
        <v>0</v>
      </c>
      <c r="AQ2990" t="str">
        <f t="shared" si="1370"/>
        <v/>
      </c>
      <c r="AR2990" s="167" t="b">
        <f t="shared" si="1371"/>
        <v>0</v>
      </c>
    </row>
    <row r="2991" spans="1:44" ht="15" customHeight="1">
      <c r="A2991" s="166"/>
      <c r="B2991" s="7"/>
      <c r="C2991" s="220" t="s">
        <v>1184</v>
      </c>
      <c r="D2991" s="319"/>
      <c r="E2991" s="319"/>
      <c r="F2991" s="319"/>
      <c r="G2991" s="319"/>
      <c r="H2991" s="319"/>
      <c r="I2991" s="279"/>
      <c r="J2991" s="279"/>
      <c r="K2991" s="279"/>
      <c r="L2991" s="279"/>
      <c r="M2991" s="279"/>
      <c r="N2991" s="279"/>
      <c r="O2991" s="279"/>
      <c r="P2991" s="279"/>
      <c r="Q2991" s="317"/>
      <c r="R2991" s="318"/>
      <c r="S2991" s="317"/>
      <c r="T2991" s="318"/>
      <c r="U2991" s="317"/>
      <c r="V2991" s="318"/>
      <c r="W2991" s="317"/>
      <c r="X2991" s="318"/>
      <c r="Y2991" s="317"/>
      <c r="Z2991" s="318"/>
      <c r="AA2991" s="317"/>
      <c r="AB2991" s="318"/>
      <c r="AC2991" s="317"/>
      <c r="AD2991" s="318"/>
      <c r="AG2991">
        <f t="shared" si="1365"/>
        <v>0</v>
      </c>
      <c r="AL2991">
        <f t="shared" si="1366"/>
        <v>0</v>
      </c>
      <c r="AN2991" s="167" t="b">
        <f t="shared" si="1367"/>
        <v>0</v>
      </c>
      <c r="AO2991" s="167" t="str">
        <f t="shared" si="1368"/>
        <v/>
      </c>
      <c r="AP2991" s="167" t="b">
        <f t="shared" si="1369"/>
        <v>0</v>
      </c>
      <c r="AQ2991" t="str">
        <f t="shared" si="1370"/>
        <v/>
      </c>
      <c r="AR2991" s="167" t="b">
        <f t="shared" si="1371"/>
        <v>0</v>
      </c>
    </row>
    <row r="2992" spans="1:44" ht="15" customHeight="1">
      <c r="A2992" s="166"/>
      <c r="B2992" s="7"/>
      <c r="C2992" s="220" t="s">
        <v>1185</v>
      </c>
      <c r="D2992" s="319"/>
      <c r="E2992" s="319"/>
      <c r="F2992" s="319"/>
      <c r="G2992" s="319"/>
      <c r="H2992" s="319"/>
      <c r="I2992" s="279"/>
      <c r="J2992" s="279"/>
      <c r="K2992" s="279"/>
      <c r="L2992" s="279"/>
      <c r="M2992" s="279"/>
      <c r="N2992" s="279"/>
      <c r="O2992" s="279"/>
      <c r="P2992" s="279"/>
      <c r="Q2992" s="317"/>
      <c r="R2992" s="318"/>
      <c r="S2992" s="317"/>
      <c r="T2992" s="318"/>
      <c r="U2992" s="317"/>
      <c r="V2992" s="318"/>
      <c r="W2992" s="317"/>
      <c r="X2992" s="318"/>
      <c r="Y2992" s="317"/>
      <c r="Z2992" s="318"/>
      <c r="AA2992" s="317"/>
      <c r="AB2992" s="318"/>
      <c r="AC2992" s="317"/>
      <c r="AD2992" s="318"/>
      <c r="AG2992">
        <f t="shared" si="1365"/>
        <v>0</v>
      </c>
      <c r="AL2992">
        <f t="shared" si="1366"/>
        <v>0</v>
      </c>
      <c r="AN2992" s="167" t="b">
        <f t="shared" si="1367"/>
        <v>0</v>
      </c>
      <c r="AO2992" s="167" t="str">
        <f t="shared" si="1368"/>
        <v/>
      </c>
      <c r="AP2992" s="167" t="b">
        <f t="shared" si="1369"/>
        <v>0</v>
      </c>
      <c r="AQ2992" t="str">
        <f t="shared" si="1370"/>
        <v/>
      </c>
      <c r="AR2992" s="167" t="b">
        <f t="shared" si="1371"/>
        <v>0</v>
      </c>
    </row>
    <row r="2993" spans="1:44" ht="15" customHeight="1">
      <c r="A2993" s="166"/>
      <c r="B2993" s="7"/>
      <c r="C2993" s="220" t="s">
        <v>1186</v>
      </c>
      <c r="D2993" s="319"/>
      <c r="E2993" s="319"/>
      <c r="F2993" s="319"/>
      <c r="G2993" s="319"/>
      <c r="H2993" s="319"/>
      <c r="I2993" s="279"/>
      <c r="J2993" s="279"/>
      <c r="K2993" s="279"/>
      <c r="L2993" s="279"/>
      <c r="M2993" s="279"/>
      <c r="N2993" s="279"/>
      <c r="O2993" s="279"/>
      <c r="P2993" s="279"/>
      <c r="Q2993" s="317"/>
      <c r="R2993" s="318"/>
      <c r="S2993" s="317"/>
      <c r="T2993" s="318"/>
      <c r="U2993" s="317"/>
      <c r="V2993" s="318"/>
      <c r="W2993" s="317"/>
      <c r="X2993" s="318"/>
      <c r="Y2993" s="317"/>
      <c r="Z2993" s="318"/>
      <c r="AA2993" s="317"/>
      <c r="AB2993" s="318"/>
      <c r="AC2993" s="317"/>
      <c r="AD2993" s="318"/>
      <c r="AG2993">
        <f t="shared" ref="AG2993:AG3056" si="1372">IF(COUNTBLANK(D2993:AD2993)=27,0,IF(OR(AND(COUNTA(D2993)=1,COUNTA(I2993:P2993)=COUNTA($I$2606:$P$2607),COUNTA(Q2993:AD2993)&gt;0),AND(D2993="",COUNTA(I2993:AD2993)=0)),0,1))</f>
        <v>0</v>
      </c>
      <c r="AL2993">
        <f t="shared" ref="AL2993:AL3056" si="1373">IF(AND(AC2993="X",COUNTIF(Q2993:AB2993,"X")&gt;0),1,0)</f>
        <v>0</v>
      </c>
      <c r="AN2993" s="167" t="b">
        <f t="shared" ref="AN2993:AN3056" si="1374">NOT(EXACT(D2993,UPPER(D2993)))</f>
        <v>0</v>
      </c>
      <c r="AO2993" s="167" t="str">
        <f t="shared" ref="AO2993:AO3056" si="1375">SUBSTITUTE( SUBSTITUTE( SUBSTITUTE( SUBSTITUTE( SUBSTITUTE( SUBSTITUTE( SUBSTITUTE( SUBSTITUTE( SUBSTITUTE( SUBSTITUTE(D2993, "á", "a"), "é", "e"), "í", "i"), "ó", "o"), "ú", "u"), "Á", "A"), "É", "E"), "Í", "I"), "Ó", "O"), "Ú", "U")</f>
        <v/>
      </c>
      <c r="AP2993" s="167" t="b">
        <f t="shared" ref="AP2993:AP3056" si="1376">NOT(EXACT(D2993,AO2993))</f>
        <v>0</v>
      </c>
      <c r="AQ2993" t="str">
        <f t="shared" ref="AQ2993:AQ3056" si="1377">SUBSTITUTE((SUBSTITUTE(SUBSTITUTE(SUBSTITUTE(D2993,".",""),",",""),"(","")),")","")</f>
        <v/>
      </c>
      <c r="AR2993" s="167" t="b">
        <f t="shared" ref="AR2993:AR3056" si="1378">NOT(EXACT(D2993,AQ2993))</f>
        <v>0</v>
      </c>
    </row>
    <row r="2994" spans="1:44" ht="15" customHeight="1">
      <c r="A2994" s="166"/>
      <c r="B2994" s="7"/>
      <c r="C2994" s="220" t="s">
        <v>1187</v>
      </c>
      <c r="D2994" s="319"/>
      <c r="E2994" s="319"/>
      <c r="F2994" s="319"/>
      <c r="G2994" s="319"/>
      <c r="H2994" s="319"/>
      <c r="I2994" s="279"/>
      <c r="J2994" s="279"/>
      <c r="K2994" s="279"/>
      <c r="L2994" s="279"/>
      <c r="M2994" s="279"/>
      <c r="N2994" s="279"/>
      <c r="O2994" s="279"/>
      <c r="P2994" s="279"/>
      <c r="Q2994" s="317"/>
      <c r="R2994" s="318"/>
      <c r="S2994" s="317"/>
      <c r="T2994" s="318"/>
      <c r="U2994" s="317"/>
      <c r="V2994" s="318"/>
      <c r="W2994" s="317"/>
      <c r="X2994" s="318"/>
      <c r="Y2994" s="317"/>
      <c r="Z2994" s="318"/>
      <c r="AA2994" s="317"/>
      <c r="AB2994" s="318"/>
      <c r="AC2994" s="317"/>
      <c r="AD2994" s="318"/>
      <c r="AG2994">
        <f t="shared" si="1372"/>
        <v>0</v>
      </c>
      <c r="AL2994">
        <f t="shared" si="1373"/>
        <v>0</v>
      </c>
      <c r="AN2994" s="167" t="b">
        <f t="shared" si="1374"/>
        <v>0</v>
      </c>
      <c r="AO2994" s="167" t="str">
        <f t="shared" si="1375"/>
        <v/>
      </c>
      <c r="AP2994" s="167" t="b">
        <f t="shared" si="1376"/>
        <v>0</v>
      </c>
      <c r="AQ2994" t="str">
        <f t="shared" si="1377"/>
        <v/>
      </c>
      <c r="AR2994" s="167" t="b">
        <f t="shared" si="1378"/>
        <v>0</v>
      </c>
    </row>
    <row r="2995" spans="1:44" ht="15" customHeight="1">
      <c r="A2995" s="166"/>
      <c r="B2995" s="7"/>
      <c r="C2995" s="220" t="s">
        <v>1188</v>
      </c>
      <c r="D2995" s="319"/>
      <c r="E2995" s="319"/>
      <c r="F2995" s="319"/>
      <c r="G2995" s="319"/>
      <c r="H2995" s="319"/>
      <c r="I2995" s="279"/>
      <c r="J2995" s="279"/>
      <c r="K2995" s="279"/>
      <c r="L2995" s="279"/>
      <c r="M2995" s="279"/>
      <c r="N2995" s="279"/>
      <c r="O2995" s="279"/>
      <c r="P2995" s="279"/>
      <c r="Q2995" s="317"/>
      <c r="R2995" s="318"/>
      <c r="S2995" s="317"/>
      <c r="T2995" s="318"/>
      <c r="U2995" s="317"/>
      <c r="V2995" s="318"/>
      <c r="W2995" s="317"/>
      <c r="X2995" s="318"/>
      <c r="Y2995" s="317"/>
      <c r="Z2995" s="318"/>
      <c r="AA2995" s="317"/>
      <c r="AB2995" s="318"/>
      <c r="AC2995" s="317"/>
      <c r="AD2995" s="318"/>
      <c r="AG2995">
        <f t="shared" si="1372"/>
        <v>0</v>
      </c>
      <c r="AL2995">
        <f t="shared" si="1373"/>
        <v>0</v>
      </c>
      <c r="AN2995" s="167" t="b">
        <f t="shared" si="1374"/>
        <v>0</v>
      </c>
      <c r="AO2995" s="167" t="str">
        <f t="shared" si="1375"/>
        <v/>
      </c>
      <c r="AP2995" s="167" t="b">
        <f t="shared" si="1376"/>
        <v>0</v>
      </c>
      <c r="AQ2995" t="str">
        <f t="shared" si="1377"/>
        <v/>
      </c>
      <c r="AR2995" s="167" t="b">
        <f t="shared" si="1378"/>
        <v>0</v>
      </c>
    </row>
    <row r="2996" spans="1:44" ht="15" customHeight="1">
      <c r="A2996" s="166"/>
      <c r="B2996" s="7"/>
      <c r="C2996" s="220" t="s">
        <v>1189</v>
      </c>
      <c r="D2996" s="319"/>
      <c r="E2996" s="319"/>
      <c r="F2996" s="319"/>
      <c r="G2996" s="319"/>
      <c r="H2996" s="319"/>
      <c r="I2996" s="279"/>
      <c r="J2996" s="279"/>
      <c r="K2996" s="279"/>
      <c r="L2996" s="279"/>
      <c r="M2996" s="279"/>
      <c r="N2996" s="279"/>
      <c r="O2996" s="279"/>
      <c r="P2996" s="279"/>
      <c r="Q2996" s="317"/>
      <c r="R2996" s="318"/>
      <c r="S2996" s="317"/>
      <c r="T2996" s="318"/>
      <c r="U2996" s="317"/>
      <c r="V2996" s="318"/>
      <c r="W2996" s="317"/>
      <c r="X2996" s="318"/>
      <c r="Y2996" s="317"/>
      <c r="Z2996" s="318"/>
      <c r="AA2996" s="317"/>
      <c r="AB2996" s="318"/>
      <c r="AC2996" s="317"/>
      <c r="AD2996" s="318"/>
      <c r="AG2996">
        <f t="shared" si="1372"/>
        <v>0</v>
      </c>
      <c r="AL2996">
        <f t="shared" si="1373"/>
        <v>0</v>
      </c>
      <c r="AN2996" s="167" t="b">
        <f t="shared" si="1374"/>
        <v>0</v>
      </c>
      <c r="AO2996" s="167" t="str">
        <f t="shared" si="1375"/>
        <v/>
      </c>
      <c r="AP2996" s="167" t="b">
        <f t="shared" si="1376"/>
        <v>0</v>
      </c>
      <c r="AQ2996" t="str">
        <f t="shared" si="1377"/>
        <v/>
      </c>
      <c r="AR2996" s="167" t="b">
        <f t="shared" si="1378"/>
        <v>0</v>
      </c>
    </row>
    <row r="2997" spans="1:44" ht="15" customHeight="1">
      <c r="A2997" s="166"/>
      <c r="B2997" s="7"/>
      <c r="C2997" s="220" t="s">
        <v>1190</v>
      </c>
      <c r="D2997" s="319"/>
      <c r="E2997" s="319"/>
      <c r="F2997" s="319"/>
      <c r="G2997" s="319"/>
      <c r="H2997" s="319"/>
      <c r="I2997" s="279"/>
      <c r="J2997" s="279"/>
      <c r="K2997" s="279"/>
      <c r="L2997" s="279"/>
      <c r="M2997" s="279"/>
      <c r="N2997" s="279"/>
      <c r="O2997" s="279"/>
      <c r="P2997" s="279"/>
      <c r="Q2997" s="317"/>
      <c r="R2997" s="318"/>
      <c r="S2997" s="317"/>
      <c r="T2997" s="318"/>
      <c r="U2997" s="317"/>
      <c r="V2997" s="318"/>
      <c r="W2997" s="317"/>
      <c r="X2997" s="318"/>
      <c r="Y2997" s="317"/>
      <c r="Z2997" s="318"/>
      <c r="AA2997" s="317"/>
      <c r="AB2997" s="318"/>
      <c r="AC2997" s="317"/>
      <c r="AD2997" s="318"/>
      <c r="AG2997">
        <f t="shared" si="1372"/>
        <v>0</v>
      </c>
      <c r="AL2997">
        <f t="shared" si="1373"/>
        <v>0</v>
      </c>
      <c r="AN2997" s="167" t="b">
        <f t="shared" si="1374"/>
        <v>0</v>
      </c>
      <c r="AO2997" s="167" t="str">
        <f t="shared" si="1375"/>
        <v/>
      </c>
      <c r="AP2997" s="167" t="b">
        <f t="shared" si="1376"/>
        <v>0</v>
      </c>
      <c r="AQ2997" t="str">
        <f t="shared" si="1377"/>
        <v/>
      </c>
      <c r="AR2997" s="167" t="b">
        <f t="shared" si="1378"/>
        <v>0</v>
      </c>
    </row>
    <row r="2998" spans="1:44" ht="15" customHeight="1">
      <c r="A2998" s="166"/>
      <c r="B2998" s="7"/>
      <c r="C2998" s="220" t="s">
        <v>1191</v>
      </c>
      <c r="D2998" s="319"/>
      <c r="E2998" s="319"/>
      <c r="F2998" s="319"/>
      <c r="G2998" s="319"/>
      <c r="H2998" s="319"/>
      <c r="I2998" s="279"/>
      <c r="J2998" s="279"/>
      <c r="K2998" s="279"/>
      <c r="L2998" s="279"/>
      <c r="M2998" s="279"/>
      <c r="N2998" s="279"/>
      <c r="O2998" s="279"/>
      <c r="P2998" s="279"/>
      <c r="Q2998" s="317"/>
      <c r="R2998" s="318"/>
      <c r="S2998" s="317"/>
      <c r="T2998" s="318"/>
      <c r="U2998" s="317"/>
      <c r="V2998" s="318"/>
      <c r="W2998" s="317"/>
      <c r="X2998" s="318"/>
      <c r="Y2998" s="317"/>
      <c r="Z2998" s="318"/>
      <c r="AA2998" s="317"/>
      <c r="AB2998" s="318"/>
      <c r="AC2998" s="317"/>
      <c r="AD2998" s="318"/>
      <c r="AG2998">
        <f t="shared" si="1372"/>
        <v>0</v>
      </c>
      <c r="AL2998">
        <f t="shared" si="1373"/>
        <v>0</v>
      </c>
      <c r="AN2998" s="167" t="b">
        <f t="shared" si="1374"/>
        <v>0</v>
      </c>
      <c r="AO2998" s="167" t="str">
        <f t="shared" si="1375"/>
        <v/>
      </c>
      <c r="AP2998" s="167" t="b">
        <f t="shared" si="1376"/>
        <v>0</v>
      </c>
      <c r="AQ2998" t="str">
        <f t="shared" si="1377"/>
        <v/>
      </c>
      <c r="AR2998" s="167" t="b">
        <f t="shared" si="1378"/>
        <v>0</v>
      </c>
    </row>
    <row r="2999" spans="1:44" ht="15" customHeight="1">
      <c r="A2999" s="166"/>
      <c r="B2999" s="7"/>
      <c r="C2999" s="220" t="s">
        <v>1192</v>
      </c>
      <c r="D2999" s="319"/>
      <c r="E2999" s="319"/>
      <c r="F2999" s="319"/>
      <c r="G2999" s="319"/>
      <c r="H2999" s="319"/>
      <c r="I2999" s="279"/>
      <c r="J2999" s="279"/>
      <c r="K2999" s="279"/>
      <c r="L2999" s="279"/>
      <c r="M2999" s="279"/>
      <c r="N2999" s="279"/>
      <c r="O2999" s="279"/>
      <c r="P2999" s="279"/>
      <c r="Q2999" s="317"/>
      <c r="R2999" s="318"/>
      <c r="S2999" s="317"/>
      <c r="T2999" s="318"/>
      <c r="U2999" s="317"/>
      <c r="V2999" s="318"/>
      <c r="W2999" s="317"/>
      <c r="X2999" s="318"/>
      <c r="Y2999" s="317"/>
      <c r="Z2999" s="318"/>
      <c r="AA2999" s="317"/>
      <c r="AB2999" s="318"/>
      <c r="AC2999" s="317"/>
      <c r="AD2999" s="318"/>
      <c r="AG2999">
        <f t="shared" si="1372"/>
        <v>0</v>
      </c>
      <c r="AL2999">
        <f t="shared" si="1373"/>
        <v>0</v>
      </c>
      <c r="AN2999" s="167" t="b">
        <f t="shared" si="1374"/>
        <v>0</v>
      </c>
      <c r="AO2999" s="167" t="str">
        <f t="shared" si="1375"/>
        <v/>
      </c>
      <c r="AP2999" s="167" t="b">
        <f t="shared" si="1376"/>
        <v>0</v>
      </c>
      <c r="AQ2999" t="str">
        <f t="shared" si="1377"/>
        <v/>
      </c>
      <c r="AR2999" s="167" t="b">
        <f t="shared" si="1378"/>
        <v>0</v>
      </c>
    </row>
    <row r="3000" spans="1:44" ht="15" customHeight="1">
      <c r="A3000" s="166"/>
      <c r="B3000" s="7"/>
      <c r="C3000" s="220" t="s">
        <v>1193</v>
      </c>
      <c r="D3000" s="319"/>
      <c r="E3000" s="319"/>
      <c r="F3000" s="319"/>
      <c r="G3000" s="319"/>
      <c r="H3000" s="319"/>
      <c r="I3000" s="279"/>
      <c r="J3000" s="279"/>
      <c r="K3000" s="279"/>
      <c r="L3000" s="279"/>
      <c r="M3000" s="279"/>
      <c r="N3000" s="279"/>
      <c r="O3000" s="279"/>
      <c r="P3000" s="279"/>
      <c r="Q3000" s="317"/>
      <c r="R3000" s="318"/>
      <c r="S3000" s="317"/>
      <c r="T3000" s="318"/>
      <c r="U3000" s="317"/>
      <c r="V3000" s="318"/>
      <c r="W3000" s="317"/>
      <c r="X3000" s="318"/>
      <c r="Y3000" s="317"/>
      <c r="Z3000" s="318"/>
      <c r="AA3000" s="317"/>
      <c r="AB3000" s="318"/>
      <c r="AC3000" s="317"/>
      <c r="AD3000" s="318"/>
      <c r="AG3000">
        <f t="shared" si="1372"/>
        <v>0</v>
      </c>
      <c r="AL3000">
        <f t="shared" si="1373"/>
        <v>0</v>
      </c>
      <c r="AN3000" s="167" t="b">
        <f t="shared" si="1374"/>
        <v>0</v>
      </c>
      <c r="AO3000" s="167" t="str">
        <f t="shared" si="1375"/>
        <v/>
      </c>
      <c r="AP3000" s="167" t="b">
        <f t="shared" si="1376"/>
        <v>0</v>
      </c>
      <c r="AQ3000" t="str">
        <f t="shared" si="1377"/>
        <v/>
      </c>
      <c r="AR3000" s="167" t="b">
        <f t="shared" si="1378"/>
        <v>0</v>
      </c>
    </row>
    <row r="3001" spans="1:44" ht="15" customHeight="1">
      <c r="A3001" s="166"/>
      <c r="B3001" s="7"/>
      <c r="C3001" s="220" t="s">
        <v>1194</v>
      </c>
      <c r="D3001" s="319"/>
      <c r="E3001" s="319"/>
      <c r="F3001" s="319"/>
      <c r="G3001" s="319"/>
      <c r="H3001" s="319"/>
      <c r="I3001" s="279"/>
      <c r="J3001" s="279"/>
      <c r="K3001" s="279"/>
      <c r="L3001" s="279"/>
      <c r="M3001" s="279"/>
      <c r="N3001" s="279"/>
      <c r="O3001" s="279"/>
      <c r="P3001" s="279"/>
      <c r="Q3001" s="317"/>
      <c r="R3001" s="318"/>
      <c r="S3001" s="317"/>
      <c r="T3001" s="318"/>
      <c r="U3001" s="317"/>
      <c r="V3001" s="318"/>
      <c r="W3001" s="317"/>
      <c r="X3001" s="318"/>
      <c r="Y3001" s="317"/>
      <c r="Z3001" s="318"/>
      <c r="AA3001" s="317"/>
      <c r="AB3001" s="318"/>
      <c r="AC3001" s="317"/>
      <c r="AD3001" s="318"/>
      <c r="AG3001">
        <f t="shared" si="1372"/>
        <v>0</v>
      </c>
      <c r="AL3001">
        <f t="shared" si="1373"/>
        <v>0</v>
      </c>
      <c r="AN3001" s="167" t="b">
        <f t="shared" si="1374"/>
        <v>0</v>
      </c>
      <c r="AO3001" s="167" t="str">
        <f t="shared" si="1375"/>
        <v/>
      </c>
      <c r="AP3001" s="167" t="b">
        <f t="shared" si="1376"/>
        <v>0</v>
      </c>
      <c r="AQ3001" t="str">
        <f t="shared" si="1377"/>
        <v/>
      </c>
      <c r="AR3001" s="167" t="b">
        <f t="shared" si="1378"/>
        <v>0</v>
      </c>
    </row>
    <row r="3002" spans="1:44" ht="15" customHeight="1">
      <c r="A3002" s="166"/>
      <c r="B3002" s="7"/>
      <c r="C3002" s="220" t="s">
        <v>1195</v>
      </c>
      <c r="D3002" s="319"/>
      <c r="E3002" s="319"/>
      <c r="F3002" s="319"/>
      <c r="G3002" s="319"/>
      <c r="H3002" s="319"/>
      <c r="I3002" s="279"/>
      <c r="J3002" s="279"/>
      <c r="K3002" s="279"/>
      <c r="L3002" s="279"/>
      <c r="M3002" s="279"/>
      <c r="N3002" s="279"/>
      <c r="O3002" s="279"/>
      <c r="P3002" s="279"/>
      <c r="Q3002" s="317"/>
      <c r="R3002" s="318"/>
      <c r="S3002" s="317"/>
      <c r="T3002" s="318"/>
      <c r="U3002" s="317"/>
      <c r="V3002" s="318"/>
      <c r="W3002" s="317"/>
      <c r="X3002" s="318"/>
      <c r="Y3002" s="317"/>
      <c r="Z3002" s="318"/>
      <c r="AA3002" s="317"/>
      <c r="AB3002" s="318"/>
      <c r="AC3002" s="317"/>
      <c r="AD3002" s="318"/>
      <c r="AG3002">
        <f t="shared" si="1372"/>
        <v>0</v>
      </c>
      <c r="AL3002">
        <f t="shared" si="1373"/>
        <v>0</v>
      </c>
      <c r="AN3002" s="167" t="b">
        <f t="shared" si="1374"/>
        <v>0</v>
      </c>
      <c r="AO3002" s="167" t="str">
        <f t="shared" si="1375"/>
        <v/>
      </c>
      <c r="AP3002" s="167" t="b">
        <f t="shared" si="1376"/>
        <v>0</v>
      </c>
      <c r="AQ3002" t="str">
        <f t="shared" si="1377"/>
        <v/>
      </c>
      <c r="AR3002" s="167" t="b">
        <f t="shared" si="1378"/>
        <v>0</v>
      </c>
    </row>
    <row r="3003" spans="1:44" ht="15" customHeight="1">
      <c r="A3003" s="166"/>
      <c r="B3003" s="7"/>
      <c r="C3003" s="220" t="s">
        <v>1196</v>
      </c>
      <c r="D3003" s="319"/>
      <c r="E3003" s="319"/>
      <c r="F3003" s="319"/>
      <c r="G3003" s="319"/>
      <c r="H3003" s="319"/>
      <c r="I3003" s="279"/>
      <c r="J3003" s="279"/>
      <c r="K3003" s="279"/>
      <c r="L3003" s="279"/>
      <c r="M3003" s="279"/>
      <c r="N3003" s="279"/>
      <c r="O3003" s="279"/>
      <c r="P3003" s="279"/>
      <c r="Q3003" s="317"/>
      <c r="R3003" s="318"/>
      <c r="S3003" s="317"/>
      <c r="T3003" s="318"/>
      <c r="U3003" s="317"/>
      <c r="V3003" s="318"/>
      <c r="W3003" s="317"/>
      <c r="X3003" s="318"/>
      <c r="Y3003" s="317"/>
      <c r="Z3003" s="318"/>
      <c r="AA3003" s="317"/>
      <c r="AB3003" s="318"/>
      <c r="AC3003" s="317"/>
      <c r="AD3003" s="318"/>
      <c r="AG3003">
        <f t="shared" si="1372"/>
        <v>0</v>
      </c>
      <c r="AL3003">
        <f t="shared" si="1373"/>
        <v>0</v>
      </c>
      <c r="AN3003" s="167" t="b">
        <f t="shared" si="1374"/>
        <v>0</v>
      </c>
      <c r="AO3003" s="167" t="str">
        <f t="shared" si="1375"/>
        <v/>
      </c>
      <c r="AP3003" s="167" t="b">
        <f t="shared" si="1376"/>
        <v>0</v>
      </c>
      <c r="AQ3003" t="str">
        <f t="shared" si="1377"/>
        <v/>
      </c>
      <c r="AR3003" s="167" t="b">
        <f t="shared" si="1378"/>
        <v>0</v>
      </c>
    </row>
    <row r="3004" spans="1:44" ht="15" customHeight="1">
      <c r="A3004" s="166"/>
      <c r="B3004" s="7"/>
      <c r="C3004" s="220" t="s">
        <v>1197</v>
      </c>
      <c r="D3004" s="319"/>
      <c r="E3004" s="319"/>
      <c r="F3004" s="319"/>
      <c r="G3004" s="319"/>
      <c r="H3004" s="319"/>
      <c r="I3004" s="279"/>
      <c r="J3004" s="279"/>
      <c r="K3004" s="279"/>
      <c r="L3004" s="279"/>
      <c r="M3004" s="279"/>
      <c r="N3004" s="279"/>
      <c r="O3004" s="279"/>
      <c r="P3004" s="279"/>
      <c r="Q3004" s="317"/>
      <c r="R3004" s="318"/>
      <c r="S3004" s="317"/>
      <c r="T3004" s="318"/>
      <c r="U3004" s="317"/>
      <c r="V3004" s="318"/>
      <c r="W3004" s="317"/>
      <c r="X3004" s="318"/>
      <c r="Y3004" s="317"/>
      <c r="Z3004" s="318"/>
      <c r="AA3004" s="317"/>
      <c r="AB3004" s="318"/>
      <c r="AC3004" s="317"/>
      <c r="AD3004" s="318"/>
      <c r="AG3004">
        <f t="shared" si="1372"/>
        <v>0</v>
      </c>
      <c r="AL3004">
        <f t="shared" si="1373"/>
        <v>0</v>
      </c>
      <c r="AN3004" s="167" t="b">
        <f t="shared" si="1374"/>
        <v>0</v>
      </c>
      <c r="AO3004" s="167" t="str">
        <f t="shared" si="1375"/>
        <v/>
      </c>
      <c r="AP3004" s="167" t="b">
        <f t="shared" si="1376"/>
        <v>0</v>
      </c>
      <c r="AQ3004" t="str">
        <f t="shared" si="1377"/>
        <v/>
      </c>
      <c r="AR3004" s="167" t="b">
        <f t="shared" si="1378"/>
        <v>0</v>
      </c>
    </row>
    <row r="3005" spans="1:44" ht="15" customHeight="1">
      <c r="A3005" s="166"/>
      <c r="B3005" s="7"/>
      <c r="C3005" s="220" t="s">
        <v>1198</v>
      </c>
      <c r="D3005" s="319"/>
      <c r="E3005" s="319"/>
      <c r="F3005" s="319"/>
      <c r="G3005" s="319"/>
      <c r="H3005" s="319"/>
      <c r="I3005" s="279"/>
      <c r="J3005" s="279"/>
      <c r="K3005" s="279"/>
      <c r="L3005" s="279"/>
      <c r="M3005" s="279"/>
      <c r="N3005" s="279"/>
      <c r="O3005" s="279"/>
      <c r="P3005" s="279"/>
      <c r="Q3005" s="317"/>
      <c r="R3005" s="318"/>
      <c r="S3005" s="317"/>
      <c r="T3005" s="318"/>
      <c r="U3005" s="317"/>
      <c r="V3005" s="318"/>
      <c r="W3005" s="317"/>
      <c r="X3005" s="318"/>
      <c r="Y3005" s="317"/>
      <c r="Z3005" s="318"/>
      <c r="AA3005" s="317"/>
      <c r="AB3005" s="318"/>
      <c r="AC3005" s="317"/>
      <c r="AD3005" s="318"/>
      <c r="AG3005">
        <f t="shared" si="1372"/>
        <v>0</v>
      </c>
      <c r="AL3005">
        <f t="shared" si="1373"/>
        <v>0</v>
      </c>
      <c r="AN3005" s="167" t="b">
        <f t="shared" si="1374"/>
        <v>0</v>
      </c>
      <c r="AO3005" s="167" t="str">
        <f t="shared" si="1375"/>
        <v/>
      </c>
      <c r="AP3005" s="167" t="b">
        <f t="shared" si="1376"/>
        <v>0</v>
      </c>
      <c r="AQ3005" t="str">
        <f t="shared" si="1377"/>
        <v/>
      </c>
      <c r="AR3005" s="167" t="b">
        <f t="shared" si="1378"/>
        <v>0</v>
      </c>
    </row>
    <row r="3006" spans="1:44" ht="15" customHeight="1">
      <c r="A3006" s="166"/>
      <c r="B3006" s="7"/>
      <c r="C3006" s="220" t="s">
        <v>1199</v>
      </c>
      <c r="D3006" s="319"/>
      <c r="E3006" s="319"/>
      <c r="F3006" s="319"/>
      <c r="G3006" s="319"/>
      <c r="H3006" s="319"/>
      <c r="I3006" s="279"/>
      <c r="J3006" s="279"/>
      <c r="K3006" s="279"/>
      <c r="L3006" s="279"/>
      <c r="M3006" s="279"/>
      <c r="N3006" s="279"/>
      <c r="O3006" s="279"/>
      <c r="P3006" s="279"/>
      <c r="Q3006" s="317"/>
      <c r="R3006" s="318"/>
      <c r="S3006" s="317"/>
      <c r="T3006" s="318"/>
      <c r="U3006" s="317"/>
      <c r="V3006" s="318"/>
      <c r="W3006" s="317"/>
      <c r="X3006" s="318"/>
      <c r="Y3006" s="317"/>
      <c r="Z3006" s="318"/>
      <c r="AA3006" s="317"/>
      <c r="AB3006" s="318"/>
      <c r="AC3006" s="317"/>
      <c r="AD3006" s="318"/>
      <c r="AG3006">
        <f t="shared" si="1372"/>
        <v>0</v>
      </c>
      <c r="AL3006">
        <f t="shared" si="1373"/>
        <v>0</v>
      </c>
      <c r="AN3006" s="167" t="b">
        <f t="shared" si="1374"/>
        <v>0</v>
      </c>
      <c r="AO3006" s="167" t="str">
        <f t="shared" si="1375"/>
        <v/>
      </c>
      <c r="AP3006" s="167" t="b">
        <f t="shared" si="1376"/>
        <v>0</v>
      </c>
      <c r="AQ3006" t="str">
        <f t="shared" si="1377"/>
        <v/>
      </c>
      <c r="AR3006" s="167" t="b">
        <f t="shared" si="1378"/>
        <v>0</v>
      </c>
    </row>
    <row r="3007" spans="1:44" ht="15" customHeight="1">
      <c r="A3007" s="166"/>
      <c r="B3007" s="7"/>
      <c r="C3007" s="220" t="s">
        <v>1200</v>
      </c>
      <c r="D3007" s="319"/>
      <c r="E3007" s="319"/>
      <c r="F3007" s="319"/>
      <c r="G3007" s="319"/>
      <c r="H3007" s="319"/>
      <c r="I3007" s="279"/>
      <c r="J3007" s="279"/>
      <c r="K3007" s="279"/>
      <c r="L3007" s="279"/>
      <c r="M3007" s="279"/>
      <c r="N3007" s="279"/>
      <c r="O3007" s="279"/>
      <c r="P3007" s="279"/>
      <c r="Q3007" s="317"/>
      <c r="R3007" s="318"/>
      <c r="S3007" s="317"/>
      <c r="T3007" s="318"/>
      <c r="U3007" s="317"/>
      <c r="V3007" s="318"/>
      <c r="W3007" s="317"/>
      <c r="X3007" s="318"/>
      <c r="Y3007" s="317"/>
      <c r="Z3007" s="318"/>
      <c r="AA3007" s="317"/>
      <c r="AB3007" s="318"/>
      <c r="AC3007" s="317"/>
      <c r="AD3007" s="318"/>
      <c r="AG3007">
        <f t="shared" si="1372"/>
        <v>0</v>
      </c>
      <c r="AL3007">
        <f t="shared" si="1373"/>
        <v>0</v>
      </c>
      <c r="AN3007" s="167" t="b">
        <f t="shared" si="1374"/>
        <v>0</v>
      </c>
      <c r="AO3007" s="167" t="str">
        <f t="shared" si="1375"/>
        <v/>
      </c>
      <c r="AP3007" s="167" t="b">
        <f t="shared" si="1376"/>
        <v>0</v>
      </c>
      <c r="AQ3007" t="str">
        <f t="shared" si="1377"/>
        <v/>
      </c>
      <c r="AR3007" s="167" t="b">
        <f t="shared" si="1378"/>
        <v>0</v>
      </c>
    </row>
    <row r="3008" spans="1:44" ht="15" customHeight="1">
      <c r="A3008" s="166"/>
      <c r="B3008" s="7"/>
      <c r="C3008" s="220" t="s">
        <v>1201</v>
      </c>
      <c r="D3008" s="319"/>
      <c r="E3008" s="319"/>
      <c r="F3008" s="319"/>
      <c r="G3008" s="319"/>
      <c r="H3008" s="319"/>
      <c r="I3008" s="279"/>
      <c r="J3008" s="279"/>
      <c r="K3008" s="279"/>
      <c r="L3008" s="279"/>
      <c r="M3008" s="279"/>
      <c r="N3008" s="279"/>
      <c r="O3008" s="279"/>
      <c r="P3008" s="279"/>
      <c r="Q3008" s="317"/>
      <c r="R3008" s="318"/>
      <c r="S3008" s="317"/>
      <c r="T3008" s="318"/>
      <c r="U3008" s="317"/>
      <c r="V3008" s="318"/>
      <c r="W3008" s="317"/>
      <c r="X3008" s="318"/>
      <c r="Y3008" s="317"/>
      <c r="Z3008" s="318"/>
      <c r="AA3008" s="317"/>
      <c r="AB3008" s="318"/>
      <c r="AC3008" s="317"/>
      <c r="AD3008" s="318"/>
      <c r="AG3008">
        <f t="shared" si="1372"/>
        <v>0</v>
      </c>
      <c r="AL3008">
        <f t="shared" si="1373"/>
        <v>0</v>
      </c>
      <c r="AN3008" s="167" t="b">
        <f t="shared" si="1374"/>
        <v>0</v>
      </c>
      <c r="AO3008" s="167" t="str">
        <f t="shared" si="1375"/>
        <v/>
      </c>
      <c r="AP3008" s="167" t="b">
        <f t="shared" si="1376"/>
        <v>0</v>
      </c>
      <c r="AQ3008" t="str">
        <f t="shared" si="1377"/>
        <v/>
      </c>
      <c r="AR3008" s="167" t="b">
        <f t="shared" si="1378"/>
        <v>0</v>
      </c>
    </row>
    <row r="3009" spans="1:44" ht="15" customHeight="1">
      <c r="A3009" s="166"/>
      <c r="B3009" s="7"/>
      <c r="C3009" s="220" t="s">
        <v>1202</v>
      </c>
      <c r="D3009" s="319"/>
      <c r="E3009" s="319"/>
      <c r="F3009" s="319"/>
      <c r="G3009" s="319"/>
      <c r="H3009" s="319"/>
      <c r="I3009" s="279"/>
      <c r="J3009" s="279"/>
      <c r="K3009" s="279"/>
      <c r="L3009" s="279"/>
      <c r="M3009" s="279"/>
      <c r="N3009" s="279"/>
      <c r="O3009" s="279"/>
      <c r="P3009" s="279"/>
      <c r="Q3009" s="317"/>
      <c r="R3009" s="318"/>
      <c r="S3009" s="317"/>
      <c r="T3009" s="318"/>
      <c r="U3009" s="317"/>
      <c r="V3009" s="318"/>
      <c r="W3009" s="317"/>
      <c r="X3009" s="318"/>
      <c r="Y3009" s="317"/>
      <c r="Z3009" s="318"/>
      <c r="AA3009" s="317"/>
      <c r="AB3009" s="318"/>
      <c r="AC3009" s="317"/>
      <c r="AD3009" s="318"/>
      <c r="AG3009">
        <f t="shared" si="1372"/>
        <v>0</v>
      </c>
      <c r="AL3009">
        <f t="shared" si="1373"/>
        <v>0</v>
      </c>
      <c r="AN3009" s="167" t="b">
        <f t="shared" si="1374"/>
        <v>0</v>
      </c>
      <c r="AO3009" s="167" t="str">
        <f t="shared" si="1375"/>
        <v/>
      </c>
      <c r="AP3009" s="167" t="b">
        <f t="shared" si="1376"/>
        <v>0</v>
      </c>
      <c r="AQ3009" t="str">
        <f t="shared" si="1377"/>
        <v/>
      </c>
      <c r="AR3009" s="167" t="b">
        <f t="shared" si="1378"/>
        <v>0</v>
      </c>
    </row>
    <row r="3010" spans="1:44" ht="15" customHeight="1">
      <c r="A3010" s="166"/>
      <c r="B3010" s="7"/>
      <c r="C3010" s="220" t="s">
        <v>1203</v>
      </c>
      <c r="D3010" s="319"/>
      <c r="E3010" s="319"/>
      <c r="F3010" s="319"/>
      <c r="G3010" s="319"/>
      <c r="H3010" s="319"/>
      <c r="I3010" s="279"/>
      <c r="J3010" s="279"/>
      <c r="K3010" s="279"/>
      <c r="L3010" s="279"/>
      <c r="M3010" s="279"/>
      <c r="N3010" s="279"/>
      <c r="O3010" s="279"/>
      <c r="P3010" s="279"/>
      <c r="Q3010" s="317"/>
      <c r="R3010" s="318"/>
      <c r="S3010" s="317"/>
      <c r="T3010" s="318"/>
      <c r="U3010" s="317"/>
      <c r="V3010" s="318"/>
      <c r="W3010" s="317"/>
      <c r="X3010" s="318"/>
      <c r="Y3010" s="317"/>
      <c r="Z3010" s="318"/>
      <c r="AA3010" s="317"/>
      <c r="AB3010" s="318"/>
      <c r="AC3010" s="317"/>
      <c r="AD3010" s="318"/>
      <c r="AG3010">
        <f t="shared" si="1372"/>
        <v>0</v>
      </c>
      <c r="AL3010">
        <f t="shared" si="1373"/>
        <v>0</v>
      </c>
      <c r="AN3010" s="167" t="b">
        <f t="shared" si="1374"/>
        <v>0</v>
      </c>
      <c r="AO3010" s="167" t="str">
        <f t="shared" si="1375"/>
        <v/>
      </c>
      <c r="AP3010" s="167" t="b">
        <f t="shared" si="1376"/>
        <v>0</v>
      </c>
      <c r="AQ3010" t="str">
        <f t="shared" si="1377"/>
        <v/>
      </c>
      <c r="AR3010" s="167" t="b">
        <f t="shared" si="1378"/>
        <v>0</v>
      </c>
    </row>
    <row r="3011" spans="1:44" ht="15" customHeight="1">
      <c r="A3011" s="166"/>
      <c r="B3011" s="7"/>
      <c r="C3011" s="220" t="s">
        <v>1204</v>
      </c>
      <c r="D3011" s="319"/>
      <c r="E3011" s="319"/>
      <c r="F3011" s="319"/>
      <c r="G3011" s="319"/>
      <c r="H3011" s="319"/>
      <c r="I3011" s="279"/>
      <c r="J3011" s="279"/>
      <c r="K3011" s="279"/>
      <c r="L3011" s="279"/>
      <c r="M3011" s="279"/>
      <c r="N3011" s="279"/>
      <c r="O3011" s="279"/>
      <c r="P3011" s="279"/>
      <c r="Q3011" s="317"/>
      <c r="R3011" s="318"/>
      <c r="S3011" s="317"/>
      <c r="T3011" s="318"/>
      <c r="U3011" s="317"/>
      <c r="V3011" s="318"/>
      <c r="W3011" s="317"/>
      <c r="X3011" s="318"/>
      <c r="Y3011" s="317"/>
      <c r="Z3011" s="318"/>
      <c r="AA3011" s="317"/>
      <c r="AB3011" s="318"/>
      <c r="AC3011" s="317"/>
      <c r="AD3011" s="318"/>
      <c r="AG3011">
        <f t="shared" si="1372"/>
        <v>0</v>
      </c>
      <c r="AL3011">
        <f t="shared" si="1373"/>
        <v>0</v>
      </c>
      <c r="AN3011" s="167" t="b">
        <f t="shared" si="1374"/>
        <v>0</v>
      </c>
      <c r="AO3011" s="167" t="str">
        <f t="shared" si="1375"/>
        <v/>
      </c>
      <c r="AP3011" s="167" t="b">
        <f t="shared" si="1376"/>
        <v>0</v>
      </c>
      <c r="AQ3011" t="str">
        <f t="shared" si="1377"/>
        <v/>
      </c>
      <c r="AR3011" s="167" t="b">
        <f t="shared" si="1378"/>
        <v>0</v>
      </c>
    </row>
    <row r="3012" spans="1:44" ht="15" customHeight="1">
      <c r="A3012" s="166"/>
      <c r="B3012" s="7"/>
      <c r="C3012" s="220" t="s">
        <v>1205</v>
      </c>
      <c r="D3012" s="319"/>
      <c r="E3012" s="319"/>
      <c r="F3012" s="319"/>
      <c r="G3012" s="319"/>
      <c r="H3012" s="319"/>
      <c r="I3012" s="279"/>
      <c r="J3012" s="279"/>
      <c r="K3012" s="279"/>
      <c r="L3012" s="279"/>
      <c r="M3012" s="279"/>
      <c r="N3012" s="279"/>
      <c r="O3012" s="279"/>
      <c r="P3012" s="279"/>
      <c r="Q3012" s="317"/>
      <c r="R3012" s="318"/>
      <c r="S3012" s="317"/>
      <c r="T3012" s="318"/>
      <c r="U3012" s="317"/>
      <c r="V3012" s="318"/>
      <c r="W3012" s="317"/>
      <c r="X3012" s="318"/>
      <c r="Y3012" s="317"/>
      <c r="Z3012" s="318"/>
      <c r="AA3012" s="317"/>
      <c r="AB3012" s="318"/>
      <c r="AC3012" s="317"/>
      <c r="AD3012" s="318"/>
      <c r="AG3012">
        <f t="shared" si="1372"/>
        <v>0</v>
      </c>
      <c r="AL3012">
        <f t="shared" si="1373"/>
        <v>0</v>
      </c>
      <c r="AN3012" s="167" t="b">
        <f t="shared" si="1374"/>
        <v>0</v>
      </c>
      <c r="AO3012" s="167" t="str">
        <f t="shared" si="1375"/>
        <v/>
      </c>
      <c r="AP3012" s="167" t="b">
        <f t="shared" si="1376"/>
        <v>0</v>
      </c>
      <c r="AQ3012" t="str">
        <f t="shared" si="1377"/>
        <v/>
      </c>
      <c r="AR3012" s="167" t="b">
        <f t="shared" si="1378"/>
        <v>0</v>
      </c>
    </row>
    <row r="3013" spans="1:44" ht="15" customHeight="1">
      <c r="A3013" s="166"/>
      <c r="B3013" s="7"/>
      <c r="C3013" s="220" t="s">
        <v>1206</v>
      </c>
      <c r="D3013" s="319"/>
      <c r="E3013" s="319"/>
      <c r="F3013" s="319"/>
      <c r="G3013" s="319"/>
      <c r="H3013" s="319"/>
      <c r="I3013" s="279"/>
      <c r="J3013" s="279"/>
      <c r="K3013" s="279"/>
      <c r="L3013" s="279"/>
      <c r="M3013" s="279"/>
      <c r="N3013" s="279"/>
      <c r="O3013" s="279"/>
      <c r="P3013" s="279"/>
      <c r="Q3013" s="317"/>
      <c r="R3013" s="318"/>
      <c r="S3013" s="317"/>
      <c r="T3013" s="318"/>
      <c r="U3013" s="317"/>
      <c r="V3013" s="318"/>
      <c r="W3013" s="317"/>
      <c r="X3013" s="318"/>
      <c r="Y3013" s="317"/>
      <c r="Z3013" s="318"/>
      <c r="AA3013" s="317"/>
      <c r="AB3013" s="318"/>
      <c r="AC3013" s="317"/>
      <c r="AD3013" s="318"/>
      <c r="AG3013">
        <f t="shared" si="1372"/>
        <v>0</v>
      </c>
      <c r="AL3013">
        <f t="shared" si="1373"/>
        <v>0</v>
      </c>
      <c r="AN3013" s="167" t="b">
        <f t="shared" si="1374"/>
        <v>0</v>
      </c>
      <c r="AO3013" s="167" t="str">
        <f t="shared" si="1375"/>
        <v/>
      </c>
      <c r="AP3013" s="167" t="b">
        <f t="shared" si="1376"/>
        <v>0</v>
      </c>
      <c r="AQ3013" t="str">
        <f t="shared" si="1377"/>
        <v/>
      </c>
      <c r="AR3013" s="167" t="b">
        <f t="shared" si="1378"/>
        <v>0</v>
      </c>
    </row>
    <row r="3014" spans="1:44" ht="15" customHeight="1">
      <c r="A3014" s="166"/>
      <c r="B3014" s="7"/>
      <c r="C3014" s="220" t="s">
        <v>1207</v>
      </c>
      <c r="D3014" s="319"/>
      <c r="E3014" s="319"/>
      <c r="F3014" s="319"/>
      <c r="G3014" s="319"/>
      <c r="H3014" s="319"/>
      <c r="I3014" s="279"/>
      <c r="J3014" s="279"/>
      <c r="K3014" s="279"/>
      <c r="L3014" s="279"/>
      <c r="M3014" s="279"/>
      <c r="N3014" s="279"/>
      <c r="O3014" s="279"/>
      <c r="P3014" s="279"/>
      <c r="Q3014" s="317"/>
      <c r="R3014" s="318"/>
      <c r="S3014" s="317"/>
      <c r="T3014" s="318"/>
      <c r="U3014" s="317"/>
      <c r="V3014" s="318"/>
      <c r="W3014" s="317"/>
      <c r="X3014" s="318"/>
      <c r="Y3014" s="317"/>
      <c r="Z3014" s="318"/>
      <c r="AA3014" s="317"/>
      <c r="AB3014" s="318"/>
      <c r="AC3014" s="317"/>
      <c r="AD3014" s="318"/>
      <c r="AG3014">
        <f t="shared" si="1372"/>
        <v>0</v>
      </c>
      <c r="AL3014">
        <f t="shared" si="1373"/>
        <v>0</v>
      </c>
      <c r="AN3014" s="167" t="b">
        <f t="shared" si="1374"/>
        <v>0</v>
      </c>
      <c r="AO3014" s="167" t="str">
        <f t="shared" si="1375"/>
        <v/>
      </c>
      <c r="AP3014" s="167" t="b">
        <f t="shared" si="1376"/>
        <v>0</v>
      </c>
      <c r="AQ3014" t="str">
        <f t="shared" si="1377"/>
        <v/>
      </c>
      <c r="AR3014" s="167" t="b">
        <f t="shared" si="1378"/>
        <v>0</v>
      </c>
    </row>
    <row r="3015" spans="1:44" ht="15" customHeight="1">
      <c r="A3015" s="166"/>
      <c r="B3015" s="7"/>
      <c r="C3015" s="220" t="s">
        <v>1208</v>
      </c>
      <c r="D3015" s="319"/>
      <c r="E3015" s="319"/>
      <c r="F3015" s="319"/>
      <c r="G3015" s="319"/>
      <c r="H3015" s="319"/>
      <c r="I3015" s="279"/>
      <c r="J3015" s="279"/>
      <c r="K3015" s="279"/>
      <c r="L3015" s="279"/>
      <c r="M3015" s="279"/>
      <c r="N3015" s="279"/>
      <c r="O3015" s="279"/>
      <c r="P3015" s="279"/>
      <c r="Q3015" s="317"/>
      <c r="R3015" s="318"/>
      <c r="S3015" s="317"/>
      <c r="T3015" s="318"/>
      <c r="U3015" s="317"/>
      <c r="V3015" s="318"/>
      <c r="W3015" s="317"/>
      <c r="X3015" s="318"/>
      <c r="Y3015" s="317"/>
      <c r="Z3015" s="318"/>
      <c r="AA3015" s="317"/>
      <c r="AB3015" s="318"/>
      <c r="AC3015" s="317"/>
      <c r="AD3015" s="318"/>
      <c r="AG3015">
        <f t="shared" si="1372"/>
        <v>0</v>
      </c>
      <c r="AL3015">
        <f t="shared" si="1373"/>
        <v>0</v>
      </c>
      <c r="AN3015" s="167" t="b">
        <f t="shared" si="1374"/>
        <v>0</v>
      </c>
      <c r="AO3015" s="167" t="str">
        <f t="shared" si="1375"/>
        <v/>
      </c>
      <c r="AP3015" s="167" t="b">
        <f t="shared" si="1376"/>
        <v>0</v>
      </c>
      <c r="AQ3015" t="str">
        <f t="shared" si="1377"/>
        <v/>
      </c>
      <c r="AR3015" s="167" t="b">
        <f t="shared" si="1378"/>
        <v>0</v>
      </c>
    </row>
    <row r="3016" spans="1:44" ht="15" customHeight="1">
      <c r="A3016" s="166"/>
      <c r="B3016" s="7"/>
      <c r="C3016" s="220" t="s">
        <v>1209</v>
      </c>
      <c r="D3016" s="319"/>
      <c r="E3016" s="319"/>
      <c r="F3016" s="319"/>
      <c r="G3016" s="319"/>
      <c r="H3016" s="319"/>
      <c r="I3016" s="279"/>
      <c r="J3016" s="279"/>
      <c r="K3016" s="279"/>
      <c r="L3016" s="279"/>
      <c r="M3016" s="279"/>
      <c r="N3016" s="279"/>
      <c r="O3016" s="279"/>
      <c r="P3016" s="279"/>
      <c r="Q3016" s="317"/>
      <c r="R3016" s="318"/>
      <c r="S3016" s="317"/>
      <c r="T3016" s="318"/>
      <c r="U3016" s="317"/>
      <c r="V3016" s="318"/>
      <c r="W3016" s="317"/>
      <c r="X3016" s="318"/>
      <c r="Y3016" s="317"/>
      <c r="Z3016" s="318"/>
      <c r="AA3016" s="317"/>
      <c r="AB3016" s="318"/>
      <c r="AC3016" s="317"/>
      <c r="AD3016" s="318"/>
      <c r="AG3016">
        <f t="shared" si="1372"/>
        <v>0</v>
      </c>
      <c r="AL3016">
        <f t="shared" si="1373"/>
        <v>0</v>
      </c>
      <c r="AN3016" s="167" t="b">
        <f t="shared" si="1374"/>
        <v>0</v>
      </c>
      <c r="AO3016" s="167" t="str">
        <f t="shared" si="1375"/>
        <v/>
      </c>
      <c r="AP3016" s="167" t="b">
        <f t="shared" si="1376"/>
        <v>0</v>
      </c>
      <c r="AQ3016" t="str">
        <f t="shared" si="1377"/>
        <v/>
      </c>
      <c r="AR3016" s="167" t="b">
        <f t="shared" si="1378"/>
        <v>0</v>
      </c>
    </row>
    <row r="3017" spans="1:44" ht="15" customHeight="1">
      <c r="A3017" s="166"/>
      <c r="B3017" s="7"/>
      <c r="C3017" s="220" t="s">
        <v>1210</v>
      </c>
      <c r="D3017" s="319"/>
      <c r="E3017" s="319"/>
      <c r="F3017" s="319"/>
      <c r="G3017" s="319"/>
      <c r="H3017" s="319"/>
      <c r="I3017" s="279"/>
      <c r="J3017" s="279"/>
      <c r="K3017" s="279"/>
      <c r="L3017" s="279"/>
      <c r="M3017" s="279"/>
      <c r="N3017" s="279"/>
      <c r="O3017" s="279"/>
      <c r="P3017" s="279"/>
      <c r="Q3017" s="317"/>
      <c r="R3017" s="318"/>
      <c r="S3017" s="317"/>
      <c r="T3017" s="318"/>
      <c r="U3017" s="317"/>
      <c r="V3017" s="318"/>
      <c r="W3017" s="317"/>
      <c r="X3017" s="318"/>
      <c r="Y3017" s="317"/>
      <c r="Z3017" s="318"/>
      <c r="AA3017" s="317"/>
      <c r="AB3017" s="318"/>
      <c r="AC3017" s="317"/>
      <c r="AD3017" s="318"/>
      <c r="AG3017">
        <f t="shared" si="1372"/>
        <v>0</v>
      </c>
      <c r="AL3017">
        <f t="shared" si="1373"/>
        <v>0</v>
      </c>
      <c r="AN3017" s="167" t="b">
        <f t="shared" si="1374"/>
        <v>0</v>
      </c>
      <c r="AO3017" s="167" t="str">
        <f t="shared" si="1375"/>
        <v/>
      </c>
      <c r="AP3017" s="167" t="b">
        <f t="shared" si="1376"/>
        <v>0</v>
      </c>
      <c r="AQ3017" t="str">
        <f t="shared" si="1377"/>
        <v/>
      </c>
      <c r="AR3017" s="167" t="b">
        <f t="shared" si="1378"/>
        <v>0</v>
      </c>
    </row>
    <row r="3018" spans="1:44" ht="15" customHeight="1">
      <c r="A3018" s="166"/>
      <c r="B3018" s="7"/>
      <c r="C3018" s="220" t="s">
        <v>1211</v>
      </c>
      <c r="D3018" s="319"/>
      <c r="E3018" s="319"/>
      <c r="F3018" s="319"/>
      <c r="G3018" s="319"/>
      <c r="H3018" s="319"/>
      <c r="I3018" s="279"/>
      <c r="J3018" s="279"/>
      <c r="K3018" s="279"/>
      <c r="L3018" s="279"/>
      <c r="M3018" s="279"/>
      <c r="N3018" s="279"/>
      <c r="O3018" s="279"/>
      <c r="P3018" s="279"/>
      <c r="Q3018" s="317"/>
      <c r="R3018" s="318"/>
      <c r="S3018" s="317"/>
      <c r="T3018" s="318"/>
      <c r="U3018" s="317"/>
      <c r="V3018" s="318"/>
      <c r="W3018" s="317"/>
      <c r="X3018" s="318"/>
      <c r="Y3018" s="317"/>
      <c r="Z3018" s="318"/>
      <c r="AA3018" s="317"/>
      <c r="AB3018" s="318"/>
      <c r="AC3018" s="317"/>
      <c r="AD3018" s="318"/>
      <c r="AG3018">
        <f t="shared" si="1372"/>
        <v>0</v>
      </c>
      <c r="AL3018">
        <f t="shared" si="1373"/>
        <v>0</v>
      </c>
      <c r="AN3018" s="167" t="b">
        <f t="shared" si="1374"/>
        <v>0</v>
      </c>
      <c r="AO3018" s="167" t="str">
        <f t="shared" si="1375"/>
        <v/>
      </c>
      <c r="AP3018" s="167" t="b">
        <f t="shared" si="1376"/>
        <v>0</v>
      </c>
      <c r="AQ3018" t="str">
        <f t="shared" si="1377"/>
        <v/>
      </c>
      <c r="AR3018" s="167" t="b">
        <f t="shared" si="1378"/>
        <v>0</v>
      </c>
    </row>
    <row r="3019" spans="1:44" ht="15" customHeight="1">
      <c r="A3019" s="166"/>
      <c r="B3019" s="7"/>
      <c r="C3019" s="220" t="s">
        <v>1212</v>
      </c>
      <c r="D3019" s="319"/>
      <c r="E3019" s="319"/>
      <c r="F3019" s="319"/>
      <c r="G3019" s="319"/>
      <c r="H3019" s="319"/>
      <c r="I3019" s="279"/>
      <c r="J3019" s="279"/>
      <c r="K3019" s="279"/>
      <c r="L3019" s="279"/>
      <c r="M3019" s="279"/>
      <c r="N3019" s="279"/>
      <c r="O3019" s="279"/>
      <c r="P3019" s="279"/>
      <c r="Q3019" s="317"/>
      <c r="R3019" s="318"/>
      <c r="S3019" s="317"/>
      <c r="T3019" s="318"/>
      <c r="U3019" s="317"/>
      <c r="V3019" s="318"/>
      <c r="W3019" s="317"/>
      <c r="X3019" s="318"/>
      <c r="Y3019" s="317"/>
      <c r="Z3019" s="318"/>
      <c r="AA3019" s="317"/>
      <c r="AB3019" s="318"/>
      <c r="AC3019" s="317"/>
      <c r="AD3019" s="318"/>
      <c r="AG3019">
        <f t="shared" si="1372"/>
        <v>0</v>
      </c>
      <c r="AL3019">
        <f t="shared" si="1373"/>
        <v>0</v>
      </c>
      <c r="AN3019" s="167" t="b">
        <f t="shared" si="1374"/>
        <v>0</v>
      </c>
      <c r="AO3019" s="167" t="str">
        <f t="shared" si="1375"/>
        <v/>
      </c>
      <c r="AP3019" s="167" t="b">
        <f t="shared" si="1376"/>
        <v>0</v>
      </c>
      <c r="AQ3019" t="str">
        <f t="shared" si="1377"/>
        <v/>
      </c>
      <c r="AR3019" s="167" t="b">
        <f t="shared" si="1378"/>
        <v>0</v>
      </c>
    </row>
    <row r="3020" spans="1:44" ht="15" customHeight="1">
      <c r="A3020" s="166"/>
      <c r="B3020" s="7"/>
      <c r="C3020" s="220" t="s">
        <v>1213</v>
      </c>
      <c r="D3020" s="319"/>
      <c r="E3020" s="319"/>
      <c r="F3020" s="319"/>
      <c r="G3020" s="319"/>
      <c r="H3020" s="319"/>
      <c r="I3020" s="279"/>
      <c r="J3020" s="279"/>
      <c r="K3020" s="279"/>
      <c r="L3020" s="279"/>
      <c r="M3020" s="279"/>
      <c r="N3020" s="279"/>
      <c r="O3020" s="279"/>
      <c r="P3020" s="279"/>
      <c r="Q3020" s="317"/>
      <c r="R3020" s="318"/>
      <c r="S3020" s="317"/>
      <c r="T3020" s="318"/>
      <c r="U3020" s="317"/>
      <c r="V3020" s="318"/>
      <c r="W3020" s="317"/>
      <c r="X3020" s="318"/>
      <c r="Y3020" s="317"/>
      <c r="Z3020" s="318"/>
      <c r="AA3020" s="317"/>
      <c r="AB3020" s="318"/>
      <c r="AC3020" s="317"/>
      <c r="AD3020" s="318"/>
      <c r="AG3020">
        <f t="shared" si="1372"/>
        <v>0</v>
      </c>
      <c r="AL3020">
        <f t="shared" si="1373"/>
        <v>0</v>
      </c>
      <c r="AN3020" s="167" t="b">
        <f t="shared" si="1374"/>
        <v>0</v>
      </c>
      <c r="AO3020" s="167" t="str">
        <f t="shared" si="1375"/>
        <v/>
      </c>
      <c r="AP3020" s="167" t="b">
        <f t="shared" si="1376"/>
        <v>0</v>
      </c>
      <c r="AQ3020" t="str">
        <f t="shared" si="1377"/>
        <v/>
      </c>
      <c r="AR3020" s="167" t="b">
        <f t="shared" si="1378"/>
        <v>0</v>
      </c>
    </row>
    <row r="3021" spans="1:44" ht="15" customHeight="1">
      <c r="A3021" s="166"/>
      <c r="B3021" s="7"/>
      <c r="C3021" s="220" t="s">
        <v>1214</v>
      </c>
      <c r="D3021" s="319"/>
      <c r="E3021" s="319"/>
      <c r="F3021" s="319"/>
      <c r="G3021" s="319"/>
      <c r="H3021" s="319"/>
      <c r="I3021" s="279"/>
      <c r="J3021" s="279"/>
      <c r="K3021" s="279"/>
      <c r="L3021" s="279"/>
      <c r="M3021" s="279"/>
      <c r="N3021" s="279"/>
      <c r="O3021" s="279"/>
      <c r="P3021" s="279"/>
      <c r="Q3021" s="317"/>
      <c r="R3021" s="318"/>
      <c r="S3021" s="317"/>
      <c r="T3021" s="318"/>
      <c r="U3021" s="317"/>
      <c r="V3021" s="318"/>
      <c r="W3021" s="317"/>
      <c r="X3021" s="318"/>
      <c r="Y3021" s="317"/>
      <c r="Z3021" s="318"/>
      <c r="AA3021" s="317"/>
      <c r="AB3021" s="318"/>
      <c r="AC3021" s="317"/>
      <c r="AD3021" s="318"/>
      <c r="AG3021">
        <f t="shared" si="1372"/>
        <v>0</v>
      </c>
      <c r="AL3021">
        <f t="shared" si="1373"/>
        <v>0</v>
      </c>
      <c r="AN3021" s="167" t="b">
        <f t="shared" si="1374"/>
        <v>0</v>
      </c>
      <c r="AO3021" s="167" t="str">
        <f t="shared" si="1375"/>
        <v/>
      </c>
      <c r="AP3021" s="167" t="b">
        <f t="shared" si="1376"/>
        <v>0</v>
      </c>
      <c r="AQ3021" t="str">
        <f t="shared" si="1377"/>
        <v/>
      </c>
      <c r="AR3021" s="167" t="b">
        <f t="shared" si="1378"/>
        <v>0</v>
      </c>
    </row>
    <row r="3022" spans="1:44" ht="15" customHeight="1">
      <c r="A3022" s="166"/>
      <c r="B3022" s="7"/>
      <c r="C3022" s="220" t="s">
        <v>1215</v>
      </c>
      <c r="D3022" s="319"/>
      <c r="E3022" s="319"/>
      <c r="F3022" s="319"/>
      <c r="G3022" s="319"/>
      <c r="H3022" s="319"/>
      <c r="I3022" s="279"/>
      <c r="J3022" s="279"/>
      <c r="K3022" s="279"/>
      <c r="L3022" s="279"/>
      <c r="M3022" s="279"/>
      <c r="N3022" s="279"/>
      <c r="O3022" s="279"/>
      <c r="P3022" s="279"/>
      <c r="Q3022" s="317"/>
      <c r="R3022" s="318"/>
      <c r="S3022" s="317"/>
      <c r="T3022" s="318"/>
      <c r="U3022" s="317"/>
      <c r="V3022" s="318"/>
      <c r="W3022" s="317"/>
      <c r="X3022" s="318"/>
      <c r="Y3022" s="317"/>
      <c r="Z3022" s="318"/>
      <c r="AA3022" s="317"/>
      <c r="AB3022" s="318"/>
      <c r="AC3022" s="317"/>
      <c r="AD3022" s="318"/>
      <c r="AG3022">
        <f t="shared" si="1372"/>
        <v>0</v>
      </c>
      <c r="AL3022">
        <f t="shared" si="1373"/>
        <v>0</v>
      </c>
      <c r="AN3022" s="167" t="b">
        <f t="shared" si="1374"/>
        <v>0</v>
      </c>
      <c r="AO3022" s="167" t="str">
        <f t="shared" si="1375"/>
        <v/>
      </c>
      <c r="AP3022" s="167" t="b">
        <f t="shared" si="1376"/>
        <v>0</v>
      </c>
      <c r="AQ3022" t="str">
        <f t="shared" si="1377"/>
        <v/>
      </c>
      <c r="AR3022" s="167" t="b">
        <f t="shared" si="1378"/>
        <v>0</v>
      </c>
    </row>
    <row r="3023" spans="1:44" ht="15" customHeight="1">
      <c r="A3023" s="166"/>
      <c r="B3023" s="7"/>
      <c r="C3023" s="220" t="s">
        <v>1216</v>
      </c>
      <c r="D3023" s="319"/>
      <c r="E3023" s="319"/>
      <c r="F3023" s="319"/>
      <c r="G3023" s="319"/>
      <c r="H3023" s="319"/>
      <c r="I3023" s="279"/>
      <c r="J3023" s="279"/>
      <c r="K3023" s="279"/>
      <c r="L3023" s="279"/>
      <c r="M3023" s="279"/>
      <c r="N3023" s="279"/>
      <c r="O3023" s="279"/>
      <c r="P3023" s="279"/>
      <c r="Q3023" s="317"/>
      <c r="R3023" s="318"/>
      <c r="S3023" s="317"/>
      <c r="T3023" s="318"/>
      <c r="U3023" s="317"/>
      <c r="V3023" s="318"/>
      <c r="W3023" s="317"/>
      <c r="X3023" s="318"/>
      <c r="Y3023" s="317"/>
      <c r="Z3023" s="318"/>
      <c r="AA3023" s="317"/>
      <c r="AB3023" s="318"/>
      <c r="AC3023" s="317"/>
      <c r="AD3023" s="318"/>
      <c r="AG3023">
        <f t="shared" si="1372"/>
        <v>0</v>
      </c>
      <c r="AL3023">
        <f t="shared" si="1373"/>
        <v>0</v>
      </c>
      <c r="AN3023" s="167" t="b">
        <f t="shared" si="1374"/>
        <v>0</v>
      </c>
      <c r="AO3023" s="167" t="str">
        <f t="shared" si="1375"/>
        <v/>
      </c>
      <c r="AP3023" s="167" t="b">
        <f t="shared" si="1376"/>
        <v>0</v>
      </c>
      <c r="AQ3023" t="str">
        <f t="shared" si="1377"/>
        <v/>
      </c>
      <c r="AR3023" s="167" t="b">
        <f t="shared" si="1378"/>
        <v>0</v>
      </c>
    </row>
    <row r="3024" spans="1:44" ht="15" customHeight="1">
      <c r="A3024" s="166"/>
      <c r="B3024" s="7"/>
      <c r="C3024" s="220" t="s">
        <v>1217</v>
      </c>
      <c r="D3024" s="319"/>
      <c r="E3024" s="319"/>
      <c r="F3024" s="319"/>
      <c r="G3024" s="319"/>
      <c r="H3024" s="319"/>
      <c r="I3024" s="279"/>
      <c r="J3024" s="279"/>
      <c r="K3024" s="279"/>
      <c r="L3024" s="279"/>
      <c r="M3024" s="279"/>
      <c r="N3024" s="279"/>
      <c r="O3024" s="279"/>
      <c r="P3024" s="279"/>
      <c r="Q3024" s="317"/>
      <c r="R3024" s="318"/>
      <c r="S3024" s="317"/>
      <c r="T3024" s="318"/>
      <c r="U3024" s="317"/>
      <c r="V3024" s="318"/>
      <c r="W3024" s="317"/>
      <c r="X3024" s="318"/>
      <c r="Y3024" s="317"/>
      <c r="Z3024" s="318"/>
      <c r="AA3024" s="317"/>
      <c r="AB3024" s="318"/>
      <c r="AC3024" s="317"/>
      <c r="AD3024" s="318"/>
      <c r="AG3024">
        <f t="shared" si="1372"/>
        <v>0</v>
      </c>
      <c r="AL3024">
        <f t="shared" si="1373"/>
        <v>0</v>
      </c>
      <c r="AN3024" s="167" t="b">
        <f t="shared" si="1374"/>
        <v>0</v>
      </c>
      <c r="AO3024" s="167" t="str">
        <f t="shared" si="1375"/>
        <v/>
      </c>
      <c r="AP3024" s="167" t="b">
        <f t="shared" si="1376"/>
        <v>0</v>
      </c>
      <c r="AQ3024" t="str">
        <f t="shared" si="1377"/>
        <v/>
      </c>
      <c r="AR3024" s="167" t="b">
        <f t="shared" si="1378"/>
        <v>0</v>
      </c>
    </row>
    <row r="3025" spans="1:44" ht="15" customHeight="1">
      <c r="A3025" s="166"/>
      <c r="B3025" s="7"/>
      <c r="C3025" s="220" t="s">
        <v>1218</v>
      </c>
      <c r="D3025" s="319"/>
      <c r="E3025" s="319"/>
      <c r="F3025" s="319"/>
      <c r="G3025" s="319"/>
      <c r="H3025" s="319"/>
      <c r="I3025" s="279"/>
      <c r="J3025" s="279"/>
      <c r="K3025" s="279"/>
      <c r="L3025" s="279"/>
      <c r="M3025" s="279"/>
      <c r="N3025" s="279"/>
      <c r="O3025" s="279"/>
      <c r="P3025" s="279"/>
      <c r="Q3025" s="317"/>
      <c r="R3025" s="318"/>
      <c r="S3025" s="317"/>
      <c r="T3025" s="318"/>
      <c r="U3025" s="317"/>
      <c r="V3025" s="318"/>
      <c r="W3025" s="317"/>
      <c r="X3025" s="318"/>
      <c r="Y3025" s="317"/>
      <c r="Z3025" s="318"/>
      <c r="AA3025" s="317"/>
      <c r="AB3025" s="318"/>
      <c r="AC3025" s="317"/>
      <c r="AD3025" s="318"/>
      <c r="AG3025">
        <f t="shared" si="1372"/>
        <v>0</v>
      </c>
      <c r="AL3025">
        <f t="shared" si="1373"/>
        <v>0</v>
      </c>
      <c r="AN3025" s="167" t="b">
        <f t="shared" si="1374"/>
        <v>0</v>
      </c>
      <c r="AO3025" s="167" t="str">
        <f t="shared" si="1375"/>
        <v/>
      </c>
      <c r="AP3025" s="167" t="b">
        <f t="shared" si="1376"/>
        <v>0</v>
      </c>
      <c r="AQ3025" t="str">
        <f t="shared" si="1377"/>
        <v/>
      </c>
      <c r="AR3025" s="167" t="b">
        <f t="shared" si="1378"/>
        <v>0</v>
      </c>
    </row>
    <row r="3026" spans="1:44" ht="15" customHeight="1">
      <c r="A3026" s="166"/>
      <c r="B3026" s="7"/>
      <c r="C3026" s="220" t="s">
        <v>1219</v>
      </c>
      <c r="D3026" s="319"/>
      <c r="E3026" s="319"/>
      <c r="F3026" s="319"/>
      <c r="G3026" s="319"/>
      <c r="H3026" s="319"/>
      <c r="I3026" s="279"/>
      <c r="J3026" s="279"/>
      <c r="K3026" s="279"/>
      <c r="L3026" s="279"/>
      <c r="M3026" s="279"/>
      <c r="N3026" s="279"/>
      <c r="O3026" s="279"/>
      <c r="P3026" s="279"/>
      <c r="Q3026" s="317"/>
      <c r="R3026" s="318"/>
      <c r="S3026" s="317"/>
      <c r="T3026" s="318"/>
      <c r="U3026" s="317"/>
      <c r="V3026" s="318"/>
      <c r="W3026" s="317"/>
      <c r="X3026" s="318"/>
      <c r="Y3026" s="317"/>
      <c r="Z3026" s="318"/>
      <c r="AA3026" s="317"/>
      <c r="AB3026" s="318"/>
      <c r="AC3026" s="317"/>
      <c r="AD3026" s="318"/>
      <c r="AG3026">
        <f t="shared" si="1372"/>
        <v>0</v>
      </c>
      <c r="AL3026">
        <f t="shared" si="1373"/>
        <v>0</v>
      </c>
      <c r="AN3026" s="167" t="b">
        <f t="shared" si="1374"/>
        <v>0</v>
      </c>
      <c r="AO3026" s="167" t="str">
        <f t="shared" si="1375"/>
        <v/>
      </c>
      <c r="AP3026" s="167" t="b">
        <f t="shared" si="1376"/>
        <v>0</v>
      </c>
      <c r="AQ3026" t="str">
        <f t="shared" si="1377"/>
        <v/>
      </c>
      <c r="AR3026" s="167" t="b">
        <f t="shared" si="1378"/>
        <v>0</v>
      </c>
    </row>
    <row r="3027" spans="1:44" ht="15" customHeight="1">
      <c r="A3027" s="166"/>
      <c r="B3027" s="7"/>
      <c r="C3027" s="220" t="s">
        <v>1220</v>
      </c>
      <c r="D3027" s="319"/>
      <c r="E3027" s="319"/>
      <c r="F3027" s="319"/>
      <c r="G3027" s="319"/>
      <c r="H3027" s="319"/>
      <c r="I3027" s="279"/>
      <c r="J3027" s="279"/>
      <c r="K3027" s="279"/>
      <c r="L3027" s="279"/>
      <c r="M3027" s="279"/>
      <c r="N3027" s="279"/>
      <c r="O3027" s="279"/>
      <c r="P3027" s="279"/>
      <c r="Q3027" s="317"/>
      <c r="R3027" s="318"/>
      <c r="S3027" s="317"/>
      <c r="T3027" s="318"/>
      <c r="U3027" s="317"/>
      <c r="V3027" s="318"/>
      <c r="W3027" s="317"/>
      <c r="X3027" s="318"/>
      <c r="Y3027" s="317"/>
      <c r="Z3027" s="318"/>
      <c r="AA3027" s="317"/>
      <c r="AB3027" s="318"/>
      <c r="AC3027" s="317"/>
      <c r="AD3027" s="318"/>
      <c r="AG3027">
        <f t="shared" si="1372"/>
        <v>0</v>
      </c>
      <c r="AL3027">
        <f t="shared" si="1373"/>
        <v>0</v>
      </c>
      <c r="AN3027" s="167" t="b">
        <f t="shared" si="1374"/>
        <v>0</v>
      </c>
      <c r="AO3027" s="167" t="str">
        <f t="shared" si="1375"/>
        <v/>
      </c>
      <c r="AP3027" s="167" t="b">
        <f t="shared" si="1376"/>
        <v>0</v>
      </c>
      <c r="AQ3027" t="str">
        <f t="shared" si="1377"/>
        <v/>
      </c>
      <c r="AR3027" s="167" t="b">
        <f t="shared" si="1378"/>
        <v>0</v>
      </c>
    </row>
    <row r="3028" spans="1:44" ht="15" customHeight="1">
      <c r="A3028" s="166"/>
      <c r="B3028" s="7"/>
      <c r="C3028" s="220" t="s">
        <v>1221</v>
      </c>
      <c r="D3028" s="319"/>
      <c r="E3028" s="319"/>
      <c r="F3028" s="319"/>
      <c r="G3028" s="319"/>
      <c r="H3028" s="319"/>
      <c r="I3028" s="279"/>
      <c r="J3028" s="279"/>
      <c r="K3028" s="279"/>
      <c r="L3028" s="279"/>
      <c r="M3028" s="279"/>
      <c r="N3028" s="279"/>
      <c r="O3028" s="279"/>
      <c r="P3028" s="279"/>
      <c r="Q3028" s="317"/>
      <c r="R3028" s="318"/>
      <c r="S3028" s="317"/>
      <c r="T3028" s="318"/>
      <c r="U3028" s="317"/>
      <c r="V3028" s="318"/>
      <c r="W3028" s="317"/>
      <c r="X3028" s="318"/>
      <c r="Y3028" s="317"/>
      <c r="Z3028" s="318"/>
      <c r="AA3028" s="317"/>
      <c r="AB3028" s="318"/>
      <c r="AC3028" s="317"/>
      <c r="AD3028" s="318"/>
      <c r="AG3028">
        <f t="shared" si="1372"/>
        <v>0</v>
      </c>
      <c r="AL3028">
        <f t="shared" si="1373"/>
        <v>0</v>
      </c>
      <c r="AN3028" s="167" t="b">
        <f t="shared" si="1374"/>
        <v>0</v>
      </c>
      <c r="AO3028" s="167" t="str">
        <f t="shared" si="1375"/>
        <v/>
      </c>
      <c r="AP3028" s="167" t="b">
        <f t="shared" si="1376"/>
        <v>0</v>
      </c>
      <c r="AQ3028" t="str">
        <f t="shared" si="1377"/>
        <v/>
      </c>
      <c r="AR3028" s="167" t="b">
        <f t="shared" si="1378"/>
        <v>0</v>
      </c>
    </row>
    <row r="3029" spans="1:44" ht="15" customHeight="1">
      <c r="A3029" s="166"/>
      <c r="B3029" s="7"/>
      <c r="C3029" s="220" t="s">
        <v>1222</v>
      </c>
      <c r="D3029" s="319"/>
      <c r="E3029" s="319"/>
      <c r="F3029" s="319"/>
      <c r="G3029" s="319"/>
      <c r="H3029" s="319"/>
      <c r="I3029" s="279"/>
      <c r="J3029" s="279"/>
      <c r="K3029" s="279"/>
      <c r="L3029" s="279"/>
      <c r="M3029" s="279"/>
      <c r="N3029" s="279"/>
      <c r="O3029" s="279"/>
      <c r="P3029" s="279"/>
      <c r="Q3029" s="317"/>
      <c r="R3029" s="318"/>
      <c r="S3029" s="317"/>
      <c r="T3029" s="318"/>
      <c r="U3029" s="317"/>
      <c r="V3029" s="318"/>
      <c r="W3029" s="317"/>
      <c r="X3029" s="318"/>
      <c r="Y3029" s="317"/>
      <c r="Z3029" s="318"/>
      <c r="AA3029" s="317"/>
      <c r="AB3029" s="318"/>
      <c r="AC3029" s="317"/>
      <c r="AD3029" s="318"/>
      <c r="AG3029">
        <f t="shared" si="1372"/>
        <v>0</v>
      </c>
      <c r="AL3029">
        <f t="shared" si="1373"/>
        <v>0</v>
      </c>
      <c r="AN3029" s="167" t="b">
        <f t="shared" si="1374"/>
        <v>0</v>
      </c>
      <c r="AO3029" s="167" t="str">
        <f t="shared" si="1375"/>
        <v/>
      </c>
      <c r="AP3029" s="167" t="b">
        <f t="shared" si="1376"/>
        <v>0</v>
      </c>
      <c r="AQ3029" t="str">
        <f t="shared" si="1377"/>
        <v/>
      </c>
      <c r="AR3029" s="167" t="b">
        <f t="shared" si="1378"/>
        <v>0</v>
      </c>
    </row>
    <row r="3030" spans="1:44" ht="15" customHeight="1">
      <c r="A3030" s="166"/>
      <c r="B3030" s="7"/>
      <c r="C3030" s="220" t="s">
        <v>1223</v>
      </c>
      <c r="D3030" s="319"/>
      <c r="E3030" s="319"/>
      <c r="F3030" s="319"/>
      <c r="G3030" s="319"/>
      <c r="H3030" s="319"/>
      <c r="I3030" s="279"/>
      <c r="J3030" s="279"/>
      <c r="K3030" s="279"/>
      <c r="L3030" s="279"/>
      <c r="M3030" s="279"/>
      <c r="N3030" s="279"/>
      <c r="O3030" s="279"/>
      <c r="P3030" s="279"/>
      <c r="Q3030" s="317"/>
      <c r="R3030" s="318"/>
      <c r="S3030" s="317"/>
      <c r="T3030" s="318"/>
      <c r="U3030" s="317"/>
      <c r="V3030" s="318"/>
      <c r="W3030" s="317"/>
      <c r="X3030" s="318"/>
      <c r="Y3030" s="317"/>
      <c r="Z3030" s="318"/>
      <c r="AA3030" s="317"/>
      <c r="AB3030" s="318"/>
      <c r="AC3030" s="317"/>
      <c r="AD3030" s="318"/>
      <c r="AG3030">
        <f t="shared" si="1372"/>
        <v>0</v>
      </c>
      <c r="AL3030">
        <f t="shared" si="1373"/>
        <v>0</v>
      </c>
      <c r="AN3030" s="167" t="b">
        <f t="shared" si="1374"/>
        <v>0</v>
      </c>
      <c r="AO3030" s="167" t="str">
        <f t="shared" si="1375"/>
        <v/>
      </c>
      <c r="AP3030" s="167" t="b">
        <f t="shared" si="1376"/>
        <v>0</v>
      </c>
      <c r="AQ3030" t="str">
        <f t="shared" si="1377"/>
        <v/>
      </c>
      <c r="AR3030" s="167" t="b">
        <f t="shared" si="1378"/>
        <v>0</v>
      </c>
    </row>
    <row r="3031" spans="1:44" ht="15" customHeight="1">
      <c r="A3031" s="166"/>
      <c r="B3031" s="7"/>
      <c r="C3031" s="220" t="s">
        <v>1224</v>
      </c>
      <c r="D3031" s="319"/>
      <c r="E3031" s="319"/>
      <c r="F3031" s="319"/>
      <c r="G3031" s="319"/>
      <c r="H3031" s="319"/>
      <c r="I3031" s="279"/>
      <c r="J3031" s="279"/>
      <c r="K3031" s="279"/>
      <c r="L3031" s="279"/>
      <c r="M3031" s="279"/>
      <c r="N3031" s="279"/>
      <c r="O3031" s="279"/>
      <c r="P3031" s="279"/>
      <c r="Q3031" s="317"/>
      <c r="R3031" s="318"/>
      <c r="S3031" s="317"/>
      <c r="T3031" s="318"/>
      <c r="U3031" s="317"/>
      <c r="V3031" s="318"/>
      <c r="W3031" s="317"/>
      <c r="X3031" s="318"/>
      <c r="Y3031" s="317"/>
      <c r="Z3031" s="318"/>
      <c r="AA3031" s="317"/>
      <c r="AB3031" s="318"/>
      <c r="AC3031" s="317"/>
      <c r="AD3031" s="318"/>
      <c r="AG3031">
        <f t="shared" si="1372"/>
        <v>0</v>
      </c>
      <c r="AL3031">
        <f t="shared" si="1373"/>
        <v>0</v>
      </c>
      <c r="AN3031" s="167" t="b">
        <f t="shared" si="1374"/>
        <v>0</v>
      </c>
      <c r="AO3031" s="167" t="str">
        <f t="shared" si="1375"/>
        <v/>
      </c>
      <c r="AP3031" s="167" t="b">
        <f t="shared" si="1376"/>
        <v>0</v>
      </c>
      <c r="AQ3031" t="str">
        <f t="shared" si="1377"/>
        <v/>
      </c>
      <c r="AR3031" s="167" t="b">
        <f t="shared" si="1378"/>
        <v>0</v>
      </c>
    </row>
    <row r="3032" spans="1:44" ht="15" customHeight="1">
      <c r="A3032" s="166"/>
      <c r="B3032" s="7"/>
      <c r="C3032" s="220" t="s">
        <v>1225</v>
      </c>
      <c r="D3032" s="319"/>
      <c r="E3032" s="319"/>
      <c r="F3032" s="319"/>
      <c r="G3032" s="319"/>
      <c r="H3032" s="319"/>
      <c r="I3032" s="279"/>
      <c r="J3032" s="279"/>
      <c r="K3032" s="279"/>
      <c r="L3032" s="279"/>
      <c r="M3032" s="279"/>
      <c r="N3032" s="279"/>
      <c r="O3032" s="279"/>
      <c r="P3032" s="279"/>
      <c r="Q3032" s="317"/>
      <c r="R3032" s="318"/>
      <c r="S3032" s="317"/>
      <c r="T3032" s="318"/>
      <c r="U3032" s="317"/>
      <c r="V3032" s="318"/>
      <c r="W3032" s="317"/>
      <c r="X3032" s="318"/>
      <c r="Y3032" s="317"/>
      <c r="Z3032" s="318"/>
      <c r="AA3032" s="317"/>
      <c r="AB3032" s="318"/>
      <c r="AC3032" s="317"/>
      <c r="AD3032" s="318"/>
      <c r="AG3032">
        <f t="shared" si="1372"/>
        <v>0</v>
      </c>
      <c r="AL3032">
        <f t="shared" si="1373"/>
        <v>0</v>
      </c>
      <c r="AN3032" s="167" t="b">
        <f t="shared" si="1374"/>
        <v>0</v>
      </c>
      <c r="AO3032" s="167" t="str">
        <f t="shared" si="1375"/>
        <v/>
      </c>
      <c r="AP3032" s="167" t="b">
        <f t="shared" si="1376"/>
        <v>0</v>
      </c>
      <c r="AQ3032" t="str">
        <f t="shared" si="1377"/>
        <v/>
      </c>
      <c r="AR3032" s="167" t="b">
        <f t="shared" si="1378"/>
        <v>0</v>
      </c>
    </row>
    <row r="3033" spans="1:44" ht="15" customHeight="1">
      <c r="A3033" s="166"/>
      <c r="B3033" s="7"/>
      <c r="C3033" s="220" t="s">
        <v>1226</v>
      </c>
      <c r="D3033" s="319"/>
      <c r="E3033" s="319"/>
      <c r="F3033" s="319"/>
      <c r="G3033" s="319"/>
      <c r="H3033" s="319"/>
      <c r="I3033" s="279"/>
      <c r="J3033" s="279"/>
      <c r="K3033" s="279"/>
      <c r="L3033" s="279"/>
      <c r="M3033" s="279"/>
      <c r="N3033" s="279"/>
      <c r="O3033" s="279"/>
      <c r="P3033" s="279"/>
      <c r="Q3033" s="317"/>
      <c r="R3033" s="318"/>
      <c r="S3033" s="317"/>
      <c r="T3033" s="318"/>
      <c r="U3033" s="317"/>
      <c r="V3033" s="318"/>
      <c r="W3033" s="317"/>
      <c r="X3033" s="318"/>
      <c r="Y3033" s="317"/>
      <c r="Z3033" s="318"/>
      <c r="AA3033" s="317"/>
      <c r="AB3033" s="318"/>
      <c r="AC3033" s="317"/>
      <c r="AD3033" s="318"/>
      <c r="AG3033">
        <f t="shared" si="1372"/>
        <v>0</v>
      </c>
      <c r="AL3033">
        <f t="shared" si="1373"/>
        <v>0</v>
      </c>
      <c r="AN3033" s="167" t="b">
        <f t="shared" si="1374"/>
        <v>0</v>
      </c>
      <c r="AO3033" s="167" t="str">
        <f t="shared" si="1375"/>
        <v/>
      </c>
      <c r="AP3033" s="167" t="b">
        <f t="shared" si="1376"/>
        <v>0</v>
      </c>
      <c r="AQ3033" t="str">
        <f t="shared" si="1377"/>
        <v/>
      </c>
      <c r="AR3033" s="167" t="b">
        <f t="shared" si="1378"/>
        <v>0</v>
      </c>
    </row>
    <row r="3034" spans="1:44" ht="15" customHeight="1">
      <c r="A3034" s="166"/>
      <c r="B3034" s="7"/>
      <c r="C3034" s="220" t="s">
        <v>1227</v>
      </c>
      <c r="D3034" s="319"/>
      <c r="E3034" s="319"/>
      <c r="F3034" s="319"/>
      <c r="G3034" s="319"/>
      <c r="H3034" s="319"/>
      <c r="I3034" s="279"/>
      <c r="J3034" s="279"/>
      <c r="K3034" s="279"/>
      <c r="L3034" s="279"/>
      <c r="M3034" s="279"/>
      <c r="N3034" s="279"/>
      <c r="O3034" s="279"/>
      <c r="P3034" s="279"/>
      <c r="Q3034" s="317"/>
      <c r="R3034" s="318"/>
      <c r="S3034" s="317"/>
      <c r="T3034" s="318"/>
      <c r="U3034" s="317"/>
      <c r="V3034" s="318"/>
      <c r="W3034" s="317"/>
      <c r="X3034" s="318"/>
      <c r="Y3034" s="317"/>
      <c r="Z3034" s="318"/>
      <c r="AA3034" s="317"/>
      <c r="AB3034" s="318"/>
      <c r="AC3034" s="317"/>
      <c r="AD3034" s="318"/>
      <c r="AG3034">
        <f t="shared" si="1372"/>
        <v>0</v>
      </c>
      <c r="AL3034">
        <f t="shared" si="1373"/>
        <v>0</v>
      </c>
      <c r="AN3034" s="167" t="b">
        <f t="shared" si="1374"/>
        <v>0</v>
      </c>
      <c r="AO3034" s="167" t="str">
        <f t="shared" si="1375"/>
        <v/>
      </c>
      <c r="AP3034" s="167" t="b">
        <f t="shared" si="1376"/>
        <v>0</v>
      </c>
      <c r="AQ3034" t="str">
        <f t="shared" si="1377"/>
        <v/>
      </c>
      <c r="AR3034" s="167" t="b">
        <f t="shared" si="1378"/>
        <v>0</v>
      </c>
    </row>
    <row r="3035" spans="1:44" ht="15" customHeight="1">
      <c r="A3035" s="166"/>
      <c r="B3035" s="7"/>
      <c r="C3035" s="220" t="s">
        <v>1228</v>
      </c>
      <c r="D3035" s="319"/>
      <c r="E3035" s="319"/>
      <c r="F3035" s="319"/>
      <c r="G3035" s="319"/>
      <c r="H3035" s="319"/>
      <c r="I3035" s="279"/>
      <c r="J3035" s="279"/>
      <c r="K3035" s="279"/>
      <c r="L3035" s="279"/>
      <c r="M3035" s="279"/>
      <c r="N3035" s="279"/>
      <c r="O3035" s="279"/>
      <c r="P3035" s="279"/>
      <c r="Q3035" s="317"/>
      <c r="R3035" s="318"/>
      <c r="S3035" s="317"/>
      <c r="T3035" s="318"/>
      <c r="U3035" s="317"/>
      <c r="V3035" s="318"/>
      <c r="W3035" s="317"/>
      <c r="X3035" s="318"/>
      <c r="Y3035" s="317"/>
      <c r="Z3035" s="318"/>
      <c r="AA3035" s="317"/>
      <c r="AB3035" s="318"/>
      <c r="AC3035" s="317"/>
      <c r="AD3035" s="318"/>
      <c r="AG3035">
        <f t="shared" si="1372"/>
        <v>0</v>
      </c>
      <c r="AL3035">
        <f t="shared" si="1373"/>
        <v>0</v>
      </c>
      <c r="AN3035" s="167" t="b">
        <f t="shared" si="1374"/>
        <v>0</v>
      </c>
      <c r="AO3035" s="167" t="str">
        <f t="shared" si="1375"/>
        <v/>
      </c>
      <c r="AP3035" s="167" t="b">
        <f t="shared" si="1376"/>
        <v>0</v>
      </c>
      <c r="AQ3035" t="str">
        <f t="shared" si="1377"/>
        <v/>
      </c>
      <c r="AR3035" s="167" t="b">
        <f t="shared" si="1378"/>
        <v>0</v>
      </c>
    </row>
    <row r="3036" spans="1:44" ht="15" customHeight="1">
      <c r="A3036" s="166"/>
      <c r="B3036" s="7"/>
      <c r="C3036" s="220" t="s">
        <v>1229</v>
      </c>
      <c r="D3036" s="319"/>
      <c r="E3036" s="319"/>
      <c r="F3036" s="319"/>
      <c r="G3036" s="319"/>
      <c r="H3036" s="319"/>
      <c r="I3036" s="279"/>
      <c r="J3036" s="279"/>
      <c r="K3036" s="279"/>
      <c r="L3036" s="279"/>
      <c r="M3036" s="279"/>
      <c r="N3036" s="279"/>
      <c r="O3036" s="279"/>
      <c r="P3036" s="279"/>
      <c r="Q3036" s="317"/>
      <c r="R3036" s="318"/>
      <c r="S3036" s="317"/>
      <c r="T3036" s="318"/>
      <c r="U3036" s="317"/>
      <c r="V3036" s="318"/>
      <c r="W3036" s="317"/>
      <c r="X3036" s="318"/>
      <c r="Y3036" s="317"/>
      <c r="Z3036" s="318"/>
      <c r="AA3036" s="317"/>
      <c r="AB3036" s="318"/>
      <c r="AC3036" s="317"/>
      <c r="AD3036" s="318"/>
      <c r="AG3036">
        <f t="shared" si="1372"/>
        <v>0</v>
      </c>
      <c r="AL3036">
        <f t="shared" si="1373"/>
        <v>0</v>
      </c>
      <c r="AN3036" s="167" t="b">
        <f t="shared" si="1374"/>
        <v>0</v>
      </c>
      <c r="AO3036" s="167" t="str">
        <f t="shared" si="1375"/>
        <v/>
      </c>
      <c r="AP3036" s="167" t="b">
        <f t="shared" si="1376"/>
        <v>0</v>
      </c>
      <c r="AQ3036" t="str">
        <f t="shared" si="1377"/>
        <v/>
      </c>
      <c r="AR3036" s="167" t="b">
        <f t="shared" si="1378"/>
        <v>0</v>
      </c>
    </row>
    <row r="3037" spans="1:44" ht="15" customHeight="1">
      <c r="A3037" s="166"/>
      <c r="B3037" s="7"/>
      <c r="C3037" s="220" t="s">
        <v>1230</v>
      </c>
      <c r="D3037" s="319"/>
      <c r="E3037" s="319"/>
      <c r="F3037" s="319"/>
      <c r="G3037" s="319"/>
      <c r="H3037" s="319"/>
      <c r="I3037" s="279"/>
      <c r="J3037" s="279"/>
      <c r="K3037" s="279"/>
      <c r="L3037" s="279"/>
      <c r="M3037" s="279"/>
      <c r="N3037" s="279"/>
      <c r="O3037" s="279"/>
      <c r="P3037" s="279"/>
      <c r="Q3037" s="317"/>
      <c r="R3037" s="318"/>
      <c r="S3037" s="317"/>
      <c r="T3037" s="318"/>
      <c r="U3037" s="317"/>
      <c r="V3037" s="318"/>
      <c r="W3037" s="317"/>
      <c r="X3037" s="318"/>
      <c r="Y3037" s="317"/>
      <c r="Z3037" s="318"/>
      <c r="AA3037" s="317"/>
      <c r="AB3037" s="318"/>
      <c r="AC3037" s="317"/>
      <c r="AD3037" s="318"/>
      <c r="AG3037">
        <f t="shared" si="1372"/>
        <v>0</v>
      </c>
      <c r="AL3037">
        <f t="shared" si="1373"/>
        <v>0</v>
      </c>
      <c r="AN3037" s="167" t="b">
        <f t="shared" si="1374"/>
        <v>0</v>
      </c>
      <c r="AO3037" s="167" t="str">
        <f t="shared" si="1375"/>
        <v/>
      </c>
      <c r="AP3037" s="167" t="b">
        <f t="shared" si="1376"/>
        <v>0</v>
      </c>
      <c r="AQ3037" t="str">
        <f t="shared" si="1377"/>
        <v/>
      </c>
      <c r="AR3037" s="167" t="b">
        <f t="shared" si="1378"/>
        <v>0</v>
      </c>
    </row>
    <row r="3038" spans="1:44" ht="15" customHeight="1">
      <c r="A3038" s="166"/>
      <c r="B3038" s="7"/>
      <c r="C3038" s="220" t="s">
        <v>1231</v>
      </c>
      <c r="D3038" s="319"/>
      <c r="E3038" s="319"/>
      <c r="F3038" s="319"/>
      <c r="G3038" s="319"/>
      <c r="H3038" s="319"/>
      <c r="I3038" s="279"/>
      <c r="J3038" s="279"/>
      <c r="K3038" s="279"/>
      <c r="L3038" s="279"/>
      <c r="M3038" s="279"/>
      <c r="N3038" s="279"/>
      <c r="O3038" s="279"/>
      <c r="P3038" s="279"/>
      <c r="Q3038" s="317"/>
      <c r="R3038" s="318"/>
      <c r="S3038" s="317"/>
      <c r="T3038" s="318"/>
      <c r="U3038" s="317"/>
      <c r="V3038" s="318"/>
      <c r="W3038" s="317"/>
      <c r="X3038" s="318"/>
      <c r="Y3038" s="317"/>
      <c r="Z3038" s="318"/>
      <c r="AA3038" s="317"/>
      <c r="AB3038" s="318"/>
      <c r="AC3038" s="317"/>
      <c r="AD3038" s="318"/>
      <c r="AG3038">
        <f t="shared" si="1372"/>
        <v>0</v>
      </c>
      <c r="AL3038">
        <f t="shared" si="1373"/>
        <v>0</v>
      </c>
      <c r="AN3038" s="167" t="b">
        <f t="shared" si="1374"/>
        <v>0</v>
      </c>
      <c r="AO3038" s="167" t="str">
        <f t="shared" si="1375"/>
        <v/>
      </c>
      <c r="AP3038" s="167" t="b">
        <f t="shared" si="1376"/>
        <v>0</v>
      </c>
      <c r="AQ3038" t="str">
        <f t="shared" si="1377"/>
        <v/>
      </c>
      <c r="AR3038" s="167" t="b">
        <f t="shared" si="1378"/>
        <v>0</v>
      </c>
    </row>
    <row r="3039" spans="1:44" ht="15" customHeight="1">
      <c r="A3039" s="166"/>
      <c r="B3039" s="7"/>
      <c r="C3039" s="220" t="s">
        <v>1232</v>
      </c>
      <c r="D3039" s="319"/>
      <c r="E3039" s="319"/>
      <c r="F3039" s="319"/>
      <c r="G3039" s="319"/>
      <c r="H3039" s="319"/>
      <c r="I3039" s="279"/>
      <c r="J3039" s="279"/>
      <c r="K3039" s="279"/>
      <c r="L3039" s="279"/>
      <c r="M3039" s="279"/>
      <c r="N3039" s="279"/>
      <c r="O3039" s="279"/>
      <c r="P3039" s="279"/>
      <c r="Q3039" s="317"/>
      <c r="R3039" s="318"/>
      <c r="S3039" s="317"/>
      <c r="T3039" s="318"/>
      <c r="U3039" s="317"/>
      <c r="V3039" s="318"/>
      <c r="W3039" s="317"/>
      <c r="X3039" s="318"/>
      <c r="Y3039" s="317"/>
      <c r="Z3039" s="318"/>
      <c r="AA3039" s="317"/>
      <c r="AB3039" s="318"/>
      <c r="AC3039" s="317"/>
      <c r="AD3039" s="318"/>
      <c r="AG3039">
        <f t="shared" si="1372"/>
        <v>0</v>
      </c>
      <c r="AL3039">
        <f t="shared" si="1373"/>
        <v>0</v>
      </c>
      <c r="AN3039" s="167" t="b">
        <f t="shared" si="1374"/>
        <v>0</v>
      </c>
      <c r="AO3039" s="167" t="str">
        <f t="shared" si="1375"/>
        <v/>
      </c>
      <c r="AP3039" s="167" t="b">
        <f t="shared" si="1376"/>
        <v>0</v>
      </c>
      <c r="AQ3039" t="str">
        <f t="shared" si="1377"/>
        <v/>
      </c>
      <c r="AR3039" s="167" t="b">
        <f t="shared" si="1378"/>
        <v>0</v>
      </c>
    </row>
    <row r="3040" spans="1:44" ht="15" customHeight="1">
      <c r="A3040" s="166"/>
      <c r="B3040" s="7"/>
      <c r="C3040" s="220" t="s">
        <v>1233</v>
      </c>
      <c r="D3040" s="319"/>
      <c r="E3040" s="319"/>
      <c r="F3040" s="319"/>
      <c r="G3040" s="319"/>
      <c r="H3040" s="319"/>
      <c r="I3040" s="279"/>
      <c r="J3040" s="279"/>
      <c r="K3040" s="279"/>
      <c r="L3040" s="279"/>
      <c r="M3040" s="279"/>
      <c r="N3040" s="279"/>
      <c r="O3040" s="279"/>
      <c r="P3040" s="279"/>
      <c r="Q3040" s="317"/>
      <c r="R3040" s="318"/>
      <c r="S3040" s="317"/>
      <c r="T3040" s="318"/>
      <c r="U3040" s="317"/>
      <c r="V3040" s="318"/>
      <c r="W3040" s="317"/>
      <c r="X3040" s="318"/>
      <c r="Y3040" s="317"/>
      <c r="Z3040" s="318"/>
      <c r="AA3040" s="317"/>
      <c r="AB3040" s="318"/>
      <c r="AC3040" s="317"/>
      <c r="AD3040" s="318"/>
      <c r="AG3040">
        <f t="shared" si="1372"/>
        <v>0</v>
      </c>
      <c r="AL3040">
        <f t="shared" si="1373"/>
        <v>0</v>
      </c>
      <c r="AN3040" s="167" t="b">
        <f t="shared" si="1374"/>
        <v>0</v>
      </c>
      <c r="AO3040" s="167" t="str">
        <f t="shared" si="1375"/>
        <v/>
      </c>
      <c r="AP3040" s="167" t="b">
        <f t="shared" si="1376"/>
        <v>0</v>
      </c>
      <c r="AQ3040" t="str">
        <f t="shared" si="1377"/>
        <v/>
      </c>
      <c r="AR3040" s="167" t="b">
        <f t="shared" si="1378"/>
        <v>0</v>
      </c>
    </row>
    <row r="3041" spans="1:44" ht="15" customHeight="1">
      <c r="A3041" s="166"/>
      <c r="B3041" s="7"/>
      <c r="C3041" s="220" t="s">
        <v>1234</v>
      </c>
      <c r="D3041" s="319"/>
      <c r="E3041" s="319"/>
      <c r="F3041" s="319"/>
      <c r="G3041" s="319"/>
      <c r="H3041" s="319"/>
      <c r="I3041" s="279"/>
      <c r="J3041" s="279"/>
      <c r="K3041" s="279"/>
      <c r="L3041" s="279"/>
      <c r="M3041" s="279"/>
      <c r="N3041" s="279"/>
      <c r="O3041" s="279"/>
      <c r="P3041" s="279"/>
      <c r="Q3041" s="317"/>
      <c r="R3041" s="318"/>
      <c r="S3041" s="317"/>
      <c r="T3041" s="318"/>
      <c r="U3041" s="317"/>
      <c r="V3041" s="318"/>
      <c r="W3041" s="317"/>
      <c r="X3041" s="318"/>
      <c r="Y3041" s="317"/>
      <c r="Z3041" s="318"/>
      <c r="AA3041" s="317"/>
      <c r="AB3041" s="318"/>
      <c r="AC3041" s="317"/>
      <c r="AD3041" s="318"/>
      <c r="AG3041">
        <f t="shared" si="1372"/>
        <v>0</v>
      </c>
      <c r="AL3041">
        <f t="shared" si="1373"/>
        <v>0</v>
      </c>
      <c r="AN3041" s="167" t="b">
        <f t="shared" si="1374"/>
        <v>0</v>
      </c>
      <c r="AO3041" s="167" t="str">
        <f t="shared" si="1375"/>
        <v/>
      </c>
      <c r="AP3041" s="167" t="b">
        <f t="shared" si="1376"/>
        <v>0</v>
      </c>
      <c r="AQ3041" t="str">
        <f t="shared" si="1377"/>
        <v/>
      </c>
      <c r="AR3041" s="167" t="b">
        <f t="shared" si="1378"/>
        <v>0</v>
      </c>
    </row>
    <row r="3042" spans="1:44" ht="15" customHeight="1">
      <c r="A3042" s="166"/>
      <c r="B3042" s="7"/>
      <c r="C3042" s="220" t="s">
        <v>1235</v>
      </c>
      <c r="D3042" s="319"/>
      <c r="E3042" s="319"/>
      <c r="F3042" s="319"/>
      <c r="G3042" s="319"/>
      <c r="H3042" s="319"/>
      <c r="I3042" s="279"/>
      <c r="J3042" s="279"/>
      <c r="K3042" s="279"/>
      <c r="L3042" s="279"/>
      <c r="M3042" s="279"/>
      <c r="N3042" s="279"/>
      <c r="O3042" s="279"/>
      <c r="P3042" s="279"/>
      <c r="Q3042" s="317"/>
      <c r="R3042" s="318"/>
      <c r="S3042" s="317"/>
      <c r="T3042" s="318"/>
      <c r="U3042" s="317"/>
      <c r="V3042" s="318"/>
      <c r="W3042" s="317"/>
      <c r="X3042" s="318"/>
      <c r="Y3042" s="317"/>
      <c r="Z3042" s="318"/>
      <c r="AA3042" s="317"/>
      <c r="AB3042" s="318"/>
      <c r="AC3042" s="317"/>
      <c r="AD3042" s="318"/>
      <c r="AG3042">
        <f t="shared" si="1372"/>
        <v>0</v>
      </c>
      <c r="AL3042">
        <f t="shared" si="1373"/>
        <v>0</v>
      </c>
      <c r="AN3042" s="167" t="b">
        <f t="shared" si="1374"/>
        <v>0</v>
      </c>
      <c r="AO3042" s="167" t="str">
        <f t="shared" si="1375"/>
        <v/>
      </c>
      <c r="AP3042" s="167" t="b">
        <f t="shared" si="1376"/>
        <v>0</v>
      </c>
      <c r="AQ3042" t="str">
        <f t="shared" si="1377"/>
        <v/>
      </c>
      <c r="AR3042" s="167" t="b">
        <f t="shared" si="1378"/>
        <v>0</v>
      </c>
    </row>
    <row r="3043" spans="1:44" ht="15" customHeight="1">
      <c r="A3043" s="166"/>
      <c r="B3043" s="7"/>
      <c r="C3043" s="220" t="s">
        <v>1236</v>
      </c>
      <c r="D3043" s="319"/>
      <c r="E3043" s="319"/>
      <c r="F3043" s="319"/>
      <c r="G3043" s="319"/>
      <c r="H3043" s="319"/>
      <c r="I3043" s="279"/>
      <c r="J3043" s="279"/>
      <c r="K3043" s="279"/>
      <c r="L3043" s="279"/>
      <c r="M3043" s="279"/>
      <c r="N3043" s="279"/>
      <c r="O3043" s="279"/>
      <c r="P3043" s="279"/>
      <c r="Q3043" s="317"/>
      <c r="R3043" s="318"/>
      <c r="S3043" s="317"/>
      <c r="T3043" s="318"/>
      <c r="U3043" s="317"/>
      <c r="V3043" s="318"/>
      <c r="W3043" s="317"/>
      <c r="X3043" s="318"/>
      <c r="Y3043" s="317"/>
      <c r="Z3043" s="318"/>
      <c r="AA3043" s="317"/>
      <c r="AB3043" s="318"/>
      <c r="AC3043" s="317"/>
      <c r="AD3043" s="318"/>
      <c r="AG3043">
        <f t="shared" si="1372"/>
        <v>0</v>
      </c>
      <c r="AL3043">
        <f t="shared" si="1373"/>
        <v>0</v>
      </c>
      <c r="AN3043" s="167" t="b">
        <f t="shared" si="1374"/>
        <v>0</v>
      </c>
      <c r="AO3043" s="167" t="str">
        <f t="shared" si="1375"/>
        <v/>
      </c>
      <c r="AP3043" s="167" t="b">
        <f t="shared" si="1376"/>
        <v>0</v>
      </c>
      <c r="AQ3043" t="str">
        <f t="shared" si="1377"/>
        <v/>
      </c>
      <c r="AR3043" s="167" t="b">
        <f t="shared" si="1378"/>
        <v>0</v>
      </c>
    </row>
    <row r="3044" spans="1:44" ht="15" customHeight="1">
      <c r="A3044" s="166"/>
      <c r="B3044" s="7"/>
      <c r="C3044" s="220" t="s">
        <v>1237</v>
      </c>
      <c r="D3044" s="319"/>
      <c r="E3044" s="319"/>
      <c r="F3044" s="319"/>
      <c r="G3044" s="319"/>
      <c r="H3044" s="319"/>
      <c r="I3044" s="279"/>
      <c r="J3044" s="279"/>
      <c r="K3044" s="279"/>
      <c r="L3044" s="279"/>
      <c r="M3044" s="279"/>
      <c r="N3044" s="279"/>
      <c r="O3044" s="279"/>
      <c r="P3044" s="279"/>
      <c r="Q3044" s="317"/>
      <c r="R3044" s="318"/>
      <c r="S3044" s="317"/>
      <c r="T3044" s="318"/>
      <c r="U3044" s="317"/>
      <c r="V3044" s="318"/>
      <c r="W3044" s="317"/>
      <c r="X3044" s="318"/>
      <c r="Y3044" s="317"/>
      <c r="Z3044" s="318"/>
      <c r="AA3044" s="317"/>
      <c r="AB3044" s="318"/>
      <c r="AC3044" s="317"/>
      <c r="AD3044" s="318"/>
      <c r="AG3044">
        <f t="shared" si="1372"/>
        <v>0</v>
      </c>
      <c r="AL3044">
        <f t="shared" si="1373"/>
        <v>0</v>
      </c>
      <c r="AN3044" s="167" t="b">
        <f t="shared" si="1374"/>
        <v>0</v>
      </c>
      <c r="AO3044" s="167" t="str">
        <f t="shared" si="1375"/>
        <v/>
      </c>
      <c r="AP3044" s="167" t="b">
        <f t="shared" si="1376"/>
        <v>0</v>
      </c>
      <c r="AQ3044" t="str">
        <f t="shared" si="1377"/>
        <v/>
      </c>
      <c r="AR3044" s="167" t="b">
        <f t="shared" si="1378"/>
        <v>0</v>
      </c>
    </row>
    <row r="3045" spans="1:44" ht="15" customHeight="1">
      <c r="A3045" s="166"/>
      <c r="B3045" s="7"/>
      <c r="C3045" s="220" t="s">
        <v>1238</v>
      </c>
      <c r="D3045" s="319"/>
      <c r="E3045" s="319"/>
      <c r="F3045" s="319"/>
      <c r="G3045" s="319"/>
      <c r="H3045" s="319"/>
      <c r="I3045" s="279"/>
      <c r="J3045" s="279"/>
      <c r="K3045" s="279"/>
      <c r="L3045" s="279"/>
      <c r="M3045" s="279"/>
      <c r="N3045" s="279"/>
      <c r="O3045" s="279"/>
      <c r="P3045" s="279"/>
      <c r="Q3045" s="317"/>
      <c r="R3045" s="318"/>
      <c r="S3045" s="317"/>
      <c r="T3045" s="318"/>
      <c r="U3045" s="317"/>
      <c r="V3045" s="318"/>
      <c r="W3045" s="317"/>
      <c r="X3045" s="318"/>
      <c r="Y3045" s="317"/>
      <c r="Z3045" s="318"/>
      <c r="AA3045" s="317"/>
      <c r="AB3045" s="318"/>
      <c r="AC3045" s="317"/>
      <c r="AD3045" s="318"/>
      <c r="AG3045">
        <f t="shared" si="1372"/>
        <v>0</v>
      </c>
      <c r="AL3045">
        <f t="shared" si="1373"/>
        <v>0</v>
      </c>
      <c r="AN3045" s="167" t="b">
        <f t="shared" si="1374"/>
        <v>0</v>
      </c>
      <c r="AO3045" s="167" t="str">
        <f t="shared" si="1375"/>
        <v/>
      </c>
      <c r="AP3045" s="167" t="b">
        <f t="shared" si="1376"/>
        <v>0</v>
      </c>
      <c r="AQ3045" t="str">
        <f t="shared" si="1377"/>
        <v/>
      </c>
      <c r="AR3045" s="167" t="b">
        <f t="shared" si="1378"/>
        <v>0</v>
      </c>
    </row>
    <row r="3046" spans="1:44" ht="15" customHeight="1">
      <c r="A3046" s="166"/>
      <c r="B3046" s="7"/>
      <c r="C3046" s="220" t="s">
        <v>1239</v>
      </c>
      <c r="D3046" s="319"/>
      <c r="E3046" s="319"/>
      <c r="F3046" s="319"/>
      <c r="G3046" s="319"/>
      <c r="H3046" s="319"/>
      <c r="I3046" s="279"/>
      <c r="J3046" s="279"/>
      <c r="K3046" s="279"/>
      <c r="L3046" s="279"/>
      <c r="M3046" s="279"/>
      <c r="N3046" s="279"/>
      <c r="O3046" s="279"/>
      <c r="P3046" s="279"/>
      <c r="Q3046" s="317"/>
      <c r="R3046" s="318"/>
      <c r="S3046" s="317"/>
      <c r="T3046" s="318"/>
      <c r="U3046" s="317"/>
      <c r="V3046" s="318"/>
      <c r="W3046" s="317"/>
      <c r="X3046" s="318"/>
      <c r="Y3046" s="317"/>
      <c r="Z3046" s="318"/>
      <c r="AA3046" s="317"/>
      <c r="AB3046" s="318"/>
      <c r="AC3046" s="317"/>
      <c r="AD3046" s="318"/>
      <c r="AG3046">
        <f t="shared" si="1372"/>
        <v>0</v>
      </c>
      <c r="AL3046">
        <f t="shared" si="1373"/>
        <v>0</v>
      </c>
      <c r="AN3046" s="167" t="b">
        <f t="shared" si="1374"/>
        <v>0</v>
      </c>
      <c r="AO3046" s="167" t="str">
        <f t="shared" si="1375"/>
        <v/>
      </c>
      <c r="AP3046" s="167" t="b">
        <f t="shared" si="1376"/>
        <v>0</v>
      </c>
      <c r="AQ3046" t="str">
        <f t="shared" si="1377"/>
        <v/>
      </c>
      <c r="AR3046" s="167" t="b">
        <f t="shared" si="1378"/>
        <v>0</v>
      </c>
    </row>
    <row r="3047" spans="1:44" ht="15" customHeight="1">
      <c r="A3047" s="166"/>
      <c r="B3047" s="7"/>
      <c r="C3047" s="220" t="s">
        <v>1240</v>
      </c>
      <c r="D3047" s="319"/>
      <c r="E3047" s="319"/>
      <c r="F3047" s="319"/>
      <c r="G3047" s="319"/>
      <c r="H3047" s="319"/>
      <c r="I3047" s="279"/>
      <c r="J3047" s="279"/>
      <c r="K3047" s="279"/>
      <c r="L3047" s="279"/>
      <c r="M3047" s="279"/>
      <c r="N3047" s="279"/>
      <c r="O3047" s="279"/>
      <c r="P3047" s="279"/>
      <c r="Q3047" s="317"/>
      <c r="R3047" s="318"/>
      <c r="S3047" s="317"/>
      <c r="T3047" s="318"/>
      <c r="U3047" s="317"/>
      <c r="V3047" s="318"/>
      <c r="W3047" s="317"/>
      <c r="X3047" s="318"/>
      <c r="Y3047" s="317"/>
      <c r="Z3047" s="318"/>
      <c r="AA3047" s="317"/>
      <c r="AB3047" s="318"/>
      <c r="AC3047" s="317"/>
      <c r="AD3047" s="318"/>
      <c r="AG3047">
        <f t="shared" si="1372"/>
        <v>0</v>
      </c>
      <c r="AL3047">
        <f t="shared" si="1373"/>
        <v>0</v>
      </c>
      <c r="AN3047" s="167" t="b">
        <f t="shared" si="1374"/>
        <v>0</v>
      </c>
      <c r="AO3047" s="167" t="str">
        <f t="shared" si="1375"/>
        <v/>
      </c>
      <c r="AP3047" s="167" t="b">
        <f t="shared" si="1376"/>
        <v>0</v>
      </c>
      <c r="AQ3047" t="str">
        <f t="shared" si="1377"/>
        <v/>
      </c>
      <c r="AR3047" s="167" t="b">
        <f t="shared" si="1378"/>
        <v>0</v>
      </c>
    </row>
    <row r="3048" spans="1:44" ht="15" customHeight="1">
      <c r="A3048" s="166"/>
      <c r="B3048" s="7"/>
      <c r="C3048" s="220" t="s">
        <v>1241</v>
      </c>
      <c r="D3048" s="319"/>
      <c r="E3048" s="319"/>
      <c r="F3048" s="319"/>
      <c r="G3048" s="319"/>
      <c r="H3048" s="319"/>
      <c r="I3048" s="279"/>
      <c r="J3048" s="279"/>
      <c r="K3048" s="279"/>
      <c r="L3048" s="279"/>
      <c r="M3048" s="279"/>
      <c r="N3048" s="279"/>
      <c r="O3048" s="279"/>
      <c r="P3048" s="279"/>
      <c r="Q3048" s="317"/>
      <c r="R3048" s="318"/>
      <c r="S3048" s="317"/>
      <c r="T3048" s="318"/>
      <c r="U3048" s="317"/>
      <c r="V3048" s="318"/>
      <c r="W3048" s="317"/>
      <c r="X3048" s="318"/>
      <c r="Y3048" s="317"/>
      <c r="Z3048" s="318"/>
      <c r="AA3048" s="317"/>
      <c r="AB3048" s="318"/>
      <c r="AC3048" s="317"/>
      <c r="AD3048" s="318"/>
      <c r="AG3048">
        <f t="shared" si="1372"/>
        <v>0</v>
      </c>
      <c r="AL3048">
        <f t="shared" si="1373"/>
        <v>0</v>
      </c>
      <c r="AN3048" s="167" t="b">
        <f t="shared" si="1374"/>
        <v>0</v>
      </c>
      <c r="AO3048" s="167" t="str">
        <f t="shared" si="1375"/>
        <v/>
      </c>
      <c r="AP3048" s="167" t="b">
        <f t="shared" si="1376"/>
        <v>0</v>
      </c>
      <c r="AQ3048" t="str">
        <f t="shared" si="1377"/>
        <v/>
      </c>
      <c r="AR3048" s="167" t="b">
        <f t="shared" si="1378"/>
        <v>0</v>
      </c>
    </row>
    <row r="3049" spans="1:44" ht="15" customHeight="1">
      <c r="A3049" s="166"/>
      <c r="B3049" s="7"/>
      <c r="C3049" s="220" t="s">
        <v>1242</v>
      </c>
      <c r="D3049" s="319"/>
      <c r="E3049" s="319"/>
      <c r="F3049" s="319"/>
      <c r="G3049" s="319"/>
      <c r="H3049" s="319"/>
      <c r="I3049" s="279"/>
      <c r="J3049" s="279"/>
      <c r="K3049" s="279"/>
      <c r="L3049" s="279"/>
      <c r="M3049" s="279"/>
      <c r="N3049" s="279"/>
      <c r="O3049" s="279"/>
      <c r="P3049" s="279"/>
      <c r="Q3049" s="317"/>
      <c r="R3049" s="318"/>
      <c r="S3049" s="317"/>
      <c r="T3049" s="318"/>
      <c r="U3049" s="317"/>
      <c r="V3049" s="318"/>
      <c r="W3049" s="317"/>
      <c r="X3049" s="318"/>
      <c r="Y3049" s="317"/>
      <c r="Z3049" s="318"/>
      <c r="AA3049" s="317"/>
      <c r="AB3049" s="318"/>
      <c r="AC3049" s="317"/>
      <c r="AD3049" s="318"/>
      <c r="AG3049">
        <f t="shared" si="1372"/>
        <v>0</v>
      </c>
      <c r="AL3049">
        <f t="shared" si="1373"/>
        <v>0</v>
      </c>
      <c r="AN3049" s="167" t="b">
        <f t="shared" si="1374"/>
        <v>0</v>
      </c>
      <c r="AO3049" s="167" t="str">
        <f t="shared" si="1375"/>
        <v/>
      </c>
      <c r="AP3049" s="167" t="b">
        <f t="shared" si="1376"/>
        <v>0</v>
      </c>
      <c r="AQ3049" t="str">
        <f t="shared" si="1377"/>
        <v/>
      </c>
      <c r="AR3049" s="167" t="b">
        <f t="shared" si="1378"/>
        <v>0</v>
      </c>
    </row>
    <row r="3050" spans="1:44" ht="15" customHeight="1">
      <c r="A3050" s="166"/>
      <c r="B3050" s="7"/>
      <c r="C3050" s="220" t="s">
        <v>1243</v>
      </c>
      <c r="D3050" s="319"/>
      <c r="E3050" s="319"/>
      <c r="F3050" s="319"/>
      <c r="G3050" s="319"/>
      <c r="H3050" s="319"/>
      <c r="I3050" s="279"/>
      <c r="J3050" s="279"/>
      <c r="K3050" s="279"/>
      <c r="L3050" s="279"/>
      <c r="M3050" s="279"/>
      <c r="N3050" s="279"/>
      <c r="O3050" s="279"/>
      <c r="P3050" s="279"/>
      <c r="Q3050" s="317"/>
      <c r="R3050" s="318"/>
      <c r="S3050" s="317"/>
      <c r="T3050" s="318"/>
      <c r="U3050" s="317"/>
      <c r="V3050" s="318"/>
      <c r="W3050" s="317"/>
      <c r="X3050" s="318"/>
      <c r="Y3050" s="317"/>
      <c r="Z3050" s="318"/>
      <c r="AA3050" s="317"/>
      <c r="AB3050" s="318"/>
      <c r="AC3050" s="317"/>
      <c r="AD3050" s="318"/>
      <c r="AG3050">
        <f t="shared" si="1372"/>
        <v>0</v>
      </c>
      <c r="AL3050">
        <f t="shared" si="1373"/>
        <v>0</v>
      </c>
      <c r="AN3050" s="167" t="b">
        <f t="shared" si="1374"/>
        <v>0</v>
      </c>
      <c r="AO3050" s="167" t="str">
        <f t="shared" si="1375"/>
        <v/>
      </c>
      <c r="AP3050" s="167" t="b">
        <f t="shared" si="1376"/>
        <v>0</v>
      </c>
      <c r="AQ3050" t="str">
        <f t="shared" si="1377"/>
        <v/>
      </c>
      <c r="AR3050" s="167" t="b">
        <f t="shared" si="1378"/>
        <v>0</v>
      </c>
    </row>
    <row r="3051" spans="1:44" ht="15" customHeight="1">
      <c r="A3051" s="166"/>
      <c r="B3051" s="7"/>
      <c r="C3051" s="220" t="s">
        <v>1244</v>
      </c>
      <c r="D3051" s="319"/>
      <c r="E3051" s="319"/>
      <c r="F3051" s="319"/>
      <c r="G3051" s="319"/>
      <c r="H3051" s="319"/>
      <c r="I3051" s="279"/>
      <c r="J3051" s="279"/>
      <c r="K3051" s="279"/>
      <c r="L3051" s="279"/>
      <c r="M3051" s="279"/>
      <c r="N3051" s="279"/>
      <c r="O3051" s="279"/>
      <c r="P3051" s="279"/>
      <c r="Q3051" s="317"/>
      <c r="R3051" s="318"/>
      <c r="S3051" s="317"/>
      <c r="T3051" s="318"/>
      <c r="U3051" s="317"/>
      <c r="V3051" s="318"/>
      <c r="W3051" s="317"/>
      <c r="X3051" s="318"/>
      <c r="Y3051" s="317"/>
      <c r="Z3051" s="318"/>
      <c r="AA3051" s="317"/>
      <c r="AB3051" s="318"/>
      <c r="AC3051" s="317"/>
      <c r="AD3051" s="318"/>
      <c r="AG3051">
        <f t="shared" si="1372"/>
        <v>0</v>
      </c>
      <c r="AL3051">
        <f t="shared" si="1373"/>
        <v>0</v>
      </c>
      <c r="AN3051" s="167" t="b">
        <f t="shared" si="1374"/>
        <v>0</v>
      </c>
      <c r="AO3051" s="167" t="str">
        <f t="shared" si="1375"/>
        <v/>
      </c>
      <c r="AP3051" s="167" t="b">
        <f t="shared" si="1376"/>
        <v>0</v>
      </c>
      <c r="AQ3051" t="str">
        <f t="shared" si="1377"/>
        <v/>
      </c>
      <c r="AR3051" s="167" t="b">
        <f t="shared" si="1378"/>
        <v>0</v>
      </c>
    </row>
    <row r="3052" spans="1:44" ht="15" customHeight="1">
      <c r="A3052" s="166"/>
      <c r="B3052" s="7"/>
      <c r="C3052" s="220" t="s">
        <v>1245</v>
      </c>
      <c r="D3052" s="319"/>
      <c r="E3052" s="319"/>
      <c r="F3052" s="319"/>
      <c r="G3052" s="319"/>
      <c r="H3052" s="319"/>
      <c r="I3052" s="279"/>
      <c r="J3052" s="279"/>
      <c r="K3052" s="279"/>
      <c r="L3052" s="279"/>
      <c r="M3052" s="279"/>
      <c r="N3052" s="279"/>
      <c r="O3052" s="279"/>
      <c r="P3052" s="279"/>
      <c r="Q3052" s="317"/>
      <c r="R3052" s="318"/>
      <c r="S3052" s="317"/>
      <c r="T3052" s="318"/>
      <c r="U3052" s="317"/>
      <c r="V3052" s="318"/>
      <c r="W3052" s="317"/>
      <c r="X3052" s="318"/>
      <c r="Y3052" s="317"/>
      <c r="Z3052" s="318"/>
      <c r="AA3052" s="317"/>
      <c r="AB3052" s="318"/>
      <c r="AC3052" s="317"/>
      <c r="AD3052" s="318"/>
      <c r="AG3052">
        <f t="shared" si="1372"/>
        <v>0</v>
      </c>
      <c r="AL3052">
        <f t="shared" si="1373"/>
        <v>0</v>
      </c>
      <c r="AN3052" s="167" t="b">
        <f t="shared" si="1374"/>
        <v>0</v>
      </c>
      <c r="AO3052" s="167" t="str">
        <f t="shared" si="1375"/>
        <v/>
      </c>
      <c r="AP3052" s="167" t="b">
        <f t="shared" si="1376"/>
        <v>0</v>
      </c>
      <c r="AQ3052" t="str">
        <f t="shared" si="1377"/>
        <v/>
      </c>
      <c r="AR3052" s="167" t="b">
        <f t="shared" si="1378"/>
        <v>0</v>
      </c>
    </row>
    <row r="3053" spans="1:44" ht="15" customHeight="1">
      <c r="A3053" s="166"/>
      <c r="B3053" s="7"/>
      <c r="C3053" s="220" t="s">
        <v>1246</v>
      </c>
      <c r="D3053" s="319"/>
      <c r="E3053" s="319"/>
      <c r="F3053" s="319"/>
      <c r="G3053" s="319"/>
      <c r="H3053" s="319"/>
      <c r="I3053" s="279"/>
      <c r="J3053" s="279"/>
      <c r="K3053" s="279"/>
      <c r="L3053" s="279"/>
      <c r="M3053" s="279"/>
      <c r="N3053" s="279"/>
      <c r="O3053" s="279"/>
      <c r="P3053" s="279"/>
      <c r="Q3053" s="317"/>
      <c r="R3053" s="318"/>
      <c r="S3053" s="317"/>
      <c r="T3053" s="318"/>
      <c r="U3053" s="317"/>
      <c r="V3053" s="318"/>
      <c r="W3053" s="317"/>
      <c r="X3053" s="318"/>
      <c r="Y3053" s="317"/>
      <c r="Z3053" s="318"/>
      <c r="AA3053" s="317"/>
      <c r="AB3053" s="318"/>
      <c r="AC3053" s="317"/>
      <c r="AD3053" s="318"/>
      <c r="AG3053">
        <f t="shared" si="1372"/>
        <v>0</v>
      </c>
      <c r="AL3053">
        <f t="shared" si="1373"/>
        <v>0</v>
      </c>
      <c r="AN3053" s="167" t="b">
        <f t="shared" si="1374"/>
        <v>0</v>
      </c>
      <c r="AO3053" s="167" t="str">
        <f t="shared" si="1375"/>
        <v/>
      </c>
      <c r="AP3053" s="167" t="b">
        <f t="shared" si="1376"/>
        <v>0</v>
      </c>
      <c r="AQ3053" t="str">
        <f t="shared" si="1377"/>
        <v/>
      </c>
      <c r="AR3053" s="167" t="b">
        <f t="shared" si="1378"/>
        <v>0</v>
      </c>
    </row>
    <row r="3054" spans="1:44" ht="15" customHeight="1">
      <c r="A3054" s="166"/>
      <c r="B3054" s="7"/>
      <c r="C3054" s="220" t="s">
        <v>1247</v>
      </c>
      <c r="D3054" s="319"/>
      <c r="E3054" s="319"/>
      <c r="F3054" s="319"/>
      <c r="G3054" s="319"/>
      <c r="H3054" s="319"/>
      <c r="I3054" s="279"/>
      <c r="J3054" s="279"/>
      <c r="K3054" s="279"/>
      <c r="L3054" s="279"/>
      <c r="M3054" s="279"/>
      <c r="N3054" s="279"/>
      <c r="O3054" s="279"/>
      <c r="P3054" s="279"/>
      <c r="Q3054" s="317"/>
      <c r="R3054" s="318"/>
      <c r="S3054" s="317"/>
      <c r="T3054" s="318"/>
      <c r="U3054" s="317"/>
      <c r="V3054" s="318"/>
      <c r="W3054" s="317"/>
      <c r="X3054" s="318"/>
      <c r="Y3054" s="317"/>
      <c r="Z3054" s="318"/>
      <c r="AA3054" s="317"/>
      <c r="AB3054" s="318"/>
      <c r="AC3054" s="317"/>
      <c r="AD3054" s="318"/>
      <c r="AG3054">
        <f t="shared" si="1372"/>
        <v>0</v>
      </c>
      <c r="AL3054">
        <f t="shared" si="1373"/>
        <v>0</v>
      </c>
      <c r="AN3054" s="167" t="b">
        <f t="shared" si="1374"/>
        <v>0</v>
      </c>
      <c r="AO3054" s="167" t="str">
        <f t="shared" si="1375"/>
        <v/>
      </c>
      <c r="AP3054" s="167" t="b">
        <f t="shared" si="1376"/>
        <v>0</v>
      </c>
      <c r="AQ3054" t="str">
        <f t="shared" si="1377"/>
        <v/>
      </c>
      <c r="AR3054" s="167" t="b">
        <f t="shared" si="1378"/>
        <v>0</v>
      </c>
    </row>
    <row r="3055" spans="1:44" ht="15" customHeight="1">
      <c r="A3055" s="166"/>
      <c r="B3055" s="7"/>
      <c r="C3055" s="220" t="s">
        <v>1248</v>
      </c>
      <c r="D3055" s="319"/>
      <c r="E3055" s="319"/>
      <c r="F3055" s="319"/>
      <c r="G3055" s="319"/>
      <c r="H3055" s="319"/>
      <c r="I3055" s="279"/>
      <c r="J3055" s="279"/>
      <c r="K3055" s="279"/>
      <c r="L3055" s="279"/>
      <c r="M3055" s="279"/>
      <c r="N3055" s="279"/>
      <c r="O3055" s="279"/>
      <c r="P3055" s="279"/>
      <c r="Q3055" s="317"/>
      <c r="R3055" s="318"/>
      <c r="S3055" s="317"/>
      <c r="T3055" s="318"/>
      <c r="U3055" s="317"/>
      <c r="V3055" s="318"/>
      <c r="W3055" s="317"/>
      <c r="X3055" s="318"/>
      <c r="Y3055" s="317"/>
      <c r="Z3055" s="318"/>
      <c r="AA3055" s="317"/>
      <c r="AB3055" s="318"/>
      <c r="AC3055" s="317"/>
      <c r="AD3055" s="318"/>
      <c r="AG3055">
        <f t="shared" si="1372"/>
        <v>0</v>
      </c>
      <c r="AL3055">
        <f t="shared" si="1373"/>
        <v>0</v>
      </c>
      <c r="AN3055" s="167" t="b">
        <f t="shared" si="1374"/>
        <v>0</v>
      </c>
      <c r="AO3055" s="167" t="str">
        <f t="shared" si="1375"/>
        <v/>
      </c>
      <c r="AP3055" s="167" t="b">
        <f t="shared" si="1376"/>
        <v>0</v>
      </c>
      <c r="AQ3055" t="str">
        <f t="shared" si="1377"/>
        <v/>
      </c>
      <c r="AR3055" s="167" t="b">
        <f t="shared" si="1378"/>
        <v>0</v>
      </c>
    </row>
    <row r="3056" spans="1:44" ht="15" customHeight="1">
      <c r="A3056" s="166"/>
      <c r="B3056" s="7"/>
      <c r="C3056" s="220" t="s">
        <v>1249</v>
      </c>
      <c r="D3056" s="319"/>
      <c r="E3056" s="319"/>
      <c r="F3056" s="319"/>
      <c r="G3056" s="319"/>
      <c r="H3056" s="319"/>
      <c r="I3056" s="279"/>
      <c r="J3056" s="279"/>
      <c r="K3056" s="279"/>
      <c r="L3056" s="279"/>
      <c r="M3056" s="279"/>
      <c r="N3056" s="279"/>
      <c r="O3056" s="279"/>
      <c r="P3056" s="279"/>
      <c r="Q3056" s="317"/>
      <c r="R3056" s="318"/>
      <c r="S3056" s="317"/>
      <c r="T3056" s="318"/>
      <c r="U3056" s="317"/>
      <c r="V3056" s="318"/>
      <c r="W3056" s="317"/>
      <c r="X3056" s="318"/>
      <c r="Y3056" s="317"/>
      <c r="Z3056" s="318"/>
      <c r="AA3056" s="317"/>
      <c r="AB3056" s="318"/>
      <c r="AC3056" s="317"/>
      <c r="AD3056" s="318"/>
      <c r="AG3056">
        <f t="shared" si="1372"/>
        <v>0</v>
      </c>
      <c r="AL3056">
        <f t="shared" si="1373"/>
        <v>0</v>
      </c>
      <c r="AN3056" s="167" t="b">
        <f t="shared" si="1374"/>
        <v>0</v>
      </c>
      <c r="AO3056" s="167" t="str">
        <f t="shared" si="1375"/>
        <v/>
      </c>
      <c r="AP3056" s="167" t="b">
        <f t="shared" si="1376"/>
        <v>0</v>
      </c>
      <c r="AQ3056" t="str">
        <f t="shared" si="1377"/>
        <v/>
      </c>
      <c r="AR3056" s="167" t="b">
        <f t="shared" si="1378"/>
        <v>0</v>
      </c>
    </row>
    <row r="3057" spans="1:44" ht="15" customHeight="1">
      <c r="A3057" s="166"/>
      <c r="B3057" s="7"/>
      <c r="C3057" s="220" t="s">
        <v>1250</v>
      </c>
      <c r="D3057" s="319"/>
      <c r="E3057" s="319"/>
      <c r="F3057" s="319"/>
      <c r="G3057" s="319"/>
      <c r="H3057" s="319"/>
      <c r="I3057" s="279"/>
      <c r="J3057" s="279"/>
      <c r="K3057" s="279"/>
      <c r="L3057" s="279"/>
      <c r="M3057" s="279"/>
      <c r="N3057" s="279"/>
      <c r="O3057" s="279"/>
      <c r="P3057" s="279"/>
      <c r="Q3057" s="317"/>
      <c r="R3057" s="318"/>
      <c r="S3057" s="317"/>
      <c r="T3057" s="318"/>
      <c r="U3057" s="317"/>
      <c r="V3057" s="318"/>
      <c r="W3057" s="317"/>
      <c r="X3057" s="318"/>
      <c r="Y3057" s="317"/>
      <c r="Z3057" s="318"/>
      <c r="AA3057" s="317"/>
      <c r="AB3057" s="318"/>
      <c r="AC3057" s="317"/>
      <c r="AD3057" s="318"/>
      <c r="AG3057">
        <f t="shared" ref="AG3057:AG3120" si="1379">IF(COUNTBLANK(D3057:AD3057)=27,0,IF(OR(AND(COUNTA(D3057)=1,COUNTA(I3057:P3057)=COUNTA($I$2606:$P$2607),COUNTA(Q3057:AD3057)&gt;0),AND(D3057="",COUNTA(I3057:AD3057)=0)),0,1))</f>
        <v>0</v>
      </c>
      <c r="AL3057">
        <f t="shared" ref="AL3057:AL3120" si="1380">IF(AND(AC3057="X",COUNTIF(Q3057:AB3057,"X")&gt;0),1,0)</f>
        <v>0</v>
      </c>
      <c r="AN3057" s="167" t="b">
        <f t="shared" ref="AN3057:AN3120" si="1381">NOT(EXACT(D3057,UPPER(D3057)))</f>
        <v>0</v>
      </c>
      <c r="AO3057" s="167" t="str">
        <f t="shared" ref="AO3057:AO3120" si="1382">SUBSTITUTE( SUBSTITUTE( SUBSTITUTE( SUBSTITUTE( SUBSTITUTE( SUBSTITUTE( SUBSTITUTE( SUBSTITUTE( SUBSTITUTE( SUBSTITUTE(D3057, "á", "a"), "é", "e"), "í", "i"), "ó", "o"), "ú", "u"), "Á", "A"), "É", "E"), "Í", "I"), "Ó", "O"), "Ú", "U")</f>
        <v/>
      </c>
      <c r="AP3057" s="167" t="b">
        <f t="shared" ref="AP3057:AP3120" si="1383">NOT(EXACT(D3057,AO3057))</f>
        <v>0</v>
      </c>
      <c r="AQ3057" t="str">
        <f t="shared" ref="AQ3057:AQ3120" si="1384">SUBSTITUTE((SUBSTITUTE(SUBSTITUTE(SUBSTITUTE(D3057,".",""),",",""),"(","")),")","")</f>
        <v/>
      </c>
      <c r="AR3057" s="167" t="b">
        <f t="shared" ref="AR3057:AR3120" si="1385">NOT(EXACT(D3057,AQ3057))</f>
        <v>0</v>
      </c>
    </row>
    <row r="3058" spans="1:44" ht="15" customHeight="1">
      <c r="A3058" s="166"/>
      <c r="B3058" s="7"/>
      <c r="C3058" s="220" t="s">
        <v>1251</v>
      </c>
      <c r="D3058" s="319"/>
      <c r="E3058" s="319"/>
      <c r="F3058" s="319"/>
      <c r="G3058" s="319"/>
      <c r="H3058" s="319"/>
      <c r="I3058" s="279"/>
      <c r="J3058" s="279"/>
      <c r="K3058" s="279"/>
      <c r="L3058" s="279"/>
      <c r="M3058" s="279"/>
      <c r="N3058" s="279"/>
      <c r="O3058" s="279"/>
      <c r="P3058" s="279"/>
      <c r="Q3058" s="317"/>
      <c r="R3058" s="318"/>
      <c r="S3058" s="317"/>
      <c r="T3058" s="318"/>
      <c r="U3058" s="317"/>
      <c r="V3058" s="318"/>
      <c r="W3058" s="317"/>
      <c r="X3058" s="318"/>
      <c r="Y3058" s="317"/>
      <c r="Z3058" s="318"/>
      <c r="AA3058" s="317"/>
      <c r="AB3058" s="318"/>
      <c r="AC3058" s="317"/>
      <c r="AD3058" s="318"/>
      <c r="AG3058">
        <f t="shared" si="1379"/>
        <v>0</v>
      </c>
      <c r="AL3058">
        <f t="shared" si="1380"/>
        <v>0</v>
      </c>
      <c r="AN3058" s="167" t="b">
        <f t="shared" si="1381"/>
        <v>0</v>
      </c>
      <c r="AO3058" s="167" t="str">
        <f t="shared" si="1382"/>
        <v/>
      </c>
      <c r="AP3058" s="167" t="b">
        <f t="shared" si="1383"/>
        <v>0</v>
      </c>
      <c r="AQ3058" t="str">
        <f t="shared" si="1384"/>
        <v/>
      </c>
      <c r="AR3058" s="167" t="b">
        <f t="shared" si="1385"/>
        <v>0</v>
      </c>
    </row>
    <row r="3059" spans="1:44" ht="15" customHeight="1">
      <c r="A3059" s="166"/>
      <c r="B3059" s="7"/>
      <c r="C3059" s="220" t="s">
        <v>1252</v>
      </c>
      <c r="D3059" s="319"/>
      <c r="E3059" s="319"/>
      <c r="F3059" s="319"/>
      <c r="G3059" s="319"/>
      <c r="H3059" s="319"/>
      <c r="I3059" s="279"/>
      <c r="J3059" s="279"/>
      <c r="K3059" s="279"/>
      <c r="L3059" s="279"/>
      <c r="M3059" s="279"/>
      <c r="N3059" s="279"/>
      <c r="O3059" s="279"/>
      <c r="P3059" s="279"/>
      <c r="Q3059" s="317"/>
      <c r="R3059" s="318"/>
      <c r="S3059" s="317"/>
      <c r="T3059" s="318"/>
      <c r="U3059" s="317"/>
      <c r="V3059" s="318"/>
      <c r="W3059" s="317"/>
      <c r="X3059" s="318"/>
      <c r="Y3059" s="317"/>
      <c r="Z3059" s="318"/>
      <c r="AA3059" s="317"/>
      <c r="AB3059" s="318"/>
      <c r="AC3059" s="317"/>
      <c r="AD3059" s="318"/>
      <c r="AG3059">
        <f t="shared" si="1379"/>
        <v>0</v>
      </c>
      <c r="AL3059">
        <f t="shared" si="1380"/>
        <v>0</v>
      </c>
      <c r="AN3059" s="167" t="b">
        <f t="shared" si="1381"/>
        <v>0</v>
      </c>
      <c r="AO3059" s="167" t="str">
        <f t="shared" si="1382"/>
        <v/>
      </c>
      <c r="AP3059" s="167" t="b">
        <f t="shared" si="1383"/>
        <v>0</v>
      </c>
      <c r="AQ3059" t="str">
        <f t="shared" si="1384"/>
        <v/>
      </c>
      <c r="AR3059" s="167" t="b">
        <f t="shared" si="1385"/>
        <v>0</v>
      </c>
    </row>
    <row r="3060" spans="1:44" ht="15" customHeight="1">
      <c r="A3060" s="166"/>
      <c r="B3060" s="7"/>
      <c r="C3060" s="220" t="s">
        <v>1253</v>
      </c>
      <c r="D3060" s="319"/>
      <c r="E3060" s="319"/>
      <c r="F3060" s="319"/>
      <c r="G3060" s="319"/>
      <c r="H3060" s="319"/>
      <c r="I3060" s="279"/>
      <c r="J3060" s="279"/>
      <c r="K3060" s="279"/>
      <c r="L3060" s="279"/>
      <c r="M3060" s="279"/>
      <c r="N3060" s="279"/>
      <c r="O3060" s="279"/>
      <c r="P3060" s="279"/>
      <c r="Q3060" s="317"/>
      <c r="R3060" s="318"/>
      <c r="S3060" s="317"/>
      <c r="T3060" s="318"/>
      <c r="U3060" s="317"/>
      <c r="V3060" s="318"/>
      <c r="W3060" s="317"/>
      <c r="X3060" s="318"/>
      <c r="Y3060" s="317"/>
      <c r="Z3060" s="318"/>
      <c r="AA3060" s="317"/>
      <c r="AB3060" s="318"/>
      <c r="AC3060" s="317"/>
      <c r="AD3060" s="318"/>
      <c r="AG3060">
        <f t="shared" si="1379"/>
        <v>0</v>
      </c>
      <c r="AL3060">
        <f t="shared" si="1380"/>
        <v>0</v>
      </c>
      <c r="AN3060" s="167" t="b">
        <f t="shared" si="1381"/>
        <v>0</v>
      </c>
      <c r="AO3060" s="167" t="str">
        <f t="shared" si="1382"/>
        <v/>
      </c>
      <c r="AP3060" s="167" t="b">
        <f t="shared" si="1383"/>
        <v>0</v>
      </c>
      <c r="AQ3060" t="str">
        <f t="shared" si="1384"/>
        <v/>
      </c>
      <c r="AR3060" s="167" t="b">
        <f t="shared" si="1385"/>
        <v>0</v>
      </c>
    </row>
    <row r="3061" spans="1:44" ht="15" customHeight="1">
      <c r="A3061" s="166"/>
      <c r="B3061" s="7"/>
      <c r="C3061" s="220" t="s">
        <v>1254</v>
      </c>
      <c r="D3061" s="319"/>
      <c r="E3061" s="319"/>
      <c r="F3061" s="319"/>
      <c r="G3061" s="319"/>
      <c r="H3061" s="319"/>
      <c r="I3061" s="279"/>
      <c r="J3061" s="279"/>
      <c r="K3061" s="279"/>
      <c r="L3061" s="279"/>
      <c r="M3061" s="279"/>
      <c r="N3061" s="279"/>
      <c r="O3061" s="279"/>
      <c r="P3061" s="279"/>
      <c r="Q3061" s="317"/>
      <c r="R3061" s="318"/>
      <c r="S3061" s="317"/>
      <c r="T3061" s="318"/>
      <c r="U3061" s="317"/>
      <c r="V3061" s="318"/>
      <c r="W3061" s="317"/>
      <c r="X3061" s="318"/>
      <c r="Y3061" s="317"/>
      <c r="Z3061" s="318"/>
      <c r="AA3061" s="317"/>
      <c r="AB3061" s="318"/>
      <c r="AC3061" s="317"/>
      <c r="AD3061" s="318"/>
      <c r="AG3061">
        <f t="shared" si="1379"/>
        <v>0</v>
      </c>
      <c r="AL3061">
        <f t="shared" si="1380"/>
        <v>0</v>
      </c>
      <c r="AN3061" s="167" t="b">
        <f t="shared" si="1381"/>
        <v>0</v>
      </c>
      <c r="AO3061" s="167" t="str">
        <f t="shared" si="1382"/>
        <v/>
      </c>
      <c r="AP3061" s="167" t="b">
        <f t="shared" si="1383"/>
        <v>0</v>
      </c>
      <c r="AQ3061" t="str">
        <f t="shared" si="1384"/>
        <v/>
      </c>
      <c r="AR3061" s="167" t="b">
        <f t="shared" si="1385"/>
        <v>0</v>
      </c>
    </row>
    <row r="3062" spans="1:44" ht="15" customHeight="1">
      <c r="A3062" s="166"/>
      <c r="B3062" s="7"/>
      <c r="C3062" s="220" t="s">
        <v>1255</v>
      </c>
      <c r="D3062" s="319"/>
      <c r="E3062" s="319"/>
      <c r="F3062" s="319"/>
      <c r="G3062" s="319"/>
      <c r="H3062" s="319"/>
      <c r="I3062" s="279"/>
      <c r="J3062" s="279"/>
      <c r="K3062" s="279"/>
      <c r="L3062" s="279"/>
      <c r="M3062" s="279"/>
      <c r="N3062" s="279"/>
      <c r="O3062" s="279"/>
      <c r="P3062" s="279"/>
      <c r="Q3062" s="317"/>
      <c r="R3062" s="318"/>
      <c r="S3062" s="317"/>
      <c r="T3062" s="318"/>
      <c r="U3062" s="317"/>
      <c r="V3062" s="318"/>
      <c r="W3062" s="317"/>
      <c r="X3062" s="318"/>
      <c r="Y3062" s="317"/>
      <c r="Z3062" s="318"/>
      <c r="AA3062" s="317"/>
      <c r="AB3062" s="318"/>
      <c r="AC3062" s="317"/>
      <c r="AD3062" s="318"/>
      <c r="AG3062">
        <f t="shared" si="1379"/>
        <v>0</v>
      </c>
      <c r="AL3062">
        <f t="shared" si="1380"/>
        <v>0</v>
      </c>
      <c r="AN3062" s="167" t="b">
        <f t="shared" si="1381"/>
        <v>0</v>
      </c>
      <c r="AO3062" s="167" t="str">
        <f t="shared" si="1382"/>
        <v/>
      </c>
      <c r="AP3062" s="167" t="b">
        <f t="shared" si="1383"/>
        <v>0</v>
      </c>
      <c r="AQ3062" t="str">
        <f t="shared" si="1384"/>
        <v/>
      </c>
      <c r="AR3062" s="167" t="b">
        <f t="shared" si="1385"/>
        <v>0</v>
      </c>
    </row>
    <row r="3063" spans="1:44" ht="15" customHeight="1">
      <c r="A3063" s="166"/>
      <c r="B3063" s="7"/>
      <c r="C3063" s="220" t="s">
        <v>1256</v>
      </c>
      <c r="D3063" s="319"/>
      <c r="E3063" s="319"/>
      <c r="F3063" s="319"/>
      <c r="G3063" s="319"/>
      <c r="H3063" s="319"/>
      <c r="I3063" s="279"/>
      <c r="J3063" s="279"/>
      <c r="K3063" s="279"/>
      <c r="L3063" s="279"/>
      <c r="M3063" s="279"/>
      <c r="N3063" s="279"/>
      <c r="O3063" s="279"/>
      <c r="P3063" s="279"/>
      <c r="Q3063" s="317"/>
      <c r="R3063" s="318"/>
      <c r="S3063" s="317"/>
      <c r="T3063" s="318"/>
      <c r="U3063" s="317"/>
      <c r="V3063" s="318"/>
      <c r="W3063" s="317"/>
      <c r="X3063" s="318"/>
      <c r="Y3063" s="317"/>
      <c r="Z3063" s="318"/>
      <c r="AA3063" s="317"/>
      <c r="AB3063" s="318"/>
      <c r="AC3063" s="317"/>
      <c r="AD3063" s="318"/>
      <c r="AG3063">
        <f t="shared" si="1379"/>
        <v>0</v>
      </c>
      <c r="AL3063">
        <f t="shared" si="1380"/>
        <v>0</v>
      </c>
      <c r="AN3063" s="167" t="b">
        <f t="shared" si="1381"/>
        <v>0</v>
      </c>
      <c r="AO3063" s="167" t="str">
        <f t="shared" si="1382"/>
        <v/>
      </c>
      <c r="AP3063" s="167" t="b">
        <f t="shared" si="1383"/>
        <v>0</v>
      </c>
      <c r="AQ3063" t="str">
        <f t="shared" si="1384"/>
        <v/>
      </c>
      <c r="AR3063" s="167" t="b">
        <f t="shared" si="1385"/>
        <v>0</v>
      </c>
    </row>
    <row r="3064" spans="1:44" ht="15" customHeight="1">
      <c r="A3064" s="166"/>
      <c r="B3064" s="7"/>
      <c r="C3064" s="220" t="s">
        <v>1257</v>
      </c>
      <c r="D3064" s="319"/>
      <c r="E3064" s="319"/>
      <c r="F3064" s="319"/>
      <c r="G3064" s="319"/>
      <c r="H3064" s="319"/>
      <c r="I3064" s="279"/>
      <c r="J3064" s="279"/>
      <c r="K3064" s="279"/>
      <c r="L3064" s="279"/>
      <c r="M3064" s="279"/>
      <c r="N3064" s="279"/>
      <c r="O3064" s="279"/>
      <c r="P3064" s="279"/>
      <c r="Q3064" s="317"/>
      <c r="R3064" s="318"/>
      <c r="S3064" s="317"/>
      <c r="T3064" s="318"/>
      <c r="U3064" s="317"/>
      <c r="V3064" s="318"/>
      <c r="W3064" s="317"/>
      <c r="X3064" s="318"/>
      <c r="Y3064" s="317"/>
      <c r="Z3064" s="318"/>
      <c r="AA3064" s="317"/>
      <c r="AB3064" s="318"/>
      <c r="AC3064" s="317"/>
      <c r="AD3064" s="318"/>
      <c r="AG3064">
        <f t="shared" si="1379"/>
        <v>0</v>
      </c>
      <c r="AL3064">
        <f t="shared" si="1380"/>
        <v>0</v>
      </c>
      <c r="AN3064" s="167" t="b">
        <f t="shared" si="1381"/>
        <v>0</v>
      </c>
      <c r="AO3064" s="167" t="str">
        <f t="shared" si="1382"/>
        <v/>
      </c>
      <c r="AP3064" s="167" t="b">
        <f t="shared" si="1383"/>
        <v>0</v>
      </c>
      <c r="AQ3064" t="str">
        <f t="shared" si="1384"/>
        <v/>
      </c>
      <c r="AR3064" s="167" t="b">
        <f t="shared" si="1385"/>
        <v>0</v>
      </c>
    </row>
    <row r="3065" spans="1:44" ht="15" customHeight="1">
      <c r="A3065" s="166"/>
      <c r="B3065" s="7"/>
      <c r="C3065" s="220" t="s">
        <v>1258</v>
      </c>
      <c r="D3065" s="319"/>
      <c r="E3065" s="319"/>
      <c r="F3065" s="319"/>
      <c r="G3065" s="319"/>
      <c r="H3065" s="319"/>
      <c r="I3065" s="279"/>
      <c r="J3065" s="279"/>
      <c r="K3065" s="279"/>
      <c r="L3065" s="279"/>
      <c r="M3065" s="279"/>
      <c r="N3065" s="279"/>
      <c r="O3065" s="279"/>
      <c r="P3065" s="279"/>
      <c r="Q3065" s="317"/>
      <c r="R3065" s="318"/>
      <c r="S3065" s="317"/>
      <c r="T3065" s="318"/>
      <c r="U3065" s="317"/>
      <c r="V3065" s="318"/>
      <c r="W3065" s="317"/>
      <c r="X3065" s="318"/>
      <c r="Y3065" s="317"/>
      <c r="Z3065" s="318"/>
      <c r="AA3065" s="317"/>
      <c r="AB3065" s="318"/>
      <c r="AC3065" s="317"/>
      <c r="AD3065" s="318"/>
      <c r="AG3065">
        <f t="shared" si="1379"/>
        <v>0</v>
      </c>
      <c r="AL3065">
        <f t="shared" si="1380"/>
        <v>0</v>
      </c>
      <c r="AN3065" s="167" t="b">
        <f t="shared" si="1381"/>
        <v>0</v>
      </c>
      <c r="AO3065" s="167" t="str">
        <f t="shared" si="1382"/>
        <v/>
      </c>
      <c r="AP3065" s="167" t="b">
        <f t="shared" si="1383"/>
        <v>0</v>
      </c>
      <c r="AQ3065" t="str">
        <f t="shared" si="1384"/>
        <v/>
      </c>
      <c r="AR3065" s="167" t="b">
        <f t="shared" si="1385"/>
        <v>0</v>
      </c>
    </row>
    <row r="3066" spans="1:44" ht="15" customHeight="1">
      <c r="A3066" s="166"/>
      <c r="B3066" s="7"/>
      <c r="C3066" s="220" t="s">
        <v>1259</v>
      </c>
      <c r="D3066" s="319"/>
      <c r="E3066" s="319"/>
      <c r="F3066" s="319"/>
      <c r="G3066" s="319"/>
      <c r="H3066" s="319"/>
      <c r="I3066" s="279"/>
      <c r="J3066" s="279"/>
      <c r="K3066" s="279"/>
      <c r="L3066" s="279"/>
      <c r="M3066" s="279"/>
      <c r="N3066" s="279"/>
      <c r="O3066" s="279"/>
      <c r="P3066" s="279"/>
      <c r="Q3066" s="317"/>
      <c r="R3066" s="318"/>
      <c r="S3066" s="317"/>
      <c r="T3066" s="318"/>
      <c r="U3066" s="317"/>
      <c r="V3066" s="318"/>
      <c r="W3066" s="317"/>
      <c r="X3066" s="318"/>
      <c r="Y3066" s="317"/>
      <c r="Z3066" s="318"/>
      <c r="AA3066" s="317"/>
      <c r="AB3066" s="318"/>
      <c r="AC3066" s="317"/>
      <c r="AD3066" s="318"/>
      <c r="AG3066">
        <f t="shared" si="1379"/>
        <v>0</v>
      </c>
      <c r="AL3066">
        <f t="shared" si="1380"/>
        <v>0</v>
      </c>
      <c r="AN3066" s="167" t="b">
        <f t="shared" si="1381"/>
        <v>0</v>
      </c>
      <c r="AO3066" s="167" t="str">
        <f t="shared" si="1382"/>
        <v/>
      </c>
      <c r="AP3066" s="167" t="b">
        <f t="shared" si="1383"/>
        <v>0</v>
      </c>
      <c r="AQ3066" t="str">
        <f t="shared" si="1384"/>
        <v/>
      </c>
      <c r="AR3066" s="167" t="b">
        <f t="shared" si="1385"/>
        <v>0</v>
      </c>
    </row>
    <row r="3067" spans="1:44" ht="15" customHeight="1">
      <c r="A3067" s="166"/>
      <c r="B3067" s="7"/>
      <c r="C3067" s="220" t="s">
        <v>1260</v>
      </c>
      <c r="D3067" s="319"/>
      <c r="E3067" s="319"/>
      <c r="F3067" s="319"/>
      <c r="G3067" s="319"/>
      <c r="H3067" s="319"/>
      <c r="I3067" s="279"/>
      <c r="J3067" s="279"/>
      <c r="K3067" s="279"/>
      <c r="L3067" s="279"/>
      <c r="M3067" s="279"/>
      <c r="N3067" s="279"/>
      <c r="O3067" s="279"/>
      <c r="P3067" s="279"/>
      <c r="Q3067" s="317"/>
      <c r="R3067" s="318"/>
      <c r="S3067" s="317"/>
      <c r="T3067" s="318"/>
      <c r="U3067" s="317"/>
      <c r="V3067" s="318"/>
      <c r="W3067" s="317"/>
      <c r="X3067" s="318"/>
      <c r="Y3067" s="317"/>
      <c r="Z3067" s="318"/>
      <c r="AA3067" s="317"/>
      <c r="AB3067" s="318"/>
      <c r="AC3067" s="317"/>
      <c r="AD3067" s="318"/>
      <c r="AG3067">
        <f t="shared" si="1379"/>
        <v>0</v>
      </c>
      <c r="AL3067">
        <f t="shared" si="1380"/>
        <v>0</v>
      </c>
      <c r="AN3067" s="167" t="b">
        <f t="shared" si="1381"/>
        <v>0</v>
      </c>
      <c r="AO3067" s="167" t="str">
        <f t="shared" si="1382"/>
        <v/>
      </c>
      <c r="AP3067" s="167" t="b">
        <f t="shared" si="1383"/>
        <v>0</v>
      </c>
      <c r="AQ3067" t="str">
        <f t="shared" si="1384"/>
        <v/>
      </c>
      <c r="AR3067" s="167" t="b">
        <f t="shared" si="1385"/>
        <v>0</v>
      </c>
    </row>
    <row r="3068" spans="1:44" ht="15" customHeight="1">
      <c r="A3068" s="166"/>
      <c r="B3068" s="7"/>
      <c r="C3068" s="220" t="s">
        <v>1261</v>
      </c>
      <c r="D3068" s="319"/>
      <c r="E3068" s="319"/>
      <c r="F3068" s="319"/>
      <c r="G3068" s="319"/>
      <c r="H3068" s="319"/>
      <c r="I3068" s="279"/>
      <c r="J3068" s="279"/>
      <c r="K3068" s="279"/>
      <c r="L3068" s="279"/>
      <c r="M3068" s="279"/>
      <c r="N3068" s="279"/>
      <c r="O3068" s="279"/>
      <c r="P3068" s="279"/>
      <c r="Q3068" s="317"/>
      <c r="R3068" s="318"/>
      <c r="S3068" s="317"/>
      <c r="T3068" s="318"/>
      <c r="U3068" s="317"/>
      <c r="V3068" s="318"/>
      <c r="W3068" s="317"/>
      <c r="X3068" s="318"/>
      <c r="Y3068" s="317"/>
      <c r="Z3068" s="318"/>
      <c r="AA3068" s="317"/>
      <c r="AB3068" s="318"/>
      <c r="AC3068" s="317"/>
      <c r="AD3068" s="318"/>
      <c r="AG3068">
        <f t="shared" si="1379"/>
        <v>0</v>
      </c>
      <c r="AL3068">
        <f t="shared" si="1380"/>
        <v>0</v>
      </c>
      <c r="AN3068" s="167" t="b">
        <f t="shared" si="1381"/>
        <v>0</v>
      </c>
      <c r="AO3068" s="167" t="str">
        <f t="shared" si="1382"/>
        <v/>
      </c>
      <c r="AP3068" s="167" t="b">
        <f t="shared" si="1383"/>
        <v>0</v>
      </c>
      <c r="AQ3068" t="str">
        <f t="shared" si="1384"/>
        <v/>
      </c>
      <c r="AR3068" s="167" t="b">
        <f t="shared" si="1385"/>
        <v>0</v>
      </c>
    </row>
    <row r="3069" spans="1:44" ht="15" customHeight="1">
      <c r="A3069" s="166"/>
      <c r="B3069" s="7"/>
      <c r="C3069" s="220" t="s">
        <v>1262</v>
      </c>
      <c r="D3069" s="319"/>
      <c r="E3069" s="319"/>
      <c r="F3069" s="319"/>
      <c r="G3069" s="319"/>
      <c r="H3069" s="319"/>
      <c r="I3069" s="279"/>
      <c r="J3069" s="279"/>
      <c r="K3069" s="279"/>
      <c r="L3069" s="279"/>
      <c r="M3069" s="279"/>
      <c r="N3069" s="279"/>
      <c r="O3069" s="279"/>
      <c r="P3069" s="279"/>
      <c r="Q3069" s="317"/>
      <c r="R3069" s="318"/>
      <c r="S3069" s="317"/>
      <c r="T3069" s="318"/>
      <c r="U3069" s="317"/>
      <c r="V3069" s="318"/>
      <c r="W3069" s="317"/>
      <c r="X3069" s="318"/>
      <c r="Y3069" s="317"/>
      <c r="Z3069" s="318"/>
      <c r="AA3069" s="317"/>
      <c r="AB3069" s="318"/>
      <c r="AC3069" s="317"/>
      <c r="AD3069" s="318"/>
      <c r="AG3069">
        <f t="shared" si="1379"/>
        <v>0</v>
      </c>
      <c r="AL3069">
        <f t="shared" si="1380"/>
        <v>0</v>
      </c>
      <c r="AN3069" s="167" t="b">
        <f t="shared" si="1381"/>
        <v>0</v>
      </c>
      <c r="AO3069" s="167" t="str">
        <f t="shared" si="1382"/>
        <v/>
      </c>
      <c r="AP3069" s="167" t="b">
        <f t="shared" si="1383"/>
        <v>0</v>
      </c>
      <c r="AQ3069" t="str">
        <f t="shared" si="1384"/>
        <v/>
      </c>
      <c r="AR3069" s="167" t="b">
        <f t="shared" si="1385"/>
        <v>0</v>
      </c>
    </row>
    <row r="3070" spans="1:44" ht="15" customHeight="1">
      <c r="A3070" s="166"/>
      <c r="B3070" s="7"/>
      <c r="C3070" s="220" t="s">
        <v>1263</v>
      </c>
      <c r="D3070" s="319"/>
      <c r="E3070" s="319"/>
      <c r="F3070" s="319"/>
      <c r="G3070" s="319"/>
      <c r="H3070" s="319"/>
      <c r="I3070" s="279"/>
      <c r="J3070" s="279"/>
      <c r="K3070" s="279"/>
      <c r="L3070" s="279"/>
      <c r="M3070" s="279"/>
      <c r="N3070" s="279"/>
      <c r="O3070" s="279"/>
      <c r="P3070" s="279"/>
      <c r="Q3070" s="317"/>
      <c r="R3070" s="318"/>
      <c r="S3070" s="317"/>
      <c r="T3070" s="318"/>
      <c r="U3070" s="317"/>
      <c r="V3070" s="318"/>
      <c r="W3070" s="317"/>
      <c r="X3070" s="318"/>
      <c r="Y3070" s="317"/>
      <c r="Z3070" s="318"/>
      <c r="AA3070" s="317"/>
      <c r="AB3070" s="318"/>
      <c r="AC3070" s="317"/>
      <c r="AD3070" s="318"/>
      <c r="AG3070">
        <f t="shared" si="1379"/>
        <v>0</v>
      </c>
      <c r="AL3070">
        <f t="shared" si="1380"/>
        <v>0</v>
      </c>
      <c r="AN3070" s="167" t="b">
        <f t="shared" si="1381"/>
        <v>0</v>
      </c>
      <c r="AO3070" s="167" t="str">
        <f t="shared" si="1382"/>
        <v/>
      </c>
      <c r="AP3070" s="167" t="b">
        <f t="shared" si="1383"/>
        <v>0</v>
      </c>
      <c r="AQ3070" t="str">
        <f t="shared" si="1384"/>
        <v/>
      </c>
      <c r="AR3070" s="167" t="b">
        <f t="shared" si="1385"/>
        <v>0</v>
      </c>
    </row>
    <row r="3071" spans="1:44" ht="15" customHeight="1">
      <c r="A3071" s="166"/>
      <c r="B3071" s="7"/>
      <c r="C3071" s="220" t="s">
        <v>1264</v>
      </c>
      <c r="D3071" s="319"/>
      <c r="E3071" s="319"/>
      <c r="F3071" s="319"/>
      <c r="G3071" s="319"/>
      <c r="H3071" s="319"/>
      <c r="I3071" s="279"/>
      <c r="J3071" s="279"/>
      <c r="K3071" s="279"/>
      <c r="L3071" s="279"/>
      <c r="M3071" s="279"/>
      <c r="N3071" s="279"/>
      <c r="O3071" s="279"/>
      <c r="P3071" s="279"/>
      <c r="Q3071" s="317"/>
      <c r="R3071" s="318"/>
      <c r="S3071" s="317"/>
      <c r="T3071" s="318"/>
      <c r="U3071" s="317"/>
      <c r="V3071" s="318"/>
      <c r="W3071" s="317"/>
      <c r="X3071" s="318"/>
      <c r="Y3071" s="317"/>
      <c r="Z3071" s="318"/>
      <c r="AA3071" s="317"/>
      <c r="AB3071" s="318"/>
      <c r="AC3071" s="317"/>
      <c r="AD3071" s="318"/>
      <c r="AG3071">
        <f t="shared" si="1379"/>
        <v>0</v>
      </c>
      <c r="AL3071">
        <f t="shared" si="1380"/>
        <v>0</v>
      </c>
      <c r="AN3071" s="167" t="b">
        <f t="shared" si="1381"/>
        <v>0</v>
      </c>
      <c r="AO3071" s="167" t="str">
        <f t="shared" si="1382"/>
        <v/>
      </c>
      <c r="AP3071" s="167" t="b">
        <f t="shared" si="1383"/>
        <v>0</v>
      </c>
      <c r="AQ3071" t="str">
        <f t="shared" si="1384"/>
        <v/>
      </c>
      <c r="AR3071" s="167" t="b">
        <f t="shared" si="1385"/>
        <v>0</v>
      </c>
    </row>
    <row r="3072" spans="1:44" ht="15" customHeight="1">
      <c r="A3072" s="166"/>
      <c r="B3072" s="7"/>
      <c r="C3072" s="220" t="s">
        <v>1265</v>
      </c>
      <c r="D3072" s="319"/>
      <c r="E3072" s="319"/>
      <c r="F3072" s="319"/>
      <c r="G3072" s="319"/>
      <c r="H3072" s="319"/>
      <c r="I3072" s="279"/>
      <c r="J3072" s="279"/>
      <c r="K3072" s="279"/>
      <c r="L3072" s="279"/>
      <c r="M3072" s="279"/>
      <c r="N3072" s="279"/>
      <c r="O3072" s="279"/>
      <c r="P3072" s="279"/>
      <c r="Q3072" s="317"/>
      <c r="R3072" s="318"/>
      <c r="S3072" s="317"/>
      <c r="T3072" s="318"/>
      <c r="U3072" s="317"/>
      <c r="V3072" s="318"/>
      <c r="W3072" s="317"/>
      <c r="X3072" s="318"/>
      <c r="Y3072" s="317"/>
      <c r="Z3072" s="318"/>
      <c r="AA3072" s="317"/>
      <c r="AB3072" s="318"/>
      <c r="AC3072" s="317"/>
      <c r="AD3072" s="318"/>
      <c r="AG3072">
        <f t="shared" si="1379"/>
        <v>0</v>
      </c>
      <c r="AL3072">
        <f t="shared" si="1380"/>
        <v>0</v>
      </c>
      <c r="AN3072" s="167" t="b">
        <f t="shared" si="1381"/>
        <v>0</v>
      </c>
      <c r="AO3072" s="167" t="str">
        <f t="shared" si="1382"/>
        <v/>
      </c>
      <c r="AP3072" s="167" t="b">
        <f t="shared" si="1383"/>
        <v>0</v>
      </c>
      <c r="AQ3072" t="str">
        <f t="shared" si="1384"/>
        <v/>
      </c>
      <c r="AR3072" s="167" t="b">
        <f t="shared" si="1385"/>
        <v>0</v>
      </c>
    </row>
    <row r="3073" spans="1:44" ht="15" customHeight="1">
      <c r="A3073" s="166"/>
      <c r="B3073" s="7"/>
      <c r="C3073" s="220" t="s">
        <v>1266</v>
      </c>
      <c r="D3073" s="319"/>
      <c r="E3073" s="319"/>
      <c r="F3073" s="319"/>
      <c r="G3073" s="319"/>
      <c r="H3073" s="319"/>
      <c r="I3073" s="279"/>
      <c r="J3073" s="279"/>
      <c r="K3073" s="279"/>
      <c r="L3073" s="279"/>
      <c r="M3073" s="279"/>
      <c r="N3073" s="279"/>
      <c r="O3073" s="279"/>
      <c r="P3073" s="279"/>
      <c r="Q3073" s="317"/>
      <c r="R3073" s="318"/>
      <c r="S3073" s="317"/>
      <c r="T3073" s="318"/>
      <c r="U3073" s="317"/>
      <c r="V3073" s="318"/>
      <c r="W3073" s="317"/>
      <c r="X3073" s="318"/>
      <c r="Y3073" s="317"/>
      <c r="Z3073" s="318"/>
      <c r="AA3073" s="317"/>
      <c r="AB3073" s="318"/>
      <c r="AC3073" s="317"/>
      <c r="AD3073" s="318"/>
      <c r="AG3073">
        <f t="shared" si="1379"/>
        <v>0</v>
      </c>
      <c r="AL3073">
        <f t="shared" si="1380"/>
        <v>0</v>
      </c>
      <c r="AN3073" s="167" t="b">
        <f t="shared" si="1381"/>
        <v>0</v>
      </c>
      <c r="AO3073" s="167" t="str">
        <f t="shared" si="1382"/>
        <v/>
      </c>
      <c r="AP3073" s="167" t="b">
        <f t="shared" si="1383"/>
        <v>0</v>
      </c>
      <c r="AQ3073" t="str">
        <f t="shared" si="1384"/>
        <v/>
      </c>
      <c r="AR3073" s="167" t="b">
        <f t="shared" si="1385"/>
        <v>0</v>
      </c>
    </row>
    <row r="3074" spans="1:44" ht="15" customHeight="1">
      <c r="A3074" s="166"/>
      <c r="B3074" s="7"/>
      <c r="C3074" s="220" t="s">
        <v>1267</v>
      </c>
      <c r="D3074" s="319"/>
      <c r="E3074" s="319"/>
      <c r="F3074" s="319"/>
      <c r="G3074" s="319"/>
      <c r="H3074" s="319"/>
      <c r="I3074" s="279"/>
      <c r="J3074" s="279"/>
      <c r="K3074" s="279"/>
      <c r="L3074" s="279"/>
      <c r="M3074" s="279"/>
      <c r="N3074" s="279"/>
      <c r="O3074" s="279"/>
      <c r="P3074" s="279"/>
      <c r="Q3074" s="317"/>
      <c r="R3074" s="318"/>
      <c r="S3074" s="317"/>
      <c r="T3074" s="318"/>
      <c r="U3074" s="317"/>
      <c r="V3074" s="318"/>
      <c r="W3074" s="317"/>
      <c r="X3074" s="318"/>
      <c r="Y3074" s="317"/>
      <c r="Z3074" s="318"/>
      <c r="AA3074" s="317"/>
      <c r="AB3074" s="318"/>
      <c r="AC3074" s="317"/>
      <c r="AD3074" s="318"/>
      <c r="AG3074">
        <f t="shared" si="1379"/>
        <v>0</v>
      </c>
      <c r="AL3074">
        <f t="shared" si="1380"/>
        <v>0</v>
      </c>
      <c r="AN3074" s="167" t="b">
        <f t="shared" si="1381"/>
        <v>0</v>
      </c>
      <c r="AO3074" s="167" t="str">
        <f t="shared" si="1382"/>
        <v/>
      </c>
      <c r="AP3074" s="167" t="b">
        <f t="shared" si="1383"/>
        <v>0</v>
      </c>
      <c r="AQ3074" t="str">
        <f t="shared" si="1384"/>
        <v/>
      </c>
      <c r="AR3074" s="167" t="b">
        <f t="shared" si="1385"/>
        <v>0</v>
      </c>
    </row>
    <row r="3075" spans="1:44" ht="15" customHeight="1">
      <c r="A3075" s="166"/>
      <c r="B3075" s="7"/>
      <c r="C3075" s="220" t="s">
        <v>1268</v>
      </c>
      <c r="D3075" s="319"/>
      <c r="E3075" s="319"/>
      <c r="F3075" s="319"/>
      <c r="G3075" s="319"/>
      <c r="H3075" s="319"/>
      <c r="I3075" s="279"/>
      <c r="J3075" s="279"/>
      <c r="K3075" s="279"/>
      <c r="L3075" s="279"/>
      <c r="M3075" s="279"/>
      <c r="N3075" s="279"/>
      <c r="O3075" s="279"/>
      <c r="P3075" s="279"/>
      <c r="Q3075" s="317"/>
      <c r="R3075" s="318"/>
      <c r="S3075" s="317"/>
      <c r="T3075" s="318"/>
      <c r="U3075" s="317"/>
      <c r="V3075" s="318"/>
      <c r="W3075" s="317"/>
      <c r="X3075" s="318"/>
      <c r="Y3075" s="317"/>
      <c r="Z3075" s="318"/>
      <c r="AA3075" s="317"/>
      <c r="AB3075" s="318"/>
      <c r="AC3075" s="317"/>
      <c r="AD3075" s="318"/>
      <c r="AG3075">
        <f t="shared" si="1379"/>
        <v>0</v>
      </c>
      <c r="AL3075">
        <f t="shared" si="1380"/>
        <v>0</v>
      </c>
      <c r="AN3075" s="167" t="b">
        <f t="shared" si="1381"/>
        <v>0</v>
      </c>
      <c r="AO3075" s="167" t="str">
        <f t="shared" si="1382"/>
        <v/>
      </c>
      <c r="AP3075" s="167" t="b">
        <f t="shared" si="1383"/>
        <v>0</v>
      </c>
      <c r="AQ3075" t="str">
        <f t="shared" si="1384"/>
        <v/>
      </c>
      <c r="AR3075" s="167" t="b">
        <f t="shared" si="1385"/>
        <v>0</v>
      </c>
    </row>
    <row r="3076" spans="1:44" ht="15" customHeight="1">
      <c r="A3076" s="166"/>
      <c r="B3076" s="7"/>
      <c r="C3076" s="220" t="s">
        <v>1269</v>
      </c>
      <c r="D3076" s="319"/>
      <c r="E3076" s="319"/>
      <c r="F3076" s="319"/>
      <c r="G3076" s="319"/>
      <c r="H3076" s="319"/>
      <c r="I3076" s="279"/>
      <c r="J3076" s="279"/>
      <c r="K3076" s="279"/>
      <c r="L3076" s="279"/>
      <c r="M3076" s="279"/>
      <c r="N3076" s="279"/>
      <c r="O3076" s="279"/>
      <c r="P3076" s="279"/>
      <c r="Q3076" s="317"/>
      <c r="R3076" s="318"/>
      <c r="S3076" s="317"/>
      <c r="T3076" s="318"/>
      <c r="U3076" s="317"/>
      <c r="V3076" s="318"/>
      <c r="W3076" s="317"/>
      <c r="X3076" s="318"/>
      <c r="Y3076" s="317"/>
      <c r="Z3076" s="318"/>
      <c r="AA3076" s="317"/>
      <c r="AB3076" s="318"/>
      <c r="AC3076" s="317"/>
      <c r="AD3076" s="318"/>
      <c r="AG3076">
        <f t="shared" si="1379"/>
        <v>0</v>
      </c>
      <c r="AL3076">
        <f t="shared" si="1380"/>
        <v>0</v>
      </c>
      <c r="AN3076" s="167" t="b">
        <f t="shared" si="1381"/>
        <v>0</v>
      </c>
      <c r="AO3076" s="167" t="str">
        <f t="shared" si="1382"/>
        <v/>
      </c>
      <c r="AP3076" s="167" t="b">
        <f t="shared" si="1383"/>
        <v>0</v>
      </c>
      <c r="AQ3076" t="str">
        <f t="shared" si="1384"/>
        <v/>
      </c>
      <c r="AR3076" s="167" t="b">
        <f t="shared" si="1385"/>
        <v>0</v>
      </c>
    </row>
    <row r="3077" spans="1:44" ht="15" customHeight="1">
      <c r="A3077" s="166"/>
      <c r="B3077" s="7"/>
      <c r="C3077" s="220" t="s">
        <v>1270</v>
      </c>
      <c r="D3077" s="319"/>
      <c r="E3077" s="319"/>
      <c r="F3077" s="319"/>
      <c r="G3077" s="319"/>
      <c r="H3077" s="319"/>
      <c r="I3077" s="279"/>
      <c r="J3077" s="279"/>
      <c r="K3077" s="279"/>
      <c r="L3077" s="279"/>
      <c r="M3077" s="279"/>
      <c r="N3077" s="279"/>
      <c r="O3077" s="279"/>
      <c r="P3077" s="279"/>
      <c r="Q3077" s="317"/>
      <c r="R3077" s="318"/>
      <c r="S3077" s="317"/>
      <c r="T3077" s="318"/>
      <c r="U3077" s="317"/>
      <c r="V3077" s="318"/>
      <c r="W3077" s="317"/>
      <c r="X3077" s="318"/>
      <c r="Y3077" s="317"/>
      <c r="Z3077" s="318"/>
      <c r="AA3077" s="317"/>
      <c r="AB3077" s="318"/>
      <c r="AC3077" s="317"/>
      <c r="AD3077" s="318"/>
      <c r="AG3077">
        <f t="shared" si="1379"/>
        <v>0</v>
      </c>
      <c r="AL3077">
        <f t="shared" si="1380"/>
        <v>0</v>
      </c>
      <c r="AN3077" s="167" t="b">
        <f t="shared" si="1381"/>
        <v>0</v>
      </c>
      <c r="AO3077" s="167" t="str">
        <f t="shared" si="1382"/>
        <v/>
      </c>
      <c r="AP3077" s="167" t="b">
        <f t="shared" si="1383"/>
        <v>0</v>
      </c>
      <c r="AQ3077" t="str">
        <f t="shared" si="1384"/>
        <v/>
      </c>
      <c r="AR3077" s="167" t="b">
        <f t="shared" si="1385"/>
        <v>0</v>
      </c>
    </row>
    <row r="3078" spans="1:44" ht="15" customHeight="1">
      <c r="A3078" s="166"/>
      <c r="B3078" s="7"/>
      <c r="C3078" s="220" t="s">
        <v>1271</v>
      </c>
      <c r="D3078" s="319"/>
      <c r="E3078" s="319"/>
      <c r="F3078" s="319"/>
      <c r="G3078" s="319"/>
      <c r="H3078" s="319"/>
      <c r="I3078" s="279"/>
      <c r="J3078" s="279"/>
      <c r="K3078" s="279"/>
      <c r="L3078" s="279"/>
      <c r="M3078" s="279"/>
      <c r="N3078" s="279"/>
      <c r="O3078" s="279"/>
      <c r="P3078" s="279"/>
      <c r="Q3078" s="317"/>
      <c r="R3078" s="318"/>
      <c r="S3078" s="317"/>
      <c r="T3078" s="318"/>
      <c r="U3078" s="317"/>
      <c r="V3078" s="318"/>
      <c r="W3078" s="317"/>
      <c r="X3078" s="318"/>
      <c r="Y3078" s="317"/>
      <c r="Z3078" s="318"/>
      <c r="AA3078" s="317"/>
      <c r="AB3078" s="318"/>
      <c r="AC3078" s="317"/>
      <c r="AD3078" s="318"/>
      <c r="AG3078">
        <f t="shared" si="1379"/>
        <v>0</v>
      </c>
      <c r="AL3078">
        <f t="shared" si="1380"/>
        <v>0</v>
      </c>
      <c r="AN3078" s="167" t="b">
        <f t="shared" si="1381"/>
        <v>0</v>
      </c>
      <c r="AO3078" s="167" t="str">
        <f t="shared" si="1382"/>
        <v/>
      </c>
      <c r="AP3078" s="167" t="b">
        <f t="shared" si="1383"/>
        <v>0</v>
      </c>
      <c r="AQ3078" t="str">
        <f t="shared" si="1384"/>
        <v/>
      </c>
      <c r="AR3078" s="167" t="b">
        <f t="shared" si="1385"/>
        <v>0</v>
      </c>
    </row>
    <row r="3079" spans="1:44" ht="15" customHeight="1">
      <c r="A3079" s="166"/>
      <c r="B3079" s="7"/>
      <c r="C3079" s="220" t="s">
        <v>1272</v>
      </c>
      <c r="D3079" s="319"/>
      <c r="E3079" s="319"/>
      <c r="F3079" s="319"/>
      <c r="G3079" s="319"/>
      <c r="H3079" s="319"/>
      <c r="I3079" s="279"/>
      <c r="J3079" s="279"/>
      <c r="K3079" s="279"/>
      <c r="L3079" s="279"/>
      <c r="M3079" s="279"/>
      <c r="N3079" s="279"/>
      <c r="O3079" s="279"/>
      <c r="P3079" s="279"/>
      <c r="Q3079" s="317"/>
      <c r="R3079" s="318"/>
      <c r="S3079" s="317"/>
      <c r="T3079" s="318"/>
      <c r="U3079" s="317"/>
      <c r="V3079" s="318"/>
      <c r="W3079" s="317"/>
      <c r="X3079" s="318"/>
      <c r="Y3079" s="317"/>
      <c r="Z3079" s="318"/>
      <c r="AA3079" s="317"/>
      <c r="AB3079" s="318"/>
      <c r="AC3079" s="317"/>
      <c r="AD3079" s="318"/>
      <c r="AG3079">
        <f t="shared" si="1379"/>
        <v>0</v>
      </c>
      <c r="AL3079">
        <f t="shared" si="1380"/>
        <v>0</v>
      </c>
      <c r="AN3079" s="167" t="b">
        <f t="shared" si="1381"/>
        <v>0</v>
      </c>
      <c r="AO3079" s="167" t="str">
        <f t="shared" si="1382"/>
        <v/>
      </c>
      <c r="AP3079" s="167" t="b">
        <f t="shared" si="1383"/>
        <v>0</v>
      </c>
      <c r="AQ3079" t="str">
        <f t="shared" si="1384"/>
        <v/>
      </c>
      <c r="AR3079" s="167" t="b">
        <f t="shared" si="1385"/>
        <v>0</v>
      </c>
    </row>
    <row r="3080" spans="1:44" ht="15" customHeight="1">
      <c r="A3080" s="166"/>
      <c r="B3080" s="7"/>
      <c r="C3080" s="220" t="s">
        <v>1273</v>
      </c>
      <c r="D3080" s="319"/>
      <c r="E3080" s="319"/>
      <c r="F3080" s="319"/>
      <c r="G3080" s="319"/>
      <c r="H3080" s="319"/>
      <c r="I3080" s="279"/>
      <c r="J3080" s="279"/>
      <c r="K3080" s="279"/>
      <c r="L3080" s="279"/>
      <c r="M3080" s="279"/>
      <c r="N3080" s="279"/>
      <c r="O3080" s="279"/>
      <c r="P3080" s="279"/>
      <c r="Q3080" s="317"/>
      <c r="R3080" s="318"/>
      <c r="S3080" s="317"/>
      <c r="T3080" s="318"/>
      <c r="U3080" s="317"/>
      <c r="V3080" s="318"/>
      <c r="W3080" s="317"/>
      <c r="X3080" s="318"/>
      <c r="Y3080" s="317"/>
      <c r="Z3080" s="318"/>
      <c r="AA3080" s="317"/>
      <c r="AB3080" s="318"/>
      <c r="AC3080" s="317"/>
      <c r="AD3080" s="318"/>
      <c r="AG3080">
        <f t="shared" si="1379"/>
        <v>0</v>
      </c>
      <c r="AL3080">
        <f t="shared" si="1380"/>
        <v>0</v>
      </c>
      <c r="AN3080" s="167" t="b">
        <f t="shared" si="1381"/>
        <v>0</v>
      </c>
      <c r="AO3080" s="167" t="str">
        <f t="shared" si="1382"/>
        <v/>
      </c>
      <c r="AP3080" s="167" t="b">
        <f t="shared" si="1383"/>
        <v>0</v>
      </c>
      <c r="AQ3080" t="str">
        <f t="shared" si="1384"/>
        <v/>
      </c>
      <c r="AR3080" s="167" t="b">
        <f t="shared" si="1385"/>
        <v>0</v>
      </c>
    </row>
    <row r="3081" spans="1:44" ht="15" customHeight="1">
      <c r="A3081" s="166"/>
      <c r="B3081" s="7"/>
      <c r="C3081" s="220" t="s">
        <v>1274</v>
      </c>
      <c r="D3081" s="319"/>
      <c r="E3081" s="319"/>
      <c r="F3081" s="319"/>
      <c r="G3081" s="319"/>
      <c r="H3081" s="319"/>
      <c r="I3081" s="279"/>
      <c r="J3081" s="279"/>
      <c r="K3081" s="279"/>
      <c r="L3081" s="279"/>
      <c r="M3081" s="279"/>
      <c r="N3081" s="279"/>
      <c r="O3081" s="279"/>
      <c r="P3081" s="279"/>
      <c r="Q3081" s="317"/>
      <c r="R3081" s="318"/>
      <c r="S3081" s="317"/>
      <c r="T3081" s="318"/>
      <c r="U3081" s="317"/>
      <c r="V3081" s="318"/>
      <c r="W3081" s="317"/>
      <c r="X3081" s="318"/>
      <c r="Y3081" s="317"/>
      <c r="Z3081" s="318"/>
      <c r="AA3081" s="317"/>
      <c r="AB3081" s="318"/>
      <c r="AC3081" s="317"/>
      <c r="AD3081" s="318"/>
      <c r="AG3081">
        <f t="shared" si="1379"/>
        <v>0</v>
      </c>
      <c r="AL3081">
        <f t="shared" si="1380"/>
        <v>0</v>
      </c>
      <c r="AN3081" s="167" t="b">
        <f t="shared" si="1381"/>
        <v>0</v>
      </c>
      <c r="AO3081" s="167" t="str">
        <f t="shared" si="1382"/>
        <v/>
      </c>
      <c r="AP3081" s="167" t="b">
        <f t="shared" si="1383"/>
        <v>0</v>
      </c>
      <c r="AQ3081" t="str">
        <f t="shared" si="1384"/>
        <v/>
      </c>
      <c r="AR3081" s="167" t="b">
        <f t="shared" si="1385"/>
        <v>0</v>
      </c>
    </row>
    <row r="3082" spans="1:44" ht="15" customHeight="1">
      <c r="A3082" s="166"/>
      <c r="B3082" s="7"/>
      <c r="C3082" s="220" t="s">
        <v>1275</v>
      </c>
      <c r="D3082" s="319"/>
      <c r="E3082" s="319"/>
      <c r="F3082" s="319"/>
      <c r="G3082" s="319"/>
      <c r="H3082" s="319"/>
      <c r="I3082" s="279"/>
      <c r="J3082" s="279"/>
      <c r="K3082" s="279"/>
      <c r="L3082" s="279"/>
      <c r="M3082" s="279"/>
      <c r="N3082" s="279"/>
      <c r="O3082" s="279"/>
      <c r="P3082" s="279"/>
      <c r="Q3082" s="317"/>
      <c r="R3082" s="318"/>
      <c r="S3082" s="317"/>
      <c r="T3082" s="318"/>
      <c r="U3082" s="317"/>
      <c r="V3082" s="318"/>
      <c r="W3082" s="317"/>
      <c r="X3082" s="318"/>
      <c r="Y3082" s="317"/>
      <c r="Z3082" s="318"/>
      <c r="AA3082" s="317"/>
      <c r="AB3082" s="318"/>
      <c r="AC3082" s="317"/>
      <c r="AD3082" s="318"/>
      <c r="AG3082">
        <f t="shared" si="1379"/>
        <v>0</v>
      </c>
      <c r="AL3082">
        <f t="shared" si="1380"/>
        <v>0</v>
      </c>
      <c r="AN3082" s="167" t="b">
        <f t="shared" si="1381"/>
        <v>0</v>
      </c>
      <c r="AO3082" s="167" t="str">
        <f t="shared" si="1382"/>
        <v/>
      </c>
      <c r="AP3082" s="167" t="b">
        <f t="shared" si="1383"/>
        <v>0</v>
      </c>
      <c r="AQ3082" t="str">
        <f t="shared" si="1384"/>
        <v/>
      </c>
      <c r="AR3082" s="167" t="b">
        <f t="shared" si="1385"/>
        <v>0</v>
      </c>
    </row>
    <row r="3083" spans="1:44" ht="15" customHeight="1">
      <c r="A3083" s="166"/>
      <c r="B3083" s="7"/>
      <c r="C3083" s="220" t="s">
        <v>1276</v>
      </c>
      <c r="D3083" s="319"/>
      <c r="E3083" s="319"/>
      <c r="F3083" s="319"/>
      <c r="G3083" s="319"/>
      <c r="H3083" s="319"/>
      <c r="I3083" s="279"/>
      <c r="J3083" s="279"/>
      <c r="K3083" s="279"/>
      <c r="L3083" s="279"/>
      <c r="M3083" s="279"/>
      <c r="N3083" s="279"/>
      <c r="O3083" s="279"/>
      <c r="P3083" s="279"/>
      <c r="Q3083" s="317"/>
      <c r="R3083" s="318"/>
      <c r="S3083" s="317"/>
      <c r="T3083" s="318"/>
      <c r="U3083" s="317"/>
      <c r="V3083" s="318"/>
      <c r="W3083" s="317"/>
      <c r="X3083" s="318"/>
      <c r="Y3083" s="317"/>
      <c r="Z3083" s="318"/>
      <c r="AA3083" s="317"/>
      <c r="AB3083" s="318"/>
      <c r="AC3083" s="317"/>
      <c r="AD3083" s="318"/>
      <c r="AG3083">
        <f t="shared" si="1379"/>
        <v>0</v>
      </c>
      <c r="AL3083">
        <f t="shared" si="1380"/>
        <v>0</v>
      </c>
      <c r="AN3083" s="167" t="b">
        <f t="shared" si="1381"/>
        <v>0</v>
      </c>
      <c r="AO3083" s="167" t="str">
        <f t="shared" si="1382"/>
        <v/>
      </c>
      <c r="AP3083" s="167" t="b">
        <f t="shared" si="1383"/>
        <v>0</v>
      </c>
      <c r="AQ3083" t="str">
        <f t="shared" si="1384"/>
        <v/>
      </c>
      <c r="AR3083" s="167" t="b">
        <f t="shared" si="1385"/>
        <v>0</v>
      </c>
    </row>
    <row r="3084" spans="1:44" ht="15" customHeight="1">
      <c r="A3084" s="166"/>
      <c r="B3084" s="7"/>
      <c r="C3084" s="220" t="s">
        <v>1277</v>
      </c>
      <c r="D3084" s="319"/>
      <c r="E3084" s="319"/>
      <c r="F3084" s="319"/>
      <c r="G3084" s="319"/>
      <c r="H3084" s="319"/>
      <c r="I3084" s="279"/>
      <c r="J3084" s="279"/>
      <c r="K3084" s="279"/>
      <c r="L3084" s="279"/>
      <c r="M3084" s="279"/>
      <c r="N3084" s="279"/>
      <c r="O3084" s="279"/>
      <c r="P3084" s="279"/>
      <c r="Q3084" s="317"/>
      <c r="R3084" s="318"/>
      <c r="S3084" s="317"/>
      <c r="T3084" s="318"/>
      <c r="U3084" s="317"/>
      <c r="V3084" s="318"/>
      <c r="W3084" s="317"/>
      <c r="X3084" s="318"/>
      <c r="Y3084" s="317"/>
      <c r="Z3084" s="318"/>
      <c r="AA3084" s="317"/>
      <c r="AB3084" s="318"/>
      <c r="AC3084" s="317"/>
      <c r="AD3084" s="318"/>
      <c r="AG3084">
        <f t="shared" si="1379"/>
        <v>0</v>
      </c>
      <c r="AL3084">
        <f t="shared" si="1380"/>
        <v>0</v>
      </c>
      <c r="AN3084" s="167" t="b">
        <f t="shared" si="1381"/>
        <v>0</v>
      </c>
      <c r="AO3084" s="167" t="str">
        <f t="shared" si="1382"/>
        <v/>
      </c>
      <c r="AP3084" s="167" t="b">
        <f t="shared" si="1383"/>
        <v>0</v>
      </c>
      <c r="AQ3084" t="str">
        <f t="shared" si="1384"/>
        <v/>
      </c>
      <c r="AR3084" s="167" t="b">
        <f t="shared" si="1385"/>
        <v>0</v>
      </c>
    </row>
    <row r="3085" spans="1:44" ht="15" customHeight="1">
      <c r="A3085" s="166"/>
      <c r="B3085" s="7"/>
      <c r="C3085" s="220" t="s">
        <v>1278</v>
      </c>
      <c r="D3085" s="319"/>
      <c r="E3085" s="319"/>
      <c r="F3085" s="319"/>
      <c r="G3085" s="319"/>
      <c r="H3085" s="319"/>
      <c r="I3085" s="279"/>
      <c r="J3085" s="279"/>
      <c r="K3085" s="279"/>
      <c r="L3085" s="279"/>
      <c r="M3085" s="279"/>
      <c r="N3085" s="279"/>
      <c r="O3085" s="279"/>
      <c r="P3085" s="279"/>
      <c r="Q3085" s="317"/>
      <c r="R3085" s="318"/>
      <c r="S3085" s="317"/>
      <c r="T3085" s="318"/>
      <c r="U3085" s="317"/>
      <c r="V3085" s="318"/>
      <c r="W3085" s="317"/>
      <c r="X3085" s="318"/>
      <c r="Y3085" s="317"/>
      <c r="Z3085" s="318"/>
      <c r="AA3085" s="317"/>
      <c r="AB3085" s="318"/>
      <c r="AC3085" s="317"/>
      <c r="AD3085" s="318"/>
      <c r="AG3085">
        <f t="shared" si="1379"/>
        <v>0</v>
      </c>
      <c r="AL3085">
        <f t="shared" si="1380"/>
        <v>0</v>
      </c>
      <c r="AN3085" s="167" t="b">
        <f t="shared" si="1381"/>
        <v>0</v>
      </c>
      <c r="AO3085" s="167" t="str">
        <f t="shared" si="1382"/>
        <v/>
      </c>
      <c r="AP3085" s="167" t="b">
        <f t="shared" si="1383"/>
        <v>0</v>
      </c>
      <c r="AQ3085" t="str">
        <f t="shared" si="1384"/>
        <v/>
      </c>
      <c r="AR3085" s="167" t="b">
        <f t="shared" si="1385"/>
        <v>0</v>
      </c>
    </row>
    <row r="3086" spans="1:44" ht="15" customHeight="1">
      <c r="A3086" s="166"/>
      <c r="B3086" s="7"/>
      <c r="C3086" s="220" t="s">
        <v>1279</v>
      </c>
      <c r="D3086" s="319"/>
      <c r="E3086" s="319"/>
      <c r="F3086" s="319"/>
      <c r="G3086" s="319"/>
      <c r="H3086" s="319"/>
      <c r="I3086" s="279"/>
      <c r="J3086" s="279"/>
      <c r="K3086" s="279"/>
      <c r="L3086" s="279"/>
      <c r="M3086" s="279"/>
      <c r="N3086" s="279"/>
      <c r="O3086" s="279"/>
      <c r="P3086" s="279"/>
      <c r="Q3086" s="317"/>
      <c r="R3086" s="318"/>
      <c r="S3086" s="317"/>
      <c r="T3086" s="318"/>
      <c r="U3086" s="317"/>
      <c r="V3086" s="318"/>
      <c r="W3086" s="317"/>
      <c r="X3086" s="318"/>
      <c r="Y3086" s="317"/>
      <c r="Z3086" s="318"/>
      <c r="AA3086" s="317"/>
      <c r="AB3086" s="318"/>
      <c r="AC3086" s="317"/>
      <c r="AD3086" s="318"/>
      <c r="AG3086">
        <f t="shared" si="1379"/>
        <v>0</v>
      </c>
      <c r="AL3086">
        <f t="shared" si="1380"/>
        <v>0</v>
      </c>
      <c r="AN3086" s="167" t="b">
        <f t="shared" si="1381"/>
        <v>0</v>
      </c>
      <c r="AO3086" s="167" t="str">
        <f t="shared" si="1382"/>
        <v/>
      </c>
      <c r="AP3086" s="167" t="b">
        <f t="shared" si="1383"/>
        <v>0</v>
      </c>
      <c r="AQ3086" t="str">
        <f t="shared" si="1384"/>
        <v/>
      </c>
      <c r="AR3086" s="167" t="b">
        <f t="shared" si="1385"/>
        <v>0</v>
      </c>
    </row>
    <row r="3087" spans="1:44" ht="15" customHeight="1">
      <c r="A3087" s="166"/>
      <c r="B3087" s="7"/>
      <c r="C3087" s="220" t="s">
        <v>1280</v>
      </c>
      <c r="D3087" s="319"/>
      <c r="E3087" s="319"/>
      <c r="F3087" s="319"/>
      <c r="G3087" s="319"/>
      <c r="H3087" s="319"/>
      <c r="I3087" s="279"/>
      <c r="J3087" s="279"/>
      <c r="K3087" s="279"/>
      <c r="L3087" s="279"/>
      <c r="M3087" s="279"/>
      <c r="N3087" s="279"/>
      <c r="O3087" s="279"/>
      <c r="P3087" s="279"/>
      <c r="Q3087" s="317"/>
      <c r="R3087" s="318"/>
      <c r="S3087" s="317"/>
      <c r="T3087" s="318"/>
      <c r="U3087" s="317"/>
      <c r="V3087" s="318"/>
      <c r="W3087" s="317"/>
      <c r="X3087" s="318"/>
      <c r="Y3087" s="317"/>
      <c r="Z3087" s="318"/>
      <c r="AA3087" s="317"/>
      <c r="AB3087" s="318"/>
      <c r="AC3087" s="317"/>
      <c r="AD3087" s="318"/>
      <c r="AG3087">
        <f t="shared" si="1379"/>
        <v>0</v>
      </c>
      <c r="AL3087">
        <f t="shared" si="1380"/>
        <v>0</v>
      </c>
      <c r="AN3087" s="167" t="b">
        <f t="shared" si="1381"/>
        <v>0</v>
      </c>
      <c r="AO3087" s="167" t="str">
        <f t="shared" si="1382"/>
        <v/>
      </c>
      <c r="AP3087" s="167" t="b">
        <f t="shared" si="1383"/>
        <v>0</v>
      </c>
      <c r="AQ3087" t="str">
        <f t="shared" si="1384"/>
        <v/>
      </c>
      <c r="AR3087" s="167" t="b">
        <f t="shared" si="1385"/>
        <v>0</v>
      </c>
    </row>
    <row r="3088" spans="1:44" ht="15" customHeight="1">
      <c r="A3088" s="166"/>
      <c r="B3088" s="7"/>
      <c r="C3088" s="220" t="s">
        <v>1281</v>
      </c>
      <c r="D3088" s="319"/>
      <c r="E3088" s="319"/>
      <c r="F3088" s="319"/>
      <c r="G3088" s="319"/>
      <c r="H3088" s="319"/>
      <c r="I3088" s="279"/>
      <c r="J3088" s="279"/>
      <c r="K3088" s="279"/>
      <c r="L3088" s="279"/>
      <c r="M3088" s="279"/>
      <c r="N3088" s="279"/>
      <c r="O3088" s="279"/>
      <c r="P3088" s="279"/>
      <c r="Q3088" s="317"/>
      <c r="R3088" s="318"/>
      <c r="S3088" s="317"/>
      <c r="T3088" s="318"/>
      <c r="U3088" s="317"/>
      <c r="V3088" s="318"/>
      <c r="W3088" s="317"/>
      <c r="X3088" s="318"/>
      <c r="Y3088" s="317"/>
      <c r="Z3088" s="318"/>
      <c r="AA3088" s="317"/>
      <c r="AB3088" s="318"/>
      <c r="AC3088" s="317"/>
      <c r="AD3088" s="318"/>
      <c r="AG3088">
        <f t="shared" si="1379"/>
        <v>0</v>
      </c>
      <c r="AL3088">
        <f t="shared" si="1380"/>
        <v>0</v>
      </c>
      <c r="AN3088" s="167" t="b">
        <f t="shared" si="1381"/>
        <v>0</v>
      </c>
      <c r="AO3088" s="167" t="str">
        <f t="shared" si="1382"/>
        <v/>
      </c>
      <c r="AP3088" s="167" t="b">
        <f t="shared" si="1383"/>
        <v>0</v>
      </c>
      <c r="AQ3088" t="str">
        <f t="shared" si="1384"/>
        <v/>
      </c>
      <c r="AR3088" s="167" t="b">
        <f t="shared" si="1385"/>
        <v>0</v>
      </c>
    </row>
    <row r="3089" spans="1:44" ht="15" customHeight="1">
      <c r="A3089" s="166"/>
      <c r="B3089" s="7"/>
      <c r="C3089" s="220" t="s">
        <v>1282</v>
      </c>
      <c r="D3089" s="319"/>
      <c r="E3089" s="319"/>
      <c r="F3089" s="319"/>
      <c r="G3089" s="319"/>
      <c r="H3089" s="319"/>
      <c r="I3089" s="279"/>
      <c r="J3089" s="279"/>
      <c r="K3089" s="279"/>
      <c r="L3089" s="279"/>
      <c r="M3089" s="279"/>
      <c r="N3089" s="279"/>
      <c r="O3089" s="279"/>
      <c r="P3089" s="279"/>
      <c r="Q3089" s="317"/>
      <c r="R3089" s="318"/>
      <c r="S3089" s="317"/>
      <c r="T3089" s="318"/>
      <c r="U3089" s="317"/>
      <c r="V3089" s="318"/>
      <c r="W3089" s="317"/>
      <c r="X3089" s="318"/>
      <c r="Y3089" s="317"/>
      <c r="Z3089" s="318"/>
      <c r="AA3089" s="317"/>
      <c r="AB3089" s="318"/>
      <c r="AC3089" s="317"/>
      <c r="AD3089" s="318"/>
      <c r="AG3089">
        <f t="shared" si="1379"/>
        <v>0</v>
      </c>
      <c r="AL3089">
        <f t="shared" si="1380"/>
        <v>0</v>
      </c>
      <c r="AN3089" s="167" t="b">
        <f t="shared" si="1381"/>
        <v>0</v>
      </c>
      <c r="AO3089" s="167" t="str">
        <f t="shared" si="1382"/>
        <v/>
      </c>
      <c r="AP3089" s="167" t="b">
        <f t="shared" si="1383"/>
        <v>0</v>
      </c>
      <c r="AQ3089" t="str">
        <f t="shared" si="1384"/>
        <v/>
      </c>
      <c r="AR3089" s="167" t="b">
        <f t="shared" si="1385"/>
        <v>0</v>
      </c>
    </row>
    <row r="3090" spans="1:44" ht="15" customHeight="1">
      <c r="A3090" s="166"/>
      <c r="B3090" s="7"/>
      <c r="C3090" s="220" t="s">
        <v>1283</v>
      </c>
      <c r="D3090" s="319"/>
      <c r="E3090" s="319"/>
      <c r="F3090" s="319"/>
      <c r="G3090" s="319"/>
      <c r="H3090" s="319"/>
      <c r="I3090" s="279"/>
      <c r="J3090" s="279"/>
      <c r="K3090" s="279"/>
      <c r="L3090" s="279"/>
      <c r="M3090" s="279"/>
      <c r="N3090" s="279"/>
      <c r="O3090" s="279"/>
      <c r="P3090" s="279"/>
      <c r="Q3090" s="317"/>
      <c r="R3090" s="318"/>
      <c r="S3090" s="317"/>
      <c r="T3090" s="318"/>
      <c r="U3090" s="317"/>
      <c r="V3090" s="318"/>
      <c r="W3090" s="317"/>
      <c r="X3090" s="318"/>
      <c r="Y3090" s="317"/>
      <c r="Z3090" s="318"/>
      <c r="AA3090" s="317"/>
      <c r="AB3090" s="318"/>
      <c r="AC3090" s="317"/>
      <c r="AD3090" s="318"/>
      <c r="AG3090">
        <f t="shared" si="1379"/>
        <v>0</v>
      </c>
      <c r="AL3090">
        <f t="shared" si="1380"/>
        <v>0</v>
      </c>
      <c r="AN3090" s="167" t="b">
        <f t="shared" si="1381"/>
        <v>0</v>
      </c>
      <c r="AO3090" s="167" t="str">
        <f t="shared" si="1382"/>
        <v/>
      </c>
      <c r="AP3090" s="167" t="b">
        <f t="shared" si="1383"/>
        <v>0</v>
      </c>
      <c r="AQ3090" t="str">
        <f t="shared" si="1384"/>
        <v/>
      </c>
      <c r="AR3090" s="167" t="b">
        <f t="shared" si="1385"/>
        <v>0</v>
      </c>
    </row>
    <row r="3091" spans="1:44" ht="15" customHeight="1">
      <c r="A3091" s="166"/>
      <c r="B3091" s="7"/>
      <c r="C3091" s="220" t="s">
        <v>1284</v>
      </c>
      <c r="D3091" s="319"/>
      <c r="E3091" s="319"/>
      <c r="F3091" s="319"/>
      <c r="G3091" s="319"/>
      <c r="H3091" s="319"/>
      <c r="I3091" s="279"/>
      <c r="J3091" s="279"/>
      <c r="K3091" s="279"/>
      <c r="L3091" s="279"/>
      <c r="M3091" s="279"/>
      <c r="N3091" s="279"/>
      <c r="O3091" s="279"/>
      <c r="P3091" s="279"/>
      <c r="Q3091" s="317"/>
      <c r="R3091" s="318"/>
      <c r="S3091" s="317"/>
      <c r="T3091" s="318"/>
      <c r="U3091" s="317"/>
      <c r="V3091" s="318"/>
      <c r="W3091" s="317"/>
      <c r="X3091" s="318"/>
      <c r="Y3091" s="317"/>
      <c r="Z3091" s="318"/>
      <c r="AA3091" s="317"/>
      <c r="AB3091" s="318"/>
      <c r="AC3091" s="317"/>
      <c r="AD3091" s="318"/>
      <c r="AG3091">
        <f t="shared" si="1379"/>
        <v>0</v>
      </c>
      <c r="AL3091">
        <f t="shared" si="1380"/>
        <v>0</v>
      </c>
      <c r="AN3091" s="167" t="b">
        <f t="shared" si="1381"/>
        <v>0</v>
      </c>
      <c r="AO3091" s="167" t="str">
        <f t="shared" si="1382"/>
        <v/>
      </c>
      <c r="AP3091" s="167" t="b">
        <f t="shared" si="1383"/>
        <v>0</v>
      </c>
      <c r="AQ3091" t="str">
        <f t="shared" si="1384"/>
        <v/>
      </c>
      <c r="AR3091" s="167" t="b">
        <f t="shared" si="1385"/>
        <v>0</v>
      </c>
    </row>
    <row r="3092" spans="1:44" ht="15" customHeight="1">
      <c r="A3092" s="166"/>
      <c r="B3092" s="7"/>
      <c r="C3092" s="220" t="s">
        <v>1285</v>
      </c>
      <c r="D3092" s="319"/>
      <c r="E3092" s="319"/>
      <c r="F3092" s="319"/>
      <c r="G3092" s="319"/>
      <c r="H3092" s="319"/>
      <c r="I3092" s="279"/>
      <c r="J3092" s="279"/>
      <c r="K3092" s="279"/>
      <c r="L3092" s="279"/>
      <c r="M3092" s="279"/>
      <c r="N3092" s="279"/>
      <c r="O3092" s="279"/>
      <c r="P3092" s="279"/>
      <c r="Q3092" s="317"/>
      <c r="R3092" s="318"/>
      <c r="S3092" s="317"/>
      <c r="T3092" s="318"/>
      <c r="U3092" s="317"/>
      <c r="V3092" s="318"/>
      <c r="W3092" s="317"/>
      <c r="X3092" s="318"/>
      <c r="Y3092" s="317"/>
      <c r="Z3092" s="318"/>
      <c r="AA3092" s="317"/>
      <c r="AB3092" s="318"/>
      <c r="AC3092" s="317"/>
      <c r="AD3092" s="318"/>
      <c r="AG3092">
        <f t="shared" si="1379"/>
        <v>0</v>
      </c>
      <c r="AL3092">
        <f t="shared" si="1380"/>
        <v>0</v>
      </c>
      <c r="AN3092" s="167" t="b">
        <f t="shared" si="1381"/>
        <v>0</v>
      </c>
      <c r="AO3092" s="167" t="str">
        <f t="shared" si="1382"/>
        <v/>
      </c>
      <c r="AP3092" s="167" t="b">
        <f t="shared" si="1383"/>
        <v>0</v>
      </c>
      <c r="AQ3092" t="str">
        <f t="shared" si="1384"/>
        <v/>
      </c>
      <c r="AR3092" s="167" t="b">
        <f t="shared" si="1385"/>
        <v>0</v>
      </c>
    </row>
    <row r="3093" spans="1:44" ht="15" customHeight="1">
      <c r="A3093" s="166"/>
      <c r="B3093" s="7"/>
      <c r="C3093" s="220" t="s">
        <v>1286</v>
      </c>
      <c r="D3093" s="319"/>
      <c r="E3093" s="319"/>
      <c r="F3093" s="319"/>
      <c r="G3093" s="319"/>
      <c r="H3093" s="319"/>
      <c r="I3093" s="279"/>
      <c r="J3093" s="279"/>
      <c r="K3093" s="279"/>
      <c r="L3093" s="279"/>
      <c r="M3093" s="279"/>
      <c r="N3093" s="279"/>
      <c r="O3093" s="279"/>
      <c r="P3093" s="279"/>
      <c r="Q3093" s="317"/>
      <c r="R3093" s="318"/>
      <c r="S3093" s="317"/>
      <c r="T3093" s="318"/>
      <c r="U3093" s="317"/>
      <c r="V3093" s="318"/>
      <c r="W3093" s="317"/>
      <c r="X3093" s="318"/>
      <c r="Y3093" s="317"/>
      <c r="Z3093" s="318"/>
      <c r="AA3093" s="317"/>
      <c r="AB3093" s="318"/>
      <c r="AC3093" s="317"/>
      <c r="AD3093" s="318"/>
      <c r="AG3093">
        <f t="shared" si="1379"/>
        <v>0</v>
      </c>
      <c r="AL3093">
        <f t="shared" si="1380"/>
        <v>0</v>
      </c>
      <c r="AN3093" s="167" t="b">
        <f t="shared" si="1381"/>
        <v>0</v>
      </c>
      <c r="AO3093" s="167" t="str">
        <f t="shared" si="1382"/>
        <v/>
      </c>
      <c r="AP3093" s="167" t="b">
        <f t="shared" si="1383"/>
        <v>0</v>
      </c>
      <c r="AQ3093" t="str">
        <f t="shared" si="1384"/>
        <v/>
      </c>
      <c r="AR3093" s="167" t="b">
        <f t="shared" si="1385"/>
        <v>0</v>
      </c>
    </row>
    <row r="3094" spans="1:44" ht="15" customHeight="1">
      <c r="A3094" s="166"/>
      <c r="B3094" s="7"/>
      <c r="C3094" s="220" t="s">
        <v>1287</v>
      </c>
      <c r="D3094" s="319"/>
      <c r="E3094" s="319"/>
      <c r="F3094" s="319"/>
      <c r="G3094" s="319"/>
      <c r="H3094" s="319"/>
      <c r="I3094" s="279"/>
      <c r="J3094" s="279"/>
      <c r="K3094" s="279"/>
      <c r="L3094" s="279"/>
      <c r="M3094" s="279"/>
      <c r="N3094" s="279"/>
      <c r="O3094" s="279"/>
      <c r="P3094" s="279"/>
      <c r="Q3094" s="317"/>
      <c r="R3094" s="318"/>
      <c r="S3094" s="317"/>
      <c r="T3094" s="318"/>
      <c r="U3094" s="317"/>
      <c r="V3094" s="318"/>
      <c r="W3094" s="317"/>
      <c r="X3094" s="318"/>
      <c r="Y3094" s="317"/>
      <c r="Z3094" s="318"/>
      <c r="AA3094" s="317"/>
      <c r="AB3094" s="318"/>
      <c r="AC3094" s="317"/>
      <c r="AD3094" s="318"/>
      <c r="AG3094">
        <f t="shared" si="1379"/>
        <v>0</v>
      </c>
      <c r="AL3094">
        <f t="shared" si="1380"/>
        <v>0</v>
      </c>
      <c r="AN3094" s="167" t="b">
        <f t="shared" si="1381"/>
        <v>0</v>
      </c>
      <c r="AO3094" s="167" t="str">
        <f t="shared" si="1382"/>
        <v/>
      </c>
      <c r="AP3094" s="167" t="b">
        <f t="shared" si="1383"/>
        <v>0</v>
      </c>
      <c r="AQ3094" t="str">
        <f t="shared" si="1384"/>
        <v/>
      </c>
      <c r="AR3094" s="167" t="b">
        <f t="shared" si="1385"/>
        <v>0</v>
      </c>
    </row>
    <row r="3095" spans="1:44" ht="15" customHeight="1">
      <c r="A3095" s="166"/>
      <c r="B3095" s="7"/>
      <c r="C3095" s="220" t="s">
        <v>1288</v>
      </c>
      <c r="D3095" s="319"/>
      <c r="E3095" s="319"/>
      <c r="F3095" s="319"/>
      <c r="G3095" s="319"/>
      <c r="H3095" s="319"/>
      <c r="I3095" s="279"/>
      <c r="J3095" s="279"/>
      <c r="K3095" s="279"/>
      <c r="L3095" s="279"/>
      <c r="M3095" s="279"/>
      <c r="N3095" s="279"/>
      <c r="O3095" s="279"/>
      <c r="P3095" s="279"/>
      <c r="Q3095" s="317"/>
      <c r="R3095" s="318"/>
      <c r="S3095" s="317"/>
      <c r="T3095" s="318"/>
      <c r="U3095" s="317"/>
      <c r="V3095" s="318"/>
      <c r="W3095" s="317"/>
      <c r="X3095" s="318"/>
      <c r="Y3095" s="317"/>
      <c r="Z3095" s="318"/>
      <c r="AA3095" s="317"/>
      <c r="AB3095" s="318"/>
      <c r="AC3095" s="317"/>
      <c r="AD3095" s="318"/>
      <c r="AG3095">
        <f t="shared" si="1379"/>
        <v>0</v>
      </c>
      <c r="AL3095">
        <f t="shared" si="1380"/>
        <v>0</v>
      </c>
      <c r="AN3095" s="167" t="b">
        <f t="shared" si="1381"/>
        <v>0</v>
      </c>
      <c r="AO3095" s="167" t="str">
        <f t="shared" si="1382"/>
        <v/>
      </c>
      <c r="AP3095" s="167" t="b">
        <f t="shared" si="1383"/>
        <v>0</v>
      </c>
      <c r="AQ3095" t="str">
        <f t="shared" si="1384"/>
        <v/>
      </c>
      <c r="AR3095" s="167" t="b">
        <f t="shared" si="1385"/>
        <v>0</v>
      </c>
    </row>
    <row r="3096" spans="1:44" ht="15" customHeight="1">
      <c r="A3096" s="166"/>
      <c r="B3096" s="7"/>
      <c r="C3096" s="220" t="s">
        <v>1289</v>
      </c>
      <c r="D3096" s="319"/>
      <c r="E3096" s="319"/>
      <c r="F3096" s="319"/>
      <c r="G3096" s="319"/>
      <c r="H3096" s="319"/>
      <c r="I3096" s="279"/>
      <c r="J3096" s="279"/>
      <c r="K3096" s="279"/>
      <c r="L3096" s="279"/>
      <c r="M3096" s="279"/>
      <c r="N3096" s="279"/>
      <c r="O3096" s="279"/>
      <c r="P3096" s="279"/>
      <c r="Q3096" s="317"/>
      <c r="R3096" s="318"/>
      <c r="S3096" s="317"/>
      <c r="T3096" s="318"/>
      <c r="U3096" s="317"/>
      <c r="V3096" s="318"/>
      <c r="W3096" s="317"/>
      <c r="X3096" s="318"/>
      <c r="Y3096" s="317"/>
      <c r="Z3096" s="318"/>
      <c r="AA3096" s="317"/>
      <c r="AB3096" s="318"/>
      <c r="AC3096" s="317"/>
      <c r="AD3096" s="318"/>
      <c r="AG3096">
        <f t="shared" si="1379"/>
        <v>0</v>
      </c>
      <c r="AL3096">
        <f t="shared" si="1380"/>
        <v>0</v>
      </c>
      <c r="AN3096" s="167" t="b">
        <f t="shared" si="1381"/>
        <v>0</v>
      </c>
      <c r="AO3096" s="167" t="str">
        <f t="shared" si="1382"/>
        <v/>
      </c>
      <c r="AP3096" s="167" t="b">
        <f t="shared" si="1383"/>
        <v>0</v>
      </c>
      <c r="AQ3096" t="str">
        <f t="shared" si="1384"/>
        <v/>
      </c>
      <c r="AR3096" s="167" t="b">
        <f t="shared" si="1385"/>
        <v>0</v>
      </c>
    </row>
    <row r="3097" spans="1:44" ht="15" customHeight="1">
      <c r="A3097" s="166"/>
      <c r="B3097" s="7"/>
      <c r="C3097" s="220" t="s">
        <v>1290</v>
      </c>
      <c r="D3097" s="319"/>
      <c r="E3097" s="319"/>
      <c r="F3097" s="319"/>
      <c r="G3097" s="319"/>
      <c r="H3097" s="319"/>
      <c r="I3097" s="279"/>
      <c r="J3097" s="279"/>
      <c r="K3097" s="279"/>
      <c r="L3097" s="279"/>
      <c r="M3097" s="279"/>
      <c r="N3097" s="279"/>
      <c r="O3097" s="279"/>
      <c r="P3097" s="279"/>
      <c r="Q3097" s="317"/>
      <c r="R3097" s="318"/>
      <c r="S3097" s="317"/>
      <c r="T3097" s="318"/>
      <c r="U3097" s="317"/>
      <c r="V3097" s="318"/>
      <c r="W3097" s="317"/>
      <c r="X3097" s="318"/>
      <c r="Y3097" s="317"/>
      <c r="Z3097" s="318"/>
      <c r="AA3097" s="317"/>
      <c r="AB3097" s="318"/>
      <c r="AC3097" s="317"/>
      <c r="AD3097" s="318"/>
      <c r="AG3097">
        <f t="shared" si="1379"/>
        <v>0</v>
      </c>
      <c r="AL3097">
        <f t="shared" si="1380"/>
        <v>0</v>
      </c>
      <c r="AN3097" s="167" t="b">
        <f t="shared" si="1381"/>
        <v>0</v>
      </c>
      <c r="AO3097" s="167" t="str">
        <f t="shared" si="1382"/>
        <v/>
      </c>
      <c r="AP3097" s="167" t="b">
        <f t="shared" si="1383"/>
        <v>0</v>
      </c>
      <c r="AQ3097" t="str">
        <f t="shared" si="1384"/>
        <v/>
      </c>
      <c r="AR3097" s="167" t="b">
        <f t="shared" si="1385"/>
        <v>0</v>
      </c>
    </row>
    <row r="3098" spans="1:44" ht="15" customHeight="1">
      <c r="A3098" s="166"/>
      <c r="B3098" s="7"/>
      <c r="C3098" s="220" t="s">
        <v>1291</v>
      </c>
      <c r="D3098" s="319"/>
      <c r="E3098" s="319"/>
      <c r="F3098" s="319"/>
      <c r="G3098" s="319"/>
      <c r="H3098" s="319"/>
      <c r="I3098" s="279"/>
      <c r="J3098" s="279"/>
      <c r="K3098" s="279"/>
      <c r="L3098" s="279"/>
      <c r="M3098" s="279"/>
      <c r="N3098" s="279"/>
      <c r="O3098" s="279"/>
      <c r="P3098" s="279"/>
      <c r="Q3098" s="317"/>
      <c r="R3098" s="318"/>
      <c r="S3098" s="317"/>
      <c r="T3098" s="318"/>
      <c r="U3098" s="317"/>
      <c r="V3098" s="318"/>
      <c r="W3098" s="317"/>
      <c r="X3098" s="318"/>
      <c r="Y3098" s="317"/>
      <c r="Z3098" s="318"/>
      <c r="AA3098" s="317"/>
      <c r="AB3098" s="318"/>
      <c r="AC3098" s="317"/>
      <c r="AD3098" s="318"/>
      <c r="AG3098">
        <f t="shared" si="1379"/>
        <v>0</v>
      </c>
      <c r="AL3098">
        <f t="shared" si="1380"/>
        <v>0</v>
      </c>
      <c r="AN3098" s="167" t="b">
        <f t="shared" si="1381"/>
        <v>0</v>
      </c>
      <c r="AO3098" s="167" t="str">
        <f t="shared" si="1382"/>
        <v/>
      </c>
      <c r="AP3098" s="167" t="b">
        <f t="shared" si="1383"/>
        <v>0</v>
      </c>
      <c r="AQ3098" t="str">
        <f t="shared" si="1384"/>
        <v/>
      </c>
      <c r="AR3098" s="167" t="b">
        <f t="shared" si="1385"/>
        <v>0</v>
      </c>
    </row>
    <row r="3099" spans="1:44" ht="15" customHeight="1">
      <c r="A3099" s="166"/>
      <c r="B3099" s="7"/>
      <c r="C3099" s="220" t="s">
        <v>1292</v>
      </c>
      <c r="D3099" s="319"/>
      <c r="E3099" s="319"/>
      <c r="F3099" s="319"/>
      <c r="G3099" s="319"/>
      <c r="H3099" s="319"/>
      <c r="I3099" s="279"/>
      <c r="J3099" s="279"/>
      <c r="K3099" s="279"/>
      <c r="L3099" s="279"/>
      <c r="M3099" s="279"/>
      <c r="N3099" s="279"/>
      <c r="O3099" s="279"/>
      <c r="P3099" s="279"/>
      <c r="Q3099" s="317"/>
      <c r="R3099" s="318"/>
      <c r="S3099" s="317"/>
      <c r="T3099" s="318"/>
      <c r="U3099" s="317"/>
      <c r="V3099" s="318"/>
      <c r="W3099" s="317"/>
      <c r="X3099" s="318"/>
      <c r="Y3099" s="317"/>
      <c r="Z3099" s="318"/>
      <c r="AA3099" s="317"/>
      <c r="AB3099" s="318"/>
      <c r="AC3099" s="317"/>
      <c r="AD3099" s="318"/>
      <c r="AG3099">
        <f t="shared" si="1379"/>
        <v>0</v>
      </c>
      <c r="AL3099">
        <f t="shared" si="1380"/>
        <v>0</v>
      </c>
      <c r="AN3099" s="167" t="b">
        <f t="shared" si="1381"/>
        <v>0</v>
      </c>
      <c r="AO3099" s="167" t="str">
        <f t="shared" si="1382"/>
        <v/>
      </c>
      <c r="AP3099" s="167" t="b">
        <f t="shared" si="1383"/>
        <v>0</v>
      </c>
      <c r="AQ3099" t="str">
        <f t="shared" si="1384"/>
        <v/>
      </c>
      <c r="AR3099" s="167" t="b">
        <f t="shared" si="1385"/>
        <v>0</v>
      </c>
    </row>
    <row r="3100" spans="1:44" ht="15" customHeight="1">
      <c r="A3100" s="166"/>
      <c r="B3100" s="7"/>
      <c r="C3100" s="220" t="s">
        <v>1293</v>
      </c>
      <c r="D3100" s="319"/>
      <c r="E3100" s="319"/>
      <c r="F3100" s="319"/>
      <c r="G3100" s="319"/>
      <c r="H3100" s="319"/>
      <c r="I3100" s="279"/>
      <c r="J3100" s="279"/>
      <c r="K3100" s="279"/>
      <c r="L3100" s="279"/>
      <c r="M3100" s="279"/>
      <c r="N3100" s="279"/>
      <c r="O3100" s="279"/>
      <c r="P3100" s="279"/>
      <c r="Q3100" s="317"/>
      <c r="R3100" s="318"/>
      <c r="S3100" s="317"/>
      <c r="T3100" s="318"/>
      <c r="U3100" s="317"/>
      <c r="V3100" s="318"/>
      <c r="W3100" s="317"/>
      <c r="X3100" s="318"/>
      <c r="Y3100" s="317"/>
      <c r="Z3100" s="318"/>
      <c r="AA3100" s="317"/>
      <c r="AB3100" s="318"/>
      <c r="AC3100" s="317"/>
      <c r="AD3100" s="318"/>
      <c r="AG3100">
        <f t="shared" si="1379"/>
        <v>0</v>
      </c>
      <c r="AL3100">
        <f t="shared" si="1380"/>
        <v>0</v>
      </c>
      <c r="AN3100" s="167" t="b">
        <f t="shared" si="1381"/>
        <v>0</v>
      </c>
      <c r="AO3100" s="167" t="str">
        <f t="shared" si="1382"/>
        <v/>
      </c>
      <c r="AP3100" s="167" t="b">
        <f t="shared" si="1383"/>
        <v>0</v>
      </c>
      <c r="AQ3100" t="str">
        <f t="shared" si="1384"/>
        <v/>
      </c>
      <c r="AR3100" s="167" t="b">
        <f t="shared" si="1385"/>
        <v>0</v>
      </c>
    </row>
    <row r="3101" spans="1:44" ht="15" customHeight="1">
      <c r="A3101" s="166"/>
      <c r="B3101" s="7"/>
      <c r="C3101" s="220" t="s">
        <v>1294</v>
      </c>
      <c r="D3101" s="319"/>
      <c r="E3101" s="319"/>
      <c r="F3101" s="319"/>
      <c r="G3101" s="319"/>
      <c r="H3101" s="319"/>
      <c r="I3101" s="279"/>
      <c r="J3101" s="279"/>
      <c r="K3101" s="279"/>
      <c r="L3101" s="279"/>
      <c r="M3101" s="279"/>
      <c r="N3101" s="279"/>
      <c r="O3101" s="279"/>
      <c r="P3101" s="279"/>
      <c r="Q3101" s="317"/>
      <c r="R3101" s="318"/>
      <c r="S3101" s="317"/>
      <c r="T3101" s="318"/>
      <c r="U3101" s="317"/>
      <c r="V3101" s="318"/>
      <c r="W3101" s="317"/>
      <c r="X3101" s="318"/>
      <c r="Y3101" s="317"/>
      <c r="Z3101" s="318"/>
      <c r="AA3101" s="317"/>
      <c r="AB3101" s="318"/>
      <c r="AC3101" s="317"/>
      <c r="AD3101" s="318"/>
      <c r="AG3101">
        <f t="shared" si="1379"/>
        <v>0</v>
      </c>
      <c r="AL3101">
        <f t="shared" si="1380"/>
        <v>0</v>
      </c>
      <c r="AN3101" s="167" t="b">
        <f t="shared" si="1381"/>
        <v>0</v>
      </c>
      <c r="AO3101" s="167" t="str">
        <f t="shared" si="1382"/>
        <v/>
      </c>
      <c r="AP3101" s="167" t="b">
        <f t="shared" si="1383"/>
        <v>0</v>
      </c>
      <c r="AQ3101" t="str">
        <f t="shared" si="1384"/>
        <v/>
      </c>
      <c r="AR3101" s="167" t="b">
        <f t="shared" si="1385"/>
        <v>0</v>
      </c>
    </row>
    <row r="3102" spans="1:44" ht="15" customHeight="1">
      <c r="A3102" s="166"/>
      <c r="B3102" s="7"/>
      <c r="C3102" s="220" t="s">
        <v>1295</v>
      </c>
      <c r="D3102" s="319"/>
      <c r="E3102" s="319"/>
      <c r="F3102" s="319"/>
      <c r="G3102" s="319"/>
      <c r="H3102" s="319"/>
      <c r="I3102" s="279"/>
      <c r="J3102" s="279"/>
      <c r="K3102" s="279"/>
      <c r="L3102" s="279"/>
      <c r="M3102" s="279"/>
      <c r="N3102" s="279"/>
      <c r="O3102" s="279"/>
      <c r="P3102" s="279"/>
      <c r="Q3102" s="317"/>
      <c r="R3102" s="318"/>
      <c r="S3102" s="317"/>
      <c r="T3102" s="318"/>
      <c r="U3102" s="317"/>
      <c r="V3102" s="318"/>
      <c r="W3102" s="317"/>
      <c r="X3102" s="318"/>
      <c r="Y3102" s="317"/>
      <c r="Z3102" s="318"/>
      <c r="AA3102" s="317"/>
      <c r="AB3102" s="318"/>
      <c r="AC3102" s="317"/>
      <c r="AD3102" s="318"/>
      <c r="AG3102">
        <f t="shared" si="1379"/>
        <v>0</v>
      </c>
      <c r="AL3102">
        <f t="shared" si="1380"/>
        <v>0</v>
      </c>
      <c r="AN3102" s="167" t="b">
        <f t="shared" si="1381"/>
        <v>0</v>
      </c>
      <c r="AO3102" s="167" t="str">
        <f t="shared" si="1382"/>
        <v/>
      </c>
      <c r="AP3102" s="167" t="b">
        <f t="shared" si="1383"/>
        <v>0</v>
      </c>
      <c r="AQ3102" t="str">
        <f t="shared" si="1384"/>
        <v/>
      </c>
      <c r="AR3102" s="167" t="b">
        <f t="shared" si="1385"/>
        <v>0</v>
      </c>
    </row>
    <row r="3103" spans="1:44" ht="15" customHeight="1">
      <c r="A3103" s="166"/>
      <c r="B3103" s="7"/>
      <c r="C3103" s="220" t="s">
        <v>1296</v>
      </c>
      <c r="D3103" s="319"/>
      <c r="E3103" s="319"/>
      <c r="F3103" s="319"/>
      <c r="G3103" s="319"/>
      <c r="H3103" s="319"/>
      <c r="I3103" s="279"/>
      <c r="J3103" s="279"/>
      <c r="K3103" s="279"/>
      <c r="L3103" s="279"/>
      <c r="M3103" s="279"/>
      <c r="N3103" s="279"/>
      <c r="O3103" s="279"/>
      <c r="P3103" s="279"/>
      <c r="Q3103" s="317"/>
      <c r="R3103" s="318"/>
      <c r="S3103" s="317"/>
      <c r="T3103" s="318"/>
      <c r="U3103" s="317"/>
      <c r="V3103" s="318"/>
      <c r="W3103" s="317"/>
      <c r="X3103" s="318"/>
      <c r="Y3103" s="317"/>
      <c r="Z3103" s="318"/>
      <c r="AA3103" s="317"/>
      <c r="AB3103" s="318"/>
      <c r="AC3103" s="317"/>
      <c r="AD3103" s="318"/>
      <c r="AG3103">
        <f t="shared" si="1379"/>
        <v>0</v>
      </c>
      <c r="AL3103">
        <f t="shared" si="1380"/>
        <v>0</v>
      </c>
      <c r="AN3103" s="167" t="b">
        <f t="shared" si="1381"/>
        <v>0</v>
      </c>
      <c r="AO3103" s="167" t="str">
        <f t="shared" si="1382"/>
        <v/>
      </c>
      <c r="AP3103" s="167" t="b">
        <f t="shared" si="1383"/>
        <v>0</v>
      </c>
      <c r="AQ3103" t="str">
        <f t="shared" si="1384"/>
        <v/>
      </c>
      <c r="AR3103" s="167" t="b">
        <f t="shared" si="1385"/>
        <v>0</v>
      </c>
    </row>
    <row r="3104" spans="1:44" ht="15" customHeight="1">
      <c r="A3104" s="166"/>
      <c r="B3104" s="7"/>
      <c r="C3104" s="220" t="s">
        <v>1297</v>
      </c>
      <c r="D3104" s="319"/>
      <c r="E3104" s="319"/>
      <c r="F3104" s="319"/>
      <c r="G3104" s="319"/>
      <c r="H3104" s="319"/>
      <c r="I3104" s="279"/>
      <c r="J3104" s="279"/>
      <c r="K3104" s="279"/>
      <c r="L3104" s="279"/>
      <c r="M3104" s="279"/>
      <c r="N3104" s="279"/>
      <c r="O3104" s="279"/>
      <c r="P3104" s="279"/>
      <c r="Q3104" s="317"/>
      <c r="R3104" s="318"/>
      <c r="S3104" s="317"/>
      <c r="T3104" s="318"/>
      <c r="U3104" s="317"/>
      <c r="V3104" s="318"/>
      <c r="W3104" s="317"/>
      <c r="X3104" s="318"/>
      <c r="Y3104" s="317"/>
      <c r="Z3104" s="318"/>
      <c r="AA3104" s="317"/>
      <c r="AB3104" s="318"/>
      <c r="AC3104" s="317"/>
      <c r="AD3104" s="318"/>
      <c r="AG3104">
        <f t="shared" si="1379"/>
        <v>0</v>
      </c>
      <c r="AL3104">
        <f t="shared" si="1380"/>
        <v>0</v>
      </c>
      <c r="AN3104" s="167" t="b">
        <f t="shared" si="1381"/>
        <v>0</v>
      </c>
      <c r="AO3104" s="167" t="str">
        <f t="shared" si="1382"/>
        <v/>
      </c>
      <c r="AP3104" s="167" t="b">
        <f t="shared" si="1383"/>
        <v>0</v>
      </c>
      <c r="AQ3104" t="str">
        <f t="shared" si="1384"/>
        <v/>
      </c>
      <c r="AR3104" s="167" t="b">
        <f t="shared" si="1385"/>
        <v>0</v>
      </c>
    </row>
    <row r="3105" spans="1:44" ht="15" customHeight="1">
      <c r="A3105" s="166"/>
      <c r="B3105" s="7"/>
      <c r="C3105" s="220" t="s">
        <v>1298</v>
      </c>
      <c r="D3105" s="319"/>
      <c r="E3105" s="319"/>
      <c r="F3105" s="319"/>
      <c r="G3105" s="319"/>
      <c r="H3105" s="319"/>
      <c r="I3105" s="279"/>
      <c r="J3105" s="279"/>
      <c r="K3105" s="279"/>
      <c r="L3105" s="279"/>
      <c r="M3105" s="279"/>
      <c r="N3105" s="279"/>
      <c r="O3105" s="279"/>
      <c r="P3105" s="279"/>
      <c r="Q3105" s="317"/>
      <c r="R3105" s="318"/>
      <c r="S3105" s="317"/>
      <c r="T3105" s="318"/>
      <c r="U3105" s="317"/>
      <c r="V3105" s="318"/>
      <c r="W3105" s="317"/>
      <c r="X3105" s="318"/>
      <c r="Y3105" s="317"/>
      <c r="Z3105" s="318"/>
      <c r="AA3105" s="317"/>
      <c r="AB3105" s="318"/>
      <c r="AC3105" s="317"/>
      <c r="AD3105" s="318"/>
      <c r="AG3105">
        <f t="shared" si="1379"/>
        <v>0</v>
      </c>
      <c r="AL3105">
        <f t="shared" si="1380"/>
        <v>0</v>
      </c>
      <c r="AN3105" s="167" t="b">
        <f t="shared" si="1381"/>
        <v>0</v>
      </c>
      <c r="AO3105" s="167" t="str">
        <f t="shared" si="1382"/>
        <v/>
      </c>
      <c r="AP3105" s="167" t="b">
        <f t="shared" si="1383"/>
        <v>0</v>
      </c>
      <c r="AQ3105" t="str">
        <f t="shared" si="1384"/>
        <v/>
      </c>
      <c r="AR3105" s="167" t="b">
        <f t="shared" si="1385"/>
        <v>0</v>
      </c>
    </row>
    <row r="3106" spans="1:44" ht="15" customHeight="1">
      <c r="A3106" s="166"/>
      <c r="B3106" s="7"/>
      <c r="C3106" s="220" t="s">
        <v>1299</v>
      </c>
      <c r="D3106" s="319"/>
      <c r="E3106" s="319"/>
      <c r="F3106" s="319"/>
      <c r="G3106" s="319"/>
      <c r="H3106" s="319"/>
      <c r="I3106" s="279"/>
      <c r="J3106" s="279"/>
      <c r="K3106" s="279"/>
      <c r="L3106" s="279"/>
      <c r="M3106" s="279"/>
      <c r="N3106" s="279"/>
      <c r="O3106" s="279"/>
      <c r="P3106" s="279"/>
      <c r="Q3106" s="317"/>
      <c r="R3106" s="318"/>
      <c r="S3106" s="317"/>
      <c r="T3106" s="318"/>
      <c r="U3106" s="317"/>
      <c r="V3106" s="318"/>
      <c r="W3106" s="317"/>
      <c r="X3106" s="318"/>
      <c r="Y3106" s="317"/>
      <c r="Z3106" s="318"/>
      <c r="AA3106" s="317"/>
      <c r="AB3106" s="318"/>
      <c r="AC3106" s="317"/>
      <c r="AD3106" s="318"/>
      <c r="AG3106">
        <f t="shared" si="1379"/>
        <v>0</v>
      </c>
      <c r="AL3106">
        <f t="shared" si="1380"/>
        <v>0</v>
      </c>
      <c r="AN3106" s="167" t="b">
        <f t="shared" si="1381"/>
        <v>0</v>
      </c>
      <c r="AO3106" s="167" t="str">
        <f t="shared" si="1382"/>
        <v/>
      </c>
      <c r="AP3106" s="167" t="b">
        <f t="shared" si="1383"/>
        <v>0</v>
      </c>
      <c r="AQ3106" t="str">
        <f t="shared" si="1384"/>
        <v/>
      </c>
      <c r="AR3106" s="167" t="b">
        <f t="shared" si="1385"/>
        <v>0</v>
      </c>
    </row>
    <row r="3107" spans="1:44" ht="15" customHeight="1">
      <c r="A3107" s="166"/>
      <c r="B3107" s="7"/>
      <c r="C3107" s="220" t="s">
        <v>1300</v>
      </c>
      <c r="D3107" s="319"/>
      <c r="E3107" s="319"/>
      <c r="F3107" s="319"/>
      <c r="G3107" s="319"/>
      <c r="H3107" s="319"/>
      <c r="I3107" s="279"/>
      <c r="J3107" s="279"/>
      <c r="K3107" s="279"/>
      <c r="L3107" s="279"/>
      <c r="M3107" s="279"/>
      <c r="N3107" s="279"/>
      <c r="O3107" s="279"/>
      <c r="P3107" s="279"/>
      <c r="Q3107" s="317"/>
      <c r="R3107" s="318"/>
      <c r="S3107" s="317"/>
      <c r="T3107" s="318"/>
      <c r="U3107" s="317"/>
      <c r="V3107" s="318"/>
      <c r="W3107" s="317"/>
      <c r="X3107" s="318"/>
      <c r="Y3107" s="317"/>
      <c r="Z3107" s="318"/>
      <c r="AA3107" s="317"/>
      <c r="AB3107" s="318"/>
      <c r="AC3107" s="317"/>
      <c r="AD3107" s="318"/>
      <c r="AG3107">
        <f t="shared" si="1379"/>
        <v>0</v>
      </c>
      <c r="AL3107">
        <f t="shared" si="1380"/>
        <v>0</v>
      </c>
      <c r="AN3107" s="167" t="b">
        <f t="shared" si="1381"/>
        <v>0</v>
      </c>
      <c r="AO3107" s="167" t="str">
        <f t="shared" si="1382"/>
        <v/>
      </c>
      <c r="AP3107" s="167" t="b">
        <f t="shared" si="1383"/>
        <v>0</v>
      </c>
      <c r="AQ3107" t="str">
        <f t="shared" si="1384"/>
        <v/>
      </c>
      <c r="AR3107" s="167" t="b">
        <f t="shared" si="1385"/>
        <v>0</v>
      </c>
    </row>
    <row r="3108" spans="1:44" ht="15" customHeight="1">
      <c r="A3108" s="166"/>
      <c r="B3108" s="7"/>
      <c r="C3108" s="220" t="s">
        <v>1301</v>
      </c>
      <c r="D3108" s="319"/>
      <c r="E3108" s="319"/>
      <c r="F3108" s="319"/>
      <c r="G3108" s="319"/>
      <c r="H3108" s="319"/>
      <c r="I3108" s="279"/>
      <c r="J3108" s="279"/>
      <c r="K3108" s="279"/>
      <c r="L3108" s="279"/>
      <c r="M3108" s="279"/>
      <c r="N3108" s="279"/>
      <c r="O3108" s="279"/>
      <c r="P3108" s="279"/>
      <c r="Q3108" s="317"/>
      <c r="R3108" s="318"/>
      <c r="S3108" s="317"/>
      <c r="T3108" s="318"/>
      <c r="U3108" s="317"/>
      <c r="V3108" s="318"/>
      <c r="W3108" s="317"/>
      <c r="X3108" s="318"/>
      <c r="Y3108" s="317"/>
      <c r="Z3108" s="318"/>
      <c r="AA3108" s="317"/>
      <c r="AB3108" s="318"/>
      <c r="AC3108" s="317"/>
      <c r="AD3108" s="318"/>
      <c r="AG3108">
        <f t="shared" si="1379"/>
        <v>0</v>
      </c>
      <c r="AL3108">
        <f t="shared" si="1380"/>
        <v>0</v>
      </c>
      <c r="AN3108" s="167" t="b">
        <f t="shared" si="1381"/>
        <v>0</v>
      </c>
      <c r="AO3108" s="167" t="str">
        <f t="shared" si="1382"/>
        <v/>
      </c>
      <c r="AP3108" s="167" t="b">
        <f t="shared" si="1383"/>
        <v>0</v>
      </c>
      <c r="AQ3108" t="str">
        <f t="shared" si="1384"/>
        <v/>
      </c>
      <c r="AR3108" s="167" t="b">
        <f t="shared" si="1385"/>
        <v>0</v>
      </c>
    </row>
    <row r="3109" spans="1:44" ht="15" customHeight="1">
      <c r="A3109" s="166"/>
      <c r="B3109" s="7"/>
      <c r="C3109" s="220" t="s">
        <v>1302</v>
      </c>
      <c r="D3109" s="319"/>
      <c r="E3109" s="319"/>
      <c r="F3109" s="319"/>
      <c r="G3109" s="319"/>
      <c r="H3109" s="319"/>
      <c r="I3109" s="279"/>
      <c r="J3109" s="279"/>
      <c r="K3109" s="279"/>
      <c r="L3109" s="279"/>
      <c r="M3109" s="279"/>
      <c r="N3109" s="279"/>
      <c r="O3109" s="279"/>
      <c r="P3109" s="279"/>
      <c r="Q3109" s="317"/>
      <c r="R3109" s="318"/>
      <c r="S3109" s="317"/>
      <c r="T3109" s="318"/>
      <c r="U3109" s="317"/>
      <c r="V3109" s="318"/>
      <c r="W3109" s="317"/>
      <c r="X3109" s="318"/>
      <c r="Y3109" s="317"/>
      <c r="Z3109" s="318"/>
      <c r="AA3109" s="317"/>
      <c r="AB3109" s="318"/>
      <c r="AC3109" s="317"/>
      <c r="AD3109" s="318"/>
      <c r="AG3109">
        <f t="shared" si="1379"/>
        <v>0</v>
      </c>
      <c r="AL3109">
        <f t="shared" si="1380"/>
        <v>0</v>
      </c>
      <c r="AN3109" s="167" t="b">
        <f t="shared" si="1381"/>
        <v>0</v>
      </c>
      <c r="AO3109" s="167" t="str">
        <f t="shared" si="1382"/>
        <v/>
      </c>
      <c r="AP3109" s="167" t="b">
        <f t="shared" si="1383"/>
        <v>0</v>
      </c>
      <c r="AQ3109" t="str">
        <f t="shared" si="1384"/>
        <v/>
      </c>
      <c r="AR3109" s="167" t="b">
        <f t="shared" si="1385"/>
        <v>0</v>
      </c>
    </row>
    <row r="3110" spans="1:44" ht="15" customHeight="1">
      <c r="A3110" s="166"/>
      <c r="B3110" s="7"/>
      <c r="C3110" s="220" t="s">
        <v>1303</v>
      </c>
      <c r="D3110" s="319"/>
      <c r="E3110" s="319"/>
      <c r="F3110" s="319"/>
      <c r="G3110" s="319"/>
      <c r="H3110" s="319"/>
      <c r="I3110" s="279"/>
      <c r="J3110" s="279"/>
      <c r="K3110" s="279"/>
      <c r="L3110" s="279"/>
      <c r="M3110" s="279"/>
      <c r="N3110" s="279"/>
      <c r="O3110" s="279"/>
      <c r="P3110" s="279"/>
      <c r="Q3110" s="317"/>
      <c r="R3110" s="318"/>
      <c r="S3110" s="317"/>
      <c r="T3110" s="318"/>
      <c r="U3110" s="317"/>
      <c r="V3110" s="318"/>
      <c r="W3110" s="317"/>
      <c r="X3110" s="318"/>
      <c r="Y3110" s="317"/>
      <c r="Z3110" s="318"/>
      <c r="AA3110" s="317"/>
      <c r="AB3110" s="318"/>
      <c r="AC3110" s="317"/>
      <c r="AD3110" s="318"/>
      <c r="AG3110">
        <f t="shared" si="1379"/>
        <v>0</v>
      </c>
      <c r="AL3110">
        <f t="shared" si="1380"/>
        <v>0</v>
      </c>
      <c r="AN3110" s="167" t="b">
        <f t="shared" si="1381"/>
        <v>0</v>
      </c>
      <c r="AO3110" s="167" t="str">
        <f t="shared" si="1382"/>
        <v/>
      </c>
      <c r="AP3110" s="167" t="b">
        <f t="shared" si="1383"/>
        <v>0</v>
      </c>
      <c r="AQ3110" t="str">
        <f t="shared" si="1384"/>
        <v/>
      </c>
      <c r="AR3110" s="167" t="b">
        <f t="shared" si="1385"/>
        <v>0</v>
      </c>
    </row>
    <row r="3111" spans="1:44" ht="15" customHeight="1">
      <c r="A3111" s="166"/>
      <c r="B3111" s="7"/>
      <c r="C3111" s="220" t="s">
        <v>1304</v>
      </c>
      <c r="D3111" s="319"/>
      <c r="E3111" s="319"/>
      <c r="F3111" s="319"/>
      <c r="G3111" s="319"/>
      <c r="H3111" s="319"/>
      <c r="I3111" s="279"/>
      <c r="J3111" s="279"/>
      <c r="K3111" s="279"/>
      <c r="L3111" s="279"/>
      <c r="M3111" s="279"/>
      <c r="N3111" s="279"/>
      <c r="O3111" s="279"/>
      <c r="P3111" s="279"/>
      <c r="Q3111" s="317"/>
      <c r="R3111" s="318"/>
      <c r="S3111" s="317"/>
      <c r="T3111" s="318"/>
      <c r="U3111" s="317"/>
      <c r="V3111" s="318"/>
      <c r="W3111" s="317"/>
      <c r="X3111" s="318"/>
      <c r="Y3111" s="317"/>
      <c r="Z3111" s="318"/>
      <c r="AA3111" s="317"/>
      <c r="AB3111" s="318"/>
      <c r="AC3111" s="317"/>
      <c r="AD3111" s="318"/>
      <c r="AG3111">
        <f t="shared" si="1379"/>
        <v>0</v>
      </c>
      <c r="AL3111">
        <f t="shared" si="1380"/>
        <v>0</v>
      </c>
      <c r="AN3111" s="167" t="b">
        <f t="shared" si="1381"/>
        <v>0</v>
      </c>
      <c r="AO3111" s="167" t="str">
        <f t="shared" si="1382"/>
        <v/>
      </c>
      <c r="AP3111" s="167" t="b">
        <f t="shared" si="1383"/>
        <v>0</v>
      </c>
      <c r="AQ3111" t="str">
        <f t="shared" si="1384"/>
        <v/>
      </c>
      <c r="AR3111" s="167" t="b">
        <f t="shared" si="1385"/>
        <v>0</v>
      </c>
    </row>
    <row r="3112" spans="1:44" ht="15" customHeight="1">
      <c r="A3112" s="166"/>
      <c r="B3112" s="7"/>
      <c r="C3112" s="220" t="s">
        <v>1305</v>
      </c>
      <c r="D3112" s="319"/>
      <c r="E3112" s="319"/>
      <c r="F3112" s="319"/>
      <c r="G3112" s="319"/>
      <c r="H3112" s="319"/>
      <c r="I3112" s="279"/>
      <c r="J3112" s="279"/>
      <c r="K3112" s="279"/>
      <c r="L3112" s="279"/>
      <c r="M3112" s="279"/>
      <c r="N3112" s="279"/>
      <c r="O3112" s="279"/>
      <c r="P3112" s="279"/>
      <c r="Q3112" s="317"/>
      <c r="R3112" s="318"/>
      <c r="S3112" s="317"/>
      <c r="T3112" s="318"/>
      <c r="U3112" s="317"/>
      <c r="V3112" s="318"/>
      <c r="W3112" s="317"/>
      <c r="X3112" s="318"/>
      <c r="Y3112" s="317"/>
      <c r="Z3112" s="318"/>
      <c r="AA3112" s="317"/>
      <c r="AB3112" s="318"/>
      <c r="AC3112" s="317"/>
      <c r="AD3112" s="318"/>
      <c r="AG3112">
        <f t="shared" si="1379"/>
        <v>0</v>
      </c>
      <c r="AL3112">
        <f t="shared" si="1380"/>
        <v>0</v>
      </c>
      <c r="AN3112" s="167" t="b">
        <f t="shared" si="1381"/>
        <v>0</v>
      </c>
      <c r="AO3112" s="167" t="str">
        <f t="shared" si="1382"/>
        <v/>
      </c>
      <c r="AP3112" s="167" t="b">
        <f t="shared" si="1383"/>
        <v>0</v>
      </c>
      <c r="AQ3112" t="str">
        <f t="shared" si="1384"/>
        <v/>
      </c>
      <c r="AR3112" s="167" t="b">
        <f t="shared" si="1385"/>
        <v>0</v>
      </c>
    </row>
    <row r="3113" spans="1:44" ht="15" customHeight="1">
      <c r="A3113" s="166"/>
      <c r="B3113" s="7"/>
      <c r="C3113" s="220" t="s">
        <v>1306</v>
      </c>
      <c r="D3113" s="319"/>
      <c r="E3113" s="319"/>
      <c r="F3113" s="319"/>
      <c r="G3113" s="319"/>
      <c r="H3113" s="319"/>
      <c r="I3113" s="279"/>
      <c r="J3113" s="279"/>
      <c r="K3113" s="279"/>
      <c r="L3113" s="279"/>
      <c r="M3113" s="279"/>
      <c r="N3113" s="279"/>
      <c r="O3113" s="279"/>
      <c r="P3113" s="279"/>
      <c r="Q3113" s="317"/>
      <c r="R3113" s="318"/>
      <c r="S3113" s="317"/>
      <c r="T3113" s="318"/>
      <c r="U3113" s="317"/>
      <c r="V3113" s="318"/>
      <c r="W3113" s="317"/>
      <c r="X3113" s="318"/>
      <c r="Y3113" s="317"/>
      <c r="Z3113" s="318"/>
      <c r="AA3113" s="317"/>
      <c r="AB3113" s="318"/>
      <c r="AC3113" s="317"/>
      <c r="AD3113" s="318"/>
      <c r="AG3113">
        <f t="shared" si="1379"/>
        <v>0</v>
      </c>
      <c r="AL3113">
        <f t="shared" si="1380"/>
        <v>0</v>
      </c>
      <c r="AN3113" s="167" t="b">
        <f t="shared" si="1381"/>
        <v>0</v>
      </c>
      <c r="AO3113" s="167" t="str">
        <f t="shared" si="1382"/>
        <v/>
      </c>
      <c r="AP3113" s="167" t="b">
        <f t="shared" si="1383"/>
        <v>0</v>
      </c>
      <c r="AQ3113" t="str">
        <f t="shared" si="1384"/>
        <v/>
      </c>
      <c r="AR3113" s="167" t="b">
        <f t="shared" si="1385"/>
        <v>0</v>
      </c>
    </row>
    <row r="3114" spans="1:44" ht="15" customHeight="1">
      <c r="A3114" s="166"/>
      <c r="B3114" s="7"/>
      <c r="C3114" s="220" t="s">
        <v>1307</v>
      </c>
      <c r="D3114" s="319"/>
      <c r="E3114" s="319"/>
      <c r="F3114" s="319"/>
      <c r="G3114" s="319"/>
      <c r="H3114" s="319"/>
      <c r="I3114" s="279"/>
      <c r="J3114" s="279"/>
      <c r="K3114" s="279"/>
      <c r="L3114" s="279"/>
      <c r="M3114" s="279"/>
      <c r="N3114" s="279"/>
      <c r="O3114" s="279"/>
      <c r="P3114" s="279"/>
      <c r="Q3114" s="317"/>
      <c r="R3114" s="318"/>
      <c r="S3114" s="317"/>
      <c r="T3114" s="318"/>
      <c r="U3114" s="317"/>
      <c r="V3114" s="318"/>
      <c r="W3114" s="317"/>
      <c r="X3114" s="318"/>
      <c r="Y3114" s="317"/>
      <c r="Z3114" s="318"/>
      <c r="AA3114" s="317"/>
      <c r="AB3114" s="318"/>
      <c r="AC3114" s="317"/>
      <c r="AD3114" s="318"/>
      <c r="AG3114">
        <f t="shared" si="1379"/>
        <v>0</v>
      </c>
      <c r="AL3114">
        <f t="shared" si="1380"/>
        <v>0</v>
      </c>
      <c r="AN3114" s="167" t="b">
        <f t="shared" si="1381"/>
        <v>0</v>
      </c>
      <c r="AO3114" s="167" t="str">
        <f t="shared" si="1382"/>
        <v/>
      </c>
      <c r="AP3114" s="167" t="b">
        <f t="shared" si="1383"/>
        <v>0</v>
      </c>
      <c r="AQ3114" t="str">
        <f t="shared" si="1384"/>
        <v/>
      </c>
      <c r="AR3114" s="167" t="b">
        <f t="shared" si="1385"/>
        <v>0</v>
      </c>
    </row>
    <row r="3115" spans="1:44" ht="15" customHeight="1">
      <c r="A3115" s="166"/>
      <c r="B3115" s="7"/>
      <c r="C3115" s="220" t="s">
        <v>1308</v>
      </c>
      <c r="D3115" s="319"/>
      <c r="E3115" s="319"/>
      <c r="F3115" s="319"/>
      <c r="G3115" s="319"/>
      <c r="H3115" s="319"/>
      <c r="I3115" s="279"/>
      <c r="J3115" s="279"/>
      <c r="K3115" s="279"/>
      <c r="L3115" s="279"/>
      <c r="M3115" s="279"/>
      <c r="N3115" s="279"/>
      <c r="O3115" s="279"/>
      <c r="P3115" s="279"/>
      <c r="Q3115" s="317"/>
      <c r="R3115" s="318"/>
      <c r="S3115" s="317"/>
      <c r="T3115" s="318"/>
      <c r="U3115" s="317"/>
      <c r="V3115" s="318"/>
      <c r="W3115" s="317"/>
      <c r="X3115" s="318"/>
      <c r="Y3115" s="317"/>
      <c r="Z3115" s="318"/>
      <c r="AA3115" s="317"/>
      <c r="AB3115" s="318"/>
      <c r="AC3115" s="317"/>
      <c r="AD3115" s="318"/>
      <c r="AG3115">
        <f t="shared" si="1379"/>
        <v>0</v>
      </c>
      <c r="AL3115">
        <f t="shared" si="1380"/>
        <v>0</v>
      </c>
      <c r="AN3115" s="167" t="b">
        <f t="shared" si="1381"/>
        <v>0</v>
      </c>
      <c r="AO3115" s="167" t="str">
        <f t="shared" si="1382"/>
        <v/>
      </c>
      <c r="AP3115" s="167" t="b">
        <f t="shared" si="1383"/>
        <v>0</v>
      </c>
      <c r="AQ3115" t="str">
        <f t="shared" si="1384"/>
        <v/>
      </c>
      <c r="AR3115" s="167" t="b">
        <f t="shared" si="1385"/>
        <v>0</v>
      </c>
    </row>
    <row r="3116" spans="1:44" ht="15" customHeight="1">
      <c r="A3116" s="166"/>
      <c r="B3116" s="7"/>
      <c r="C3116" s="220" t="s">
        <v>1309</v>
      </c>
      <c r="D3116" s="319"/>
      <c r="E3116" s="319"/>
      <c r="F3116" s="319"/>
      <c r="G3116" s="319"/>
      <c r="H3116" s="319"/>
      <c r="I3116" s="279"/>
      <c r="J3116" s="279"/>
      <c r="K3116" s="279"/>
      <c r="L3116" s="279"/>
      <c r="M3116" s="279"/>
      <c r="N3116" s="279"/>
      <c r="O3116" s="279"/>
      <c r="P3116" s="279"/>
      <c r="Q3116" s="317"/>
      <c r="R3116" s="318"/>
      <c r="S3116" s="317"/>
      <c r="T3116" s="318"/>
      <c r="U3116" s="317"/>
      <c r="V3116" s="318"/>
      <c r="W3116" s="317"/>
      <c r="X3116" s="318"/>
      <c r="Y3116" s="317"/>
      <c r="Z3116" s="318"/>
      <c r="AA3116" s="317"/>
      <c r="AB3116" s="318"/>
      <c r="AC3116" s="317"/>
      <c r="AD3116" s="318"/>
      <c r="AG3116">
        <f t="shared" si="1379"/>
        <v>0</v>
      </c>
      <c r="AL3116">
        <f t="shared" si="1380"/>
        <v>0</v>
      </c>
      <c r="AN3116" s="167" t="b">
        <f t="shared" si="1381"/>
        <v>0</v>
      </c>
      <c r="AO3116" s="167" t="str">
        <f t="shared" si="1382"/>
        <v/>
      </c>
      <c r="AP3116" s="167" t="b">
        <f t="shared" si="1383"/>
        <v>0</v>
      </c>
      <c r="AQ3116" t="str">
        <f t="shared" si="1384"/>
        <v/>
      </c>
      <c r="AR3116" s="167" t="b">
        <f t="shared" si="1385"/>
        <v>0</v>
      </c>
    </row>
    <row r="3117" spans="1:44" ht="15" customHeight="1">
      <c r="A3117" s="166"/>
      <c r="B3117" s="7"/>
      <c r="C3117" s="220" t="s">
        <v>1310</v>
      </c>
      <c r="D3117" s="319"/>
      <c r="E3117" s="319"/>
      <c r="F3117" s="319"/>
      <c r="G3117" s="319"/>
      <c r="H3117" s="319"/>
      <c r="I3117" s="279"/>
      <c r="J3117" s="279"/>
      <c r="K3117" s="279"/>
      <c r="L3117" s="279"/>
      <c r="M3117" s="279"/>
      <c r="N3117" s="279"/>
      <c r="O3117" s="279"/>
      <c r="P3117" s="279"/>
      <c r="Q3117" s="317"/>
      <c r="R3117" s="318"/>
      <c r="S3117" s="317"/>
      <c r="T3117" s="318"/>
      <c r="U3117" s="317"/>
      <c r="V3117" s="318"/>
      <c r="W3117" s="317"/>
      <c r="X3117" s="318"/>
      <c r="Y3117" s="317"/>
      <c r="Z3117" s="318"/>
      <c r="AA3117" s="317"/>
      <c r="AB3117" s="318"/>
      <c r="AC3117" s="317"/>
      <c r="AD3117" s="318"/>
      <c r="AG3117">
        <f t="shared" si="1379"/>
        <v>0</v>
      </c>
      <c r="AL3117">
        <f t="shared" si="1380"/>
        <v>0</v>
      </c>
      <c r="AN3117" s="167" t="b">
        <f t="shared" si="1381"/>
        <v>0</v>
      </c>
      <c r="AO3117" s="167" t="str">
        <f t="shared" si="1382"/>
        <v/>
      </c>
      <c r="AP3117" s="167" t="b">
        <f t="shared" si="1383"/>
        <v>0</v>
      </c>
      <c r="AQ3117" t="str">
        <f t="shared" si="1384"/>
        <v/>
      </c>
      <c r="AR3117" s="167" t="b">
        <f t="shared" si="1385"/>
        <v>0</v>
      </c>
    </row>
    <row r="3118" spans="1:44" ht="15" customHeight="1">
      <c r="A3118" s="166"/>
      <c r="B3118" s="7"/>
      <c r="C3118" s="220" t="s">
        <v>1311</v>
      </c>
      <c r="D3118" s="319"/>
      <c r="E3118" s="319"/>
      <c r="F3118" s="319"/>
      <c r="G3118" s="319"/>
      <c r="H3118" s="319"/>
      <c r="I3118" s="279"/>
      <c r="J3118" s="279"/>
      <c r="K3118" s="279"/>
      <c r="L3118" s="279"/>
      <c r="M3118" s="279"/>
      <c r="N3118" s="279"/>
      <c r="O3118" s="279"/>
      <c r="P3118" s="279"/>
      <c r="Q3118" s="317"/>
      <c r="R3118" s="318"/>
      <c r="S3118" s="317"/>
      <c r="T3118" s="318"/>
      <c r="U3118" s="317"/>
      <c r="V3118" s="318"/>
      <c r="W3118" s="317"/>
      <c r="X3118" s="318"/>
      <c r="Y3118" s="317"/>
      <c r="Z3118" s="318"/>
      <c r="AA3118" s="317"/>
      <c r="AB3118" s="318"/>
      <c r="AC3118" s="317"/>
      <c r="AD3118" s="318"/>
      <c r="AG3118">
        <f t="shared" si="1379"/>
        <v>0</v>
      </c>
      <c r="AL3118">
        <f t="shared" si="1380"/>
        <v>0</v>
      </c>
      <c r="AN3118" s="167" t="b">
        <f t="shared" si="1381"/>
        <v>0</v>
      </c>
      <c r="AO3118" s="167" t="str">
        <f t="shared" si="1382"/>
        <v/>
      </c>
      <c r="AP3118" s="167" t="b">
        <f t="shared" si="1383"/>
        <v>0</v>
      </c>
      <c r="AQ3118" t="str">
        <f t="shared" si="1384"/>
        <v/>
      </c>
      <c r="AR3118" s="167" t="b">
        <f t="shared" si="1385"/>
        <v>0</v>
      </c>
    </row>
    <row r="3119" spans="1:44" ht="15" customHeight="1">
      <c r="A3119" s="166"/>
      <c r="B3119" s="7"/>
      <c r="C3119" s="220" t="s">
        <v>1312</v>
      </c>
      <c r="D3119" s="319"/>
      <c r="E3119" s="319"/>
      <c r="F3119" s="319"/>
      <c r="G3119" s="319"/>
      <c r="H3119" s="319"/>
      <c r="I3119" s="279"/>
      <c r="J3119" s="279"/>
      <c r="K3119" s="279"/>
      <c r="L3119" s="279"/>
      <c r="M3119" s="279"/>
      <c r="N3119" s="279"/>
      <c r="O3119" s="279"/>
      <c r="P3119" s="279"/>
      <c r="Q3119" s="317"/>
      <c r="R3119" s="318"/>
      <c r="S3119" s="317"/>
      <c r="T3119" s="318"/>
      <c r="U3119" s="317"/>
      <c r="V3119" s="318"/>
      <c r="W3119" s="317"/>
      <c r="X3119" s="318"/>
      <c r="Y3119" s="317"/>
      <c r="Z3119" s="318"/>
      <c r="AA3119" s="317"/>
      <c r="AB3119" s="318"/>
      <c r="AC3119" s="317"/>
      <c r="AD3119" s="318"/>
      <c r="AG3119">
        <f t="shared" si="1379"/>
        <v>0</v>
      </c>
      <c r="AL3119">
        <f t="shared" si="1380"/>
        <v>0</v>
      </c>
      <c r="AN3119" s="167" t="b">
        <f t="shared" si="1381"/>
        <v>0</v>
      </c>
      <c r="AO3119" s="167" t="str">
        <f t="shared" si="1382"/>
        <v/>
      </c>
      <c r="AP3119" s="167" t="b">
        <f t="shared" si="1383"/>
        <v>0</v>
      </c>
      <c r="AQ3119" t="str">
        <f t="shared" si="1384"/>
        <v/>
      </c>
      <c r="AR3119" s="167" t="b">
        <f t="shared" si="1385"/>
        <v>0</v>
      </c>
    </row>
    <row r="3120" spans="1:44" ht="15" customHeight="1">
      <c r="A3120" s="166"/>
      <c r="B3120" s="7"/>
      <c r="C3120" s="220" t="s">
        <v>1313</v>
      </c>
      <c r="D3120" s="319"/>
      <c r="E3120" s="319"/>
      <c r="F3120" s="319"/>
      <c r="G3120" s="319"/>
      <c r="H3120" s="319"/>
      <c r="I3120" s="279"/>
      <c r="J3120" s="279"/>
      <c r="K3120" s="279"/>
      <c r="L3120" s="279"/>
      <c r="M3120" s="279"/>
      <c r="N3120" s="279"/>
      <c r="O3120" s="279"/>
      <c r="P3120" s="279"/>
      <c r="Q3120" s="317"/>
      <c r="R3120" s="318"/>
      <c r="S3120" s="317"/>
      <c r="T3120" s="318"/>
      <c r="U3120" s="317"/>
      <c r="V3120" s="318"/>
      <c r="W3120" s="317"/>
      <c r="X3120" s="318"/>
      <c r="Y3120" s="317"/>
      <c r="Z3120" s="318"/>
      <c r="AA3120" s="317"/>
      <c r="AB3120" s="318"/>
      <c r="AC3120" s="317"/>
      <c r="AD3120" s="318"/>
      <c r="AG3120">
        <f t="shared" si="1379"/>
        <v>0</v>
      </c>
      <c r="AL3120">
        <f t="shared" si="1380"/>
        <v>0</v>
      </c>
      <c r="AN3120" s="167" t="b">
        <f t="shared" si="1381"/>
        <v>0</v>
      </c>
      <c r="AO3120" s="167" t="str">
        <f t="shared" si="1382"/>
        <v/>
      </c>
      <c r="AP3120" s="167" t="b">
        <f t="shared" si="1383"/>
        <v>0</v>
      </c>
      <c r="AQ3120" t="str">
        <f t="shared" si="1384"/>
        <v/>
      </c>
      <c r="AR3120" s="167" t="b">
        <f t="shared" si="1385"/>
        <v>0</v>
      </c>
    </row>
    <row r="3121" spans="1:44" ht="15" customHeight="1">
      <c r="A3121" s="166"/>
      <c r="B3121" s="7"/>
      <c r="C3121" s="220" t="s">
        <v>1314</v>
      </c>
      <c r="D3121" s="319"/>
      <c r="E3121" s="319"/>
      <c r="F3121" s="319"/>
      <c r="G3121" s="319"/>
      <c r="H3121" s="319"/>
      <c r="I3121" s="279"/>
      <c r="J3121" s="279"/>
      <c r="K3121" s="279"/>
      <c r="L3121" s="279"/>
      <c r="M3121" s="279"/>
      <c r="N3121" s="279"/>
      <c r="O3121" s="279"/>
      <c r="P3121" s="279"/>
      <c r="Q3121" s="317"/>
      <c r="R3121" s="318"/>
      <c r="S3121" s="317"/>
      <c r="T3121" s="318"/>
      <c r="U3121" s="317"/>
      <c r="V3121" s="318"/>
      <c r="W3121" s="317"/>
      <c r="X3121" s="318"/>
      <c r="Y3121" s="317"/>
      <c r="Z3121" s="318"/>
      <c r="AA3121" s="317"/>
      <c r="AB3121" s="318"/>
      <c r="AC3121" s="317"/>
      <c r="AD3121" s="318"/>
      <c r="AG3121">
        <f t="shared" ref="AG3121:AG3184" si="1386">IF(COUNTBLANK(D3121:AD3121)=27,0,IF(OR(AND(COUNTA(D3121)=1,COUNTA(I3121:P3121)=COUNTA($I$2606:$P$2607),COUNTA(Q3121:AD3121)&gt;0),AND(D3121="",COUNTA(I3121:AD3121)=0)),0,1))</f>
        <v>0</v>
      </c>
      <c r="AL3121">
        <f t="shared" ref="AL3121:AL3184" si="1387">IF(AND(AC3121="X",COUNTIF(Q3121:AB3121,"X")&gt;0),1,0)</f>
        <v>0</v>
      </c>
      <c r="AN3121" s="167" t="b">
        <f t="shared" ref="AN3121:AN3184" si="1388">NOT(EXACT(D3121,UPPER(D3121)))</f>
        <v>0</v>
      </c>
      <c r="AO3121" s="167" t="str">
        <f t="shared" ref="AO3121:AO3184" si="1389">SUBSTITUTE( SUBSTITUTE( SUBSTITUTE( SUBSTITUTE( SUBSTITUTE( SUBSTITUTE( SUBSTITUTE( SUBSTITUTE( SUBSTITUTE( SUBSTITUTE(D3121, "á", "a"), "é", "e"), "í", "i"), "ó", "o"), "ú", "u"), "Á", "A"), "É", "E"), "Í", "I"), "Ó", "O"), "Ú", "U")</f>
        <v/>
      </c>
      <c r="AP3121" s="167" t="b">
        <f t="shared" ref="AP3121:AP3184" si="1390">NOT(EXACT(D3121,AO3121))</f>
        <v>0</v>
      </c>
      <c r="AQ3121" t="str">
        <f t="shared" ref="AQ3121:AQ3184" si="1391">SUBSTITUTE((SUBSTITUTE(SUBSTITUTE(SUBSTITUTE(D3121,".",""),",",""),"(","")),")","")</f>
        <v/>
      </c>
      <c r="AR3121" s="167" t="b">
        <f t="shared" ref="AR3121:AR3184" si="1392">NOT(EXACT(D3121,AQ3121))</f>
        <v>0</v>
      </c>
    </row>
    <row r="3122" spans="1:44" ht="15" customHeight="1">
      <c r="A3122" s="166"/>
      <c r="B3122" s="7"/>
      <c r="C3122" s="220" t="s">
        <v>1315</v>
      </c>
      <c r="D3122" s="319"/>
      <c r="E3122" s="319"/>
      <c r="F3122" s="319"/>
      <c r="G3122" s="319"/>
      <c r="H3122" s="319"/>
      <c r="I3122" s="279"/>
      <c r="J3122" s="279"/>
      <c r="K3122" s="279"/>
      <c r="L3122" s="279"/>
      <c r="M3122" s="279"/>
      <c r="N3122" s="279"/>
      <c r="O3122" s="279"/>
      <c r="P3122" s="279"/>
      <c r="Q3122" s="317"/>
      <c r="R3122" s="318"/>
      <c r="S3122" s="317"/>
      <c r="T3122" s="318"/>
      <c r="U3122" s="317"/>
      <c r="V3122" s="318"/>
      <c r="W3122" s="317"/>
      <c r="X3122" s="318"/>
      <c r="Y3122" s="317"/>
      <c r="Z3122" s="318"/>
      <c r="AA3122" s="317"/>
      <c r="AB3122" s="318"/>
      <c r="AC3122" s="317"/>
      <c r="AD3122" s="318"/>
      <c r="AG3122">
        <f t="shared" si="1386"/>
        <v>0</v>
      </c>
      <c r="AL3122">
        <f t="shared" si="1387"/>
        <v>0</v>
      </c>
      <c r="AN3122" s="167" t="b">
        <f t="shared" si="1388"/>
        <v>0</v>
      </c>
      <c r="AO3122" s="167" t="str">
        <f t="shared" si="1389"/>
        <v/>
      </c>
      <c r="AP3122" s="167" t="b">
        <f t="shared" si="1390"/>
        <v>0</v>
      </c>
      <c r="AQ3122" t="str">
        <f t="shared" si="1391"/>
        <v/>
      </c>
      <c r="AR3122" s="167" t="b">
        <f t="shared" si="1392"/>
        <v>0</v>
      </c>
    </row>
    <row r="3123" spans="1:44" ht="15" customHeight="1">
      <c r="A3123" s="166"/>
      <c r="B3123" s="7"/>
      <c r="C3123" s="220" t="s">
        <v>1316</v>
      </c>
      <c r="D3123" s="319"/>
      <c r="E3123" s="319"/>
      <c r="F3123" s="319"/>
      <c r="G3123" s="319"/>
      <c r="H3123" s="319"/>
      <c r="I3123" s="279"/>
      <c r="J3123" s="279"/>
      <c r="K3123" s="279"/>
      <c r="L3123" s="279"/>
      <c r="M3123" s="279"/>
      <c r="N3123" s="279"/>
      <c r="O3123" s="279"/>
      <c r="P3123" s="279"/>
      <c r="Q3123" s="317"/>
      <c r="R3123" s="318"/>
      <c r="S3123" s="317"/>
      <c r="T3123" s="318"/>
      <c r="U3123" s="317"/>
      <c r="V3123" s="318"/>
      <c r="W3123" s="317"/>
      <c r="X3123" s="318"/>
      <c r="Y3123" s="317"/>
      <c r="Z3123" s="318"/>
      <c r="AA3123" s="317"/>
      <c r="AB3123" s="318"/>
      <c r="AC3123" s="317"/>
      <c r="AD3123" s="318"/>
      <c r="AG3123">
        <f t="shared" si="1386"/>
        <v>0</v>
      </c>
      <c r="AL3123">
        <f t="shared" si="1387"/>
        <v>0</v>
      </c>
      <c r="AN3123" s="167" t="b">
        <f t="shared" si="1388"/>
        <v>0</v>
      </c>
      <c r="AO3123" s="167" t="str">
        <f t="shared" si="1389"/>
        <v/>
      </c>
      <c r="AP3123" s="167" t="b">
        <f t="shared" si="1390"/>
        <v>0</v>
      </c>
      <c r="AQ3123" t="str">
        <f t="shared" si="1391"/>
        <v/>
      </c>
      <c r="AR3123" s="167" t="b">
        <f t="shared" si="1392"/>
        <v>0</v>
      </c>
    </row>
    <row r="3124" spans="1:44" ht="15" customHeight="1">
      <c r="A3124" s="166"/>
      <c r="B3124" s="7"/>
      <c r="C3124" s="220" t="s">
        <v>1317</v>
      </c>
      <c r="D3124" s="319"/>
      <c r="E3124" s="319"/>
      <c r="F3124" s="319"/>
      <c r="G3124" s="319"/>
      <c r="H3124" s="319"/>
      <c r="I3124" s="279"/>
      <c r="J3124" s="279"/>
      <c r="K3124" s="279"/>
      <c r="L3124" s="279"/>
      <c r="M3124" s="279"/>
      <c r="N3124" s="279"/>
      <c r="O3124" s="279"/>
      <c r="P3124" s="279"/>
      <c r="Q3124" s="317"/>
      <c r="R3124" s="318"/>
      <c r="S3124" s="317"/>
      <c r="T3124" s="318"/>
      <c r="U3124" s="317"/>
      <c r="V3124" s="318"/>
      <c r="W3124" s="317"/>
      <c r="X3124" s="318"/>
      <c r="Y3124" s="317"/>
      <c r="Z3124" s="318"/>
      <c r="AA3124" s="317"/>
      <c r="AB3124" s="318"/>
      <c r="AC3124" s="317"/>
      <c r="AD3124" s="318"/>
      <c r="AG3124">
        <f t="shared" si="1386"/>
        <v>0</v>
      </c>
      <c r="AL3124">
        <f t="shared" si="1387"/>
        <v>0</v>
      </c>
      <c r="AN3124" s="167" t="b">
        <f t="shared" si="1388"/>
        <v>0</v>
      </c>
      <c r="AO3124" s="167" t="str">
        <f t="shared" si="1389"/>
        <v/>
      </c>
      <c r="AP3124" s="167" t="b">
        <f t="shared" si="1390"/>
        <v>0</v>
      </c>
      <c r="AQ3124" t="str">
        <f t="shared" si="1391"/>
        <v/>
      </c>
      <c r="AR3124" s="167" t="b">
        <f t="shared" si="1392"/>
        <v>0</v>
      </c>
    </row>
    <row r="3125" spans="1:44" ht="15" customHeight="1">
      <c r="A3125" s="166"/>
      <c r="B3125" s="7"/>
      <c r="C3125" s="220" t="s">
        <v>1318</v>
      </c>
      <c r="D3125" s="319"/>
      <c r="E3125" s="319"/>
      <c r="F3125" s="319"/>
      <c r="G3125" s="319"/>
      <c r="H3125" s="319"/>
      <c r="I3125" s="279"/>
      <c r="J3125" s="279"/>
      <c r="K3125" s="279"/>
      <c r="L3125" s="279"/>
      <c r="M3125" s="279"/>
      <c r="N3125" s="279"/>
      <c r="O3125" s="279"/>
      <c r="P3125" s="279"/>
      <c r="Q3125" s="317"/>
      <c r="R3125" s="318"/>
      <c r="S3125" s="317"/>
      <c r="T3125" s="318"/>
      <c r="U3125" s="317"/>
      <c r="V3125" s="318"/>
      <c r="W3125" s="317"/>
      <c r="X3125" s="318"/>
      <c r="Y3125" s="317"/>
      <c r="Z3125" s="318"/>
      <c r="AA3125" s="317"/>
      <c r="AB3125" s="318"/>
      <c r="AC3125" s="317"/>
      <c r="AD3125" s="318"/>
      <c r="AG3125">
        <f t="shared" si="1386"/>
        <v>0</v>
      </c>
      <c r="AL3125">
        <f t="shared" si="1387"/>
        <v>0</v>
      </c>
      <c r="AN3125" s="167" t="b">
        <f t="shared" si="1388"/>
        <v>0</v>
      </c>
      <c r="AO3125" s="167" t="str">
        <f t="shared" si="1389"/>
        <v/>
      </c>
      <c r="AP3125" s="167" t="b">
        <f t="shared" si="1390"/>
        <v>0</v>
      </c>
      <c r="AQ3125" t="str">
        <f t="shared" si="1391"/>
        <v/>
      </c>
      <c r="AR3125" s="167" t="b">
        <f t="shared" si="1392"/>
        <v>0</v>
      </c>
    </row>
    <row r="3126" spans="1:44" ht="15" customHeight="1">
      <c r="A3126" s="166"/>
      <c r="B3126" s="7"/>
      <c r="C3126" s="220" t="s">
        <v>1319</v>
      </c>
      <c r="D3126" s="319"/>
      <c r="E3126" s="319"/>
      <c r="F3126" s="319"/>
      <c r="G3126" s="319"/>
      <c r="H3126" s="319"/>
      <c r="I3126" s="279"/>
      <c r="J3126" s="279"/>
      <c r="K3126" s="279"/>
      <c r="L3126" s="279"/>
      <c r="M3126" s="279"/>
      <c r="N3126" s="279"/>
      <c r="O3126" s="279"/>
      <c r="P3126" s="279"/>
      <c r="Q3126" s="317"/>
      <c r="R3126" s="318"/>
      <c r="S3126" s="317"/>
      <c r="T3126" s="318"/>
      <c r="U3126" s="317"/>
      <c r="V3126" s="318"/>
      <c r="W3126" s="317"/>
      <c r="X3126" s="318"/>
      <c r="Y3126" s="317"/>
      <c r="Z3126" s="318"/>
      <c r="AA3126" s="317"/>
      <c r="AB3126" s="318"/>
      <c r="AC3126" s="317"/>
      <c r="AD3126" s="318"/>
      <c r="AG3126">
        <f t="shared" si="1386"/>
        <v>0</v>
      </c>
      <c r="AL3126">
        <f t="shared" si="1387"/>
        <v>0</v>
      </c>
      <c r="AN3126" s="167" t="b">
        <f t="shared" si="1388"/>
        <v>0</v>
      </c>
      <c r="AO3126" s="167" t="str">
        <f t="shared" si="1389"/>
        <v/>
      </c>
      <c r="AP3126" s="167" t="b">
        <f t="shared" si="1390"/>
        <v>0</v>
      </c>
      <c r="AQ3126" t="str">
        <f t="shared" si="1391"/>
        <v/>
      </c>
      <c r="AR3126" s="167" t="b">
        <f t="shared" si="1392"/>
        <v>0</v>
      </c>
    </row>
    <row r="3127" spans="1:44" ht="15" customHeight="1">
      <c r="A3127" s="166"/>
      <c r="B3127" s="7"/>
      <c r="C3127" s="220" t="s">
        <v>1320</v>
      </c>
      <c r="D3127" s="319"/>
      <c r="E3127" s="319"/>
      <c r="F3127" s="319"/>
      <c r="G3127" s="319"/>
      <c r="H3127" s="319"/>
      <c r="I3127" s="279"/>
      <c r="J3127" s="279"/>
      <c r="K3127" s="279"/>
      <c r="L3127" s="279"/>
      <c r="M3127" s="279"/>
      <c r="N3127" s="279"/>
      <c r="O3127" s="279"/>
      <c r="P3127" s="279"/>
      <c r="Q3127" s="317"/>
      <c r="R3127" s="318"/>
      <c r="S3127" s="317"/>
      <c r="T3127" s="318"/>
      <c r="U3127" s="317"/>
      <c r="V3127" s="318"/>
      <c r="W3127" s="317"/>
      <c r="X3127" s="318"/>
      <c r="Y3127" s="317"/>
      <c r="Z3127" s="318"/>
      <c r="AA3127" s="317"/>
      <c r="AB3127" s="318"/>
      <c r="AC3127" s="317"/>
      <c r="AD3127" s="318"/>
      <c r="AG3127">
        <f t="shared" si="1386"/>
        <v>0</v>
      </c>
      <c r="AL3127">
        <f t="shared" si="1387"/>
        <v>0</v>
      </c>
      <c r="AN3127" s="167" t="b">
        <f t="shared" si="1388"/>
        <v>0</v>
      </c>
      <c r="AO3127" s="167" t="str">
        <f t="shared" si="1389"/>
        <v/>
      </c>
      <c r="AP3127" s="167" t="b">
        <f t="shared" si="1390"/>
        <v>0</v>
      </c>
      <c r="AQ3127" t="str">
        <f t="shared" si="1391"/>
        <v/>
      </c>
      <c r="AR3127" s="167" t="b">
        <f t="shared" si="1392"/>
        <v>0</v>
      </c>
    </row>
    <row r="3128" spans="1:44" ht="15" customHeight="1">
      <c r="A3128" s="166"/>
      <c r="B3128" s="7"/>
      <c r="C3128" s="220" t="s">
        <v>1321</v>
      </c>
      <c r="D3128" s="319"/>
      <c r="E3128" s="319"/>
      <c r="F3128" s="319"/>
      <c r="G3128" s="319"/>
      <c r="H3128" s="319"/>
      <c r="I3128" s="279"/>
      <c r="J3128" s="279"/>
      <c r="K3128" s="279"/>
      <c r="L3128" s="279"/>
      <c r="M3128" s="279"/>
      <c r="N3128" s="279"/>
      <c r="O3128" s="279"/>
      <c r="P3128" s="279"/>
      <c r="Q3128" s="317"/>
      <c r="R3128" s="318"/>
      <c r="S3128" s="317"/>
      <c r="T3128" s="318"/>
      <c r="U3128" s="317"/>
      <c r="V3128" s="318"/>
      <c r="W3128" s="317"/>
      <c r="X3128" s="318"/>
      <c r="Y3128" s="317"/>
      <c r="Z3128" s="318"/>
      <c r="AA3128" s="317"/>
      <c r="AB3128" s="318"/>
      <c r="AC3128" s="317"/>
      <c r="AD3128" s="318"/>
      <c r="AG3128">
        <f t="shared" si="1386"/>
        <v>0</v>
      </c>
      <c r="AL3128">
        <f t="shared" si="1387"/>
        <v>0</v>
      </c>
      <c r="AN3128" s="167" t="b">
        <f t="shared" si="1388"/>
        <v>0</v>
      </c>
      <c r="AO3128" s="167" t="str">
        <f t="shared" si="1389"/>
        <v/>
      </c>
      <c r="AP3128" s="167" t="b">
        <f t="shared" si="1390"/>
        <v>0</v>
      </c>
      <c r="AQ3128" t="str">
        <f t="shared" si="1391"/>
        <v/>
      </c>
      <c r="AR3128" s="167" t="b">
        <f t="shared" si="1392"/>
        <v>0</v>
      </c>
    </row>
    <row r="3129" spans="1:44" ht="15" customHeight="1">
      <c r="A3129" s="166"/>
      <c r="B3129" s="7"/>
      <c r="C3129" s="220" t="s">
        <v>1322</v>
      </c>
      <c r="D3129" s="319"/>
      <c r="E3129" s="319"/>
      <c r="F3129" s="319"/>
      <c r="G3129" s="319"/>
      <c r="H3129" s="319"/>
      <c r="I3129" s="279"/>
      <c r="J3129" s="279"/>
      <c r="K3129" s="279"/>
      <c r="L3129" s="279"/>
      <c r="M3129" s="279"/>
      <c r="N3129" s="279"/>
      <c r="O3129" s="279"/>
      <c r="P3129" s="279"/>
      <c r="Q3129" s="317"/>
      <c r="R3129" s="318"/>
      <c r="S3129" s="317"/>
      <c r="T3129" s="318"/>
      <c r="U3129" s="317"/>
      <c r="V3129" s="318"/>
      <c r="W3129" s="317"/>
      <c r="X3129" s="318"/>
      <c r="Y3129" s="317"/>
      <c r="Z3129" s="318"/>
      <c r="AA3129" s="317"/>
      <c r="AB3129" s="318"/>
      <c r="AC3129" s="317"/>
      <c r="AD3129" s="318"/>
      <c r="AG3129">
        <f t="shared" si="1386"/>
        <v>0</v>
      </c>
      <c r="AL3129">
        <f t="shared" si="1387"/>
        <v>0</v>
      </c>
      <c r="AN3129" s="167" t="b">
        <f t="shared" si="1388"/>
        <v>0</v>
      </c>
      <c r="AO3129" s="167" t="str">
        <f t="shared" si="1389"/>
        <v/>
      </c>
      <c r="AP3129" s="167" t="b">
        <f t="shared" si="1390"/>
        <v>0</v>
      </c>
      <c r="AQ3129" t="str">
        <f t="shared" si="1391"/>
        <v/>
      </c>
      <c r="AR3129" s="167" t="b">
        <f t="shared" si="1392"/>
        <v>0</v>
      </c>
    </row>
    <row r="3130" spans="1:44" ht="15" customHeight="1">
      <c r="A3130" s="166"/>
      <c r="B3130" s="7"/>
      <c r="C3130" s="220" t="s">
        <v>1323</v>
      </c>
      <c r="D3130" s="319"/>
      <c r="E3130" s="319"/>
      <c r="F3130" s="319"/>
      <c r="G3130" s="319"/>
      <c r="H3130" s="319"/>
      <c r="I3130" s="279"/>
      <c r="J3130" s="279"/>
      <c r="K3130" s="279"/>
      <c r="L3130" s="279"/>
      <c r="M3130" s="279"/>
      <c r="N3130" s="279"/>
      <c r="O3130" s="279"/>
      <c r="P3130" s="279"/>
      <c r="Q3130" s="317"/>
      <c r="R3130" s="318"/>
      <c r="S3130" s="317"/>
      <c r="T3130" s="318"/>
      <c r="U3130" s="317"/>
      <c r="V3130" s="318"/>
      <c r="W3130" s="317"/>
      <c r="X3130" s="318"/>
      <c r="Y3130" s="317"/>
      <c r="Z3130" s="318"/>
      <c r="AA3130" s="317"/>
      <c r="AB3130" s="318"/>
      <c r="AC3130" s="317"/>
      <c r="AD3130" s="318"/>
      <c r="AG3130">
        <f t="shared" si="1386"/>
        <v>0</v>
      </c>
      <c r="AL3130">
        <f t="shared" si="1387"/>
        <v>0</v>
      </c>
      <c r="AN3130" s="167" t="b">
        <f t="shared" si="1388"/>
        <v>0</v>
      </c>
      <c r="AO3130" s="167" t="str">
        <f t="shared" si="1389"/>
        <v/>
      </c>
      <c r="AP3130" s="167" t="b">
        <f t="shared" si="1390"/>
        <v>0</v>
      </c>
      <c r="AQ3130" t="str">
        <f t="shared" si="1391"/>
        <v/>
      </c>
      <c r="AR3130" s="167" t="b">
        <f t="shared" si="1392"/>
        <v>0</v>
      </c>
    </row>
    <row r="3131" spans="1:44" ht="15" customHeight="1">
      <c r="A3131" s="166"/>
      <c r="B3131" s="7"/>
      <c r="C3131" s="220" t="s">
        <v>1324</v>
      </c>
      <c r="D3131" s="319"/>
      <c r="E3131" s="319"/>
      <c r="F3131" s="319"/>
      <c r="G3131" s="319"/>
      <c r="H3131" s="319"/>
      <c r="I3131" s="279"/>
      <c r="J3131" s="279"/>
      <c r="K3131" s="279"/>
      <c r="L3131" s="279"/>
      <c r="M3131" s="279"/>
      <c r="N3131" s="279"/>
      <c r="O3131" s="279"/>
      <c r="P3131" s="279"/>
      <c r="Q3131" s="317"/>
      <c r="R3131" s="318"/>
      <c r="S3131" s="317"/>
      <c r="T3131" s="318"/>
      <c r="U3131" s="317"/>
      <c r="V3131" s="318"/>
      <c r="W3131" s="317"/>
      <c r="X3131" s="318"/>
      <c r="Y3131" s="317"/>
      <c r="Z3131" s="318"/>
      <c r="AA3131" s="317"/>
      <c r="AB3131" s="318"/>
      <c r="AC3131" s="317"/>
      <c r="AD3131" s="318"/>
      <c r="AG3131">
        <f t="shared" si="1386"/>
        <v>0</v>
      </c>
      <c r="AL3131">
        <f t="shared" si="1387"/>
        <v>0</v>
      </c>
      <c r="AN3131" s="167" t="b">
        <f t="shared" si="1388"/>
        <v>0</v>
      </c>
      <c r="AO3131" s="167" t="str">
        <f t="shared" si="1389"/>
        <v/>
      </c>
      <c r="AP3131" s="167" t="b">
        <f t="shared" si="1390"/>
        <v>0</v>
      </c>
      <c r="AQ3131" t="str">
        <f t="shared" si="1391"/>
        <v/>
      </c>
      <c r="AR3131" s="167" t="b">
        <f t="shared" si="1392"/>
        <v>0</v>
      </c>
    </row>
    <row r="3132" spans="1:44" ht="15" customHeight="1">
      <c r="A3132" s="166"/>
      <c r="B3132" s="7"/>
      <c r="C3132" s="220" t="s">
        <v>1325</v>
      </c>
      <c r="D3132" s="319"/>
      <c r="E3132" s="319"/>
      <c r="F3132" s="319"/>
      <c r="G3132" s="319"/>
      <c r="H3132" s="319"/>
      <c r="I3132" s="279"/>
      <c r="J3132" s="279"/>
      <c r="K3132" s="279"/>
      <c r="L3132" s="279"/>
      <c r="M3132" s="279"/>
      <c r="N3132" s="279"/>
      <c r="O3132" s="279"/>
      <c r="P3132" s="279"/>
      <c r="Q3132" s="317"/>
      <c r="R3132" s="318"/>
      <c r="S3132" s="317"/>
      <c r="T3132" s="318"/>
      <c r="U3132" s="317"/>
      <c r="V3132" s="318"/>
      <c r="W3132" s="317"/>
      <c r="X3132" s="318"/>
      <c r="Y3132" s="317"/>
      <c r="Z3132" s="318"/>
      <c r="AA3132" s="317"/>
      <c r="AB3132" s="318"/>
      <c r="AC3132" s="317"/>
      <c r="AD3132" s="318"/>
      <c r="AG3132">
        <f t="shared" si="1386"/>
        <v>0</v>
      </c>
      <c r="AL3132">
        <f t="shared" si="1387"/>
        <v>0</v>
      </c>
      <c r="AN3132" s="167" t="b">
        <f t="shared" si="1388"/>
        <v>0</v>
      </c>
      <c r="AO3132" s="167" t="str">
        <f t="shared" si="1389"/>
        <v/>
      </c>
      <c r="AP3132" s="167" t="b">
        <f t="shared" si="1390"/>
        <v>0</v>
      </c>
      <c r="AQ3132" t="str">
        <f t="shared" si="1391"/>
        <v/>
      </c>
      <c r="AR3132" s="167" t="b">
        <f t="shared" si="1392"/>
        <v>0</v>
      </c>
    </row>
    <row r="3133" spans="1:44" ht="15" customHeight="1">
      <c r="A3133" s="166"/>
      <c r="B3133" s="7"/>
      <c r="C3133" s="220" t="s">
        <v>1326</v>
      </c>
      <c r="D3133" s="319"/>
      <c r="E3133" s="319"/>
      <c r="F3133" s="319"/>
      <c r="G3133" s="319"/>
      <c r="H3133" s="319"/>
      <c r="I3133" s="279"/>
      <c r="J3133" s="279"/>
      <c r="K3133" s="279"/>
      <c r="L3133" s="279"/>
      <c r="M3133" s="279"/>
      <c r="N3133" s="279"/>
      <c r="O3133" s="279"/>
      <c r="P3133" s="279"/>
      <c r="Q3133" s="317"/>
      <c r="R3133" s="318"/>
      <c r="S3133" s="317"/>
      <c r="T3133" s="318"/>
      <c r="U3133" s="317"/>
      <c r="V3133" s="318"/>
      <c r="W3133" s="317"/>
      <c r="X3133" s="318"/>
      <c r="Y3133" s="317"/>
      <c r="Z3133" s="318"/>
      <c r="AA3133" s="317"/>
      <c r="AB3133" s="318"/>
      <c r="AC3133" s="317"/>
      <c r="AD3133" s="318"/>
      <c r="AG3133">
        <f t="shared" si="1386"/>
        <v>0</v>
      </c>
      <c r="AL3133">
        <f t="shared" si="1387"/>
        <v>0</v>
      </c>
      <c r="AN3133" s="167" t="b">
        <f t="shared" si="1388"/>
        <v>0</v>
      </c>
      <c r="AO3133" s="167" t="str">
        <f t="shared" si="1389"/>
        <v/>
      </c>
      <c r="AP3133" s="167" t="b">
        <f t="shared" si="1390"/>
        <v>0</v>
      </c>
      <c r="AQ3133" t="str">
        <f t="shared" si="1391"/>
        <v/>
      </c>
      <c r="AR3133" s="167" t="b">
        <f t="shared" si="1392"/>
        <v>0</v>
      </c>
    </row>
    <row r="3134" spans="1:44" ht="15" customHeight="1">
      <c r="A3134" s="166"/>
      <c r="B3134" s="7"/>
      <c r="C3134" s="220" t="s">
        <v>1327</v>
      </c>
      <c r="D3134" s="319"/>
      <c r="E3134" s="319"/>
      <c r="F3134" s="319"/>
      <c r="G3134" s="319"/>
      <c r="H3134" s="319"/>
      <c r="I3134" s="279"/>
      <c r="J3134" s="279"/>
      <c r="K3134" s="279"/>
      <c r="L3134" s="279"/>
      <c r="M3134" s="279"/>
      <c r="N3134" s="279"/>
      <c r="O3134" s="279"/>
      <c r="P3134" s="279"/>
      <c r="Q3134" s="317"/>
      <c r="R3134" s="318"/>
      <c r="S3134" s="317"/>
      <c r="T3134" s="318"/>
      <c r="U3134" s="317"/>
      <c r="V3134" s="318"/>
      <c r="W3134" s="317"/>
      <c r="X3134" s="318"/>
      <c r="Y3134" s="317"/>
      <c r="Z3134" s="318"/>
      <c r="AA3134" s="317"/>
      <c r="AB3134" s="318"/>
      <c r="AC3134" s="317"/>
      <c r="AD3134" s="318"/>
      <c r="AG3134">
        <f t="shared" si="1386"/>
        <v>0</v>
      </c>
      <c r="AL3134">
        <f t="shared" si="1387"/>
        <v>0</v>
      </c>
      <c r="AN3134" s="167" t="b">
        <f t="shared" si="1388"/>
        <v>0</v>
      </c>
      <c r="AO3134" s="167" t="str">
        <f t="shared" si="1389"/>
        <v/>
      </c>
      <c r="AP3134" s="167" t="b">
        <f t="shared" si="1390"/>
        <v>0</v>
      </c>
      <c r="AQ3134" t="str">
        <f t="shared" si="1391"/>
        <v/>
      </c>
      <c r="AR3134" s="167" t="b">
        <f t="shared" si="1392"/>
        <v>0</v>
      </c>
    </row>
    <row r="3135" spans="1:44" ht="15" customHeight="1">
      <c r="A3135" s="166"/>
      <c r="B3135" s="7"/>
      <c r="C3135" s="220" t="s">
        <v>1328</v>
      </c>
      <c r="D3135" s="319"/>
      <c r="E3135" s="319"/>
      <c r="F3135" s="319"/>
      <c r="G3135" s="319"/>
      <c r="H3135" s="319"/>
      <c r="I3135" s="279"/>
      <c r="J3135" s="279"/>
      <c r="K3135" s="279"/>
      <c r="L3135" s="279"/>
      <c r="M3135" s="279"/>
      <c r="N3135" s="279"/>
      <c r="O3135" s="279"/>
      <c r="P3135" s="279"/>
      <c r="Q3135" s="317"/>
      <c r="R3135" s="318"/>
      <c r="S3135" s="317"/>
      <c r="T3135" s="318"/>
      <c r="U3135" s="317"/>
      <c r="V3135" s="318"/>
      <c r="W3135" s="317"/>
      <c r="X3135" s="318"/>
      <c r="Y3135" s="317"/>
      <c r="Z3135" s="318"/>
      <c r="AA3135" s="317"/>
      <c r="AB3135" s="318"/>
      <c r="AC3135" s="317"/>
      <c r="AD3135" s="318"/>
      <c r="AG3135">
        <f t="shared" si="1386"/>
        <v>0</v>
      </c>
      <c r="AL3135">
        <f t="shared" si="1387"/>
        <v>0</v>
      </c>
      <c r="AN3135" s="167" t="b">
        <f t="shared" si="1388"/>
        <v>0</v>
      </c>
      <c r="AO3135" s="167" t="str">
        <f t="shared" si="1389"/>
        <v/>
      </c>
      <c r="AP3135" s="167" t="b">
        <f t="shared" si="1390"/>
        <v>0</v>
      </c>
      <c r="AQ3135" t="str">
        <f t="shared" si="1391"/>
        <v/>
      </c>
      <c r="AR3135" s="167" t="b">
        <f t="shared" si="1392"/>
        <v>0</v>
      </c>
    </row>
    <row r="3136" spans="1:44" ht="15" customHeight="1">
      <c r="A3136" s="166"/>
      <c r="B3136" s="7"/>
      <c r="C3136" s="220" t="s">
        <v>1329</v>
      </c>
      <c r="D3136" s="319"/>
      <c r="E3136" s="319"/>
      <c r="F3136" s="319"/>
      <c r="G3136" s="319"/>
      <c r="H3136" s="319"/>
      <c r="I3136" s="279"/>
      <c r="J3136" s="279"/>
      <c r="K3136" s="279"/>
      <c r="L3136" s="279"/>
      <c r="M3136" s="279"/>
      <c r="N3136" s="279"/>
      <c r="O3136" s="279"/>
      <c r="P3136" s="279"/>
      <c r="Q3136" s="317"/>
      <c r="R3136" s="318"/>
      <c r="S3136" s="317"/>
      <c r="T3136" s="318"/>
      <c r="U3136" s="317"/>
      <c r="V3136" s="318"/>
      <c r="W3136" s="317"/>
      <c r="X3136" s="318"/>
      <c r="Y3136" s="317"/>
      <c r="Z3136" s="318"/>
      <c r="AA3136" s="317"/>
      <c r="AB3136" s="318"/>
      <c r="AC3136" s="317"/>
      <c r="AD3136" s="318"/>
      <c r="AG3136">
        <f t="shared" si="1386"/>
        <v>0</v>
      </c>
      <c r="AL3136">
        <f t="shared" si="1387"/>
        <v>0</v>
      </c>
      <c r="AN3136" s="167" t="b">
        <f t="shared" si="1388"/>
        <v>0</v>
      </c>
      <c r="AO3136" s="167" t="str">
        <f t="shared" si="1389"/>
        <v/>
      </c>
      <c r="AP3136" s="167" t="b">
        <f t="shared" si="1390"/>
        <v>0</v>
      </c>
      <c r="AQ3136" t="str">
        <f t="shared" si="1391"/>
        <v/>
      </c>
      <c r="AR3136" s="167" t="b">
        <f t="shared" si="1392"/>
        <v>0</v>
      </c>
    </row>
    <row r="3137" spans="1:44" ht="15" customHeight="1">
      <c r="A3137" s="166"/>
      <c r="B3137" s="7"/>
      <c r="C3137" s="220" t="s">
        <v>1330</v>
      </c>
      <c r="D3137" s="319"/>
      <c r="E3137" s="319"/>
      <c r="F3137" s="319"/>
      <c r="G3137" s="319"/>
      <c r="H3137" s="319"/>
      <c r="I3137" s="279"/>
      <c r="J3137" s="279"/>
      <c r="K3137" s="279"/>
      <c r="L3137" s="279"/>
      <c r="M3137" s="279"/>
      <c r="N3137" s="279"/>
      <c r="O3137" s="279"/>
      <c r="P3137" s="279"/>
      <c r="Q3137" s="317"/>
      <c r="R3137" s="318"/>
      <c r="S3137" s="317"/>
      <c r="T3137" s="318"/>
      <c r="U3137" s="317"/>
      <c r="V3137" s="318"/>
      <c r="W3137" s="317"/>
      <c r="X3137" s="318"/>
      <c r="Y3137" s="317"/>
      <c r="Z3137" s="318"/>
      <c r="AA3137" s="317"/>
      <c r="AB3137" s="318"/>
      <c r="AC3137" s="317"/>
      <c r="AD3137" s="318"/>
      <c r="AG3137">
        <f t="shared" si="1386"/>
        <v>0</v>
      </c>
      <c r="AL3137">
        <f t="shared" si="1387"/>
        <v>0</v>
      </c>
      <c r="AN3137" s="167" t="b">
        <f t="shared" si="1388"/>
        <v>0</v>
      </c>
      <c r="AO3137" s="167" t="str">
        <f t="shared" si="1389"/>
        <v/>
      </c>
      <c r="AP3137" s="167" t="b">
        <f t="shared" si="1390"/>
        <v>0</v>
      </c>
      <c r="AQ3137" t="str">
        <f t="shared" si="1391"/>
        <v/>
      </c>
      <c r="AR3137" s="167" t="b">
        <f t="shared" si="1392"/>
        <v>0</v>
      </c>
    </row>
    <row r="3138" spans="1:44" ht="15" customHeight="1">
      <c r="A3138" s="166"/>
      <c r="B3138" s="7"/>
      <c r="C3138" s="220" t="s">
        <v>1331</v>
      </c>
      <c r="D3138" s="319"/>
      <c r="E3138" s="319"/>
      <c r="F3138" s="319"/>
      <c r="G3138" s="319"/>
      <c r="H3138" s="319"/>
      <c r="I3138" s="279"/>
      <c r="J3138" s="279"/>
      <c r="K3138" s="279"/>
      <c r="L3138" s="279"/>
      <c r="M3138" s="279"/>
      <c r="N3138" s="279"/>
      <c r="O3138" s="279"/>
      <c r="P3138" s="279"/>
      <c r="Q3138" s="317"/>
      <c r="R3138" s="318"/>
      <c r="S3138" s="317"/>
      <c r="T3138" s="318"/>
      <c r="U3138" s="317"/>
      <c r="V3138" s="318"/>
      <c r="W3138" s="317"/>
      <c r="X3138" s="318"/>
      <c r="Y3138" s="317"/>
      <c r="Z3138" s="318"/>
      <c r="AA3138" s="317"/>
      <c r="AB3138" s="318"/>
      <c r="AC3138" s="317"/>
      <c r="AD3138" s="318"/>
      <c r="AG3138">
        <f t="shared" si="1386"/>
        <v>0</v>
      </c>
      <c r="AL3138">
        <f t="shared" si="1387"/>
        <v>0</v>
      </c>
      <c r="AN3138" s="167" t="b">
        <f t="shared" si="1388"/>
        <v>0</v>
      </c>
      <c r="AO3138" s="167" t="str">
        <f t="shared" si="1389"/>
        <v/>
      </c>
      <c r="AP3138" s="167" t="b">
        <f t="shared" si="1390"/>
        <v>0</v>
      </c>
      <c r="AQ3138" t="str">
        <f t="shared" si="1391"/>
        <v/>
      </c>
      <c r="AR3138" s="167" t="b">
        <f t="shared" si="1392"/>
        <v>0</v>
      </c>
    </row>
    <row r="3139" spans="1:44" ht="15" customHeight="1">
      <c r="A3139" s="166"/>
      <c r="B3139" s="7"/>
      <c r="C3139" s="220" t="s">
        <v>1332</v>
      </c>
      <c r="D3139" s="319"/>
      <c r="E3139" s="319"/>
      <c r="F3139" s="319"/>
      <c r="G3139" s="319"/>
      <c r="H3139" s="319"/>
      <c r="I3139" s="279"/>
      <c r="J3139" s="279"/>
      <c r="K3139" s="279"/>
      <c r="L3139" s="279"/>
      <c r="M3139" s="279"/>
      <c r="N3139" s="279"/>
      <c r="O3139" s="279"/>
      <c r="P3139" s="279"/>
      <c r="Q3139" s="317"/>
      <c r="R3139" s="318"/>
      <c r="S3139" s="317"/>
      <c r="T3139" s="318"/>
      <c r="U3139" s="317"/>
      <c r="V3139" s="318"/>
      <c r="W3139" s="317"/>
      <c r="X3139" s="318"/>
      <c r="Y3139" s="317"/>
      <c r="Z3139" s="318"/>
      <c r="AA3139" s="317"/>
      <c r="AB3139" s="318"/>
      <c r="AC3139" s="317"/>
      <c r="AD3139" s="318"/>
      <c r="AG3139">
        <f t="shared" si="1386"/>
        <v>0</v>
      </c>
      <c r="AL3139">
        <f t="shared" si="1387"/>
        <v>0</v>
      </c>
      <c r="AN3139" s="167" t="b">
        <f t="shared" si="1388"/>
        <v>0</v>
      </c>
      <c r="AO3139" s="167" t="str">
        <f t="shared" si="1389"/>
        <v/>
      </c>
      <c r="AP3139" s="167" t="b">
        <f t="shared" si="1390"/>
        <v>0</v>
      </c>
      <c r="AQ3139" t="str">
        <f t="shared" si="1391"/>
        <v/>
      </c>
      <c r="AR3139" s="167" t="b">
        <f t="shared" si="1392"/>
        <v>0</v>
      </c>
    </row>
    <row r="3140" spans="1:44" ht="15" customHeight="1">
      <c r="A3140" s="166"/>
      <c r="B3140" s="7"/>
      <c r="C3140" s="220" t="s">
        <v>1333</v>
      </c>
      <c r="D3140" s="319"/>
      <c r="E3140" s="319"/>
      <c r="F3140" s="319"/>
      <c r="G3140" s="319"/>
      <c r="H3140" s="319"/>
      <c r="I3140" s="279"/>
      <c r="J3140" s="279"/>
      <c r="K3140" s="279"/>
      <c r="L3140" s="279"/>
      <c r="M3140" s="279"/>
      <c r="N3140" s="279"/>
      <c r="O3140" s="279"/>
      <c r="P3140" s="279"/>
      <c r="Q3140" s="317"/>
      <c r="R3140" s="318"/>
      <c r="S3140" s="317"/>
      <c r="T3140" s="318"/>
      <c r="U3140" s="317"/>
      <c r="V3140" s="318"/>
      <c r="W3140" s="317"/>
      <c r="X3140" s="318"/>
      <c r="Y3140" s="317"/>
      <c r="Z3140" s="318"/>
      <c r="AA3140" s="317"/>
      <c r="AB3140" s="318"/>
      <c r="AC3140" s="317"/>
      <c r="AD3140" s="318"/>
      <c r="AG3140">
        <f t="shared" si="1386"/>
        <v>0</v>
      </c>
      <c r="AL3140">
        <f t="shared" si="1387"/>
        <v>0</v>
      </c>
      <c r="AN3140" s="167" t="b">
        <f t="shared" si="1388"/>
        <v>0</v>
      </c>
      <c r="AO3140" s="167" t="str">
        <f t="shared" si="1389"/>
        <v/>
      </c>
      <c r="AP3140" s="167" t="b">
        <f t="shared" si="1390"/>
        <v>0</v>
      </c>
      <c r="AQ3140" t="str">
        <f t="shared" si="1391"/>
        <v/>
      </c>
      <c r="AR3140" s="167" t="b">
        <f t="shared" si="1392"/>
        <v>0</v>
      </c>
    </row>
    <row r="3141" spans="1:44" ht="15" customHeight="1">
      <c r="A3141" s="166"/>
      <c r="B3141" s="7"/>
      <c r="C3141" s="220" t="s">
        <v>1334</v>
      </c>
      <c r="D3141" s="319"/>
      <c r="E3141" s="319"/>
      <c r="F3141" s="319"/>
      <c r="G3141" s="319"/>
      <c r="H3141" s="319"/>
      <c r="I3141" s="279"/>
      <c r="J3141" s="279"/>
      <c r="K3141" s="279"/>
      <c r="L3141" s="279"/>
      <c r="M3141" s="279"/>
      <c r="N3141" s="279"/>
      <c r="O3141" s="279"/>
      <c r="P3141" s="279"/>
      <c r="Q3141" s="317"/>
      <c r="R3141" s="318"/>
      <c r="S3141" s="317"/>
      <c r="T3141" s="318"/>
      <c r="U3141" s="317"/>
      <c r="V3141" s="318"/>
      <c r="W3141" s="317"/>
      <c r="X3141" s="318"/>
      <c r="Y3141" s="317"/>
      <c r="Z3141" s="318"/>
      <c r="AA3141" s="317"/>
      <c r="AB3141" s="318"/>
      <c r="AC3141" s="317"/>
      <c r="AD3141" s="318"/>
      <c r="AG3141">
        <f t="shared" si="1386"/>
        <v>0</v>
      </c>
      <c r="AL3141">
        <f t="shared" si="1387"/>
        <v>0</v>
      </c>
      <c r="AN3141" s="167" t="b">
        <f t="shared" si="1388"/>
        <v>0</v>
      </c>
      <c r="AO3141" s="167" t="str">
        <f t="shared" si="1389"/>
        <v/>
      </c>
      <c r="AP3141" s="167" t="b">
        <f t="shared" si="1390"/>
        <v>0</v>
      </c>
      <c r="AQ3141" t="str">
        <f t="shared" si="1391"/>
        <v/>
      </c>
      <c r="AR3141" s="167" t="b">
        <f t="shared" si="1392"/>
        <v>0</v>
      </c>
    </row>
    <row r="3142" spans="1:44" ht="15" customHeight="1">
      <c r="A3142" s="166"/>
      <c r="B3142" s="7"/>
      <c r="C3142" s="220" t="s">
        <v>1335</v>
      </c>
      <c r="D3142" s="319"/>
      <c r="E3142" s="319"/>
      <c r="F3142" s="319"/>
      <c r="G3142" s="319"/>
      <c r="H3142" s="319"/>
      <c r="I3142" s="279"/>
      <c r="J3142" s="279"/>
      <c r="K3142" s="279"/>
      <c r="L3142" s="279"/>
      <c r="M3142" s="279"/>
      <c r="N3142" s="279"/>
      <c r="O3142" s="279"/>
      <c r="P3142" s="279"/>
      <c r="Q3142" s="317"/>
      <c r="R3142" s="318"/>
      <c r="S3142" s="317"/>
      <c r="T3142" s="318"/>
      <c r="U3142" s="317"/>
      <c r="V3142" s="318"/>
      <c r="W3142" s="317"/>
      <c r="X3142" s="318"/>
      <c r="Y3142" s="317"/>
      <c r="Z3142" s="318"/>
      <c r="AA3142" s="317"/>
      <c r="AB3142" s="318"/>
      <c r="AC3142" s="317"/>
      <c r="AD3142" s="318"/>
      <c r="AG3142">
        <f t="shared" si="1386"/>
        <v>0</v>
      </c>
      <c r="AL3142">
        <f t="shared" si="1387"/>
        <v>0</v>
      </c>
      <c r="AN3142" s="167" t="b">
        <f t="shared" si="1388"/>
        <v>0</v>
      </c>
      <c r="AO3142" s="167" t="str">
        <f t="shared" si="1389"/>
        <v/>
      </c>
      <c r="AP3142" s="167" t="b">
        <f t="shared" si="1390"/>
        <v>0</v>
      </c>
      <c r="AQ3142" t="str">
        <f t="shared" si="1391"/>
        <v/>
      </c>
      <c r="AR3142" s="167" t="b">
        <f t="shared" si="1392"/>
        <v>0</v>
      </c>
    </row>
    <row r="3143" spans="1:44" ht="15" customHeight="1">
      <c r="A3143" s="166"/>
      <c r="B3143" s="7"/>
      <c r="C3143" s="220" t="s">
        <v>1336</v>
      </c>
      <c r="D3143" s="319"/>
      <c r="E3143" s="319"/>
      <c r="F3143" s="319"/>
      <c r="G3143" s="319"/>
      <c r="H3143" s="319"/>
      <c r="I3143" s="279"/>
      <c r="J3143" s="279"/>
      <c r="K3143" s="279"/>
      <c r="L3143" s="279"/>
      <c r="M3143" s="279"/>
      <c r="N3143" s="279"/>
      <c r="O3143" s="279"/>
      <c r="P3143" s="279"/>
      <c r="Q3143" s="317"/>
      <c r="R3143" s="318"/>
      <c r="S3143" s="317"/>
      <c r="T3143" s="318"/>
      <c r="U3143" s="317"/>
      <c r="V3143" s="318"/>
      <c r="W3143" s="317"/>
      <c r="X3143" s="318"/>
      <c r="Y3143" s="317"/>
      <c r="Z3143" s="318"/>
      <c r="AA3143" s="317"/>
      <c r="AB3143" s="318"/>
      <c r="AC3143" s="317"/>
      <c r="AD3143" s="318"/>
      <c r="AG3143">
        <f t="shared" si="1386"/>
        <v>0</v>
      </c>
      <c r="AL3143">
        <f t="shared" si="1387"/>
        <v>0</v>
      </c>
      <c r="AN3143" s="167" t="b">
        <f t="shared" si="1388"/>
        <v>0</v>
      </c>
      <c r="AO3143" s="167" t="str">
        <f t="shared" si="1389"/>
        <v/>
      </c>
      <c r="AP3143" s="167" t="b">
        <f t="shared" si="1390"/>
        <v>0</v>
      </c>
      <c r="AQ3143" t="str">
        <f t="shared" si="1391"/>
        <v/>
      </c>
      <c r="AR3143" s="167" t="b">
        <f t="shared" si="1392"/>
        <v>0</v>
      </c>
    </row>
    <row r="3144" spans="1:44" ht="15" customHeight="1">
      <c r="A3144" s="166"/>
      <c r="B3144" s="7"/>
      <c r="C3144" s="220" t="s">
        <v>1337</v>
      </c>
      <c r="D3144" s="319"/>
      <c r="E3144" s="319"/>
      <c r="F3144" s="319"/>
      <c r="G3144" s="319"/>
      <c r="H3144" s="319"/>
      <c r="I3144" s="279"/>
      <c r="J3144" s="279"/>
      <c r="K3144" s="279"/>
      <c r="L3144" s="279"/>
      <c r="M3144" s="279"/>
      <c r="N3144" s="279"/>
      <c r="O3144" s="279"/>
      <c r="P3144" s="279"/>
      <c r="Q3144" s="317"/>
      <c r="R3144" s="318"/>
      <c r="S3144" s="317"/>
      <c r="T3144" s="318"/>
      <c r="U3144" s="317"/>
      <c r="V3144" s="318"/>
      <c r="W3144" s="317"/>
      <c r="X3144" s="318"/>
      <c r="Y3144" s="317"/>
      <c r="Z3144" s="318"/>
      <c r="AA3144" s="317"/>
      <c r="AB3144" s="318"/>
      <c r="AC3144" s="317"/>
      <c r="AD3144" s="318"/>
      <c r="AG3144">
        <f t="shared" si="1386"/>
        <v>0</v>
      </c>
      <c r="AL3144">
        <f t="shared" si="1387"/>
        <v>0</v>
      </c>
      <c r="AN3144" s="167" t="b">
        <f t="shared" si="1388"/>
        <v>0</v>
      </c>
      <c r="AO3144" s="167" t="str">
        <f t="shared" si="1389"/>
        <v/>
      </c>
      <c r="AP3144" s="167" t="b">
        <f t="shared" si="1390"/>
        <v>0</v>
      </c>
      <c r="AQ3144" t="str">
        <f t="shared" si="1391"/>
        <v/>
      </c>
      <c r="AR3144" s="167" t="b">
        <f t="shared" si="1392"/>
        <v>0</v>
      </c>
    </row>
    <row r="3145" spans="1:44" ht="15" customHeight="1">
      <c r="A3145" s="166"/>
      <c r="B3145" s="7"/>
      <c r="C3145" s="220" t="s">
        <v>1338</v>
      </c>
      <c r="D3145" s="319"/>
      <c r="E3145" s="319"/>
      <c r="F3145" s="319"/>
      <c r="G3145" s="319"/>
      <c r="H3145" s="319"/>
      <c r="I3145" s="279"/>
      <c r="J3145" s="279"/>
      <c r="K3145" s="279"/>
      <c r="L3145" s="279"/>
      <c r="M3145" s="279"/>
      <c r="N3145" s="279"/>
      <c r="O3145" s="279"/>
      <c r="P3145" s="279"/>
      <c r="Q3145" s="317"/>
      <c r="R3145" s="318"/>
      <c r="S3145" s="317"/>
      <c r="T3145" s="318"/>
      <c r="U3145" s="317"/>
      <c r="V3145" s="318"/>
      <c r="W3145" s="317"/>
      <c r="X3145" s="318"/>
      <c r="Y3145" s="317"/>
      <c r="Z3145" s="318"/>
      <c r="AA3145" s="317"/>
      <c r="AB3145" s="318"/>
      <c r="AC3145" s="317"/>
      <c r="AD3145" s="318"/>
      <c r="AG3145">
        <f t="shared" si="1386"/>
        <v>0</v>
      </c>
      <c r="AL3145">
        <f t="shared" si="1387"/>
        <v>0</v>
      </c>
      <c r="AN3145" s="167" t="b">
        <f t="shared" si="1388"/>
        <v>0</v>
      </c>
      <c r="AO3145" s="167" t="str">
        <f t="shared" si="1389"/>
        <v/>
      </c>
      <c r="AP3145" s="167" t="b">
        <f t="shared" si="1390"/>
        <v>0</v>
      </c>
      <c r="AQ3145" t="str">
        <f t="shared" si="1391"/>
        <v/>
      </c>
      <c r="AR3145" s="167" t="b">
        <f t="shared" si="1392"/>
        <v>0</v>
      </c>
    </row>
    <row r="3146" spans="1:44" ht="15" customHeight="1">
      <c r="A3146" s="166"/>
      <c r="B3146" s="7"/>
      <c r="C3146" s="220" t="s">
        <v>1339</v>
      </c>
      <c r="D3146" s="319"/>
      <c r="E3146" s="319"/>
      <c r="F3146" s="319"/>
      <c r="G3146" s="319"/>
      <c r="H3146" s="319"/>
      <c r="I3146" s="279"/>
      <c r="J3146" s="279"/>
      <c r="K3146" s="279"/>
      <c r="L3146" s="279"/>
      <c r="M3146" s="279"/>
      <c r="N3146" s="279"/>
      <c r="O3146" s="279"/>
      <c r="P3146" s="279"/>
      <c r="Q3146" s="317"/>
      <c r="R3146" s="318"/>
      <c r="S3146" s="317"/>
      <c r="T3146" s="318"/>
      <c r="U3146" s="317"/>
      <c r="V3146" s="318"/>
      <c r="W3146" s="317"/>
      <c r="X3146" s="318"/>
      <c r="Y3146" s="317"/>
      <c r="Z3146" s="318"/>
      <c r="AA3146" s="317"/>
      <c r="AB3146" s="318"/>
      <c r="AC3146" s="317"/>
      <c r="AD3146" s="318"/>
      <c r="AG3146">
        <f t="shared" si="1386"/>
        <v>0</v>
      </c>
      <c r="AL3146">
        <f t="shared" si="1387"/>
        <v>0</v>
      </c>
      <c r="AN3146" s="167" t="b">
        <f t="shared" si="1388"/>
        <v>0</v>
      </c>
      <c r="AO3146" s="167" t="str">
        <f t="shared" si="1389"/>
        <v/>
      </c>
      <c r="AP3146" s="167" t="b">
        <f t="shared" si="1390"/>
        <v>0</v>
      </c>
      <c r="AQ3146" t="str">
        <f t="shared" si="1391"/>
        <v/>
      </c>
      <c r="AR3146" s="167" t="b">
        <f t="shared" si="1392"/>
        <v>0</v>
      </c>
    </row>
    <row r="3147" spans="1:44" ht="15" customHeight="1">
      <c r="A3147" s="166"/>
      <c r="B3147" s="7"/>
      <c r="C3147" s="220" t="s">
        <v>1340</v>
      </c>
      <c r="D3147" s="319"/>
      <c r="E3147" s="319"/>
      <c r="F3147" s="319"/>
      <c r="G3147" s="319"/>
      <c r="H3147" s="319"/>
      <c r="I3147" s="279"/>
      <c r="J3147" s="279"/>
      <c r="K3147" s="279"/>
      <c r="L3147" s="279"/>
      <c r="M3147" s="279"/>
      <c r="N3147" s="279"/>
      <c r="O3147" s="279"/>
      <c r="P3147" s="279"/>
      <c r="Q3147" s="317"/>
      <c r="R3147" s="318"/>
      <c r="S3147" s="317"/>
      <c r="T3147" s="318"/>
      <c r="U3147" s="317"/>
      <c r="V3147" s="318"/>
      <c r="W3147" s="317"/>
      <c r="X3147" s="318"/>
      <c r="Y3147" s="317"/>
      <c r="Z3147" s="318"/>
      <c r="AA3147" s="317"/>
      <c r="AB3147" s="318"/>
      <c r="AC3147" s="317"/>
      <c r="AD3147" s="318"/>
      <c r="AG3147">
        <f t="shared" si="1386"/>
        <v>0</v>
      </c>
      <c r="AL3147">
        <f t="shared" si="1387"/>
        <v>0</v>
      </c>
      <c r="AN3147" s="167" t="b">
        <f t="shared" si="1388"/>
        <v>0</v>
      </c>
      <c r="AO3147" s="167" t="str">
        <f t="shared" si="1389"/>
        <v/>
      </c>
      <c r="AP3147" s="167" t="b">
        <f t="shared" si="1390"/>
        <v>0</v>
      </c>
      <c r="AQ3147" t="str">
        <f t="shared" si="1391"/>
        <v/>
      </c>
      <c r="AR3147" s="167" t="b">
        <f t="shared" si="1392"/>
        <v>0</v>
      </c>
    </row>
    <row r="3148" spans="1:44" ht="15" customHeight="1">
      <c r="A3148" s="166"/>
      <c r="B3148" s="7"/>
      <c r="C3148" s="220" t="s">
        <v>1341</v>
      </c>
      <c r="D3148" s="319"/>
      <c r="E3148" s="319"/>
      <c r="F3148" s="319"/>
      <c r="G3148" s="319"/>
      <c r="H3148" s="319"/>
      <c r="I3148" s="279"/>
      <c r="J3148" s="279"/>
      <c r="K3148" s="279"/>
      <c r="L3148" s="279"/>
      <c r="M3148" s="279"/>
      <c r="N3148" s="279"/>
      <c r="O3148" s="279"/>
      <c r="P3148" s="279"/>
      <c r="Q3148" s="317"/>
      <c r="R3148" s="318"/>
      <c r="S3148" s="317"/>
      <c r="T3148" s="318"/>
      <c r="U3148" s="317"/>
      <c r="V3148" s="318"/>
      <c r="W3148" s="317"/>
      <c r="X3148" s="318"/>
      <c r="Y3148" s="317"/>
      <c r="Z3148" s="318"/>
      <c r="AA3148" s="317"/>
      <c r="AB3148" s="318"/>
      <c r="AC3148" s="317"/>
      <c r="AD3148" s="318"/>
      <c r="AG3148">
        <f t="shared" si="1386"/>
        <v>0</v>
      </c>
      <c r="AL3148">
        <f t="shared" si="1387"/>
        <v>0</v>
      </c>
      <c r="AN3148" s="167" t="b">
        <f t="shared" si="1388"/>
        <v>0</v>
      </c>
      <c r="AO3148" s="167" t="str">
        <f t="shared" si="1389"/>
        <v/>
      </c>
      <c r="AP3148" s="167" t="b">
        <f t="shared" si="1390"/>
        <v>0</v>
      </c>
      <c r="AQ3148" t="str">
        <f t="shared" si="1391"/>
        <v/>
      </c>
      <c r="AR3148" s="167" t="b">
        <f t="shared" si="1392"/>
        <v>0</v>
      </c>
    </row>
    <row r="3149" spans="1:44" ht="15" customHeight="1">
      <c r="A3149" s="166"/>
      <c r="B3149" s="7"/>
      <c r="C3149" s="220" t="s">
        <v>1342</v>
      </c>
      <c r="D3149" s="319"/>
      <c r="E3149" s="319"/>
      <c r="F3149" s="319"/>
      <c r="G3149" s="319"/>
      <c r="H3149" s="319"/>
      <c r="I3149" s="279"/>
      <c r="J3149" s="279"/>
      <c r="K3149" s="279"/>
      <c r="L3149" s="279"/>
      <c r="M3149" s="279"/>
      <c r="N3149" s="279"/>
      <c r="O3149" s="279"/>
      <c r="P3149" s="279"/>
      <c r="Q3149" s="317"/>
      <c r="R3149" s="318"/>
      <c r="S3149" s="317"/>
      <c r="T3149" s="318"/>
      <c r="U3149" s="317"/>
      <c r="V3149" s="318"/>
      <c r="W3149" s="317"/>
      <c r="X3149" s="318"/>
      <c r="Y3149" s="317"/>
      <c r="Z3149" s="318"/>
      <c r="AA3149" s="317"/>
      <c r="AB3149" s="318"/>
      <c r="AC3149" s="317"/>
      <c r="AD3149" s="318"/>
      <c r="AG3149">
        <f t="shared" si="1386"/>
        <v>0</v>
      </c>
      <c r="AL3149">
        <f t="shared" si="1387"/>
        <v>0</v>
      </c>
      <c r="AN3149" s="167" t="b">
        <f t="shared" si="1388"/>
        <v>0</v>
      </c>
      <c r="AO3149" s="167" t="str">
        <f t="shared" si="1389"/>
        <v/>
      </c>
      <c r="AP3149" s="167" t="b">
        <f t="shared" si="1390"/>
        <v>0</v>
      </c>
      <c r="AQ3149" t="str">
        <f t="shared" si="1391"/>
        <v/>
      </c>
      <c r="AR3149" s="167" t="b">
        <f t="shared" si="1392"/>
        <v>0</v>
      </c>
    </row>
    <row r="3150" spans="1:44" ht="15" customHeight="1">
      <c r="A3150" s="166"/>
      <c r="B3150" s="7"/>
      <c r="C3150" s="220" t="s">
        <v>1343</v>
      </c>
      <c r="D3150" s="319"/>
      <c r="E3150" s="319"/>
      <c r="F3150" s="319"/>
      <c r="G3150" s="319"/>
      <c r="H3150" s="319"/>
      <c r="I3150" s="279"/>
      <c r="J3150" s="279"/>
      <c r="K3150" s="279"/>
      <c r="L3150" s="279"/>
      <c r="M3150" s="279"/>
      <c r="N3150" s="279"/>
      <c r="O3150" s="279"/>
      <c r="P3150" s="279"/>
      <c r="Q3150" s="317"/>
      <c r="R3150" s="318"/>
      <c r="S3150" s="317"/>
      <c r="T3150" s="318"/>
      <c r="U3150" s="317"/>
      <c r="V3150" s="318"/>
      <c r="W3150" s="317"/>
      <c r="X3150" s="318"/>
      <c r="Y3150" s="317"/>
      <c r="Z3150" s="318"/>
      <c r="AA3150" s="317"/>
      <c r="AB3150" s="318"/>
      <c r="AC3150" s="317"/>
      <c r="AD3150" s="318"/>
      <c r="AG3150">
        <f t="shared" si="1386"/>
        <v>0</v>
      </c>
      <c r="AL3150">
        <f t="shared" si="1387"/>
        <v>0</v>
      </c>
      <c r="AN3150" s="167" t="b">
        <f t="shared" si="1388"/>
        <v>0</v>
      </c>
      <c r="AO3150" s="167" t="str">
        <f t="shared" si="1389"/>
        <v/>
      </c>
      <c r="AP3150" s="167" t="b">
        <f t="shared" si="1390"/>
        <v>0</v>
      </c>
      <c r="AQ3150" t="str">
        <f t="shared" si="1391"/>
        <v/>
      </c>
      <c r="AR3150" s="167" t="b">
        <f t="shared" si="1392"/>
        <v>0</v>
      </c>
    </row>
    <row r="3151" spans="1:44" ht="15" customHeight="1">
      <c r="A3151" s="166"/>
      <c r="B3151" s="7"/>
      <c r="C3151" s="220" t="s">
        <v>1344</v>
      </c>
      <c r="D3151" s="319"/>
      <c r="E3151" s="319"/>
      <c r="F3151" s="319"/>
      <c r="G3151" s="319"/>
      <c r="H3151" s="319"/>
      <c r="I3151" s="279"/>
      <c r="J3151" s="279"/>
      <c r="K3151" s="279"/>
      <c r="L3151" s="279"/>
      <c r="M3151" s="279"/>
      <c r="N3151" s="279"/>
      <c r="O3151" s="279"/>
      <c r="P3151" s="279"/>
      <c r="Q3151" s="317"/>
      <c r="R3151" s="318"/>
      <c r="S3151" s="317"/>
      <c r="T3151" s="318"/>
      <c r="U3151" s="317"/>
      <c r="V3151" s="318"/>
      <c r="W3151" s="317"/>
      <c r="X3151" s="318"/>
      <c r="Y3151" s="317"/>
      <c r="Z3151" s="318"/>
      <c r="AA3151" s="317"/>
      <c r="AB3151" s="318"/>
      <c r="AC3151" s="317"/>
      <c r="AD3151" s="318"/>
      <c r="AG3151">
        <f t="shared" si="1386"/>
        <v>0</v>
      </c>
      <c r="AL3151">
        <f t="shared" si="1387"/>
        <v>0</v>
      </c>
      <c r="AN3151" s="167" t="b">
        <f t="shared" si="1388"/>
        <v>0</v>
      </c>
      <c r="AO3151" s="167" t="str">
        <f t="shared" si="1389"/>
        <v/>
      </c>
      <c r="AP3151" s="167" t="b">
        <f t="shared" si="1390"/>
        <v>0</v>
      </c>
      <c r="AQ3151" t="str">
        <f t="shared" si="1391"/>
        <v/>
      </c>
      <c r="AR3151" s="167" t="b">
        <f t="shared" si="1392"/>
        <v>0</v>
      </c>
    </row>
    <row r="3152" spans="1:44" ht="15" customHeight="1">
      <c r="A3152" s="166"/>
      <c r="B3152" s="7"/>
      <c r="C3152" s="220" t="s">
        <v>1345</v>
      </c>
      <c r="D3152" s="319"/>
      <c r="E3152" s="319"/>
      <c r="F3152" s="319"/>
      <c r="G3152" s="319"/>
      <c r="H3152" s="319"/>
      <c r="I3152" s="279"/>
      <c r="J3152" s="279"/>
      <c r="K3152" s="279"/>
      <c r="L3152" s="279"/>
      <c r="M3152" s="279"/>
      <c r="N3152" s="279"/>
      <c r="O3152" s="279"/>
      <c r="P3152" s="279"/>
      <c r="Q3152" s="317"/>
      <c r="R3152" s="318"/>
      <c r="S3152" s="317"/>
      <c r="T3152" s="318"/>
      <c r="U3152" s="317"/>
      <c r="V3152" s="318"/>
      <c r="W3152" s="317"/>
      <c r="X3152" s="318"/>
      <c r="Y3152" s="317"/>
      <c r="Z3152" s="318"/>
      <c r="AA3152" s="317"/>
      <c r="AB3152" s="318"/>
      <c r="AC3152" s="317"/>
      <c r="AD3152" s="318"/>
      <c r="AG3152">
        <f t="shared" si="1386"/>
        <v>0</v>
      </c>
      <c r="AL3152">
        <f t="shared" si="1387"/>
        <v>0</v>
      </c>
      <c r="AN3152" s="167" t="b">
        <f t="shared" si="1388"/>
        <v>0</v>
      </c>
      <c r="AO3152" s="167" t="str">
        <f t="shared" si="1389"/>
        <v/>
      </c>
      <c r="AP3152" s="167" t="b">
        <f t="shared" si="1390"/>
        <v>0</v>
      </c>
      <c r="AQ3152" t="str">
        <f t="shared" si="1391"/>
        <v/>
      </c>
      <c r="AR3152" s="167" t="b">
        <f t="shared" si="1392"/>
        <v>0</v>
      </c>
    </row>
    <row r="3153" spans="1:44" ht="15" customHeight="1">
      <c r="A3153" s="166"/>
      <c r="B3153" s="7"/>
      <c r="C3153" s="220" t="s">
        <v>1346</v>
      </c>
      <c r="D3153" s="319"/>
      <c r="E3153" s="319"/>
      <c r="F3153" s="319"/>
      <c r="G3153" s="319"/>
      <c r="H3153" s="319"/>
      <c r="I3153" s="279"/>
      <c r="J3153" s="279"/>
      <c r="K3153" s="279"/>
      <c r="L3153" s="279"/>
      <c r="M3153" s="279"/>
      <c r="N3153" s="279"/>
      <c r="O3153" s="279"/>
      <c r="P3153" s="279"/>
      <c r="Q3153" s="317"/>
      <c r="R3153" s="318"/>
      <c r="S3153" s="317"/>
      <c r="T3153" s="318"/>
      <c r="U3153" s="317"/>
      <c r="V3153" s="318"/>
      <c r="W3153" s="317"/>
      <c r="X3153" s="318"/>
      <c r="Y3153" s="317"/>
      <c r="Z3153" s="318"/>
      <c r="AA3153" s="317"/>
      <c r="AB3153" s="318"/>
      <c r="AC3153" s="317"/>
      <c r="AD3153" s="318"/>
      <c r="AG3153">
        <f t="shared" si="1386"/>
        <v>0</v>
      </c>
      <c r="AL3153">
        <f t="shared" si="1387"/>
        <v>0</v>
      </c>
      <c r="AN3153" s="167" t="b">
        <f t="shared" si="1388"/>
        <v>0</v>
      </c>
      <c r="AO3153" s="167" t="str">
        <f t="shared" si="1389"/>
        <v/>
      </c>
      <c r="AP3153" s="167" t="b">
        <f t="shared" si="1390"/>
        <v>0</v>
      </c>
      <c r="AQ3153" t="str">
        <f t="shared" si="1391"/>
        <v/>
      </c>
      <c r="AR3153" s="167" t="b">
        <f t="shared" si="1392"/>
        <v>0</v>
      </c>
    </row>
    <row r="3154" spans="1:44" ht="15" customHeight="1">
      <c r="A3154" s="166"/>
      <c r="B3154" s="7"/>
      <c r="C3154" s="220" t="s">
        <v>1347</v>
      </c>
      <c r="D3154" s="319"/>
      <c r="E3154" s="319"/>
      <c r="F3154" s="319"/>
      <c r="G3154" s="319"/>
      <c r="H3154" s="319"/>
      <c r="I3154" s="279"/>
      <c r="J3154" s="279"/>
      <c r="K3154" s="279"/>
      <c r="L3154" s="279"/>
      <c r="M3154" s="279"/>
      <c r="N3154" s="279"/>
      <c r="O3154" s="279"/>
      <c r="P3154" s="279"/>
      <c r="Q3154" s="317"/>
      <c r="R3154" s="318"/>
      <c r="S3154" s="317"/>
      <c r="T3154" s="318"/>
      <c r="U3154" s="317"/>
      <c r="V3154" s="318"/>
      <c r="W3154" s="317"/>
      <c r="X3154" s="318"/>
      <c r="Y3154" s="317"/>
      <c r="Z3154" s="318"/>
      <c r="AA3154" s="317"/>
      <c r="AB3154" s="318"/>
      <c r="AC3154" s="317"/>
      <c r="AD3154" s="318"/>
      <c r="AG3154">
        <f t="shared" si="1386"/>
        <v>0</v>
      </c>
      <c r="AL3154">
        <f t="shared" si="1387"/>
        <v>0</v>
      </c>
      <c r="AN3154" s="167" t="b">
        <f t="shared" si="1388"/>
        <v>0</v>
      </c>
      <c r="AO3154" s="167" t="str">
        <f t="shared" si="1389"/>
        <v/>
      </c>
      <c r="AP3154" s="167" t="b">
        <f t="shared" si="1390"/>
        <v>0</v>
      </c>
      <c r="AQ3154" t="str">
        <f t="shared" si="1391"/>
        <v/>
      </c>
      <c r="AR3154" s="167" t="b">
        <f t="shared" si="1392"/>
        <v>0</v>
      </c>
    </row>
    <row r="3155" spans="1:44" ht="15" customHeight="1">
      <c r="A3155" s="166"/>
      <c r="B3155" s="7"/>
      <c r="C3155" s="220" t="s">
        <v>1348</v>
      </c>
      <c r="D3155" s="319"/>
      <c r="E3155" s="319"/>
      <c r="F3155" s="319"/>
      <c r="G3155" s="319"/>
      <c r="H3155" s="319"/>
      <c r="I3155" s="279"/>
      <c r="J3155" s="279"/>
      <c r="K3155" s="279"/>
      <c r="L3155" s="279"/>
      <c r="M3155" s="279"/>
      <c r="N3155" s="279"/>
      <c r="O3155" s="279"/>
      <c r="P3155" s="279"/>
      <c r="Q3155" s="317"/>
      <c r="R3155" s="318"/>
      <c r="S3155" s="317"/>
      <c r="T3155" s="318"/>
      <c r="U3155" s="317"/>
      <c r="V3155" s="318"/>
      <c r="W3155" s="317"/>
      <c r="X3155" s="318"/>
      <c r="Y3155" s="317"/>
      <c r="Z3155" s="318"/>
      <c r="AA3155" s="317"/>
      <c r="AB3155" s="318"/>
      <c r="AC3155" s="317"/>
      <c r="AD3155" s="318"/>
      <c r="AG3155">
        <f t="shared" si="1386"/>
        <v>0</v>
      </c>
      <c r="AL3155">
        <f t="shared" si="1387"/>
        <v>0</v>
      </c>
      <c r="AN3155" s="167" t="b">
        <f t="shared" si="1388"/>
        <v>0</v>
      </c>
      <c r="AO3155" s="167" t="str">
        <f t="shared" si="1389"/>
        <v/>
      </c>
      <c r="AP3155" s="167" t="b">
        <f t="shared" si="1390"/>
        <v>0</v>
      </c>
      <c r="AQ3155" t="str">
        <f t="shared" si="1391"/>
        <v/>
      </c>
      <c r="AR3155" s="167" t="b">
        <f t="shared" si="1392"/>
        <v>0</v>
      </c>
    </row>
    <row r="3156" spans="1:44" ht="15" customHeight="1">
      <c r="A3156" s="166"/>
      <c r="B3156" s="7"/>
      <c r="C3156" s="220" t="s">
        <v>1349</v>
      </c>
      <c r="D3156" s="319"/>
      <c r="E3156" s="319"/>
      <c r="F3156" s="319"/>
      <c r="G3156" s="319"/>
      <c r="H3156" s="319"/>
      <c r="I3156" s="279"/>
      <c r="J3156" s="279"/>
      <c r="K3156" s="279"/>
      <c r="L3156" s="279"/>
      <c r="M3156" s="279"/>
      <c r="N3156" s="279"/>
      <c r="O3156" s="279"/>
      <c r="P3156" s="279"/>
      <c r="Q3156" s="317"/>
      <c r="R3156" s="318"/>
      <c r="S3156" s="317"/>
      <c r="T3156" s="318"/>
      <c r="U3156" s="317"/>
      <c r="V3156" s="318"/>
      <c r="W3156" s="317"/>
      <c r="X3156" s="318"/>
      <c r="Y3156" s="317"/>
      <c r="Z3156" s="318"/>
      <c r="AA3156" s="317"/>
      <c r="AB3156" s="318"/>
      <c r="AC3156" s="317"/>
      <c r="AD3156" s="318"/>
      <c r="AG3156">
        <f t="shared" si="1386"/>
        <v>0</v>
      </c>
      <c r="AL3156">
        <f t="shared" si="1387"/>
        <v>0</v>
      </c>
      <c r="AN3156" s="167" t="b">
        <f t="shared" si="1388"/>
        <v>0</v>
      </c>
      <c r="AO3156" s="167" t="str">
        <f t="shared" si="1389"/>
        <v/>
      </c>
      <c r="AP3156" s="167" t="b">
        <f t="shared" si="1390"/>
        <v>0</v>
      </c>
      <c r="AQ3156" t="str">
        <f t="shared" si="1391"/>
        <v/>
      </c>
      <c r="AR3156" s="167" t="b">
        <f t="shared" si="1392"/>
        <v>0</v>
      </c>
    </row>
    <row r="3157" spans="1:44" ht="15" customHeight="1">
      <c r="A3157" s="166"/>
      <c r="B3157" s="7"/>
      <c r="C3157" s="220" t="s">
        <v>1350</v>
      </c>
      <c r="D3157" s="319"/>
      <c r="E3157" s="319"/>
      <c r="F3157" s="319"/>
      <c r="G3157" s="319"/>
      <c r="H3157" s="319"/>
      <c r="I3157" s="279"/>
      <c r="J3157" s="279"/>
      <c r="K3157" s="279"/>
      <c r="L3157" s="279"/>
      <c r="M3157" s="279"/>
      <c r="N3157" s="279"/>
      <c r="O3157" s="279"/>
      <c r="P3157" s="279"/>
      <c r="Q3157" s="317"/>
      <c r="R3157" s="318"/>
      <c r="S3157" s="317"/>
      <c r="T3157" s="318"/>
      <c r="U3157" s="317"/>
      <c r="V3157" s="318"/>
      <c r="W3157" s="317"/>
      <c r="X3157" s="318"/>
      <c r="Y3157" s="317"/>
      <c r="Z3157" s="318"/>
      <c r="AA3157" s="317"/>
      <c r="AB3157" s="318"/>
      <c r="AC3157" s="317"/>
      <c r="AD3157" s="318"/>
      <c r="AG3157">
        <f t="shared" si="1386"/>
        <v>0</v>
      </c>
      <c r="AL3157">
        <f t="shared" si="1387"/>
        <v>0</v>
      </c>
      <c r="AN3157" s="167" t="b">
        <f t="shared" si="1388"/>
        <v>0</v>
      </c>
      <c r="AO3157" s="167" t="str">
        <f t="shared" si="1389"/>
        <v/>
      </c>
      <c r="AP3157" s="167" t="b">
        <f t="shared" si="1390"/>
        <v>0</v>
      </c>
      <c r="AQ3157" t="str">
        <f t="shared" si="1391"/>
        <v/>
      </c>
      <c r="AR3157" s="167" t="b">
        <f t="shared" si="1392"/>
        <v>0</v>
      </c>
    </row>
    <row r="3158" spans="1:44" ht="15" customHeight="1">
      <c r="A3158" s="166"/>
      <c r="B3158" s="7"/>
      <c r="C3158" s="220" t="s">
        <v>1351</v>
      </c>
      <c r="D3158" s="319"/>
      <c r="E3158" s="319"/>
      <c r="F3158" s="319"/>
      <c r="G3158" s="319"/>
      <c r="H3158" s="319"/>
      <c r="I3158" s="279"/>
      <c r="J3158" s="279"/>
      <c r="K3158" s="279"/>
      <c r="L3158" s="279"/>
      <c r="M3158" s="279"/>
      <c r="N3158" s="279"/>
      <c r="O3158" s="279"/>
      <c r="P3158" s="279"/>
      <c r="Q3158" s="317"/>
      <c r="R3158" s="318"/>
      <c r="S3158" s="317"/>
      <c r="T3158" s="318"/>
      <c r="U3158" s="317"/>
      <c r="V3158" s="318"/>
      <c r="W3158" s="317"/>
      <c r="X3158" s="318"/>
      <c r="Y3158" s="317"/>
      <c r="Z3158" s="318"/>
      <c r="AA3158" s="317"/>
      <c r="AB3158" s="318"/>
      <c r="AC3158" s="317"/>
      <c r="AD3158" s="318"/>
      <c r="AG3158">
        <f t="shared" si="1386"/>
        <v>0</v>
      </c>
      <c r="AL3158">
        <f t="shared" si="1387"/>
        <v>0</v>
      </c>
      <c r="AN3158" s="167" t="b">
        <f t="shared" si="1388"/>
        <v>0</v>
      </c>
      <c r="AO3158" s="167" t="str">
        <f t="shared" si="1389"/>
        <v/>
      </c>
      <c r="AP3158" s="167" t="b">
        <f t="shared" si="1390"/>
        <v>0</v>
      </c>
      <c r="AQ3158" t="str">
        <f t="shared" si="1391"/>
        <v/>
      </c>
      <c r="AR3158" s="167" t="b">
        <f t="shared" si="1392"/>
        <v>0</v>
      </c>
    </row>
    <row r="3159" spans="1:44" ht="15" customHeight="1">
      <c r="A3159" s="166"/>
      <c r="B3159" s="7"/>
      <c r="C3159" s="220" t="s">
        <v>1352</v>
      </c>
      <c r="D3159" s="319"/>
      <c r="E3159" s="319"/>
      <c r="F3159" s="319"/>
      <c r="G3159" s="319"/>
      <c r="H3159" s="319"/>
      <c r="I3159" s="279"/>
      <c r="J3159" s="279"/>
      <c r="K3159" s="279"/>
      <c r="L3159" s="279"/>
      <c r="M3159" s="279"/>
      <c r="N3159" s="279"/>
      <c r="O3159" s="279"/>
      <c r="P3159" s="279"/>
      <c r="Q3159" s="317"/>
      <c r="R3159" s="318"/>
      <c r="S3159" s="317"/>
      <c r="T3159" s="318"/>
      <c r="U3159" s="317"/>
      <c r="V3159" s="318"/>
      <c r="W3159" s="317"/>
      <c r="X3159" s="318"/>
      <c r="Y3159" s="317"/>
      <c r="Z3159" s="318"/>
      <c r="AA3159" s="317"/>
      <c r="AB3159" s="318"/>
      <c r="AC3159" s="317"/>
      <c r="AD3159" s="318"/>
      <c r="AG3159">
        <f t="shared" si="1386"/>
        <v>0</v>
      </c>
      <c r="AL3159">
        <f t="shared" si="1387"/>
        <v>0</v>
      </c>
      <c r="AN3159" s="167" t="b">
        <f t="shared" si="1388"/>
        <v>0</v>
      </c>
      <c r="AO3159" s="167" t="str">
        <f t="shared" si="1389"/>
        <v/>
      </c>
      <c r="AP3159" s="167" t="b">
        <f t="shared" si="1390"/>
        <v>0</v>
      </c>
      <c r="AQ3159" t="str">
        <f t="shared" si="1391"/>
        <v/>
      </c>
      <c r="AR3159" s="167" t="b">
        <f t="shared" si="1392"/>
        <v>0</v>
      </c>
    </row>
    <row r="3160" spans="1:44" ht="15" customHeight="1">
      <c r="A3160" s="166"/>
      <c r="B3160" s="7"/>
      <c r="C3160" s="220" t="s">
        <v>1353</v>
      </c>
      <c r="D3160" s="319"/>
      <c r="E3160" s="319"/>
      <c r="F3160" s="319"/>
      <c r="G3160" s="319"/>
      <c r="H3160" s="319"/>
      <c r="I3160" s="279"/>
      <c r="J3160" s="279"/>
      <c r="K3160" s="279"/>
      <c r="L3160" s="279"/>
      <c r="M3160" s="279"/>
      <c r="N3160" s="279"/>
      <c r="O3160" s="279"/>
      <c r="P3160" s="279"/>
      <c r="Q3160" s="317"/>
      <c r="R3160" s="318"/>
      <c r="S3160" s="317"/>
      <c r="T3160" s="318"/>
      <c r="U3160" s="317"/>
      <c r="V3160" s="318"/>
      <c r="W3160" s="317"/>
      <c r="X3160" s="318"/>
      <c r="Y3160" s="317"/>
      <c r="Z3160" s="318"/>
      <c r="AA3160" s="317"/>
      <c r="AB3160" s="318"/>
      <c r="AC3160" s="317"/>
      <c r="AD3160" s="318"/>
      <c r="AG3160">
        <f t="shared" si="1386"/>
        <v>0</v>
      </c>
      <c r="AL3160">
        <f t="shared" si="1387"/>
        <v>0</v>
      </c>
      <c r="AN3160" s="167" t="b">
        <f t="shared" si="1388"/>
        <v>0</v>
      </c>
      <c r="AO3160" s="167" t="str">
        <f t="shared" si="1389"/>
        <v/>
      </c>
      <c r="AP3160" s="167" t="b">
        <f t="shared" si="1390"/>
        <v>0</v>
      </c>
      <c r="AQ3160" t="str">
        <f t="shared" si="1391"/>
        <v/>
      </c>
      <c r="AR3160" s="167" t="b">
        <f t="shared" si="1392"/>
        <v>0</v>
      </c>
    </row>
    <row r="3161" spans="1:44" ht="15" customHeight="1">
      <c r="A3161" s="166"/>
      <c r="B3161" s="7"/>
      <c r="C3161" s="220" t="s">
        <v>1354</v>
      </c>
      <c r="D3161" s="319"/>
      <c r="E3161" s="319"/>
      <c r="F3161" s="319"/>
      <c r="G3161" s="319"/>
      <c r="H3161" s="319"/>
      <c r="I3161" s="279"/>
      <c r="J3161" s="279"/>
      <c r="K3161" s="279"/>
      <c r="L3161" s="279"/>
      <c r="M3161" s="279"/>
      <c r="N3161" s="279"/>
      <c r="O3161" s="279"/>
      <c r="P3161" s="279"/>
      <c r="Q3161" s="317"/>
      <c r="R3161" s="318"/>
      <c r="S3161" s="317"/>
      <c r="T3161" s="318"/>
      <c r="U3161" s="317"/>
      <c r="V3161" s="318"/>
      <c r="W3161" s="317"/>
      <c r="X3161" s="318"/>
      <c r="Y3161" s="317"/>
      <c r="Z3161" s="318"/>
      <c r="AA3161" s="317"/>
      <c r="AB3161" s="318"/>
      <c r="AC3161" s="317"/>
      <c r="AD3161" s="318"/>
      <c r="AG3161">
        <f t="shared" si="1386"/>
        <v>0</v>
      </c>
      <c r="AL3161">
        <f t="shared" si="1387"/>
        <v>0</v>
      </c>
      <c r="AN3161" s="167" t="b">
        <f t="shared" si="1388"/>
        <v>0</v>
      </c>
      <c r="AO3161" s="167" t="str">
        <f t="shared" si="1389"/>
        <v/>
      </c>
      <c r="AP3161" s="167" t="b">
        <f t="shared" si="1390"/>
        <v>0</v>
      </c>
      <c r="AQ3161" t="str">
        <f t="shared" si="1391"/>
        <v/>
      </c>
      <c r="AR3161" s="167" t="b">
        <f t="shared" si="1392"/>
        <v>0</v>
      </c>
    </row>
    <row r="3162" spans="1:44" ht="15" customHeight="1">
      <c r="A3162" s="166"/>
      <c r="B3162" s="7"/>
      <c r="C3162" s="220" t="s">
        <v>1355</v>
      </c>
      <c r="D3162" s="319"/>
      <c r="E3162" s="319"/>
      <c r="F3162" s="319"/>
      <c r="G3162" s="319"/>
      <c r="H3162" s="319"/>
      <c r="I3162" s="279"/>
      <c r="J3162" s="279"/>
      <c r="K3162" s="279"/>
      <c r="L3162" s="279"/>
      <c r="M3162" s="279"/>
      <c r="N3162" s="279"/>
      <c r="O3162" s="279"/>
      <c r="P3162" s="279"/>
      <c r="Q3162" s="317"/>
      <c r="R3162" s="318"/>
      <c r="S3162" s="317"/>
      <c r="T3162" s="318"/>
      <c r="U3162" s="317"/>
      <c r="V3162" s="318"/>
      <c r="W3162" s="317"/>
      <c r="X3162" s="318"/>
      <c r="Y3162" s="317"/>
      <c r="Z3162" s="318"/>
      <c r="AA3162" s="317"/>
      <c r="AB3162" s="318"/>
      <c r="AC3162" s="317"/>
      <c r="AD3162" s="318"/>
      <c r="AG3162">
        <f t="shared" si="1386"/>
        <v>0</v>
      </c>
      <c r="AL3162">
        <f t="shared" si="1387"/>
        <v>0</v>
      </c>
      <c r="AN3162" s="167" t="b">
        <f t="shared" si="1388"/>
        <v>0</v>
      </c>
      <c r="AO3162" s="167" t="str">
        <f t="shared" si="1389"/>
        <v/>
      </c>
      <c r="AP3162" s="167" t="b">
        <f t="shared" si="1390"/>
        <v>0</v>
      </c>
      <c r="AQ3162" t="str">
        <f t="shared" si="1391"/>
        <v/>
      </c>
      <c r="AR3162" s="167" t="b">
        <f t="shared" si="1392"/>
        <v>0</v>
      </c>
    </row>
    <row r="3163" spans="1:44" ht="15" customHeight="1">
      <c r="A3163" s="166"/>
      <c r="B3163" s="7"/>
      <c r="C3163" s="220" t="s">
        <v>1356</v>
      </c>
      <c r="D3163" s="319"/>
      <c r="E3163" s="319"/>
      <c r="F3163" s="319"/>
      <c r="G3163" s="319"/>
      <c r="H3163" s="319"/>
      <c r="I3163" s="279"/>
      <c r="J3163" s="279"/>
      <c r="K3163" s="279"/>
      <c r="L3163" s="279"/>
      <c r="M3163" s="279"/>
      <c r="N3163" s="279"/>
      <c r="O3163" s="279"/>
      <c r="P3163" s="279"/>
      <c r="Q3163" s="317"/>
      <c r="R3163" s="318"/>
      <c r="S3163" s="317"/>
      <c r="T3163" s="318"/>
      <c r="U3163" s="317"/>
      <c r="V3163" s="318"/>
      <c r="W3163" s="317"/>
      <c r="X3163" s="318"/>
      <c r="Y3163" s="317"/>
      <c r="Z3163" s="318"/>
      <c r="AA3163" s="317"/>
      <c r="AB3163" s="318"/>
      <c r="AC3163" s="317"/>
      <c r="AD3163" s="318"/>
      <c r="AG3163">
        <f t="shared" si="1386"/>
        <v>0</v>
      </c>
      <c r="AL3163">
        <f t="shared" si="1387"/>
        <v>0</v>
      </c>
      <c r="AN3163" s="167" t="b">
        <f t="shared" si="1388"/>
        <v>0</v>
      </c>
      <c r="AO3163" s="167" t="str">
        <f t="shared" si="1389"/>
        <v/>
      </c>
      <c r="AP3163" s="167" t="b">
        <f t="shared" si="1390"/>
        <v>0</v>
      </c>
      <c r="AQ3163" t="str">
        <f t="shared" si="1391"/>
        <v/>
      </c>
      <c r="AR3163" s="167" t="b">
        <f t="shared" si="1392"/>
        <v>0</v>
      </c>
    </row>
    <row r="3164" spans="1:44" ht="15" customHeight="1">
      <c r="A3164" s="166"/>
      <c r="B3164" s="7"/>
      <c r="C3164" s="220" t="s">
        <v>1357</v>
      </c>
      <c r="D3164" s="319"/>
      <c r="E3164" s="319"/>
      <c r="F3164" s="319"/>
      <c r="G3164" s="319"/>
      <c r="H3164" s="319"/>
      <c r="I3164" s="279"/>
      <c r="J3164" s="279"/>
      <c r="K3164" s="279"/>
      <c r="L3164" s="279"/>
      <c r="M3164" s="279"/>
      <c r="N3164" s="279"/>
      <c r="O3164" s="279"/>
      <c r="P3164" s="279"/>
      <c r="Q3164" s="317"/>
      <c r="R3164" s="318"/>
      <c r="S3164" s="317"/>
      <c r="T3164" s="318"/>
      <c r="U3164" s="317"/>
      <c r="V3164" s="318"/>
      <c r="W3164" s="317"/>
      <c r="X3164" s="318"/>
      <c r="Y3164" s="317"/>
      <c r="Z3164" s="318"/>
      <c r="AA3164" s="317"/>
      <c r="AB3164" s="318"/>
      <c r="AC3164" s="317"/>
      <c r="AD3164" s="318"/>
      <c r="AG3164">
        <f t="shared" si="1386"/>
        <v>0</v>
      </c>
      <c r="AL3164">
        <f t="shared" si="1387"/>
        <v>0</v>
      </c>
      <c r="AN3164" s="167" t="b">
        <f t="shared" si="1388"/>
        <v>0</v>
      </c>
      <c r="AO3164" s="167" t="str">
        <f t="shared" si="1389"/>
        <v/>
      </c>
      <c r="AP3164" s="167" t="b">
        <f t="shared" si="1390"/>
        <v>0</v>
      </c>
      <c r="AQ3164" t="str">
        <f t="shared" si="1391"/>
        <v/>
      </c>
      <c r="AR3164" s="167" t="b">
        <f t="shared" si="1392"/>
        <v>0</v>
      </c>
    </row>
    <row r="3165" spans="1:44" ht="15" customHeight="1">
      <c r="A3165" s="166"/>
      <c r="B3165" s="7"/>
      <c r="C3165" s="220" t="s">
        <v>1358</v>
      </c>
      <c r="D3165" s="319"/>
      <c r="E3165" s="319"/>
      <c r="F3165" s="319"/>
      <c r="G3165" s="319"/>
      <c r="H3165" s="319"/>
      <c r="I3165" s="279"/>
      <c r="J3165" s="279"/>
      <c r="K3165" s="279"/>
      <c r="L3165" s="279"/>
      <c r="M3165" s="279"/>
      <c r="N3165" s="279"/>
      <c r="O3165" s="279"/>
      <c r="P3165" s="279"/>
      <c r="Q3165" s="317"/>
      <c r="R3165" s="318"/>
      <c r="S3165" s="317"/>
      <c r="T3165" s="318"/>
      <c r="U3165" s="317"/>
      <c r="V3165" s="318"/>
      <c r="W3165" s="317"/>
      <c r="X3165" s="318"/>
      <c r="Y3165" s="317"/>
      <c r="Z3165" s="318"/>
      <c r="AA3165" s="317"/>
      <c r="AB3165" s="318"/>
      <c r="AC3165" s="317"/>
      <c r="AD3165" s="318"/>
      <c r="AG3165">
        <f t="shared" si="1386"/>
        <v>0</v>
      </c>
      <c r="AL3165">
        <f t="shared" si="1387"/>
        <v>0</v>
      </c>
      <c r="AN3165" s="167" t="b">
        <f t="shared" si="1388"/>
        <v>0</v>
      </c>
      <c r="AO3165" s="167" t="str">
        <f t="shared" si="1389"/>
        <v/>
      </c>
      <c r="AP3165" s="167" t="b">
        <f t="shared" si="1390"/>
        <v>0</v>
      </c>
      <c r="AQ3165" t="str">
        <f t="shared" si="1391"/>
        <v/>
      </c>
      <c r="AR3165" s="167" t="b">
        <f t="shared" si="1392"/>
        <v>0</v>
      </c>
    </row>
    <row r="3166" spans="1:44" ht="15" customHeight="1">
      <c r="A3166" s="166"/>
      <c r="B3166" s="7"/>
      <c r="C3166" s="220" t="s">
        <v>1359</v>
      </c>
      <c r="D3166" s="319"/>
      <c r="E3166" s="319"/>
      <c r="F3166" s="319"/>
      <c r="G3166" s="319"/>
      <c r="H3166" s="319"/>
      <c r="I3166" s="279"/>
      <c r="J3166" s="279"/>
      <c r="K3166" s="279"/>
      <c r="L3166" s="279"/>
      <c r="M3166" s="279"/>
      <c r="N3166" s="279"/>
      <c r="O3166" s="279"/>
      <c r="P3166" s="279"/>
      <c r="Q3166" s="317"/>
      <c r="R3166" s="318"/>
      <c r="S3166" s="317"/>
      <c r="T3166" s="318"/>
      <c r="U3166" s="317"/>
      <c r="V3166" s="318"/>
      <c r="W3166" s="317"/>
      <c r="X3166" s="318"/>
      <c r="Y3166" s="317"/>
      <c r="Z3166" s="318"/>
      <c r="AA3166" s="317"/>
      <c r="AB3166" s="318"/>
      <c r="AC3166" s="317"/>
      <c r="AD3166" s="318"/>
      <c r="AG3166">
        <f t="shared" si="1386"/>
        <v>0</v>
      </c>
      <c r="AL3166">
        <f t="shared" si="1387"/>
        <v>0</v>
      </c>
      <c r="AN3166" s="167" t="b">
        <f t="shared" si="1388"/>
        <v>0</v>
      </c>
      <c r="AO3166" s="167" t="str">
        <f t="shared" si="1389"/>
        <v/>
      </c>
      <c r="AP3166" s="167" t="b">
        <f t="shared" si="1390"/>
        <v>0</v>
      </c>
      <c r="AQ3166" t="str">
        <f t="shared" si="1391"/>
        <v/>
      </c>
      <c r="AR3166" s="167" t="b">
        <f t="shared" si="1392"/>
        <v>0</v>
      </c>
    </row>
    <row r="3167" spans="1:44" ht="15" customHeight="1">
      <c r="A3167" s="166"/>
      <c r="B3167" s="7"/>
      <c r="C3167" s="220" t="s">
        <v>1360</v>
      </c>
      <c r="D3167" s="319"/>
      <c r="E3167" s="319"/>
      <c r="F3167" s="319"/>
      <c r="G3167" s="319"/>
      <c r="H3167" s="319"/>
      <c r="I3167" s="279"/>
      <c r="J3167" s="279"/>
      <c r="K3167" s="279"/>
      <c r="L3167" s="279"/>
      <c r="M3167" s="279"/>
      <c r="N3167" s="279"/>
      <c r="O3167" s="279"/>
      <c r="P3167" s="279"/>
      <c r="Q3167" s="317"/>
      <c r="R3167" s="318"/>
      <c r="S3167" s="317"/>
      <c r="T3167" s="318"/>
      <c r="U3167" s="317"/>
      <c r="V3167" s="318"/>
      <c r="W3167" s="317"/>
      <c r="X3167" s="318"/>
      <c r="Y3167" s="317"/>
      <c r="Z3167" s="318"/>
      <c r="AA3167" s="317"/>
      <c r="AB3167" s="318"/>
      <c r="AC3167" s="317"/>
      <c r="AD3167" s="318"/>
      <c r="AG3167">
        <f t="shared" si="1386"/>
        <v>0</v>
      </c>
      <c r="AL3167">
        <f t="shared" si="1387"/>
        <v>0</v>
      </c>
      <c r="AN3167" s="167" t="b">
        <f t="shared" si="1388"/>
        <v>0</v>
      </c>
      <c r="AO3167" s="167" t="str">
        <f t="shared" si="1389"/>
        <v/>
      </c>
      <c r="AP3167" s="167" t="b">
        <f t="shared" si="1390"/>
        <v>0</v>
      </c>
      <c r="AQ3167" t="str">
        <f t="shared" si="1391"/>
        <v/>
      </c>
      <c r="AR3167" s="167" t="b">
        <f t="shared" si="1392"/>
        <v>0</v>
      </c>
    </row>
    <row r="3168" spans="1:44" ht="15" customHeight="1">
      <c r="A3168" s="166"/>
      <c r="B3168" s="7"/>
      <c r="C3168" s="220" t="s">
        <v>1361</v>
      </c>
      <c r="D3168" s="319"/>
      <c r="E3168" s="319"/>
      <c r="F3168" s="319"/>
      <c r="G3168" s="319"/>
      <c r="H3168" s="319"/>
      <c r="I3168" s="279"/>
      <c r="J3168" s="279"/>
      <c r="K3168" s="279"/>
      <c r="L3168" s="279"/>
      <c r="M3168" s="279"/>
      <c r="N3168" s="279"/>
      <c r="O3168" s="279"/>
      <c r="P3168" s="279"/>
      <c r="Q3168" s="317"/>
      <c r="R3168" s="318"/>
      <c r="S3168" s="317"/>
      <c r="T3168" s="318"/>
      <c r="U3168" s="317"/>
      <c r="V3168" s="318"/>
      <c r="W3168" s="317"/>
      <c r="X3168" s="318"/>
      <c r="Y3168" s="317"/>
      <c r="Z3168" s="318"/>
      <c r="AA3168" s="317"/>
      <c r="AB3168" s="318"/>
      <c r="AC3168" s="317"/>
      <c r="AD3168" s="318"/>
      <c r="AG3168">
        <f t="shared" si="1386"/>
        <v>0</v>
      </c>
      <c r="AL3168">
        <f t="shared" si="1387"/>
        <v>0</v>
      </c>
      <c r="AN3168" s="167" t="b">
        <f t="shared" si="1388"/>
        <v>0</v>
      </c>
      <c r="AO3168" s="167" t="str">
        <f t="shared" si="1389"/>
        <v/>
      </c>
      <c r="AP3168" s="167" t="b">
        <f t="shared" si="1390"/>
        <v>0</v>
      </c>
      <c r="AQ3168" t="str">
        <f t="shared" si="1391"/>
        <v/>
      </c>
      <c r="AR3168" s="167" t="b">
        <f t="shared" si="1392"/>
        <v>0</v>
      </c>
    </row>
    <row r="3169" spans="1:44" ht="15" customHeight="1">
      <c r="A3169" s="166"/>
      <c r="B3169" s="7"/>
      <c r="C3169" s="220" t="s">
        <v>1362</v>
      </c>
      <c r="D3169" s="319"/>
      <c r="E3169" s="319"/>
      <c r="F3169" s="319"/>
      <c r="G3169" s="319"/>
      <c r="H3169" s="319"/>
      <c r="I3169" s="279"/>
      <c r="J3169" s="279"/>
      <c r="K3169" s="279"/>
      <c r="L3169" s="279"/>
      <c r="M3169" s="279"/>
      <c r="N3169" s="279"/>
      <c r="O3169" s="279"/>
      <c r="P3169" s="279"/>
      <c r="Q3169" s="317"/>
      <c r="R3169" s="318"/>
      <c r="S3169" s="317"/>
      <c r="T3169" s="318"/>
      <c r="U3169" s="317"/>
      <c r="V3169" s="318"/>
      <c r="W3169" s="317"/>
      <c r="X3169" s="318"/>
      <c r="Y3169" s="317"/>
      <c r="Z3169" s="318"/>
      <c r="AA3169" s="317"/>
      <c r="AB3169" s="318"/>
      <c r="AC3169" s="317"/>
      <c r="AD3169" s="318"/>
      <c r="AG3169">
        <f t="shared" si="1386"/>
        <v>0</v>
      </c>
      <c r="AL3169">
        <f t="shared" si="1387"/>
        <v>0</v>
      </c>
      <c r="AN3169" s="167" t="b">
        <f t="shared" si="1388"/>
        <v>0</v>
      </c>
      <c r="AO3169" s="167" t="str">
        <f t="shared" si="1389"/>
        <v/>
      </c>
      <c r="AP3169" s="167" t="b">
        <f t="shared" si="1390"/>
        <v>0</v>
      </c>
      <c r="AQ3169" t="str">
        <f t="shared" si="1391"/>
        <v/>
      </c>
      <c r="AR3169" s="167" t="b">
        <f t="shared" si="1392"/>
        <v>0</v>
      </c>
    </row>
    <row r="3170" spans="1:44" ht="15" customHeight="1">
      <c r="A3170" s="166"/>
      <c r="B3170" s="7"/>
      <c r="C3170" s="220" t="s">
        <v>1363</v>
      </c>
      <c r="D3170" s="319"/>
      <c r="E3170" s="319"/>
      <c r="F3170" s="319"/>
      <c r="G3170" s="319"/>
      <c r="H3170" s="319"/>
      <c r="I3170" s="279"/>
      <c r="J3170" s="279"/>
      <c r="K3170" s="279"/>
      <c r="L3170" s="279"/>
      <c r="M3170" s="279"/>
      <c r="N3170" s="279"/>
      <c r="O3170" s="279"/>
      <c r="P3170" s="279"/>
      <c r="Q3170" s="317"/>
      <c r="R3170" s="318"/>
      <c r="S3170" s="317"/>
      <c r="T3170" s="318"/>
      <c r="U3170" s="317"/>
      <c r="V3170" s="318"/>
      <c r="W3170" s="317"/>
      <c r="X3170" s="318"/>
      <c r="Y3170" s="317"/>
      <c r="Z3170" s="318"/>
      <c r="AA3170" s="317"/>
      <c r="AB3170" s="318"/>
      <c r="AC3170" s="317"/>
      <c r="AD3170" s="318"/>
      <c r="AG3170">
        <f t="shared" si="1386"/>
        <v>0</v>
      </c>
      <c r="AL3170">
        <f t="shared" si="1387"/>
        <v>0</v>
      </c>
      <c r="AN3170" s="167" t="b">
        <f t="shared" si="1388"/>
        <v>0</v>
      </c>
      <c r="AO3170" s="167" t="str">
        <f t="shared" si="1389"/>
        <v/>
      </c>
      <c r="AP3170" s="167" t="b">
        <f t="shared" si="1390"/>
        <v>0</v>
      </c>
      <c r="AQ3170" t="str">
        <f t="shared" si="1391"/>
        <v/>
      </c>
      <c r="AR3170" s="167" t="b">
        <f t="shared" si="1392"/>
        <v>0</v>
      </c>
    </row>
    <row r="3171" spans="1:44" ht="15" customHeight="1">
      <c r="A3171" s="166"/>
      <c r="B3171" s="7"/>
      <c r="C3171" s="220" t="s">
        <v>1364</v>
      </c>
      <c r="D3171" s="319"/>
      <c r="E3171" s="319"/>
      <c r="F3171" s="319"/>
      <c r="G3171" s="319"/>
      <c r="H3171" s="319"/>
      <c r="I3171" s="279"/>
      <c r="J3171" s="279"/>
      <c r="K3171" s="279"/>
      <c r="L3171" s="279"/>
      <c r="M3171" s="279"/>
      <c r="N3171" s="279"/>
      <c r="O3171" s="279"/>
      <c r="P3171" s="279"/>
      <c r="Q3171" s="317"/>
      <c r="R3171" s="318"/>
      <c r="S3171" s="317"/>
      <c r="T3171" s="318"/>
      <c r="U3171" s="317"/>
      <c r="V3171" s="318"/>
      <c r="W3171" s="317"/>
      <c r="X3171" s="318"/>
      <c r="Y3171" s="317"/>
      <c r="Z3171" s="318"/>
      <c r="AA3171" s="317"/>
      <c r="AB3171" s="318"/>
      <c r="AC3171" s="317"/>
      <c r="AD3171" s="318"/>
      <c r="AG3171">
        <f t="shared" si="1386"/>
        <v>0</v>
      </c>
      <c r="AL3171">
        <f t="shared" si="1387"/>
        <v>0</v>
      </c>
      <c r="AN3171" s="167" t="b">
        <f t="shared" si="1388"/>
        <v>0</v>
      </c>
      <c r="AO3171" s="167" t="str">
        <f t="shared" si="1389"/>
        <v/>
      </c>
      <c r="AP3171" s="167" t="b">
        <f t="shared" si="1390"/>
        <v>0</v>
      </c>
      <c r="AQ3171" t="str">
        <f t="shared" si="1391"/>
        <v/>
      </c>
      <c r="AR3171" s="167" t="b">
        <f t="shared" si="1392"/>
        <v>0</v>
      </c>
    </row>
    <row r="3172" spans="1:44" ht="15" customHeight="1">
      <c r="A3172" s="166"/>
      <c r="B3172" s="7"/>
      <c r="C3172" s="220" t="s">
        <v>1365</v>
      </c>
      <c r="D3172" s="319"/>
      <c r="E3172" s="319"/>
      <c r="F3172" s="319"/>
      <c r="G3172" s="319"/>
      <c r="H3172" s="319"/>
      <c r="I3172" s="279"/>
      <c r="J3172" s="279"/>
      <c r="K3172" s="279"/>
      <c r="L3172" s="279"/>
      <c r="M3172" s="279"/>
      <c r="N3172" s="279"/>
      <c r="O3172" s="279"/>
      <c r="P3172" s="279"/>
      <c r="Q3172" s="317"/>
      <c r="R3172" s="318"/>
      <c r="S3172" s="317"/>
      <c r="T3172" s="318"/>
      <c r="U3172" s="317"/>
      <c r="V3172" s="318"/>
      <c r="W3172" s="317"/>
      <c r="X3172" s="318"/>
      <c r="Y3172" s="317"/>
      <c r="Z3172" s="318"/>
      <c r="AA3172" s="317"/>
      <c r="AB3172" s="318"/>
      <c r="AC3172" s="317"/>
      <c r="AD3172" s="318"/>
      <c r="AG3172">
        <f t="shared" si="1386"/>
        <v>0</v>
      </c>
      <c r="AL3172">
        <f t="shared" si="1387"/>
        <v>0</v>
      </c>
      <c r="AN3172" s="167" t="b">
        <f t="shared" si="1388"/>
        <v>0</v>
      </c>
      <c r="AO3172" s="167" t="str">
        <f t="shared" si="1389"/>
        <v/>
      </c>
      <c r="AP3172" s="167" t="b">
        <f t="shared" si="1390"/>
        <v>0</v>
      </c>
      <c r="AQ3172" t="str">
        <f t="shared" si="1391"/>
        <v/>
      </c>
      <c r="AR3172" s="167" t="b">
        <f t="shared" si="1392"/>
        <v>0</v>
      </c>
    </row>
    <row r="3173" spans="1:44" ht="15" customHeight="1">
      <c r="A3173" s="166"/>
      <c r="B3173" s="7"/>
      <c r="C3173" s="220" t="s">
        <v>1366</v>
      </c>
      <c r="D3173" s="319"/>
      <c r="E3173" s="319"/>
      <c r="F3173" s="319"/>
      <c r="G3173" s="319"/>
      <c r="H3173" s="319"/>
      <c r="I3173" s="279"/>
      <c r="J3173" s="279"/>
      <c r="K3173" s="279"/>
      <c r="L3173" s="279"/>
      <c r="M3173" s="279"/>
      <c r="N3173" s="279"/>
      <c r="O3173" s="279"/>
      <c r="P3173" s="279"/>
      <c r="Q3173" s="317"/>
      <c r="R3173" s="318"/>
      <c r="S3173" s="317"/>
      <c r="T3173" s="318"/>
      <c r="U3173" s="317"/>
      <c r="V3173" s="318"/>
      <c r="W3173" s="317"/>
      <c r="X3173" s="318"/>
      <c r="Y3173" s="317"/>
      <c r="Z3173" s="318"/>
      <c r="AA3173" s="317"/>
      <c r="AB3173" s="318"/>
      <c r="AC3173" s="317"/>
      <c r="AD3173" s="318"/>
      <c r="AG3173">
        <f t="shared" si="1386"/>
        <v>0</v>
      </c>
      <c r="AL3173">
        <f t="shared" si="1387"/>
        <v>0</v>
      </c>
      <c r="AN3173" s="167" t="b">
        <f t="shared" si="1388"/>
        <v>0</v>
      </c>
      <c r="AO3173" s="167" t="str">
        <f t="shared" si="1389"/>
        <v/>
      </c>
      <c r="AP3173" s="167" t="b">
        <f t="shared" si="1390"/>
        <v>0</v>
      </c>
      <c r="AQ3173" t="str">
        <f t="shared" si="1391"/>
        <v/>
      </c>
      <c r="AR3173" s="167" t="b">
        <f t="shared" si="1392"/>
        <v>0</v>
      </c>
    </row>
    <row r="3174" spans="1:44" ht="15" customHeight="1">
      <c r="A3174" s="166"/>
      <c r="B3174" s="7"/>
      <c r="C3174" s="220" t="s">
        <v>1367</v>
      </c>
      <c r="D3174" s="319"/>
      <c r="E3174" s="319"/>
      <c r="F3174" s="319"/>
      <c r="G3174" s="319"/>
      <c r="H3174" s="319"/>
      <c r="I3174" s="279"/>
      <c r="J3174" s="279"/>
      <c r="K3174" s="279"/>
      <c r="L3174" s="279"/>
      <c r="M3174" s="279"/>
      <c r="N3174" s="279"/>
      <c r="O3174" s="279"/>
      <c r="P3174" s="279"/>
      <c r="Q3174" s="317"/>
      <c r="R3174" s="318"/>
      <c r="S3174" s="317"/>
      <c r="T3174" s="318"/>
      <c r="U3174" s="317"/>
      <c r="V3174" s="318"/>
      <c r="W3174" s="317"/>
      <c r="X3174" s="318"/>
      <c r="Y3174" s="317"/>
      <c r="Z3174" s="318"/>
      <c r="AA3174" s="317"/>
      <c r="AB3174" s="318"/>
      <c r="AC3174" s="317"/>
      <c r="AD3174" s="318"/>
      <c r="AG3174">
        <f t="shared" si="1386"/>
        <v>0</v>
      </c>
      <c r="AL3174">
        <f t="shared" si="1387"/>
        <v>0</v>
      </c>
      <c r="AN3174" s="167" t="b">
        <f t="shared" si="1388"/>
        <v>0</v>
      </c>
      <c r="AO3174" s="167" t="str">
        <f t="shared" si="1389"/>
        <v/>
      </c>
      <c r="AP3174" s="167" t="b">
        <f t="shared" si="1390"/>
        <v>0</v>
      </c>
      <c r="AQ3174" t="str">
        <f t="shared" si="1391"/>
        <v/>
      </c>
      <c r="AR3174" s="167" t="b">
        <f t="shared" si="1392"/>
        <v>0</v>
      </c>
    </row>
    <row r="3175" spans="1:44" ht="15" customHeight="1">
      <c r="A3175" s="166"/>
      <c r="B3175" s="7"/>
      <c r="C3175" s="220" t="s">
        <v>1368</v>
      </c>
      <c r="D3175" s="319"/>
      <c r="E3175" s="319"/>
      <c r="F3175" s="319"/>
      <c r="G3175" s="319"/>
      <c r="H3175" s="319"/>
      <c r="I3175" s="279"/>
      <c r="J3175" s="279"/>
      <c r="K3175" s="279"/>
      <c r="L3175" s="279"/>
      <c r="M3175" s="279"/>
      <c r="N3175" s="279"/>
      <c r="O3175" s="279"/>
      <c r="P3175" s="279"/>
      <c r="Q3175" s="317"/>
      <c r="R3175" s="318"/>
      <c r="S3175" s="317"/>
      <c r="T3175" s="318"/>
      <c r="U3175" s="317"/>
      <c r="V3175" s="318"/>
      <c r="W3175" s="317"/>
      <c r="X3175" s="318"/>
      <c r="Y3175" s="317"/>
      <c r="Z3175" s="318"/>
      <c r="AA3175" s="317"/>
      <c r="AB3175" s="318"/>
      <c r="AC3175" s="317"/>
      <c r="AD3175" s="318"/>
      <c r="AG3175">
        <f t="shared" si="1386"/>
        <v>0</v>
      </c>
      <c r="AL3175">
        <f t="shared" si="1387"/>
        <v>0</v>
      </c>
      <c r="AN3175" s="167" t="b">
        <f t="shared" si="1388"/>
        <v>0</v>
      </c>
      <c r="AO3175" s="167" t="str">
        <f t="shared" si="1389"/>
        <v/>
      </c>
      <c r="AP3175" s="167" t="b">
        <f t="shared" si="1390"/>
        <v>0</v>
      </c>
      <c r="AQ3175" t="str">
        <f t="shared" si="1391"/>
        <v/>
      </c>
      <c r="AR3175" s="167" t="b">
        <f t="shared" si="1392"/>
        <v>0</v>
      </c>
    </row>
    <row r="3176" spans="1:44" ht="15" customHeight="1">
      <c r="A3176" s="166"/>
      <c r="B3176" s="7"/>
      <c r="C3176" s="220" t="s">
        <v>1369</v>
      </c>
      <c r="D3176" s="319"/>
      <c r="E3176" s="319"/>
      <c r="F3176" s="319"/>
      <c r="G3176" s="319"/>
      <c r="H3176" s="319"/>
      <c r="I3176" s="279"/>
      <c r="J3176" s="279"/>
      <c r="K3176" s="279"/>
      <c r="L3176" s="279"/>
      <c r="M3176" s="279"/>
      <c r="N3176" s="279"/>
      <c r="O3176" s="279"/>
      <c r="P3176" s="279"/>
      <c r="Q3176" s="317"/>
      <c r="R3176" s="318"/>
      <c r="S3176" s="317"/>
      <c r="T3176" s="318"/>
      <c r="U3176" s="317"/>
      <c r="V3176" s="318"/>
      <c r="W3176" s="317"/>
      <c r="X3176" s="318"/>
      <c r="Y3176" s="317"/>
      <c r="Z3176" s="318"/>
      <c r="AA3176" s="317"/>
      <c r="AB3176" s="318"/>
      <c r="AC3176" s="317"/>
      <c r="AD3176" s="318"/>
      <c r="AG3176">
        <f t="shared" si="1386"/>
        <v>0</v>
      </c>
      <c r="AL3176">
        <f t="shared" si="1387"/>
        <v>0</v>
      </c>
      <c r="AN3176" s="167" t="b">
        <f t="shared" si="1388"/>
        <v>0</v>
      </c>
      <c r="AO3176" s="167" t="str">
        <f t="shared" si="1389"/>
        <v/>
      </c>
      <c r="AP3176" s="167" t="b">
        <f t="shared" si="1390"/>
        <v>0</v>
      </c>
      <c r="AQ3176" t="str">
        <f t="shared" si="1391"/>
        <v/>
      </c>
      <c r="AR3176" s="167" t="b">
        <f t="shared" si="1392"/>
        <v>0</v>
      </c>
    </row>
    <row r="3177" spans="1:44" ht="15" customHeight="1">
      <c r="A3177" s="166"/>
      <c r="B3177" s="7"/>
      <c r="C3177" s="220" t="s">
        <v>1370</v>
      </c>
      <c r="D3177" s="319"/>
      <c r="E3177" s="319"/>
      <c r="F3177" s="319"/>
      <c r="G3177" s="319"/>
      <c r="H3177" s="319"/>
      <c r="I3177" s="279"/>
      <c r="J3177" s="279"/>
      <c r="K3177" s="279"/>
      <c r="L3177" s="279"/>
      <c r="M3177" s="279"/>
      <c r="N3177" s="279"/>
      <c r="O3177" s="279"/>
      <c r="P3177" s="279"/>
      <c r="Q3177" s="317"/>
      <c r="R3177" s="318"/>
      <c r="S3177" s="317"/>
      <c r="T3177" s="318"/>
      <c r="U3177" s="317"/>
      <c r="V3177" s="318"/>
      <c r="W3177" s="317"/>
      <c r="X3177" s="318"/>
      <c r="Y3177" s="317"/>
      <c r="Z3177" s="318"/>
      <c r="AA3177" s="317"/>
      <c r="AB3177" s="318"/>
      <c r="AC3177" s="317"/>
      <c r="AD3177" s="318"/>
      <c r="AG3177">
        <f t="shared" si="1386"/>
        <v>0</v>
      </c>
      <c r="AL3177">
        <f t="shared" si="1387"/>
        <v>0</v>
      </c>
      <c r="AN3177" s="167" t="b">
        <f t="shared" si="1388"/>
        <v>0</v>
      </c>
      <c r="AO3177" s="167" t="str">
        <f t="shared" si="1389"/>
        <v/>
      </c>
      <c r="AP3177" s="167" t="b">
        <f t="shared" si="1390"/>
        <v>0</v>
      </c>
      <c r="AQ3177" t="str">
        <f t="shared" si="1391"/>
        <v/>
      </c>
      <c r="AR3177" s="167" t="b">
        <f t="shared" si="1392"/>
        <v>0</v>
      </c>
    </row>
    <row r="3178" spans="1:44" ht="15" customHeight="1">
      <c r="A3178" s="166"/>
      <c r="B3178" s="7"/>
      <c r="C3178" s="220" t="s">
        <v>1371</v>
      </c>
      <c r="D3178" s="319"/>
      <c r="E3178" s="319"/>
      <c r="F3178" s="319"/>
      <c r="G3178" s="319"/>
      <c r="H3178" s="319"/>
      <c r="I3178" s="279"/>
      <c r="J3178" s="279"/>
      <c r="K3178" s="279"/>
      <c r="L3178" s="279"/>
      <c r="M3178" s="279"/>
      <c r="N3178" s="279"/>
      <c r="O3178" s="279"/>
      <c r="P3178" s="279"/>
      <c r="Q3178" s="317"/>
      <c r="R3178" s="318"/>
      <c r="S3178" s="317"/>
      <c r="T3178" s="318"/>
      <c r="U3178" s="317"/>
      <c r="V3178" s="318"/>
      <c r="W3178" s="317"/>
      <c r="X3178" s="318"/>
      <c r="Y3178" s="317"/>
      <c r="Z3178" s="318"/>
      <c r="AA3178" s="317"/>
      <c r="AB3178" s="318"/>
      <c r="AC3178" s="317"/>
      <c r="AD3178" s="318"/>
      <c r="AG3178">
        <f t="shared" si="1386"/>
        <v>0</v>
      </c>
      <c r="AL3178">
        <f t="shared" si="1387"/>
        <v>0</v>
      </c>
      <c r="AN3178" s="167" t="b">
        <f t="shared" si="1388"/>
        <v>0</v>
      </c>
      <c r="AO3178" s="167" t="str">
        <f t="shared" si="1389"/>
        <v/>
      </c>
      <c r="AP3178" s="167" t="b">
        <f t="shared" si="1390"/>
        <v>0</v>
      </c>
      <c r="AQ3178" t="str">
        <f t="shared" si="1391"/>
        <v/>
      </c>
      <c r="AR3178" s="167" t="b">
        <f t="shared" si="1392"/>
        <v>0</v>
      </c>
    </row>
    <row r="3179" spans="1:44" ht="15" customHeight="1">
      <c r="A3179" s="166"/>
      <c r="B3179" s="7"/>
      <c r="C3179" s="220" t="s">
        <v>1372</v>
      </c>
      <c r="D3179" s="319"/>
      <c r="E3179" s="319"/>
      <c r="F3179" s="319"/>
      <c r="G3179" s="319"/>
      <c r="H3179" s="319"/>
      <c r="I3179" s="279"/>
      <c r="J3179" s="279"/>
      <c r="K3179" s="279"/>
      <c r="L3179" s="279"/>
      <c r="M3179" s="279"/>
      <c r="N3179" s="279"/>
      <c r="O3179" s="279"/>
      <c r="P3179" s="279"/>
      <c r="Q3179" s="317"/>
      <c r="R3179" s="318"/>
      <c r="S3179" s="317"/>
      <c r="T3179" s="318"/>
      <c r="U3179" s="317"/>
      <c r="V3179" s="318"/>
      <c r="W3179" s="317"/>
      <c r="X3179" s="318"/>
      <c r="Y3179" s="317"/>
      <c r="Z3179" s="318"/>
      <c r="AA3179" s="317"/>
      <c r="AB3179" s="318"/>
      <c r="AC3179" s="317"/>
      <c r="AD3179" s="318"/>
      <c r="AG3179">
        <f t="shared" si="1386"/>
        <v>0</v>
      </c>
      <c r="AL3179">
        <f t="shared" si="1387"/>
        <v>0</v>
      </c>
      <c r="AN3179" s="167" t="b">
        <f t="shared" si="1388"/>
        <v>0</v>
      </c>
      <c r="AO3179" s="167" t="str">
        <f t="shared" si="1389"/>
        <v/>
      </c>
      <c r="AP3179" s="167" t="b">
        <f t="shared" si="1390"/>
        <v>0</v>
      </c>
      <c r="AQ3179" t="str">
        <f t="shared" si="1391"/>
        <v/>
      </c>
      <c r="AR3179" s="167" t="b">
        <f t="shared" si="1392"/>
        <v>0</v>
      </c>
    </row>
    <row r="3180" spans="1:44" ht="15" customHeight="1">
      <c r="A3180" s="166"/>
      <c r="B3180" s="7"/>
      <c r="C3180" s="220" t="s">
        <v>1373</v>
      </c>
      <c r="D3180" s="319"/>
      <c r="E3180" s="319"/>
      <c r="F3180" s="319"/>
      <c r="G3180" s="319"/>
      <c r="H3180" s="319"/>
      <c r="I3180" s="279"/>
      <c r="J3180" s="279"/>
      <c r="K3180" s="279"/>
      <c r="L3180" s="279"/>
      <c r="M3180" s="279"/>
      <c r="N3180" s="279"/>
      <c r="O3180" s="279"/>
      <c r="P3180" s="279"/>
      <c r="Q3180" s="317"/>
      <c r="R3180" s="318"/>
      <c r="S3180" s="317"/>
      <c r="T3180" s="318"/>
      <c r="U3180" s="317"/>
      <c r="V3180" s="318"/>
      <c r="W3180" s="317"/>
      <c r="X3180" s="318"/>
      <c r="Y3180" s="317"/>
      <c r="Z3180" s="318"/>
      <c r="AA3180" s="317"/>
      <c r="AB3180" s="318"/>
      <c r="AC3180" s="317"/>
      <c r="AD3180" s="318"/>
      <c r="AG3180">
        <f t="shared" si="1386"/>
        <v>0</v>
      </c>
      <c r="AL3180">
        <f t="shared" si="1387"/>
        <v>0</v>
      </c>
      <c r="AN3180" s="167" t="b">
        <f t="shared" si="1388"/>
        <v>0</v>
      </c>
      <c r="AO3180" s="167" t="str">
        <f t="shared" si="1389"/>
        <v/>
      </c>
      <c r="AP3180" s="167" t="b">
        <f t="shared" si="1390"/>
        <v>0</v>
      </c>
      <c r="AQ3180" t="str">
        <f t="shared" si="1391"/>
        <v/>
      </c>
      <c r="AR3180" s="167" t="b">
        <f t="shared" si="1392"/>
        <v>0</v>
      </c>
    </row>
    <row r="3181" spans="1:44" ht="15" customHeight="1">
      <c r="A3181" s="166"/>
      <c r="B3181" s="7"/>
      <c r="C3181" s="220" t="s">
        <v>1374</v>
      </c>
      <c r="D3181" s="319"/>
      <c r="E3181" s="319"/>
      <c r="F3181" s="319"/>
      <c r="G3181" s="319"/>
      <c r="H3181" s="319"/>
      <c r="I3181" s="279"/>
      <c r="J3181" s="279"/>
      <c r="K3181" s="279"/>
      <c r="L3181" s="279"/>
      <c r="M3181" s="279"/>
      <c r="N3181" s="279"/>
      <c r="O3181" s="279"/>
      <c r="P3181" s="279"/>
      <c r="Q3181" s="317"/>
      <c r="R3181" s="318"/>
      <c r="S3181" s="317"/>
      <c r="T3181" s="318"/>
      <c r="U3181" s="317"/>
      <c r="V3181" s="318"/>
      <c r="W3181" s="317"/>
      <c r="X3181" s="318"/>
      <c r="Y3181" s="317"/>
      <c r="Z3181" s="318"/>
      <c r="AA3181" s="317"/>
      <c r="AB3181" s="318"/>
      <c r="AC3181" s="317"/>
      <c r="AD3181" s="318"/>
      <c r="AG3181">
        <f t="shared" si="1386"/>
        <v>0</v>
      </c>
      <c r="AL3181">
        <f t="shared" si="1387"/>
        <v>0</v>
      </c>
      <c r="AN3181" s="167" t="b">
        <f t="shared" si="1388"/>
        <v>0</v>
      </c>
      <c r="AO3181" s="167" t="str">
        <f t="shared" si="1389"/>
        <v/>
      </c>
      <c r="AP3181" s="167" t="b">
        <f t="shared" si="1390"/>
        <v>0</v>
      </c>
      <c r="AQ3181" t="str">
        <f t="shared" si="1391"/>
        <v/>
      </c>
      <c r="AR3181" s="167" t="b">
        <f t="shared" si="1392"/>
        <v>0</v>
      </c>
    </row>
    <row r="3182" spans="1:44" ht="15" customHeight="1">
      <c r="A3182" s="166"/>
      <c r="B3182" s="7"/>
      <c r="C3182" s="220" t="s">
        <v>1375</v>
      </c>
      <c r="D3182" s="319"/>
      <c r="E3182" s="319"/>
      <c r="F3182" s="319"/>
      <c r="G3182" s="319"/>
      <c r="H3182" s="319"/>
      <c r="I3182" s="279"/>
      <c r="J3182" s="279"/>
      <c r="K3182" s="279"/>
      <c r="L3182" s="279"/>
      <c r="M3182" s="279"/>
      <c r="N3182" s="279"/>
      <c r="O3182" s="279"/>
      <c r="P3182" s="279"/>
      <c r="Q3182" s="317"/>
      <c r="R3182" s="318"/>
      <c r="S3182" s="317"/>
      <c r="T3182" s="318"/>
      <c r="U3182" s="317"/>
      <c r="V3182" s="318"/>
      <c r="W3182" s="317"/>
      <c r="X3182" s="318"/>
      <c r="Y3182" s="317"/>
      <c r="Z3182" s="318"/>
      <c r="AA3182" s="317"/>
      <c r="AB3182" s="318"/>
      <c r="AC3182" s="317"/>
      <c r="AD3182" s="318"/>
      <c r="AG3182">
        <f t="shared" si="1386"/>
        <v>0</v>
      </c>
      <c r="AL3182">
        <f t="shared" si="1387"/>
        <v>0</v>
      </c>
      <c r="AN3182" s="167" t="b">
        <f t="shared" si="1388"/>
        <v>0</v>
      </c>
      <c r="AO3182" s="167" t="str">
        <f t="shared" si="1389"/>
        <v/>
      </c>
      <c r="AP3182" s="167" t="b">
        <f t="shared" si="1390"/>
        <v>0</v>
      </c>
      <c r="AQ3182" t="str">
        <f t="shared" si="1391"/>
        <v/>
      </c>
      <c r="AR3182" s="167" t="b">
        <f t="shared" si="1392"/>
        <v>0</v>
      </c>
    </row>
    <row r="3183" spans="1:44" ht="15" customHeight="1">
      <c r="A3183" s="166"/>
      <c r="B3183" s="7"/>
      <c r="C3183" s="220" t="s">
        <v>1376</v>
      </c>
      <c r="D3183" s="319"/>
      <c r="E3183" s="319"/>
      <c r="F3183" s="319"/>
      <c r="G3183" s="319"/>
      <c r="H3183" s="319"/>
      <c r="I3183" s="279"/>
      <c r="J3183" s="279"/>
      <c r="K3183" s="279"/>
      <c r="L3183" s="279"/>
      <c r="M3183" s="279"/>
      <c r="N3183" s="279"/>
      <c r="O3183" s="279"/>
      <c r="P3183" s="279"/>
      <c r="Q3183" s="317"/>
      <c r="R3183" s="318"/>
      <c r="S3183" s="317"/>
      <c r="T3183" s="318"/>
      <c r="U3183" s="317"/>
      <c r="V3183" s="318"/>
      <c r="W3183" s="317"/>
      <c r="X3183" s="318"/>
      <c r="Y3183" s="317"/>
      <c r="Z3183" s="318"/>
      <c r="AA3183" s="317"/>
      <c r="AB3183" s="318"/>
      <c r="AC3183" s="317"/>
      <c r="AD3183" s="318"/>
      <c r="AG3183">
        <f t="shared" si="1386"/>
        <v>0</v>
      </c>
      <c r="AL3183">
        <f t="shared" si="1387"/>
        <v>0</v>
      </c>
      <c r="AN3183" s="167" t="b">
        <f t="shared" si="1388"/>
        <v>0</v>
      </c>
      <c r="AO3183" s="167" t="str">
        <f t="shared" si="1389"/>
        <v/>
      </c>
      <c r="AP3183" s="167" t="b">
        <f t="shared" si="1390"/>
        <v>0</v>
      </c>
      <c r="AQ3183" t="str">
        <f t="shared" si="1391"/>
        <v/>
      </c>
      <c r="AR3183" s="167" t="b">
        <f t="shared" si="1392"/>
        <v>0</v>
      </c>
    </row>
    <row r="3184" spans="1:44" ht="15" customHeight="1">
      <c r="A3184" s="166"/>
      <c r="B3184" s="7"/>
      <c r="C3184" s="220" t="s">
        <v>1377</v>
      </c>
      <c r="D3184" s="319"/>
      <c r="E3184" s="319"/>
      <c r="F3184" s="319"/>
      <c r="G3184" s="319"/>
      <c r="H3184" s="319"/>
      <c r="I3184" s="279"/>
      <c r="J3184" s="279"/>
      <c r="K3184" s="279"/>
      <c r="L3184" s="279"/>
      <c r="M3184" s="279"/>
      <c r="N3184" s="279"/>
      <c r="O3184" s="279"/>
      <c r="P3184" s="279"/>
      <c r="Q3184" s="317"/>
      <c r="R3184" s="318"/>
      <c r="S3184" s="317"/>
      <c r="T3184" s="318"/>
      <c r="U3184" s="317"/>
      <c r="V3184" s="318"/>
      <c r="W3184" s="317"/>
      <c r="X3184" s="318"/>
      <c r="Y3184" s="317"/>
      <c r="Z3184" s="318"/>
      <c r="AA3184" s="317"/>
      <c r="AB3184" s="318"/>
      <c r="AC3184" s="317"/>
      <c r="AD3184" s="318"/>
      <c r="AG3184">
        <f t="shared" si="1386"/>
        <v>0</v>
      </c>
      <c r="AL3184">
        <f t="shared" si="1387"/>
        <v>0</v>
      </c>
      <c r="AN3184" s="167" t="b">
        <f t="shared" si="1388"/>
        <v>0</v>
      </c>
      <c r="AO3184" s="167" t="str">
        <f t="shared" si="1389"/>
        <v/>
      </c>
      <c r="AP3184" s="167" t="b">
        <f t="shared" si="1390"/>
        <v>0</v>
      </c>
      <c r="AQ3184" t="str">
        <f t="shared" si="1391"/>
        <v/>
      </c>
      <c r="AR3184" s="167" t="b">
        <f t="shared" si="1392"/>
        <v>0</v>
      </c>
    </row>
    <row r="3185" spans="1:44" ht="15" customHeight="1">
      <c r="A3185" s="166"/>
      <c r="B3185" s="7"/>
      <c r="C3185" s="220" t="s">
        <v>1378</v>
      </c>
      <c r="D3185" s="319"/>
      <c r="E3185" s="319"/>
      <c r="F3185" s="319"/>
      <c r="G3185" s="319"/>
      <c r="H3185" s="319"/>
      <c r="I3185" s="279"/>
      <c r="J3185" s="279"/>
      <c r="K3185" s="279"/>
      <c r="L3185" s="279"/>
      <c r="M3185" s="279"/>
      <c r="N3185" s="279"/>
      <c r="O3185" s="279"/>
      <c r="P3185" s="279"/>
      <c r="Q3185" s="317"/>
      <c r="R3185" s="318"/>
      <c r="S3185" s="317"/>
      <c r="T3185" s="318"/>
      <c r="U3185" s="317"/>
      <c r="V3185" s="318"/>
      <c r="W3185" s="317"/>
      <c r="X3185" s="318"/>
      <c r="Y3185" s="317"/>
      <c r="Z3185" s="318"/>
      <c r="AA3185" s="317"/>
      <c r="AB3185" s="318"/>
      <c r="AC3185" s="317"/>
      <c r="AD3185" s="318"/>
      <c r="AG3185">
        <f t="shared" ref="AG3185:AG3207" si="1393">IF(COUNTBLANK(D3185:AD3185)=27,0,IF(OR(AND(COUNTA(D3185)=1,COUNTA(I3185:P3185)=COUNTA($I$2606:$P$2607),COUNTA(Q3185:AD3185)&gt;0),AND(D3185="",COUNTA(I3185:AD3185)=0)),0,1))</f>
        <v>0</v>
      </c>
      <c r="AL3185">
        <f t="shared" ref="AL3185:AL3207" si="1394">IF(AND(AC3185="X",COUNTIF(Q3185:AB3185,"X")&gt;0),1,0)</f>
        <v>0</v>
      </c>
      <c r="AN3185" s="167" t="b">
        <f t="shared" ref="AN3185:AN3207" si="1395">NOT(EXACT(D3185,UPPER(D3185)))</f>
        <v>0</v>
      </c>
      <c r="AO3185" s="167" t="str">
        <f t="shared" ref="AO3185:AO3207" si="1396">SUBSTITUTE( SUBSTITUTE( SUBSTITUTE( SUBSTITUTE( SUBSTITUTE( SUBSTITUTE( SUBSTITUTE( SUBSTITUTE( SUBSTITUTE( SUBSTITUTE(D3185, "á", "a"), "é", "e"), "í", "i"), "ó", "o"), "ú", "u"), "Á", "A"), "É", "E"), "Í", "I"), "Ó", "O"), "Ú", "U")</f>
        <v/>
      </c>
      <c r="AP3185" s="167" t="b">
        <f t="shared" ref="AP3185:AP3207" si="1397">NOT(EXACT(D3185,AO3185))</f>
        <v>0</v>
      </c>
      <c r="AQ3185" t="str">
        <f t="shared" ref="AQ3185:AQ3207" si="1398">SUBSTITUTE((SUBSTITUTE(SUBSTITUTE(SUBSTITUTE(D3185,".",""),",",""),"(","")),")","")</f>
        <v/>
      </c>
      <c r="AR3185" s="167" t="b">
        <f t="shared" ref="AR3185:AR3207" si="1399">NOT(EXACT(D3185,AQ3185))</f>
        <v>0</v>
      </c>
    </row>
    <row r="3186" spans="1:44" ht="15" customHeight="1">
      <c r="A3186" s="166"/>
      <c r="B3186" s="7"/>
      <c r="C3186" s="220" t="s">
        <v>1379</v>
      </c>
      <c r="D3186" s="319"/>
      <c r="E3186" s="319"/>
      <c r="F3186" s="319"/>
      <c r="G3186" s="319"/>
      <c r="H3186" s="319"/>
      <c r="I3186" s="279"/>
      <c r="J3186" s="279"/>
      <c r="K3186" s="279"/>
      <c r="L3186" s="279"/>
      <c r="M3186" s="279"/>
      <c r="N3186" s="279"/>
      <c r="O3186" s="279"/>
      <c r="P3186" s="279"/>
      <c r="Q3186" s="317"/>
      <c r="R3186" s="318"/>
      <c r="S3186" s="317"/>
      <c r="T3186" s="318"/>
      <c r="U3186" s="317"/>
      <c r="V3186" s="318"/>
      <c r="W3186" s="317"/>
      <c r="X3186" s="318"/>
      <c r="Y3186" s="317"/>
      <c r="Z3186" s="318"/>
      <c r="AA3186" s="317"/>
      <c r="AB3186" s="318"/>
      <c r="AC3186" s="317"/>
      <c r="AD3186" s="318"/>
      <c r="AG3186">
        <f t="shared" si="1393"/>
        <v>0</v>
      </c>
      <c r="AL3186">
        <f t="shared" si="1394"/>
        <v>0</v>
      </c>
      <c r="AN3186" s="167" t="b">
        <f t="shared" si="1395"/>
        <v>0</v>
      </c>
      <c r="AO3186" s="167" t="str">
        <f t="shared" si="1396"/>
        <v/>
      </c>
      <c r="AP3186" s="167" t="b">
        <f t="shared" si="1397"/>
        <v>0</v>
      </c>
      <c r="AQ3186" t="str">
        <f t="shared" si="1398"/>
        <v/>
      </c>
      <c r="AR3186" s="167" t="b">
        <f t="shared" si="1399"/>
        <v>0</v>
      </c>
    </row>
    <row r="3187" spans="1:44" ht="15" customHeight="1">
      <c r="A3187" s="166"/>
      <c r="B3187" s="7"/>
      <c r="C3187" s="220" t="s">
        <v>1380</v>
      </c>
      <c r="D3187" s="319"/>
      <c r="E3187" s="319"/>
      <c r="F3187" s="319"/>
      <c r="G3187" s="319"/>
      <c r="H3187" s="319"/>
      <c r="I3187" s="279"/>
      <c r="J3187" s="279"/>
      <c r="K3187" s="279"/>
      <c r="L3187" s="279"/>
      <c r="M3187" s="279"/>
      <c r="N3187" s="279"/>
      <c r="O3187" s="279"/>
      <c r="P3187" s="279"/>
      <c r="Q3187" s="317"/>
      <c r="R3187" s="318"/>
      <c r="S3187" s="317"/>
      <c r="T3187" s="318"/>
      <c r="U3187" s="317"/>
      <c r="V3187" s="318"/>
      <c r="W3187" s="317"/>
      <c r="X3187" s="318"/>
      <c r="Y3187" s="317"/>
      <c r="Z3187" s="318"/>
      <c r="AA3187" s="317"/>
      <c r="AB3187" s="318"/>
      <c r="AC3187" s="317"/>
      <c r="AD3187" s="318"/>
      <c r="AG3187">
        <f t="shared" si="1393"/>
        <v>0</v>
      </c>
      <c r="AL3187">
        <f t="shared" si="1394"/>
        <v>0</v>
      </c>
      <c r="AN3187" s="167" t="b">
        <f t="shared" si="1395"/>
        <v>0</v>
      </c>
      <c r="AO3187" s="167" t="str">
        <f t="shared" si="1396"/>
        <v/>
      </c>
      <c r="AP3187" s="167" t="b">
        <f t="shared" si="1397"/>
        <v>0</v>
      </c>
      <c r="AQ3187" t="str">
        <f t="shared" si="1398"/>
        <v/>
      </c>
      <c r="AR3187" s="167" t="b">
        <f t="shared" si="1399"/>
        <v>0</v>
      </c>
    </row>
    <row r="3188" spans="1:44" ht="15" customHeight="1">
      <c r="A3188" s="166"/>
      <c r="B3188" s="7"/>
      <c r="C3188" s="220" t="s">
        <v>1381</v>
      </c>
      <c r="D3188" s="319"/>
      <c r="E3188" s="319"/>
      <c r="F3188" s="319"/>
      <c r="G3188" s="319"/>
      <c r="H3188" s="319"/>
      <c r="I3188" s="279"/>
      <c r="J3188" s="279"/>
      <c r="K3188" s="279"/>
      <c r="L3188" s="279"/>
      <c r="M3188" s="279"/>
      <c r="N3188" s="279"/>
      <c r="O3188" s="279"/>
      <c r="P3188" s="279"/>
      <c r="Q3188" s="317"/>
      <c r="R3188" s="318"/>
      <c r="S3188" s="317"/>
      <c r="T3188" s="318"/>
      <c r="U3188" s="317"/>
      <c r="V3188" s="318"/>
      <c r="W3188" s="317"/>
      <c r="X3188" s="318"/>
      <c r="Y3188" s="317"/>
      <c r="Z3188" s="318"/>
      <c r="AA3188" s="317"/>
      <c r="AB3188" s="318"/>
      <c r="AC3188" s="317"/>
      <c r="AD3188" s="318"/>
      <c r="AG3188">
        <f t="shared" si="1393"/>
        <v>0</v>
      </c>
      <c r="AL3188">
        <f t="shared" si="1394"/>
        <v>0</v>
      </c>
      <c r="AN3188" s="167" t="b">
        <f t="shared" si="1395"/>
        <v>0</v>
      </c>
      <c r="AO3188" s="167" t="str">
        <f t="shared" si="1396"/>
        <v/>
      </c>
      <c r="AP3188" s="167" t="b">
        <f t="shared" si="1397"/>
        <v>0</v>
      </c>
      <c r="AQ3188" t="str">
        <f t="shared" si="1398"/>
        <v/>
      </c>
      <c r="AR3188" s="167" t="b">
        <f t="shared" si="1399"/>
        <v>0</v>
      </c>
    </row>
    <row r="3189" spans="1:44" ht="15" customHeight="1">
      <c r="A3189" s="166"/>
      <c r="B3189" s="7"/>
      <c r="C3189" s="220" t="s">
        <v>1382</v>
      </c>
      <c r="D3189" s="319"/>
      <c r="E3189" s="319"/>
      <c r="F3189" s="319"/>
      <c r="G3189" s="319"/>
      <c r="H3189" s="319"/>
      <c r="I3189" s="279"/>
      <c r="J3189" s="279"/>
      <c r="K3189" s="279"/>
      <c r="L3189" s="279"/>
      <c r="M3189" s="279"/>
      <c r="N3189" s="279"/>
      <c r="O3189" s="279"/>
      <c r="P3189" s="279"/>
      <c r="Q3189" s="317"/>
      <c r="R3189" s="318"/>
      <c r="S3189" s="317"/>
      <c r="T3189" s="318"/>
      <c r="U3189" s="317"/>
      <c r="V3189" s="318"/>
      <c r="W3189" s="317"/>
      <c r="X3189" s="318"/>
      <c r="Y3189" s="317"/>
      <c r="Z3189" s="318"/>
      <c r="AA3189" s="317"/>
      <c r="AB3189" s="318"/>
      <c r="AC3189" s="317"/>
      <c r="AD3189" s="318"/>
      <c r="AG3189">
        <f t="shared" si="1393"/>
        <v>0</v>
      </c>
      <c r="AL3189">
        <f t="shared" si="1394"/>
        <v>0</v>
      </c>
      <c r="AN3189" s="167" t="b">
        <f t="shared" si="1395"/>
        <v>0</v>
      </c>
      <c r="AO3189" s="167" t="str">
        <f t="shared" si="1396"/>
        <v/>
      </c>
      <c r="AP3189" s="167" t="b">
        <f t="shared" si="1397"/>
        <v>0</v>
      </c>
      <c r="AQ3189" t="str">
        <f t="shared" si="1398"/>
        <v/>
      </c>
      <c r="AR3189" s="167" t="b">
        <f t="shared" si="1399"/>
        <v>0</v>
      </c>
    </row>
    <row r="3190" spans="1:44" ht="15" customHeight="1">
      <c r="A3190" s="166"/>
      <c r="B3190" s="7"/>
      <c r="C3190" s="220" t="s">
        <v>1383</v>
      </c>
      <c r="D3190" s="319"/>
      <c r="E3190" s="319"/>
      <c r="F3190" s="319"/>
      <c r="G3190" s="319"/>
      <c r="H3190" s="319"/>
      <c r="I3190" s="279"/>
      <c r="J3190" s="279"/>
      <c r="K3190" s="279"/>
      <c r="L3190" s="279"/>
      <c r="M3190" s="279"/>
      <c r="N3190" s="279"/>
      <c r="O3190" s="279"/>
      <c r="P3190" s="279"/>
      <c r="Q3190" s="317"/>
      <c r="R3190" s="318"/>
      <c r="S3190" s="317"/>
      <c r="T3190" s="318"/>
      <c r="U3190" s="317"/>
      <c r="V3190" s="318"/>
      <c r="W3190" s="317"/>
      <c r="X3190" s="318"/>
      <c r="Y3190" s="317"/>
      <c r="Z3190" s="318"/>
      <c r="AA3190" s="317"/>
      <c r="AB3190" s="318"/>
      <c r="AC3190" s="317"/>
      <c r="AD3190" s="318"/>
      <c r="AG3190">
        <f t="shared" si="1393"/>
        <v>0</v>
      </c>
      <c r="AL3190">
        <f t="shared" si="1394"/>
        <v>0</v>
      </c>
      <c r="AN3190" s="167" t="b">
        <f t="shared" si="1395"/>
        <v>0</v>
      </c>
      <c r="AO3190" s="167" t="str">
        <f t="shared" si="1396"/>
        <v/>
      </c>
      <c r="AP3190" s="167" t="b">
        <f t="shared" si="1397"/>
        <v>0</v>
      </c>
      <c r="AQ3190" t="str">
        <f t="shared" si="1398"/>
        <v/>
      </c>
      <c r="AR3190" s="167" t="b">
        <f t="shared" si="1399"/>
        <v>0</v>
      </c>
    </row>
    <row r="3191" spans="1:44" ht="15" customHeight="1">
      <c r="A3191" s="166"/>
      <c r="B3191" s="7"/>
      <c r="C3191" s="220" t="s">
        <v>1384</v>
      </c>
      <c r="D3191" s="319"/>
      <c r="E3191" s="319"/>
      <c r="F3191" s="319"/>
      <c r="G3191" s="319"/>
      <c r="H3191" s="319"/>
      <c r="I3191" s="279"/>
      <c r="J3191" s="279"/>
      <c r="K3191" s="279"/>
      <c r="L3191" s="279"/>
      <c r="M3191" s="279"/>
      <c r="N3191" s="279"/>
      <c r="O3191" s="279"/>
      <c r="P3191" s="279"/>
      <c r="Q3191" s="317"/>
      <c r="R3191" s="318"/>
      <c r="S3191" s="317"/>
      <c r="T3191" s="318"/>
      <c r="U3191" s="317"/>
      <c r="V3191" s="318"/>
      <c r="W3191" s="317"/>
      <c r="X3191" s="318"/>
      <c r="Y3191" s="317"/>
      <c r="Z3191" s="318"/>
      <c r="AA3191" s="317"/>
      <c r="AB3191" s="318"/>
      <c r="AC3191" s="317"/>
      <c r="AD3191" s="318"/>
      <c r="AG3191">
        <f t="shared" si="1393"/>
        <v>0</v>
      </c>
      <c r="AL3191">
        <f t="shared" si="1394"/>
        <v>0</v>
      </c>
      <c r="AN3191" s="167" t="b">
        <f t="shared" si="1395"/>
        <v>0</v>
      </c>
      <c r="AO3191" s="167" t="str">
        <f t="shared" si="1396"/>
        <v/>
      </c>
      <c r="AP3191" s="167" t="b">
        <f t="shared" si="1397"/>
        <v>0</v>
      </c>
      <c r="AQ3191" t="str">
        <f t="shared" si="1398"/>
        <v/>
      </c>
      <c r="AR3191" s="167" t="b">
        <f t="shared" si="1399"/>
        <v>0</v>
      </c>
    </row>
    <row r="3192" spans="1:44" ht="15" customHeight="1">
      <c r="A3192" s="166"/>
      <c r="B3192" s="7"/>
      <c r="C3192" s="220" t="s">
        <v>1385</v>
      </c>
      <c r="D3192" s="319"/>
      <c r="E3192" s="319"/>
      <c r="F3192" s="319"/>
      <c r="G3192" s="319"/>
      <c r="H3192" s="319"/>
      <c r="I3192" s="279"/>
      <c r="J3192" s="279"/>
      <c r="K3192" s="279"/>
      <c r="L3192" s="279"/>
      <c r="M3192" s="279"/>
      <c r="N3192" s="279"/>
      <c r="O3192" s="279"/>
      <c r="P3192" s="279"/>
      <c r="Q3192" s="317"/>
      <c r="R3192" s="318"/>
      <c r="S3192" s="317"/>
      <c r="T3192" s="318"/>
      <c r="U3192" s="317"/>
      <c r="V3192" s="318"/>
      <c r="W3192" s="317"/>
      <c r="X3192" s="318"/>
      <c r="Y3192" s="317"/>
      <c r="Z3192" s="318"/>
      <c r="AA3192" s="317"/>
      <c r="AB3192" s="318"/>
      <c r="AC3192" s="317"/>
      <c r="AD3192" s="318"/>
      <c r="AG3192">
        <f t="shared" si="1393"/>
        <v>0</v>
      </c>
      <c r="AL3192">
        <f t="shared" si="1394"/>
        <v>0</v>
      </c>
      <c r="AN3192" s="167" t="b">
        <f t="shared" si="1395"/>
        <v>0</v>
      </c>
      <c r="AO3192" s="167" t="str">
        <f t="shared" si="1396"/>
        <v/>
      </c>
      <c r="AP3192" s="167" t="b">
        <f t="shared" si="1397"/>
        <v>0</v>
      </c>
      <c r="AQ3192" t="str">
        <f t="shared" si="1398"/>
        <v/>
      </c>
      <c r="AR3192" s="167" t="b">
        <f t="shared" si="1399"/>
        <v>0</v>
      </c>
    </row>
    <row r="3193" spans="1:44" ht="15" customHeight="1">
      <c r="A3193" s="166"/>
      <c r="B3193" s="7"/>
      <c r="C3193" s="220" t="s">
        <v>1386</v>
      </c>
      <c r="D3193" s="319"/>
      <c r="E3193" s="319"/>
      <c r="F3193" s="319"/>
      <c r="G3193" s="319"/>
      <c r="H3193" s="319"/>
      <c r="I3193" s="279"/>
      <c r="J3193" s="279"/>
      <c r="K3193" s="279"/>
      <c r="L3193" s="279"/>
      <c r="M3193" s="279"/>
      <c r="N3193" s="279"/>
      <c r="O3193" s="279"/>
      <c r="P3193" s="279"/>
      <c r="Q3193" s="317"/>
      <c r="R3193" s="318"/>
      <c r="S3193" s="317"/>
      <c r="T3193" s="318"/>
      <c r="U3193" s="317"/>
      <c r="V3193" s="318"/>
      <c r="W3193" s="317"/>
      <c r="X3193" s="318"/>
      <c r="Y3193" s="317"/>
      <c r="Z3193" s="318"/>
      <c r="AA3193" s="317"/>
      <c r="AB3193" s="318"/>
      <c r="AC3193" s="317"/>
      <c r="AD3193" s="318"/>
      <c r="AG3193">
        <f t="shared" si="1393"/>
        <v>0</v>
      </c>
      <c r="AL3193">
        <f t="shared" si="1394"/>
        <v>0</v>
      </c>
      <c r="AN3193" s="167" t="b">
        <f t="shared" si="1395"/>
        <v>0</v>
      </c>
      <c r="AO3193" s="167" t="str">
        <f t="shared" si="1396"/>
        <v/>
      </c>
      <c r="AP3193" s="167" t="b">
        <f t="shared" si="1397"/>
        <v>0</v>
      </c>
      <c r="AQ3193" t="str">
        <f t="shared" si="1398"/>
        <v/>
      </c>
      <c r="AR3193" s="167" t="b">
        <f t="shared" si="1399"/>
        <v>0</v>
      </c>
    </row>
    <row r="3194" spans="1:44" ht="15" customHeight="1">
      <c r="A3194" s="166"/>
      <c r="B3194" s="7"/>
      <c r="C3194" s="220" t="s">
        <v>1387</v>
      </c>
      <c r="D3194" s="319"/>
      <c r="E3194" s="319"/>
      <c r="F3194" s="319"/>
      <c r="G3194" s="319"/>
      <c r="H3194" s="319"/>
      <c r="I3194" s="279"/>
      <c r="J3194" s="279"/>
      <c r="K3194" s="279"/>
      <c r="L3194" s="279"/>
      <c r="M3194" s="279"/>
      <c r="N3194" s="279"/>
      <c r="O3194" s="279"/>
      <c r="P3194" s="279"/>
      <c r="Q3194" s="317"/>
      <c r="R3194" s="318"/>
      <c r="S3194" s="317"/>
      <c r="T3194" s="318"/>
      <c r="U3194" s="317"/>
      <c r="V3194" s="318"/>
      <c r="W3194" s="317"/>
      <c r="X3194" s="318"/>
      <c r="Y3194" s="317"/>
      <c r="Z3194" s="318"/>
      <c r="AA3194" s="317"/>
      <c r="AB3194" s="318"/>
      <c r="AC3194" s="317"/>
      <c r="AD3194" s="318"/>
      <c r="AG3194">
        <f t="shared" si="1393"/>
        <v>0</v>
      </c>
      <c r="AL3194">
        <f t="shared" si="1394"/>
        <v>0</v>
      </c>
      <c r="AN3194" s="167" t="b">
        <f t="shared" si="1395"/>
        <v>0</v>
      </c>
      <c r="AO3194" s="167" t="str">
        <f t="shared" si="1396"/>
        <v/>
      </c>
      <c r="AP3194" s="167" t="b">
        <f t="shared" si="1397"/>
        <v>0</v>
      </c>
      <c r="AQ3194" t="str">
        <f t="shared" si="1398"/>
        <v/>
      </c>
      <c r="AR3194" s="167" t="b">
        <f t="shared" si="1399"/>
        <v>0</v>
      </c>
    </row>
    <row r="3195" spans="1:44" ht="15" customHeight="1">
      <c r="A3195" s="166"/>
      <c r="B3195" s="7"/>
      <c r="C3195" s="220" t="s">
        <v>1388</v>
      </c>
      <c r="D3195" s="319"/>
      <c r="E3195" s="319"/>
      <c r="F3195" s="319"/>
      <c r="G3195" s="319"/>
      <c r="H3195" s="319"/>
      <c r="I3195" s="279"/>
      <c r="J3195" s="279"/>
      <c r="K3195" s="279"/>
      <c r="L3195" s="279"/>
      <c r="M3195" s="279"/>
      <c r="N3195" s="279"/>
      <c r="O3195" s="279"/>
      <c r="P3195" s="279"/>
      <c r="Q3195" s="317"/>
      <c r="R3195" s="318"/>
      <c r="S3195" s="317"/>
      <c r="T3195" s="318"/>
      <c r="U3195" s="317"/>
      <c r="V3195" s="318"/>
      <c r="W3195" s="317"/>
      <c r="X3195" s="318"/>
      <c r="Y3195" s="317"/>
      <c r="Z3195" s="318"/>
      <c r="AA3195" s="317"/>
      <c r="AB3195" s="318"/>
      <c r="AC3195" s="317"/>
      <c r="AD3195" s="318"/>
      <c r="AG3195">
        <f t="shared" si="1393"/>
        <v>0</v>
      </c>
      <c r="AL3195">
        <f t="shared" si="1394"/>
        <v>0</v>
      </c>
      <c r="AN3195" s="167" t="b">
        <f t="shared" si="1395"/>
        <v>0</v>
      </c>
      <c r="AO3195" s="167" t="str">
        <f t="shared" si="1396"/>
        <v/>
      </c>
      <c r="AP3195" s="167" t="b">
        <f t="shared" si="1397"/>
        <v>0</v>
      </c>
      <c r="AQ3195" t="str">
        <f t="shared" si="1398"/>
        <v/>
      </c>
      <c r="AR3195" s="167" t="b">
        <f t="shared" si="1399"/>
        <v>0</v>
      </c>
    </row>
    <row r="3196" spans="1:44" ht="15" customHeight="1">
      <c r="A3196" s="166"/>
      <c r="B3196" s="7"/>
      <c r="C3196" s="220" t="s">
        <v>1389</v>
      </c>
      <c r="D3196" s="319"/>
      <c r="E3196" s="319"/>
      <c r="F3196" s="319"/>
      <c r="G3196" s="319"/>
      <c r="H3196" s="319"/>
      <c r="I3196" s="279"/>
      <c r="J3196" s="279"/>
      <c r="K3196" s="279"/>
      <c r="L3196" s="279"/>
      <c r="M3196" s="279"/>
      <c r="N3196" s="279"/>
      <c r="O3196" s="279"/>
      <c r="P3196" s="279"/>
      <c r="Q3196" s="317"/>
      <c r="R3196" s="318"/>
      <c r="S3196" s="317"/>
      <c r="T3196" s="318"/>
      <c r="U3196" s="317"/>
      <c r="V3196" s="318"/>
      <c r="W3196" s="317"/>
      <c r="X3196" s="318"/>
      <c r="Y3196" s="317"/>
      <c r="Z3196" s="318"/>
      <c r="AA3196" s="317"/>
      <c r="AB3196" s="318"/>
      <c r="AC3196" s="317"/>
      <c r="AD3196" s="318"/>
      <c r="AG3196">
        <f t="shared" si="1393"/>
        <v>0</v>
      </c>
      <c r="AL3196">
        <f t="shared" si="1394"/>
        <v>0</v>
      </c>
      <c r="AN3196" s="167" t="b">
        <f t="shared" si="1395"/>
        <v>0</v>
      </c>
      <c r="AO3196" s="167" t="str">
        <f t="shared" si="1396"/>
        <v/>
      </c>
      <c r="AP3196" s="167" t="b">
        <f t="shared" si="1397"/>
        <v>0</v>
      </c>
      <c r="AQ3196" t="str">
        <f t="shared" si="1398"/>
        <v/>
      </c>
      <c r="AR3196" s="167" t="b">
        <f t="shared" si="1399"/>
        <v>0</v>
      </c>
    </row>
    <row r="3197" spans="1:44" ht="15" customHeight="1">
      <c r="A3197" s="166"/>
      <c r="B3197" s="7"/>
      <c r="C3197" s="220" t="s">
        <v>1390</v>
      </c>
      <c r="D3197" s="319"/>
      <c r="E3197" s="319"/>
      <c r="F3197" s="319"/>
      <c r="G3197" s="319"/>
      <c r="H3197" s="319"/>
      <c r="I3197" s="279"/>
      <c r="J3197" s="279"/>
      <c r="K3197" s="279"/>
      <c r="L3197" s="279"/>
      <c r="M3197" s="279"/>
      <c r="N3197" s="279"/>
      <c r="O3197" s="279"/>
      <c r="P3197" s="279"/>
      <c r="Q3197" s="317"/>
      <c r="R3197" s="318"/>
      <c r="S3197" s="317"/>
      <c r="T3197" s="318"/>
      <c r="U3197" s="317"/>
      <c r="V3197" s="318"/>
      <c r="W3197" s="317"/>
      <c r="X3197" s="318"/>
      <c r="Y3197" s="317"/>
      <c r="Z3197" s="318"/>
      <c r="AA3197" s="317"/>
      <c r="AB3197" s="318"/>
      <c r="AC3197" s="317"/>
      <c r="AD3197" s="318"/>
      <c r="AG3197">
        <f t="shared" si="1393"/>
        <v>0</v>
      </c>
      <c r="AL3197">
        <f t="shared" si="1394"/>
        <v>0</v>
      </c>
      <c r="AN3197" s="167" t="b">
        <f t="shared" si="1395"/>
        <v>0</v>
      </c>
      <c r="AO3197" s="167" t="str">
        <f t="shared" si="1396"/>
        <v/>
      </c>
      <c r="AP3197" s="167" t="b">
        <f t="shared" si="1397"/>
        <v>0</v>
      </c>
      <c r="AQ3197" t="str">
        <f t="shared" si="1398"/>
        <v/>
      </c>
      <c r="AR3197" s="167" t="b">
        <f t="shared" si="1399"/>
        <v>0</v>
      </c>
    </row>
    <row r="3198" spans="1:44" ht="15" customHeight="1">
      <c r="A3198" s="166"/>
      <c r="B3198" s="7"/>
      <c r="C3198" s="220" t="s">
        <v>1391</v>
      </c>
      <c r="D3198" s="319"/>
      <c r="E3198" s="319"/>
      <c r="F3198" s="319"/>
      <c r="G3198" s="319"/>
      <c r="H3198" s="319"/>
      <c r="I3198" s="279"/>
      <c r="J3198" s="279"/>
      <c r="K3198" s="279"/>
      <c r="L3198" s="279"/>
      <c r="M3198" s="279"/>
      <c r="N3198" s="279"/>
      <c r="O3198" s="279"/>
      <c r="P3198" s="279"/>
      <c r="Q3198" s="317"/>
      <c r="R3198" s="318"/>
      <c r="S3198" s="317"/>
      <c r="T3198" s="318"/>
      <c r="U3198" s="317"/>
      <c r="V3198" s="318"/>
      <c r="W3198" s="317"/>
      <c r="X3198" s="318"/>
      <c r="Y3198" s="317"/>
      <c r="Z3198" s="318"/>
      <c r="AA3198" s="317"/>
      <c r="AB3198" s="318"/>
      <c r="AC3198" s="317"/>
      <c r="AD3198" s="318"/>
      <c r="AG3198">
        <f t="shared" si="1393"/>
        <v>0</v>
      </c>
      <c r="AL3198">
        <f t="shared" si="1394"/>
        <v>0</v>
      </c>
      <c r="AN3198" s="167" t="b">
        <f t="shared" si="1395"/>
        <v>0</v>
      </c>
      <c r="AO3198" s="167" t="str">
        <f t="shared" si="1396"/>
        <v/>
      </c>
      <c r="AP3198" s="167" t="b">
        <f t="shared" si="1397"/>
        <v>0</v>
      </c>
      <c r="AQ3198" t="str">
        <f t="shared" si="1398"/>
        <v/>
      </c>
      <c r="AR3198" s="167" t="b">
        <f t="shared" si="1399"/>
        <v>0</v>
      </c>
    </row>
    <row r="3199" spans="1:44" ht="15" customHeight="1">
      <c r="A3199" s="166"/>
      <c r="B3199" s="7"/>
      <c r="C3199" s="220" t="s">
        <v>1392</v>
      </c>
      <c r="D3199" s="319"/>
      <c r="E3199" s="319"/>
      <c r="F3199" s="319"/>
      <c r="G3199" s="319"/>
      <c r="H3199" s="319"/>
      <c r="I3199" s="279"/>
      <c r="J3199" s="279"/>
      <c r="K3199" s="279"/>
      <c r="L3199" s="279"/>
      <c r="M3199" s="279"/>
      <c r="N3199" s="279"/>
      <c r="O3199" s="279"/>
      <c r="P3199" s="279"/>
      <c r="Q3199" s="317"/>
      <c r="R3199" s="318"/>
      <c r="S3199" s="317"/>
      <c r="T3199" s="318"/>
      <c r="U3199" s="317"/>
      <c r="V3199" s="318"/>
      <c r="W3199" s="317"/>
      <c r="X3199" s="318"/>
      <c r="Y3199" s="317"/>
      <c r="Z3199" s="318"/>
      <c r="AA3199" s="317"/>
      <c r="AB3199" s="318"/>
      <c r="AC3199" s="317"/>
      <c r="AD3199" s="318"/>
      <c r="AG3199">
        <f t="shared" si="1393"/>
        <v>0</v>
      </c>
      <c r="AL3199">
        <f t="shared" si="1394"/>
        <v>0</v>
      </c>
      <c r="AN3199" s="167" t="b">
        <f t="shared" si="1395"/>
        <v>0</v>
      </c>
      <c r="AO3199" s="167" t="str">
        <f t="shared" si="1396"/>
        <v/>
      </c>
      <c r="AP3199" s="167" t="b">
        <f t="shared" si="1397"/>
        <v>0</v>
      </c>
      <c r="AQ3199" t="str">
        <f t="shared" si="1398"/>
        <v/>
      </c>
      <c r="AR3199" s="167" t="b">
        <f t="shared" si="1399"/>
        <v>0</v>
      </c>
    </row>
    <row r="3200" spans="1:44" ht="15" customHeight="1">
      <c r="A3200" s="166"/>
      <c r="B3200" s="7"/>
      <c r="C3200" s="220" t="s">
        <v>1393</v>
      </c>
      <c r="D3200" s="319"/>
      <c r="E3200" s="319"/>
      <c r="F3200" s="319"/>
      <c r="G3200" s="319"/>
      <c r="H3200" s="319"/>
      <c r="I3200" s="279"/>
      <c r="J3200" s="279"/>
      <c r="K3200" s="279"/>
      <c r="L3200" s="279"/>
      <c r="M3200" s="279"/>
      <c r="N3200" s="279"/>
      <c r="O3200" s="279"/>
      <c r="P3200" s="279"/>
      <c r="Q3200" s="317"/>
      <c r="R3200" s="318"/>
      <c r="S3200" s="317"/>
      <c r="T3200" s="318"/>
      <c r="U3200" s="317"/>
      <c r="V3200" s="318"/>
      <c r="W3200" s="317"/>
      <c r="X3200" s="318"/>
      <c r="Y3200" s="317"/>
      <c r="Z3200" s="318"/>
      <c r="AA3200" s="317"/>
      <c r="AB3200" s="318"/>
      <c r="AC3200" s="317"/>
      <c r="AD3200" s="318"/>
      <c r="AG3200">
        <f t="shared" si="1393"/>
        <v>0</v>
      </c>
      <c r="AL3200">
        <f t="shared" si="1394"/>
        <v>0</v>
      </c>
      <c r="AN3200" s="167" t="b">
        <f t="shared" si="1395"/>
        <v>0</v>
      </c>
      <c r="AO3200" s="167" t="str">
        <f t="shared" si="1396"/>
        <v/>
      </c>
      <c r="AP3200" s="167" t="b">
        <f t="shared" si="1397"/>
        <v>0</v>
      </c>
      <c r="AQ3200" t="str">
        <f t="shared" si="1398"/>
        <v/>
      </c>
      <c r="AR3200" s="167" t="b">
        <f t="shared" si="1399"/>
        <v>0</v>
      </c>
    </row>
    <row r="3201" spans="1:45" ht="15" customHeight="1">
      <c r="A3201" s="166"/>
      <c r="B3201" s="7"/>
      <c r="C3201" s="220" t="s">
        <v>1394</v>
      </c>
      <c r="D3201" s="319"/>
      <c r="E3201" s="319"/>
      <c r="F3201" s="319"/>
      <c r="G3201" s="319"/>
      <c r="H3201" s="319"/>
      <c r="I3201" s="279"/>
      <c r="J3201" s="279"/>
      <c r="K3201" s="279"/>
      <c r="L3201" s="279"/>
      <c r="M3201" s="279"/>
      <c r="N3201" s="279"/>
      <c r="O3201" s="279"/>
      <c r="P3201" s="279"/>
      <c r="Q3201" s="317"/>
      <c r="R3201" s="318"/>
      <c r="S3201" s="317"/>
      <c r="T3201" s="318"/>
      <c r="U3201" s="317"/>
      <c r="V3201" s="318"/>
      <c r="W3201" s="317"/>
      <c r="X3201" s="318"/>
      <c r="Y3201" s="317"/>
      <c r="Z3201" s="318"/>
      <c r="AA3201" s="317"/>
      <c r="AB3201" s="318"/>
      <c r="AC3201" s="317"/>
      <c r="AD3201" s="318"/>
      <c r="AG3201">
        <f t="shared" si="1393"/>
        <v>0</v>
      </c>
      <c r="AL3201">
        <f t="shared" si="1394"/>
        <v>0</v>
      </c>
      <c r="AN3201" s="167" t="b">
        <f t="shared" si="1395"/>
        <v>0</v>
      </c>
      <c r="AO3201" s="167" t="str">
        <f t="shared" si="1396"/>
        <v/>
      </c>
      <c r="AP3201" s="167" t="b">
        <f t="shared" si="1397"/>
        <v>0</v>
      </c>
      <c r="AQ3201" t="str">
        <f t="shared" si="1398"/>
        <v/>
      </c>
      <c r="AR3201" s="167" t="b">
        <f t="shared" si="1399"/>
        <v>0</v>
      </c>
    </row>
    <row r="3202" spans="1:45" ht="15" customHeight="1">
      <c r="A3202" s="166"/>
      <c r="B3202" s="7"/>
      <c r="C3202" s="220" t="s">
        <v>1395</v>
      </c>
      <c r="D3202" s="319"/>
      <c r="E3202" s="319"/>
      <c r="F3202" s="319"/>
      <c r="G3202" s="319"/>
      <c r="H3202" s="319"/>
      <c r="I3202" s="279"/>
      <c r="J3202" s="279"/>
      <c r="K3202" s="279"/>
      <c r="L3202" s="279"/>
      <c r="M3202" s="279"/>
      <c r="N3202" s="279"/>
      <c r="O3202" s="279"/>
      <c r="P3202" s="279"/>
      <c r="Q3202" s="317"/>
      <c r="R3202" s="318"/>
      <c r="S3202" s="317"/>
      <c r="T3202" s="318"/>
      <c r="U3202" s="317"/>
      <c r="V3202" s="318"/>
      <c r="W3202" s="317"/>
      <c r="X3202" s="318"/>
      <c r="Y3202" s="317"/>
      <c r="Z3202" s="318"/>
      <c r="AA3202" s="317"/>
      <c r="AB3202" s="318"/>
      <c r="AC3202" s="317"/>
      <c r="AD3202" s="318"/>
      <c r="AG3202">
        <f t="shared" si="1393"/>
        <v>0</v>
      </c>
      <c r="AL3202">
        <f t="shared" si="1394"/>
        <v>0</v>
      </c>
      <c r="AN3202" s="167" t="b">
        <f t="shared" si="1395"/>
        <v>0</v>
      </c>
      <c r="AO3202" s="167" t="str">
        <f t="shared" si="1396"/>
        <v/>
      </c>
      <c r="AP3202" s="167" t="b">
        <f t="shared" si="1397"/>
        <v>0</v>
      </c>
      <c r="AQ3202" t="str">
        <f t="shared" si="1398"/>
        <v/>
      </c>
      <c r="AR3202" s="167" t="b">
        <f t="shared" si="1399"/>
        <v>0</v>
      </c>
    </row>
    <row r="3203" spans="1:45" ht="15" customHeight="1">
      <c r="A3203" s="166"/>
      <c r="B3203" s="7"/>
      <c r="C3203" s="220" t="s">
        <v>1396</v>
      </c>
      <c r="D3203" s="319"/>
      <c r="E3203" s="319"/>
      <c r="F3203" s="319"/>
      <c r="G3203" s="319"/>
      <c r="H3203" s="319"/>
      <c r="I3203" s="279"/>
      <c r="J3203" s="279"/>
      <c r="K3203" s="279"/>
      <c r="L3203" s="279"/>
      <c r="M3203" s="279"/>
      <c r="N3203" s="279"/>
      <c r="O3203" s="279"/>
      <c r="P3203" s="279"/>
      <c r="Q3203" s="317"/>
      <c r="R3203" s="318"/>
      <c r="S3203" s="317"/>
      <c r="T3203" s="318"/>
      <c r="U3203" s="317"/>
      <c r="V3203" s="318"/>
      <c r="W3203" s="317"/>
      <c r="X3203" s="318"/>
      <c r="Y3203" s="317"/>
      <c r="Z3203" s="318"/>
      <c r="AA3203" s="317"/>
      <c r="AB3203" s="318"/>
      <c r="AC3203" s="317"/>
      <c r="AD3203" s="318"/>
      <c r="AG3203">
        <f t="shared" si="1393"/>
        <v>0</v>
      </c>
      <c r="AL3203">
        <f t="shared" si="1394"/>
        <v>0</v>
      </c>
      <c r="AN3203" s="167" t="b">
        <f t="shared" si="1395"/>
        <v>0</v>
      </c>
      <c r="AO3203" s="167" t="str">
        <f t="shared" si="1396"/>
        <v/>
      </c>
      <c r="AP3203" s="167" t="b">
        <f t="shared" si="1397"/>
        <v>0</v>
      </c>
      <c r="AQ3203" t="str">
        <f t="shared" si="1398"/>
        <v/>
      </c>
      <c r="AR3203" s="167" t="b">
        <f t="shared" si="1399"/>
        <v>0</v>
      </c>
    </row>
    <row r="3204" spans="1:45" ht="15" customHeight="1">
      <c r="A3204" s="166"/>
      <c r="B3204" s="7"/>
      <c r="C3204" s="220" t="s">
        <v>1397</v>
      </c>
      <c r="D3204" s="319"/>
      <c r="E3204" s="319"/>
      <c r="F3204" s="319"/>
      <c r="G3204" s="319"/>
      <c r="H3204" s="319"/>
      <c r="I3204" s="279"/>
      <c r="J3204" s="279"/>
      <c r="K3204" s="279"/>
      <c r="L3204" s="279"/>
      <c r="M3204" s="279"/>
      <c r="N3204" s="279"/>
      <c r="O3204" s="279"/>
      <c r="P3204" s="279"/>
      <c r="Q3204" s="317"/>
      <c r="R3204" s="318"/>
      <c r="S3204" s="317"/>
      <c r="T3204" s="318"/>
      <c r="U3204" s="317"/>
      <c r="V3204" s="318"/>
      <c r="W3204" s="317"/>
      <c r="X3204" s="318"/>
      <c r="Y3204" s="317"/>
      <c r="Z3204" s="318"/>
      <c r="AA3204" s="317"/>
      <c r="AB3204" s="318"/>
      <c r="AC3204" s="317"/>
      <c r="AD3204" s="318"/>
      <c r="AG3204">
        <f t="shared" si="1393"/>
        <v>0</v>
      </c>
      <c r="AL3204">
        <f t="shared" si="1394"/>
        <v>0</v>
      </c>
      <c r="AN3204" s="167" t="b">
        <f t="shared" si="1395"/>
        <v>0</v>
      </c>
      <c r="AO3204" s="167" t="str">
        <f t="shared" si="1396"/>
        <v/>
      </c>
      <c r="AP3204" s="167" t="b">
        <f t="shared" si="1397"/>
        <v>0</v>
      </c>
      <c r="AQ3204" t="str">
        <f t="shared" si="1398"/>
        <v/>
      </c>
      <c r="AR3204" s="167" t="b">
        <f t="shared" si="1399"/>
        <v>0</v>
      </c>
    </row>
    <row r="3205" spans="1:45" ht="15" customHeight="1">
      <c r="A3205" s="166"/>
      <c r="B3205" s="7"/>
      <c r="C3205" s="220" t="s">
        <v>1398</v>
      </c>
      <c r="D3205" s="319"/>
      <c r="E3205" s="319"/>
      <c r="F3205" s="319"/>
      <c r="G3205" s="319"/>
      <c r="H3205" s="319"/>
      <c r="I3205" s="279"/>
      <c r="J3205" s="279"/>
      <c r="K3205" s="279"/>
      <c r="L3205" s="279"/>
      <c r="M3205" s="279"/>
      <c r="N3205" s="279"/>
      <c r="O3205" s="279"/>
      <c r="P3205" s="279"/>
      <c r="Q3205" s="317"/>
      <c r="R3205" s="318"/>
      <c r="S3205" s="317"/>
      <c r="T3205" s="318"/>
      <c r="U3205" s="317"/>
      <c r="V3205" s="318"/>
      <c r="W3205" s="317"/>
      <c r="X3205" s="318"/>
      <c r="Y3205" s="317"/>
      <c r="Z3205" s="318"/>
      <c r="AA3205" s="317"/>
      <c r="AB3205" s="318"/>
      <c r="AC3205" s="317"/>
      <c r="AD3205" s="318"/>
      <c r="AG3205">
        <f t="shared" si="1393"/>
        <v>0</v>
      </c>
      <c r="AL3205">
        <f t="shared" si="1394"/>
        <v>0</v>
      </c>
      <c r="AN3205" s="167" t="b">
        <f t="shared" si="1395"/>
        <v>0</v>
      </c>
      <c r="AO3205" s="167" t="str">
        <f t="shared" si="1396"/>
        <v/>
      </c>
      <c r="AP3205" s="167" t="b">
        <f t="shared" si="1397"/>
        <v>0</v>
      </c>
      <c r="AQ3205" t="str">
        <f t="shared" si="1398"/>
        <v/>
      </c>
      <c r="AR3205" s="167" t="b">
        <f t="shared" si="1399"/>
        <v>0</v>
      </c>
    </row>
    <row r="3206" spans="1:45" ht="15" customHeight="1">
      <c r="A3206" s="166"/>
      <c r="B3206" s="7"/>
      <c r="C3206" s="220" t="s">
        <v>1399</v>
      </c>
      <c r="D3206" s="319"/>
      <c r="E3206" s="319"/>
      <c r="F3206" s="319"/>
      <c r="G3206" s="319"/>
      <c r="H3206" s="319"/>
      <c r="I3206" s="279"/>
      <c r="J3206" s="279"/>
      <c r="K3206" s="279"/>
      <c r="L3206" s="279"/>
      <c r="M3206" s="279"/>
      <c r="N3206" s="279"/>
      <c r="O3206" s="279"/>
      <c r="P3206" s="279"/>
      <c r="Q3206" s="317"/>
      <c r="R3206" s="318"/>
      <c r="S3206" s="317"/>
      <c r="T3206" s="318"/>
      <c r="U3206" s="317"/>
      <c r="V3206" s="318"/>
      <c r="W3206" s="317"/>
      <c r="X3206" s="318"/>
      <c r="Y3206" s="317"/>
      <c r="Z3206" s="318"/>
      <c r="AA3206" s="317"/>
      <c r="AB3206" s="318"/>
      <c r="AC3206" s="317"/>
      <c r="AD3206" s="318"/>
      <c r="AG3206">
        <f t="shared" si="1393"/>
        <v>0</v>
      </c>
      <c r="AH3206" s="96">
        <f>IF(AND(COUNTIF(I2608:L3207,6)&gt;0,F3209=""),1,0)</f>
        <v>0</v>
      </c>
      <c r="AI3206" s="96">
        <f>IF(AND(COUNTIF(M2608:P3207,5)&gt;0,F3211=""),1,0)</f>
        <v>0</v>
      </c>
      <c r="AJ3206" s="96">
        <f>IF(AND(COUNTIF(AA2608:AB3207,"X")&gt;0,F3213=""),1,0)</f>
        <v>0</v>
      </c>
      <c r="AL3206">
        <f t="shared" si="1394"/>
        <v>0</v>
      </c>
      <c r="AN3206" s="167" t="b">
        <f t="shared" si="1395"/>
        <v>0</v>
      </c>
      <c r="AO3206" s="167" t="str">
        <f t="shared" si="1396"/>
        <v/>
      </c>
      <c r="AP3206" s="167" t="b">
        <f t="shared" si="1397"/>
        <v>0</v>
      </c>
      <c r="AQ3206" t="str">
        <f t="shared" si="1398"/>
        <v/>
      </c>
      <c r="AR3206" s="167" t="b">
        <f t="shared" si="1399"/>
        <v>0</v>
      </c>
    </row>
    <row r="3207" spans="1:45" ht="15" customHeight="1">
      <c r="A3207" s="166"/>
      <c r="B3207" s="7"/>
      <c r="C3207" s="121" t="s">
        <v>1400</v>
      </c>
      <c r="D3207" s="319"/>
      <c r="E3207" s="319"/>
      <c r="F3207" s="319"/>
      <c r="G3207" s="319"/>
      <c r="H3207" s="319"/>
      <c r="I3207" s="279"/>
      <c r="J3207" s="279"/>
      <c r="K3207" s="279"/>
      <c r="L3207" s="279"/>
      <c r="M3207" s="279"/>
      <c r="N3207" s="279"/>
      <c r="O3207" s="279"/>
      <c r="P3207" s="279"/>
      <c r="Q3207" s="317"/>
      <c r="R3207" s="318"/>
      <c r="S3207" s="317"/>
      <c r="T3207" s="318"/>
      <c r="U3207" s="317"/>
      <c r="V3207" s="318"/>
      <c r="W3207" s="317"/>
      <c r="X3207" s="318"/>
      <c r="Y3207" s="317"/>
      <c r="Z3207" s="318"/>
      <c r="AA3207" s="317"/>
      <c r="AB3207" s="318"/>
      <c r="AC3207" s="317"/>
      <c r="AD3207" s="318"/>
      <c r="AG3207">
        <f t="shared" si="1393"/>
        <v>0</v>
      </c>
      <c r="AH3207" s="96">
        <f>IF(AND(COUNTIF(I2608:L3207,6)=0,F3209&lt;&gt;""),1,0)</f>
        <v>0</v>
      </c>
      <c r="AI3207" s="96">
        <f>IF(AND(COUNTIF(M2608:P3207,5)=0,F3211&lt;&gt;""),1,0)</f>
        <v>0</v>
      </c>
      <c r="AJ3207" s="96">
        <f>IF(AND(COUNTIF(AA2608:AB3207,"X")=0,F3213&lt;&gt;""),1,0)</f>
        <v>0</v>
      </c>
      <c r="AL3207">
        <f t="shared" si="1394"/>
        <v>0</v>
      </c>
      <c r="AN3207" s="167" t="b">
        <f t="shared" si="1395"/>
        <v>0</v>
      </c>
      <c r="AO3207" s="167" t="str">
        <f t="shared" si="1396"/>
        <v/>
      </c>
      <c r="AP3207" s="167" t="b">
        <f t="shared" si="1397"/>
        <v>0</v>
      </c>
      <c r="AQ3207" t="str">
        <f t="shared" si="1398"/>
        <v/>
      </c>
      <c r="AR3207" s="167" t="b">
        <f t="shared" si="1399"/>
        <v>0</v>
      </c>
    </row>
    <row r="3208" spans="1:45" ht="15" customHeight="1">
      <c r="A3208" s="166"/>
      <c r="B3208" s="7"/>
      <c r="C3208" s="1"/>
      <c r="D3208" s="6"/>
      <c r="E3208" s="6"/>
      <c r="F3208" s="6"/>
      <c r="G3208" s="6"/>
      <c r="H3208" s="6"/>
      <c r="I3208" s="6"/>
      <c r="J3208" s="6"/>
      <c r="K3208" s="6"/>
      <c r="L3208" s="6"/>
      <c r="M3208" s="6"/>
      <c r="N3208" s="6"/>
      <c r="O3208" s="6"/>
      <c r="P3208" s="6"/>
      <c r="Q3208" s="6"/>
      <c r="R3208" s="6"/>
      <c r="S3208" s="6"/>
      <c r="T3208" s="6"/>
      <c r="U3208" s="6"/>
      <c r="V3208" s="6"/>
      <c r="W3208" s="6"/>
      <c r="X3208" s="8"/>
      <c r="Y3208" s="8"/>
      <c r="Z3208" s="8"/>
      <c r="AA3208" s="8"/>
      <c r="AB3208" s="8"/>
      <c r="AC3208" s="8"/>
      <c r="AD3208" s="8"/>
      <c r="AG3208" s="96">
        <f>SUM(AG2608:AG3207)</f>
        <v>0</v>
      </c>
      <c r="AH3208" s="96">
        <f>AH3206+AH3207</f>
        <v>0</v>
      </c>
      <c r="AI3208" s="96">
        <f>AI3206+AI3207</f>
        <v>0</v>
      </c>
      <c r="AJ3208" s="96">
        <f>AJ3206+AJ3207</f>
        <v>0</v>
      </c>
      <c r="AL3208" s="96">
        <f>SUM(AL2608:AL3207)</f>
        <v>0</v>
      </c>
      <c r="AN3208" s="167">
        <f>COUNTIF(AN2608:AN3207,"VERDADERO")</f>
        <v>0</v>
      </c>
      <c r="AO3208" s="167"/>
      <c r="AP3208" s="167">
        <f>COUNTIF(AP2608:AP3207,"VERDADERO")</f>
        <v>0</v>
      </c>
      <c r="AQ3208" s="167"/>
      <c r="AR3208" s="167">
        <f>COUNTIF(AR2608:AR3207,"VERDADERO")</f>
        <v>0</v>
      </c>
      <c r="AS3208" s="96">
        <f>SUM(AN3208:AR3208)</f>
        <v>0</v>
      </c>
    </row>
    <row r="3209" spans="1:45" ht="45" customHeight="1">
      <c r="A3209" s="166"/>
      <c r="B3209" s="7"/>
      <c r="C3209" s="366" t="s">
        <v>670</v>
      </c>
      <c r="D3209" s="366"/>
      <c r="E3209" s="366"/>
      <c r="F3209" s="317"/>
      <c r="G3209" s="280"/>
      <c r="H3209" s="280"/>
      <c r="I3209" s="280"/>
      <c r="J3209" s="280"/>
      <c r="K3209" s="280"/>
      <c r="L3209" s="280"/>
      <c r="M3209" s="280"/>
      <c r="N3209" s="280"/>
      <c r="O3209" s="280"/>
      <c r="P3209" s="280"/>
      <c r="Q3209" s="280"/>
      <c r="R3209" s="280"/>
      <c r="S3209" s="280"/>
      <c r="T3209" s="280"/>
      <c r="U3209" s="280"/>
      <c r="V3209" s="280"/>
      <c r="W3209" s="280"/>
      <c r="X3209" s="280"/>
      <c r="Y3209" s="280"/>
      <c r="Z3209" s="280"/>
      <c r="AA3209" s="280"/>
      <c r="AB3209" s="280"/>
      <c r="AC3209" s="280"/>
      <c r="AD3209" s="318"/>
      <c r="AG3209">
        <f>COUNTIF($I$2608:$L$3207,6)</f>
        <v>0</v>
      </c>
      <c r="AI3209" s="96">
        <f>AH3208+AI3208</f>
        <v>0</v>
      </c>
    </row>
    <row r="3210" spans="1:45" ht="15" customHeight="1">
      <c r="A3210" s="166"/>
      <c r="B3210" s="7"/>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row>
    <row r="3211" spans="1:45" ht="45" customHeight="1">
      <c r="A3211" s="166"/>
      <c r="B3211" s="7"/>
      <c r="C3211" s="366" t="s">
        <v>282</v>
      </c>
      <c r="D3211" s="366"/>
      <c r="E3211" s="366"/>
      <c r="F3211" s="317"/>
      <c r="G3211" s="280"/>
      <c r="H3211" s="280"/>
      <c r="I3211" s="280"/>
      <c r="J3211" s="280"/>
      <c r="K3211" s="280"/>
      <c r="L3211" s="280"/>
      <c r="M3211" s="280"/>
      <c r="N3211" s="280"/>
      <c r="O3211" s="280"/>
      <c r="P3211" s="280"/>
      <c r="Q3211" s="280"/>
      <c r="R3211" s="280"/>
      <c r="S3211" s="280"/>
      <c r="T3211" s="280"/>
      <c r="U3211" s="280"/>
      <c r="V3211" s="280"/>
      <c r="W3211" s="280"/>
      <c r="X3211" s="280"/>
      <c r="Y3211" s="280"/>
      <c r="Z3211" s="280"/>
      <c r="AA3211" s="280"/>
      <c r="AB3211" s="280"/>
      <c r="AC3211" s="280"/>
      <c r="AD3211" s="318"/>
      <c r="AG3211">
        <f>COUNTIF($M$2608:$P$3207,5)</f>
        <v>0</v>
      </c>
    </row>
    <row r="3212" spans="1:45" ht="15" customHeight="1">
      <c r="A3212" s="166"/>
      <c r="B3212" s="7"/>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row>
    <row r="3213" spans="1:45" ht="45" customHeight="1">
      <c r="A3213" s="166"/>
      <c r="B3213" s="7"/>
      <c r="C3213" s="366" t="s">
        <v>283</v>
      </c>
      <c r="D3213" s="366"/>
      <c r="E3213" s="366"/>
      <c r="F3213" s="317"/>
      <c r="G3213" s="280"/>
      <c r="H3213" s="280"/>
      <c r="I3213" s="280"/>
      <c r="J3213" s="280"/>
      <c r="K3213" s="280"/>
      <c r="L3213" s="280"/>
      <c r="M3213" s="280"/>
      <c r="N3213" s="280"/>
      <c r="O3213" s="280"/>
      <c r="P3213" s="280"/>
      <c r="Q3213" s="280"/>
      <c r="R3213" s="280"/>
      <c r="S3213" s="280"/>
      <c r="T3213" s="280"/>
      <c r="U3213" s="280"/>
      <c r="V3213" s="280"/>
      <c r="W3213" s="280"/>
      <c r="X3213" s="280"/>
      <c r="Y3213" s="280"/>
      <c r="Z3213" s="280"/>
      <c r="AA3213" s="280"/>
      <c r="AB3213" s="280"/>
      <c r="AC3213" s="280"/>
      <c r="AD3213" s="318"/>
      <c r="AG3213">
        <f>COUNTIF($AA$2608:$AB$3207,"X")</f>
        <v>0</v>
      </c>
    </row>
    <row r="3214" spans="1:45" ht="15" customHeight="1">
      <c r="A3214" s="166"/>
      <c r="B3214" s="7"/>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row>
    <row r="3215" spans="1:45" ht="24" customHeight="1">
      <c r="A3215" s="166"/>
      <c r="B3215" s="7"/>
      <c r="C3215" s="325" t="s">
        <v>671</v>
      </c>
      <c r="D3215" s="325"/>
      <c r="E3215" s="325"/>
      <c r="F3215" s="325"/>
      <c r="G3215" s="325"/>
      <c r="H3215" s="325"/>
      <c r="I3215" s="325"/>
      <c r="J3215" s="325"/>
      <c r="K3215" s="7"/>
      <c r="L3215" s="325" t="s">
        <v>672</v>
      </c>
      <c r="M3215" s="325"/>
      <c r="N3215" s="325"/>
      <c r="O3215" s="325"/>
      <c r="P3215" s="325"/>
      <c r="Q3215" s="325"/>
      <c r="R3215" s="325"/>
      <c r="S3215" s="325"/>
      <c r="T3215" s="7"/>
      <c r="U3215" s="325" t="s">
        <v>284</v>
      </c>
      <c r="V3215" s="325"/>
      <c r="W3215" s="325"/>
      <c r="X3215" s="325"/>
      <c r="Y3215" s="325"/>
      <c r="Z3215" s="325"/>
      <c r="AA3215" s="325"/>
      <c r="AB3215" s="325"/>
      <c r="AC3215" s="325"/>
      <c r="AD3215" s="325"/>
    </row>
    <row r="3216" spans="1:45" ht="15" customHeight="1">
      <c r="A3216" s="166"/>
      <c r="B3216" s="7"/>
      <c r="C3216" s="64" t="s">
        <v>68</v>
      </c>
      <c r="D3216" s="456" t="s">
        <v>673</v>
      </c>
      <c r="E3216" s="456"/>
      <c r="F3216" s="456"/>
      <c r="G3216" s="456"/>
      <c r="H3216" s="456"/>
      <c r="I3216" s="456"/>
      <c r="J3216" s="456"/>
      <c r="K3216" s="7"/>
      <c r="L3216" s="64" t="s">
        <v>68</v>
      </c>
      <c r="M3216" s="456" t="s">
        <v>285</v>
      </c>
      <c r="N3216" s="456"/>
      <c r="O3216" s="456"/>
      <c r="P3216" s="456"/>
      <c r="Q3216" s="456"/>
      <c r="R3216" s="456"/>
      <c r="S3216" s="456"/>
      <c r="T3216" s="7"/>
      <c r="U3216" s="64" t="s">
        <v>68</v>
      </c>
      <c r="V3216" s="456" t="s">
        <v>674</v>
      </c>
      <c r="W3216" s="456"/>
      <c r="X3216" s="456"/>
      <c r="Y3216" s="456"/>
      <c r="Z3216" s="456"/>
      <c r="AA3216" s="456"/>
      <c r="AB3216" s="456"/>
      <c r="AC3216" s="456"/>
      <c r="AD3216" s="456"/>
    </row>
    <row r="3217" spans="1:30" ht="15" customHeight="1">
      <c r="A3217" s="166"/>
      <c r="B3217" s="7"/>
      <c r="C3217" s="64" t="s">
        <v>69</v>
      </c>
      <c r="D3217" s="456" t="s">
        <v>675</v>
      </c>
      <c r="E3217" s="456"/>
      <c r="F3217" s="456"/>
      <c r="G3217" s="456"/>
      <c r="H3217" s="456"/>
      <c r="I3217" s="456"/>
      <c r="J3217" s="456"/>
      <c r="K3217" s="7"/>
      <c r="L3217" s="64" t="s">
        <v>69</v>
      </c>
      <c r="M3217" s="456" t="s">
        <v>676</v>
      </c>
      <c r="N3217" s="456"/>
      <c r="O3217" s="456"/>
      <c r="P3217" s="456"/>
      <c r="Q3217" s="456"/>
      <c r="R3217" s="456"/>
      <c r="S3217" s="456"/>
      <c r="T3217" s="7"/>
      <c r="U3217" s="64" t="s">
        <v>69</v>
      </c>
      <c r="V3217" s="456" t="s">
        <v>677</v>
      </c>
      <c r="W3217" s="456"/>
      <c r="X3217" s="456"/>
      <c r="Y3217" s="456"/>
      <c r="Z3217" s="456"/>
      <c r="AA3217" s="456"/>
      <c r="AB3217" s="456"/>
      <c r="AC3217" s="456"/>
      <c r="AD3217" s="456"/>
    </row>
    <row r="3218" spans="1:30" ht="15" customHeight="1">
      <c r="A3218" s="166"/>
      <c r="B3218" s="7"/>
      <c r="C3218" s="64" t="s">
        <v>70</v>
      </c>
      <c r="D3218" s="389" t="s">
        <v>678</v>
      </c>
      <c r="E3218" s="389"/>
      <c r="F3218" s="389"/>
      <c r="G3218" s="389"/>
      <c r="H3218" s="389"/>
      <c r="I3218" s="389"/>
      <c r="J3218" s="389"/>
      <c r="K3218" s="7"/>
      <c r="L3218" s="64" t="s">
        <v>70</v>
      </c>
      <c r="M3218" s="456" t="s">
        <v>286</v>
      </c>
      <c r="N3218" s="456"/>
      <c r="O3218" s="456"/>
      <c r="P3218" s="456"/>
      <c r="Q3218" s="456"/>
      <c r="R3218" s="456"/>
      <c r="S3218" s="456"/>
      <c r="T3218" s="7"/>
      <c r="U3218" s="64" t="s">
        <v>70</v>
      </c>
      <c r="V3218" s="456" t="s">
        <v>679</v>
      </c>
      <c r="W3218" s="456"/>
      <c r="X3218" s="456"/>
      <c r="Y3218" s="456"/>
      <c r="Z3218" s="456"/>
      <c r="AA3218" s="456"/>
      <c r="AB3218" s="456"/>
      <c r="AC3218" s="456"/>
      <c r="AD3218" s="456"/>
    </row>
    <row r="3219" spans="1:30" ht="36" customHeight="1">
      <c r="A3219" s="166"/>
      <c r="B3219" s="7"/>
      <c r="C3219" s="64" t="s">
        <v>71</v>
      </c>
      <c r="D3219" s="389" t="s">
        <v>680</v>
      </c>
      <c r="E3219" s="389"/>
      <c r="F3219" s="389"/>
      <c r="G3219" s="389"/>
      <c r="H3219" s="389"/>
      <c r="I3219" s="389"/>
      <c r="J3219" s="389"/>
      <c r="K3219" s="7"/>
      <c r="L3219" s="221" t="s">
        <v>71</v>
      </c>
      <c r="M3219" s="457" t="s">
        <v>681</v>
      </c>
      <c r="N3219" s="457"/>
      <c r="O3219" s="457"/>
      <c r="P3219" s="457"/>
      <c r="Q3219" s="457"/>
      <c r="R3219" s="457"/>
      <c r="S3219" s="457"/>
      <c r="T3219" s="7"/>
      <c r="U3219" s="64" t="s">
        <v>71</v>
      </c>
      <c r="V3219" s="458" t="s">
        <v>287</v>
      </c>
      <c r="W3219" s="459"/>
      <c r="X3219" s="459"/>
      <c r="Y3219" s="459"/>
      <c r="Z3219" s="459"/>
      <c r="AA3219" s="459"/>
      <c r="AB3219" s="459"/>
      <c r="AC3219" s="459"/>
      <c r="AD3219" s="460"/>
    </row>
    <row r="3220" spans="1:30" ht="36" customHeight="1">
      <c r="A3220" s="166"/>
      <c r="B3220" s="7"/>
      <c r="C3220" s="64" t="s">
        <v>72</v>
      </c>
      <c r="D3220" s="389" t="s">
        <v>682</v>
      </c>
      <c r="E3220" s="389"/>
      <c r="F3220" s="389"/>
      <c r="G3220" s="389"/>
      <c r="H3220" s="389"/>
      <c r="I3220" s="389"/>
      <c r="J3220" s="389"/>
      <c r="K3220" s="7"/>
      <c r="L3220" s="64" t="s">
        <v>72</v>
      </c>
      <c r="M3220" s="457" t="s">
        <v>683</v>
      </c>
      <c r="N3220" s="457"/>
      <c r="O3220" s="457"/>
      <c r="P3220" s="457"/>
      <c r="Q3220" s="457"/>
      <c r="R3220" s="457"/>
      <c r="S3220" s="457"/>
      <c r="T3220" s="7"/>
      <c r="U3220" s="64" t="s">
        <v>72</v>
      </c>
      <c r="V3220" s="458" t="s">
        <v>684</v>
      </c>
      <c r="W3220" s="459"/>
      <c r="X3220" s="459"/>
      <c r="Y3220" s="459"/>
      <c r="Z3220" s="459"/>
      <c r="AA3220" s="459"/>
      <c r="AB3220" s="459"/>
      <c r="AC3220" s="459"/>
      <c r="AD3220" s="460"/>
    </row>
    <row r="3221" spans="1:30" ht="15" customHeight="1">
      <c r="A3221" s="166"/>
      <c r="B3221" s="7"/>
      <c r="C3221" s="64" t="s">
        <v>73</v>
      </c>
      <c r="D3221" s="456" t="s">
        <v>552</v>
      </c>
      <c r="E3221" s="456"/>
      <c r="F3221" s="456"/>
      <c r="G3221" s="456"/>
      <c r="H3221" s="456"/>
      <c r="I3221" s="456"/>
      <c r="J3221" s="456"/>
      <c r="K3221" s="7"/>
      <c r="L3221" s="64" t="s">
        <v>76</v>
      </c>
      <c r="M3221" s="456" t="s">
        <v>369</v>
      </c>
      <c r="N3221" s="456"/>
      <c r="O3221" s="456"/>
      <c r="P3221" s="456"/>
      <c r="Q3221" s="456"/>
      <c r="R3221" s="456"/>
      <c r="S3221" s="456"/>
      <c r="T3221" s="7"/>
      <c r="U3221" s="64" t="s">
        <v>73</v>
      </c>
      <c r="V3221" s="456" t="s">
        <v>288</v>
      </c>
      <c r="W3221" s="456"/>
      <c r="X3221" s="456"/>
      <c r="Y3221" s="456"/>
      <c r="Z3221" s="456"/>
      <c r="AA3221" s="456"/>
      <c r="AB3221" s="456"/>
      <c r="AC3221" s="456"/>
      <c r="AD3221" s="456"/>
    </row>
    <row r="3222" spans="1:30" ht="15" customHeight="1">
      <c r="A3222" s="166"/>
      <c r="B3222" s="7"/>
      <c r="C3222" s="64" t="s">
        <v>76</v>
      </c>
      <c r="D3222" s="456" t="s">
        <v>369</v>
      </c>
      <c r="E3222" s="456"/>
      <c r="F3222" s="456"/>
      <c r="G3222" s="456"/>
      <c r="H3222" s="456"/>
      <c r="I3222" s="456"/>
      <c r="J3222" s="456"/>
      <c r="K3222" s="7"/>
      <c r="L3222" s="7"/>
      <c r="M3222" s="7"/>
      <c r="N3222" s="7"/>
      <c r="O3222" s="7"/>
      <c r="P3222" s="7"/>
      <c r="Q3222" s="7"/>
      <c r="R3222" s="7"/>
      <c r="S3222" s="7"/>
      <c r="T3222" s="7"/>
      <c r="U3222" s="64" t="s">
        <v>76</v>
      </c>
      <c r="V3222" s="456" t="s">
        <v>369</v>
      </c>
      <c r="W3222" s="456"/>
      <c r="X3222" s="456"/>
      <c r="Y3222" s="456"/>
      <c r="Z3222" s="456"/>
      <c r="AA3222" s="456"/>
      <c r="AB3222" s="456"/>
      <c r="AC3222" s="456"/>
      <c r="AD3222" s="456"/>
    </row>
    <row r="3223" spans="1:30" ht="15" customHeight="1">
      <c r="A3223" s="152"/>
      <c r="B3223"/>
      <c r="C3223" s="1"/>
      <c r="D3223" s="3"/>
      <c r="E3223" s="3"/>
      <c r="F3223" s="3"/>
      <c r="G3223" s="3"/>
      <c r="H3223" s="3"/>
      <c r="I3223" s="3"/>
      <c r="J3223" s="3"/>
      <c r="K3223"/>
      <c r="L3223"/>
      <c r="M3223"/>
      <c r="N3223"/>
      <c r="O3223"/>
      <c r="P3223"/>
      <c r="Q3223"/>
      <c r="R3223"/>
      <c r="S3223"/>
      <c r="T3223"/>
      <c r="U3223"/>
      <c r="V3223"/>
      <c r="W3223"/>
      <c r="X3223"/>
      <c r="Y3223"/>
      <c r="Z3223"/>
      <c r="AA3223"/>
      <c r="AB3223"/>
      <c r="AC3223"/>
      <c r="AD3223"/>
    </row>
    <row r="3224" spans="1:30" ht="24" customHeight="1">
      <c r="A3224" s="152"/>
      <c r="B3224"/>
      <c r="C3224" s="340" t="s">
        <v>194</v>
      </c>
      <c r="D3224" s="340"/>
      <c r="E3224" s="340"/>
      <c r="F3224" s="340"/>
      <c r="G3224" s="340"/>
      <c r="H3224" s="340"/>
      <c r="I3224" s="340"/>
      <c r="J3224" s="340"/>
      <c r="K3224" s="340"/>
      <c r="L3224" s="340"/>
      <c r="M3224" s="340"/>
      <c r="N3224" s="340"/>
      <c r="O3224" s="340"/>
      <c r="P3224" s="340"/>
      <c r="Q3224" s="340"/>
      <c r="R3224" s="340"/>
      <c r="S3224" s="340"/>
      <c r="T3224" s="340"/>
      <c r="U3224" s="340"/>
      <c r="V3224" s="340"/>
      <c r="W3224" s="340"/>
      <c r="X3224" s="340"/>
      <c r="Y3224" s="340"/>
      <c r="Z3224" s="340"/>
      <c r="AA3224" s="340"/>
      <c r="AB3224" s="340"/>
      <c r="AC3224" s="340"/>
      <c r="AD3224" s="340"/>
    </row>
    <row r="3225" spans="1:30" ht="60" customHeight="1">
      <c r="A3225" s="152"/>
      <c r="B3225"/>
      <c r="C3225" s="367"/>
      <c r="D3225" s="368"/>
      <c r="E3225" s="368"/>
      <c r="F3225" s="368"/>
      <c r="G3225" s="368"/>
      <c r="H3225" s="368"/>
      <c r="I3225" s="368"/>
      <c r="J3225" s="368"/>
      <c r="K3225" s="368"/>
      <c r="L3225" s="368"/>
      <c r="M3225" s="368"/>
      <c r="N3225" s="368"/>
      <c r="O3225" s="368"/>
      <c r="P3225" s="368"/>
      <c r="Q3225" s="368"/>
      <c r="R3225" s="368"/>
      <c r="S3225" s="368"/>
      <c r="T3225" s="368"/>
      <c r="U3225" s="368"/>
      <c r="V3225" s="368"/>
      <c r="W3225" s="368"/>
      <c r="X3225" s="368"/>
      <c r="Y3225" s="368"/>
      <c r="Z3225" s="368"/>
      <c r="AA3225" s="368"/>
      <c r="AB3225" s="368"/>
      <c r="AC3225" s="368"/>
      <c r="AD3225" s="369"/>
    </row>
    <row r="3226" spans="1:30" ht="15" customHeight="1">
      <c r="A3226" s="152"/>
      <c r="B3226" s="283" t="str">
        <f>IF(AS3208=0,"","Error: los nombres deben registrarse en mayúsculas, sin comillas ni signos de acentuación, puntuación, paréntesis y abreviaturas.")</f>
        <v/>
      </c>
      <c r="C3226" s="283"/>
      <c r="D3226" s="283"/>
      <c r="E3226" s="283"/>
      <c r="F3226" s="283"/>
      <c r="G3226" s="283"/>
      <c r="H3226" s="283"/>
      <c r="I3226" s="283"/>
      <c r="J3226" s="283"/>
      <c r="K3226" s="283"/>
      <c r="L3226" s="283"/>
      <c r="M3226" s="283"/>
      <c r="N3226" s="283"/>
      <c r="O3226" s="283"/>
      <c r="P3226" s="283"/>
      <c r="Q3226" s="283"/>
      <c r="R3226" s="283"/>
      <c r="S3226" s="283"/>
      <c r="T3226" s="283"/>
      <c r="U3226" s="283"/>
      <c r="V3226" s="283"/>
      <c r="W3226" s="283"/>
      <c r="X3226" s="283"/>
      <c r="Y3226" s="283"/>
      <c r="Z3226" s="283"/>
      <c r="AA3226" s="283"/>
      <c r="AB3226" s="283"/>
      <c r="AC3226" s="283"/>
      <c r="AD3226" s="283"/>
    </row>
    <row r="3227" spans="1:30" ht="15" customHeight="1">
      <c r="A3227" s="152"/>
      <c r="B3227" s="283" t="str">
        <f>IF(AL3208=0,"","Error: si selecciona el código 9 no puede seleccionar otro código en Tipo de participantes.")</f>
        <v/>
      </c>
      <c r="C3227" s="283"/>
      <c r="D3227" s="283"/>
      <c r="E3227" s="283"/>
      <c r="F3227" s="283"/>
      <c r="G3227" s="283"/>
      <c r="H3227" s="283"/>
      <c r="I3227" s="283"/>
      <c r="J3227" s="283"/>
      <c r="K3227" s="283"/>
      <c r="L3227" s="283"/>
      <c r="M3227" s="283"/>
      <c r="N3227" s="283"/>
      <c r="O3227" s="283"/>
      <c r="P3227" s="283"/>
      <c r="Q3227" s="283"/>
      <c r="R3227" s="283"/>
      <c r="S3227" s="283"/>
      <c r="T3227" s="283"/>
      <c r="U3227" s="283"/>
      <c r="V3227" s="283"/>
      <c r="W3227" s="283"/>
      <c r="X3227" s="283"/>
      <c r="Y3227" s="283"/>
      <c r="Z3227" s="283"/>
      <c r="AA3227" s="283"/>
      <c r="AB3227" s="283"/>
      <c r="AC3227" s="283"/>
      <c r="AD3227" s="283"/>
    </row>
    <row r="3228" spans="1:30" ht="15" customHeight="1">
      <c r="A3228" s="152"/>
      <c r="B3228" s="283" t="str">
        <f>IF(AI3209=0,"",IF(AH3206&gt;0,"Error: debe especificar la opción Otro rubro (especifique).",IF(AI3206&gt;0,"Error: debe especificar la opción Otro tipo de órgano (especifique).","Error: no debe presentar información en el recuadro (especifique).")))</f>
        <v/>
      </c>
      <c r="C3228" s="283"/>
      <c r="D3228" s="283"/>
      <c r="E3228" s="283"/>
      <c r="F3228" s="283"/>
      <c r="G3228" s="283"/>
      <c r="H3228" s="283"/>
      <c r="I3228" s="283"/>
      <c r="J3228" s="283"/>
      <c r="K3228" s="283"/>
      <c r="L3228" s="283"/>
      <c r="M3228" s="283"/>
      <c r="N3228" s="283"/>
      <c r="O3228" s="283"/>
      <c r="P3228" s="283"/>
      <c r="Q3228" s="283"/>
      <c r="R3228" s="283"/>
      <c r="S3228" s="283"/>
      <c r="T3228" s="283"/>
      <c r="U3228" s="283"/>
      <c r="V3228" s="283"/>
      <c r="W3228" s="283"/>
      <c r="X3228" s="283"/>
      <c r="Y3228" s="283"/>
      <c r="Z3228" s="283"/>
      <c r="AA3228" s="283"/>
      <c r="AB3228" s="283"/>
      <c r="AC3228" s="283"/>
      <c r="AD3228" s="283"/>
    </row>
    <row r="3229" spans="1:30" ht="15" customHeight="1">
      <c r="A3229" s="152"/>
      <c r="B3229" s="283" t="str">
        <f>IF(AJ3208=0,"",IF(AJ3206&gt;0," Error: debe especificar la opción Otro tipo de participante(especifique)."," Error: no debe presentar información en el recuadro (especifique)."))</f>
        <v/>
      </c>
      <c r="C3229" s="283"/>
      <c r="D3229" s="283"/>
      <c r="E3229" s="283"/>
      <c r="F3229" s="283"/>
      <c r="G3229" s="283"/>
      <c r="H3229" s="283"/>
      <c r="I3229" s="283"/>
      <c r="J3229" s="283"/>
      <c r="K3229" s="283"/>
      <c r="L3229" s="283"/>
      <c r="M3229" s="283"/>
      <c r="N3229" s="283"/>
      <c r="O3229" s="283"/>
      <c r="P3229" s="283"/>
      <c r="Q3229" s="283"/>
      <c r="R3229" s="283"/>
      <c r="S3229" s="283"/>
      <c r="T3229" s="283"/>
      <c r="U3229" s="283"/>
      <c r="V3229" s="283"/>
      <c r="W3229" s="283"/>
      <c r="X3229" s="283"/>
      <c r="Y3229" s="283"/>
      <c r="Z3229" s="283"/>
      <c r="AA3229" s="283"/>
      <c r="AB3229" s="283"/>
      <c r="AC3229" s="283"/>
      <c r="AD3229" s="283"/>
    </row>
    <row r="3230" spans="1:30" ht="15" customHeight="1">
      <c r="A3230" s="152"/>
      <c r="B3230" s="315" t="str">
        <f>IF(AG3208=0,"","Error: debe completar toda la información requerida.")</f>
        <v/>
      </c>
      <c r="C3230" s="315"/>
      <c r="D3230" s="315"/>
      <c r="E3230" s="315"/>
      <c r="F3230" s="315"/>
      <c r="G3230" s="315"/>
      <c r="H3230" s="315"/>
      <c r="I3230" s="315"/>
      <c r="J3230" s="315"/>
      <c r="K3230" s="315"/>
      <c r="L3230" s="315"/>
      <c r="M3230" s="315"/>
      <c r="N3230" s="315"/>
      <c r="O3230" s="315"/>
      <c r="P3230" s="315"/>
      <c r="Q3230" s="315"/>
      <c r="R3230" s="315"/>
      <c r="S3230" s="315"/>
      <c r="T3230" s="315"/>
      <c r="U3230" s="315"/>
      <c r="V3230" s="315"/>
      <c r="W3230" s="315"/>
      <c r="X3230" s="315"/>
      <c r="Y3230" s="315"/>
      <c r="Z3230" s="315"/>
      <c r="AA3230" s="315"/>
      <c r="AB3230" s="315"/>
      <c r="AC3230" s="315"/>
      <c r="AD3230" s="315"/>
    </row>
    <row r="3231" spans="1:30" ht="15" customHeight="1" thickBot="1">
      <c r="A3231" s="152"/>
      <c r="B3231"/>
      <c r="C3231"/>
      <c r="D3231"/>
      <c r="E3231"/>
      <c r="F3231"/>
      <c r="G3231"/>
      <c r="H3231"/>
      <c r="I3231"/>
      <c r="J3231"/>
      <c r="K3231"/>
      <c r="L3231"/>
      <c r="M3231"/>
      <c r="N3231"/>
      <c r="O3231"/>
      <c r="P3231"/>
      <c r="Q3231"/>
      <c r="R3231"/>
      <c r="S3231"/>
      <c r="T3231"/>
      <c r="U3231"/>
      <c r="V3231"/>
      <c r="W3231"/>
      <c r="X3231"/>
      <c r="Y3231"/>
      <c r="Z3231"/>
      <c r="AA3231"/>
      <c r="AB3231"/>
      <c r="AC3231"/>
      <c r="AD3231"/>
    </row>
    <row r="3232" spans="1:30" ht="15" customHeight="1" thickBot="1">
      <c r="A3232" s="157"/>
      <c r="B3232" s="351" t="s">
        <v>837</v>
      </c>
      <c r="C3232" s="352"/>
      <c r="D3232" s="352"/>
      <c r="E3232" s="352"/>
      <c r="F3232" s="352"/>
      <c r="G3232" s="352"/>
      <c r="H3232" s="352"/>
      <c r="I3232" s="352"/>
      <c r="J3232" s="352"/>
      <c r="K3232" s="352"/>
      <c r="L3232" s="352"/>
      <c r="M3232" s="352"/>
      <c r="N3232" s="352"/>
      <c r="O3232" s="352"/>
      <c r="P3232" s="352"/>
      <c r="Q3232" s="352"/>
      <c r="R3232" s="352"/>
      <c r="S3232" s="352"/>
      <c r="T3232" s="352"/>
      <c r="U3232" s="352"/>
      <c r="V3232" s="352"/>
      <c r="W3232" s="352"/>
      <c r="X3232" s="352"/>
      <c r="Y3232" s="352"/>
      <c r="Z3232" s="352"/>
      <c r="AA3232" s="352"/>
      <c r="AB3232" s="352"/>
      <c r="AC3232" s="352"/>
      <c r="AD3232" s="353"/>
    </row>
    <row r="3233" spans="1:30" ht="15" customHeight="1">
      <c r="A3233" s="166"/>
      <c r="B3233" s="413" t="s">
        <v>447</v>
      </c>
      <c r="C3233" s="414"/>
      <c r="D3233" s="414"/>
      <c r="E3233" s="414"/>
      <c r="F3233" s="414"/>
      <c r="G3233" s="414"/>
      <c r="H3233" s="414"/>
      <c r="I3233" s="414"/>
      <c r="J3233" s="414"/>
      <c r="K3233" s="414"/>
      <c r="L3233" s="414"/>
      <c r="M3233" s="414"/>
      <c r="N3233" s="414"/>
      <c r="O3233" s="414"/>
      <c r="P3233" s="414"/>
      <c r="Q3233" s="414"/>
      <c r="R3233" s="414"/>
      <c r="S3233" s="414"/>
      <c r="T3233" s="414"/>
      <c r="U3233" s="414"/>
      <c r="V3233" s="414"/>
      <c r="W3233" s="414"/>
      <c r="X3233" s="414"/>
      <c r="Y3233" s="414"/>
      <c r="Z3233" s="414"/>
      <c r="AA3233" s="414"/>
      <c r="AB3233" s="414"/>
      <c r="AC3233" s="414"/>
      <c r="AD3233" s="415"/>
    </row>
    <row r="3234" spans="1:30" ht="36" customHeight="1">
      <c r="A3234" s="166"/>
      <c r="B3234" s="185"/>
      <c r="C3234" s="349" t="s">
        <v>1401</v>
      </c>
      <c r="D3234" s="349"/>
      <c r="E3234" s="349"/>
      <c r="F3234" s="349"/>
      <c r="G3234" s="349"/>
      <c r="H3234" s="349"/>
      <c r="I3234" s="349"/>
      <c r="J3234" s="349"/>
      <c r="K3234" s="349"/>
      <c r="L3234" s="349"/>
      <c r="M3234" s="349"/>
      <c r="N3234" s="349"/>
      <c r="O3234" s="349"/>
      <c r="P3234" s="349"/>
      <c r="Q3234" s="349"/>
      <c r="R3234" s="349"/>
      <c r="S3234" s="349"/>
      <c r="T3234" s="349"/>
      <c r="U3234" s="349"/>
      <c r="V3234" s="349"/>
      <c r="W3234" s="349"/>
      <c r="X3234" s="349"/>
      <c r="Y3234" s="349"/>
      <c r="Z3234" s="349"/>
      <c r="AA3234" s="349"/>
      <c r="AB3234" s="349"/>
      <c r="AC3234" s="349"/>
      <c r="AD3234" s="395"/>
    </row>
    <row r="3235" spans="1:30" ht="15" customHeight="1">
      <c r="A3235" s="166"/>
      <c r="B3235" s="7"/>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row>
    <row r="3236" spans="1:30" ht="24" customHeight="1">
      <c r="A3236" s="53" t="s">
        <v>838</v>
      </c>
      <c r="B3236" s="422" t="s">
        <v>1423</v>
      </c>
      <c r="C3236" s="422"/>
      <c r="D3236" s="422"/>
      <c r="E3236" s="422"/>
      <c r="F3236" s="422"/>
      <c r="G3236" s="422"/>
      <c r="H3236" s="422"/>
      <c r="I3236" s="422"/>
      <c r="J3236" s="422"/>
      <c r="K3236" s="422"/>
      <c r="L3236" s="422"/>
      <c r="M3236" s="422"/>
      <c r="N3236" s="422"/>
      <c r="O3236" s="422"/>
      <c r="P3236" s="422"/>
      <c r="Q3236" s="422"/>
      <c r="R3236" s="422"/>
      <c r="S3236" s="422"/>
      <c r="T3236" s="422"/>
      <c r="U3236" s="422"/>
      <c r="V3236" s="422"/>
      <c r="W3236" s="422"/>
      <c r="X3236" s="422"/>
      <c r="Y3236" s="422"/>
      <c r="Z3236" s="422"/>
      <c r="AA3236" s="422"/>
      <c r="AB3236" s="422"/>
      <c r="AC3236" s="422"/>
      <c r="AD3236" s="422"/>
    </row>
    <row r="3237" spans="1:30" ht="15">
      <c r="A3237" s="222"/>
      <c r="B3237" s="55"/>
      <c r="C3237" s="341" t="s">
        <v>658</v>
      </c>
      <c r="D3237" s="341"/>
      <c r="E3237" s="341"/>
      <c r="F3237" s="341"/>
      <c r="G3237" s="341"/>
      <c r="H3237" s="341"/>
      <c r="I3237" s="341"/>
      <c r="J3237" s="341"/>
      <c r="K3237" s="341"/>
      <c r="L3237" s="341"/>
      <c r="M3237" s="341"/>
      <c r="N3237" s="341"/>
      <c r="O3237" s="341"/>
      <c r="P3237" s="341"/>
      <c r="Q3237" s="341"/>
      <c r="R3237" s="341"/>
      <c r="S3237" s="341"/>
      <c r="T3237" s="341"/>
      <c r="U3237" s="341"/>
      <c r="V3237" s="341"/>
      <c r="W3237" s="341"/>
      <c r="X3237" s="341"/>
      <c r="Y3237" s="341"/>
      <c r="Z3237" s="341"/>
      <c r="AA3237" s="341"/>
      <c r="AB3237" s="341"/>
      <c r="AC3237" s="341"/>
      <c r="AD3237" s="341"/>
    </row>
    <row r="3238" spans="1:30" ht="15.75" thickBot="1">
      <c r="A3238" s="222"/>
      <c r="B3238" s="9"/>
      <c r="C3238" s="9"/>
      <c r="D3238" s="9"/>
      <c r="E3238" s="9"/>
      <c r="F3238" s="9"/>
      <c r="G3238" s="9"/>
      <c r="H3238" s="9"/>
      <c r="I3238" s="9"/>
      <c r="J3238" s="9"/>
      <c r="K3238" s="9"/>
      <c r="L3238" s="9"/>
      <c r="M3238" s="9"/>
      <c r="N3238" s="9"/>
      <c r="O3238" s="9"/>
      <c r="P3238" s="9"/>
      <c r="Q3238" s="9"/>
      <c r="R3238" s="9"/>
      <c r="S3238" s="9"/>
      <c r="T3238" s="9"/>
      <c r="U3238" s="9"/>
      <c r="V3238" s="9"/>
      <c r="W3238" s="9"/>
      <c r="X3238" s="9"/>
      <c r="Y3238" s="9"/>
      <c r="Z3238" s="9"/>
      <c r="AA3238" s="9"/>
      <c r="AB3238" s="9"/>
      <c r="AC3238" s="9"/>
      <c r="AD3238" s="9"/>
    </row>
    <row r="3239" spans="1:30" ht="15.75" thickBot="1">
      <c r="A3239" s="222"/>
      <c r="B3239" s="223"/>
      <c r="C3239" s="235"/>
      <c r="D3239" s="3" t="s">
        <v>659</v>
      </c>
      <c r="E3239" s="7"/>
      <c r="F3239" s="7"/>
      <c r="G3239" s="7"/>
      <c r="H3239" s="7"/>
      <c r="I3239" s="235"/>
      <c r="J3239" s="3" t="s">
        <v>839</v>
      </c>
      <c r="K3239" s="7"/>
      <c r="L3239" s="7"/>
      <c r="M3239" s="7"/>
      <c r="N3239" s="7"/>
      <c r="O3239" s="7"/>
      <c r="P3239" s="7"/>
      <c r="Q3239" s="7"/>
      <c r="R3239" s="7"/>
      <c r="S3239" s="7"/>
      <c r="T3239" s="235"/>
      <c r="U3239" s="3" t="s">
        <v>840</v>
      </c>
      <c r="V3239" s="7"/>
      <c r="W3239" s="7"/>
      <c r="X3239" s="7"/>
      <c r="Y3239" s="7"/>
      <c r="Z3239" s="7"/>
      <c r="AA3239" s="7"/>
      <c r="AB3239" s="7"/>
      <c r="AC3239" s="7"/>
      <c r="AD3239" s="55"/>
    </row>
    <row r="3240" spans="1:30" ht="15">
      <c r="A3240" s="222"/>
      <c r="B3240" s="76"/>
      <c r="C3240" s="76"/>
      <c r="D3240" s="224"/>
      <c r="E3240" s="76"/>
      <c r="F3240" s="76"/>
      <c r="G3240" s="76"/>
      <c r="H3240" s="76"/>
      <c r="I3240" s="76"/>
      <c r="J3240" s="224"/>
      <c r="K3240" s="76"/>
      <c r="L3240" s="76"/>
      <c r="M3240" s="76"/>
      <c r="N3240" s="76"/>
      <c r="O3240" s="76"/>
      <c r="P3240" s="76"/>
      <c r="Q3240" s="76"/>
      <c r="R3240" s="76"/>
      <c r="S3240" s="76"/>
      <c r="T3240" s="76"/>
      <c r="U3240" s="76"/>
      <c r="V3240" s="76"/>
      <c r="W3240" s="76"/>
      <c r="X3240" s="76"/>
      <c r="Y3240" s="76"/>
      <c r="Z3240" s="76"/>
      <c r="AA3240" s="76"/>
      <c r="AB3240" s="76"/>
      <c r="AC3240" s="76"/>
      <c r="AD3240" s="76"/>
    </row>
    <row r="3241" spans="1:30" ht="24" customHeight="1">
      <c r="A3241" s="166"/>
      <c r="B3241" s="7"/>
      <c r="C3241" s="340" t="s">
        <v>194</v>
      </c>
      <c r="D3241" s="340"/>
      <c r="E3241" s="340"/>
      <c r="F3241" s="340"/>
      <c r="G3241" s="340"/>
      <c r="H3241" s="340"/>
      <c r="I3241" s="340"/>
      <c r="J3241" s="340"/>
      <c r="K3241" s="340"/>
      <c r="L3241" s="340"/>
      <c r="M3241" s="340"/>
      <c r="N3241" s="340"/>
      <c r="O3241" s="340"/>
      <c r="P3241" s="340"/>
      <c r="Q3241" s="340"/>
      <c r="R3241" s="340"/>
      <c r="S3241" s="340"/>
      <c r="T3241" s="340"/>
      <c r="U3241" s="340"/>
      <c r="V3241" s="340"/>
      <c r="W3241" s="340"/>
      <c r="X3241" s="340"/>
      <c r="Y3241" s="340"/>
      <c r="Z3241" s="340"/>
      <c r="AA3241" s="340"/>
      <c r="AB3241" s="340"/>
      <c r="AC3241" s="340"/>
      <c r="AD3241" s="340"/>
    </row>
    <row r="3242" spans="1:30" ht="60" customHeight="1">
      <c r="A3242" s="166"/>
      <c r="B3242" s="7"/>
      <c r="C3242" s="367"/>
      <c r="D3242" s="368"/>
      <c r="E3242" s="368"/>
      <c r="F3242" s="368"/>
      <c r="G3242" s="368"/>
      <c r="H3242" s="368"/>
      <c r="I3242" s="368"/>
      <c r="J3242" s="368"/>
      <c r="K3242" s="368"/>
      <c r="L3242" s="368"/>
      <c r="M3242" s="368"/>
      <c r="N3242" s="368"/>
      <c r="O3242" s="368"/>
      <c r="P3242" s="368"/>
      <c r="Q3242" s="368"/>
      <c r="R3242" s="368"/>
      <c r="S3242" s="368"/>
      <c r="T3242" s="368"/>
      <c r="U3242" s="368"/>
      <c r="V3242" s="368"/>
      <c r="W3242" s="368"/>
      <c r="X3242" s="368"/>
      <c r="Y3242" s="368"/>
      <c r="Z3242" s="368"/>
      <c r="AA3242" s="368"/>
      <c r="AB3242" s="368"/>
      <c r="AC3242" s="368"/>
      <c r="AD3242" s="369"/>
    </row>
    <row r="3243" spans="1:30" ht="15" customHeight="1">
      <c r="A3243" s="166"/>
      <c r="B3243" s="7"/>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row>
    <row r="3244" spans="1:30" ht="15" customHeight="1">
      <c r="A3244" s="166"/>
      <c r="B3244" s="283" t="str">
        <f>IF(COUNTIF(C3239:T3239,"X")&gt;1,"Error: seleccionar sólo un código.","")</f>
        <v/>
      </c>
      <c r="C3244" s="283"/>
      <c r="D3244" s="283"/>
      <c r="E3244" s="283"/>
      <c r="F3244" s="283"/>
      <c r="G3244" s="283"/>
      <c r="H3244" s="283"/>
      <c r="I3244" s="283"/>
      <c r="J3244" s="283"/>
      <c r="K3244" s="283"/>
      <c r="L3244" s="283"/>
      <c r="M3244" s="283"/>
      <c r="N3244" s="283"/>
      <c r="O3244" s="283"/>
      <c r="P3244" s="283"/>
      <c r="Q3244" s="283"/>
      <c r="R3244" s="283"/>
      <c r="S3244" s="283"/>
      <c r="T3244" s="283"/>
      <c r="U3244" s="283"/>
      <c r="V3244" s="283"/>
      <c r="W3244" s="283"/>
      <c r="X3244" s="283"/>
      <c r="Y3244" s="283"/>
      <c r="Z3244" s="283"/>
      <c r="AA3244" s="283"/>
      <c r="AB3244" s="283"/>
      <c r="AC3244" s="283"/>
      <c r="AD3244" s="283"/>
    </row>
    <row r="3245" spans="1:30" ht="15" customHeight="1">
      <c r="A3245" s="166"/>
      <c r="B3245" s="7"/>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row>
    <row r="3246" spans="1:30" ht="15" customHeight="1">
      <c r="A3246" s="166"/>
      <c r="B3246" s="7"/>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row>
    <row r="3247" spans="1:30" ht="15" customHeight="1">
      <c r="A3247" s="166"/>
      <c r="B3247" s="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row>
    <row r="3248" spans="1:30" ht="15" customHeight="1">
      <c r="A3248" s="166"/>
      <c r="B3248" s="7"/>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row>
    <row r="3249" spans="1:41" ht="24" customHeight="1">
      <c r="A3249" s="158" t="s">
        <v>841</v>
      </c>
      <c r="B3249" s="422" t="s">
        <v>706</v>
      </c>
      <c r="C3249" s="422"/>
      <c r="D3249" s="422"/>
      <c r="E3249" s="422"/>
      <c r="F3249" s="422"/>
      <c r="G3249" s="422"/>
      <c r="H3249" s="422"/>
      <c r="I3249" s="422"/>
      <c r="J3249" s="422"/>
      <c r="K3249" s="422"/>
      <c r="L3249" s="422"/>
      <c r="M3249" s="422"/>
      <c r="N3249" s="422"/>
      <c r="O3249" s="422"/>
      <c r="P3249" s="422"/>
      <c r="Q3249" s="422"/>
      <c r="R3249" s="422"/>
      <c r="S3249" s="422"/>
      <c r="T3249" s="422"/>
      <c r="U3249" s="422"/>
      <c r="V3249" s="422"/>
      <c r="W3249" s="422"/>
      <c r="X3249" s="422"/>
      <c r="Y3249" s="422"/>
      <c r="Z3249" s="422"/>
      <c r="AA3249" s="422"/>
      <c r="AB3249" s="422"/>
      <c r="AC3249" s="422"/>
      <c r="AD3249" s="422"/>
    </row>
    <row r="3250" spans="1:41" ht="24" customHeight="1">
      <c r="A3250" s="166"/>
      <c r="B3250" s="7"/>
      <c r="C3250" s="285" t="s">
        <v>685</v>
      </c>
      <c r="D3250" s="285"/>
      <c r="E3250" s="285"/>
      <c r="F3250" s="285"/>
      <c r="G3250" s="285"/>
      <c r="H3250" s="285"/>
      <c r="I3250" s="285"/>
      <c r="J3250" s="285"/>
      <c r="K3250" s="285"/>
      <c r="L3250" s="285"/>
      <c r="M3250" s="285"/>
      <c r="N3250" s="285"/>
      <c r="O3250" s="285"/>
      <c r="P3250" s="285"/>
      <c r="Q3250" s="285"/>
      <c r="R3250" s="285"/>
      <c r="S3250" s="285"/>
      <c r="T3250" s="285"/>
      <c r="U3250" s="285"/>
      <c r="V3250" s="285"/>
      <c r="W3250" s="285"/>
      <c r="X3250" s="285"/>
      <c r="Y3250" s="285"/>
      <c r="Z3250" s="285"/>
      <c r="AA3250" s="285"/>
      <c r="AB3250" s="285"/>
      <c r="AC3250" s="285"/>
      <c r="AD3250" s="285"/>
    </row>
    <row r="3251" spans="1:41" ht="24" customHeight="1">
      <c r="A3251" s="166"/>
      <c r="B3251" s="7"/>
      <c r="C3251" s="340" t="s">
        <v>1410</v>
      </c>
      <c r="D3251" s="340"/>
      <c r="E3251" s="340"/>
      <c r="F3251" s="340"/>
      <c r="G3251" s="340"/>
      <c r="H3251" s="340"/>
      <c r="I3251" s="340"/>
      <c r="J3251" s="340"/>
      <c r="K3251" s="340"/>
      <c r="L3251" s="340"/>
      <c r="M3251" s="340"/>
      <c r="N3251" s="340"/>
      <c r="O3251" s="340"/>
      <c r="P3251" s="340"/>
      <c r="Q3251" s="340"/>
      <c r="R3251" s="340"/>
      <c r="S3251" s="340"/>
      <c r="T3251" s="340"/>
      <c r="U3251" s="340"/>
      <c r="V3251" s="340"/>
      <c r="W3251" s="340"/>
      <c r="X3251" s="340"/>
      <c r="Y3251" s="340"/>
      <c r="Z3251" s="340"/>
      <c r="AA3251" s="340"/>
      <c r="AB3251" s="340"/>
      <c r="AC3251" s="340"/>
      <c r="AD3251" s="340"/>
      <c r="AG3251" t="s">
        <v>1507</v>
      </c>
      <c r="AH3251" t="s">
        <v>1508</v>
      </c>
      <c r="AI3251" t="s">
        <v>1509</v>
      </c>
    </row>
    <row r="3252" spans="1:41" ht="24" customHeight="1">
      <c r="A3252" s="166"/>
      <c r="B3252" s="7"/>
      <c r="C3252" s="285" t="s">
        <v>686</v>
      </c>
      <c r="D3252" s="285"/>
      <c r="E3252" s="285"/>
      <c r="F3252" s="285"/>
      <c r="G3252" s="285"/>
      <c r="H3252" s="285"/>
      <c r="I3252" s="285"/>
      <c r="J3252" s="285"/>
      <c r="K3252" s="285"/>
      <c r="L3252" s="285"/>
      <c r="M3252" s="285"/>
      <c r="N3252" s="285"/>
      <c r="O3252" s="285"/>
      <c r="P3252" s="285"/>
      <c r="Q3252" s="285"/>
      <c r="R3252" s="285"/>
      <c r="S3252" s="285"/>
      <c r="T3252" s="285"/>
      <c r="U3252" s="285"/>
      <c r="V3252" s="285"/>
      <c r="W3252" s="285"/>
      <c r="X3252" s="285"/>
      <c r="Y3252" s="285"/>
      <c r="Z3252" s="285"/>
      <c r="AA3252" s="285"/>
      <c r="AB3252" s="285"/>
      <c r="AC3252" s="285"/>
      <c r="AD3252" s="285"/>
      <c r="AG3252">
        <f>COUNTBLANK(D3255:AD3264)</f>
        <v>270</v>
      </c>
      <c r="AH3252">
        <v>270</v>
      </c>
      <c r="AI3252">
        <v>269</v>
      </c>
    </row>
    <row r="3253" spans="1:41" ht="15" customHeight="1">
      <c r="A3253" s="166"/>
      <c r="B3253" s="7"/>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row>
    <row r="3254" spans="1:41" ht="15" customHeight="1">
      <c r="A3254" s="166"/>
      <c r="B3254" s="7"/>
      <c r="C3254" s="325" t="s">
        <v>1402</v>
      </c>
      <c r="D3254" s="325"/>
      <c r="E3254" s="325"/>
      <c r="F3254" s="325"/>
      <c r="G3254" s="325"/>
      <c r="H3254" s="325"/>
      <c r="I3254" s="325"/>
      <c r="J3254" s="325"/>
      <c r="K3254" s="325"/>
      <c r="L3254" s="325"/>
      <c r="M3254" s="325"/>
      <c r="N3254" s="325"/>
      <c r="O3254" s="325"/>
      <c r="P3254" s="325"/>
      <c r="Q3254" s="325"/>
      <c r="R3254" s="325"/>
      <c r="S3254" s="325"/>
      <c r="T3254" s="325"/>
      <c r="U3254" s="325"/>
      <c r="V3254" s="325"/>
      <c r="W3254" s="325"/>
      <c r="X3254" s="325"/>
      <c r="Y3254" s="325"/>
      <c r="Z3254" s="325"/>
      <c r="AA3254" s="325"/>
      <c r="AB3254" s="325"/>
      <c r="AC3254" s="325"/>
      <c r="AD3254" s="325"/>
      <c r="AG3254" t="s">
        <v>1616</v>
      </c>
      <c r="AI3254" s="167" t="s">
        <v>1523</v>
      </c>
      <c r="AJ3254" s="167"/>
      <c r="AK3254" s="167" t="s">
        <v>1524</v>
      </c>
      <c r="AL3254" s="167"/>
      <c r="AM3254" s="167" t="s">
        <v>1525</v>
      </c>
      <c r="AO3254" t="s">
        <v>1510</v>
      </c>
    </row>
    <row r="3255" spans="1:41" ht="15" customHeight="1">
      <c r="A3255" s="166"/>
      <c r="B3255" s="7"/>
      <c r="C3255" s="183" t="s">
        <v>68</v>
      </c>
      <c r="D3255" s="319"/>
      <c r="E3255" s="319"/>
      <c r="F3255" s="319"/>
      <c r="G3255" s="319"/>
      <c r="H3255" s="319"/>
      <c r="I3255" s="319"/>
      <c r="J3255" s="319"/>
      <c r="K3255" s="319"/>
      <c r="L3255" s="319"/>
      <c r="M3255" s="319"/>
      <c r="N3255" s="319"/>
      <c r="O3255" s="319"/>
      <c r="P3255" s="319"/>
      <c r="Q3255" s="319"/>
      <c r="R3255" s="319"/>
      <c r="S3255" s="319"/>
      <c r="T3255" s="319"/>
      <c r="U3255" s="319"/>
      <c r="V3255" s="319"/>
      <c r="W3255" s="319"/>
      <c r="X3255" s="319"/>
      <c r="Y3255" s="319"/>
      <c r="Z3255" s="319"/>
      <c r="AA3255" s="319"/>
      <c r="AB3255" s="319"/>
      <c r="AC3255" s="319"/>
      <c r="AD3255" s="319"/>
      <c r="AI3255" s="167" t="b">
        <f>NOT(EXACT(D3255,UPPER(D3255)))</f>
        <v>0</v>
      </c>
      <c r="AJ3255" s="167" t="str">
        <f>SUBSTITUTE( SUBSTITUTE( SUBSTITUTE( SUBSTITUTE( SUBSTITUTE( SUBSTITUTE( SUBSTITUTE( SUBSTITUTE( SUBSTITUTE( SUBSTITUTE(D3255, "á", "a"), "é", "e"), "í", "i"), "ó", "o"), "ú", "u"), "Á", "A"), "É", "E"), "Í", "I"), "Ó", "O"), "Ú", "U")</f>
        <v/>
      </c>
      <c r="AK3255" s="167" t="b">
        <f>NOT(EXACT(D3255,AJ3255))</f>
        <v>0</v>
      </c>
      <c r="AL3255" t="str">
        <f>SUBSTITUTE((SUBSTITUTE(SUBSTITUTE(SUBSTITUTE(D3255,".",""),",",""),"(","")),")","")</f>
        <v/>
      </c>
      <c r="AM3255" s="167" t="b">
        <f>NOT(EXACT(D3255,AL3255))</f>
        <v>0</v>
      </c>
    </row>
    <row r="3256" spans="1:41" ht="15" customHeight="1">
      <c r="A3256" s="166"/>
      <c r="B3256" s="7"/>
      <c r="C3256" s="183" t="s">
        <v>69</v>
      </c>
      <c r="D3256" s="319"/>
      <c r="E3256" s="319"/>
      <c r="F3256" s="319"/>
      <c r="G3256" s="319"/>
      <c r="H3256" s="319"/>
      <c r="I3256" s="319"/>
      <c r="J3256" s="319"/>
      <c r="K3256" s="319"/>
      <c r="L3256" s="319"/>
      <c r="M3256" s="319"/>
      <c r="N3256" s="319"/>
      <c r="O3256" s="319"/>
      <c r="P3256" s="319"/>
      <c r="Q3256" s="319"/>
      <c r="R3256" s="319"/>
      <c r="S3256" s="319"/>
      <c r="T3256" s="319"/>
      <c r="U3256" s="319"/>
      <c r="V3256" s="319"/>
      <c r="W3256" s="319"/>
      <c r="X3256" s="319"/>
      <c r="Y3256" s="319"/>
      <c r="Z3256" s="319"/>
      <c r="AA3256" s="319"/>
      <c r="AB3256" s="319"/>
      <c r="AC3256" s="319"/>
      <c r="AD3256" s="319"/>
      <c r="AG3256">
        <f>IF(AND(D3256&lt;&gt;"",D3255=""),1,0)</f>
        <v>0</v>
      </c>
      <c r="AI3256" s="167" t="b">
        <f t="shared" ref="AI3256:AI3264" si="1400">NOT(EXACT(D3256,UPPER(D3256)))</f>
        <v>0</v>
      </c>
      <c r="AJ3256" s="167" t="str">
        <f t="shared" ref="AJ3256:AJ3264" si="1401">SUBSTITUTE( SUBSTITUTE( SUBSTITUTE( SUBSTITUTE( SUBSTITUTE( SUBSTITUTE( SUBSTITUTE( SUBSTITUTE( SUBSTITUTE( SUBSTITUTE(D3256, "á", "a"), "é", "e"), "í", "i"), "ó", "o"), "ú", "u"), "Á", "A"), "É", "E"), "Í", "I"), "Ó", "O"), "Ú", "U")</f>
        <v/>
      </c>
      <c r="AK3256" s="167" t="b">
        <f t="shared" ref="AK3256:AK3264" si="1402">NOT(EXACT(D3256,AJ3256))</f>
        <v>0</v>
      </c>
      <c r="AL3256" t="str">
        <f t="shared" ref="AL3256:AL3264" si="1403">SUBSTITUTE((SUBSTITUTE(SUBSTITUTE(SUBSTITUTE(D3256,".",""),",",""),"(","")),")","")</f>
        <v/>
      </c>
      <c r="AM3256" s="167" t="b">
        <f t="shared" ref="AM3256:AM3264" si="1404">NOT(EXACT(D3256,AL3256))</f>
        <v>0</v>
      </c>
    </row>
    <row r="3257" spans="1:41" ht="15" customHeight="1">
      <c r="A3257" s="166"/>
      <c r="B3257" s="7"/>
      <c r="C3257" s="183" t="s">
        <v>70</v>
      </c>
      <c r="D3257" s="319"/>
      <c r="E3257" s="319"/>
      <c r="F3257" s="319"/>
      <c r="G3257" s="319"/>
      <c r="H3257" s="319"/>
      <c r="I3257" s="319"/>
      <c r="J3257" s="319"/>
      <c r="K3257" s="319"/>
      <c r="L3257" s="319"/>
      <c r="M3257" s="319"/>
      <c r="N3257" s="319"/>
      <c r="O3257" s="319"/>
      <c r="P3257" s="319"/>
      <c r="Q3257" s="319"/>
      <c r="R3257" s="319"/>
      <c r="S3257" s="319"/>
      <c r="T3257" s="319"/>
      <c r="U3257" s="319"/>
      <c r="V3257" s="319"/>
      <c r="W3257" s="319"/>
      <c r="X3257" s="319"/>
      <c r="Y3257" s="319"/>
      <c r="Z3257" s="319"/>
      <c r="AA3257" s="319"/>
      <c r="AB3257" s="319"/>
      <c r="AC3257" s="319"/>
      <c r="AD3257" s="319"/>
      <c r="AG3257">
        <f t="shared" ref="AG3257:AG3264" si="1405">IF(AND(D3257&lt;&gt;"",D3256=""),1,0)</f>
        <v>0</v>
      </c>
      <c r="AI3257" s="167" t="b">
        <f t="shared" si="1400"/>
        <v>0</v>
      </c>
      <c r="AJ3257" s="167" t="str">
        <f t="shared" si="1401"/>
        <v/>
      </c>
      <c r="AK3257" s="167" t="b">
        <f t="shared" si="1402"/>
        <v>0</v>
      </c>
      <c r="AL3257" t="str">
        <f t="shared" si="1403"/>
        <v/>
      </c>
      <c r="AM3257" s="167" t="b">
        <f t="shared" si="1404"/>
        <v>0</v>
      </c>
    </row>
    <row r="3258" spans="1:41" ht="15" customHeight="1">
      <c r="A3258" s="166"/>
      <c r="B3258" s="7"/>
      <c r="C3258" s="183" t="s">
        <v>71</v>
      </c>
      <c r="D3258" s="319"/>
      <c r="E3258" s="319"/>
      <c r="F3258" s="319"/>
      <c r="G3258" s="319"/>
      <c r="H3258" s="319"/>
      <c r="I3258" s="319"/>
      <c r="J3258" s="319"/>
      <c r="K3258" s="319"/>
      <c r="L3258" s="319"/>
      <c r="M3258" s="319"/>
      <c r="N3258" s="319"/>
      <c r="O3258" s="319"/>
      <c r="P3258" s="319"/>
      <c r="Q3258" s="319"/>
      <c r="R3258" s="319"/>
      <c r="S3258" s="319"/>
      <c r="T3258" s="319"/>
      <c r="U3258" s="319"/>
      <c r="V3258" s="319"/>
      <c r="W3258" s="319"/>
      <c r="X3258" s="319"/>
      <c r="Y3258" s="319"/>
      <c r="Z3258" s="319"/>
      <c r="AA3258" s="319"/>
      <c r="AB3258" s="319"/>
      <c r="AC3258" s="319"/>
      <c r="AD3258" s="319"/>
      <c r="AG3258">
        <f t="shared" si="1405"/>
        <v>0</v>
      </c>
      <c r="AI3258" s="167" t="b">
        <f t="shared" si="1400"/>
        <v>0</v>
      </c>
      <c r="AJ3258" s="167" t="str">
        <f t="shared" si="1401"/>
        <v/>
      </c>
      <c r="AK3258" s="167" t="b">
        <f t="shared" si="1402"/>
        <v>0</v>
      </c>
      <c r="AL3258" t="str">
        <f t="shared" si="1403"/>
        <v/>
      </c>
      <c r="AM3258" s="167" t="b">
        <f t="shared" si="1404"/>
        <v>0</v>
      </c>
    </row>
    <row r="3259" spans="1:41" ht="15" customHeight="1">
      <c r="A3259" s="166"/>
      <c r="B3259" s="7"/>
      <c r="C3259" s="183" t="s">
        <v>72</v>
      </c>
      <c r="D3259" s="319"/>
      <c r="E3259" s="319"/>
      <c r="F3259" s="319"/>
      <c r="G3259" s="319"/>
      <c r="H3259" s="319"/>
      <c r="I3259" s="319"/>
      <c r="J3259" s="319"/>
      <c r="K3259" s="319"/>
      <c r="L3259" s="319"/>
      <c r="M3259" s="319"/>
      <c r="N3259" s="319"/>
      <c r="O3259" s="319"/>
      <c r="P3259" s="319"/>
      <c r="Q3259" s="319"/>
      <c r="R3259" s="319"/>
      <c r="S3259" s="319"/>
      <c r="T3259" s="319"/>
      <c r="U3259" s="319"/>
      <c r="V3259" s="319"/>
      <c r="W3259" s="319"/>
      <c r="X3259" s="319"/>
      <c r="Y3259" s="319"/>
      <c r="Z3259" s="319"/>
      <c r="AA3259" s="319"/>
      <c r="AB3259" s="319"/>
      <c r="AC3259" s="319"/>
      <c r="AD3259" s="319"/>
      <c r="AG3259">
        <f t="shared" si="1405"/>
        <v>0</v>
      </c>
      <c r="AI3259" s="167" t="b">
        <f t="shared" si="1400"/>
        <v>0</v>
      </c>
      <c r="AJ3259" s="167" t="str">
        <f t="shared" si="1401"/>
        <v/>
      </c>
      <c r="AK3259" s="167" t="b">
        <f t="shared" si="1402"/>
        <v>0</v>
      </c>
      <c r="AL3259" t="str">
        <f t="shared" si="1403"/>
        <v/>
      </c>
      <c r="AM3259" s="167" t="b">
        <f t="shared" si="1404"/>
        <v>0</v>
      </c>
    </row>
    <row r="3260" spans="1:41" ht="15" customHeight="1">
      <c r="A3260" s="166"/>
      <c r="B3260" s="7"/>
      <c r="C3260" s="183" t="s">
        <v>73</v>
      </c>
      <c r="D3260" s="319"/>
      <c r="E3260" s="319"/>
      <c r="F3260" s="319"/>
      <c r="G3260" s="319"/>
      <c r="H3260" s="319"/>
      <c r="I3260" s="319"/>
      <c r="J3260" s="319"/>
      <c r="K3260" s="319"/>
      <c r="L3260" s="319"/>
      <c r="M3260" s="319"/>
      <c r="N3260" s="319"/>
      <c r="O3260" s="319"/>
      <c r="P3260" s="319"/>
      <c r="Q3260" s="319"/>
      <c r="R3260" s="319"/>
      <c r="S3260" s="319"/>
      <c r="T3260" s="319"/>
      <c r="U3260" s="319"/>
      <c r="V3260" s="319"/>
      <c r="W3260" s="319"/>
      <c r="X3260" s="319"/>
      <c r="Y3260" s="319"/>
      <c r="Z3260" s="319"/>
      <c r="AA3260" s="319"/>
      <c r="AB3260" s="319"/>
      <c r="AC3260" s="319"/>
      <c r="AD3260" s="319"/>
      <c r="AG3260">
        <f t="shared" si="1405"/>
        <v>0</v>
      </c>
      <c r="AI3260" s="167" t="b">
        <f t="shared" si="1400"/>
        <v>0</v>
      </c>
      <c r="AJ3260" s="167" t="str">
        <f t="shared" si="1401"/>
        <v/>
      </c>
      <c r="AK3260" s="167" t="b">
        <f t="shared" si="1402"/>
        <v>0</v>
      </c>
      <c r="AL3260" t="str">
        <f t="shared" si="1403"/>
        <v/>
      </c>
      <c r="AM3260" s="167" t="b">
        <f t="shared" si="1404"/>
        <v>0</v>
      </c>
    </row>
    <row r="3261" spans="1:41" ht="15" customHeight="1">
      <c r="A3261" s="166"/>
      <c r="B3261" s="7"/>
      <c r="C3261" s="183" t="s">
        <v>74</v>
      </c>
      <c r="D3261" s="319"/>
      <c r="E3261" s="319"/>
      <c r="F3261" s="319"/>
      <c r="G3261" s="319"/>
      <c r="H3261" s="319"/>
      <c r="I3261" s="319"/>
      <c r="J3261" s="319"/>
      <c r="K3261" s="319"/>
      <c r="L3261" s="319"/>
      <c r="M3261" s="319"/>
      <c r="N3261" s="319"/>
      <c r="O3261" s="319"/>
      <c r="P3261" s="319"/>
      <c r="Q3261" s="319"/>
      <c r="R3261" s="319"/>
      <c r="S3261" s="319"/>
      <c r="T3261" s="319"/>
      <c r="U3261" s="319"/>
      <c r="V3261" s="319"/>
      <c r="W3261" s="319"/>
      <c r="X3261" s="319"/>
      <c r="Y3261" s="319"/>
      <c r="Z3261" s="319"/>
      <c r="AA3261" s="319"/>
      <c r="AB3261" s="319"/>
      <c r="AC3261" s="319"/>
      <c r="AD3261" s="319"/>
      <c r="AG3261">
        <f t="shared" si="1405"/>
        <v>0</v>
      </c>
      <c r="AI3261" s="167" t="b">
        <f t="shared" si="1400"/>
        <v>0</v>
      </c>
      <c r="AJ3261" s="167" t="str">
        <f t="shared" si="1401"/>
        <v/>
      </c>
      <c r="AK3261" s="167" t="b">
        <f t="shared" si="1402"/>
        <v>0</v>
      </c>
      <c r="AL3261" t="str">
        <f t="shared" si="1403"/>
        <v/>
      </c>
      <c r="AM3261" s="167" t="b">
        <f t="shared" si="1404"/>
        <v>0</v>
      </c>
    </row>
    <row r="3262" spans="1:41" ht="15" customHeight="1">
      <c r="A3262" s="166"/>
      <c r="B3262" s="7"/>
      <c r="C3262" s="183" t="s">
        <v>75</v>
      </c>
      <c r="D3262" s="319"/>
      <c r="E3262" s="319"/>
      <c r="F3262" s="319"/>
      <c r="G3262" s="319"/>
      <c r="H3262" s="319"/>
      <c r="I3262" s="319"/>
      <c r="J3262" s="319"/>
      <c r="K3262" s="319"/>
      <c r="L3262" s="319"/>
      <c r="M3262" s="319"/>
      <c r="N3262" s="319"/>
      <c r="O3262" s="319"/>
      <c r="P3262" s="319"/>
      <c r="Q3262" s="319"/>
      <c r="R3262" s="319"/>
      <c r="S3262" s="319"/>
      <c r="T3262" s="319"/>
      <c r="U3262" s="319"/>
      <c r="V3262" s="319"/>
      <c r="W3262" s="319"/>
      <c r="X3262" s="319"/>
      <c r="Y3262" s="319"/>
      <c r="Z3262" s="319"/>
      <c r="AA3262" s="319"/>
      <c r="AB3262" s="319"/>
      <c r="AC3262" s="319"/>
      <c r="AD3262" s="319"/>
      <c r="AG3262">
        <f t="shared" si="1405"/>
        <v>0</v>
      </c>
      <c r="AI3262" s="167" t="b">
        <f t="shared" si="1400"/>
        <v>0</v>
      </c>
      <c r="AJ3262" s="167" t="str">
        <f t="shared" si="1401"/>
        <v/>
      </c>
      <c r="AK3262" s="167" t="b">
        <f t="shared" si="1402"/>
        <v>0</v>
      </c>
      <c r="AL3262" t="str">
        <f t="shared" si="1403"/>
        <v/>
      </c>
      <c r="AM3262" s="167" t="b">
        <f t="shared" si="1404"/>
        <v>0</v>
      </c>
    </row>
    <row r="3263" spans="1:41" ht="15" customHeight="1">
      <c r="A3263" s="166"/>
      <c r="B3263" s="7"/>
      <c r="C3263" s="183" t="s">
        <v>76</v>
      </c>
      <c r="D3263" s="319"/>
      <c r="E3263" s="319"/>
      <c r="F3263" s="319"/>
      <c r="G3263" s="319"/>
      <c r="H3263" s="319"/>
      <c r="I3263" s="319"/>
      <c r="J3263" s="319"/>
      <c r="K3263" s="319"/>
      <c r="L3263" s="319"/>
      <c r="M3263" s="319"/>
      <c r="N3263" s="319"/>
      <c r="O3263" s="319"/>
      <c r="P3263" s="319"/>
      <c r="Q3263" s="319"/>
      <c r="R3263" s="319"/>
      <c r="S3263" s="319"/>
      <c r="T3263" s="319"/>
      <c r="U3263" s="319"/>
      <c r="V3263" s="319"/>
      <c r="W3263" s="319"/>
      <c r="X3263" s="319"/>
      <c r="Y3263" s="319"/>
      <c r="Z3263" s="319"/>
      <c r="AA3263" s="319"/>
      <c r="AB3263" s="319"/>
      <c r="AC3263" s="319"/>
      <c r="AD3263" s="319"/>
      <c r="AG3263">
        <f t="shared" si="1405"/>
        <v>0</v>
      </c>
      <c r="AI3263" s="167" t="b">
        <f t="shared" si="1400"/>
        <v>0</v>
      </c>
      <c r="AJ3263" s="167" t="str">
        <f t="shared" si="1401"/>
        <v/>
      </c>
      <c r="AK3263" s="167" t="b">
        <f t="shared" si="1402"/>
        <v>0</v>
      </c>
      <c r="AL3263" t="str">
        <f t="shared" si="1403"/>
        <v/>
      </c>
      <c r="AM3263" s="167" t="b">
        <f t="shared" si="1404"/>
        <v>0</v>
      </c>
    </row>
    <row r="3264" spans="1:41" ht="15" customHeight="1">
      <c r="A3264" s="166"/>
      <c r="B3264" s="7"/>
      <c r="C3264" s="183" t="s">
        <v>77</v>
      </c>
      <c r="D3264" s="319"/>
      <c r="E3264" s="319"/>
      <c r="F3264" s="319"/>
      <c r="G3264" s="319"/>
      <c r="H3264" s="319"/>
      <c r="I3264" s="319"/>
      <c r="J3264" s="319"/>
      <c r="K3264" s="319"/>
      <c r="L3264" s="319"/>
      <c r="M3264" s="319"/>
      <c r="N3264" s="319"/>
      <c r="O3264" s="319"/>
      <c r="P3264" s="319"/>
      <c r="Q3264" s="319"/>
      <c r="R3264" s="319"/>
      <c r="S3264" s="319"/>
      <c r="T3264" s="319"/>
      <c r="U3264" s="319"/>
      <c r="V3264" s="319"/>
      <c r="W3264" s="319"/>
      <c r="X3264" s="319"/>
      <c r="Y3264" s="319"/>
      <c r="Z3264" s="319"/>
      <c r="AA3264" s="319"/>
      <c r="AB3264" s="319"/>
      <c r="AC3264" s="319"/>
      <c r="AD3264" s="319"/>
      <c r="AG3264">
        <f t="shared" si="1405"/>
        <v>0</v>
      </c>
      <c r="AI3264" s="167" t="b">
        <f t="shared" si="1400"/>
        <v>0</v>
      </c>
      <c r="AJ3264" s="167" t="str">
        <f t="shared" si="1401"/>
        <v/>
      </c>
      <c r="AK3264" s="167" t="b">
        <f t="shared" si="1402"/>
        <v>0</v>
      </c>
      <c r="AL3264" t="str">
        <f t="shared" si="1403"/>
        <v/>
      </c>
      <c r="AM3264" s="167" t="b">
        <f t="shared" si="1404"/>
        <v>0</v>
      </c>
    </row>
    <row r="3265" spans="1:41" ht="15" customHeight="1">
      <c r="A3265" s="166"/>
      <c r="B3265" s="7"/>
      <c r="C3265"/>
      <c r="D3265"/>
      <c r="E3265"/>
      <c r="F3265"/>
      <c r="G3265"/>
      <c r="H3265"/>
      <c r="I3265"/>
      <c r="J3265"/>
      <c r="K3265"/>
      <c r="L3265"/>
      <c r="M3265"/>
      <c r="N3265"/>
      <c r="O3265"/>
      <c r="P3265"/>
      <c r="Q3265"/>
      <c r="R3265"/>
      <c r="S3265"/>
      <c r="T3265"/>
      <c r="U3265"/>
      <c r="V3265"/>
      <c r="W3265"/>
      <c r="X3265"/>
      <c r="Y3265"/>
      <c r="Z3265"/>
      <c r="AA3265"/>
      <c r="AB3265"/>
      <c r="AC3265"/>
      <c r="AD3265"/>
      <c r="AG3265" s="96">
        <f>SUM(AG3255:AG3264)</f>
        <v>0</v>
      </c>
      <c r="AI3265" s="225">
        <f>COUNTIF(AI3255:AI3264,"VERDADERO")</f>
        <v>0</v>
      </c>
      <c r="AK3265" s="225">
        <f>COUNTIF(AK3255:AK3264,"VERDADERO")</f>
        <v>0</v>
      </c>
      <c r="AM3265" s="225">
        <f>COUNTIF(AM3255:AM3264,"VERDADERO")</f>
        <v>0</v>
      </c>
      <c r="AO3265" s="96">
        <f>IF(AND(C3239="X",AG3252=AH3252,AG3290=AH3290),1,0)</f>
        <v>0</v>
      </c>
    </row>
    <row r="3266" spans="1:41" ht="24" customHeight="1">
      <c r="A3266" s="152"/>
      <c r="B3266"/>
      <c r="C3266" s="340" t="s">
        <v>194</v>
      </c>
      <c r="D3266" s="340"/>
      <c r="E3266" s="340"/>
      <c r="F3266" s="340"/>
      <c r="G3266" s="340"/>
      <c r="H3266" s="340"/>
      <c r="I3266" s="340"/>
      <c r="J3266" s="340"/>
      <c r="K3266" s="340"/>
      <c r="L3266" s="340"/>
      <c r="M3266" s="340"/>
      <c r="N3266" s="340"/>
      <c r="O3266" s="340"/>
      <c r="P3266" s="340"/>
      <c r="Q3266" s="340"/>
      <c r="R3266" s="340"/>
      <c r="S3266" s="340"/>
      <c r="T3266" s="340"/>
      <c r="U3266" s="340"/>
      <c r="V3266" s="340"/>
      <c r="W3266" s="340"/>
      <c r="X3266" s="340"/>
      <c r="Y3266" s="340"/>
      <c r="Z3266" s="340"/>
      <c r="AA3266" s="340"/>
      <c r="AB3266" s="340"/>
      <c r="AC3266" s="340"/>
      <c r="AD3266" s="340"/>
      <c r="AM3266" s="225">
        <f>AI3265+AK3265+AM3265</f>
        <v>0</v>
      </c>
    </row>
    <row r="3267" spans="1:41" ht="60" customHeight="1">
      <c r="A3267" s="152"/>
      <c r="B3267"/>
      <c r="C3267" s="367"/>
      <c r="D3267" s="368"/>
      <c r="E3267" s="368"/>
      <c r="F3267" s="368"/>
      <c r="G3267" s="368"/>
      <c r="H3267" s="368"/>
      <c r="I3267" s="368"/>
      <c r="J3267" s="368"/>
      <c r="K3267" s="368"/>
      <c r="L3267" s="368"/>
      <c r="M3267" s="368"/>
      <c r="N3267" s="368"/>
      <c r="O3267" s="368"/>
      <c r="P3267" s="368"/>
      <c r="Q3267" s="368"/>
      <c r="R3267" s="368"/>
      <c r="S3267" s="368"/>
      <c r="T3267" s="368"/>
      <c r="U3267" s="368"/>
      <c r="V3267" s="368"/>
      <c r="W3267" s="368"/>
      <c r="X3267" s="368"/>
      <c r="Y3267" s="368"/>
      <c r="Z3267" s="368"/>
      <c r="AA3267" s="368"/>
      <c r="AB3267" s="368"/>
      <c r="AC3267" s="368"/>
      <c r="AD3267" s="369"/>
    </row>
    <row r="3268" spans="1:41" ht="15" customHeight="1">
      <c r="A3268" s="152"/>
      <c r="B3268"/>
      <c r="C3268"/>
      <c r="D3268"/>
      <c r="E3268"/>
      <c r="F3268"/>
      <c r="G3268"/>
      <c r="H3268"/>
      <c r="I3268"/>
      <c r="J3268"/>
      <c r="K3268"/>
      <c r="L3268"/>
      <c r="M3268"/>
      <c r="N3268"/>
      <c r="O3268"/>
      <c r="P3268"/>
      <c r="Q3268"/>
      <c r="R3268"/>
      <c r="S3268"/>
      <c r="T3268"/>
      <c r="U3268"/>
      <c r="V3268"/>
      <c r="W3268"/>
      <c r="X3268"/>
      <c r="Y3268"/>
      <c r="Z3268"/>
      <c r="AA3268"/>
      <c r="AB3268"/>
      <c r="AC3268"/>
      <c r="AD3268"/>
    </row>
    <row r="3269" spans="1:41" ht="15" customHeight="1">
      <c r="A3269" s="152"/>
      <c r="B3269" s="283" t="str">
        <f>IF(AG3265=0,"","Error: no debe dejar fila inicial o intermedias vacías.")</f>
        <v/>
      </c>
      <c r="C3269" s="283"/>
      <c r="D3269" s="283"/>
      <c r="E3269" s="283"/>
      <c r="F3269" s="283"/>
      <c r="G3269" s="283"/>
      <c r="H3269" s="283"/>
      <c r="I3269" s="283"/>
      <c r="J3269" s="283"/>
      <c r="K3269" s="283"/>
      <c r="L3269" s="283"/>
      <c r="M3269" s="283"/>
      <c r="N3269" s="283"/>
      <c r="O3269" s="283"/>
      <c r="P3269" s="283"/>
      <c r="Q3269" s="283"/>
      <c r="R3269" s="283"/>
      <c r="S3269" s="283"/>
      <c r="T3269" s="283"/>
      <c r="U3269" s="283"/>
      <c r="V3269" s="283"/>
      <c r="W3269" s="283"/>
      <c r="X3269" s="283"/>
      <c r="Y3269" s="283"/>
      <c r="Z3269" s="283"/>
      <c r="AA3269" s="283"/>
      <c r="AB3269" s="283"/>
      <c r="AC3269" s="283"/>
      <c r="AD3269" s="283"/>
    </row>
    <row r="3270" spans="1:41" ht="15" customHeight="1">
      <c r="A3270" s="152"/>
      <c r="B3270" s="283" t="str">
        <f>IF(AM3266=0,"","Error: los nombres deben registrarse en mayúsculas, sin comillas ni signos de acentuación, puntuación, paréntesis y abreviaturas.")</f>
        <v/>
      </c>
      <c r="C3270" s="283"/>
      <c r="D3270" s="283"/>
      <c r="E3270" s="283"/>
      <c r="F3270" s="283"/>
      <c r="G3270" s="283"/>
      <c r="H3270" s="283"/>
      <c r="I3270" s="283"/>
      <c r="J3270" s="283"/>
      <c r="K3270" s="283"/>
      <c r="L3270" s="283"/>
      <c r="M3270" s="283"/>
      <c r="N3270" s="283"/>
      <c r="O3270" s="283"/>
      <c r="P3270" s="283"/>
      <c r="Q3270" s="283"/>
      <c r="R3270" s="283"/>
      <c r="S3270" s="283"/>
      <c r="T3270" s="283"/>
      <c r="U3270" s="283"/>
      <c r="V3270" s="283"/>
      <c r="W3270" s="283"/>
      <c r="X3270" s="283"/>
      <c r="Y3270" s="283"/>
      <c r="Z3270" s="283"/>
      <c r="AA3270" s="283"/>
      <c r="AB3270" s="283"/>
      <c r="AC3270" s="283"/>
      <c r="AD3270" s="283"/>
    </row>
    <row r="3271" spans="1:41" ht="15" customHeight="1">
      <c r="A3271" s="152"/>
      <c r="B3271" s="315" t="str">
        <f>IF(AO3265=0,"","Error: debe completar toda la información requerida.")</f>
        <v/>
      </c>
      <c r="C3271" s="315"/>
      <c r="D3271" s="315"/>
      <c r="E3271" s="315"/>
      <c r="F3271" s="315"/>
      <c r="G3271" s="315"/>
      <c r="H3271" s="315"/>
      <c r="I3271" s="315"/>
      <c r="J3271" s="315"/>
      <c r="K3271" s="315"/>
      <c r="L3271" s="315"/>
      <c r="M3271" s="315"/>
      <c r="N3271" s="315"/>
      <c r="O3271" s="315"/>
      <c r="P3271" s="315"/>
      <c r="Q3271" s="315"/>
      <c r="R3271" s="315"/>
      <c r="S3271" s="315"/>
      <c r="T3271" s="315"/>
      <c r="U3271" s="315"/>
      <c r="V3271" s="315"/>
      <c r="W3271" s="315"/>
      <c r="X3271" s="315"/>
      <c r="Y3271" s="315"/>
      <c r="Z3271" s="315"/>
      <c r="AA3271" s="315"/>
      <c r="AB3271" s="315"/>
      <c r="AC3271" s="315"/>
      <c r="AD3271" s="315"/>
    </row>
    <row r="3272" spans="1:41" ht="15" customHeight="1">
      <c r="A3272" s="152"/>
      <c r="B3272"/>
      <c r="C3272"/>
      <c r="D3272"/>
      <c r="E3272"/>
      <c r="F3272"/>
      <c r="G3272"/>
      <c r="H3272"/>
      <c r="I3272"/>
      <c r="J3272"/>
      <c r="K3272"/>
      <c r="L3272"/>
      <c r="M3272"/>
      <c r="N3272"/>
      <c r="O3272"/>
      <c r="P3272"/>
      <c r="Q3272"/>
      <c r="R3272"/>
      <c r="S3272"/>
      <c r="T3272"/>
      <c r="U3272"/>
      <c r="V3272"/>
      <c r="W3272"/>
      <c r="X3272"/>
      <c r="Y3272"/>
      <c r="Z3272"/>
      <c r="AA3272"/>
      <c r="AB3272"/>
      <c r="AC3272"/>
      <c r="AD3272"/>
    </row>
    <row r="3273" spans="1:41" ht="15" customHeight="1" thickBot="1">
      <c r="A3273" s="152"/>
      <c r="B3273" s="226"/>
      <c r="C3273" s="226"/>
      <c r="D3273" s="226"/>
      <c r="E3273" s="226"/>
      <c r="F3273" s="226"/>
      <c r="G3273" s="226"/>
      <c r="H3273" s="226"/>
      <c r="I3273" s="226"/>
      <c r="J3273" s="226"/>
      <c r="K3273" s="226"/>
      <c r="L3273" s="226"/>
      <c r="M3273" s="226"/>
      <c r="N3273" s="226"/>
      <c r="O3273" s="226"/>
      <c r="P3273" s="226"/>
      <c r="Q3273" s="226"/>
      <c r="R3273" s="226"/>
      <c r="S3273" s="226"/>
      <c r="T3273" s="226"/>
      <c r="U3273" s="226"/>
      <c r="V3273" s="226"/>
      <c r="W3273" s="226"/>
      <c r="X3273" s="226"/>
      <c r="Y3273" s="226"/>
      <c r="Z3273" s="226"/>
      <c r="AA3273" s="226"/>
      <c r="AB3273" s="226"/>
      <c r="AC3273" s="226"/>
      <c r="AD3273" s="226"/>
    </row>
    <row r="3274" spans="1:41" ht="15" customHeight="1" thickBot="1">
      <c r="A3274" s="157"/>
      <c r="B3274" s="351" t="s">
        <v>842</v>
      </c>
      <c r="C3274" s="352"/>
      <c r="D3274" s="352"/>
      <c r="E3274" s="352"/>
      <c r="F3274" s="352"/>
      <c r="G3274" s="352"/>
      <c r="H3274" s="352"/>
      <c r="I3274" s="352"/>
      <c r="J3274" s="352"/>
      <c r="K3274" s="352"/>
      <c r="L3274" s="352"/>
      <c r="M3274" s="352"/>
      <c r="N3274" s="352"/>
      <c r="O3274" s="352"/>
      <c r="P3274" s="352"/>
      <c r="Q3274" s="352"/>
      <c r="R3274" s="352"/>
      <c r="S3274" s="352"/>
      <c r="T3274" s="352"/>
      <c r="U3274" s="352"/>
      <c r="V3274" s="352"/>
      <c r="W3274" s="352"/>
      <c r="X3274" s="352"/>
      <c r="Y3274" s="352"/>
      <c r="Z3274" s="352"/>
      <c r="AA3274" s="352"/>
      <c r="AB3274" s="352"/>
      <c r="AC3274" s="352"/>
      <c r="AD3274" s="353"/>
    </row>
    <row r="3275" spans="1:41" ht="15" customHeight="1">
      <c r="A3275" s="139"/>
      <c r="B3275" s="376" t="s">
        <v>492</v>
      </c>
      <c r="C3275" s="377"/>
      <c r="D3275" s="377"/>
      <c r="E3275" s="377"/>
      <c r="F3275" s="377"/>
      <c r="G3275" s="377"/>
      <c r="H3275" s="377"/>
      <c r="I3275" s="377"/>
      <c r="J3275" s="377"/>
      <c r="K3275" s="377"/>
      <c r="L3275" s="377"/>
      <c r="M3275" s="377"/>
      <c r="N3275" s="377"/>
      <c r="O3275" s="377"/>
      <c r="P3275" s="377"/>
      <c r="Q3275" s="377"/>
      <c r="R3275" s="377"/>
      <c r="S3275" s="377"/>
      <c r="T3275" s="377"/>
      <c r="U3275" s="377"/>
      <c r="V3275" s="377"/>
      <c r="W3275" s="377"/>
      <c r="X3275" s="377"/>
      <c r="Y3275" s="377"/>
      <c r="Z3275" s="377"/>
      <c r="AA3275" s="377"/>
      <c r="AB3275" s="377"/>
      <c r="AC3275" s="377"/>
      <c r="AD3275" s="378"/>
    </row>
    <row r="3276" spans="1:41" ht="36" customHeight="1">
      <c r="A3276" s="152"/>
      <c r="B3276" s="227"/>
      <c r="C3276" s="285" t="s">
        <v>707</v>
      </c>
      <c r="D3276" s="285"/>
      <c r="E3276" s="285"/>
      <c r="F3276" s="285"/>
      <c r="G3276" s="285"/>
      <c r="H3276" s="285"/>
      <c r="I3276" s="285"/>
      <c r="J3276" s="285"/>
      <c r="K3276" s="285"/>
      <c r="L3276" s="285"/>
      <c r="M3276" s="285"/>
      <c r="N3276" s="285"/>
      <c r="O3276" s="285"/>
      <c r="P3276" s="285"/>
      <c r="Q3276" s="285"/>
      <c r="R3276" s="285"/>
      <c r="S3276" s="285"/>
      <c r="T3276" s="285"/>
      <c r="U3276" s="285"/>
      <c r="V3276" s="285"/>
      <c r="W3276" s="285"/>
      <c r="X3276" s="285"/>
      <c r="Y3276" s="285"/>
      <c r="Z3276" s="285"/>
      <c r="AA3276" s="285"/>
      <c r="AB3276" s="285"/>
      <c r="AC3276" s="285"/>
      <c r="AD3276" s="286"/>
    </row>
    <row r="3277" spans="1:41" ht="24" customHeight="1">
      <c r="A3277" s="152"/>
      <c r="B3277" s="227"/>
      <c r="C3277" s="349" t="s">
        <v>290</v>
      </c>
      <c r="D3277" s="349"/>
      <c r="E3277" s="349"/>
      <c r="F3277" s="349"/>
      <c r="G3277" s="349"/>
      <c r="H3277" s="349"/>
      <c r="I3277" s="349"/>
      <c r="J3277" s="349"/>
      <c r="K3277" s="349"/>
      <c r="L3277" s="349"/>
      <c r="M3277" s="349"/>
      <c r="N3277" s="349"/>
      <c r="O3277" s="349"/>
      <c r="P3277" s="349"/>
      <c r="Q3277" s="349"/>
      <c r="R3277" s="349"/>
      <c r="S3277" s="349"/>
      <c r="T3277" s="349"/>
      <c r="U3277" s="349"/>
      <c r="V3277" s="349"/>
      <c r="W3277" s="349"/>
      <c r="X3277" s="349"/>
      <c r="Y3277" s="349"/>
      <c r="Z3277" s="349"/>
      <c r="AA3277" s="349"/>
      <c r="AB3277" s="349"/>
      <c r="AC3277" s="349"/>
      <c r="AD3277" s="350"/>
    </row>
    <row r="3278" spans="1:41" ht="15" customHeight="1">
      <c r="A3278" s="152"/>
      <c r="B3278" s="453" t="s">
        <v>562</v>
      </c>
      <c r="C3278" s="454"/>
      <c r="D3278" s="454"/>
      <c r="E3278" s="454"/>
      <c r="F3278" s="454"/>
      <c r="G3278" s="454"/>
      <c r="H3278" s="454"/>
      <c r="I3278" s="454"/>
      <c r="J3278" s="454"/>
      <c r="K3278" s="454"/>
      <c r="L3278" s="454"/>
      <c r="M3278" s="454"/>
      <c r="N3278" s="454"/>
      <c r="O3278" s="454"/>
      <c r="P3278" s="454"/>
      <c r="Q3278" s="454"/>
      <c r="R3278" s="454"/>
      <c r="S3278" s="454"/>
      <c r="T3278" s="454"/>
      <c r="U3278" s="454"/>
      <c r="V3278" s="454"/>
      <c r="W3278" s="454"/>
      <c r="X3278" s="454"/>
      <c r="Y3278" s="454"/>
      <c r="Z3278" s="454"/>
      <c r="AA3278" s="454"/>
      <c r="AB3278" s="454"/>
      <c r="AC3278" s="454"/>
      <c r="AD3278" s="461"/>
    </row>
    <row r="3279" spans="1:41" ht="36" customHeight="1">
      <c r="A3279" s="152"/>
      <c r="B3279" s="228"/>
      <c r="C3279" s="340" t="s">
        <v>872</v>
      </c>
      <c r="D3279" s="340"/>
      <c r="E3279" s="340"/>
      <c r="F3279" s="340"/>
      <c r="G3279" s="340"/>
      <c r="H3279" s="340"/>
      <c r="I3279" s="340"/>
      <c r="J3279" s="340"/>
      <c r="K3279" s="340"/>
      <c r="L3279" s="340"/>
      <c r="M3279" s="340"/>
      <c r="N3279" s="340"/>
      <c r="O3279" s="340"/>
      <c r="P3279" s="340"/>
      <c r="Q3279" s="340"/>
      <c r="R3279" s="340"/>
      <c r="S3279" s="340"/>
      <c r="T3279" s="340"/>
      <c r="U3279" s="340"/>
      <c r="V3279" s="340"/>
      <c r="W3279" s="340"/>
      <c r="X3279" s="340"/>
      <c r="Y3279" s="340"/>
      <c r="Z3279" s="340"/>
      <c r="AA3279" s="340"/>
      <c r="AB3279" s="340"/>
      <c r="AC3279" s="340"/>
      <c r="AD3279" s="343"/>
    </row>
    <row r="3280" spans="1:41" ht="15" customHeight="1">
      <c r="A3280" s="152"/>
      <c r="B3280" s="128"/>
      <c r="C3280"/>
      <c r="D3280" s="285" t="s">
        <v>291</v>
      </c>
      <c r="E3280" s="285"/>
      <c r="F3280" s="285"/>
      <c r="G3280" s="285"/>
      <c r="H3280" s="285"/>
      <c r="I3280" s="285"/>
      <c r="J3280" s="285"/>
      <c r="K3280" s="285"/>
      <c r="L3280" s="285"/>
      <c r="M3280" s="285"/>
      <c r="N3280" s="285"/>
      <c r="O3280" s="285"/>
      <c r="P3280" s="285"/>
      <c r="Q3280" s="285"/>
      <c r="R3280" s="285"/>
      <c r="S3280" s="285"/>
      <c r="T3280" s="285"/>
      <c r="U3280" s="285"/>
      <c r="V3280" s="285"/>
      <c r="W3280" s="285"/>
      <c r="X3280" s="285"/>
      <c r="Y3280" s="285"/>
      <c r="Z3280" s="285"/>
      <c r="AA3280" s="285"/>
      <c r="AB3280" s="285"/>
      <c r="AC3280" s="285"/>
      <c r="AD3280" s="286"/>
    </row>
    <row r="3281" spans="1:55" ht="36" customHeight="1">
      <c r="A3281" s="152"/>
      <c r="B3281" s="128"/>
      <c r="C3281"/>
      <c r="D3281" s="285" t="s">
        <v>687</v>
      </c>
      <c r="E3281" s="285"/>
      <c r="F3281" s="285"/>
      <c r="G3281" s="285"/>
      <c r="H3281" s="285"/>
      <c r="I3281" s="285"/>
      <c r="J3281" s="285"/>
      <c r="K3281" s="285"/>
      <c r="L3281" s="285"/>
      <c r="M3281" s="285"/>
      <c r="N3281" s="285"/>
      <c r="O3281" s="285"/>
      <c r="P3281" s="285"/>
      <c r="Q3281" s="285"/>
      <c r="R3281" s="285"/>
      <c r="S3281" s="285"/>
      <c r="T3281" s="285"/>
      <c r="U3281" s="285"/>
      <c r="V3281" s="285"/>
      <c r="W3281" s="285"/>
      <c r="X3281" s="285"/>
      <c r="Y3281" s="285"/>
      <c r="Z3281" s="285"/>
      <c r="AA3281" s="285"/>
      <c r="AB3281" s="285"/>
      <c r="AC3281" s="285"/>
      <c r="AD3281" s="286"/>
    </row>
    <row r="3282" spans="1:55" ht="24" customHeight="1">
      <c r="A3282" s="152"/>
      <c r="B3282" s="129"/>
      <c r="C3282" s="229"/>
      <c r="D3282" s="296" t="s">
        <v>292</v>
      </c>
      <c r="E3282" s="296"/>
      <c r="F3282" s="296"/>
      <c r="G3282" s="296"/>
      <c r="H3282" s="296"/>
      <c r="I3282" s="296"/>
      <c r="J3282" s="296"/>
      <c r="K3282" s="296"/>
      <c r="L3282" s="296"/>
      <c r="M3282" s="296"/>
      <c r="N3282" s="296"/>
      <c r="O3282" s="296"/>
      <c r="P3282" s="296"/>
      <c r="Q3282" s="296"/>
      <c r="R3282" s="296"/>
      <c r="S3282" s="296"/>
      <c r="T3282" s="296"/>
      <c r="U3282" s="296"/>
      <c r="V3282" s="296"/>
      <c r="W3282" s="296"/>
      <c r="X3282" s="296"/>
      <c r="Y3282" s="296"/>
      <c r="Z3282" s="296"/>
      <c r="AA3282" s="296"/>
      <c r="AB3282" s="296"/>
      <c r="AC3282" s="296"/>
      <c r="AD3282" s="297"/>
    </row>
    <row r="3283" spans="1:55" ht="15" customHeight="1">
      <c r="A3283" s="152"/>
      <c r="B3283"/>
      <c r="C3283"/>
      <c r="D3283"/>
      <c r="E3283"/>
      <c r="F3283"/>
      <c r="G3283"/>
      <c r="H3283"/>
      <c r="I3283"/>
      <c r="J3283"/>
      <c r="K3283"/>
      <c r="L3283"/>
      <c r="M3283"/>
      <c r="N3283"/>
      <c r="O3283"/>
      <c r="P3283"/>
      <c r="Q3283"/>
      <c r="R3283"/>
      <c r="S3283"/>
      <c r="T3283"/>
      <c r="U3283"/>
      <c r="V3283"/>
      <c r="W3283"/>
      <c r="X3283"/>
      <c r="Y3283"/>
      <c r="Z3283"/>
      <c r="AA3283"/>
      <c r="AB3283"/>
      <c r="AC3283"/>
      <c r="AD3283"/>
    </row>
    <row r="3284" spans="1:55" ht="48" customHeight="1">
      <c r="A3284" s="158" t="s">
        <v>843</v>
      </c>
      <c r="B3284" s="462" t="s">
        <v>708</v>
      </c>
      <c r="C3284" s="462"/>
      <c r="D3284" s="462"/>
      <c r="E3284" s="462"/>
      <c r="F3284" s="462"/>
      <c r="G3284" s="462"/>
      <c r="H3284" s="462"/>
      <c r="I3284" s="462"/>
      <c r="J3284" s="462"/>
      <c r="K3284" s="462"/>
      <c r="L3284" s="462"/>
      <c r="M3284" s="462"/>
      <c r="N3284" s="462"/>
      <c r="O3284" s="462"/>
      <c r="P3284" s="462"/>
      <c r="Q3284" s="462"/>
      <c r="R3284" s="462"/>
      <c r="S3284" s="462"/>
      <c r="T3284" s="462"/>
      <c r="U3284" s="462"/>
      <c r="V3284" s="462"/>
      <c r="W3284" s="462"/>
      <c r="X3284" s="462"/>
      <c r="Y3284" s="462"/>
      <c r="Z3284" s="462"/>
      <c r="AA3284" s="462"/>
      <c r="AB3284" s="462"/>
      <c r="AC3284" s="462"/>
      <c r="AD3284" s="462"/>
    </row>
    <row r="3285" spans="1:55" ht="36" customHeight="1">
      <c r="A3285" s="158"/>
      <c r="B3285" s="7"/>
      <c r="C3285" s="340" t="s">
        <v>688</v>
      </c>
      <c r="D3285" s="340"/>
      <c r="E3285" s="340"/>
      <c r="F3285" s="340"/>
      <c r="G3285" s="340"/>
      <c r="H3285" s="340"/>
      <c r="I3285" s="340"/>
      <c r="J3285" s="340"/>
      <c r="K3285" s="340"/>
      <c r="L3285" s="340"/>
      <c r="M3285" s="340"/>
      <c r="N3285" s="340"/>
      <c r="O3285" s="340"/>
      <c r="P3285" s="340"/>
      <c r="Q3285" s="340"/>
      <c r="R3285" s="340"/>
      <c r="S3285" s="340"/>
      <c r="T3285" s="340"/>
      <c r="U3285" s="340"/>
      <c r="V3285" s="340"/>
      <c r="W3285" s="340"/>
      <c r="X3285" s="340"/>
      <c r="Y3285" s="340"/>
      <c r="Z3285" s="340"/>
      <c r="AA3285" s="340"/>
      <c r="AB3285" s="340"/>
      <c r="AC3285" s="340"/>
      <c r="AD3285" s="340"/>
    </row>
    <row r="3286" spans="1:55" ht="36" customHeight="1">
      <c r="A3286" s="158"/>
      <c r="B3286" s="7"/>
      <c r="C3286" s="344" t="s">
        <v>321</v>
      </c>
      <c r="D3286" s="344"/>
      <c r="E3286" s="344"/>
      <c r="F3286" s="344"/>
      <c r="G3286" s="344"/>
      <c r="H3286" s="344"/>
      <c r="I3286" s="344"/>
      <c r="J3286" s="344"/>
      <c r="K3286" s="344"/>
      <c r="L3286" s="344"/>
      <c r="M3286" s="344"/>
      <c r="N3286" s="344"/>
      <c r="O3286" s="344"/>
      <c r="P3286" s="344"/>
      <c r="Q3286" s="344"/>
      <c r="R3286" s="344"/>
      <c r="S3286" s="344"/>
      <c r="T3286" s="344"/>
      <c r="U3286" s="344"/>
      <c r="V3286" s="344"/>
      <c r="W3286" s="344"/>
      <c r="X3286" s="344"/>
      <c r="Y3286" s="344"/>
      <c r="Z3286" s="344"/>
      <c r="AA3286" s="344"/>
      <c r="AB3286" s="344"/>
      <c r="AC3286" s="344"/>
      <c r="AD3286" s="344"/>
    </row>
    <row r="3287" spans="1:55" ht="60" customHeight="1">
      <c r="A3287" s="230"/>
      <c r="B3287" s="7"/>
      <c r="C3287" s="344" t="s">
        <v>689</v>
      </c>
      <c r="D3287" s="344"/>
      <c r="E3287" s="344"/>
      <c r="F3287" s="344"/>
      <c r="G3287" s="344"/>
      <c r="H3287" s="344"/>
      <c r="I3287" s="344"/>
      <c r="J3287" s="344"/>
      <c r="K3287" s="344"/>
      <c r="L3287" s="344"/>
      <c r="M3287" s="344"/>
      <c r="N3287" s="344"/>
      <c r="O3287" s="344"/>
      <c r="P3287" s="344"/>
      <c r="Q3287" s="344"/>
      <c r="R3287" s="344"/>
      <c r="S3287" s="344"/>
      <c r="T3287" s="344"/>
      <c r="U3287" s="344"/>
      <c r="V3287" s="344"/>
      <c r="W3287" s="344"/>
      <c r="X3287" s="344"/>
      <c r="Y3287" s="344"/>
      <c r="Z3287" s="344"/>
      <c r="AA3287" s="344"/>
      <c r="AB3287" s="344"/>
      <c r="AC3287" s="344"/>
      <c r="AD3287" s="344"/>
    </row>
    <row r="3288" spans="1:55" ht="36" customHeight="1">
      <c r="A3288" s="230"/>
      <c r="B3288" s="7"/>
      <c r="C3288" s="341" t="s">
        <v>322</v>
      </c>
      <c r="D3288" s="341"/>
      <c r="E3288" s="341"/>
      <c r="F3288" s="341"/>
      <c r="G3288" s="341"/>
      <c r="H3288" s="341"/>
      <c r="I3288" s="341"/>
      <c r="J3288" s="341"/>
      <c r="K3288" s="341"/>
      <c r="L3288" s="341"/>
      <c r="M3288" s="341"/>
      <c r="N3288" s="341"/>
      <c r="O3288" s="341"/>
      <c r="P3288" s="341"/>
      <c r="Q3288" s="341"/>
      <c r="R3288" s="341"/>
      <c r="S3288" s="341"/>
      <c r="T3288" s="341"/>
      <c r="U3288" s="341"/>
      <c r="V3288" s="341"/>
      <c r="W3288" s="341"/>
      <c r="X3288" s="341"/>
      <c r="Y3288" s="341"/>
      <c r="Z3288" s="341"/>
      <c r="AA3288" s="341"/>
      <c r="AB3288" s="341"/>
      <c r="AC3288" s="341"/>
      <c r="AD3288" s="341"/>
    </row>
    <row r="3289" spans="1:55" ht="24" customHeight="1">
      <c r="A3289" s="230"/>
      <c r="B3289" s="7"/>
      <c r="C3289" s="340" t="s">
        <v>1403</v>
      </c>
      <c r="D3289" s="340"/>
      <c r="E3289" s="340"/>
      <c r="F3289" s="340"/>
      <c r="G3289" s="340"/>
      <c r="H3289" s="340"/>
      <c r="I3289" s="340"/>
      <c r="J3289" s="340"/>
      <c r="K3289" s="340"/>
      <c r="L3289" s="340"/>
      <c r="M3289" s="340"/>
      <c r="N3289" s="340"/>
      <c r="O3289" s="340"/>
      <c r="P3289" s="340"/>
      <c r="Q3289" s="340"/>
      <c r="R3289" s="340"/>
      <c r="S3289" s="340"/>
      <c r="T3289" s="340"/>
      <c r="U3289" s="340"/>
      <c r="V3289" s="340"/>
      <c r="W3289" s="340"/>
      <c r="X3289" s="340"/>
      <c r="Y3289" s="340"/>
      <c r="Z3289" s="340"/>
      <c r="AA3289" s="340"/>
      <c r="AB3289" s="340"/>
      <c r="AC3289" s="340"/>
      <c r="AD3289" s="340"/>
      <c r="AG3289" t="s">
        <v>1507</v>
      </c>
      <c r="AH3289" t="s">
        <v>1534</v>
      </c>
      <c r="AI3289" t="s">
        <v>1573</v>
      </c>
    </row>
    <row r="3290" spans="1:55" ht="15" customHeight="1">
      <c r="A3290" s="166"/>
      <c r="B3290" s="7"/>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G3290">
        <f>COUNTBLANK(C3293:AD3293)</f>
        <v>28</v>
      </c>
      <c r="AH3290">
        <v>28</v>
      </c>
      <c r="AI3290">
        <v>27</v>
      </c>
    </row>
    <row r="3291" spans="1:55" ht="36" customHeight="1">
      <c r="A3291" s="54"/>
      <c r="B3291" s="76"/>
      <c r="C3291" s="325" t="s">
        <v>690</v>
      </c>
      <c r="D3291" s="325"/>
      <c r="E3291" s="325"/>
      <c r="F3291" s="325"/>
      <c r="G3291" s="325"/>
      <c r="H3291" s="325"/>
      <c r="I3291" s="325" t="s">
        <v>293</v>
      </c>
      <c r="J3291" s="325"/>
      <c r="K3291" s="325"/>
      <c r="L3291" s="325"/>
      <c r="M3291" s="325"/>
      <c r="N3291" s="325"/>
      <c r="O3291" s="325"/>
      <c r="P3291" s="325"/>
      <c r="Q3291" s="325" t="s">
        <v>294</v>
      </c>
      <c r="R3291" s="325"/>
      <c r="S3291" s="325"/>
      <c r="T3291" s="325"/>
      <c r="U3291" s="325"/>
      <c r="V3291" s="325"/>
      <c r="W3291" s="325"/>
      <c r="X3291" s="325"/>
      <c r="Y3291" s="325" t="s">
        <v>691</v>
      </c>
      <c r="Z3291" s="325"/>
      <c r="AA3291" s="325"/>
      <c r="AB3291" s="325"/>
      <c r="AC3291" s="325"/>
      <c r="AD3291" s="325"/>
      <c r="AG3291" s="316" t="s">
        <v>1617</v>
      </c>
      <c r="AH3291" s="316"/>
      <c r="AI3291" s="316"/>
      <c r="AJ3291" s="316"/>
      <c r="AL3291" s="316" t="s">
        <v>1618</v>
      </c>
      <c r="AM3291" s="316"/>
      <c r="AN3291" s="316"/>
      <c r="AO3291" s="316"/>
      <c r="AQ3291" s="316" t="s">
        <v>1619</v>
      </c>
      <c r="AR3291" s="316"/>
      <c r="AS3291" s="316"/>
      <c r="AT3291" s="316"/>
      <c r="AX3291" t="s">
        <v>1600</v>
      </c>
    </row>
    <row r="3292" spans="1:55" ht="60" customHeight="1">
      <c r="A3292" s="54"/>
      <c r="B3292" s="76"/>
      <c r="C3292" s="325"/>
      <c r="D3292" s="325"/>
      <c r="E3292" s="325"/>
      <c r="F3292" s="325"/>
      <c r="G3292" s="325"/>
      <c r="H3292" s="325"/>
      <c r="I3292" s="325" t="s">
        <v>105</v>
      </c>
      <c r="J3292" s="325"/>
      <c r="K3292" s="388" t="s">
        <v>295</v>
      </c>
      <c r="L3292" s="388"/>
      <c r="M3292" s="388" t="s">
        <v>296</v>
      </c>
      <c r="N3292" s="388"/>
      <c r="O3292" s="388" t="s">
        <v>297</v>
      </c>
      <c r="P3292" s="388"/>
      <c r="Q3292" s="325" t="s">
        <v>105</v>
      </c>
      <c r="R3292" s="325"/>
      <c r="S3292" s="388" t="s">
        <v>295</v>
      </c>
      <c r="T3292" s="388"/>
      <c r="U3292" s="388" t="s">
        <v>296</v>
      </c>
      <c r="V3292" s="388"/>
      <c r="W3292" s="388" t="s">
        <v>297</v>
      </c>
      <c r="X3292" s="388"/>
      <c r="Y3292" s="325" t="s">
        <v>105</v>
      </c>
      <c r="Z3292" s="325"/>
      <c r="AA3292" s="388" t="s">
        <v>106</v>
      </c>
      <c r="AB3292" s="388"/>
      <c r="AC3292" s="388" t="s">
        <v>107</v>
      </c>
      <c r="AD3292" s="388"/>
      <c r="AG3292" t="s">
        <v>105</v>
      </c>
      <c r="AH3292" t="s">
        <v>1527</v>
      </c>
      <c r="AI3292" t="s">
        <v>1521</v>
      </c>
      <c r="AJ3292" t="s">
        <v>1528</v>
      </c>
      <c r="AL3292" t="s">
        <v>105</v>
      </c>
      <c r="AM3292" t="s">
        <v>1527</v>
      </c>
      <c r="AN3292" t="s">
        <v>1521</v>
      </c>
      <c r="AO3292" t="s">
        <v>1528</v>
      </c>
      <c r="AQ3292" t="s">
        <v>105</v>
      </c>
      <c r="AR3292" t="s">
        <v>1527</v>
      </c>
      <c r="AS3292" t="s">
        <v>1521</v>
      </c>
      <c r="AT3292" t="s">
        <v>1528</v>
      </c>
      <c r="AV3292" s="180" t="s">
        <v>1511</v>
      </c>
      <c r="AW3292" t="s">
        <v>1510</v>
      </c>
      <c r="AX3292" t="s">
        <v>105</v>
      </c>
      <c r="AY3292" t="s">
        <v>1620</v>
      </c>
      <c r="AZ3292" t="s">
        <v>296</v>
      </c>
      <c r="BA3292" t="s">
        <v>297</v>
      </c>
      <c r="BC3292" t="s">
        <v>1621</v>
      </c>
    </row>
    <row r="3293" spans="1:55" ht="15" customHeight="1">
      <c r="A3293" s="54"/>
      <c r="B3293" s="76"/>
      <c r="C3293" s="320"/>
      <c r="D3293" s="320"/>
      <c r="E3293" s="320"/>
      <c r="F3293" s="320"/>
      <c r="G3293" s="320"/>
      <c r="H3293" s="320"/>
      <c r="I3293" s="320"/>
      <c r="J3293" s="320"/>
      <c r="K3293" s="320"/>
      <c r="L3293" s="320"/>
      <c r="M3293" s="320"/>
      <c r="N3293" s="320"/>
      <c r="O3293" s="320"/>
      <c r="P3293" s="320"/>
      <c r="Q3293" s="320"/>
      <c r="R3293" s="320"/>
      <c r="S3293" s="320"/>
      <c r="T3293" s="320"/>
      <c r="U3293" s="320"/>
      <c r="V3293" s="320"/>
      <c r="W3293" s="320"/>
      <c r="X3293" s="320"/>
      <c r="Y3293" s="320"/>
      <c r="Z3293" s="320"/>
      <c r="AA3293" s="320"/>
      <c r="AB3293" s="320"/>
      <c r="AC3293" s="320"/>
      <c r="AD3293" s="320"/>
      <c r="AG3293">
        <f>I3293</f>
        <v>0</v>
      </c>
      <c r="AH3293">
        <f>COUNTIF(K3293:P3293,"NS")</f>
        <v>0</v>
      </c>
      <c r="AI3293">
        <f>SUM(K3293:P3293)</f>
        <v>0</v>
      </c>
      <c r="AJ3293" s="96">
        <f>IF($AG$3290=$AH$3290,0,IF(OR(AND(AG3293=0,AH3293&gt;0),AND(AG3293="NS",AI3293&gt;0),AND(AG3293="NS",AI3293=0,AH3293=0)),1,IF(OR(AND(AH3293&gt;=2,AI3293&lt;AG3293),AND(AG3293="NS",AI3293=0,AH3293&gt;0),AG3293=AI3293,COUNTIF(I3293:P3293,"NA")=4),0,1)))</f>
        <v>0</v>
      </c>
      <c r="AL3293">
        <f>Q3293</f>
        <v>0</v>
      </c>
      <c r="AM3293">
        <f>COUNTIF(S3293:X3293,"NS")</f>
        <v>0</v>
      </c>
      <c r="AN3293">
        <f>SUM(S3293:X3293)</f>
        <v>0</v>
      </c>
      <c r="AO3293" s="96">
        <f>IF($AG$3290=$AH$3290,0,IF(OR(AND(AL3293=0,AM3293&gt;0),AND(AL3293="NS",AN3293&gt;0),AND(AL3293="NS",AN3293=0,AM3293=0)),1,IF(OR(AND(AM3293&gt;=2,AN3293&lt;AL3293),AND(AL3293="NS",AN3293=0,AM3293&gt;0),AL3293=AN3293,COUNTIF(Q3293:X3293,"NA")=4),0,1)))</f>
        <v>0</v>
      </c>
      <c r="AQ3293">
        <f>Y3293</f>
        <v>0</v>
      </c>
      <c r="AR3293">
        <f>COUNTIF(AA3293:AD3293,"NS")</f>
        <v>0</v>
      </c>
      <c r="AS3293">
        <f>SUM(AA3293:AD3293)</f>
        <v>0</v>
      </c>
      <c r="AT3293" s="96">
        <f>IF($AG$3290=$AH$3290,0,IF(OR(AND(AQ3293=0,AR3293&gt;0),AND(AQ3293="NS",AS3293&gt;0),AND(AQ3293="NS",AS3293=0,AR3293=0)),1,IF(OR(AND(AR3293&gt;=2,AS3293&lt;AQ3293),AND(AQ3293="NS",AS3293=0,AR3293&gt;0),AQ3293=AS3293,COUNTIF(Y3293:AD3293,"NA")=3),0,1)))</f>
        <v>0</v>
      </c>
      <c r="AV3293" s="96">
        <f>IF(AND(C3293&gt;1,COUNTA(I3293:AD3293)&lt;&gt;0),1,0)</f>
        <v>0</v>
      </c>
      <c r="AW3293" s="96">
        <f>IF(OR(AND(AG3290&lt;&gt;AH3290,C3293=""),AND(C3293=1,COUNTA(I3293:AD3293)&lt;&gt;COUNTA($I$3292:$AD$3292))),1,0)</f>
        <v>0</v>
      </c>
      <c r="AX3293">
        <f>IF(OR(I3293="NS",I3293="NA",Q3293="NS",Q3293="NA"),0,IF(Q3293&lt;=I3293,0,1))</f>
        <v>0</v>
      </c>
      <c r="AY3293">
        <f>IF(OR(K3293="NS",K3293="NA",S3293="NS",S3293="NA"),0,IF(S3293&lt;=K3293,0,1))</f>
        <v>0</v>
      </c>
      <c r="AZ3293">
        <f>IF(OR(M3293="NS",M3293="NA",U3293="NS",U3293="NA"),0,IF(U3293&lt;=M3293,0,1))</f>
        <v>0</v>
      </c>
      <c r="BA3293">
        <f>IF(OR(O3293="NS",O3293="NA",W3293="NS",W3293="NA"),0,IF(W3293&lt;=O3293,0,1))</f>
        <v>0</v>
      </c>
      <c r="BC3293" s="96">
        <f>IF(AW3293&gt;0,0,IF(COUNTIF(I3293:AD3293,"NS")=11,0,IF(OR(AND(C3293=1,SUM(I3293:AD3293)=0),AND(C3293=1,SUM(I3293:X3293)&gt;0,SUM(Y3293:AD3293)=0),AND(C3293=1,SUM(I3293:X3293)=0,SUM(Y3293:AD3293)&gt;0)),1,0)))</f>
        <v>0</v>
      </c>
    </row>
    <row r="3294" spans="1:55" ht="15" customHeight="1">
      <c r="A3294" s="54"/>
      <c r="B3294" s="164"/>
      <c r="C3294" s="164"/>
      <c r="D3294" s="164"/>
      <c r="E3294" s="164"/>
      <c r="F3294" s="164"/>
      <c r="G3294" s="164"/>
      <c r="H3294" s="164"/>
      <c r="I3294" s="164"/>
      <c r="J3294" s="164"/>
      <c r="K3294" s="164"/>
      <c r="L3294" s="164"/>
      <c r="M3294" s="164"/>
      <c r="N3294" s="164"/>
      <c r="O3294" s="164"/>
      <c r="P3294" s="164"/>
      <c r="Q3294" s="164"/>
      <c r="R3294" s="164"/>
      <c r="S3294" s="164"/>
      <c r="T3294" s="164"/>
      <c r="U3294" s="164"/>
      <c r="V3294" s="164"/>
      <c r="W3294" s="164"/>
      <c r="X3294" s="164"/>
      <c r="Y3294" s="164"/>
      <c r="Z3294" s="164"/>
      <c r="AA3294" s="164"/>
      <c r="AB3294" s="164"/>
      <c r="AC3294" s="164"/>
      <c r="AD3294" s="164"/>
      <c r="AT3294" s="96">
        <f>AT3293+AO3293+AJ3293</f>
        <v>0</v>
      </c>
      <c r="BA3294" s="96">
        <f>BA3293+AZ3293+AY3293+AX3293</f>
        <v>0</v>
      </c>
    </row>
    <row r="3295" spans="1:55" ht="24" customHeight="1">
      <c r="A3295" s="166"/>
      <c r="B3295" s="231"/>
      <c r="C3295" s="340" t="s">
        <v>194</v>
      </c>
      <c r="D3295" s="340"/>
      <c r="E3295" s="340"/>
      <c r="F3295" s="340"/>
      <c r="G3295" s="340"/>
      <c r="H3295" s="340"/>
      <c r="I3295" s="340"/>
      <c r="J3295" s="340"/>
      <c r="K3295" s="340"/>
      <c r="L3295" s="340"/>
      <c r="M3295" s="340"/>
      <c r="N3295" s="340"/>
      <c r="O3295" s="340"/>
      <c r="P3295" s="340"/>
      <c r="Q3295" s="340"/>
      <c r="R3295" s="340"/>
      <c r="S3295" s="340"/>
      <c r="T3295" s="340"/>
      <c r="U3295" s="340"/>
      <c r="V3295" s="340"/>
      <c r="W3295" s="340"/>
      <c r="X3295" s="340"/>
      <c r="Y3295" s="340"/>
      <c r="Z3295" s="340"/>
      <c r="AA3295" s="340"/>
      <c r="AB3295" s="340"/>
      <c r="AC3295" s="340"/>
      <c r="AD3295" s="340"/>
    </row>
    <row r="3296" spans="1:55" ht="60" customHeight="1">
      <c r="A3296" s="166"/>
      <c r="B3296" s="7"/>
      <c r="C3296" s="367"/>
      <c r="D3296" s="368"/>
      <c r="E3296" s="368"/>
      <c r="F3296" s="368"/>
      <c r="G3296" s="368"/>
      <c r="H3296" s="368"/>
      <c r="I3296" s="368"/>
      <c r="J3296" s="368"/>
      <c r="K3296" s="368"/>
      <c r="L3296" s="368"/>
      <c r="M3296" s="368"/>
      <c r="N3296" s="368"/>
      <c r="O3296" s="368"/>
      <c r="P3296" s="368"/>
      <c r="Q3296" s="368"/>
      <c r="R3296" s="368"/>
      <c r="S3296" s="368"/>
      <c r="T3296" s="368"/>
      <c r="U3296" s="368"/>
      <c r="V3296" s="368"/>
      <c r="W3296" s="368"/>
      <c r="X3296" s="368"/>
      <c r="Y3296" s="368"/>
      <c r="Z3296" s="368"/>
      <c r="AA3296" s="368"/>
      <c r="AB3296" s="368"/>
      <c r="AC3296" s="368"/>
      <c r="AD3296" s="369"/>
    </row>
    <row r="3297" spans="1:30" ht="15" customHeight="1">
      <c r="A3297" s="166"/>
      <c r="B3297" s="283" t="str">
        <f>IF(AT3294=0,"","Error: verificar sumas por fila.")</f>
        <v/>
      </c>
      <c r="C3297" s="283"/>
      <c r="D3297" s="283"/>
      <c r="E3297" s="283"/>
      <c r="F3297" s="283"/>
      <c r="G3297" s="283"/>
      <c r="H3297" s="283"/>
      <c r="I3297" s="283"/>
      <c r="J3297" s="283"/>
      <c r="K3297" s="283"/>
      <c r="L3297" s="283"/>
      <c r="M3297" s="283"/>
      <c r="N3297" s="283"/>
      <c r="O3297" s="283"/>
      <c r="P3297" s="283"/>
      <c r="Q3297" s="283"/>
      <c r="R3297" s="283"/>
      <c r="S3297" s="283"/>
      <c r="T3297" s="283"/>
      <c r="U3297" s="283"/>
      <c r="V3297" s="283"/>
      <c r="W3297" s="283"/>
      <c r="X3297" s="283"/>
      <c r="Y3297" s="283"/>
      <c r="Z3297" s="283"/>
      <c r="AA3297" s="283"/>
      <c r="AB3297" s="283"/>
      <c r="AC3297" s="283"/>
      <c r="AD3297" s="283"/>
    </row>
    <row r="3298" spans="1:30" ht="15" customHeight="1">
      <c r="A3298" s="166"/>
      <c r="B3298" s="283" t="str">
        <f>IF(BC3293=0,"","Error: verificar la consistencia las Acciones formativas y el Personal adscrito deben ser mayores a cero.")</f>
        <v/>
      </c>
      <c r="C3298" s="283"/>
      <c r="D3298" s="283"/>
      <c r="E3298" s="283"/>
      <c r="F3298" s="283"/>
      <c r="G3298" s="283"/>
      <c r="H3298" s="283"/>
      <c r="I3298" s="283"/>
      <c r="J3298" s="283"/>
      <c r="K3298" s="283"/>
      <c r="L3298" s="283"/>
      <c r="M3298" s="283"/>
      <c r="N3298" s="283"/>
      <c r="O3298" s="283"/>
      <c r="P3298" s="283"/>
      <c r="Q3298" s="283"/>
      <c r="R3298" s="283"/>
      <c r="S3298" s="283"/>
      <c r="T3298" s="283"/>
      <c r="U3298" s="283"/>
      <c r="V3298" s="283"/>
      <c r="W3298" s="283"/>
      <c r="X3298" s="283"/>
      <c r="Y3298" s="283"/>
      <c r="Z3298" s="283"/>
      <c r="AA3298" s="283"/>
      <c r="AB3298" s="283"/>
      <c r="AC3298" s="283"/>
      <c r="AD3298" s="283"/>
    </row>
    <row r="3299" spans="1:30" ht="15" customHeight="1">
      <c r="A3299" s="166"/>
      <c r="B3299" s="283" t="str">
        <f>IF(AV3293=0,"","Error: verificar la consistencia con códigos 2 o 9.")</f>
        <v/>
      </c>
      <c r="C3299" s="283"/>
      <c r="D3299" s="283"/>
      <c r="E3299" s="283"/>
      <c r="F3299" s="283"/>
      <c r="G3299" s="283"/>
      <c r="H3299" s="283"/>
      <c r="I3299" s="283"/>
      <c r="J3299" s="283"/>
      <c r="K3299" s="283"/>
      <c r="L3299" s="283"/>
      <c r="M3299" s="283"/>
      <c r="N3299" s="283"/>
      <c r="O3299" s="283"/>
      <c r="P3299" s="283"/>
      <c r="Q3299" s="283"/>
      <c r="R3299" s="283"/>
      <c r="S3299" s="283"/>
      <c r="T3299" s="283"/>
      <c r="U3299" s="283"/>
      <c r="V3299" s="283"/>
      <c r="W3299" s="283"/>
      <c r="X3299" s="283"/>
      <c r="Y3299" s="283"/>
      <c r="Z3299" s="283"/>
      <c r="AA3299" s="283"/>
      <c r="AB3299" s="283"/>
      <c r="AC3299" s="283"/>
      <c r="AD3299" s="283"/>
    </row>
    <row r="3300" spans="1:30" ht="15" customHeight="1">
      <c r="A3300" s="166"/>
      <c r="B3300" s="283" t="str">
        <f>IF(BA3294=0,"","Error: verificar la consistencia entre las Acciones formativas impartidas y concluidas y Acciones formativas impartidas.")</f>
        <v/>
      </c>
      <c r="C3300" s="283"/>
      <c r="D3300" s="283"/>
      <c r="E3300" s="283"/>
      <c r="F3300" s="283"/>
      <c r="G3300" s="283"/>
      <c r="H3300" s="283"/>
      <c r="I3300" s="283"/>
      <c r="J3300" s="283"/>
      <c r="K3300" s="283"/>
      <c r="L3300" s="283"/>
      <c r="M3300" s="283"/>
      <c r="N3300" s="283"/>
      <c r="O3300" s="283"/>
      <c r="P3300" s="283"/>
      <c r="Q3300" s="283"/>
      <c r="R3300" s="283"/>
      <c r="S3300" s="283"/>
      <c r="T3300" s="283"/>
      <c r="U3300" s="283"/>
      <c r="V3300" s="283"/>
      <c r="W3300" s="283"/>
      <c r="X3300" s="283"/>
      <c r="Y3300" s="283"/>
      <c r="Z3300" s="283"/>
      <c r="AA3300" s="283"/>
      <c r="AB3300" s="283"/>
      <c r="AC3300" s="283"/>
      <c r="AD3300" s="283"/>
    </row>
    <row r="3301" spans="1:30" ht="15" customHeight="1">
      <c r="A3301" s="166"/>
      <c r="B3301" s="315" t="str">
        <f>IF(AW3293=0,"","Error: debe completar toda la información requerida.")</f>
        <v/>
      </c>
      <c r="C3301" s="315"/>
      <c r="D3301" s="315"/>
      <c r="E3301" s="315"/>
      <c r="F3301" s="315"/>
      <c r="G3301" s="315"/>
      <c r="H3301" s="315"/>
      <c r="I3301" s="315"/>
      <c r="J3301" s="315"/>
      <c r="K3301" s="315"/>
      <c r="L3301" s="315"/>
      <c r="M3301" s="315"/>
      <c r="N3301" s="315"/>
      <c r="O3301" s="315"/>
      <c r="P3301" s="315"/>
      <c r="Q3301" s="315"/>
      <c r="R3301" s="315"/>
      <c r="S3301" s="315"/>
      <c r="T3301" s="315"/>
      <c r="U3301" s="315"/>
      <c r="V3301" s="315"/>
      <c r="W3301" s="315"/>
      <c r="X3301" s="315"/>
      <c r="Y3301" s="315"/>
      <c r="Z3301" s="315"/>
      <c r="AA3301" s="315"/>
      <c r="AB3301" s="315"/>
      <c r="AC3301" s="315"/>
      <c r="AD3301" s="315"/>
    </row>
    <row r="3302" spans="1:30" ht="15" customHeight="1">
      <c r="A3302" s="166"/>
      <c r="B3302" s="7"/>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row>
    <row r="3303" spans="1:30" ht="36" customHeight="1">
      <c r="A3303" s="158" t="s">
        <v>844</v>
      </c>
      <c r="B3303" s="422" t="s">
        <v>709</v>
      </c>
      <c r="C3303" s="422"/>
      <c r="D3303" s="422"/>
      <c r="E3303" s="422"/>
      <c r="F3303" s="422"/>
      <c r="G3303" s="422"/>
      <c r="H3303" s="422"/>
      <c r="I3303" s="422"/>
      <c r="J3303" s="422"/>
      <c r="K3303" s="422"/>
      <c r="L3303" s="422"/>
      <c r="M3303" s="422"/>
      <c r="N3303" s="422"/>
      <c r="O3303" s="422"/>
      <c r="P3303" s="422"/>
      <c r="Q3303" s="422"/>
      <c r="R3303" s="422"/>
      <c r="S3303" s="422"/>
      <c r="T3303" s="422"/>
      <c r="U3303" s="422"/>
      <c r="V3303" s="422"/>
      <c r="W3303" s="422"/>
      <c r="X3303" s="422"/>
      <c r="Y3303" s="422"/>
      <c r="Z3303" s="422"/>
      <c r="AA3303" s="422"/>
      <c r="AB3303" s="422"/>
      <c r="AC3303" s="422"/>
      <c r="AD3303" s="422"/>
    </row>
    <row r="3304" spans="1:30" ht="24" customHeight="1">
      <c r="A3304" s="53"/>
      <c r="B3304" s="159"/>
      <c r="C3304" s="340" t="s">
        <v>692</v>
      </c>
      <c r="D3304" s="340"/>
      <c r="E3304" s="340"/>
      <c r="F3304" s="340"/>
      <c r="G3304" s="340"/>
      <c r="H3304" s="340"/>
      <c r="I3304" s="340"/>
      <c r="J3304" s="340"/>
      <c r="K3304" s="340"/>
      <c r="L3304" s="340"/>
      <c r="M3304" s="340"/>
      <c r="N3304" s="340"/>
      <c r="O3304" s="340"/>
      <c r="P3304" s="340"/>
      <c r="Q3304" s="340"/>
      <c r="R3304" s="340"/>
      <c r="S3304" s="340"/>
      <c r="T3304" s="340"/>
      <c r="U3304" s="340"/>
      <c r="V3304" s="340"/>
      <c r="W3304" s="340"/>
      <c r="X3304" s="340"/>
      <c r="Y3304" s="340"/>
      <c r="Z3304" s="340"/>
      <c r="AA3304" s="340"/>
      <c r="AB3304" s="340"/>
      <c r="AC3304" s="340"/>
      <c r="AD3304" s="340"/>
    </row>
    <row r="3305" spans="1:30" ht="24" customHeight="1">
      <c r="A3305" s="53"/>
      <c r="B3305" s="159"/>
      <c r="C3305" s="344" t="s">
        <v>693</v>
      </c>
      <c r="D3305" s="344"/>
      <c r="E3305" s="344"/>
      <c r="F3305" s="344"/>
      <c r="G3305" s="344"/>
      <c r="H3305" s="344"/>
      <c r="I3305" s="344"/>
      <c r="J3305" s="344"/>
      <c r="K3305" s="344"/>
      <c r="L3305" s="344"/>
      <c r="M3305" s="344"/>
      <c r="N3305" s="344"/>
      <c r="O3305" s="344"/>
      <c r="P3305" s="344"/>
      <c r="Q3305" s="344"/>
      <c r="R3305" s="344"/>
      <c r="S3305" s="344"/>
      <c r="T3305" s="344"/>
      <c r="U3305" s="344"/>
      <c r="V3305" s="344"/>
      <c r="W3305" s="344"/>
      <c r="X3305" s="344"/>
      <c r="Y3305" s="344"/>
      <c r="Z3305" s="344"/>
      <c r="AA3305" s="344"/>
      <c r="AB3305" s="344"/>
      <c r="AC3305" s="344"/>
      <c r="AD3305" s="344"/>
    </row>
    <row r="3306" spans="1:30" ht="24" customHeight="1">
      <c r="A3306" s="158"/>
      <c r="B3306" s="188"/>
      <c r="C3306" s="344" t="s">
        <v>1404</v>
      </c>
      <c r="D3306" s="344"/>
      <c r="E3306" s="344"/>
      <c r="F3306" s="344"/>
      <c r="G3306" s="344"/>
      <c r="H3306" s="344"/>
      <c r="I3306" s="344"/>
      <c r="J3306" s="344"/>
      <c r="K3306" s="344"/>
      <c r="L3306" s="344"/>
      <c r="M3306" s="344"/>
      <c r="N3306" s="344"/>
      <c r="O3306" s="344"/>
      <c r="P3306" s="344"/>
      <c r="Q3306" s="344"/>
      <c r="R3306" s="344"/>
      <c r="S3306" s="344"/>
      <c r="T3306" s="344"/>
      <c r="U3306" s="344"/>
      <c r="V3306" s="344"/>
      <c r="W3306" s="344"/>
      <c r="X3306" s="344"/>
      <c r="Y3306" s="344"/>
      <c r="Z3306" s="344"/>
      <c r="AA3306" s="344"/>
      <c r="AB3306" s="344"/>
      <c r="AC3306" s="344"/>
      <c r="AD3306" s="344"/>
    </row>
    <row r="3307" spans="1:30" ht="36" customHeight="1">
      <c r="A3307" s="53"/>
      <c r="B3307" s="169"/>
      <c r="C3307" s="340" t="s">
        <v>1405</v>
      </c>
      <c r="D3307" s="340"/>
      <c r="E3307" s="340"/>
      <c r="F3307" s="340"/>
      <c r="G3307" s="340"/>
      <c r="H3307" s="340"/>
      <c r="I3307" s="340"/>
      <c r="J3307" s="340"/>
      <c r="K3307" s="340"/>
      <c r="L3307" s="340"/>
      <c r="M3307" s="340"/>
      <c r="N3307" s="340"/>
      <c r="O3307" s="340"/>
      <c r="P3307" s="340"/>
      <c r="Q3307" s="340"/>
      <c r="R3307" s="340"/>
      <c r="S3307" s="340"/>
      <c r="T3307" s="340"/>
      <c r="U3307" s="340"/>
      <c r="V3307" s="340"/>
      <c r="W3307" s="340"/>
      <c r="X3307" s="340"/>
      <c r="Y3307" s="340"/>
      <c r="Z3307" s="340"/>
      <c r="AA3307" s="340"/>
      <c r="AB3307" s="340"/>
      <c r="AC3307" s="340"/>
      <c r="AD3307" s="340"/>
    </row>
    <row r="3308" spans="1:30" ht="36" customHeight="1">
      <c r="A3308" s="53"/>
      <c r="B3308" s="169"/>
      <c r="C3308" s="340" t="s">
        <v>694</v>
      </c>
      <c r="D3308" s="340"/>
      <c r="E3308" s="340"/>
      <c r="F3308" s="340"/>
      <c r="G3308" s="340"/>
      <c r="H3308" s="340"/>
      <c r="I3308" s="340"/>
      <c r="J3308" s="340"/>
      <c r="K3308" s="340"/>
      <c r="L3308" s="340"/>
      <c r="M3308" s="340"/>
      <c r="N3308" s="340"/>
      <c r="O3308" s="340"/>
      <c r="P3308" s="340"/>
      <c r="Q3308" s="340"/>
      <c r="R3308" s="340"/>
      <c r="S3308" s="340"/>
      <c r="T3308" s="340"/>
      <c r="U3308" s="340"/>
      <c r="V3308" s="340"/>
      <c r="W3308" s="340"/>
      <c r="X3308" s="340"/>
      <c r="Y3308" s="340"/>
      <c r="Z3308" s="340"/>
      <c r="AA3308" s="340"/>
      <c r="AB3308" s="340"/>
      <c r="AC3308" s="340"/>
      <c r="AD3308" s="340"/>
    </row>
    <row r="3309" spans="1:30" ht="36" customHeight="1">
      <c r="A3309" s="53"/>
      <c r="B3309" s="169"/>
      <c r="C3309" s="340" t="s">
        <v>1406</v>
      </c>
      <c r="D3309" s="340"/>
      <c r="E3309" s="340"/>
      <c r="F3309" s="340"/>
      <c r="G3309" s="340"/>
      <c r="H3309" s="340"/>
      <c r="I3309" s="340"/>
      <c r="J3309" s="340"/>
      <c r="K3309" s="340"/>
      <c r="L3309" s="340"/>
      <c r="M3309" s="340"/>
      <c r="N3309" s="340"/>
      <c r="O3309" s="340"/>
      <c r="P3309" s="340"/>
      <c r="Q3309" s="340"/>
      <c r="R3309" s="340"/>
      <c r="S3309" s="340"/>
      <c r="T3309" s="340"/>
      <c r="U3309" s="340"/>
      <c r="V3309" s="340"/>
      <c r="W3309" s="340"/>
      <c r="X3309" s="340"/>
      <c r="Y3309" s="340"/>
      <c r="Z3309" s="340"/>
      <c r="AA3309" s="340"/>
      <c r="AB3309" s="340"/>
      <c r="AC3309" s="340"/>
      <c r="AD3309" s="340"/>
    </row>
    <row r="3310" spans="1:30" ht="48" customHeight="1">
      <c r="A3310" s="53"/>
      <c r="B3310" s="169"/>
      <c r="C3310" s="340" t="s">
        <v>695</v>
      </c>
      <c r="D3310" s="340"/>
      <c r="E3310" s="340"/>
      <c r="F3310" s="340"/>
      <c r="G3310" s="340"/>
      <c r="H3310" s="340"/>
      <c r="I3310" s="340"/>
      <c r="J3310" s="340"/>
      <c r="K3310" s="340"/>
      <c r="L3310" s="340"/>
      <c r="M3310" s="340"/>
      <c r="N3310" s="340"/>
      <c r="O3310" s="340"/>
      <c r="P3310" s="340"/>
      <c r="Q3310" s="340"/>
      <c r="R3310" s="340"/>
      <c r="S3310" s="340"/>
      <c r="T3310" s="340"/>
      <c r="U3310" s="340"/>
      <c r="V3310" s="340"/>
      <c r="W3310" s="340"/>
      <c r="X3310" s="340"/>
      <c r="Y3310" s="340"/>
      <c r="Z3310" s="340"/>
      <c r="AA3310" s="340"/>
      <c r="AB3310" s="340"/>
      <c r="AC3310" s="340"/>
      <c r="AD3310" s="340"/>
    </row>
    <row r="3311" spans="1:30" ht="36" customHeight="1">
      <c r="A3311" s="53"/>
      <c r="B3311" s="169"/>
      <c r="C3311" s="340" t="s">
        <v>1407</v>
      </c>
      <c r="D3311" s="340"/>
      <c r="E3311" s="340"/>
      <c r="F3311" s="340"/>
      <c r="G3311" s="340"/>
      <c r="H3311" s="340"/>
      <c r="I3311" s="340"/>
      <c r="J3311" s="340"/>
      <c r="K3311" s="340"/>
      <c r="L3311" s="340"/>
      <c r="M3311" s="340"/>
      <c r="N3311" s="340"/>
      <c r="O3311" s="340"/>
      <c r="P3311" s="340"/>
      <c r="Q3311" s="340"/>
      <c r="R3311" s="340"/>
      <c r="S3311" s="340"/>
      <c r="T3311" s="340"/>
      <c r="U3311" s="340"/>
      <c r="V3311" s="340"/>
      <c r="W3311" s="340"/>
      <c r="X3311" s="340"/>
      <c r="Y3311" s="340"/>
      <c r="Z3311" s="340"/>
      <c r="AA3311" s="340"/>
      <c r="AB3311" s="340"/>
      <c r="AC3311" s="340"/>
      <c r="AD3311" s="340"/>
    </row>
    <row r="3312" spans="1:30" ht="24" customHeight="1">
      <c r="A3312" s="53"/>
      <c r="B3312" s="169"/>
      <c r="C3312" s="340" t="s">
        <v>696</v>
      </c>
      <c r="D3312" s="340"/>
      <c r="E3312" s="340"/>
      <c r="F3312" s="340"/>
      <c r="G3312" s="340"/>
      <c r="H3312" s="340"/>
      <c r="I3312" s="340"/>
      <c r="J3312" s="340"/>
      <c r="K3312" s="340"/>
      <c r="L3312" s="340"/>
      <c r="M3312" s="340"/>
      <c r="N3312" s="340"/>
      <c r="O3312" s="340"/>
      <c r="P3312" s="340"/>
      <c r="Q3312" s="340"/>
      <c r="R3312" s="340"/>
      <c r="S3312" s="340"/>
      <c r="T3312" s="340"/>
      <c r="U3312" s="340"/>
      <c r="V3312" s="340"/>
      <c r="W3312" s="340"/>
      <c r="X3312" s="340"/>
      <c r="Y3312" s="340"/>
      <c r="Z3312" s="340"/>
      <c r="AA3312" s="340"/>
      <c r="AB3312" s="340"/>
      <c r="AC3312" s="340"/>
      <c r="AD3312" s="340"/>
    </row>
    <row r="3313" spans="1:51" ht="36" customHeight="1">
      <c r="A3313" s="53"/>
      <c r="B3313" s="169"/>
      <c r="C3313" s="341" t="s">
        <v>697</v>
      </c>
      <c r="D3313" s="341"/>
      <c r="E3313" s="341"/>
      <c r="F3313" s="341"/>
      <c r="G3313" s="341"/>
      <c r="H3313" s="341"/>
      <c r="I3313" s="341"/>
      <c r="J3313" s="341"/>
      <c r="K3313" s="341"/>
      <c r="L3313" s="341"/>
      <c r="M3313" s="341"/>
      <c r="N3313" s="341"/>
      <c r="O3313" s="341"/>
      <c r="P3313" s="341"/>
      <c r="Q3313" s="341"/>
      <c r="R3313" s="341"/>
      <c r="S3313" s="341"/>
      <c r="T3313" s="341"/>
      <c r="U3313" s="341"/>
      <c r="V3313" s="341"/>
      <c r="W3313" s="341"/>
      <c r="X3313" s="341"/>
      <c r="Y3313" s="341"/>
      <c r="Z3313" s="341"/>
      <c r="AA3313" s="341"/>
      <c r="AB3313" s="341"/>
      <c r="AC3313" s="341"/>
      <c r="AD3313" s="341"/>
    </row>
    <row r="3314" spans="1:51" ht="36" customHeight="1">
      <c r="A3314" s="53"/>
      <c r="B3314" s="7"/>
      <c r="C3314" s="341" t="s">
        <v>698</v>
      </c>
      <c r="D3314" s="341"/>
      <c r="E3314" s="341"/>
      <c r="F3314" s="341"/>
      <c r="G3314" s="341"/>
      <c r="H3314" s="341"/>
      <c r="I3314" s="341"/>
      <c r="J3314" s="341"/>
      <c r="K3314" s="341"/>
      <c r="L3314" s="341"/>
      <c r="M3314" s="341"/>
      <c r="N3314" s="341"/>
      <c r="O3314" s="341"/>
      <c r="P3314" s="341"/>
      <c r="Q3314" s="341"/>
      <c r="R3314" s="341"/>
      <c r="S3314" s="341"/>
      <c r="T3314" s="341"/>
      <c r="U3314" s="341"/>
      <c r="V3314" s="341"/>
      <c r="W3314" s="341"/>
      <c r="X3314" s="341"/>
      <c r="Y3314" s="341"/>
      <c r="Z3314" s="341"/>
      <c r="AA3314" s="341"/>
      <c r="AB3314" s="341"/>
      <c r="AC3314" s="341"/>
      <c r="AD3314" s="341"/>
    </row>
    <row r="3315" spans="1:51" ht="24" customHeight="1">
      <c r="A3315" s="53"/>
      <c r="B3315" s="7"/>
      <c r="C3315" s="340" t="s">
        <v>699</v>
      </c>
      <c r="D3315" s="340"/>
      <c r="E3315" s="340"/>
      <c r="F3315" s="340"/>
      <c r="G3315" s="340"/>
      <c r="H3315" s="340"/>
      <c r="I3315" s="340"/>
      <c r="J3315" s="340"/>
      <c r="K3315" s="340"/>
      <c r="L3315" s="340"/>
      <c r="M3315" s="340"/>
      <c r="N3315" s="340"/>
      <c r="O3315" s="340"/>
      <c r="P3315" s="340"/>
      <c r="Q3315" s="340"/>
      <c r="R3315" s="340"/>
      <c r="S3315" s="340"/>
      <c r="T3315" s="340"/>
      <c r="U3315" s="340"/>
      <c r="V3315" s="340"/>
      <c r="W3315" s="340"/>
      <c r="X3315" s="340"/>
      <c r="Y3315" s="340"/>
      <c r="Z3315" s="340"/>
      <c r="AA3315" s="340"/>
      <c r="AB3315" s="340"/>
      <c r="AC3315" s="340"/>
      <c r="AD3315" s="340"/>
      <c r="AG3315" t="s">
        <v>1507</v>
      </c>
      <c r="AH3315" t="s">
        <v>1534</v>
      </c>
      <c r="AI3315" t="s">
        <v>1573</v>
      </c>
    </row>
    <row r="3316" spans="1:51" ht="15" customHeight="1">
      <c r="A3316" s="166"/>
      <c r="B3316" s="7"/>
      <c r="C3316"/>
      <c r="D3316"/>
      <c r="E3316"/>
      <c r="F3316"/>
      <c r="G3316"/>
      <c r="H3316"/>
      <c r="I3316"/>
      <c r="J3316"/>
      <c r="K3316"/>
      <c r="L3316"/>
      <c r="M3316"/>
      <c r="N3316"/>
      <c r="O3316"/>
      <c r="P3316"/>
      <c r="Q3316"/>
      <c r="R3316"/>
      <c r="S3316"/>
      <c r="T3316"/>
      <c r="U3316"/>
      <c r="V3316"/>
      <c r="W3316"/>
      <c r="X3316"/>
      <c r="Y3316"/>
      <c r="Z3316"/>
      <c r="AA3316"/>
      <c r="AB3316"/>
      <c r="AC3316"/>
      <c r="AD3316"/>
      <c r="AG3316">
        <f>COUNTBLANK(M3319:AD3335)</f>
        <v>306</v>
      </c>
      <c r="AH3316">
        <v>306</v>
      </c>
    </row>
    <row r="3317" spans="1:51" ht="60" customHeight="1">
      <c r="A3317" s="166"/>
      <c r="B3317" s="7"/>
      <c r="C3317" s="355" t="s">
        <v>298</v>
      </c>
      <c r="D3317" s="356"/>
      <c r="E3317" s="356"/>
      <c r="F3317" s="356"/>
      <c r="G3317" s="356"/>
      <c r="H3317" s="356"/>
      <c r="I3317" s="356"/>
      <c r="J3317" s="356"/>
      <c r="K3317" s="356"/>
      <c r="L3317" s="357"/>
      <c r="M3317" s="355" t="s">
        <v>299</v>
      </c>
      <c r="N3317" s="356"/>
      <c r="O3317" s="357"/>
      <c r="P3317" s="355" t="s">
        <v>300</v>
      </c>
      <c r="Q3317" s="356"/>
      <c r="R3317" s="357"/>
      <c r="S3317" s="355" t="s">
        <v>301</v>
      </c>
      <c r="T3317" s="356"/>
      <c r="U3317" s="357"/>
      <c r="V3317" s="256" t="s">
        <v>691</v>
      </c>
      <c r="W3317" s="257"/>
      <c r="X3317" s="257"/>
      <c r="Y3317" s="257"/>
      <c r="Z3317" s="257"/>
      <c r="AA3317" s="257"/>
      <c r="AB3317" s="257"/>
      <c r="AC3317" s="257"/>
      <c r="AD3317" s="258"/>
      <c r="AG3317" s="316" t="s">
        <v>1622</v>
      </c>
      <c r="AH3317" s="316"/>
      <c r="AI3317" s="316"/>
      <c r="AJ3317" s="316"/>
      <c r="AN3317" s="232" t="s">
        <v>1623</v>
      </c>
      <c r="AO3317" s="232"/>
      <c r="AP3317" s="233" t="s">
        <v>1624</v>
      </c>
      <c r="AQ3317" s="232"/>
      <c r="AR3317" s="232"/>
      <c r="AS3317" s="233" t="s">
        <v>1625</v>
      </c>
      <c r="AT3317" s="233" t="s">
        <v>1626</v>
      </c>
      <c r="AU3317" s="232"/>
      <c r="AV3317" s="232"/>
      <c r="AW3317" s="233" t="s">
        <v>1624</v>
      </c>
      <c r="AX3317" s="232"/>
      <c r="AY3317" s="232"/>
    </row>
    <row r="3318" spans="1:51" ht="15" customHeight="1">
      <c r="A3318" s="166"/>
      <c r="B3318" s="7"/>
      <c r="C3318" s="358"/>
      <c r="D3318" s="359"/>
      <c r="E3318" s="359"/>
      <c r="F3318" s="359"/>
      <c r="G3318" s="359"/>
      <c r="H3318" s="359"/>
      <c r="I3318" s="359"/>
      <c r="J3318" s="359"/>
      <c r="K3318" s="359"/>
      <c r="L3318" s="360"/>
      <c r="M3318" s="358"/>
      <c r="N3318" s="359"/>
      <c r="O3318" s="360"/>
      <c r="P3318" s="358"/>
      <c r="Q3318" s="359"/>
      <c r="R3318" s="360"/>
      <c r="S3318" s="358"/>
      <c r="T3318" s="359"/>
      <c r="U3318" s="360"/>
      <c r="V3318" s="256" t="s">
        <v>105</v>
      </c>
      <c r="W3318" s="257"/>
      <c r="X3318" s="258"/>
      <c r="Y3318" s="260" t="s">
        <v>106</v>
      </c>
      <c r="Z3318" s="261"/>
      <c r="AA3318" s="262"/>
      <c r="AB3318" s="260" t="s">
        <v>107</v>
      </c>
      <c r="AC3318" s="261"/>
      <c r="AD3318" s="262"/>
      <c r="AG3318" t="s">
        <v>105</v>
      </c>
      <c r="AH3318" t="s">
        <v>1527</v>
      </c>
      <c r="AI3318" t="s">
        <v>1521</v>
      </c>
      <c r="AJ3318" t="s">
        <v>1528</v>
      </c>
      <c r="AL3318" t="s">
        <v>1510</v>
      </c>
      <c r="AM3318" t="s">
        <v>1512</v>
      </c>
      <c r="AN3318" s="232" t="s">
        <v>1627</v>
      </c>
      <c r="AO3318" s="232" t="s">
        <v>1628</v>
      </c>
      <c r="AP3318" s="232" t="s">
        <v>1627</v>
      </c>
      <c r="AQ3318" s="232" t="s">
        <v>1628</v>
      </c>
      <c r="AR3318" s="232"/>
      <c r="AS3318" s="233" t="s">
        <v>105</v>
      </c>
      <c r="AT3318" s="233" t="s">
        <v>105</v>
      </c>
      <c r="AU3318" s="232" t="s">
        <v>106</v>
      </c>
      <c r="AV3318" s="232" t="s">
        <v>107</v>
      </c>
      <c r="AW3318" s="233" t="s">
        <v>105</v>
      </c>
      <c r="AX3318" s="232" t="s">
        <v>106</v>
      </c>
      <c r="AY3318" s="232" t="s">
        <v>107</v>
      </c>
    </row>
    <row r="3319" spans="1:51" ht="24" customHeight="1">
      <c r="A3319" s="166"/>
      <c r="B3319" s="7"/>
      <c r="C3319" s="64" t="s">
        <v>302</v>
      </c>
      <c r="D3319" s="410" t="s">
        <v>1408</v>
      </c>
      <c r="E3319" s="411"/>
      <c r="F3319" s="411"/>
      <c r="G3319" s="411"/>
      <c r="H3319" s="411"/>
      <c r="I3319" s="411"/>
      <c r="J3319" s="411"/>
      <c r="K3319" s="411"/>
      <c r="L3319" s="412"/>
      <c r="M3319" s="320"/>
      <c r="N3319" s="320"/>
      <c r="O3319" s="320"/>
      <c r="P3319" s="320"/>
      <c r="Q3319" s="320"/>
      <c r="R3319" s="320"/>
      <c r="S3319" s="320"/>
      <c r="T3319" s="320"/>
      <c r="U3319" s="320"/>
      <c r="V3319" s="320"/>
      <c r="W3319" s="320"/>
      <c r="X3319" s="320"/>
      <c r="Y3319" s="320"/>
      <c r="Z3319" s="320"/>
      <c r="AA3319" s="320"/>
      <c r="AB3319" s="320"/>
      <c r="AC3319" s="320"/>
      <c r="AD3319" s="320"/>
      <c r="AG3319">
        <f>V3319</f>
        <v>0</v>
      </c>
      <c r="AH3319">
        <f>COUNTIF(Y3319:AD3319,"NS")</f>
        <v>0</v>
      </c>
      <c r="AI3319">
        <f>SUM(Y3319:AD3319)</f>
        <v>0</v>
      </c>
      <c r="AJ3319">
        <f>IF($AG$3316=$AH$3316,0,IF(OR(AND(AG3319=0,AH3319&gt;0),AND(AG3319="ns",AI3319&gt;0),AND(AG3319="ns",AH3319=0,AI3319=0)),1,IF(OR(AND(AG3319&gt;0,AH3319=2),AND(AG3319="ns",AH3319=2),AND(AG3319="ns",AI3319=0,AH3319&gt;0),AG3319=AI3319,COUNTIF(V3319:AD3319,"NA")=3),0,1)))</f>
        <v>0</v>
      </c>
      <c r="AL3319">
        <f>IF(COUNTBLANK(M3319:AD3319)=18,0,IF(OR(AND(M3319="X",COUNTA(P3319:AD3319)&gt;0),AND(M3319="",COUNTA(P3319:AD3319)&lt;&gt;COUNTA($P$3317:$U$3318,$V$3318:$AD$3318))),1,0))</f>
        <v>0</v>
      </c>
      <c r="AN3319">
        <f>IF(OR(P3336="NA",P3336="NS",I3293="NS",I3293="NA"),0,IF(P3336&gt;=I3293,0,1))</f>
        <v>0</v>
      </c>
      <c r="AO3319">
        <f>IF(OR(S3336="NS",S3336="NA",Q3293="NS",Q3293="NA"),0,IF(S3336&gt;=Q3293,0,1))</f>
        <v>0</v>
      </c>
      <c r="AP3319">
        <f>IF(OR(P3319="NS",P3319="NA",I3293="NS",I3293="NA"),0,IF(P3319&lt;=$I$3293,0,1))</f>
        <v>0</v>
      </c>
      <c r="AQ3319">
        <f>IF(OR(S3319="NS",S3319="NA",Q3293="NS",Q3293="NA"),0,IF(S3319&lt;=$Q$3293,0,1))</f>
        <v>0</v>
      </c>
      <c r="AS3319">
        <f>IF(OR(S3319="NS",S3319="NA",P3319="NS",P3319="NA"),0,IF(S3319&lt;=P3319,0,1))</f>
        <v>0</v>
      </c>
      <c r="AT3319">
        <f>IF(OR(V3336="NS",V3336="NA",Y3293="NS",Y3293="NA"),0,IF(V3336&gt;=Y3293,0,1))</f>
        <v>0</v>
      </c>
      <c r="AU3319">
        <f>IF(OR(Y3336="NS",Y3336="NA",AA3293="NS",AA3293="NA"),0,IF(Y3336&gt;=AA3293,0,1))</f>
        <v>0</v>
      </c>
      <c r="AV3319">
        <f>IF(OR(AB3336="NS",AB3336="NA",AC3293="NS",AC3293="NA"),0,IF(AB3336&gt;=AC3293,0,1))</f>
        <v>0</v>
      </c>
      <c r="AW3319">
        <f>IF(OR(V3319="NS",V3319="NA",Y3293="NS",Y3293="NA"),0,IF(V3319&lt;=$Y$3293,0,1))</f>
        <v>0</v>
      </c>
      <c r="AX3319">
        <f>IF(OR(Y3319="NS",Y3319="NA",AA3293="NS",AA3293="NA"),0,IF(Y3319&lt;=$AA$3293,0,1))</f>
        <v>0</v>
      </c>
      <c r="AY3319">
        <f>IF(OR(AB3319="NA",AB3319="NS",AC3293="NA",AC3293="NS"),0,IF(AB3319&lt;=$AC$3293,0,1))</f>
        <v>0</v>
      </c>
    </row>
    <row r="3320" spans="1:51" ht="15" customHeight="1">
      <c r="A3320" s="166"/>
      <c r="B3320" s="7"/>
      <c r="C3320" s="64" t="s">
        <v>303</v>
      </c>
      <c r="D3320" s="410" t="s">
        <v>304</v>
      </c>
      <c r="E3320" s="411"/>
      <c r="F3320" s="411"/>
      <c r="G3320" s="411"/>
      <c r="H3320" s="411"/>
      <c r="I3320" s="411"/>
      <c r="J3320" s="411"/>
      <c r="K3320" s="411"/>
      <c r="L3320" s="412"/>
      <c r="M3320" s="320"/>
      <c r="N3320" s="320"/>
      <c r="O3320" s="320"/>
      <c r="P3320" s="320"/>
      <c r="Q3320" s="320"/>
      <c r="R3320" s="320"/>
      <c r="S3320" s="320"/>
      <c r="T3320" s="320"/>
      <c r="U3320" s="320"/>
      <c r="V3320" s="320"/>
      <c r="W3320" s="320"/>
      <c r="X3320" s="320"/>
      <c r="Y3320" s="320"/>
      <c r="Z3320" s="320"/>
      <c r="AA3320" s="320"/>
      <c r="AB3320" s="320"/>
      <c r="AC3320" s="320"/>
      <c r="AD3320" s="320"/>
      <c r="AG3320">
        <f t="shared" ref="AG3320:AG3335" si="1406">V3320</f>
        <v>0</v>
      </c>
      <c r="AH3320">
        <f t="shared" ref="AH3320:AH3335" si="1407">COUNTIF(Y3320:AD3320,"NS")</f>
        <v>0</v>
      </c>
      <c r="AI3320">
        <f t="shared" ref="AI3320:AI3335" si="1408">SUM(Y3320:AD3320)</f>
        <v>0</v>
      </c>
      <c r="AJ3320">
        <f t="shared" ref="AJ3320:AJ3335" si="1409">IF($AG$3316=$AH$3316,0,IF(OR(AND(AG3320=0,AH3320&gt;0),AND(AG3320="ns",AI3320&gt;0),AND(AG3320="ns",AH3320=0,AI3320=0)),1,IF(OR(AND(AG3320&gt;0,AH3320=2),AND(AG3320="ns",AH3320=2),AND(AG3320="ns",AI3320=0,AH3320&gt;0),AG3320=AI3320,COUNTIF(V3320:AD3320,"NA")=3),0,1)))</f>
        <v>0</v>
      </c>
      <c r="AL3320">
        <f t="shared" ref="AL3320:AL3335" si="1410">IF(COUNTBLANK(M3320:AD3320)=18,0,IF(OR(AND(M3320="X",COUNTA(P3320:AD3320)&gt;0),AND(M3320="",COUNTA(P3320:AD3320)&lt;&gt;COUNTA($P$3317:$U$3318,$V$3318:$AD$3318))),1,0))</f>
        <v>0</v>
      </c>
      <c r="AP3320">
        <f t="shared" ref="AP3320:AP3335" si="1411">IF(OR(P3320="NS",P3320="NA",I3294="NS",I3294="NA"),0,IF(P3320&lt;=$I$3293,0,1))</f>
        <v>0</v>
      </c>
      <c r="AQ3320">
        <f t="shared" ref="AQ3320:AQ3335" si="1412">IF(OR(S3320="NS",S3320="NA",Q3294="NS",Q3294="NA"),0,IF(S3320&lt;=$Q$3293,0,1))</f>
        <v>0</v>
      </c>
      <c r="AS3320">
        <f t="shared" ref="AS3320:AS3335" si="1413">IF(OR(S3320="NS",S3320="NA",P3320="NS",P3320="NA"),0,IF(S3320&lt;=P3320,0,1))</f>
        <v>0</v>
      </c>
      <c r="AW3320">
        <f t="shared" ref="AW3320:AW3335" si="1414">IF(OR(V3320="NS",V3320="NA",Y3294="NS",Y3294="NA"),0,IF(V3320&lt;=$Y$3293,0,1))</f>
        <v>0</v>
      </c>
      <c r="AX3320">
        <f t="shared" ref="AX3320:AX3335" si="1415">IF(OR(Y3320="NS",Y3320="NA",AA3294="NS",AA3294="NA"),0,IF(Y3320&lt;=$AA$3293,0,1))</f>
        <v>0</v>
      </c>
      <c r="AY3320">
        <f t="shared" ref="AY3320:AY3335" si="1416">IF(OR(AB3320="NA",AB3320="NS",AC3294="NA",AC3294="NS"),0,IF(AB3320&lt;=$AC$3293,0,1))</f>
        <v>0</v>
      </c>
    </row>
    <row r="3321" spans="1:51" ht="15" customHeight="1">
      <c r="A3321" s="166"/>
      <c r="B3321" s="7"/>
      <c r="C3321" s="64" t="s">
        <v>305</v>
      </c>
      <c r="D3321" s="410" t="s">
        <v>306</v>
      </c>
      <c r="E3321" s="411"/>
      <c r="F3321" s="411"/>
      <c r="G3321" s="411"/>
      <c r="H3321" s="411"/>
      <c r="I3321" s="411"/>
      <c r="J3321" s="411"/>
      <c r="K3321" s="411"/>
      <c r="L3321" s="412"/>
      <c r="M3321" s="320"/>
      <c r="N3321" s="320"/>
      <c r="O3321" s="320"/>
      <c r="P3321" s="320"/>
      <c r="Q3321" s="320"/>
      <c r="R3321" s="320"/>
      <c r="S3321" s="320"/>
      <c r="T3321" s="320"/>
      <c r="U3321" s="320"/>
      <c r="V3321" s="320"/>
      <c r="W3321" s="320"/>
      <c r="X3321" s="320"/>
      <c r="Y3321" s="320"/>
      <c r="Z3321" s="320"/>
      <c r="AA3321" s="320"/>
      <c r="AB3321" s="320"/>
      <c r="AC3321" s="320"/>
      <c r="AD3321" s="320"/>
      <c r="AG3321">
        <f t="shared" si="1406"/>
        <v>0</v>
      </c>
      <c r="AH3321">
        <f t="shared" si="1407"/>
        <v>0</v>
      </c>
      <c r="AI3321">
        <f t="shared" si="1408"/>
        <v>0</v>
      </c>
      <c r="AJ3321">
        <f t="shared" si="1409"/>
        <v>0</v>
      </c>
      <c r="AL3321">
        <f t="shared" si="1410"/>
        <v>0</v>
      </c>
      <c r="AP3321">
        <f t="shared" si="1411"/>
        <v>0</v>
      </c>
      <c r="AQ3321">
        <f t="shared" si="1412"/>
        <v>0</v>
      </c>
      <c r="AS3321">
        <f t="shared" si="1413"/>
        <v>0</v>
      </c>
      <c r="AW3321">
        <f t="shared" si="1414"/>
        <v>0</v>
      </c>
      <c r="AX3321">
        <f t="shared" si="1415"/>
        <v>0</v>
      </c>
      <c r="AY3321">
        <f t="shared" si="1416"/>
        <v>0</v>
      </c>
    </row>
    <row r="3322" spans="1:51" ht="15" customHeight="1">
      <c r="A3322" s="166"/>
      <c r="B3322" s="7"/>
      <c r="C3322" s="64" t="s">
        <v>71</v>
      </c>
      <c r="D3322" s="410" t="s">
        <v>307</v>
      </c>
      <c r="E3322" s="411"/>
      <c r="F3322" s="411"/>
      <c r="G3322" s="411"/>
      <c r="H3322" s="411"/>
      <c r="I3322" s="411"/>
      <c r="J3322" s="411"/>
      <c r="K3322" s="411"/>
      <c r="L3322" s="412"/>
      <c r="M3322" s="320"/>
      <c r="N3322" s="320"/>
      <c r="O3322" s="320"/>
      <c r="P3322" s="320"/>
      <c r="Q3322" s="320"/>
      <c r="R3322" s="320"/>
      <c r="S3322" s="320"/>
      <c r="T3322" s="320"/>
      <c r="U3322" s="320"/>
      <c r="V3322" s="320"/>
      <c r="W3322" s="320"/>
      <c r="X3322" s="320"/>
      <c r="Y3322" s="320"/>
      <c r="Z3322" s="320"/>
      <c r="AA3322" s="320"/>
      <c r="AB3322" s="320"/>
      <c r="AC3322" s="320"/>
      <c r="AD3322" s="320"/>
      <c r="AG3322">
        <f t="shared" si="1406"/>
        <v>0</v>
      </c>
      <c r="AH3322">
        <f t="shared" si="1407"/>
        <v>0</v>
      </c>
      <c r="AI3322">
        <f t="shared" si="1408"/>
        <v>0</v>
      </c>
      <c r="AJ3322">
        <f t="shared" si="1409"/>
        <v>0</v>
      </c>
      <c r="AL3322">
        <f t="shared" si="1410"/>
        <v>0</v>
      </c>
      <c r="AP3322">
        <f t="shared" si="1411"/>
        <v>0</v>
      </c>
      <c r="AQ3322">
        <f t="shared" si="1412"/>
        <v>0</v>
      </c>
      <c r="AS3322">
        <f t="shared" si="1413"/>
        <v>0</v>
      </c>
      <c r="AW3322">
        <f t="shared" si="1414"/>
        <v>0</v>
      </c>
      <c r="AX3322">
        <f t="shared" si="1415"/>
        <v>0</v>
      </c>
      <c r="AY3322">
        <f t="shared" si="1416"/>
        <v>0</v>
      </c>
    </row>
    <row r="3323" spans="1:51" ht="15" customHeight="1">
      <c r="A3323" s="166"/>
      <c r="B3323" s="7"/>
      <c r="C3323" s="64" t="s">
        <v>72</v>
      </c>
      <c r="D3323" s="410" t="s">
        <v>308</v>
      </c>
      <c r="E3323" s="411"/>
      <c r="F3323" s="411"/>
      <c r="G3323" s="411"/>
      <c r="H3323" s="411"/>
      <c r="I3323" s="411"/>
      <c r="J3323" s="411"/>
      <c r="K3323" s="411"/>
      <c r="L3323" s="412"/>
      <c r="M3323" s="320"/>
      <c r="N3323" s="320"/>
      <c r="O3323" s="320"/>
      <c r="P3323" s="320"/>
      <c r="Q3323" s="320"/>
      <c r="R3323" s="320"/>
      <c r="S3323" s="320"/>
      <c r="T3323" s="320"/>
      <c r="U3323" s="320"/>
      <c r="V3323" s="320"/>
      <c r="W3323" s="320"/>
      <c r="X3323" s="320"/>
      <c r="Y3323" s="320"/>
      <c r="Z3323" s="320"/>
      <c r="AA3323" s="320"/>
      <c r="AB3323" s="320"/>
      <c r="AC3323" s="320"/>
      <c r="AD3323" s="320"/>
      <c r="AG3323">
        <f t="shared" si="1406"/>
        <v>0</v>
      </c>
      <c r="AH3323">
        <f t="shared" si="1407"/>
        <v>0</v>
      </c>
      <c r="AI3323">
        <f t="shared" si="1408"/>
        <v>0</v>
      </c>
      <c r="AJ3323">
        <f t="shared" si="1409"/>
        <v>0</v>
      </c>
      <c r="AL3323">
        <f t="shared" si="1410"/>
        <v>0</v>
      </c>
      <c r="AP3323">
        <f t="shared" si="1411"/>
        <v>0</v>
      </c>
      <c r="AQ3323">
        <f t="shared" si="1412"/>
        <v>0</v>
      </c>
      <c r="AS3323">
        <f t="shared" si="1413"/>
        <v>0</v>
      </c>
      <c r="AW3323">
        <f t="shared" si="1414"/>
        <v>0</v>
      </c>
      <c r="AX3323">
        <f t="shared" si="1415"/>
        <v>0</v>
      </c>
      <c r="AY3323">
        <f t="shared" si="1416"/>
        <v>0</v>
      </c>
    </row>
    <row r="3324" spans="1:51" ht="15" customHeight="1">
      <c r="A3324" s="166"/>
      <c r="B3324" s="7"/>
      <c r="C3324" s="64" t="s">
        <v>73</v>
      </c>
      <c r="D3324" s="410" t="s">
        <v>700</v>
      </c>
      <c r="E3324" s="411"/>
      <c r="F3324" s="411"/>
      <c r="G3324" s="411"/>
      <c r="H3324" s="411"/>
      <c r="I3324" s="411"/>
      <c r="J3324" s="411"/>
      <c r="K3324" s="411"/>
      <c r="L3324" s="412"/>
      <c r="M3324" s="320"/>
      <c r="N3324" s="320"/>
      <c r="O3324" s="320"/>
      <c r="P3324" s="320"/>
      <c r="Q3324" s="320"/>
      <c r="R3324" s="320"/>
      <c r="S3324" s="320"/>
      <c r="T3324" s="320"/>
      <c r="U3324" s="320"/>
      <c r="V3324" s="320"/>
      <c r="W3324" s="320"/>
      <c r="X3324" s="320"/>
      <c r="Y3324" s="320"/>
      <c r="Z3324" s="320"/>
      <c r="AA3324" s="320"/>
      <c r="AB3324" s="320"/>
      <c r="AC3324" s="320"/>
      <c r="AD3324" s="320"/>
      <c r="AG3324">
        <f t="shared" si="1406"/>
        <v>0</v>
      </c>
      <c r="AH3324">
        <f t="shared" si="1407"/>
        <v>0</v>
      </c>
      <c r="AI3324">
        <f t="shared" si="1408"/>
        <v>0</v>
      </c>
      <c r="AJ3324">
        <f t="shared" si="1409"/>
        <v>0</v>
      </c>
      <c r="AL3324">
        <f t="shared" si="1410"/>
        <v>0</v>
      </c>
      <c r="AP3324">
        <f t="shared" si="1411"/>
        <v>0</v>
      </c>
      <c r="AQ3324">
        <f t="shared" si="1412"/>
        <v>0</v>
      </c>
      <c r="AS3324">
        <f t="shared" si="1413"/>
        <v>0</v>
      </c>
      <c r="AW3324">
        <f t="shared" si="1414"/>
        <v>0</v>
      </c>
      <c r="AX3324">
        <f t="shared" si="1415"/>
        <v>0</v>
      </c>
      <c r="AY3324">
        <f t="shared" si="1416"/>
        <v>0</v>
      </c>
    </row>
    <row r="3325" spans="1:51" ht="15" customHeight="1">
      <c r="A3325" s="166"/>
      <c r="B3325" s="7"/>
      <c r="C3325" s="64" t="s">
        <v>74</v>
      </c>
      <c r="D3325" s="410" t="s">
        <v>309</v>
      </c>
      <c r="E3325" s="411"/>
      <c r="F3325" s="411"/>
      <c r="G3325" s="411"/>
      <c r="H3325" s="411"/>
      <c r="I3325" s="411"/>
      <c r="J3325" s="411"/>
      <c r="K3325" s="411"/>
      <c r="L3325" s="412"/>
      <c r="M3325" s="320"/>
      <c r="N3325" s="320"/>
      <c r="O3325" s="320"/>
      <c r="P3325" s="320"/>
      <c r="Q3325" s="320"/>
      <c r="R3325" s="320"/>
      <c r="S3325" s="320"/>
      <c r="T3325" s="320"/>
      <c r="U3325" s="320"/>
      <c r="V3325" s="320"/>
      <c r="W3325" s="320"/>
      <c r="X3325" s="320"/>
      <c r="Y3325" s="320"/>
      <c r="Z3325" s="320"/>
      <c r="AA3325" s="320"/>
      <c r="AB3325" s="320"/>
      <c r="AC3325" s="320"/>
      <c r="AD3325" s="320"/>
      <c r="AG3325">
        <f t="shared" si="1406"/>
        <v>0</v>
      </c>
      <c r="AH3325">
        <f t="shared" si="1407"/>
        <v>0</v>
      </c>
      <c r="AI3325">
        <f t="shared" si="1408"/>
        <v>0</v>
      </c>
      <c r="AJ3325">
        <f t="shared" si="1409"/>
        <v>0</v>
      </c>
      <c r="AL3325">
        <f t="shared" si="1410"/>
        <v>0</v>
      </c>
      <c r="AP3325">
        <f t="shared" si="1411"/>
        <v>0</v>
      </c>
      <c r="AQ3325">
        <f t="shared" si="1412"/>
        <v>0</v>
      </c>
      <c r="AS3325">
        <f t="shared" si="1413"/>
        <v>0</v>
      </c>
      <c r="AW3325">
        <f t="shared" si="1414"/>
        <v>0</v>
      </c>
      <c r="AX3325">
        <f t="shared" si="1415"/>
        <v>0</v>
      </c>
      <c r="AY3325">
        <f t="shared" si="1416"/>
        <v>0</v>
      </c>
    </row>
    <row r="3326" spans="1:51" ht="24" customHeight="1">
      <c r="A3326" s="166"/>
      <c r="B3326" s="7"/>
      <c r="C3326" s="64" t="s">
        <v>75</v>
      </c>
      <c r="D3326" s="410" t="s">
        <v>310</v>
      </c>
      <c r="E3326" s="411"/>
      <c r="F3326" s="411"/>
      <c r="G3326" s="411"/>
      <c r="H3326" s="411"/>
      <c r="I3326" s="411"/>
      <c r="J3326" s="411"/>
      <c r="K3326" s="411"/>
      <c r="L3326" s="412"/>
      <c r="M3326" s="320"/>
      <c r="N3326" s="320"/>
      <c r="O3326" s="320"/>
      <c r="P3326" s="320"/>
      <c r="Q3326" s="320"/>
      <c r="R3326" s="320"/>
      <c r="S3326" s="320"/>
      <c r="T3326" s="320"/>
      <c r="U3326" s="320"/>
      <c r="V3326" s="320"/>
      <c r="W3326" s="320"/>
      <c r="X3326" s="320"/>
      <c r="Y3326" s="320"/>
      <c r="Z3326" s="320"/>
      <c r="AA3326" s="320"/>
      <c r="AB3326" s="320"/>
      <c r="AC3326" s="320"/>
      <c r="AD3326" s="320"/>
      <c r="AG3326">
        <f t="shared" si="1406"/>
        <v>0</v>
      </c>
      <c r="AH3326">
        <f t="shared" si="1407"/>
        <v>0</v>
      </c>
      <c r="AI3326">
        <f t="shared" si="1408"/>
        <v>0</v>
      </c>
      <c r="AJ3326">
        <f t="shared" si="1409"/>
        <v>0</v>
      </c>
      <c r="AL3326">
        <f t="shared" si="1410"/>
        <v>0</v>
      </c>
      <c r="AP3326">
        <f t="shared" si="1411"/>
        <v>0</v>
      </c>
      <c r="AQ3326">
        <f t="shared" si="1412"/>
        <v>0</v>
      </c>
      <c r="AS3326">
        <f t="shared" si="1413"/>
        <v>0</v>
      </c>
      <c r="AW3326">
        <f t="shared" si="1414"/>
        <v>0</v>
      </c>
      <c r="AX3326">
        <f t="shared" si="1415"/>
        <v>0</v>
      </c>
      <c r="AY3326">
        <f t="shared" si="1416"/>
        <v>0</v>
      </c>
    </row>
    <row r="3327" spans="1:51" ht="15" customHeight="1">
      <c r="A3327" s="166"/>
      <c r="B3327" s="7"/>
      <c r="C3327" s="64" t="s">
        <v>76</v>
      </c>
      <c r="D3327" s="410" t="s">
        <v>311</v>
      </c>
      <c r="E3327" s="411"/>
      <c r="F3327" s="411"/>
      <c r="G3327" s="411"/>
      <c r="H3327" s="411"/>
      <c r="I3327" s="411"/>
      <c r="J3327" s="411"/>
      <c r="K3327" s="411"/>
      <c r="L3327" s="412"/>
      <c r="M3327" s="320"/>
      <c r="N3327" s="320"/>
      <c r="O3327" s="320"/>
      <c r="P3327" s="320"/>
      <c r="Q3327" s="320"/>
      <c r="R3327" s="320"/>
      <c r="S3327" s="320"/>
      <c r="T3327" s="320"/>
      <c r="U3327" s="320"/>
      <c r="V3327" s="320"/>
      <c r="W3327" s="320"/>
      <c r="X3327" s="320"/>
      <c r="Y3327" s="320"/>
      <c r="Z3327" s="320"/>
      <c r="AA3327" s="320"/>
      <c r="AB3327" s="320"/>
      <c r="AC3327" s="320"/>
      <c r="AD3327" s="320"/>
      <c r="AG3327">
        <f t="shared" si="1406"/>
        <v>0</v>
      </c>
      <c r="AH3327">
        <f t="shared" si="1407"/>
        <v>0</v>
      </c>
      <c r="AI3327">
        <f t="shared" si="1408"/>
        <v>0</v>
      </c>
      <c r="AJ3327">
        <f t="shared" si="1409"/>
        <v>0</v>
      </c>
      <c r="AL3327">
        <f t="shared" si="1410"/>
        <v>0</v>
      </c>
      <c r="AP3327">
        <f t="shared" si="1411"/>
        <v>0</v>
      </c>
      <c r="AQ3327">
        <f t="shared" si="1412"/>
        <v>0</v>
      </c>
      <c r="AS3327">
        <f t="shared" si="1413"/>
        <v>0</v>
      </c>
      <c r="AW3327">
        <f t="shared" si="1414"/>
        <v>0</v>
      </c>
      <c r="AX3327">
        <f t="shared" si="1415"/>
        <v>0</v>
      </c>
      <c r="AY3327">
        <f t="shared" si="1416"/>
        <v>0</v>
      </c>
    </row>
    <row r="3328" spans="1:51" ht="24" customHeight="1">
      <c r="A3328" s="166"/>
      <c r="B3328" s="7"/>
      <c r="C3328" s="64" t="s">
        <v>77</v>
      </c>
      <c r="D3328" s="410" t="s">
        <v>312</v>
      </c>
      <c r="E3328" s="411"/>
      <c r="F3328" s="411"/>
      <c r="G3328" s="411"/>
      <c r="H3328" s="411"/>
      <c r="I3328" s="411"/>
      <c r="J3328" s="411"/>
      <c r="K3328" s="411"/>
      <c r="L3328" s="412"/>
      <c r="M3328" s="320"/>
      <c r="N3328" s="320"/>
      <c r="O3328" s="320"/>
      <c r="P3328" s="320"/>
      <c r="Q3328" s="320"/>
      <c r="R3328" s="320"/>
      <c r="S3328" s="320"/>
      <c r="T3328" s="320"/>
      <c r="U3328" s="320"/>
      <c r="V3328" s="320"/>
      <c r="W3328" s="320"/>
      <c r="X3328" s="320"/>
      <c r="Y3328" s="320"/>
      <c r="Z3328" s="320"/>
      <c r="AA3328" s="320"/>
      <c r="AB3328" s="320"/>
      <c r="AC3328" s="320"/>
      <c r="AD3328" s="320"/>
      <c r="AG3328">
        <f t="shared" si="1406"/>
        <v>0</v>
      </c>
      <c r="AH3328">
        <f t="shared" si="1407"/>
        <v>0</v>
      </c>
      <c r="AI3328">
        <f t="shared" si="1408"/>
        <v>0</v>
      </c>
      <c r="AJ3328">
        <f t="shared" si="1409"/>
        <v>0</v>
      </c>
      <c r="AL3328">
        <f t="shared" si="1410"/>
        <v>0</v>
      </c>
      <c r="AP3328">
        <f t="shared" si="1411"/>
        <v>0</v>
      </c>
      <c r="AQ3328">
        <f t="shared" si="1412"/>
        <v>0</v>
      </c>
      <c r="AS3328">
        <f t="shared" si="1413"/>
        <v>0</v>
      </c>
      <c r="AW3328">
        <f t="shared" si="1414"/>
        <v>0</v>
      </c>
      <c r="AX3328">
        <f t="shared" si="1415"/>
        <v>0</v>
      </c>
      <c r="AY3328">
        <f t="shared" si="1416"/>
        <v>0</v>
      </c>
    </row>
    <row r="3329" spans="1:51" ht="15" customHeight="1">
      <c r="A3329" s="166"/>
      <c r="B3329" s="7"/>
      <c r="C3329" s="64" t="s">
        <v>78</v>
      </c>
      <c r="D3329" s="410" t="s">
        <v>313</v>
      </c>
      <c r="E3329" s="411"/>
      <c r="F3329" s="411"/>
      <c r="G3329" s="411"/>
      <c r="H3329" s="411"/>
      <c r="I3329" s="411"/>
      <c r="J3329" s="411"/>
      <c r="K3329" s="411"/>
      <c r="L3329" s="412"/>
      <c r="M3329" s="320"/>
      <c r="N3329" s="320"/>
      <c r="O3329" s="320"/>
      <c r="P3329" s="320"/>
      <c r="Q3329" s="320"/>
      <c r="R3329" s="320"/>
      <c r="S3329" s="320"/>
      <c r="T3329" s="320"/>
      <c r="U3329" s="320"/>
      <c r="V3329" s="320"/>
      <c r="W3329" s="320"/>
      <c r="X3329" s="320"/>
      <c r="Y3329" s="320"/>
      <c r="Z3329" s="320"/>
      <c r="AA3329" s="320"/>
      <c r="AB3329" s="320"/>
      <c r="AC3329" s="320"/>
      <c r="AD3329" s="320"/>
      <c r="AG3329">
        <f t="shared" si="1406"/>
        <v>0</v>
      </c>
      <c r="AH3329">
        <f t="shared" si="1407"/>
        <v>0</v>
      </c>
      <c r="AI3329">
        <f t="shared" si="1408"/>
        <v>0</v>
      </c>
      <c r="AJ3329">
        <f t="shared" si="1409"/>
        <v>0</v>
      </c>
      <c r="AL3329">
        <f t="shared" si="1410"/>
        <v>0</v>
      </c>
      <c r="AP3329">
        <f t="shared" si="1411"/>
        <v>0</v>
      </c>
      <c r="AQ3329">
        <f t="shared" si="1412"/>
        <v>0</v>
      </c>
      <c r="AS3329">
        <f t="shared" si="1413"/>
        <v>0</v>
      </c>
      <c r="AW3329">
        <f t="shared" si="1414"/>
        <v>0</v>
      </c>
      <c r="AX3329">
        <f t="shared" si="1415"/>
        <v>0</v>
      </c>
      <c r="AY3329">
        <f t="shared" si="1416"/>
        <v>0</v>
      </c>
    </row>
    <row r="3330" spans="1:51" ht="15" customHeight="1">
      <c r="A3330" s="166"/>
      <c r="B3330" s="7"/>
      <c r="C3330" s="64" t="s">
        <v>79</v>
      </c>
      <c r="D3330" s="410" t="s">
        <v>314</v>
      </c>
      <c r="E3330" s="411"/>
      <c r="F3330" s="411"/>
      <c r="G3330" s="411"/>
      <c r="H3330" s="411"/>
      <c r="I3330" s="411"/>
      <c r="J3330" s="411"/>
      <c r="K3330" s="411"/>
      <c r="L3330" s="412"/>
      <c r="M3330" s="320"/>
      <c r="N3330" s="320"/>
      <c r="O3330" s="320"/>
      <c r="P3330" s="320"/>
      <c r="Q3330" s="320"/>
      <c r="R3330" s="320"/>
      <c r="S3330" s="320"/>
      <c r="T3330" s="320"/>
      <c r="U3330" s="320"/>
      <c r="V3330" s="320"/>
      <c r="W3330" s="320"/>
      <c r="X3330" s="320"/>
      <c r="Y3330" s="320"/>
      <c r="Z3330" s="320"/>
      <c r="AA3330" s="320"/>
      <c r="AB3330" s="320"/>
      <c r="AC3330" s="320"/>
      <c r="AD3330" s="320"/>
      <c r="AG3330">
        <f t="shared" si="1406"/>
        <v>0</v>
      </c>
      <c r="AH3330">
        <f t="shared" si="1407"/>
        <v>0</v>
      </c>
      <c r="AI3330">
        <f t="shared" si="1408"/>
        <v>0</v>
      </c>
      <c r="AJ3330">
        <f t="shared" si="1409"/>
        <v>0</v>
      </c>
      <c r="AL3330">
        <f t="shared" si="1410"/>
        <v>0</v>
      </c>
      <c r="AP3330">
        <f t="shared" si="1411"/>
        <v>0</v>
      </c>
      <c r="AQ3330">
        <f t="shared" si="1412"/>
        <v>0</v>
      </c>
      <c r="AS3330">
        <f t="shared" si="1413"/>
        <v>0</v>
      </c>
      <c r="AW3330">
        <f t="shared" si="1414"/>
        <v>0</v>
      </c>
      <c r="AX3330">
        <f t="shared" si="1415"/>
        <v>0</v>
      </c>
      <c r="AY3330">
        <f t="shared" si="1416"/>
        <v>0</v>
      </c>
    </row>
    <row r="3331" spans="1:51" ht="15" customHeight="1">
      <c r="A3331" s="166"/>
      <c r="B3331" s="7"/>
      <c r="C3331" s="64" t="s">
        <v>80</v>
      </c>
      <c r="D3331" s="410" t="s">
        <v>315</v>
      </c>
      <c r="E3331" s="411"/>
      <c r="F3331" s="411"/>
      <c r="G3331" s="411"/>
      <c r="H3331" s="411"/>
      <c r="I3331" s="411"/>
      <c r="J3331" s="411"/>
      <c r="K3331" s="411"/>
      <c r="L3331" s="412"/>
      <c r="M3331" s="320"/>
      <c r="N3331" s="320"/>
      <c r="O3331" s="320"/>
      <c r="P3331" s="320"/>
      <c r="Q3331" s="320"/>
      <c r="R3331" s="320"/>
      <c r="S3331" s="320"/>
      <c r="T3331" s="320"/>
      <c r="U3331" s="320"/>
      <c r="V3331" s="320"/>
      <c r="W3331" s="320"/>
      <c r="X3331" s="320"/>
      <c r="Y3331" s="320"/>
      <c r="Z3331" s="320"/>
      <c r="AA3331" s="320"/>
      <c r="AB3331" s="320"/>
      <c r="AC3331" s="320"/>
      <c r="AD3331" s="320"/>
      <c r="AG3331">
        <f t="shared" si="1406"/>
        <v>0</v>
      </c>
      <c r="AH3331">
        <f t="shared" si="1407"/>
        <v>0</v>
      </c>
      <c r="AI3331">
        <f t="shared" si="1408"/>
        <v>0</v>
      </c>
      <c r="AJ3331">
        <f t="shared" si="1409"/>
        <v>0</v>
      </c>
      <c r="AL3331">
        <f t="shared" si="1410"/>
        <v>0</v>
      </c>
      <c r="AP3331">
        <f t="shared" si="1411"/>
        <v>0</v>
      </c>
      <c r="AQ3331">
        <f t="shared" si="1412"/>
        <v>0</v>
      </c>
      <c r="AS3331">
        <f t="shared" si="1413"/>
        <v>0</v>
      </c>
      <c r="AW3331">
        <f t="shared" si="1414"/>
        <v>0</v>
      </c>
      <c r="AX3331">
        <f t="shared" si="1415"/>
        <v>0</v>
      </c>
      <c r="AY3331">
        <f t="shared" si="1416"/>
        <v>0</v>
      </c>
    </row>
    <row r="3332" spans="1:51" ht="15" customHeight="1">
      <c r="A3332" s="166"/>
      <c r="B3332" s="7"/>
      <c r="C3332" s="64" t="s">
        <v>81</v>
      </c>
      <c r="D3332" s="410" t="s">
        <v>316</v>
      </c>
      <c r="E3332" s="411"/>
      <c r="F3332" s="411"/>
      <c r="G3332" s="411"/>
      <c r="H3332" s="411"/>
      <c r="I3332" s="411"/>
      <c r="J3332" s="411"/>
      <c r="K3332" s="411"/>
      <c r="L3332" s="412"/>
      <c r="M3332" s="320"/>
      <c r="N3332" s="320"/>
      <c r="O3332" s="320"/>
      <c r="P3332" s="320"/>
      <c r="Q3332" s="320"/>
      <c r="R3332" s="320"/>
      <c r="S3332" s="320"/>
      <c r="T3332" s="320"/>
      <c r="U3332" s="320"/>
      <c r="V3332" s="320"/>
      <c r="W3332" s="320"/>
      <c r="X3332" s="320"/>
      <c r="Y3332" s="320"/>
      <c r="Z3332" s="320"/>
      <c r="AA3332" s="320"/>
      <c r="AB3332" s="320"/>
      <c r="AC3332" s="320"/>
      <c r="AD3332" s="320"/>
      <c r="AG3332">
        <f t="shared" si="1406"/>
        <v>0</v>
      </c>
      <c r="AH3332">
        <f t="shared" si="1407"/>
        <v>0</v>
      </c>
      <c r="AI3332">
        <f t="shared" si="1408"/>
        <v>0</v>
      </c>
      <c r="AJ3332">
        <f t="shared" si="1409"/>
        <v>0</v>
      </c>
      <c r="AL3332">
        <f t="shared" si="1410"/>
        <v>0</v>
      </c>
      <c r="AP3332">
        <f t="shared" si="1411"/>
        <v>0</v>
      </c>
      <c r="AQ3332">
        <f t="shared" si="1412"/>
        <v>0</v>
      </c>
      <c r="AS3332">
        <f t="shared" si="1413"/>
        <v>0</v>
      </c>
      <c r="AW3332">
        <f t="shared" si="1414"/>
        <v>0</v>
      </c>
      <c r="AX3332">
        <f t="shared" si="1415"/>
        <v>0</v>
      </c>
      <c r="AY3332">
        <f t="shared" si="1416"/>
        <v>0</v>
      </c>
    </row>
    <row r="3333" spans="1:51" ht="15" customHeight="1">
      <c r="A3333" s="166"/>
      <c r="B3333" s="7"/>
      <c r="C3333" s="64" t="s">
        <v>82</v>
      </c>
      <c r="D3333" s="410" t="s">
        <v>317</v>
      </c>
      <c r="E3333" s="411"/>
      <c r="F3333" s="411"/>
      <c r="G3333" s="411"/>
      <c r="H3333" s="411"/>
      <c r="I3333" s="411"/>
      <c r="J3333" s="411"/>
      <c r="K3333" s="411"/>
      <c r="L3333" s="412"/>
      <c r="M3333" s="320"/>
      <c r="N3333" s="320"/>
      <c r="O3333" s="320"/>
      <c r="P3333" s="320"/>
      <c r="Q3333" s="320"/>
      <c r="R3333" s="320"/>
      <c r="S3333" s="320"/>
      <c r="T3333" s="320"/>
      <c r="U3333" s="320"/>
      <c r="V3333" s="320"/>
      <c r="W3333" s="320"/>
      <c r="X3333" s="320"/>
      <c r="Y3333" s="320"/>
      <c r="Z3333" s="320"/>
      <c r="AA3333" s="320"/>
      <c r="AB3333" s="320"/>
      <c r="AC3333" s="320"/>
      <c r="AD3333" s="320"/>
      <c r="AG3333">
        <f t="shared" si="1406"/>
        <v>0</v>
      </c>
      <c r="AH3333">
        <f t="shared" si="1407"/>
        <v>0</v>
      </c>
      <c r="AI3333">
        <f t="shared" si="1408"/>
        <v>0</v>
      </c>
      <c r="AJ3333">
        <f t="shared" si="1409"/>
        <v>0</v>
      </c>
      <c r="AL3333">
        <f t="shared" si="1410"/>
        <v>0</v>
      </c>
      <c r="AP3333">
        <f t="shared" si="1411"/>
        <v>0</v>
      </c>
      <c r="AQ3333">
        <f t="shared" si="1412"/>
        <v>0</v>
      </c>
      <c r="AS3333">
        <f t="shared" si="1413"/>
        <v>0</v>
      </c>
      <c r="AW3333">
        <f t="shared" si="1414"/>
        <v>0</v>
      </c>
      <c r="AX3333">
        <f t="shared" si="1415"/>
        <v>0</v>
      </c>
      <c r="AY3333">
        <f t="shared" si="1416"/>
        <v>0</v>
      </c>
    </row>
    <row r="3334" spans="1:51" ht="15" customHeight="1">
      <c r="A3334" s="166"/>
      <c r="B3334" s="7"/>
      <c r="C3334" s="64" t="s">
        <v>83</v>
      </c>
      <c r="D3334" s="410" t="s">
        <v>318</v>
      </c>
      <c r="E3334" s="411"/>
      <c r="F3334" s="411"/>
      <c r="G3334" s="411"/>
      <c r="H3334" s="411"/>
      <c r="I3334" s="411"/>
      <c r="J3334" s="411"/>
      <c r="K3334" s="411"/>
      <c r="L3334" s="412"/>
      <c r="M3334" s="320"/>
      <c r="N3334" s="320"/>
      <c r="O3334" s="320"/>
      <c r="P3334" s="320"/>
      <c r="Q3334" s="320"/>
      <c r="R3334" s="320"/>
      <c r="S3334" s="320"/>
      <c r="T3334" s="320"/>
      <c r="U3334" s="320"/>
      <c r="V3334" s="320"/>
      <c r="W3334" s="320"/>
      <c r="X3334" s="320"/>
      <c r="Y3334" s="320"/>
      <c r="Z3334" s="320"/>
      <c r="AA3334" s="320"/>
      <c r="AB3334" s="320"/>
      <c r="AC3334" s="320"/>
      <c r="AD3334" s="320"/>
      <c r="AG3334">
        <f t="shared" si="1406"/>
        <v>0</v>
      </c>
      <c r="AH3334">
        <f t="shared" si="1407"/>
        <v>0</v>
      </c>
      <c r="AI3334">
        <f t="shared" si="1408"/>
        <v>0</v>
      </c>
      <c r="AJ3334">
        <f t="shared" si="1409"/>
        <v>0</v>
      </c>
      <c r="AL3334">
        <f t="shared" si="1410"/>
        <v>0</v>
      </c>
      <c r="AM3334">
        <f>IF(OR(COUNTBLANK(M3335:AD3335)=18,M3335="x",P3335="NA",P3335="NS"),0,IF(AND(OR(P3335&gt;0,S3335&gt;0,V3335&gt;0),F3338=""),1,0))</f>
        <v>0</v>
      </c>
      <c r="AP3334">
        <f t="shared" si="1411"/>
        <v>0</v>
      </c>
      <c r="AQ3334">
        <f t="shared" si="1412"/>
        <v>0</v>
      </c>
      <c r="AS3334">
        <f t="shared" si="1413"/>
        <v>0</v>
      </c>
      <c r="AW3334">
        <f t="shared" si="1414"/>
        <v>0</v>
      </c>
      <c r="AX3334">
        <f t="shared" si="1415"/>
        <v>0</v>
      </c>
      <c r="AY3334">
        <f t="shared" si="1416"/>
        <v>0</v>
      </c>
    </row>
    <row r="3335" spans="1:51" ht="15" customHeight="1">
      <c r="A3335" s="166"/>
      <c r="B3335" s="7"/>
      <c r="C3335" s="64" t="s">
        <v>84</v>
      </c>
      <c r="D3335" s="410" t="s">
        <v>289</v>
      </c>
      <c r="E3335" s="411"/>
      <c r="F3335" s="411"/>
      <c r="G3335" s="411"/>
      <c r="H3335" s="411"/>
      <c r="I3335" s="411"/>
      <c r="J3335" s="411"/>
      <c r="K3335" s="411"/>
      <c r="L3335" s="412"/>
      <c r="M3335" s="320"/>
      <c r="N3335" s="320"/>
      <c r="O3335" s="320"/>
      <c r="P3335" s="320"/>
      <c r="Q3335" s="320"/>
      <c r="R3335" s="320"/>
      <c r="S3335" s="320"/>
      <c r="T3335" s="320"/>
      <c r="U3335" s="320"/>
      <c r="V3335" s="320"/>
      <c r="W3335" s="320"/>
      <c r="X3335" s="320"/>
      <c r="Y3335" s="320"/>
      <c r="Z3335" s="320"/>
      <c r="AA3335" s="320"/>
      <c r="AB3335" s="320"/>
      <c r="AC3335" s="320"/>
      <c r="AD3335" s="320"/>
      <c r="AG3335">
        <f t="shared" si="1406"/>
        <v>0</v>
      </c>
      <c r="AH3335">
        <f t="shared" si="1407"/>
        <v>0</v>
      </c>
      <c r="AI3335">
        <f t="shared" si="1408"/>
        <v>0</v>
      </c>
      <c r="AJ3335">
        <f t="shared" si="1409"/>
        <v>0</v>
      </c>
      <c r="AL3335">
        <f t="shared" si="1410"/>
        <v>0</v>
      </c>
      <c r="AM3335">
        <f>IF(AND(OR(P3335&lt;=0,S3335&lt;=0,V3335&lt;=0,M3335="X"),F3338&lt;&gt;""),1,0)</f>
        <v>0</v>
      </c>
      <c r="AP3335">
        <f t="shared" si="1411"/>
        <v>0</v>
      </c>
      <c r="AQ3335">
        <f t="shared" si="1412"/>
        <v>0</v>
      </c>
      <c r="AS3335">
        <f t="shared" si="1413"/>
        <v>0</v>
      </c>
      <c r="AW3335">
        <f t="shared" si="1414"/>
        <v>0</v>
      </c>
      <c r="AX3335">
        <f t="shared" si="1415"/>
        <v>0</v>
      </c>
      <c r="AY3335">
        <f t="shared" si="1416"/>
        <v>0</v>
      </c>
    </row>
    <row r="3336" spans="1:51" ht="15">
      <c r="A3336" s="152"/>
      <c r="B3336"/>
      <c r="C3336" s="4"/>
      <c r="D3336" s="4"/>
      <c r="E3336" s="4"/>
      <c r="F3336" s="4"/>
      <c r="G3336" s="4"/>
      <c r="H3336" s="4"/>
      <c r="I3336" s="4"/>
      <c r="J3336" s="4"/>
      <c r="K3336" s="4"/>
      <c r="L3336" s="4"/>
      <c r="M3336" s="4"/>
      <c r="N3336" s="4"/>
      <c r="O3336" s="145" t="s">
        <v>193</v>
      </c>
      <c r="P3336" s="263">
        <f>IF(AND(SUM(P3319:R3335)=0,COUNTIF(P3319:R3335,"NS")&gt;0),"NS",
IF(AND(SUM(P3319:R3335)=0,COUNTIF(P3319:R3335,0)&gt;0),0,
IF(AND(SUM(P3319:R3335)=0,COUNTIF(P3319:R3335,"NA")&gt;0),"NA",
SUM(P3319:R3335))))</f>
        <v>0</v>
      </c>
      <c r="Q3336" s="263"/>
      <c r="R3336" s="263"/>
      <c r="S3336" s="260">
        <f t="shared" ref="S3336" si="1417">IF(AND(SUM(S3319:U3335)=0,COUNTIF(S3319:U3335,"NS")&gt;0),"NS",
IF(AND(SUM(S3319:U3335)=0,COUNTIF(S3319:U3335,0)&gt;0),0,
IF(AND(SUM(S3319:U3335)=0,COUNTIF(S3319:U3335,"NA")&gt;0),"NA",
SUM(S3319:U3335))))</f>
        <v>0</v>
      </c>
      <c r="T3336" s="261"/>
      <c r="U3336" s="262"/>
      <c r="V3336" s="260">
        <f t="shared" ref="V3336" si="1418">IF(AND(SUM(V3319:X3335)=0,COUNTIF(V3319:X3335,"NS")&gt;0),"NS",
IF(AND(SUM(V3319:X3335)=0,COUNTIF(V3319:X3335,0)&gt;0),0,
IF(AND(SUM(V3319:X3335)=0,COUNTIF(V3319:X3335,"NA")&gt;0),"NA",
SUM(V3319:X3335))))</f>
        <v>0</v>
      </c>
      <c r="W3336" s="261"/>
      <c r="X3336" s="262"/>
      <c r="Y3336" s="260">
        <f t="shared" ref="Y3336" si="1419">IF(AND(SUM(Y3319:AA3335)=0,COUNTIF(Y3319:AA3335,"NS")&gt;0),"NS",
IF(AND(SUM(Y3319:AA3335)=0,COUNTIF(Y3319:AA3335,0)&gt;0),0,
IF(AND(SUM(Y3319:AA3335)=0,COUNTIF(Y3319:AA3335,"NA")&gt;0),"NA",
SUM(Y3319:AA3335))))</f>
        <v>0</v>
      </c>
      <c r="Z3336" s="261"/>
      <c r="AA3336" s="262"/>
      <c r="AB3336" s="260">
        <f t="shared" ref="AB3336" si="1420">IF(AND(SUM(AB3319:AD3335)=0,COUNTIF(AB3319:AD3335,"NS")&gt;0),"NS",
IF(AND(SUM(AB3319:AD3335)=0,COUNTIF(AB3319:AD3335,0)&gt;0),0,
IF(AND(SUM(AB3319:AD3335)=0,COUNTIF(AB3319:AD3335,"NA")&gt;0),"NA",
SUM(AB3319:AD3335))))</f>
        <v>0</v>
      </c>
      <c r="AC3336" s="261"/>
      <c r="AD3336" s="262"/>
      <c r="AJ3336" s="96">
        <f>SUM(AJ3319:AJ3335)</f>
        <v>0</v>
      </c>
      <c r="AL3336" s="96">
        <f t="shared" ref="AL3336:AQ3336" si="1421">SUM(AL3319:AL3335)</f>
        <v>0</v>
      </c>
      <c r="AM3336" s="96">
        <f t="shared" si="1421"/>
        <v>0</v>
      </c>
      <c r="AN3336" s="96">
        <f t="shared" si="1421"/>
        <v>0</v>
      </c>
      <c r="AO3336" s="96">
        <f t="shared" si="1421"/>
        <v>0</v>
      </c>
      <c r="AP3336" s="96">
        <f t="shared" si="1421"/>
        <v>0</v>
      </c>
      <c r="AQ3336" s="96">
        <f t="shared" si="1421"/>
        <v>0</v>
      </c>
      <c r="AS3336" s="96">
        <f t="shared" ref="AS3336:AY3336" si="1422">SUM(AS3319:AS3335)</f>
        <v>0</v>
      </c>
      <c r="AT3336" s="96">
        <f t="shared" si="1422"/>
        <v>0</v>
      </c>
      <c r="AU3336" s="96">
        <f t="shared" si="1422"/>
        <v>0</v>
      </c>
      <c r="AV3336" s="96">
        <f t="shared" si="1422"/>
        <v>0</v>
      </c>
      <c r="AW3336" s="96">
        <f t="shared" si="1422"/>
        <v>0</v>
      </c>
      <c r="AX3336" s="96">
        <f t="shared" si="1422"/>
        <v>0</v>
      </c>
      <c r="AY3336" s="96">
        <f t="shared" si="1422"/>
        <v>0</v>
      </c>
    </row>
    <row r="3337" spans="1:51" ht="15" customHeight="1">
      <c r="A3337" s="166"/>
      <c r="B3337" s="7"/>
      <c r="C3337" s="1"/>
      <c r="D3337" s="6"/>
      <c r="E3337" s="6"/>
      <c r="F3337" s="6"/>
      <c r="G3337" s="6"/>
      <c r="H3337" s="6"/>
      <c r="I3337" s="6"/>
      <c r="J3337" s="6"/>
      <c r="K3337" s="6"/>
      <c r="L3337" s="6"/>
      <c r="M3337" s="6"/>
      <c r="N3337" s="6"/>
      <c r="O3337" s="6"/>
      <c r="P3337" s="6"/>
      <c r="Q3337" s="6"/>
      <c r="R3337" s="6"/>
      <c r="S3337" s="6"/>
      <c r="T3337" s="6"/>
      <c r="U3337" s="6"/>
      <c r="V3337" s="6"/>
      <c r="W3337" s="6"/>
      <c r="X3337" s="8"/>
      <c r="Y3337" s="8"/>
      <c r="Z3337" s="8"/>
      <c r="AA3337" s="8"/>
      <c r="AB3337" s="8"/>
      <c r="AC3337" s="8"/>
      <c r="AD3337" s="8"/>
      <c r="AQ3337" s="96">
        <f>+AP3336+AQ3336+AW3336+AX3336+AY3336</f>
        <v>0</v>
      </c>
      <c r="AV3337" s="96">
        <f>AN3336+AO3336+AT3336+AU3336+AV3336</f>
        <v>0</v>
      </c>
    </row>
    <row r="3338" spans="1:51" ht="45" customHeight="1">
      <c r="A3338" s="166"/>
      <c r="B3338" s="7"/>
      <c r="C3338" s="366" t="s">
        <v>1409</v>
      </c>
      <c r="D3338" s="366"/>
      <c r="E3338" s="366"/>
      <c r="F3338" s="317"/>
      <c r="G3338" s="280"/>
      <c r="H3338" s="280"/>
      <c r="I3338" s="280"/>
      <c r="J3338" s="280"/>
      <c r="K3338" s="280"/>
      <c r="L3338" s="280"/>
      <c r="M3338" s="280"/>
      <c r="N3338" s="280"/>
      <c r="O3338" s="280"/>
      <c r="P3338" s="280"/>
      <c r="Q3338" s="280"/>
      <c r="R3338" s="280"/>
      <c r="S3338" s="280"/>
      <c r="T3338" s="280"/>
      <c r="U3338" s="280"/>
      <c r="V3338" s="280"/>
      <c r="W3338" s="280"/>
      <c r="X3338" s="280"/>
      <c r="Y3338" s="280"/>
      <c r="Z3338" s="280"/>
      <c r="AA3338" s="280"/>
      <c r="AB3338" s="280"/>
      <c r="AC3338" s="280"/>
      <c r="AD3338" s="318"/>
      <c r="AG3338" s="109">
        <f>IF(OR(COUNTBLANK(M3335:AD3335)=18,P3335="NS",P3335="NA",P3335=0),0,IF(P3335&gt;0,1,0))</f>
        <v>0</v>
      </c>
      <c r="AV3338" s="96">
        <f>AQ3337+AV3337</f>
        <v>0</v>
      </c>
    </row>
    <row r="3339" spans="1:51" ht="15" customHeight="1">
      <c r="A3339" s="152"/>
      <c r="B3339"/>
      <c r="C3339"/>
      <c r="D3339"/>
      <c r="E3339"/>
      <c r="F3339"/>
      <c r="G3339"/>
      <c r="H3339"/>
      <c r="I3339"/>
      <c r="J3339" s="4"/>
      <c r="K3339" s="4"/>
      <c r="L3339" s="4"/>
      <c r="M3339" s="165"/>
      <c r="N3339" s="6"/>
      <c r="O3339" s="6"/>
      <c r="P3339" s="6"/>
      <c r="Q3339" s="6"/>
      <c r="R3339" s="6"/>
      <c r="S3339" s="6"/>
      <c r="T3339" s="6"/>
      <c r="U3339" s="6"/>
      <c r="V3339" s="6"/>
      <c r="W3339" s="6"/>
      <c r="X3339" s="6"/>
      <c r="Y3339" s="6"/>
      <c r="Z3339" s="6"/>
      <c r="AA3339" s="6"/>
      <c r="AB3339" s="6"/>
      <c r="AC3339" s="6"/>
      <c r="AD3339" s="6"/>
    </row>
    <row r="3340" spans="1:51" ht="24" customHeight="1">
      <c r="A3340" s="152"/>
      <c r="B3340"/>
      <c r="C3340" s="340" t="s">
        <v>194</v>
      </c>
      <c r="D3340" s="340"/>
      <c r="E3340" s="340"/>
      <c r="F3340" s="340"/>
      <c r="G3340" s="340"/>
      <c r="H3340" s="340"/>
      <c r="I3340" s="340"/>
      <c r="J3340" s="340"/>
      <c r="K3340" s="340"/>
      <c r="L3340" s="340"/>
      <c r="M3340" s="340"/>
      <c r="N3340" s="340"/>
      <c r="O3340" s="340"/>
      <c r="P3340" s="340"/>
      <c r="Q3340" s="340"/>
      <c r="R3340" s="340"/>
      <c r="S3340" s="340"/>
      <c r="T3340" s="340"/>
      <c r="U3340" s="340"/>
      <c r="V3340" s="340"/>
      <c r="W3340" s="340"/>
      <c r="X3340" s="340"/>
      <c r="Y3340" s="340"/>
      <c r="Z3340" s="340"/>
      <c r="AA3340" s="340"/>
      <c r="AB3340" s="340"/>
      <c r="AC3340" s="340"/>
      <c r="AD3340" s="340"/>
    </row>
    <row r="3341" spans="1:51" ht="60" customHeight="1">
      <c r="A3341" s="152"/>
      <c r="B3341"/>
      <c r="C3341" s="367"/>
      <c r="D3341" s="368"/>
      <c r="E3341" s="368"/>
      <c r="F3341" s="368"/>
      <c r="G3341" s="368"/>
      <c r="H3341" s="368"/>
      <c r="I3341" s="368"/>
      <c r="J3341" s="368"/>
      <c r="K3341" s="368"/>
      <c r="L3341" s="368"/>
      <c r="M3341" s="368"/>
      <c r="N3341" s="368"/>
      <c r="O3341" s="368"/>
      <c r="P3341" s="368"/>
      <c r="Q3341" s="368"/>
      <c r="R3341" s="368"/>
      <c r="S3341" s="368"/>
      <c r="T3341" s="368"/>
      <c r="U3341" s="368"/>
      <c r="V3341" s="368"/>
      <c r="W3341" s="368"/>
      <c r="X3341" s="368"/>
      <c r="Y3341" s="368"/>
      <c r="Z3341" s="368"/>
      <c r="AA3341" s="368"/>
      <c r="AB3341" s="368"/>
      <c r="AC3341" s="368"/>
      <c r="AD3341" s="369"/>
    </row>
    <row r="3342" spans="1:51" ht="15" customHeight="1">
      <c r="B3342" s="283" t="str">
        <f>IF(AJ3336=0,"","Error: verificar sumas por fila.")</f>
        <v/>
      </c>
      <c r="C3342" s="283"/>
      <c r="D3342" s="283"/>
      <c r="E3342" s="283"/>
      <c r="F3342" s="283"/>
      <c r="G3342" s="283"/>
      <c r="H3342" s="283"/>
      <c r="I3342" s="283"/>
      <c r="J3342" s="283"/>
      <c r="K3342" s="283"/>
      <c r="L3342" s="283"/>
      <c r="M3342" s="283"/>
      <c r="N3342" s="283"/>
      <c r="O3342" s="283"/>
      <c r="P3342" s="283"/>
      <c r="Q3342" s="283"/>
      <c r="R3342" s="283"/>
      <c r="S3342" s="283"/>
      <c r="T3342" s="283"/>
      <c r="U3342" s="283"/>
      <c r="V3342" s="283"/>
      <c r="W3342" s="283"/>
      <c r="X3342" s="283"/>
      <c r="Y3342" s="283"/>
      <c r="Z3342" s="283"/>
      <c r="AA3342" s="283"/>
      <c r="AB3342" s="283"/>
      <c r="AC3342" s="283"/>
      <c r="AD3342" s="283"/>
    </row>
    <row r="3343" spans="1:51" ht="15" customHeight="1">
      <c r="B3343" s="283" t="str">
        <f>IF(AV3338=0,"",IF(AQ3337&gt;0,"Error: verificar la consistencia por tema con la Pregunta 30.","Error: verificar la suma de las cantidades con la Pregunta 30."))</f>
        <v/>
      </c>
      <c r="C3343" s="283"/>
      <c r="D3343" s="283"/>
      <c r="E3343" s="283"/>
      <c r="F3343" s="283"/>
      <c r="G3343" s="283"/>
      <c r="H3343" s="283"/>
      <c r="I3343" s="283"/>
      <c r="J3343" s="283"/>
      <c r="K3343" s="283"/>
      <c r="L3343" s="283"/>
      <c r="M3343" s="283"/>
      <c r="N3343" s="283"/>
      <c r="O3343" s="283"/>
      <c r="P3343" s="283"/>
      <c r="Q3343" s="283"/>
      <c r="R3343" s="283"/>
      <c r="S3343" s="283"/>
      <c r="T3343" s="283"/>
      <c r="U3343" s="283"/>
      <c r="V3343" s="283"/>
      <c r="W3343" s="283"/>
      <c r="X3343" s="283"/>
      <c r="Y3343" s="283"/>
      <c r="Z3343" s="283"/>
      <c r="AA3343" s="283"/>
      <c r="AB3343" s="283"/>
      <c r="AC3343" s="283"/>
      <c r="AD3343" s="283"/>
    </row>
    <row r="3344" spans="1:51" ht="15" customHeight="1">
      <c r="B3344" s="283" t="str">
        <f>IF(AS3336=0,"","Error: verificar la consistencia entre las Acciones formativas impartidas y concluidas y Acciones formativas impartidas.")</f>
        <v/>
      </c>
      <c r="C3344" s="283"/>
      <c r="D3344" s="283"/>
      <c r="E3344" s="283"/>
      <c r="F3344" s="283"/>
      <c r="G3344" s="283"/>
      <c r="H3344" s="283"/>
      <c r="I3344" s="283"/>
      <c r="J3344" s="283"/>
      <c r="K3344" s="283"/>
      <c r="L3344" s="283"/>
      <c r="M3344" s="283"/>
      <c r="N3344" s="283"/>
      <c r="O3344" s="283"/>
      <c r="P3344" s="283"/>
      <c r="Q3344" s="283"/>
      <c r="R3344" s="283"/>
      <c r="S3344" s="283"/>
      <c r="T3344" s="283"/>
      <c r="U3344" s="283"/>
      <c r="V3344" s="283"/>
      <c r="W3344" s="283"/>
      <c r="X3344" s="283"/>
      <c r="Y3344" s="283"/>
      <c r="Z3344" s="283"/>
      <c r="AA3344" s="283"/>
      <c r="AB3344" s="283"/>
      <c r="AC3344" s="283"/>
      <c r="AD3344" s="283"/>
    </row>
    <row r="3345" spans="2:34" ht="15" customHeight="1">
      <c r="B3345" s="283" t="str">
        <f>IF(AM3336=0,"",IF(AM3334&gt;0,"Error: debe especificar la opción Otro tema (especifique).","Error: no debe presentar información en el recuadro (especifique)."))</f>
        <v/>
      </c>
      <c r="C3345" s="283"/>
      <c r="D3345" s="283"/>
      <c r="E3345" s="283"/>
      <c r="F3345" s="283"/>
      <c r="G3345" s="283"/>
      <c r="H3345" s="283"/>
      <c r="I3345" s="283"/>
      <c r="J3345" s="283"/>
      <c r="K3345" s="283"/>
      <c r="L3345" s="283"/>
      <c r="M3345" s="283"/>
      <c r="N3345" s="283"/>
      <c r="O3345" s="283"/>
      <c r="P3345" s="283"/>
      <c r="Q3345" s="283"/>
      <c r="R3345" s="283"/>
      <c r="S3345" s="283"/>
      <c r="T3345" s="283"/>
      <c r="U3345" s="283"/>
      <c r="V3345" s="283"/>
      <c r="W3345" s="283"/>
      <c r="X3345" s="283"/>
      <c r="Y3345" s="283"/>
      <c r="Z3345" s="283"/>
      <c r="AA3345" s="283"/>
      <c r="AB3345" s="283"/>
      <c r="AC3345" s="283"/>
      <c r="AD3345" s="283"/>
    </row>
    <row r="3346" spans="2:34" ht="15" customHeight="1">
      <c r="B3346" s="315" t="str">
        <f>IF(AL3336=0,"","Error: debe completar toda la información requerida.")</f>
        <v/>
      </c>
      <c r="C3346" s="315"/>
      <c r="D3346" s="315"/>
      <c r="E3346" s="315"/>
      <c r="F3346" s="315"/>
      <c r="G3346" s="315"/>
      <c r="H3346" s="315"/>
      <c r="I3346" s="315"/>
      <c r="J3346" s="315"/>
      <c r="K3346" s="315"/>
      <c r="L3346" s="315"/>
      <c r="M3346" s="315"/>
      <c r="N3346" s="315"/>
      <c r="O3346" s="315"/>
      <c r="P3346" s="315"/>
      <c r="Q3346" s="315"/>
      <c r="R3346" s="315"/>
      <c r="S3346" s="315"/>
      <c r="T3346" s="315"/>
      <c r="U3346" s="315"/>
      <c r="V3346" s="315"/>
      <c r="W3346" s="315"/>
      <c r="X3346" s="315"/>
      <c r="Y3346" s="315"/>
      <c r="Z3346" s="315"/>
      <c r="AA3346" s="315"/>
      <c r="AB3346" s="315"/>
      <c r="AC3346" s="315"/>
      <c r="AD3346" s="315"/>
    </row>
    <row r="3347" spans="2:34" ht="12.75" customHeight="1">
      <c r="B3347" s="371" t="str">
        <f>IF(AJ3336=0,"","Aleta: debe revisar el comentario realizado por el uso de NS.")</f>
        <v/>
      </c>
      <c r="C3347" s="371"/>
      <c r="D3347" s="371"/>
      <c r="E3347" s="371"/>
      <c r="F3347" s="371"/>
      <c r="G3347" s="371"/>
      <c r="H3347" s="371"/>
      <c r="I3347" s="371"/>
      <c r="J3347" s="371"/>
      <c r="K3347" s="371"/>
      <c r="L3347" s="371"/>
      <c r="M3347" s="371"/>
      <c r="N3347" s="371"/>
      <c r="O3347" s="371"/>
      <c r="P3347" s="371"/>
      <c r="Q3347" s="371"/>
      <c r="R3347" s="371"/>
      <c r="S3347" s="371"/>
      <c r="T3347" s="371"/>
      <c r="U3347" s="371"/>
      <c r="V3347" s="371"/>
      <c r="W3347" s="371"/>
      <c r="X3347" s="371"/>
      <c r="Y3347" s="371"/>
      <c r="Z3347" s="371"/>
      <c r="AA3347" s="371"/>
      <c r="AB3347" s="371"/>
      <c r="AC3347" s="371"/>
      <c r="AD3347" s="371"/>
      <c r="AG3347" t="s">
        <v>1527</v>
      </c>
      <c r="AH3347">
        <f>COUNTIF(M3319:AD3335,"NS")</f>
        <v>0</v>
      </c>
    </row>
    <row r="3348" spans="2:34" ht="12.75" customHeight="1"/>
  </sheetData>
  <sheetProtection algorithmName="SHA-512" hashValue="mzsQC+qu8IYm6wQ/3IBN2WmfCO+0zWLtBKOs5Cio9BQddAIVW1JnhXvAloRmysYx5qcHpHeNw+JI/NvCwjsrFQ==" saltValue="IFWaYhipHNnEc1U3FQx0Hg==" spinCount="100000" sheet="1" objects="1" scenarios="1"/>
  <mergeCells count="14124">
    <mergeCell ref="AB3330:AD3330"/>
    <mergeCell ref="D3331:L3331"/>
    <mergeCell ref="M3331:O3331"/>
    <mergeCell ref="P3331:R3331"/>
    <mergeCell ref="S3331:U3331"/>
    <mergeCell ref="V3331:X3331"/>
    <mergeCell ref="Y3331:AA3331"/>
    <mergeCell ref="AB3331:AD3331"/>
    <mergeCell ref="B3347:AD3347"/>
    <mergeCell ref="B3342:AD3342"/>
    <mergeCell ref="B3343:AD3343"/>
    <mergeCell ref="B3344:AD3344"/>
    <mergeCell ref="B3345:AD3345"/>
    <mergeCell ref="B3346:AD3346"/>
    <mergeCell ref="Y3333:AA3333"/>
    <mergeCell ref="AB3333:AD3333"/>
    <mergeCell ref="D3332:L3332"/>
    <mergeCell ref="M3332:O3332"/>
    <mergeCell ref="P3332:R3332"/>
    <mergeCell ref="S3332:U3332"/>
    <mergeCell ref="V3332:X3332"/>
    <mergeCell ref="Y3332:AA3332"/>
    <mergeCell ref="C3340:AD3340"/>
    <mergeCell ref="C3341:AD3341"/>
    <mergeCell ref="P3336:R3336"/>
    <mergeCell ref="S3336:U3336"/>
    <mergeCell ref="V3336:X3336"/>
    <mergeCell ref="Y3336:AA3336"/>
    <mergeCell ref="AB3336:AD3336"/>
    <mergeCell ref="C3338:E3338"/>
    <mergeCell ref="F3338:AD3338"/>
    <mergeCell ref="P3334:R3334"/>
    <mergeCell ref="S3334:U3334"/>
    <mergeCell ref="V3334:X3334"/>
    <mergeCell ref="Y3334:AA3334"/>
    <mergeCell ref="AB3332:AD3332"/>
    <mergeCell ref="D3333:L3333"/>
    <mergeCell ref="M3333:O3333"/>
    <mergeCell ref="P3333:R3333"/>
    <mergeCell ref="S3333:U3333"/>
    <mergeCell ref="V3333:X3333"/>
    <mergeCell ref="AB3334:AD3334"/>
    <mergeCell ref="D3335:L3335"/>
    <mergeCell ref="M3335:O3335"/>
    <mergeCell ref="P3335:R3335"/>
    <mergeCell ref="S3335:U3335"/>
    <mergeCell ref="V3335:X3335"/>
    <mergeCell ref="Y3335:AA3335"/>
    <mergeCell ref="AB3335:AD3335"/>
    <mergeCell ref="D3334:L3334"/>
    <mergeCell ref="M3334:O3334"/>
    <mergeCell ref="D3330:L3330"/>
    <mergeCell ref="M3330:O3330"/>
    <mergeCell ref="S3321:U3321"/>
    <mergeCell ref="V3321:X3321"/>
    <mergeCell ref="AB3322:AD3322"/>
    <mergeCell ref="D3323:L3323"/>
    <mergeCell ref="M3323:O3323"/>
    <mergeCell ref="P3323:R3323"/>
    <mergeCell ref="S3323:U3323"/>
    <mergeCell ref="V3323:X3323"/>
    <mergeCell ref="Y3323:AA3323"/>
    <mergeCell ref="AB3323:AD3323"/>
    <mergeCell ref="D3322:L3322"/>
    <mergeCell ref="M3322:O3322"/>
    <mergeCell ref="Y3325:AA3325"/>
    <mergeCell ref="AB3325:AD3325"/>
    <mergeCell ref="D3324:L3324"/>
    <mergeCell ref="M3324:O3324"/>
    <mergeCell ref="P3324:R3324"/>
    <mergeCell ref="S3324:U3324"/>
    <mergeCell ref="V3324:X3324"/>
    <mergeCell ref="Y3324:AA3324"/>
    <mergeCell ref="P3326:R3326"/>
    <mergeCell ref="S3326:U3326"/>
    <mergeCell ref="V3326:X3326"/>
    <mergeCell ref="Y3326:AA3326"/>
    <mergeCell ref="AB3324:AD3324"/>
    <mergeCell ref="D3325:L3325"/>
    <mergeCell ref="M3325:O3325"/>
    <mergeCell ref="P3325:R3325"/>
    <mergeCell ref="S3325:U3325"/>
    <mergeCell ref="V3325:X3325"/>
    <mergeCell ref="AB3326:AD3326"/>
    <mergeCell ref="M3329:O3329"/>
    <mergeCell ref="P3329:R3329"/>
    <mergeCell ref="S3329:U3329"/>
    <mergeCell ref="V3329:X3329"/>
    <mergeCell ref="D3327:L3327"/>
    <mergeCell ref="M3327:O3327"/>
    <mergeCell ref="P3327:R3327"/>
    <mergeCell ref="S3327:U3327"/>
    <mergeCell ref="V3327:X3327"/>
    <mergeCell ref="Y3327:AA3327"/>
    <mergeCell ref="AB3327:AD3327"/>
    <mergeCell ref="D3326:L3326"/>
    <mergeCell ref="M3326:O3326"/>
    <mergeCell ref="Y3329:AA3329"/>
    <mergeCell ref="AB3329:AD3329"/>
    <mergeCell ref="D3328:L3328"/>
    <mergeCell ref="M3328:O3328"/>
    <mergeCell ref="P3328:R3328"/>
    <mergeCell ref="S3328:U3328"/>
    <mergeCell ref="V3328:X3328"/>
    <mergeCell ref="Y3328:AA3328"/>
    <mergeCell ref="P3330:R3330"/>
    <mergeCell ref="S3330:U3330"/>
    <mergeCell ref="V3330:X3330"/>
    <mergeCell ref="Y3330:AA3330"/>
    <mergeCell ref="AB3328:AD3328"/>
    <mergeCell ref="D3329:L3329"/>
    <mergeCell ref="C3306:AD3306"/>
    <mergeCell ref="C3307:AD3307"/>
    <mergeCell ref="C3308:AD3308"/>
    <mergeCell ref="C3309:AD3309"/>
    <mergeCell ref="C3310:AD3310"/>
    <mergeCell ref="C3311:AD3311"/>
    <mergeCell ref="C3312:AD3312"/>
    <mergeCell ref="C3313:AD3313"/>
    <mergeCell ref="C3314:AD3314"/>
    <mergeCell ref="C3315:AD3315"/>
    <mergeCell ref="C3317:L3318"/>
    <mergeCell ref="M3317:O3318"/>
    <mergeCell ref="P3317:R3318"/>
    <mergeCell ref="S3317:U3318"/>
    <mergeCell ref="V3317:AD3317"/>
    <mergeCell ref="V3318:X3318"/>
    <mergeCell ref="Y3318:AA3318"/>
    <mergeCell ref="AB3318:AD3318"/>
    <mergeCell ref="D3319:L3319"/>
    <mergeCell ref="M3319:O3319"/>
    <mergeCell ref="P3319:R3319"/>
    <mergeCell ref="S3319:U3319"/>
    <mergeCell ref="V3319:X3319"/>
    <mergeCell ref="Y3319:AA3319"/>
    <mergeCell ref="AB3319:AD3319"/>
    <mergeCell ref="Y3321:AA3321"/>
    <mergeCell ref="AB3321:AD3321"/>
    <mergeCell ref="D3320:L3320"/>
    <mergeCell ref="M3320:O3320"/>
    <mergeCell ref="P3320:R3320"/>
    <mergeCell ref="S3320:U3320"/>
    <mergeCell ref="V3320:X3320"/>
    <mergeCell ref="Y3320:AA3320"/>
    <mergeCell ref="P3322:R3322"/>
    <mergeCell ref="S3322:U3322"/>
    <mergeCell ref="V3322:X3322"/>
    <mergeCell ref="Y3322:AA3322"/>
    <mergeCell ref="AB3320:AD3320"/>
    <mergeCell ref="D3321:L3321"/>
    <mergeCell ref="M3321:O3321"/>
    <mergeCell ref="P3321:R3321"/>
    <mergeCell ref="C3289:AD3289"/>
    <mergeCell ref="C3291:H3292"/>
    <mergeCell ref="I3291:P3291"/>
    <mergeCell ref="Q3291:X3291"/>
    <mergeCell ref="Y3291:AD3291"/>
    <mergeCell ref="I3292:J3292"/>
    <mergeCell ref="K3292:L3292"/>
    <mergeCell ref="M3292:N3292"/>
    <mergeCell ref="O3292:P3292"/>
    <mergeCell ref="Q3292:R3292"/>
    <mergeCell ref="S3292:T3292"/>
    <mergeCell ref="U3292:V3292"/>
    <mergeCell ref="W3292:X3292"/>
    <mergeCell ref="Y3292:Z3292"/>
    <mergeCell ref="AA3292:AB3292"/>
    <mergeCell ref="AC3292:AD3292"/>
    <mergeCell ref="C3293:H3293"/>
    <mergeCell ref="I3293:J3293"/>
    <mergeCell ref="K3293:L3293"/>
    <mergeCell ref="M3293:N3293"/>
    <mergeCell ref="O3293:P3293"/>
    <mergeCell ref="Q3293:R3293"/>
    <mergeCell ref="S3293:T3293"/>
    <mergeCell ref="U3293:V3293"/>
    <mergeCell ref="W3293:X3293"/>
    <mergeCell ref="Y3293:Z3293"/>
    <mergeCell ref="AA3293:AB3293"/>
    <mergeCell ref="AC3293:AD3293"/>
    <mergeCell ref="C3295:AD3295"/>
    <mergeCell ref="C3296:AD3296"/>
    <mergeCell ref="B3303:AD3303"/>
    <mergeCell ref="C3304:AD3304"/>
    <mergeCell ref="C3305:AD3305"/>
    <mergeCell ref="B3297:AD3297"/>
    <mergeCell ref="B3298:AD3298"/>
    <mergeCell ref="B3299:AD3299"/>
    <mergeCell ref="B3300:AD3300"/>
    <mergeCell ref="B3301:AD3301"/>
    <mergeCell ref="C3242:AD3242"/>
    <mergeCell ref="B3249:AD3249"/>
    <mergeCell ref="C3250:AD3250"/>
    <mergeCell ref="C3252:AD3252"/>
    <mergeCell ref="C3254:AD3254"/>
    <mergeCell ref="D3255:AD3255"/>
    <mergeCell ref="D3256:AD3256"/>
    <mergeCell ref="D3257:AD3257"/>
    <mergeCell ref="D3258:AD3258"/>
    <mergeCell ref="D3259:AD3259"/>
    <mergeCell ref="D3260:AD3260"/>
    <mergeCell ref="D3261:AD3261"/>
    <mergeCell ref="D3262:AD3262"/>
    <mergeCell ref="D3263:AD3263"/>
    <mergeCell ref="D3264:AD3264"/>
    <mergeCell ref="C3251:AD3251"/>
    <mergeCell ref="C3266:AD3266"/>
    <mergeCell ref="C3267:AD3267"/>
    <mergeCell ref="B3274:AD3274"/>
    <mergeCell ref="B3275:AD3275"/>
    <mergeCell ref="C3276:AD3276"/>
    <mergeCell ref="C3277:AD3277"/>
    <mergeCell ref="B3278:AD3278"/>
    <mergeCell ref="C3279:AD3279"/>
    <mergeCell ref="D3280:AD3280"/>
    <mergeCell ref="D3281:AD3281"/>
    <mergeCell ref="D3282:AD3282"/>
    <mergeCell ref="B3284:AD3284"/>
    <mergeCell ref="C3285:AD3285"/>
    <mergeCell ref="B3244:AD3244"/>
    <mergeCell ref="C3286:AD3286"/>
    <mergeCell ref="C3287:AD3287"/>
    <mergeCell ref="C3288:AD3288"/>
    <mergeCell ref="D3216:J3216"/>
    <mergeCell ref="M3216:S3216"/>
    <mergeCell ref="V3216:AD3216"/>
    <mergeCell ref="D3217:J3217"/>
    <mergeCell ref="M3217:S3217"/>
    <mergeCell ref="V3217:AD3217"/>
    <mergeCell ref="D3218:J3218"/>
    <mergeCell ref="M3218:S3218"/>
    <mergeCell ref="V3218:AD3218"/>
    <mergeCell ref="D3219:J3219"/>
    <mergeCell ref="M3219:S3219"/>
    <mergeCell ref="V3219:AD3219"/>
    <mergeCell ref="D3220:J3220"/>
    <mergeCell ref="M3220:S3220"/>
    <mergeCell ref="V3220:AD3220"/>
    <mergeCell ref="D3221:J3221"/>
    <mergeCell ref="M3221:S3221"/>
    <mergeCell ref="V3221:AD3221"/>
    <mergeCell ref="D3222:J3222"/>
    <mergeCell ref="V3222:AD3222"/>
    <mergeCell ref="C3224:AD3224"/>
    <mergeCell ref="C3225:AD3225"/>
    <mergeCell ref="B3232:AD3232"/>
    <mergeCell ref="B3233:AD3233"/>
    <mergeCell ref="B3226:AD3226"/>
    <mergeCell ref="B3227:AD3227"/>
    <mergeCell ref="B3228:AD3228"/>
    <mergeCell ref="B3229:AD3229"/>
    <mergeCell ref="B3230:AD3230"/>
    <mergeCell ref="C3234:AD3234"/>
    <mergeCell ref="B3236:AD3236"/>
    <mergeCell ref="C3237:AD3237"/>
    <mergeCell ref="C3241:AD3241"/>
    <mergeCell ref="D2634:H2634"/>
    <mergeCell ref="I2634:L2634"/>
    <mergeCell ref="M2634:P2634"/>
    <mergeCell ref="Q2634:R2634"/>
    <mergeCell ref="S2634:T2634"/>
    <mergeCell ref="U2634:V2634"/>
    <mergeCell ref="W2634:X2634"/>
    <mergeCell ref="Y2634:Z2634"/>
    <mergeCell ref="AA2634:AB2634"/>
    <mergeCell ref="AC2634:AD2634"/>
    <mergeCell ref="D2635:H2635"/>
    <mergeCell ref="I2635:L2635"/>
    <mergeCell ref="M2635:P2635"/>
    <mergeCell ref="Q2635:R2635"/>
    <mergeCell ref="S2635:T2635"/>
    <mergeCell ref="U2635:V2635"/>
    <mergeCell ref="W2635:X2635"/>
    <mergeCell ref="Y2635:Z2635"/>
    <mergeCell ref="AA2635:AB2635"/>
    <mergeCell ref="AC2635:AD2635"/>
    <mergeCell ref="C3213:E3213"/>
    <mergeCell ref="F3213:AD3213"/>
    <mergeCell ref="C3215:J3215"/>
    <mergeCell ref="L3215:S3215"/>
    <mergeCell ref="U3215:AD3215"/>
    <mergeCell ref="D2638:H2638"/>
    <mergeCell ref="I2638:L2638"/>
    <mergeCell ref="M2638:P2638"/>
    <mergeCell ref="Q2638:R2638"/>
    <mergeCell ref="S2638:T2638"/>
    <mergeCell ref="U2638:V2638"/>
    <mergeCell ref="W2638:X2638"/>
    <mergeCell ref="Y2638:Z2638"/>
    <mergeCell ref="AA2638:AB2638"/>
    <mergeCell ref="AC2638:AD2638"/>
    <mergeCell ref="D2639:H2639"/>
    <mergeCell ref="I2639:L2639"/>
    <mergeCell ref="M2639:P2639"/>
    <mergeCell ref="Q2639:R2639"/>
    <mergeCell ref="S2639:T2639"/>
    <mergeCell ref="U2639:V2639"/>
    <mergeCell ref="W2639:X2639"/>
    <mergeCell ref="Y2639:Z2639"/>
    <mergeCell ref="AA2639:AB2639"/>
    <mergeCell ref="AC2639:AD2639"/>
    <mergeCell ref="D2642:H2642"/>
    <mergeCell ref="I2642:L2642"/>
    <mergeCell ref="M2642:P2642"/>
    <mergeCell ref="Q2642:R2642"/>
    <mergeCell ref="S2642:T2642"/>
    <mergeCell ref="U2642:V2642"/>
    <mergeCell ref="W2642:X2642"/>
    <mergeCell ref="Y2642:Z2642"/>
    <mergeCell ref="AA2642:AB2642"/>
    <mergeCell ref="D2646:H2646"/>
    <mergeCell ref="I2646:L2646"/>
    <mergeCell ref="M2646:P2646"/>
    <mergeCell ref="Q2646:R2646"/>
    <mergeCell ref="S2646:T2646"/>
    <mergeCell ref="U2646:V2646"/>
    <mergeCell ref="W2646:X2646"/>
    <mergeCell ref="Y2646:Z2646"/>
    <mergeCell ref="AA2646:AB2646"/>
    <mergeCell ref="AC2646:AD2646"/>
    <mergeCell ref="D2626:H2626"/>
    <mergeCell ref="I2626:L2626"/>
    <mergeCell ref="M2626:P2626"/>
    <mergeCell ref="Q2626:R2626"/>
    <mergeCell ref="S2626:T2626"/>
    <mergeCell ref="U2626:V2626"/>
    <mergeCell ref="W2626:X2626"/>
    <mergeCell ref="Y2626:Z2626"/>
    <mergeCell ref="AA2626:AB2626"/>
    <mergeCell ref="AC2626:AD2626"/>
    <mergeCell ref="D2627:H2627"/>
    <mergeCell ref="I2627:L2627"/>
    <mergeCell ref="M2627:P2627"/>
    <mergeCell ref="Q2627:R2627"/>
    <mergeCell ref="S2627:T2627"/>
    <mergeCell ref="U2627:V2627"/>
    <mergeCell ref="W2627:X2627"/>
    <mergeCell ref="Y2627:Z2627"/>
    <mergeCell ref="AA2627:AB2627"/>
    <mergeCell ref="AC2627:AD2627"/>
    <mergeCell ref="C3209:E3209"/>
    <mergeCell ref="F3209:AD3209"/>
    <mergeCell ref="C3211:E3211"/>
    <mergeCell ref="F3211:AD3211"/>
    <mergeCell ref="D2628:H2628"/>
    <mergeCell ref="I2628:L2628"/>
    <mergeCell ref="M2628:P2628"/>
    <mergeCell ref="Q2628:R2628"/>
    <mergeCell ref="S2628:T2628"/>
    <mergeCell ref="U2628:V2628"/>
    <mergeCell ref="W2628:X2628"/>
    <mergeCell ref="Y2628:Z2628"/>
    <mergeCell ref="AA2628:AB2628"/>
    <mergeCell ref="AC2628:AD2628"/>
    <mergeCell ref="D2629:H2629"/>
    <mergeCell ref="I2629:L2629"/>
    <mergeCell ref="M2629:P2629"/>
    <mergeCell ref="Q2629:R2629"/>
    <mergeCell ref="S2629:T2629"/>
    <mergeCell ref="U2629:V2629"/>
    <mergeCell ref="W2629:X2629"/>
    <mergeCell ref="Y2629:Z2629"/>
    <mergeCell ref="AA2629:AB2629"/>
    <mergeCell ref="AC2629:AD2629"/>
    <mergeCell ref="D2636:H2636"/>
    <mergeCell ref="I2636:L2636"/>
    <mergeCell ref="M2636:P2636"/>
    <mergeCell ref="Q2636:R2636"/>
    <mergeCell ref="S2636:T2636"/>
    <mergeCell ref="U2636:V2636"/>
    <mergeCell ref="W2636:X2636"/>
    <mergeCell ref="Y2636:Z2636"/>
    <mergeCell ref="AA2636:AB2636"/>
    <mergeCell ref="AC2636:AD2636"/>
    <mergeCell ref="D2637:H2637"/>
    <mergeCell ref="I2637:L2637"/>
    <mergeCell ref="M2637:P2637"/>
    <mergeCell ref="Q2637:R2637"/>
    <mergeCell ref="S2637:T2637"/>
    <mergeCell ref="U2637:V2637"/>
    <mergeCell ref="W2637:X2637"/>
    <mergeCell ref="Y2637:Z2637"/>
    <mergeCell ref="AA2637:AB2637"/>
    <mergeCell ref="AC2637:AD2637"/>
    <mergeCell ref="D2622:H2622"/>
    <mergeCell ref="I2622:L2622"/>
    <mergeCell ref="M2622:P2622"/>
    <mergeCell ref="Q2622:R2622"/>
    <mergeCell ref="S2622:T2622"/>
    <mergeCell ref="U2622:V2622"/>
    <mergeCell ref="W2622:X2622"/>
    <mergeCell ref="Y2622:Z2622"/>
    <mergeCell ref="AA2622:AB2622"/>
    <mergeCell ref="AC2622:AD2622"/>
    <mergeCell ref="D2623:H2623"/>
    <mergeCell ref="I2623:L2623"/>
    <mergeCell ref="M2623:P2623"/>
    <mergeCell ref="Q2623:R2623"/>
    <mergeCell ref="S2623:T2623"/>
    <mergeCell ref="U2623:V2623"/>
    <mergeCell ref="W2623:X2623"/>
    <mergeCell ref="Y2623:Z2623"/>
    <mergeCell ref="AA2623:AB2623"/>
    <mergeCell ref="AC2623:AD2623"/>
    <mergeCell ref="D2624:H2624"/>
    <mergeCell ref="I2624:L2624"/>
    <mergeCell ref="M2624:P2624"/>
    <mergeCell ref="Q2624:R2624"/>
    <mergeCell ref="S2624:T2624"/>
    <mergeCell ref="U2624:V2624"/>
    <mergeCell ref="W2624:X2624"/>
    <mergeCell ref="Y2624:Z2624"/>
    <mergeCell ref="AA2624:AB2624"/>
    <mergeCell ref="AC2624:AD2624"/>
    <mergeCell ref="D2625:H2625"/>
    <mergeCell ref="I2625:L2625"/>
    <mergeCell ref="M2625:P2625"/>
    <mergeCell ref="Q2625:R2625"/>
    <mergeCell ref="S2625:T2625"/>
    <mergeCell ref="U2625:V2625"/>
    <mergeCell ref="W2625:X2625"/>
    <mergeCell ref="Y2625:Z2625"/>
    <mergeCell ref="AA2625:AB2625"/>
    <mergeCell ref="AC2625:AD2625"/>
    <mergeCell ref="D2618:H2618"/>
    <mergeCell ref="I2618:L2618"/>
    <mergeCell ref="M2618:P2618"/>
    <mergeCell ref="Q2618:R2618"/>
    <mergeCell ref="S2618:T2618"/>
    <mergeCell ref="U2618:V2618"/>
    <mergeCell ref="W2618:X2618"/>
    <mergeCell ref="Y2618:Z2618"/>
    <mergeCell ref="AA2618:AB2618"/>
    <mergeCell ref="AC2618:AD2618"/>
    <mergeCell ref="D2619:H2619"/>
    <mergeCell ref="I2619:L2619"/>
    <mergeCell ref="M2619:P2619"/>
    <mergeCell ref="Q2619:R2619"/>
    <mergeCell ref="S2619:T2619"/>
    <mergeCell ref="U2619:V2619"/>
    <mergeCell ref="W2619:X2619"/>
    <mergeCell ref="Y2619:Z2619"/>
    <mergeCell ref="AA2619:AB2619"/>
    <mergeCell ref="AC2619:AD2619"/>
    <mergeCell ref="D2620:H2620"/>
    <mergeCell ref="I2620:L2620"/>
    <mergeCell ref="M2620:P2620"/>
    <mergeCell ref="Q2620:R2620"/>
    <mergeCell ref="S2620:T2620"/>
    <mergeCell ref="U2620:V2620"/>
    <mergeCell ref="W2620:X2620"/>
    <mergeCell ref="Y2620:Z2620"/>
    <mergeCell ref="AA2620:AB2620"/>
    <mergeCell ref="AC2620:AD2620"/>
    <mergeCell ref="D2621:H2621"/>
    <mergeCell ref="I2621:L2621"/>
    <mergeCell ref="M2621:P2621"/>
    <mergeCell ref="Q2621:R2621"/>
    <mergeCell ref="S2621:T2621"/>
    <mergeCell ref="U2621:V2621"/>
    <mergeCell ref="W2621:X2621"/>
    <mergeCell ref="Y2621:Z2621"/>
    <mergeCell ref="AA2621:AB2621"/>
    <mergeCell ref="AC2621:AD2621"/>
    <mergeCell ref="D2614:H2614"/>
    <mergeCell ref="I2614:L2614"/>
    <mergeCell ref="M2614:P2614"/>
    <mergeCell ref="Q2614:R2614"/>
    <mergeCell ref="S2614:T2614"/>
    <mergeCell ref="U2614:V2614"/>
    <mergeCell ref="W2614:X2614"/>
    <mergeCell ref="Y2614:Z2614"/>
    <mergeCell ref="AA2614:AB2614"/>
    <mergeCell ref="AC2614:AD2614"/>
    <mergeCell ref="D2615:H2615"/>
    <mergeCell ref="I2615:L2615"/>
    <mergeCell ref="M2615:P2615"/>
    <mergeCell ref="Q2615:R2615"/>
    <mergeCell ref="S2615:T2615"/>
    <mergeCell ref="U2615:V2615"/>
    <mergeCell ref="W2615:X2615"/>
    <mergeCell ref="Y2615:Z2615"/>
    <mergeCell ref="AA2615:AB2615"/>
    <mergeCell ref="AC2615:AD2615"/>
    <mergeCell ref="D2616:H2616"/>
    <mergeCell ref="I2616:L2616"/>
    <mergeCell ref="M2616:P2616"/>
    <mergeCell ref="Q2616:R2616"/>
    <mergeCell ref="S2616:T2616"/>
    <mergeCell ref="U2616:V2616"/>
    <mergeCell ref="W2616:X2616"/>
    <mergeCell ref="Y2616:Z2616"/>
    <mergeCell ref="AA2616:AB2616"/>
    <mergeCell ref="AC2616:AD2616"/>
    <mergeCell ref="D2617:H2617"/>
    <mergeCell ref="I2617:L2617"/>
    <mergeCell ref="M2617:P2617"/>
    <mergeCell ref="Q2617:R2617"/>
    <mergeCell ref="S2617:T2617"/>
    <mergeCell ref="U2617:V2617"/>
    <mergeCell ref="W2617:X2617"/>
    <mergeCell ref="Y2617:Z2617"/>
    <mergeCell ref="AA2617:AB2617"/>
    <mergeCell ref="AC2617:AD2617"/>
    <mergeCell ref="D2610:H2610"/>
    <mergeCell ref="I2610:L2610"/>
    <mergeCell ref="M2610:P2610"/>
    <mergeCell ref="Q2610:R2610"/>
    <mergeCell ref="S2610:T2610"/>
    <mergeCell ref="U2610:V2610"/>
    <mergeCell ref="W2610:X2610"/>
    <mergeCell ref="Y2610:Z2610"/>
    <mergeCell ref="AA2610:AB2610"/>
    <mergeCell ref="AC2610:AD2610"/>
    <mergeCell ref="D2611:H2611"/>
    <mergeCell ref="I2611:L2611"/>
    <mergeCell ref="M2611:P2611"/>
    <mergeCell ref="Q2611:R2611"/>
    <mergeCell ref="S2611:T2611"/>
    <mergeCell ref="U2611:V2611"/>
    <mergeCell ref="W2611:X2611"/>
    <mergeCell ref="Y2611:Z2611"/>
    <mergeCell ref="AA2611:AB2611"/>
    <mergeCell ref="AC2611:AD2611"/>
    <mergeCell ref="D2612:H2612"/>
    <mergeCell ref="I2612:L2612"/>
    <mergeCell ref="M2612:P2612"/>
    <mergeCell ref="Q2612:R2612"/>
    <mergeCell ref="S2612:T2612"/>
    <mergeCell ref="U2612:V2612"/>
    <mergeCell ref="W2612:X2612"/>
    <mergeCell ref="Y2612:Z2612"/>
    <mergeCell ref="AA2612:AB2612"/>
    <mergeCell ref="AC2612:AD2612"/>
    <mergeCell ref="D2613:H2613"/>
    <mergeCell ref="I2613:L2613"/>
    <mergeCell ref="M2613:P2613"/>
    <mergeCell ref="Q2613:R2613"/>
    <mergeCell ref="S2613:T2613"/>
    <mergeCell ref="U2613:V2613"/>
    <mergeCell ref="W2613:X2613"/>
    <mergeCell ref="Y2613:Z2613"/>
    <mergeCell ref="AA2613:AB2613"/>
    <mergeCell ref="AC2613:AD2613"/>
    <mergeCell ref="C2606:H2607"/>
    <mergeCell ref="I2606:L2607"/>
    <mergeCell ref="M2606:P2607"/>
    <mergeCell ref="Q2606:AD2606"/>
    <mergeCell ref="Q2607:R2607"/>
    <mergeCell ref="S2607:T2607"/>
    <mergeCell ref="U2607:V2607"/>
    <mergeCell ref="W2607:X2607"/>
    <mergeCell ref="Y2607:Z2607"/>
    <mergeCell ref="AA2607:AB2607"/>
    <mergeCell ref="AC2607:AD2607"/>
    <mergeCell ref="B2572:AD2572"/>
    <mergeCell ref="B2573:AD2573"/>
    <mergeCell ref="B2574:AD2574"/>
    <mergeCell ref="B2591:AD2591"/>
    <mergeCell ref="D2608:H2608"/>
    <mergeCell ref="I2608:L2608"/>
    <mergeCell ref="M2608:P2608"/>
    <mergeCell ref="Q2608:R2608"/>
    <mergeCell ref="S2608:T2608"/>
    <mergeCell ref="U2608:V2608"/>
    <mergeCell ref="W2608:X2608"/>
    <mergeCell ref="Y2608:Z2608"/>
    <mergeCell ref="AA2608:AB2608"/>
    <mergeCell ref="AC2608:AD2608"/>
    <mergeCell ref="D2609:H2609"/>
    <mergeCell ref="I2609:L2609"/>
    <mergeCell ref="M2609:P2609"/>
    <mergeCell ref="Q2609:R2609"/>
    <mergeCell ref="S2609:T2609"/>
    <mergeCell ref="U2609:V2609"/>
    <mergeCell ref="W2609:X2609"/>
    <mergeCell ref="Y2609:Z2609"/>
    <mergeCell ref="AA2609:AB2609"/>
    <mergeCell ref="AC2609:AD2609"/>
    <mergeCell ref="D2566:R2566"/>
    <mergeCell ref="S2566:T2566"/>
    <mergeCell ref="U2566:V2566"/>
    <mergeCell ref="W2566:X2566"/>
    <mergeCell ref="Y2566:Z2566"/>
    <mergeCell ref="AA2566:AB2566"/>
    <mergeCell ref="AC2566:AD2566"/>
    <mergeCell ref="S2567:T2567"/>
    <mergeCell ref="U2567:V2567"/>
    <mergeCell ref="W2567:X2567"/>
    <mergeCell ref="Y2567:Z2567"/>
    <mergeCell ref="AA2567:AB2567"/>
    <mergeCell ref="AC2567:AD2567"/>
    <mergeCell ref="C2569:AD2569"/>
    <mergeCell ref="C2570:AD2570"/>
    <mergeCell ref="B2577:AD2577"/>
    <mergeCell ref="B2578:AD2578"/>
    <mergeCell ref="C2579:AD2579"/>
    <mergeCell ref="B2580:AD2580"/>
    <mergeCell ref="C2581:AD2581"/>
    <mergeCell ref="B2583:AD2583"/>
    <mergeCell ref="C2584:AD2584"/>
    <mergeCell ref="C2588:AD2588"/>
    <mergeCell ref="C2589:AD2589"/>
    <mergeCell ref="B2596:AD2596"/>
    <mergeCell ref="C2597:AD2597"/>
    <mergeCell ref="C2598:AD2598"/>
    <mergeCell ref="C2599:AD2599"/>
    <mergeCell ref="C2600:AD2600"/>
    <mergeCell ref="C2601:AD2601"/>
    <mergeCell ref="C2602:AD2602"/>
    <mergeCell ref="C2603:AD2603"/>
    <mergeCell ref="C2604:AD2604"/>
    <mergeCell ref="D2561:R2561"/>
    <mergeCell ref="S2561:T2561"/>
    <mergeCell ref="U2561:V2561"/>
    <mergeCell ref="W2561:X2561"/>
    <mergeCell ref="Y2561:Z2561"/>
    <mergeCell ref="AA2561:AB2561"/>
    <mergeCell ref="AC2561:AD2561"/>
    <mergeCell ref="D2560:R2560"/>
    <mergeCell ref="S2560:T2560"/>
    <mergeCell ref="AA2563:AB2563"/>
    <mergeCell ref="AC2563:AD2563"/>
    <mergeCell ref="D2562:R2562"/>
    <mergeCell ref="S2562:T2562"/>
    <mergeCell ref="U2562:V2562"/>
    <mergeCell ref="W2562:X2562"/>
    <mergeCell ref="Y2562:Z2562"/>
    <mergeCell ref="AA2562:AB2562"/>
    <mergeCell ref="U2564:V2564"/>
    <mergeCell ref="W2564:X2564"/>
    <mergeCell ref="Y2564:Z2564"/>
    <mergeCell ref="AA2564:AB2564"/>
    <mergeCell ref="AC2562:AD2562"/>
    <mergeCell ref="D2563:R2563"/>
    <mergeCell ref="S2563:T2563"/>
    <mergeCell ref="U2563:V2563"/>
    <mergeCell ref="W2563:X2563"/>
    <mergeCell ref="Y2563:Z2563"/>
    <mergeCell ref="AC2564:AD2564"/>
    <mergeCell ref="D2565:R2565"/>
    <mergeCell ref="S2565:T2565"/>
    <mergeCell ref="U2565:V2565"/>
    <mergeCell ref="W2565:X2565"/>
    <mergeCell ref="Y2565:Z2565"/>
    <mergeCell ref="AA2565:AB2565"/>
    <mergeCell ref="AC2565:AD2565"/>
    <mergeCell ref="D2564:R2564"/>
    <mergeCell ref="S2564:T2564"/>
    <mergeCell ref="U2556:V2556"/>
    <mergeCell ref="W2556:X2556"/>
    <mergeCell ref="Y2556:Z2556"/>
    <mergeCell ref="AA2556:AB2556"/>
    <mergeCell ref="AC2554:AD2554"/>
    <mergeCell ref="D2555:R2555"/>
    <mergeCell ref="S2555:T2555"/>
    <mergeCell ref="U2555:V2555"/>
    <mergeCell ref="W2555:X2555"/>
    <mergeCell ref="Y2555:Z2555"/>
    <mergeCell ref="AC2556:AD2556"/>
    <mergeCell ref="D2557:R2557"/>
    <mergeCell ref="S2557:T2557"/>
    <mergeCell ref="U2557:V2557"/>
    <mergeCell ref="W2557:X2557"/>
    <mergeCell ref="Y2557:Z2557"/>
    <mergeCell ref="AA2557:AB2557"/>
    <mergeCell ref="AC2557:AD2557"/>
    <mergeCell ref="D2556:R2556"/>
    <mergeCell ref="S2556:T2556"/>
    <mergeCell ref="AA2559:AB2559"/>
    <mergeCell ref="AC2559:AD2559"/>
    <mergeCell ref="D2558:R2558"/>
    <mergeCell ref="S2558:T2558"/>
    <mergeCell ref="U2558:V2558"/>
    <mergeCell ref="W2558:X2558"/>
    <mergeCell ref="Y2558:Z2558"/>
    <mergeCell ref="AA2558:AB2558"/>
    <mergeCell ref="U2560:V2560"/>
    <mergeCell ref="W2560:X2560"/>
    <mergeCell ref="Y2560:Z2560"/>
    <mergeCell ref="AA2560:AB2560"/>
    <mergeCell ref="AC2558:AD2558"/>
    <mergeCell ref="D2559:R2559"/>
    <mergeCell ref="S2559:T2559"/>
    <mergeCell ref="U2559:V2559"/>
    <mergeCell ref="W2559:X2559"/>
    <mergeCell ref="Y2559:Z2559"/>
    <mergeCell ref="AC2560:AD2560"/>
    <mergeCell ref="AA2551:AB2551"/>
    <mergeCell ref="AC2551:AD2551"/>
    <mergeCell ref="D2550:R2550"/>
    <mergeCell ref="S2550:T2550"/>
    <mergeCell ref="U2550:V2550"/>
    <mergeCell ref="W2550:X2550"/>
    <mergeCell ref="Y2550:Z2550"/>
    <mergeCell ref="AA2550:AB2550"/>
    <mergeCell ref="U2552:V2552"/>
    <mergeCell ref="W2552:X2552"/>
    <mergeCell ref="Y2552:Z2552"/>
    <mergeCell ref="AA2552:AB2552"/>
    <mergeCell ref="AC2550:AD2550"/>
    <mergeCell ref="D2551:R2551"/>
    <mergeCell ref="S2551:T2551"/>
    <mergeCell ref="U2551:V2551"/>
    <mergeCell ref="W2551:X2551"/>
    <mergeCell ref="Y2551:Z2551"/>
    <mergeCell ref="AC2552:AD2552"/>
    <mergeCell ref="D2553:R2553"/>
    <mergeCell ref="S2553:T2553"/>
    <mergeCell ref="U2553:V2553"/>
    <mergeCell ref="W2553:X2553"/>
    <mergeCell ref="Y2553:Z2553"/>
    <mergeCell ref="AA2553:AB2553"/>
    <mergeCell ref="AC2553:AD2553"/>
    <mergeCell ref="D2552:R2552"/>
    <mergeCell ref="S2552:T2552"/>
    <mergeCell ref="AA2555:AB2555"/>
    <mergeCell ref="AC2555:AD2555"/>
    <mergeCell ref="D2554:R2554"/>
    <mergeCell ref="S2554:T2554"/>
    <mergeCell ref="U2554:V2554"/>
    <mergeCell ref="W2554:X2554"/>
    <mergeCell ref="Y2554:Z2554"/>
    <mergeCell ref="AA2554:AB2554"/>
    <mergeCell ref="D2545:R2545"/>
    <mergeCell ref="S2545:T2545"/>
    <mergeCell ref="U2545:V2545"/>
    <mergeCell ref="W2545:X2545"/>
    <mergeCell ref="Y2545:Z2545"/>
    <mergeCell ref="AA2545:AB2545"/>
    <mergeCell ref="AC2545:AD2545"/>
    <mergeCell ref="D2544:R2544"/>
    <mergeCell ref="S2544:T2544"/>
    <mergeCell ref="AA2547:AB2547"/>
    <mergeCell ref="AC2547:AD2547"/>
    <mergeCell ref="D2546:R2546"/>
    <mergeCell ref="S2546:T2546"/>
    <mergeCell ref="U2546:V2546"/>
    <mergeCell ref="W2546:X2546"/>
    <mergeCell ref="Y2546:Z2546"/>
    <mergeCell ref="AA2546:AB2546"/>
    <mergeCell ref="U2548:V2548"/>
    <mergeCell ref="W2548:X2548"/>
    <mergeCell ref="Y2548:Z2548"/>
    <mergeCell ref="AA2548:AB2548"/>
    <mergeCell ref="AC2546:AD2546"/>
    <mergeCell ref="D2547:R2547"/>
    <mergeCell ref="S2547:T2547"/>
    <mergeCell ref="U2547:V2547"/>
    <mergeCell ref="W2547:X2547"/>
    <mergeCell ref="Y2547:Z2547"/>
    <mergeCell ref="AC2548:AD2548"/>
    <mergeCell ref="D2549:R2549"/>
    <mergeCell ref="S2549:T2549"/>
    <mergeCell ref="U2549:V2549"/>
    <mergeCell ref="W2549:X2549"/>
    <mergeCell ref="Y2549:Z2549"/>
    <mergeCell ref="AA2549:AB2549"/>
    <mergeCell ref="AC2549:AD2549"/>
    <mergeCell ref="D2548:R2548"/>
    <mergeCell ref="S2548:T2548"/>
    <mergeCell ref="U2540:V2540"/>
    <mergeCell ref="W2540:X2540"/>
    <mergeCell ref="Y2540:Z2540"/>
    <mergeCell ref="AA2540:AB2540"/>
    <mergeCell ref="AC2538:AD2538"/>
    <mergeCell ref="D2539:R2539"/>
    <mergeCell ref="S2539:T2539"/>
    <mergeCell ref="U2539:V2539"/>
    <mergeCell ref="W2539:X2539"/>
    <mergeCell ref="Y2539:Z2539"/>
    <mergeCell ref="AC2540:AD2540"/>
    <mergeCell ref="D2541:R2541"/>
    <mergeCell ref="S2541:T2541"/>
    <mergeCell ref="U2541:V2541"/>
    <mergeCell ref="W2541:X2541"/>
    <mergeCell ref="Y2541:Z2541"/>
    <mergeCell ref="AA2541:AB2541"/>
    <mergeCell ref="AC2541:AD2541"/>
    <mergeCell ref="D2540:R2540"/>
    <mergeCell ref="S2540:T2540"/>
    <mergeCell ref="AA2543:AB2543"/>
    <mergeCell ref="AC2543:AD2543"/>
    <mergeCell ref="D2542:R2542"/>
    <mergeCell ref="S2542:T2542"/>
    <mergeCell ref="U2542:V2542"/>
    <mergeCell ref="W2542:X2542"/>
    <mergeCell ref="Y2542:Z2542"/>
    <mergeCell ref="AA2542:AB2542"/>
    <mergeCell ref="U2544:V2544"/>
    <mergeCell ref="W2544:X2544"/>
    <mergeCell ref="Y2544:Z2544"/>
    <mergeCell ref="AA2544:AB2544"/>
    <mergeCell ref="AC2542:AD2542"/>
    <mergeCell ref="D2543:R2543"/>
    <mergeCell ref="S2543:T2543"/>
    <mergeCell ref="U2543:V2543"/>
    <mergeCell ref="W2543:X2543"/>
    <mergeCell ref="Y2543:Z2543"/>
    <mergeCell ref="AC2544:AD2544"/>
    <mergeCell ref="AA2535:AB2535"/>
    <mergeCell ref="AC2535:AD2535"/>
    <mergeCell ref="D2534:R2534"/>
    <mergeCell ref="S2534:T2534"/>
    <mergeCell ref="U2534:V2534"/>
    <mergeCell ref="W2534:X2534"/>
    <mergeCell ref="Y2534:Z2534"/>
    <mergeCell ref="AA2534:AB2534"/>
    <mergeCell ref="U2536:V2536"/>
    <mergeCell ref="W2536:X2536"/>
    <mergeCell ref="Y2536:Z2536"/>
    <mergeCell ref="AA2536:AB2536"/>
    <mergeCell ref="AC2534:AD2534"/>
    <mergeCell ref="D2535:R2535"/>
    <mergeCell ref="S2535:T2535"/>
    <mergeCell ref="U2535:V2535"/>
    <mergeCell ref="W2535:X2535"/>
    <mergeCell ref="Y2535:Z2535"/>
    <mergeCell ref="AC2536:AD2536"/>
    <mergeCell ref="D2537:R2537"/>
    <mergeCell ref="S2537:T2537"/>
    <mergeCell ref="U2537:V2537"/>
    <mergeCell ref="W2537:X2537"/>
    <mergeCell ref="Y2537:Z2537"/>
    <mergeCell ref="AA2537:AB2537"/>
    <mergeCell ref="AC2537:AD2537"/>
    <mergeCell ref="D2536:R2536"/>
    <mergeCell ref="S2536:T2536"/>
    <mergeCell ref="AA2539:AB2539"/>
    <mergeCell ref="AC2539:AD2539"/>
    <mergeCell ref="D2538:R2538"/>
    <mergeCell ref="S2538:T2538"/>
    <mergeCell ref="U2538:V2538"/>
    <mergeCell ref="W2538:X2538"/>
    <mergeCell ref="Y2538:Z2538"/>
    <mergeCell ref="AA2538:AB2538"/>
    <mergeCell ref="D2529:R2529"/>
    <mergeCell ref="S2529:T2529"/>
    <mergeCell ref="U2529:V2529"/>
    <mergeCell ref="W2529:X2529"/>
    <mergeCell ref="Y2529:Z2529"/>
    <mergeCell ref="AA2529:AB2529"/>
    <mergeCell ref="AC2529:AD2529"/>
    <mergeCell ref="D2528:R2528"/>
    <mergeCell ref="S2528:T2528"/>
    <mergeCell ref="AA2531:AB2531"/>
    <mergeCell ref="AC2531:AD2531"/>
    <mergeCell ref="D2530:R2530"/>
    <mergeCell ref="S2530:T2530"/>
    <mergeCell ref="U2530:V2530"/>
    <mergeCell ref="W2530:X2530"/>
    <mergeCell ref="Y2530:Z2530"/>
    <mergeCell ref="AA2530:AB2530"/>
    <mergeCell ref="U2532:V2532"/>
    <mergeCell ref="W2532:X2532"/>
    <mergeCell ref="Y2532:Z2532"/>
    <mergeCell ref="AA2532:AB2532"/>
    <mergeCell ref="AC2530:AD2530"/>
    <mergeCell ref="D2531:R2531"/>
    <mergeCell ref="S2531:T2531"/>
    <mergeCell ref="U2531:V2531"/>
    <mergeCell ref="W2531:X2531"/>
    <mergeCell ref="Y2531:Z2531"/>
    <mergeCell ref="AC2532:AD2532"/>
    <mergeCell ref="D2533:R2533"/>
    <mergeCell ref="S2533:T2533"/>
    <mergeCell ref="U2533:V2533"/>
    <mergeCell ref="W2533:X2533"/>
    <mergeCell ref="Y2533:Z2533"/>
    <mergeCell ref="AA2533:AB2533"/>
    <mergeCell ref="AC2533:AD2533"/>
    <mergeCell ref="D2532:R2532"/>
    <mergeCell ref="S2532:T2532"/>
    <mergeCell ref="U2524:V2524"/>
    <mergeCell ref="W2524:X2524"/>
    <mergeCell ref="Y2524:Z2524"/>
    <mergeCell ref="AA2524:AB2524"/>
    <mergeCell ref="AC2522:AD2522"/>
    <mergeCell ref="D2523:R2523"/>
    <mergeCell ref="S2523:T2523"/>
    <mergeCell ref="U2523:V2523"/>
    <mergeCell ref="W2523:X2523"/>
    <mergeCell ref="Y2523:Z2523"/>
    <mergeCell ref="AC2524:AD2524"/>
    <mergeCell ref="D2525:R2525"/>
    <mergeCell ref="S2525:T2525"/>
    <mergeCell ref="U2525:V2525"/>
    <mergeCell ref="W2525:X2525"/>
    <mergeCell ref="Y2525:Z2525"/>
    <mergeCell ref="AA2525:AB2525"/>
    <mergeCell ref="AC2525:AD2525"/>
    <mergeCell ref="D2524:R2524"/>
    <mergeCell ref="S2524:T2524"/>
    <mergeCell ref="AA2527:AB2527"/>
    <mergeCell ref="AC2527:AD2527"/>
    <mergeCell ref="D2526:R2526"/>
    <mergeCell ref="S2526:T2526"/>
    <mergeCell ref="U2526:V2526"/>
    <mergeCell ref="W2526:X2526"/>
    <mergeCell ref="Y2526:Z2526"/>
    <mergeCell ref="AA2526:AB2526"/>
    <mergeCell ref="U2528:V2528"/>
    <mergeCell ref="W2528:X2528"/>
    <mergeCell ref="Y2528:Z2528"/>
    <mergeCell ref="AA2528:AB2528"/>
    <mergeCell ref="AC2526:AD2526"/>
    <mergeCell ref="D2527:R2527"/>
    <mergeCell ref="S2527:T2527"/>
    <mergeCell ref="U2527:V2527"/>
    <mergeCell ref="W2527:X2527"/>
    <mergeCell ref="Y2527:Z2527"/>
    <mergeCell ref="AC2528:AD2528"/>
    <mergeCell ref="AA2519:AB2519"/>
    <mergeCell ref="AC2519:AD2519"/>
    <mergeCell ref="D2518:R2518"/>
    <mergeCell ref="S2518:T2518"/>
    <mergeCell ref="U2518:V2518"/>
    <mergeCell ref="W2518:X2518"/>
    <mergeCell ref="Y2518:Z2518"/>
    <mergeCell ref="AA2518:AB2518"/>
    <mergeCell ref="U2520:V2520"/>
    <mergeCell ref="W2520:X2520"/>
    <mergeCell ref="Y2520:Z2520"/>
    <mergeCell ref="AA2520:AB2520"/>
    <mergeCell ref="AC2518:AD2518"/>
    <mergeCell ref="D2519:R2519"/>
    <mergeCell ref="S2519:T2519"/>
    <mergeCell ref="U2519:V2519"/>
    <mergeCell ref="W2519:X2519"/>
    <mergeCell ref="Y2519:Z2519"/>
    <mergeCell ref="AC2520:AD2520"/>
    <mergeCell ref="D2521:R2521"/>
    <mergeCell ref="S2521:T2521"/>
    <mergeCell ref="U2521:V2521"/>
    <mergeCell ref="W2521:X2521"/>
    <mergeCell ref="Y2521:Z2521"/>
    <mergeCell ref="AA2521:AB2521"/>
    <mergeCell ref="AC2521:AD2521"/>
    <mergeCell ref="D2520:R2520"/>
    <mergeCell ref="S2520:T2520"/>
    <mergeCell ref="AA2523:AB2523"/>
    <mergeCell ref="AC2523:AD2523"/>
    <mergeCell ref="D2522:R2522"/>
    <mergeCell ref="S2522:T2522"/>
    <mergeCell ref="U2522:V2522"/>
    <mergeCell ref="W2522:X2522"/>
    <mergeCell ref="Y2522:Z2522"/>
    <mergeCell ref="AA2522:AB2522"/>
    <mergeCell ref="D2513:R2513"/>
    <mergeCell ref="S2513:T2513"/>
    <mergeCell ref="U2513:V2513"/>
    <mergeCell ref="W2513:X2513"/>
    <mergeCell ref="Y2513:Z2513"/>
    <mergeCell ref="AA2513:AB2513"/>
    <mergeCell ref="AC2513:AD2513"/>
    <mergeCell ref="D2512:R2512"/>
    <mergeCell ref="S2512:T2512"/>
    <mergeCell ref="AA2515:AB2515"/>
    <mergeCell ref="AC2515:AD2515"/>
    <mergeCell ref="D2514:R2514"/>
    <mergeCell ref="S2514:T2514"/>
    <mergeCell ref="U2514:V2514"/>
    <mergeCell ref="W2514:X2514"/>
    <mergeCell ref="Y2514:Z2514"/>
    <mergeCell ref="AA2514:AB2514"/>
    <mergeCell ref="U2516:V2516"/>
    <mergeCell ref="W2516:X2516"/>
    <mergeCell ref="Y2516:Z2516"/>
    <mergeCell ref="AA2516:AB2516"/>
    <mergeCell ref="AC2514:AD2514"/>
    <mergeCell ref="D2515:R2515"/>
    <mergeCell ref="S2515:T2515"/>
    <mergeCell ref="U2515:V2515"/>
    <mergeCell ref="W2515:X2515"/>
    <mergeCell ref="Y2515:Z2515"/>
    <mergeCell ref="AC2516:AD2516"/>
    <mergeCell ref="D2517:R2517"/>
    <mergeCell ref="S2517:T2517"/>
    <mergeCell ref="U2517:V2517"/>
    <mergeCell ref="W2517:X2517"/>
    <mergeCell ref="Y2517:Z2517"/>
    <mergeCell ref="AA2517:AB2517"/>
    <mergeCell ref="AC2517:AD2517"/>
    <mergeCell ref="D2516:R2516"/>
    <mergeCell ref="S2516:T2516"/>
    <mergeCell ref="U2508:V2508"/>
    <mergeCell ref="W2508:X2508"/>
    <mergeCell ref="Y2508:Z2508"/>
    <mergeCell ref="AA2508:AB2508"/>
    <mergeCell ref="AC2506:AD2506"/>
    <mergeCell ref="D2507:R2507"/>
    <mergeCell ref="S2507:T2507"/>
    <mergeCell ref="U2507:V2507"/>
    <mergeCell ref="W2507:X2507"/>
    <mergeCell ref="Y2507:Z2507"/>
    <mergeCell ref="AC2508:AD2508"/>
    <mergeCell ref="D2509:R2509"/>
    <mergeCell ref="S2509:T2509"/>
    <mergeCell ref="U2509:V2509"/>
    <mergeCell ref="W2509:X2509"/>
    <mergeCell ref="Y2509:Z2509"/>
    <mergeCell ref="AA2509:AB2509"/>
    <mergeCell ref="AC2509:AD2509"/>
    <mergeCell ref="D2508:R2508"/>
    <mergeCell ref="S2508:T2508"/>
    <mergeCell ref="AA2511:AB2511"/>
    <mergeCell ref="AC2511:AD2511"/>
    <mergeCell ref="D2510:R2510"/>
    <mergeCell ref="S2510:T2510"/>
    <mergeCell ref="U2510:V2510"/>
    <mergeCell ref="W2510:X2510"/>
    <mergeCell ref="Y2510:Z2510"/>
    <mergeCell ref="AA2510:AB2510"/>
    <mergeCell ref="U2512:V2512"/>
    <mergeCell ref="W2512:X2512"/>
    <mergeCell ref="Y2512:Z2512"/>
    <mergeCell ref="AA2512:AB2512"/>
    <mergeCell ref="AC2510:AD2510"/>
    <mergeCell ref="D2511:R2511"/>
    <mergeCell ref="S2511:T2511"/>
    <mergeCell ref="U2511:V2511"/>
    <mergeCell ref="W2511:X2511"/>
    <mergeCell ref="Y2511:Z2511"/>
    <mergeCell ref="AC2512:AD2512"/>
    <mergeCell ref="AA2503:AB2503"/>
    <mergeCell ref="AC2503:AD2503"/>
    <mergeCell ref="D2502:R2502"/>
    <mergeCell ref="S2502:T2502"/>
    <mergeCell ref="U2502:V2502"/>
    <mergeCell ref="W2502:X2502"/>
    <mergeCell ref="Y2502:Z2502"/>
    <mergeCell ref="AA2502:AB2502"/>
    <mergeCell ref="U2504:V2504"/>
    <mergeCell ref="W2504:X2504"/>
    <mergeCell ref="Y2504:Z2504"/>
    <mergeCell ref="AA2504:AB2504"/>
    <mergeCell ref="AC2502:AD2502"/>
    <mergeCell ref="D2503:R2503"/>
    <mergeCell ref="S2503:T2503"/>
    <mergeCell ref="U2503:V2503"/>
    <mergeCell ref="W2503:X2503"/>
    <mergeCell ref="Y2503:Z2503"/>
    <mergeCell ref="AC2504:AD2504"/>
    <mergeCell ref="D2505:R2505"/>
    <mergeCell ref="S2505:T2505"/>
    <mergeCell ref="U2505:V2505"/>
    <mergeCell ref="W2505:X2505"/>
    <mergeCell ref="Y2505:Z2505"/>
    <mergeCell ref="AA2505:AB2505"/>
    <mergeCell ref="AC2505:AD2505"/>
    <mergeCell ref="D2504:R2504"/>
    <mergeCell ref="S2504:T2504"/>
    <mergeCell ref="AA2507:AB2507"/>
    <mergeCell ref="AC2507:AD2507"/>
    <mergeCell ref="D2506:R2506"/>
    <mergeCell ref="S2506:T2506"/>
    <mergeCell ref="U2506:V2506"/>
    <mergeCell ref="W2506:X2506"/>
    <mergeCell ref="Y2506:Z2506"/>
    <mergeCell ref="AA2506:AB2506"/>
    <mergeCell ref="D2497:R2497"/>
    <mergeCell ref="S2497:T2497"/>
    <mergeCell ref="U2497:V2497"/>
    <mergeCell ref="W2497:X2497"/>
    <mergeCell ref="Y2497:Z2497"/>
    <mergeCell ref="AA2497:AB2497"/>
    <mergeCell ref="AC2497:AD2497"/>
    <mergeCell ref="D2496:R2496"/>
    <mergeCell ref="S2496:T2496"/>
    <mergeCell ref="AA2499:AB2499"/>
    <mergeCell ref="AC2499:AD2499"/>
    <mergeCell ref="D2498:R2498"/>
    <mergeCell ref="S2498:T2498"/>
    <mergeCell ref="U2498:V2498"/>
    <mergeCell ref="W2498:X2498"/>
    <mergeCell ref="Y2498:Z2498"/>
    <mergeCell ref="AA2498:AB2498"/>
    <mergeCell ref="U2500:V2500"/>
    <mergeCell ref="W2500:X2500"/>
    <mergeCell ref="Y2500:Z2500"/>
    <mergeCell ref="AA2500:AB2500"/>
    <mergeCell ref="AC2498:AD2498"/>
    <mergeCell ref="D2499:R2499"/>
    <mergeCell ref="S2499:T2499"/>
    <mergeCell ref="U2499:V2499"/>
    <mergeCell ref="W2499:X2499"/>
    <mergeCell ref="Y2499:Z2499"/>
    <mergeCell ref="AC2500:AD2500"/>
    <mergeCell ref="D2501:R2501"/>
    <mergeCell ref="S2501:T2501"/>
    <mergeCell ref="U2501:V2501"/>
    <mergeCell ref="W2501:X2501"/>
    <mergeCell ref="Y2501:Z2501"/>
    <mergeCell ref="AA2501:AB2501"/>
    <mergeCell ref="AC2501:AD2501"/>
    <mergeCell ref="D2500:R2500"/>
    <mergeCell ref="S2500:T2500"/>
    <mergeCell ref="U2492:V2492"/>
    <mergeCell ref="W2492:X2492"/>
    <mergeCell ref="Y2492:Z2492"/>
    <mergeCell ref="AA2492:AB2492"/>
    <mergeCell ref="AC2490:AD2490"/>
    <mergeCell ref="D2491:R2491"/>
    <mergeCell ref="S2491:T2491"/>
    <mergeCell ref="U2491:V2491"/>
    <mergeCell ref="W2491:X2491"/>
    <mergeCell ref="Y2491:Z2491"/>
    <mergeCell ref="AC2492:AD2492"/>
    <mergeCell ref="D2493:R2493"/>
    <mergeCell ref="S2493:T2493"/>
    <mergeCell ref="U2493:V2493"/>
    <mergeCell ref="W2493:X2493"/>
    <mergeCell ref="Y2493:Z2493"/>
    <mergeCell ref="AA2493:AB2493"/>
    <mergeCell ref="AC2493:AD2493"/>
    <mergeCell ref="D2492:R2492"/>
    <mergeCell ref="S2492:T2492"/>
    <mergeCell ref="AA2495:AB2495"/>
    <mergeCell ref="AC2495:AD2495"/>
    <mergeCell ref="D2494:R2494"/>
    <mergeCell ref="S2494:T2494"/>
    <mergeCell ref="U2494:V2494"/>
    <mergeCell ref="W2494:X2494"/>
    <mergeCell ref="Y2494:Z2494"/>
    <mergeCell ref="AA2494:AB2494"/>
    <mergeCell ref="U2496:V2496"/>
    <mergeCell ref="W2496:X2496"/>
    <mergeCell ref="Y2496:Z2496"/>
    <mergeCell ref="AA2496:AB2496"/>
    <mergeCell ref="AC2494:AD2494"/>
    <mergeCell ref="D2495:R2495"/>
    <mergeCell ref="S2495:T2495"/>
    <mergeCell ref="U2495:V2495"/>
    <mergeCell ref="W2495:X2495"/>
    <mergeCell ref="Y2495:Z2495"/>
    <mergeCell ref="AC2496:AD2496"/>
    <mergeCell ref="AA2487:AB2487"/>
    <mergeCell ref="AC2487:AD2487"/>
    <mergeCell ref="D2486:R2486"/>
    <mergeCell ref="S2486:T2486"/>
    <mergeCell ref="U2486:V2486"/>
    <mergeCell ref="W2486:X2486"/>
    <mergeCell ref="Y2486:Z2486"/>
    <mergeCell ref="AA2486:AB2486"/>
    <mergeCell ref="U2488:V2488"/>
    <mergeCell ref="W2488:X2488"/>
    <mergeCell ref="Y2488:Z2488"/>
    <mergeCell ref="AA2488:AB2488"/>
    <mergeCell ref="AC2486:AD2486"/>
    <mergeCell ref="D2487:R2487"/>
    <mergeCell ref="S2487:T2487"/>
    <mergeCell ref="U2487:V2487"/>
    <mergeCell ref="W2487:X2487"/>
    <mergeCell ref="Y2487:Z2487"/>
    <mergeCell ref="AC2488:AD2488"/>
    <mergeCell ref="D2489:R2489"/>
    <mergeCell ref="S2489:T2489"/>
    <mergeCell ref="U2489:V2489"/>
    <mergeCell ref="W2489:X2489"/>
    <mergeCell ref="Y2489:Z2489"/>
    <mergeCell ref="AA2489:AB2489"/>
    <mergeCell ref="AC2489:AD2489"/>
    <mergeCell ref="D2488:R2488"/>
    <mergeCell ref="S2488:T2488"/>
    <mergeCell ref="AA2491:AB2491"/>
    <mergeCell ref="AC2491:AD2491"/>
    <mergeCell ref="D2490:R2490"/>
    <mergeCell ref="S2490:T2490"/>
    <mergeCell ref="U2490:V2490"/>
    <mergeCell ref="W2490:X2490"/>
    <mergeCell ref="Y2490:Z2490"/>
    <mergeCell ref="AA2490:AB2490"/>
    <mergeCell ref="D2481:R2481"/>
    <mergeCell ref="S2481:T2481"/>
    <mergeCell ref="U2481:V2481"/>
    <mergeCell ref="W2481:X2481"/>
    <mergeCell ref="Y2481:Z2481"/>
    <mergeCell ref="AA2481:AB2481"/>
    <mergeCell ref="AC2481:AD2481"/>
    <mergeCell ref="D2480:R2480"/>
    <mergeCell ref="S2480:T2480"/>
    <mergeCell ref="AA2483:AB2483"/>
    <mergeCell ref="AC2483:AD2483"/>
    <mergeCell ref="D2482:R2482"/>
    <mergeCell ref="S2482:T2482"/>
    <mergeCell ref="U2482:V2482"/>
    <mergeCell ref="W2482:X2482"/>
    <mergeCell ref="Y2482:Z2482"/>
    <mergeCell ref="AA2482:AB2482"/>
    <mergeCell ref="U2484:V2484"/>
    <mergeCell ref="W2484:X2484"/>
    <mergeCell ref="Y2484:Z2484"/>
    <mergeCell ref="AA2484:AB2484"/>
    <mergeCell ref="AC2482:AD2482"/>
    <mergeCell ref="D2483:R2483"/>
    <mergeCell ref="S2483:T2483"/>
    <mergeCell ref="U2483:V2483"/>
    <mergeCell ref="W2483:X2483"/>
    <mergeCell ref="Y2483:Z2483"/>
    <mergeCell ref="AC2484:AD2484"/>
    <mergeCell ref="D2485:R2485"/>
    <mergeCell ref="S2485:T2485"/>
    <mergeCell ref="U2485:V2485"/>
    <mergeCell ref="W2485:X2485"/>
    <mergeCell ref="Y2485:Z2485"/>
    <mergeCell ref="AA2485:AB2485"/>
    <mergeCell ref="AC2485:AD2485"/>
    <mergeCell ref="D2484:R2484"/>
    <mergeCell ref="S2484:T2484"/>
    <mergeCell ref="U2476:V2476"/>
    <mergeCell ref="W2476:X2476"/>
    <mergeCell ref="Y2476:Z2476"/>
    <mergeCell ref="AA2476:AB2476"/>
    <mergeCell ref="AC2474:AD2474"/>
    <mergeCell ref="D2475:R2475"/>
    <mergeCell ref="S2475:T2475"/>
    <mergeCell ref="U2475:V2475"/>
    <mergeCell ref="W2475:X2475"/>
    <mergeCell ref="Y2475:Z2475"/>
    <mergeCell ref="AC2476:AD2476"/>
    <mergeCell ref="D2477:R2477"/>
    <mergeCell ref="S2477:T2477"/>
    <mergeCell ref="U2477:V2477"/>
    <mergeCell ref="W2477:X2477"/>
    <mergeCell ref="Y2477:Z2477"/>
    <mergeCell ref="AA2477:AB2477"/>
    <mergeCell ref="AC2477:AD2477"/>
    <mergeCell ref="D2476:R2476"/>
    <mergeCell ref="S2476:T2476"/>
    <mergeCell ref="AA2479:AB2479"/>
    <mergeCell ref="AC2479:AD2479"/>
    <mergeCell ref="D2478:R2478"/>
    <mergeCell ref="S2478:T2478"/>
    <mergeCell ref="U2478:V2478"/>
    <mergeCell ref="W2478:X2478"/>
    <mergeCell ref="Y2478:Z2478"/>
    <mergeCell ref="AA2478:AB2478"/>
    <mergeCell ref="U2480:V2480"/>
    <mergeCell ref="W2480:X2480"/>
    <mergeCell ref="Y2480:Z2480"/>
    <mergeCell ref="AA2480:AB2480"/>
    <mergeCell ref="AC2478:AD2478"/>
    <mergeCell ref="D2479:R2479"/>
    <mergeCell ref="S2479:T2479"/>
    <mergeCell ref="U2479:V2479"/>
    <mergeCell ref="W2479:X2479"/>
    <mergeCell ref="Y2479:Z2479"/>
    <mergeCell ref="AC2480:AD2480"/>
    <mergeCell ref="AA2471:AB2471"/>
    <mergeCell ref="AC2471:AD2471"/>
    <mergeCell ref="D2470:R2470"/>
    <mergeCell ref="S2470:T2470"/>
    <mergeCell ref="U2470:V2470"/>
    <mergeCell ref="W2470:X2470"/>
    <mergeCell ref="Y2470:Z2470"/>
    <mergeCell ref="AA2470:AB2470"/>
    <mergeCell ref="U2472:V2472"/>
    <mergeCell ref="W2472:X2472"/>
    <mergeCell ref="Y2472:Z2472"/>
    <mergeCell ref="AA2472:AB2472"/>
    <mergeCell ref="AC2470:AD2470"/>
    <mergeCell ref="D2471:R2471"/>
    <mergeCell ref="S2471:T2471"/>
    <mergeCell ref="U2471:V2471"/>
    <mergeCell ref="W2471:X2471"/>
    <mergeCell ref="Y2471:Z2471"/>
    <mergeCell ref="AC2472:AD2472"/>
    <mergeCell ref="D2473:R2473"/>
    <mergeCell ref="S2473:T2473"/>
    <mergeCell ref="U2473:V2473"/>
    <mergeCell ref="W2473:X2473"/>
    <mergeCell ref="Y2473:Z2473"/>
    <mergeCell ref="AA2473:AB2473"/>
    <mergeCell ref="AC2473:AD2473"/>
    <mergeCell ref="D2472:R2472"/>
    <mergeCell ref="S2472:T2472"/>
    <mergeCell ref="AA2475:AB2475"/>
    <mergeCell ref="AC2475:AD2475"/>
    <mergeCell ref="D2474:R2474"/>
    <mergeCell ref="S2474:T2474"/>
    <mergeCell ref="U2474:V2474"/>
    <mergeCell ref="W2474:X2474"/>
    <mergeCell ref="Y2474:Z2474"/>
    <mergeCell ref="AA2474:AB2474"/>
    <mergeCell ref="D2465:R2465"/>
    <mergeCell ref="S2465:T2465"/>
    <mergeCell ref="U2465:V2465"/>
    <mergeCell ref="W2465:X2465"/>
    <mergeCell ref="Y2465:Z2465"/>
    <mergeCell ref="AA2465:AB2465"/>
    <mergeCell ref="AC2465:AD2465"/>
    <mergeCell ref="D2464:R2464"/>
    <mergeCell ref="S2464:T2464"/>
    <mergeCell ref="AA2467:AB2467"/>
    <mergeCell ref="AC2467:AD2467"/>
    <mergeCell ref="D2466:R2466"/>
    <mergeCell ref="S2466:T2466"/>
    <mergeCell ref="U2466:V2466"/>
    <mergeCell ref="W2466:X2466"/>
    <mergeCell ref="Y2466:Z2466"/>
    <mergeCell ref="AA2466:AB2466"/>
    <mergeCell ref="U2468:V2468"/>
    <mergeCell ref="W2468:X2468"/>
    <mergeCell ref="Y2468:Z2468"/>
    <mergeCell ref="AA2468:AB2468"/>
    <mergeCell ref="AC2466:AD2466"/>
    <mergeCell ref="D2467:R2467"/>
    <mergeCell ref="S2467:T2467"/>
    <mergeCell ref="U2467:V2467"/>
    <mergeCell ref="W2467:X2467"/>
    <mergeCell ref="Y2467:Z2467"/>
    <mergeCell ref="AC2468:AD2468"/>
    <mergeCell ref="D2469:R2469"/>
    <mergeCell ref="S2469:T2469"/>
    <mergeCell ref="U2469:V2469"/>
    <mergeCell ref="W2469:X2469"/>
    <mergeCell ref="Y2469:Z2469"/>
    <mergeCell ref="AA2469:AB2469"/>
    <mergeCell ref="AC2469:AD2469"/>
    <mergeCell ref="D2468:R2468"/>
    <mergeCell ref="S2468:T2468"/>
    <mergeCell ref="U2460:V2460"/>
    <mergeCell ref="W2460:X2460"/>
    <mergeCell ref="Y2460:Z2460"/>
    <mergeCell ref="AA2460:AB2460"/>
    <mergeCell ref="AC2458:AD2458"/>
    <mergeCell ref="D2459:R2459"/>
    <mergeCell ref="S2459:T2459"/>
    <mergeCell ref="U2459:V2459"/>
    <mergeCell ref="W2459:X2459"/>
    <mergeCell ref="Y2459:Z2459"/>
    <mergeCell ref="AC2460:AD2460"/>
    <mergeCell ref="D2461:R2461"/>
    <mergeCell ref="S2461:T2461"/>
    <mergeCell ref="U2461:V2461"/>
    <mergeCell ref="W2461:X2461"/>
    <mergeCell ref="Y2461:Z2461"/>
    <mergeCell ref="AA2461:AB2461"/>
    <mergeCell ref="AC2461:AD2461"/>
    <mergeCell ref="D2460:R2460"/>
    <mergeCell ref="S2460:T2460"/>
    <mergeCell ref="AA2463:AB2463"/>
    <mergeCell ref="AC2463:AD2463"/>
    <mergeCell ref="D2462:R2462"/>
    <mergeCell ref="S2462:T2462"/>
    <mergeCell ref="U2462:V2462"/>
    <mergeCell ref="W2462:X2462"/>
    <mergeCell ref="Y2462:Z2462"/>
    <mergeCell ref="AA2462:AB2462"/>
    <mergeCell ref="U2464:V2464"/>
    <mergeCell ref="W2464:X2464"/>
    <mergeCell ref="Y2464:Z2464"/>
    <mergeCell ref="AA2464:AB2464"/>
    <mergeCell ref="AC2462:AD2462"/>
    <mergeCell ref="D2463:R2463"/>
    <mergeCell ref="S2463:T2463"/>
    <mergeCell ref="U2463:V2463"/>
    <mergeCell ref="W2463:X2463"/>
    <mergeCell ref="Y2463:Z2463"/>
    <mergeCell ref="AC2464:AD2464"/>
    <mergeCell ref="AA2455:AB2455"/>
    <mergeCell ref="AC2455:AD2455"/>
    <mergeCell ref="D2454:R2454"/>
    <mergeCell ref="S2454:T2454"/>
    <mergeCell ref="U2454:V2454"/>
    <mergeCell ref="W2454:X2454"/>
    <mergeCell ref="Y2454:Z2454"/>
    <mergeCell ref="AA2454:AB2454"/>
    <mergeCell ref="U2456:V2456"/>
    <mergeCell ref="W2456:X2456"/>
    <mergeCell ref="Y2456:Z2456"/>
    <mergeCell ref="AA2456:AB2456"/>
    <mergeCell ref="AC2454:AD2454"/>
    <mergeCell ref="D2455:R2455"/>
    <mergeCell ref="S2455:T2455"/>
    <mergeCell ref="U2455:V2455"/>
    <mergeCell ref="W2455:X2455"/>
    <mergeCell ref="Y2455:Z2455"/>
    <mergeCell ref="AC2456:AD2456"/>
    <mergeCell ref="D2457:R2457"/>
    <mergeCell ref="S2457:T2457"/>
    <mergeCell ref="U2457:V2457"/>
    <mergeCell ref="W2457:X2457"/>
    <mergeCell ref="Y2457:Z2457"/>
    <mergeCell ref="AA2457:AB2457"/>
    <mergeCell ref="AC2457:AD2457"/>
    <mergeCell ref="D2456:R2456"/>
    <mergeCell ref="S2456:T2456"/>
    <mergeCell ref="AA2459:AB2459"/>
    <mergeCell ref="AC2459:AD2459"/>
    <mergeCell ref="D2458:R2458"/>
    <mergeCell ref="S2458:T2458"/>
    <mergeCell ref="U2458:V2458"/>
    <mergeCell ref="W2458:X2458"/>
    <mergeCell ref="Y2458:Z2458"/>
    <mergeCell ref="AA2458:AB2458"/>
    <mergeCell ref="D2449:R2449"/>
    <mergeCell ref="S2449:T2449"/>
    <mergeCell ref="U2449:V2449"/>
    <mergeCell ref="W2449:X2449"/>
    <mergeCell ref="Y2449:Z2449"/>
    <mergeCell ref="AA2449:AB2449"/>
    <mergeCell ref="AC2449:AD2449"/>
    <mergeCell ref="D2448:R2448"/>
    <mergeCell ref="S2448:T2448"/>
    <mergeCell ref="B2437:AD2437"/>
    <mergeCell ref="B2438:AD2438"/>
    <mergeCell ref="B2439:AD2439"/>
    <mergeCell ref="AA2451:AB2451"/>
    <mergeCell ref="AC2451:AD2451"/>
    <mergeCell ref="D2450:R2450"/>
    <mergeCell ref="S2450:T2450"/>
    <mergeCell ref="U2450:V2450"/>
    <mergeCell ref="W2450:X2450"/>
    <mergeCell ref="Y2450:Z2450"/>
    <mergeCell ref="AA2450:AB2450"/>
    <mergeCell ref="U2452:V2452"/>
    <mergeCell ref="W2452:X2452"/>
    <mergeCell ref="Y2452:Z2452"/>
    <mergeCell ref="AA2452:AB2452"/>
    <mergeCell ref="AC2450:AD2450"/>
    <mergeCell ref="D2451:R2451"/>
    <mergeCell ref="S2451:T2451"/>
    <mergeCell ref="U2451:V2451"/>
    <mergeCell ref="W2451:X2451"/>
    <mergeCell ref="Y2451:Z2451"/>
    <mergeCell ref="AC2452:AD2452"/>
    <mergeCell ref="D2453:R2453"/>
    <mergeCell ref="S2453:T2453"/>
    <mergeCell ref="U2453:V2453"/>
    <mergeCell ref="W2453:X2453"/>
    <mergeCell ref="Y2453:Z2453"/>
    <mergeCell ref="AA2453:AB2453"/>
    <mergeCell ref="AC2453:AD2453"/>
    <mergeCell ref="D2452:R2452"/>
    <mergeCell ref="S2452:T2452"/>
    <mergeCell ref="D2421:O2421"/>
    <mergeCell ref="D2422:O2422"/>
    <mergeCell ref="D2423:O2423"/>
    <mergeCell ref="D2424:O2424"/>
    <mergeCell ref="D2425:O2425"/>
    <mergeCell ref="D2426:O2426"/>
    <mergeCell ref="D2427:O2427"/>
    <mergeCell ref="D2428:O2428"/>
    <mergeCell ref="D2429:O2429"/>
    <mergeCell ref="D2430:O2430"/>
    <mergeCell ref="D2431:O2431"/>
    <mergeCell ref="C2434:AD2434"/>
    <mergeCell ref="C2435:AD2435"/>
    <mergeCell ref="B2442:AD2442"/>
    <mergeCell ref="C2443:AD2443"/>
    <mergeCell ref="C2445:R2446"/>
    <mergeCell ref="S2445:X2445"/>
    <mergeCell ref="Y2445:AD2445"/>
    <mergeCell ref="S2446:T2446"/>
    <mergeCell ref="U2446:V2446"/>
    <mergeCell ref="W2446:X2446"/>
    <mergeCell ref="AC2446:AD2446"/>
    <mergeCell ref="D2447:R2447"/>
    <mergeCell ref="S2447:T2447"/>
    <mergeCell ref="U2447:V2447"/>
    <mergeCell ref="W2447:X2447"/>
    <mergeCell ref="Y2447:Z2447"/>
    <mergeCell ref="AA2447:AB2447"/>
    <mergeCell ref="AC2447:AD2447"/>
    <mergeCell ref="U2448:V2448"/>
    <mergeCell ref="W2448:X2448"/>
    <mergeCell ref="Y2448:Z2448"/>
    <mergeCell ref="AA2448:AB2448"/>
    <mergeCell ref="Y2446:Z2446"/>
    <mergeCell ref="AA2446:AB2446"/>
    <mergeCell ref="AC2448:AD2448"/>
    <mergeCell ref="D2388:O2388"/>
    <mergeCell ref="D2389:O2389"/>
    <mergeCell ref="D2390:O2390"/>
    <mergeCell ref="D2391:O2391"/>
    <mergeCell ref="D2392:O2392"/>
    <mergeCell ref="D2393:O2393"/>
    <mergeCell ref="D2394:O2394"/>
    <mergeCell ref="D2395:O2395"/>
    <mergeCell ref="D2396:O2396"/>
    <mergeCell ref="D2397:O2397"/>
    <mergeCell ref="D2398:O2398"/>
    <mergeCell ref="D2399:O2399"/>
    <mergeCell ref="D2400:O2400"/>
    <mergeCell ref="D2401:O2401"/>
    <mergeCell ref="D2402:O2402"/>
    <mergeCell ref="D2403:O2403"/>
    <mergeCell ref="D2404:O2404"/>
    <mergeCell ref="D2405:O2405"/>
    <mergeCell ref="D2406:O2406"/>
    <mergeCell ref="D2407:O2407"/>
    <mergeCell ref="D2408:O2408"/>
    <mergeCell ref="D2409:O2409"/>
    <mergeCell ref="D2410:O2410"/>
    <mergeCell ref="D2411:O2411"/>
    <mergeCell ref="D2412:O2412"/>
    <mergeCell ref="D2413:O2413"/>
    <mergeCell ref="D2414:O2414"/>
    <mergeCell ref="D2415:O2415"/>
    <mergeCell ref="D2416:O2416"/>
    <mergeCell ref="D2417:O2417"/>
    <mergeCell ref="D2418:O2418"/>
    <mergeCell ref="D2419:O2419"/>
    <mergeCell ref="D2420:O2420"/>
    <mergeCell ref="D2355:O2355"/>
    <mergeCell ref="D2356:O2356"/>
    <mergeCell ref="D2357:O2357"/>
    <mergeCell ref="D2358:O2358"/>
    <mergeCell ref="D2359:O2359"/>
    <mergeCell ref="D2360:O2360"/>
    <mergeCell ref="D2361:O2361"/>
    <mergeCell ref="D2362:O2362"/>
    <mergeCell ref="D2363:O2363"/>
    <mergeCell ref="D2364:O2364"/>
    <mergeCell ref="D2365:O2365"/>
    <mergeCell ref="D2366:O2366"/>
    <mergeCell ref="D2367:O2367"/>
    <mergeCell ref="D2368:O2368"/>
    <mergeCell ref="D2369:O2369"/>
    <mergeCell ref="D2370:O2370"/>
    <mergeCell ref="D2371:O2371"/>
    <mergeCell ref="D2372:O2372"/>
    <mergeCell ref="D2373:O2373"/>
    <mergeCell ref="D2374:O2374"/>
    <mergeCell ref="D2375:O2375"/>
    <mergeCell ref="D2376:O2376"/>
    <mergeCell ref="D2377:O2377"/>
    <mergeCell ref="D2378:O2378"/>
    <mergeCell ref="D2379:O2379"/>
    <mergeCell ref="D2380:O2380"/>
    <mergeCell ref="D2381:O2381"/>
    <mergeCell ref="D2382:O2382"/>
    <mergeCell ref="D2383:O2383"/>
    <mergeCell ref="D2384:O2384"/>
    <mergeCell ref="D2385:O2385"/>
    <mergeCell ref="D2386:O2386"/>
    <mergeCell ref="D2387:O2387"/>
    <mergeCell ref="D2322:O2322"/>
    <mergeCell ref="D2323:O2323"/>
    <mergeCell ref="D2324:O2324"/>
    <mergeCell ref="D2325:O2325"/>
    <mergeCell ref="D2326:O2326"/>
    <mergeCell ref="D2327:O2327"/>
    <mergeCell ref="D2328:O2328"/>
    <mergeCell ref="D2329:O2329"/>
    <mergeCell ref="D2330:O2330"/>
    <mergeCell ref="D2331:O2331"/>
    <mergeCell ref="D2332:O2332"/>
    <mergeCell ref="D2333:O2333"/>
    <mergeCell ref="D2334:O2334"/>
    <mergeCell ref="D2335:O2335"/>
    <mergeCell ref="D2336:O2336"/>
    <mergeCell ref="D2337:O2337"/>
    <mergeCell ref="D2338:O2338"/>
    <mergeCell ref="D2339:O2339"/>
    <mergeCell ref="D2340:O2340"/>
    <mergeCell ref="D2341:O2341"/>
    <mergeCell ref="D2342:O2342"/>
    <mergeCell ref="D2343:O2343"/>
    <mergeCell ref="D2344:O2344"/>
    <mergeCell ref="D2345:O2345"/>
    <mergeCell ref="D2346:O2346"/>
    <mergeCell ref="D2347:O2347"/>
    <mergeCell ref="D2348:O2348"/>
    <mergeCell ref="D2349:O2349"/>
    <mergeCell ref="D2350:O2350"/>
    <mergeCell ref="D2351:O2351"/>
    <mergeCell ref="D2352:O2352"/>
    <mergeCell ref="D2353:O2353"/>
    <mergeCell ref="D2354:O2354"/>
    <mergeCell ref="D2301:AD2301"/>
    <mergeCell ref="B2303:AD2303"/>
    <mergeCell ref="B2287:AD2287"/>
    <mergeCell ref="B2288:AD2288"/>
    <mergeCell ref="B2289:AD2289"/>
    <mergeCell ref="B2290:AD2290"/>
    <mergeCell ref="B2291:AD2291"/>
    <mergeCell ref="C2304:AD2304"/>
    <mergeCell ref="C2305:AD2305"/>
    <mergeCell ref="C2306:AD2306"/>
    <mergeCell ref="C2308:O2311"/>
    <mergeCell ref="P2308:R2308"/>
    <mergeCell ref="S2308:AD2308"/>
    <mergeCell ref="P2309:P2311"/>
    <mergeCell ref="Q2309:Q2311"/>
    <mergeCell ref="R2309:R2311"/>
    <mergeCell ref="S2309:S2311"/>
    <mergeCell ref="T2309:T2311"/>
    <mergeCell ref="U2309:U2311"/>
    <mergeCell ref="V2309:AD2309"/>
    <mergeCell ref="V2310:X2310"/>
    <mergeCell ref="Y2310:AA2310"/>
    <mergeCell ref="AB2310:AD2310"/>
    <mergeCell ref="D2312:O2312"/>
    <mergeCell ref="D2313:O2313"/>
    <mergeCell ref="D2314:O2314"/>
    <mergeCell ref="D2315:O2315"/>
    <mergeCell ref="D2316:O2316"/>
    <mergeCell ref="D2317:O2317"/>
    <mergeCell ref="D2318:O2318"/>
    <mergeCell ref="D2319:O2319"/>
    <mergeCell ref="D2320:O2320"/>
    <mergeCell ref="D2321:O2321"/>
    <mergeCell ref="D2260:J2260"/>
    <mergeCell ref="D2261:J2261"/>
    <mergeCell ref="D2262:J2262"/>
    <mergeCell ref="D2263:J2263"/>
    <mergeCell ref="D2264:J2264"/>
    <mergeCell ref="D2265:J2265"/>
    <mergeCell ref="D2266:J2266"/>
    <mergeCell ref="D2267:J2267"/>
    <mergeCell ref="D2268:J2268"/>
    <mergeCell ref="D2269:J2269"/>
    <mergeCell ref="D2270:J2270"/>
    <mergeCell ref="D2271:J2271"/>
    <mergeCell ref="D2272:J2272"/>
    <mergeCell ref="D2273:J2273"/>
    <mergeCell ref="D2274:J2274"/>
    <mergeCell ref="D2275:J2275"/>
    <mergeCell ref="D2276:J2276"/>
    <mergeCell ref="D2277:J2277"/>
    <mergeCell ref="D2278:J2278"/>
    <mergeCell ref="D2279:J2279"/>
    <mergeCell ref="D2280:J2280"/>
    <mergeCell ref="C2283:E2283"/>
    <mergeCell ref="F2283:AD2283"/>
    <mergeCell ref="C2285:AD2285"/>
    <mergeCell ref="C2286:AD2286"/>
    <mergeCell ref="B2293:AD2293"/>
    <mergeCell ref="B2294:AD2294"/>
    <mergeCell ref="C2295:AD2295"/>
    <mergeCell ref="B2296:AD2296"/>
    <mergeCell ref="C2297:AD2297"/>
    <mergeCell ref="C2298:AD2298"/>
    <mergeCell ref="D2299:AD2299"/>
    <mergeCell ref="D2300:AD2300"/>
    <mergeCell ref="D2227:J2227"/>
    <mergeCell ref="D2228:J2228"/>
    <mergeCell ref="D2229:J2229"/>
    <mergeCell ref="D2230:J2230"/>
    <mergeCell ref="D2231:J2231"/>
    <mergeCell ref="D2232:J2232"/>
    <mergeCell ref="D2233:J2233"/>
    <mergeCell ref="D2234:J2234"/>
    <mergeCell ref="D2235:J2235"/>
    <mergeCell ref="D2236:J2236"/>
    <mergeCell ref="D2237:J2237"/>
    <mergeCell ref="D2238:J2238"/>
    <mergeCell ref="D2239:J2239"/>
    <mergeCell ref="D2240:J2240"/>
    <mergeCell ref="D2241:J2241"/>
    <mergeCell ref="D2242:J2242"/>
    <mergeCell ref="D2243:J2243"/>
    <mergeCell ref="D2244:J2244"/>
    <mergeCell ref="D2245:J2245"/>
    <mergeCell ref="D2246:J2246"/>
    <mergeCell ref="D2247:J2247"/>
    <mergeCell ref="D2248:J2248"/>
    <mergeCell ref="D2249:J2249"/>
    <mergeCell ref="D2250:J2250"/>
    <mergeCell ref="D2251:J2251"/>
    <mergeCell ref="D2252:J2252"/>
    <mergeCell ref="D2253:J2253"/>
    <mergeCell ref="D2254:J2254"/>
    <mergeCell ref="D2255:J2255"/>
    <mergeCell ref="D2256:J2256"/>
    <mergeCell ref="D2257:J2257"/>
    <mergeCell ref="D2258:J2258"/>
    <mergeCell ref="D2259:J2259"/>
    <mergeCell ref="D2194:J2194"/>
    <mergeCell ref="D2195:J2195"/>
    <mergeCell ref="D2196:J2196"/>
    <mergeCell ref="D2197:J2197"/>
    <mergeCell ref="D2198:J2198"/>
    <mergeCell ref="D2199:J2199"/>
    <mergeCell ref="D2200:J2200"/>
    <mergeCell ref="D2201:J2201"/>
    <mergeCell ref="D2202:J2202"/>
    <mergeCell ref="D2203:J2203"/>
    <mergeCell ref="D2204:J2204"/>
    <mergeCell ref="D2205:J2205"/>
    <mergeCell ref="D2206:J2206"/>
    <mergeCell ref="D2207:J2207"/>
    <mergeCell ref="D2208:J2208"/>
    <mergeCell ref="D2209:J2209"/>
    <mergeCell ref="D2210:J2210"/>
    <mergeCell ref="D2211:J2211"/>
    <mergeCell ref="D2212:J2212"/>
    <mergeCell ref="D2213:J2213"/>
    <mergeCell ref="D2214:J2214"/>
    <mergeCell ref="D2215:J2215"/>
    <mergeCell ref="D2216:J2216"/>
    <mergeCell ref="D2217:J2217"/>
    <mergeCell ref="D2218:J2218"/>
    <mergeCell ref="D2219:J2219"/>
    <mergeCell ref="D2220:J2220"/>
    <mergeCell ref="D2221:J2221"/>
    <mergeCell ref="D2222:J2222"/>
    <mergeCell ref="D2223:J2223"/>
    <mergeCell ref="D2224:J2224"/>
    <mergeCell ref="D2225:J2225"/>
    <mergeCell ref="D2226:J2226"/>
    <mergeCell ref="D2161:J2161"/>
    <mergeCell ref="D2162:J2162"/>
    <mergeCell ref="D2163:J2163"/>
    <mergeCell ref="D2164:J2164"/>
    <mergeCell ref="D2165:J2165"/>
    <mergeCell ref="D2166:J2166"/>
    <mergeCell ref="D2167:J2167"/>
    <mergeCell ref="D2168:J2168"/>
    <mergeCell ref="D2169:J2169"/>
    <mergeCell ref="D2170:J2170"/>
    <mergeCell ref="D2171:J2171"/>
    <mergeCell ref="D2172:J2172"/>
    <mergeCell ref="D2173:J2173"/>
    <mergeCell ref="D2174:J2174"/>
    <mergeCell ref="D2175:J2175"/>
    <mergeCell ref="D2176:J2176"/>
    <mergeCell ref="D2177:J2177"/>
    <mergeCell ref="D2178:J2178"/>
    <mergeCell ref="D2179:J2179"/>
    <mergeCell ref="D2180:J2180"/>
    <mergeCell ref="D2181:J2181"/>
    <mergeCell ref="D2182:J2182"/>
    <mergeCell ref="D2183:J2183"/>
    <mergeCell ref="D2184:J2184"/>
    <mergeCell ref="D2185:J2185"/>
    <mergeCell ref="D2186:J2186"/>
    <mergeCell ref="D2187:J2187"/>
    <mergeCell ref="D2188:J2188"/>
    <mergeCell ref="D2189:J2189"/>
    <mergeCell ref="D2190:J2190"/>
    <mergeCell ref="D2191:J2191"/>
    <mergeCell ref="D2192:J2192"/>
    <mergeCell ref="D2193:J2193"/>
    <mergeCell ref="D2139:F2139"/>
    <mergeCell ref="G2139:J2139"/>
    <mergeCell ref="D2140:F2140"/>
    <mergeCell ref="G2140:J2140"/>
    <mergeCell ref="D2141:F2141"/>
    <mergeCell ref="G2141:J2141"/>
    <mergeCell ref="D2142:F2142"/>
    <mergeCell ref="G2142:J2142"/>
    <mergeCell ref="D2143:F2143"/>
    <mergeCell ref="G2143:J2143"/>
    <mergeCell ref="D2144:F2144"/>
    <mergeCell ref="G2144:J2144"/>
    <mergeCell ref="D2145:F2145"/>
    <mergeCell ref="G2145:J2145"/>
    <mergeCell ref="D2146:F2146"/>
    <mergeCell ref="G2146:J2146"/>
    <mergeCell ref="D2147:F2147"/>
    <mergeCell ref="G2147:J2147"/>
    <mergeCell ref="D2148:F2148"/>
    <mergeCell ref="G2148:J2148"/>
    <mergeCell ref="D2149:F2149"/>
    <mergeCell ref="G2149:J2149"/>
    <mergeCell ref="D2150:F2150"/>
    <mergeCell ref="G2150:J2150"/>
    <mergeCell ref="D2151:F2151"/>
    <mergeCell ref="G2151:J2151"/>
    <mergeCell ref="D2152:F2152"/>
    <mergeCell ref="G2152:J2152"/>
    <mergeCell ref="D2153:F2153"/>
    <mergeCell ref="G2153:J2153"/>
    <mergeCell ref="AA2156:AD2156"/>
    <mergeCell ref="C2157:J2160"/>
    <mergeCell ref="K2157:AD2157"/>
    <mergeCell ref="K2158:AD2158"/>
    <mergeCell ref="K2159:N2159"/>
    <mergeCell ref="O2159:R2159"/>
    <mergeCell ref="S2159:V2159"/>
    <mergeCell ref="W2159:Z2159"/>
    <mergeCell ref="AA2159:AD2159"/>
    <mergeCell ref="D2122:F2122"/>
    <mergeCell ref="G2122:J2122"/>
    <mergeCell ref="D2123:F2123"/>
    <mergeCell ref="G2123:J2123"/>
    <mergeCell ref="D2124:F2124"/>
    <mergeCell ref="G2124:J2124"/>
    <mergeCell ref="D2125:F2125"/>
    <mergeCell ref="G2125:J2125"/>
    <mergeCell ref="D2126:F2126"/>
    <mergeCell ref="G2126:J2126"/>
    <mergeCell ref="D2127:F2127"/>
    <mergeCell ref="G2127:J2127"/>
    <mergeCell ref="D2128:F2128"/>
    <mergeCell ref="G2128:J2128"/>
    <mergeCell ref="D2129:F2129"/>
    <mergeCell ref="G2129:J2129"/>
    <mergeCell ref="D2130:F2130"/>
    <mergeCell ref="G2130:J2130"/>
    <mergeCell ref="D2131:F2131"/>
    <mergeCell ref="G2131:J2131"/>
    <mergeCell ref="D2132:F2132"/>
    <mergeCell ref="G2132:J2132"/>
    <mergeCell ref="D2133:F2133"/>
    <mergeCell ref="G2133:J2133"/>
    <mergeCell ref="D2134:F2134"/>
    <mergeCell ref="G2134:J2134"/>
    <mergeCell ref="D2135:F2135"/>
    <mergeCell ref="G2135:J2135"/>
    <mergeCell ref="D2136:F2136"/>
    <mergeCell ref="G2136:J2136"/>
    <mergeCell ref="D2137:F2137"/>
    <mergeCell ref="G2137:J2137"/>
    <mergeCell ref="D2138:F2138"/>
    <mergeCell ref="G2138:J2138"/>
    <mergeCell ref="D2105:F2105"/>
    <mergeCell ref="G2105:J2105"/>
    <mergeCell ref="D2106:F2106"/>
    <mergeCell ref="G2106:J2106"/>
    <mergeCell ref="D2107:F2107"/>
    <mergeCell ref="G2107:J2107"/>
    <mergeCell ref="D2108:F2108"/>
    <mergeCell ref="G2108:J2108"/>
    <mergeCell ref="D2109:F2109"/>
    <mergeCell ref="G2109:J2109"/>
    <mergeCell ref="D2110:F2110"/>
    <mergeCell ref="G2110:J2110"/>
    <mergeCell ref="D2111:F2111"/>
    <mergeCell ref="G2111:J2111"/>
    <mergeCell ref="D2112:F2112"/>
    <mergeCell ref="G2112:J2112"/>
    <mergeCell ref="D2113:F2113"/>
    <mergeCell ref="G2113:J2113"/>
    <mergeCell ref="D2114:F2114"/>
    <mergeCell ref="G2114:J2114"/>
    <mergeCell ref="D2115:F2115"/>
    <mergeCell ref="G2115:J2115"/>
    <mergeCell ref="D2116:F2116"/>
    <mergeCell ref="G2116:J2116"/>
    <mergeCell ref="D2117:F2117"/>
    <mergeCell ref="G2117:J2117"/>
    <mergeCell ref="D2118:F2118"/>
    <mergeCell ref="G2118:J2118"/>
    <mergeCell ref="D2119:F2119"/>
    <mergeCell ref="G2119:J2119"/>
    <mergeCell ref="D2120:F2120"/>
    <mergeCell ref="G2120:J2120"/>
    <mergeCell ref="D2121:F2121"/>
    <mergeCell ref="G2121:J2121"/>
    <mergeCell ref="D2088:F2088"/>
    <mergeCell ref="G2088:J2088"/>
    <mergeCell ref="D2089:F2089"/>
    <mergeCell ref="G2089:J2089"/>
    <mergeCell ref="D2090:F2090"/>
    <mergeCell ref="G2090:J2090"/>
    <mergeCell ref="D2091:F2091"/>
    <mergeCell ref="G2091:J2091"/>
    <mergeCell ref="D2092:F2092"/>
    <mergeCell ref="G2092:J2092"/>
    <mergeCell ref="D2093:F2093"/>
    <mergeCell ref="G2093:J2093"/>
    <mergeCell ref="D2094:F2094"/>
    <mergeCell ref="G2094:J2094"/>
    <mergeCell ref="D2095:F2095"/>
    <mergeCell ref="G2095:J2095"/>
    <mergeCell ref="D2096:F2096"/>
    <mergeCell ref="G2096:J2096"/>
    <mergeCell ref="D2097:F2097"/>
    <mergeCell ref="G2097:J2097"/>
    <mergeCell ref="D2098:F2098"/>
    <mergeCell ref="G2098:J2098"/>
    <mergeCell ref="D2099:F2099"/>
    <mergeCell ref="G2099:J2099"/>
    <mergeCell ref="D2100:F2100"/>
    <mergeCell ref="G2100:J2100"/>
    <mergeCell ref="D2101:F2101"/>
    <mergeCell ref="G2101:J2101"/>
    <mergeCell ref="D2102:F2102"/>
    <mergeCell ref="G2102:J2102"/>
    <mergeCell ref="D2103:F2103"/>
    <mergeCell ref="G2103:J2103"/>
    <mergeCell ref="D2104:F2104"/>
    <mergeCell ref="G2104:J2104"/>
    <mergeCell ref="C2026:AD2026"/>
    <mergeCell ref="C2027:AD2027"/>
    <mergeCell ref="AA2029:AD2029"/>
    <mergeCell ref="U2005:V2005"/>
    <mergeCell ref="W2005:X2005"/>
    <mergeCell ref="Y2005:Z2005"/>
    <mergeCell ref="AA2006:AB2006"/>
    <mergeCell ref="AC2006:AD2006"/>
    <mergeCell ref="B2011:AD2011"/>
    <mergeCell ref="B2012:AD2012"/>
    <mergeCell ref="B2013:AD2013"/>
    <mergeCell ref="C2024:AD2024"/>
    <mergeCell ref="C2008:AD2008"/>
    <mergeCell ref="G2063:J2063"/>
    <mergeCell ref="D2064:F2064"/>
    <mergeCell ref="G2064:J2064"/>
    <mergeCell ref="D2065:F2065"/>
    <mergeCell ref="G2065:J2065"/>
    <mergeCell ref="D2066:F2066"/>
    <mergeCell ref="G2066:J2066"/>
    <mergeCell ref="D2067:F2067"/>
    <mergeCell ref="G2067:J2067"/>
    <mergeCell ref="D2068:F2068"/>
    <mergeCell ref="G2068:J2068"/>
    <mergeCell ref="D2069:F2069"/>
    <mergeCell ref="G2069:J2069"/>
    <mergeCell ref="D2070:F2070"/>
    <mergeCell ref="G2070:J2070"/>
    <mergeCell ref="D2071:F2071"/>
    <mergeCell ref="G2071:J2071"/>
    <mergeCell ref="D2072:F2072"/>
    <mergeCell ref="G2072:J2072"/>
    <mergeCell ref="D2073:F2073"/>
    <mergeCell ref="G2073:J2073"/>
    <mergeCell ref="G2058:J2058"/>
    <mergeCell ref="D2059:F2059"/>
    <mergeCell ref="G2059:J2059"/>
    <mergeCell ref="D2060:F2060"/>
    <mergeCell ref="G2060:J2060"/>
    <mergeCell ref="D2061:F2061"/>
    <mergeCell ref="G2061:J2061"/>
    <mergeCell ref="D2062:F2062"/>
    <mergeCell ref="G2062:J2062"/>
    <mergeCell ref="D2063:F2063"/>
    <mergeCell ref="D2034:F2034"/>
    <mergeCell ref="G2034:J2034"/>
    <mergeCell ref="D2035:F2035"/>
    <mergeCell ref="G2035:J2035"/>
    <mergeCell ref="D2036:F2036"/>
    <mergeCell ref="G2036:J2036"/>
    <mergeCell ref="D2037:F2037"/>
    <mergeCell ref="G2037:J2037"/>
    <mergeCell ref="D2038:F2038"/>
    <mergeCell ref="G2038:J2038"/>
    <mergeCell ref="D2039:F2039"/>
    <mergeCell ref="G2039:J2039"/>
    <mergeCell ref="D2040:F2040"/>
    <mergeCell ref="G2040:J2040"/>
    <mergeCell ref="D2041:F2041"/>
    <mergeCell ref="G2041:J2041"/>
    <mergeCell ref="D2042:F2042"/>
    <mergeCell ref="G2042:J2042"/>
    <mergeCell ref="D2043:F2043"/>
    <mergeCell ref="G2043:J2043"/>
    <mergeCell ref="O2000:P2000"/>
    <mergeCell ref="Q2000:R2000"/>
    <mergeCell ref="S2000:T2000"/>
    <mergeCell ref="U2000:V2000"/>
    <mergeCell ref="W2000:X2000"/>
    <mergeCell ref="Y2000:Z2000"/>
    <mergeCell ref="AA2000:AB2000"/>
    <mergeCell ref="AC2000:AD2000"/>
    <mergeCell ref="C2009:AD2009"/>
    <mergeCell ref="B2016:AD2016"/>
    <mergeCell ref="B2017:AD2017"/>
    <mergeCell ref="O2006:P2006"/>
    <mergeCell ref="Q2006:R2006"/>
    <mergeCell ref="S2006:T2006"/>
    <mergeCell ref="U2006:V2006"/>
    <mergeCell ref="Y2004:Z2004"/>
    <mergeCell ref="AA2004:AB2004"/>
    <mergeCell ref="C2018:AD2018"/>
    <mergeCell ref="B2019:AD2019"/>
    <mergeCell ref="C2020:AD2020"/>
    <mergeCell ref="B2022:AD2022"/>
    <mergeCell ref="C2023:AD2023"/>
    <mergeCell ref="C2025:AD2025"/>
    <mergeCell ref="AA2005:AB2005"/>
    <mergeCell ref="AC2005:AD2005"/>
    <mergeCell ref="D2004:N2004"/>
    <mergeCell ref="O2004:P2004"/>
    <mergeCell ref="Q2004:R2004"/>
    <mergeCell ref="S2004:T2004"/>
    <mergeCell ref="U2004:V2004"/>
    <mergeCell ref="W2004:X2004"/>
    <mergeCell ref="W2006:X2006"/>
    <mergeCell ref="Y2006:Z2006"/>
    <mergeCell ref="AC2004:AD2004"/>
    <mergeCell ref="D2005:N2005"/>
    <mergeCell ref="O2005:P2005"/>
    <mergeCell ref="Q2005:R2005"/>
    <mergeCell ref="S2005:T2005"/>
    <mergeCell ref="D1996:N1996"/>
    <mergeCell ref="O1996:P1996"/>
    <mergeCell ref="Q1996:R1996"/>
    <mergeCell ref="S1996:T1996"/>
    <mergeCell ref="U1996:V1996"/>
    <mergeCell ref="W1996:X1996"/>
    <mergeCell ref="Y1996:Z1996"/>
    <mergeCell ref="AA1996:AB1996"/>
    <mergeCell ref="AC1996:AD1996"/>
    <mergeCell ref="D2001:N2001"/>
    <mergeCell ref="O2001:P2001"/>
    <mergeCell ref="Q2001:R2001"/>
    <mergeCell ref="S2001:T2001"/>
    <mergeCell ref="U2001:V2001"/>
    <mergeCell ref="W2001:X2001"/>
    <mergeCell ref="Y2001:Z2001"/>
    <mergeCell ref="AA2001:AB2001"/>
    <mergeCell ref="AC2001:AD2001"/>
    <mergeCell ref="W2003:X2003"/>
    <mergeCell ref="Y2003:Z2003"/>
    <mergeCell ref="D2002:N2002"/>
    <mergeCell ref="O2002:P2002"/>
    <mergeCell ref="Q2002:R2002"/>
    <mergeCell ref="S2002:T2002"/>
    <mergeCell ref="U2002:V2002"/>
    <mergeCell ref="W2002:X2002"/>
    <mergeCell ref="Y2002:Z2002"/>
    <mergeCell ref="AA2002:AB2002"/>
    <mergeCell ref="AC2002:AD2002"/>
    <mergeCell ref="D2003:N2003"/>
    <mergeCell ref="O2003:P2003"/>
    <mergeCell ref="Q2003:R2003"/>
    <mergeCell ref="S2003:T2003"/>
    <mergeCell ref="U2003:V2003"/>
    <mergeCell ref="AA2003:AB2003"/>
    <mergeCell ref="AC2003:AD2003"/>
    <mergeCell ref="D1997:N1997"/>
    <mergeCell ref="O1997:P1997"/>
    <mergeCell ref="Q1997:R1997"/>
    <mergeCell ref="S1997:T1997"/>
    <mergeCell ref="U1997:V1997"/>
    <mergeCell ref="W1997:X1997"/>
    <mergeCell ref="Y1997:Z1997"/>
    <mergeCell ref="AA1997:AB1997"/>
    <mergeCell ref="AC1997:AD1997"/>
    <mergeCell ref="D1998:N1998"/>
    <mergeCell ref="O1998:P1998"/>
    <mergeCell ref="Q1998:R1998"/>
    <mergeCell ref="S1998:T1998"/>
    <mergeCell ref="U1998:V1998"/>
    <mergeCell ref="W1998:X1998"/>
    <mergeCell ref="Y1998:Z1998"/>
    <mergeCell ref="AA1998:AB1998"/>
    <mergeCell ref="AC1998:AD1998"/>
    <mergeCell ref="D1999:N1999"/>
    <mergeCell ref="O1999:P1999"/>
    <mergeCell ref="Q1999:R1999"/>
    <mergeCell ref="S1999:T1999"/>
    <mergeCell ref="U1999:V1999"/>
    <mergeCell ref="W1999:X1999"/>
    <mergeCell ref="Y1999:Z1999"/>
    <mergeCell ref="AA1999:AB1999"/>
    <mergeCell ref="AC1999:AD1999"/>
    <mergeCell ref="D2000:N2000"/>
    <mergeCell ref="D1992:N1992"/>
    <mergeCell ref="O1992:P1992"/>
    <mergeCell ref="Q1992:R1992"/>
    <mergeCell ref="S1992:T1992"/>
    <mergeCell ref="U1992:V1992"/>
    <mergeCell ref="W1992:X1992"/>
    <mergeCell ref="Y1992:Z1992"/>
    <mergeCell ref="AA1992:AB1992"/>
    <mergeCell ref="AC1992:AD1992"/>
    <mergeCell ref="D1993:N1993"/>
    <mergeCell ref="O1993:P1993"/>
    <mergeCell ref="Q1993:R1993"/>
    <mergeCell ref="S1993:T1993"/>
    <mergeCell ref="U1993:V1993"/>
    <mergeCell ref="W1993:X1993"/>
    <mergeCell ref="Y1993:Z1993"/>
    <mergeCell ref="AA1993:AB1993"/>
    <mergeCell ref="AC1993:AD1993"/>
    <mergeCell ref="D1994:N1994"/>
    <mergeCell ref="O1994:P1994"/>
    <mergeCell ref="Q1994:R1994"/>
    <mergeCell ref="S1994:T1994"/>
    <mergeCell ref="U1994:V1994"/>
    <mergeCell ref="W1994:X1994"/>
    <mergeCell ref="Y1994:Z1994"/>
    <mergeCell ref="AA1994:AB1994"/>
    <mergeCell ref="AC1994:AD1994"/>
    <mergeCell ref="D1995:N1995"/>
    <mergeCell ref="O1995:P1995"/>
    <mergeCell ref="Q1995:R1995"/>
    <mergeCell ref="S1995:T1995"/>
    <mergeCell ref="U1995:V1995"/>
    <mergeCell ref="W1995:X1995"/>
    <mergeCell ref="Y1995:Z1995"/>
    <mergeCell ref="AA1995:AB1995"/>
    <mergeCell ref="AC1995:AD1995"/>
    <mergeCell ref="C1987:N1988"/>
    <mergeCell ref="O1987:AD1987"/>
    <mergeCell ref="O1988:P1988"/>
    <mergeCell ref="Q1988:R1988"/>
    <mergeCell ref="S1988:T1988"/>
    <mergeCell ref="U1988:V1988"/>
    <mergeCell ref="W1988:X1988"/>
    <mergeCell ref="Y1988:Z1988"/>
    <mergeCell ref="AA1988:AB1988"/>
    <mergeCell ref="AC1988:AD1988"/>
    <mergeCell ref="D1989:N1989"/>
    <mergeCell ref="O1989:P1989"/>
    <mergeCell ref="Q1989:R1989"/>
    <mergeCell ref="S1989:T1989"/>
    <mergeCell ref="U1989:V1989"/>
    <mergeCell ref="W1989:X1989"/>
    <mergeCell ref="Y1989:Z1989"/>
    <mergeCell ref="AA1989:AB1989"/>
    <mergeCell ref="AC1989:AD1989"/>
    <mergeCell ref="B1980:AD1980"/>
    <mergeCell ref="B1981:AD1981"/>
    <mergeCell ref="B1982:AD1982"/>
    <mergeCell ref="B1983:AD1983"/>
    <mergeCell ref="D1990:N1990"/>
    <mergeCell ref="O1990:P1990"/>
    <mergeCell ref="Q1990:R1990"/>
    <mergeCell ref="S1990:T1990"/>
    <mergeCell ref="U1990:V1990"/>
    <mergeCell ref="W1990:X1990"/>
    <mergeCell ref="Y1990:Z1990"/>
    <mergeCell ref="AA1990:AB1990"/>
    <mergeCell ref="AC1990:AD1990"/>
    <mergeCell ref="D1991:N1991"/>
    <mergeCell ref="O1991:P1991"/>
    <mergeCell ref="Q1991:R1991"/>
    <mergeCell ref="S1991:T1991"/>
    <mergeCell ref="U1991:V1991"/>
    <mergeCell ref="W1991:X1991"/>
    <mergeCell ref="Y1991:Z1991"/>
    <mergeCell ref="AA1991:AB1991"/>
    <mergeCell ref="AC1991:AD1991"/>
    <mergeCell ref="D1975:N1975"/>
    <mergeCell ref="O1975:P1975"/>
    <mergeCell ref="Q1975:R1975"/>
    <mergeCell ref="S1975:T1975"/>
    <mergeCell ref="U1975:V1975"/>
    <mergeCell ref="W1975:X1975"/>
    <mergeCell ref="Y1975:Z1975"/>
    <mergeCell ref="AA1975:AB1975"/>
    <mergeCell ref="AC1975:AD1975"/>
    <mergeCell ref="D1976:N1976"/>
    <mergeCell ref="O1976:P1976"/>
    <mergeCell ref="Q1976:R1976"/>
    <mergeCell ref="S1976:T1976"/>
    <mergeCell ref="U1976:V1976"/>
    <mergeCell ref="W1976:X1976"/>
    <mergeCell ref="Y1976:Z1976"/>
    <mergeCell ref="AA1976:AB1976"/>
    <mergeCell ref="AC1976:AD1976"/>
    <mergeCell ref="D1977:N1977"/>
    <mergeCell ref="O1977:P1977"/>
    <mergeCell ref="Q1977:R1977"/>
    <mergeCell ref="S1977:T1977"/>
    <mergeCell ref="U1977:V1977"/>
    <mergeCell ref="W1977:X1977"/>
    <mergeCell ref="Y1977:Z1977"/>
    <mergeCell ref="AA1977:AB1977"/>
    <mergeCell ref="AC1977:AD1977"/>
    <mergeCell ref="O1978:P1978"/>
    <mergeCell ref="Q1978:R1978"/>
    <mergeCell ref="S1978:T1978"/>
    <mergeCell ref="U1978:V1978"/>
    <mergeCell ref="W1978:X1978"/>
    <mergeCell ref="Y1978:Z1978"/>
    <mergeCell ref="AA1978:AB1978"/>
    <mergeCell ref="AC1978:AD1978"/>
    <mergeCell ref="B1964:AD1964"/>
    <mergeCell ref="C1965:AD1965"/>
    <mergeCell ref="C1966:AD1966"/>
    <mergeCell ref="C1967:AD1967"/>
    <mergeCell ref="C1971:N1972"/>
    <mergeCell ref="O1971:AD1971"/>
    <mergeCell ref="O1972:P1972"/>
    <mergeCell ref="Q1972:R1972"/>
    <mergeCell ref="S1972:T1972"/>
    <mergeCell ref="U1972:V1972"/>
    <mergeCell ref="W1972:X1972"/>
    <mergeCell ref="Y1972:Z1972"/>
    <mergeCell ref="AA1972:AB1972"/>
    <mergeCell ref="AC1972:AD1972"/>
    <mergeCell ref="B1959:AD1959"/>
    <mergeCell ref="B1960:AD1960"/>
    <mergeCell ref="B1961:AD1961"/>
    <mergeCell ref="B1962:AD1962"/>
    <mergeCell ref="D1973:N1973"/>
    <mergeCell ref="O1973:P1973"/>
    <mergeCell ref="Q1973:R1973"/>
    <mergeCell ref="S1973:T1973"/>
    <mergeCell ref="U1973:V1973"/>
    <mergeCell ref="W1973:X1973"/>
    <mergeCell ref="Y1973:Z1973"/>
    <mergeCell ref="AA1973:AB1973"/>
    <mergeCell ref="AC1973:AD1973"/>
    <mergeCell ref="D1974:N1974"/>
    <mergeCell ref="O1974:P1974"/>
    <mergeCell ref="Q1974:R1974"/>
    <mergeCell ref="S1974:T1974"/>
    <mergeCell ref="U1974:V1974"/>
    <mergeCell ref="W1974:X1974"/>
    <mergeCell ref="Y1974:Z1974"/>
    <mergeCell ref="AA1974:AB1974"/>
    <mergeCell ref="AC1974:AD1974"/>
    <mergeCell ref="D1915:L1915"/>
    <mergeCell ref="D1916:L1916"/>
    <mergeCell ref="D1917:L1917"/>
    <mergeCell ref="D1918:L1918"/>
    <mergeCell ref="D1919:L1919"/>
    <mergeCell ref="D1920:L1920"/>
    <mergeCell ref="D1921:L1921"/>
    <mergeCell ref="D1922:L1922"/>
    <mergeCell ref="D1923:L1923"/>
    <mergeCell ref="D1924:L1924"/>
    <mergeCell ref="D1925:L1925"/>
    <mergeCell ref="D1926:L1926"/>
    <mergeCell ref="D1927:L1927"/>
    <mergeCell ref="D1928:L1928"/>
    <mergeCell ref="D1929:L1929"/>
    <mergeCell ref="D1930:L1930"/>
    <mergeCell ref="D1931:L1931"/>
    <mergeCell ref="C1954:F1954"/>
    <mergeCell ref="G1954:AD1954"/>
    <mergeCell ref="D1945:L1945"/>
    <mergeCell ref="D1946:L1946"/>
    <mergeCell ref="D1947:L1947"/>
    <mergeCell ref="D1948:L1948"/>
    <mergeCell ref="D1949:L1949"/>
    <mergeCell ref="D1950:L1950"/>
    <mergeCell ref="D1951:L1951"/>
    <mergeCell ref="C1956:AD1956"/>
    <mergeCell ref="C1957:AD1957"/>
    <mergeCell ref="D1932:L1932"/>
    <mergeCell ref="D1933:L1933"/>
    <mergeCell ref="D1934:L1934"/>
    <mergeCell ref="D1935:L1935"/>
    <mergeCell ref="D1936:L1936"/>
    <mergeCell ref="D1937:L1937"/>
    <mergeCell ref="D1938:L1938"/>
    <mergeCell ref="D1939:L1939"/>
    <mergeCell ref="D1940:L1940"/>
    <mergeCell ref="D1941:L1941"/>
    <mergeCell ref="D1942:L1942"/>
    <mergeCell ref="D1943:L1943"/>
    <mergeCell ref="D1944:L1944"/>
    <mergeCell ref="D1882:L1882"/>
    <mergeCell ref="D1883:L1883"/>
    <mergeCell ref="D1884:L1884"/>
    <mergeCell ref="D1885:L1885"/>
    <mergeCell ref="D1886:L1886"/>
    <mergeCell ref="D1887:L1887"/>
    <mergeCell ref="D1888:L1888"/>
    <mergeCell ref="D1889:L1889"/>
    <mergeCell ref="D1890:L1890"/>
    <mergeCell ref="D1891:L1891"/>
    <mergeCell ref="D1892:L1892"/>
    <mergeCell ref="D1893:L1893"/>
    <mergeCell ref="D1894:L1894"/>
    <mergeCell ref="D1895:L1895"/>
    <mergeCell ref="D1896:L1896"/>
    <mergeCell ref="D1897:L1897"/>
    <mergeCell ref="D1898:L1898"/>
    <mergeCell ref="D1899:L1899"/>
    <mergeCell ref="D1900:L1900"/>
    <mergeCell ref="D1901:L1901"/>
    <mergeCell ref="D1902:L1902"/>
    <mergeCell ref="D1903:L1903"/>
    <mergeCell ref="D1904:L1904"/>
    <mergeCell ref="D1905:L1905"/>
    <mergeCell ref="D1906:L1906"/>
    <mergeCell ref="D1907:L1907"/>
    <mergeCell ref="D1908:L1908"/>
    <mergeCell ref="D1909:L1909"/>
    <mergeCell ref="D1910:L1910"/>
    <mergeCell ref="D1911:L1911"/>
    <mergeCell ref="D1912:L1912"/>
    <mergeCell ref="D1913:L1913"/>
    <mergeCell ref="D1914:L1914"/>
    <mergeCell ref="D1824:L1824"/>
    <mergeCell ref="D1825:L1825"/>
    <mergeCell ref="D1851:L1851"/>
    <mergeCell ref="D1852:L1852"/>
    <mergeCell ref="D1853:L1853"/>
    <mergeCell ref="D1854:L1854"/>
    <mergeCell ref="D1855:L1855"/>
    <mergeCell ref="D1856:L1856"/>
    <mergeCell ref="D1857:L1857"/>
    <mergeCell ref="D1858:L1858"/>
    <mergeCell ref="D1859:L1859"/>
    <mergeCell ref="D1860:L1860"/>
    <mergeCell ref="D1861:L1861"/>
    <mergeCell ref="D1862:L1862"/>
    <mergeCell ref="D1863:L1863"/>
    <mergeCell ref="D1864:L1864"/>
    <mergeCell ref="D1865:L1865"/>
    <mergeCell ref="D1866:L1866"/>
    <mergeCell ref="D1867:L1867"/>
    <mergeCell ref="D1868:L1868"/>
    <mergeCell ref="D1869:L1869"/>
    <mergeCell ref="D1870:L1870"/>
    <mergeCell ref="D1871:L1871"/>
    <mergeCell ref="D1872:L1872"/>
    <mergeCell ref="D1873:L1873"/>
    <mergeCell ref="D1874:L1874"/>
    <mergeCell ref="D1875:L1875"/>
    <mergeCell ref="D1876:L1876"/>
    <mergeCell ref="D1877:L1877"/>
    <mergeCell ref="D1878:L1878"/>
    <mergeCell ref="D1879:L1879"/>
    <mergeCell ref="D1880:L1880"/>
    <mergeCell ref="D1881:L1881"/>
    <mergeCell ref="D1661:L1661"/>
    <mergeCell ref="D1662:L1662"/>
    <mergeCell ref="D1663:L1663"/>
    <mergeCell ref="D1664:L1664"/>
    <mergeCell ref="D1665:L1665"/>
    <mergeCell ref="D1666:L1666"/>
    <mergeCell ref="D1667:L1667"/>
    <mergeCell ref="D1668:L1668"/>
    <mergeCell ref="D1669:L1669"/>
    <mergeCell ref="D1670:L1670"/>
    <mergeCell ref="D1671:L1671"/>
    <mergeCell ref="D1672:L1672"/>
    <mergeCell ref="D1673:L1673"/>
    <mergeCell ref="D1674:L1674"/>
    <mergeCell ref="D1675:L1675"/>
    <mergeCell ref="D1676:L1676"/>
    <mergeCell ref="D1677:L1677"/>
    <mergeCell ref="D1678:L1678"/>
    <mergeCell ref="D1679:L1679"/>
    <mergeCell ref="AA1702:AD1702"/>
    <mergeCell ref="C1703:L1705"/>
    <mergeCell ref="M1703:AD1703"/>
    <mergeCell ref="M1704:O1704"/>
    <mergeCell ref="P1704:R1704"/>
    <mergeCell ref="S1704:U1704"/>
    <mergeCell ref="V1704:X1704"/>
    <mergeCell ref="Y1704:AA1704"/>
    <mergeCell ref="AB1704:AD1704"/>
    <mergeCell ref="D1680:L1680"/>
    <mergeCell ref="D1681:L1681"/>
    <mergeCell ref="D1682:L1682"/>
    <mergeCell ref="D1683:L1683"/>
    <mergeCell ref="D1684:L1684"/>
    <mergeCell ref="D1685:L1685"/>
    <mergeCell ref="D1686:L1686"/>
    <mergeCell ref="D1687:L1687"/>
    <mergeCell ref="D1688:L1688"/>
    <mergeCell ref="D1689:L1689"/>
    <mergeCell ref="D1690:L1690"/>
    <mergeCell ref="D1691:L1691"/>
    <mergeCell ref="D1692:L1692"/>
    <mergeCell ref="D1693:L1693"/>
    <mergeCell ref="D1694:L1694"/>
    <mergeCell ref="D1695:L1695"/>
    <mergeCell ref="D1696:L1696"/>
    <mergeCell ref="D1697:L1697"/>
    <mergeCell ref="D1698:L1698"/>
    <mergeCell ref="D1699:L1699"/>
    <mergeCell ref="D1628:L1628"/>
    <mergeCell ref="D1629:L1629"/>
    <mergeCell ref="D1630:L1630"/>
    <mergeCell ref="D1631:L1631"/>
    <mergeCell ref="D1632:L1632"/>
    <mergeCell ref="D1633:L1633"/>
    <mergeCell ref="D1634:L1634"/>
    <mergeCell ref="D1635:L1635"/>
    <mergeCell ref="D1636:L1636"/>
    <mergeCell ref="D1637:L1637"/>
    <mergeCell ref="D1638:L1638"/>
    <mergeCell ref="D1639:L1639"/>
    <mergeCell ref="D1640:L1640"/>
    <mergeCell ref="D1641:L1641"/>
    <mergeCell ref="D1642:L1642"/>
    <mergeCell ref="D1643:L1643"/>
    <mergeCell ref="D1644:L1644"/>
    <mergeCell ref="D1645:L1645"/>
    <mergeCell ref="D1646:L1646"/>
    <mergeCell ref="D1647:L1647"/>
    <mergeCell ref="D1648:L1648"/>
    <mergeCell ref="D1649:L1649"/>
    <mergeCell ref="D1650:L1650"/>
    <mergeCell ref="D1651:L1651"/>
    <mergeCell ref="D1652:L1652"/>
    <mergeCell ref="D1653:L1653"/>
    <mergeCell ref="D1654:L1654"/>
    <mergeCell ref="D1655:L1655"/>
    <mergeCell ref="D1656:L1656"/>
    <mergeCell ref="D1657:L1657"/>
    <mergeCell ref="D1658:L1658"/>
    <mergeCell ref="D1659:L1659"/>
    <mergeCell ref="D1660:L1660"/>
    <mergeCell ref="D1595:L1595"/>
    <mergeCell ref="D1596:L1596"/>
    <mergeCell ref="D1597:L1597"/>
    <mergeCell ref="D1598:L1598"/>
    <mergeCell ref="D1599:L1599"/>
    <mergeCell ref="D1600:L1600"/>
    <mergeCell ref="D1601:L1601"/>
    <mergeCell ref="D1602:L1602"/>
    <mergeCell ref="D1603:L1603"/>
    <mergeCell ref="D1604:L1604"/>
    <mergeCell ref="D1605:L1605"/>
    <mergeCell ref="D1606:L1606"/>
    <mergeCell ref="D1607:L1607"/>
    <mergeCell ref="D1608:L1608"/>
    <mergeCell ref="D1609:L1609"/>
    <mergeCell ref="D1610:L1610"/>
    <mergeCell ref="D1611:L1611"/>
    <mergeCell ref="D1612:L1612"/>
    <mergeCell ref="D1613:L1613"/>
    <mergeCell ref="D1614:L1614"/>
    <mergeCell ref="D1615:L1615"/>
    <mergeCell ref="D1616:L1616"/>
    <mergeCell ref="D1617:L1617"/>
    <mergeCell ref="D1618:L1618"/>
    <mergeCell ref="D1619:L1619"/>
    <mergeCell ref="D1620:L1620"/>
    <mergeCell ref="D1621:L1621"/>
    <mergeCell ref="D1622:L1622"/>
    <mergeCell ref="D1623:L1623"/>
    <mergeCell ref="D1624:L1624"/>
    <mergeCell ref="D1625:L1625"/>
    <mergeCell ref="D1626:L1626"/>
    <mergeCell ref="D1627:L1627"/>
    <mergeCell ref="D1560:L1560"/>
    <mergeCell ref="D1561:L1561"/>
    <mergeCell ref="D1562:L1562"/>
    <mergeCell ref="D1563:L1563"/>
    <mergeCell ref="D1564:L1564"/>
    <mergeCell ref="C1567:F1567"/>
    <mergeCell ref="G1567:AD1567"/>
    <mergeCell ref="AA1576:AD1576"/>
    <mergeCell ref="C1577:L1579"/>
    <mergeCell ref="M1577:AD1577"/>
    <mergeCell ref="M1578:M1579"/>
    <mergeCell ref="N1578:N1579"/>
    <mergeCell ref="O1578:O1579"/>
    <mergeCell ref="P1578:R1578"/>
    <mergeCell ref="S1578:U1578"/>
    <mergeCell ref="V1578:X1578"/>
    <mergeCell ref="Y1578:AA1578"/>
    <mergeCell ref="AB1578:AD1578"/>
    <mergeCell ref="D1580:L1580"/>
    <mergeCell ref="D1581:L1581"/>
    <mergeCell ref="D1582:L1582"/>
    <mergeCell ref="D1583:L1583"/>
    <mergeCell ref="D1584:L1584"/>
    <mergeCell ref="D1585:L1585"/>
    <mergeCell ref="D1586:L1586"/>
    <mergeCell ref="D1587:L1587"/>
    <mergeCell ref="D1588:L1588"/>
    <mergeCell ref="D1589:L1589"/>
    <mergeCell ref="D1590:L1590"/>
    <mergeCell ref="D1591:L1591"/>
    <mergeCell ref="D1592:L1592"/>
    <mergeCell ref="D1593:L1593"/>
    <mergeCell ref="D1594:L1594"/>
    <mergeCell ref="B1569:AD1569"/>
    <mergeCell ref="B1570:AD1570"/>
    <mergeCell ref="B1571:AD1571"/>
    <mergeCell ref="B1572:AD1572"/>
    <mergeCell ref="D1527:L1527"/>
    <mergeCell ref="D1528:L1528"/>
    <mergeCell ref="D1529:L1529"/>
    <mergeCell ref="D1530:L1530"/>
    <mergeCell ref="D1531:L1531"/>
    <mergeCell ref="D1532:L1532"/>
    <mergeCell ref="D1533:L1533"/>
    <mergeCell ref="D1534:L1534"/>
    <mergeCell ref="D1535:L1535"/>
    <mergeCell ref="D1536:L1536"/>
    <mergeCell ref="D1537:L1537"/>
    <mergeCell ref="D1538:L1538"/>
    <mergeCell ref="D1539:L1539"/>
    <mergeCell ref="D1540:L1540"/>
    <mergeCell ref="D1541:L1541"/>
    <mergeCell ref="D1542:L1542"/>
    <mergeCell ref="D1543:L1543"/>
    <mergeCell ref="D1544:L1544"/>
    <mergeCell ref="D1545:L1545"/>
    <mergeCell ref="D1546:L1546"/>
    <mergeCell ref="D1547:L1547"/>
    <mergeCell ref="D1548:L1548"/>
    <mergeCell ref="D1549:L1549"/>
    <mergeCell ref="D1550:L1550"/>
    <mergeCell ref="D1551:L1551"/>
    <mergeCell ref="D1552:L1552"/>
    <mergeCell ref="D1553:L1553"/>
    <mergeCell ref="D1554:L1554"/>
    <mergeCell ref="D1555:L1555"/>
    <mergeCell ref="D1556:L1556"/>
    <mergeCell ref="D1557:L1557"/>
    <mergeCell ref="D1558:L1558"/>
    <mergeCell ref="D1559:L1559"/>
    <mergeCell ref="D1494:L1494"/>
    <mergeCell ref="D1495:L1495"/>
    <mergeCell ref="D1496:L1496"/>
    <mergeCell ref="D1497:L1497"/>
    <mergeCell ref="D1498:L1498"/>
    <mergeCell ref="D1499:L1499"/>
    <mergeCell ref="D1500:L1500"/>
    <mergeCell ref="D1501:L1501"/>
    <mergeCell ref="D1502:L1502"/>
    <mergeCell ref="D1503:L1503"/>
    <mergeCell ref="D1504:L1504"/>
    <mergeCell ref="D1505:L1505"/>
    <mergeCell ref="D1506:L1506"/>
    <mergeCell ref="D1507:L1507"/>
    <mergeCell ref="D1508:L1508"/>
    <mergeCell ref="D1509:L1509"/>
    <mergeCell ref="D1510:L1510"/>
    <mergeCell ref="D1511:L1511"/>
    <mergeCell ref="D1512:L1512"/>
    <mergeCell ref="D1513:L1513"/>
    <mergeCell ref="D1514:L1514"/>
    <mergeCell ref="D1515:L1515"/>
    <mergeCell ref="D1516:L1516"/>
    <mergeCell ref="D1517:L1517"/>
    <mergeCell ref="D1518:L1518"/>
    <mergeCell ref="D1519:L1519"/>
    <mergeCell ref="D1520:L1520"/>
    <mergeCell ref="D1521:L1521"/>
    <mergeCell ref="D1522:L1522"/>
    <mergeCell ref="D1523:L1523"/>
    <mergeCell ref="D1524:L1524"/>
    <mergeCell ref="D1525:L1525"/>
    <mergeCell ref="D1526:L1526"/>
    <mergeCell ref="D1461:L1461"/>
    <mergeCell ref="D1462:L1462"/>
    <mergeCell ref="D1463:L1463"/>
    <mergeCell ref="D1464:L1464"/>
    <mergeCell ref="D1465:L1465"/>
    <mergeCell ref="D1466:L1466"/>
    <mergeCell ref="D1467:L1467"/>
    <mergeCell ref="D1468:L1468"/>
    <mergeCell ref="D1469:L1469"/>
    <mergeCell ref="D1470:L1470"/>
    <mergeCell ref="D1471:L1471"/>
    <mergeCell ref="D1472:L1472"/>
    <mergeCell ref="D1473:L1473"/>
    <mergeCell ref="D1474:L1474"/>
    <mergeCell ref="D1475:L1475"/>
    <mergeCell ref="D1476:L1476"/>
    <mergeCell ref="D1477:L1477"/>
    <mergeCell ref="D1478:L1478"/>
    <mergeCell ref="D1479:L1479"/>
    <mergeCell ref="D1480:L1480"/>
    <mergeCell ref="D1481:L1481"/>
    <mergeCell ref="D1482:L1482"/>
    <mergeCell ref="D1483:L1483"/>
    <mergeCell ref="D1484:L1484"/>
    <mergeCell ref="D1485:L1485"/>
    <mergeCell ref="D1486:L1486"/>
    <mergeCell ref="D1487:L1487"/>
    <mergeCell ref="D1488:L1488"/>
    <mergeCell ref="D1489:L1489"/>
    <mergeCell ref="D1490:L1490"/>
    <mergeCell ref="D1491:L1491"/>
    <mergeCell ref="D1492:L1492"/>
    <mergeCell ref="D1493:L1493"/>
    <mergeCell ref="C1426:AD1426"/>
    <mergeCell ref="C1427:AD1427"/>
    <mergeCell ref="B1434:AD1434"/>
    <mergeCell ref="C1435:AD1435"/>
    <mergeCell ref="C1436:AD1436"/>
    <mergeCell ref="C1437:AD1437"/>
    <mergeCell ref="C1438:AD1438"/>
    <mergeCell ref="C1442:L1444"/>
    <mergeCell ref="M1442:AD1442"/>
    <mergeCell ref="M1443:M1444"/>
    <mergeCell ref="N1443:N1444"/>
    <mergeCell ref="O1443:O1444"/>
    <mergeCell ref="P1443:R1443"/>
    <mergeCell ref="S1443:U1443"/>
    <mergeCell ref="V1443:X1443"/>
    <mergeCell ref="Y1443:AA1443"/>
    <mergeCell ref="AB1443:AD1443"/>
    <mergeCell ref="D1445:L1445"/>
    <mergeCell ref="D1446:L1446"/>
    <mergeCell ref="D1447:L1447"/>
    <mergeCell ref="D1448:L1448"/>
    <mergeCell ref="D1449:L1449"/>
    <mergeCell ref="D1450:L1450"/>
    <mergeCell ref="D1451:L1451"/>
    <mergeCell ref="D1452:L1452"/>
    <mergeCell ref="D1453:L1453"/>
    <mergeCell ref="D1454:L1454"/>
    <mergeCell ref="D1455:L1455"/>
    <mergeCell ref="D1456:L1456"/>
    <mergeCell ref="D1457:L1457"/>
    <mergeCell ref="D1458:L1458"/>
    <mergeCell ref="D1459:L1459"/>
    <mergeCell ref="D1460:L1460"/>
    <mergeCell ref="B1429:AD1429"/>
    <mergeCell ref="B1430:AD1430"/>
    <mergeCell ref="B1431:AD1431"/>
    <mergeCell ref="B1432:AD1432"/>
    <mergeCell ref="D1402:L1402"/>
    <mergeCell ref="M1402:R1402"/>
    <mergeCell ref="S1402:X1402"/>
    <mergeCell ref="Y1402:AD1402"/>
    <mergeCell ref="D1403:L1403"/>
    <mergeCell ref="M1403:R1403"/>
    <mergeCell ref="S1403:X1403"/>
    <mergeCell ref="Y1403:AD1403"/>
    <mergeCell ref="D1404:L1404"/>
    <mergeCell ref="M1404:R1404"/>
    <mergeCell ref="S1404:X1404"/>
    <mergeCell ref="Y1404:AD1404"/>
    <mergeCell ref="D1405:L1405"/>
    <mergeCell ref="M1405:R1405"/>
    <mergeCell ref="S1405:X1405"/>
    <mergeCell ref="Y1405:AD1405"/>
    <mergeCell ref="M1406:R1406"/>
    <mergeCell ref="S1406:X1406"/>
    <mergeCell ref="Y1406:AD1406"/>
    <mergeCell ref="C1408:AD1408"/>
    <mergeCell ref="C1409:AD1409"/>
    <mergeCell ref="B1416:AD1416"/>
    <mergeCell ref="C1417:AD1417"/>
    <mergeCell ref="C1418:AD1418"/>
    <mergeCell ref="C1419:AD1419"/>
    <mergeCell ref="C1420:AD1420"/>
    <mergeCell ref="C1421:AD1421"/>
    <mergeCell ref="C1423:L1423"/>
    <mergeCell ref="M1423:U1423"/>
    <mergeCell ref="V1423:AD1423"/>
    <mergeCell ref="C1424:L1424"/>
    <mergeCell ref="M1424:U1424"/>
    <mergeCell ref="V1424:AD1424"/>
    <mergeCell ref="B1411:AD1411"/>
    <mergeCell ref="B1413:AD1413"/>
    <mergeCell ref="B1412:AD1412"/>
    <mergeCell ref="D1372:F1372"/>
    <mergeCell ref="D1373:F1373"/>
    <mergeCell ref="D1374:F1374"/>
    <mergeCell ref="D1375:F1375"/>
    <mergeCell ref="D1376:F1376"/>
    <mergeCell ref="D1377:F1377"/>
    <mergeCell ref="D1378:F1378"/>
    <mergeCell ref="D1379:F1379"/>
    <mergeCell ref="D1380:F1380"/>
    <mergeCell ref="C1383:F1383"/>
    <mergeCell ref="G1383:AD1383"/>
    <mergeCell ref="C1385:AD1385"/>
    <mergeCell ref="C1386:AD1386"/>
    <mergeCell ref="B1393:AD1393"/>
    <mergeCell ref="C1394:AD1394"/>
    <mergeCell ref="C1395:AD1395"/>
    <mergeCell ref="C1397:L1398"/>
    <mergeCell ref="M1397:AD1397"/>
    <mergeCell ref="M1398:R1398"/>
    <mergeCell ref="S1398:X1398"/>
    <mergeCell ref="Y1398:AD1398"/>
    <mergeCell ref="D1399:L1399"/>
    <mergeCell ref="M1399:R1399"/>
    <mergeCell ref="S1399:X1399"/>
    <mergeCell ref="Y1399:AD1399"/>
    <mergeCell ref="D1400:L1400"/>
    <mergeCell ref="M1400:R1400"/>
    <mergeCell ref="S1400:X1400"/>
    <mergeCell ref="Y1400:AD1400"/>
    <mergeCell ref="D1401:L1401"/>
    <mergeCell ref="M1401:R1401"/>
    <mergeCell ref="S1401:X1401"/>
    <mergeCell ref="Y1401:AD1401"/>
    <mergeCell ref="B1388:AD1388"/>
    <mergeCell ref="B1391:AD1391"/>
    <mergeCell ref="B1389:AD1389"/>
    <mergeCell ref="B1390:AD1390"/>
    <mergeCell ref="B1387:AD1387"/>
    <mergeCell ref="D1339:F1339"/>
    <mergeCell ref="D1340:F1340"/>
    <mergeCell ref="D1341:F1341"/>
    <mergeCell ref="D1342:F1342"/>
    <mergeCell ref="D1343:F1343"/>
    <mergeCell ref="D1344:F1344"/>
    <mergeCell ref="D1345:F1345"/>
    <mergeCell ref="D1346:F1346"/>
    <mergeCell ref="D1347:F1347"/>
    <mergeCell ref="D1348:F1348"/>
    <mergeCell ref="D1349:F1349"/>
    <mergeCell ref="D1350:F1350"/>
    <mergeCell ref="D1351:F1351"/>
    <mergeCell ref="D1352:F1352"/>
    <mergeCell ref="D1353:F1353"/>
    <mergeCell ref="D1354:F1354"/>
    <mergeCell ref="D1355:F1355"/>
    <mergeCell ref="D1356:F1356"/>
    <mergeCell ref="D1357:F1357"/>
    <mergeCell ref="D1358:F1358"/>
    <mergeCell ref="D1359:F1359"/>
    <mergeCell ref="D1360:F1360"/>
    <mergeCell ref="D1361:F1361"/>
    <mergeCell ref="D1362:F1362"/>
    <mergeCell ref="D1363:F1363"/>
    <mergeCell ref="D1364:F1364"/>
    <mergeCell ref="D1365:F1365"/>
    <mergeCell ref="D1366:F1366"/>
    <mergeCell ref="D1367:F1367"/>
    <mergeCell ref="D1368:F1368"/>
    <mergeCell ref="D1369:F1369"/>
    <mergeCell ref="D1370:F1370"/>
    <mergeCell ref="D1371:F1371"/>
    <mergeCell ref="D1306:F1306"/>
    <mergeCell ref="D1307:F1307"/>
    <mergeCell ref="D1308:F1308"/>
    <mergeCell ref="D1309:F1309"/>
    <mergeCell ref="D1310:F1310"/>
    <mergeCell ref="D1311:F1311"/>
    <mergeCell ref="D1312:F1312"/>
    <mergeCell ref="D1313:F1313"/>
    <mergeCell ref="D1314:F1314"/>
    <mergeCell ref="D1315:F1315"/>
    <mergeCell ref="D1316:F1316"/>
    <mergeCell ref="D1317:F1317"/>
    <mergeCell ref="D1318:F1318"/>
    <mergeCell ref="D1319:F1319"/>
    <mergeCell ref="D1320:F1320"/>
    <mergeCell ref="D1321:F1321"/>
    <mergeCell ref="D1322:F1322"/>
    <mergeCell ref="D1323:F1323"/>
    <mergeCell ref="D1324:F1324"/>
    <mergeCell ref="D1325:F1325"/>
    <mergeCell ref="D1326:F1326"/>
    <mergeCell ref="D1327:F1327"/>
    <mergeCell ref="D1328:F1328"/>
    <mergeCell ref="D1329:F1329"/>
    <mergeCell ref="D1330:F1330"/>
    <mergeCell ref="D1331:F1331"/>
    <mergeCell ref="D1332:F1332"/>
    <mergeCell ref="D1333:F1333"/>
    <mergeCell ref="D1334:F1334"/>
    <mergeCell ref="D1335:F1335"/>
    <mergeCell ref="D1336:F1336"/>
    <mergeCell ref="D1337:F1337"/>
    <mergeCell ref="D1338:F1338"/>
    <mergeCell ref="D1273:F1273"/>
    <mergeCell ref="D1274:F1274"/>
    <mergeCell ref="D1275:F1275"/>
    <mergeCell ref="D1276:F1276"/>
    <mergeCell ref="D1277:F1277"/>
    <mergeCell ref="D1278:F1278"/>
    <mergeCell ref="D1279:F1279"/>
    <mergeCell ref="D1280:F1280"/>
    <mergeCell ref="D1281:F1281"/>
    <mergeCell ref="D1282:F1282"/>
    <mergeCell ref="D1283:F1283"/>
    <mergeCell ref="D1284:F1284"/>
    <mergeCell ref="D1285:F1285"/>
    <mergeCell ref="D1286:F1286"/>
    <mergeCell ref="D1287:F1287"/>
    <mergeCell ref="D1288:F1288"/>
    <mergeCell ref="D1289:F1289"/>
    <mergeCell ref="D1290:F1290"/>
    <mergeCell ref="D1291:F1291"/>
    <mergeCell ref="D1292:F1292"/>
    <mergeCell ref="D1293:F1293"/>
    <mergeCell ref="D1294:F1294"/>
    <mergeCell ref="D1295:F1295"/>
    <mergeCell ref="D1296:F1296"/>
    <mergeCell ref="D1297:F1297"/>
    <mergeCell ref="D1298:F1298"/>
    <mergeCell ref="D1299:F1299"/>
    <mergeCell ref="D1300:F1300"/>
    <mergeCell ref="D1301:F1301"/>
    <mergeCell ref="D1302:F1302"/>
    <mergeCell ref="D1303:F1303"/>
    <mergeCell ref="D1304:F1304"/>
    <mergeCell ref="D1305:F1305"/>
    <mergeCell ref="D1240:R1240"/>
    <mergeCell ref="D1241:R1241"/>
    <mergeCell ref="C1244:AD1244"/>
    <mergeCell ref="C1245:AD1245"/>
    <mergeCell ref="B1252:AD1252"/>
    <mergeCell ref="C1253:AD1253"/>
    <mergeCell ref="C1254:AD1254"/>
    <mergeCell ref="C1255:AD1255"/>
    <mergeCell ref="C1256:AD1256"/>
    <mergeCell ref="C1258:F1260"/>
    <mergeCell ref="G1258:AD1258"/>
    <mergeCell ref="G1259:G1260"/>
    <mergeCell ref="H1259:H1260"/>
    <mergeCell ref="I1259:I1260"/>
    <mergeCell ref="J1259:L1259"/>
    <mergeCell ref="M1259:O1259"/>
    <mergeCell ref="P1259:R1259"/>
    <mergeCell ref="S1259:U1259"/>
    <mergeCell ref="V1259:X1259"/>
    <mergeCell ref="Y1259:AA1259"/>
    <mergeCell ref="AB1259:AD1259"/>
    <mergeCell ref="D1261:F1261"/>
    <mergeCell ref="D1262:F1262"/>
    <mergeCell ref="D1263:F1263"/>
    <mergeCell ref="D1264:F1264"/>
    <mergeCell ref="D1265:F1265"/>
    <mergeCell ref="D1266:F1266"/>
    <mergeCell ref="D1267:F1267"/>
    <mergeCell ref="D1268:F1268"/>
    <mergeCell ref="D1269:F1269"/>
    <mergeCell ref="D1270:F1270"/>
    <mergeCell ref="D1271:F1271"/>
    <mergeCell ref="D1272:F1272"/>
    <mergeCell ref="B1247:AD1247"/>
    <mergeCell ref="B1248:AD1248"/>
    <mergeCell ref="D1207:R1207"/>
    <mergeCell ref="D1208:R1208"/>
    <mergeCell ref="D1209:R1209"/>
    <mergeCell ref="D1210:R1210"/>
    <mergeCell ref="D1211:R1211"/>
    <mergeCell ref="D1212:R1212"/>
    <mergeCell ref="D1213:R1213"/>
    <mergeCell ref="D1214:R1214"/>
    <mergeCell ref="D1215:R1215"/>
    <mergeCell ref="D1216:R1216"/>
    <mergeCell ref="D1217:R1217"/>
    <mergeCell ref="D1218:R1218"/>
    <mergeCell ref="D1219:R1219"/>
    <mergeCell ref="D1220:R1220"/>
    <mergeCell ref="D1221:R1221"/>
    <mergeCell ref="D1222:R1222"/>
    <mergeCell ref="D1223:R1223"/>
    <mergeCell ref="D1224:R1224"/>
    <mergeCell ref="D1225:R1225"/>
    <mergeCell ref="D1226:R1226"/>
    <mergeCell ref="D1227:R1227"/>
    <mergeCell ref="D1228:R1228"/>
    <mergeCell ref="D1229:R1229"/>
    <mergeCell ref="D1230:R1230"/>
    <mergeCell ref="D1231:R1231"/>
    <mergeCell ref="D1232:R1232"/>
    <mergeCell ref="D1233:R1233"/>
    <mergeCell ref="D1234:R1234"/>
    <mergeCell ref="D1235:R1235"/>
    <mergeCell ref="D1236:R1236"/>
    <mergeCell ref="D1237:R1237"/>
    <mergeCell ref="D1238:R1238"/>
    <mergeCell ref="D1239:R1239"/>
    <mergeCell ref="D1174:R1174"/>
    <mergeCell ref="D1175:R1175"/>
    <mergeCell ref="D1176:R1176"/>
    <mergeCell ref="D1177:R1177"/>
    <mergeCell ref="D1178:R1178"/>
    <mergeCell ref="D1179:R1179"/>
    <mergeCell ref="D1180:R1180"/>
    <mergeCell ref="D1181:R1181"/>
    <mergeCell ref="D1182:R1182"/>
    <mergeCell ref="D1183:R1183"/>
    <mergeCell ref="D1184:R1184"/>
    <mergeCell ref="D1185:R1185"/>
    <mergeCell ref="D1186:R1186"/>
    <mergeCell ref="D1187:R1187"/>
    <mergeCell ref="D1188:R1188"/>
    <mergeCell ref="D1189:R1189"/>
    <mergeCell ref="D1190:R1190"/>
    <mergeCell ref="D1191:R1191"/>
    <mergeCell ref="D1192:R1192"/>
    <mergeCell ref="D1193:R1193"/>
    <mergeCell ref="D1194:R1194"/>
    <mergeCell ref="D1195:R1195"/>
    <mergeCell ref="D1196:R1196"/>
    <mergeCell ref="D1197:R1197"/>
    <mergeCell ref="D1198:R1198"/>
    <mergeCell ref="D1199:R1199"/>
    <mergeCell ref="D1200:R1200"/>
    <mergeCell ref="D1201:R1201"/>
    <mergeCell ref="D1202:R1202"/>
    <mergeCell ref="D1203:R1203"/>
    <mergeCell ref="D1204:R1204"/>
    <mergeCell ref="D1205:R1205"/>
    <mergeCell ref="D1206:R1206"/>
    <mergeCell ref="D1141:R1141"/>
    <mergeCell ref="D1142:R1142"/>
    <mergeCell ref="D1143:R1143"/>
    <mergeCell ref="D1144:R1144"/>
    <mergeCell ref="D1145:R1145"/>
    <mergeCell ref="D1146:R1146"/>
    <mergeCell ref="D1147:R1147"/>
    <mergeCell ref="D1148:R1148"/>
    <mergeCell ref="D1149:R1149"/>
    <mergeCell ref="D1150:R1150"/>
    <mergeCell ref="D1151:R1151"/>
    <mergeCell ref="D1152:R1152"/>
    <mergeCell ref="D1153:R1153"/>
    <mergeCell ref="D1154:R1154"/>
    <mergeCell ref="D1155:R1155"/>
    <mergeCell ref="D1156:R1156"/>
    <mergeCell ref="D1157:R1157"/>
    <mergeCell ref="D1158:R1158"/>
    <mergeCell ref="D1159:R1159"/>
    <mergeCell ref="D1160:R1160"/>
    <mergeCell ref="D1161:R1161"/>
    <mergeCell ref="D1162:R1162"/>
    <mergeCell ref="D1163:R1163"/>
    <mergeCell ref="D1164:R1164"/>
    <mergeCell ref="D1165:R1165"/>
    <mergeCell ref="D1166:R1166"/>
    <mergeCell ref="D1167:R1167"/>
    <mergeCell ref="D1168:R1168"/>
    <mergeCell ref="D1169:R1169"/>
    <mergeCell ref="D1170:R1170"/>
    <mergeCell ref="D1171:R1171"/>
    <mergeCell ref="D1172:R1172"/>
    <mergeCell ref="D1173:R1173"/>
    <mergeCell ref="C1106:E1106"/>
    <mergeCell ref="F1106:AD1106"/>
    <mergeCell ref="C1108:AD1108"/>
    <mergeCell ref="C1109:AD1109"/>
    <mergeCell ref="B1116:AD1116"/>
    <mergeCell ref="C1117:AD1117"/>
    <mergeCell ref="C1119:R1121"/>
    <mergeCell ref="S1119:AD1119"/>
    <mergeCell ref="S1120:S1121"/>
    <mergeCell ref="T1120:T1121"/>
    <mergeCell ref="U1120:U1121"/>
    <mergeCell ref="V1120:X1120"/>
    <mergeCell ref="Y1120:AA1120"/>
    <mergeCell ref="AB1120:AD1120"/>
    <mergeCell ref="D1122:R1122"/>
    <mergeCell ref="D1123:R1123"/>
    <mergeCell ref="D1124:R1124"/>
    <mergeCell ref="D1125:R1125"/>
    <mergeCell ref="D1126:R1126"/>
    <mergeCell ref="D1127:R1127"/>
    <mergeCell ref="D1128:R1128"/>
    <mergeCell ref="D1129:R1129"/>
    <mergeCell ref="D1130:R1130"/>
    <mergeCell ref="D1131:R1131"/>
    <mergeCell ref="D1132:R1132"/>
    <mergeCell ref="D1133:R1133"/>
    <mergeCell ref="D1134:R1134"/>
    <mergeCell ref="D1135:R1135"/>
    <mergeCell ref="D1136:R1136"/>
    <mergeCell ref="D1137:R1137"/>
    <mergeCell ref="D1138:R1138"/>
    <mergeCell ref="D1139:R1139"/>
    <mergeCell ref="D1140:R1140"/>
    <mergeCell ref="B1111:AD1111"/>
    <mergeCell ref="B1112:AD1112"/>
    <mergeCell ref="B1113:AD1113"/>
    <mergeCell ref="D1100:J1100"/>
    <mergeCell ref="K1100:L1100"/>
    <mergeCell ref="M1100:N1100"/>
    <mergeCell ref="O1100:P1100"/>
    <mergeCell ref="Q1100:R1100"/>
    <mergeCell ref="S1100:T1100"/>
    <mergeCell ref="U1100:V1100"/>
    <mergeCell ref="W1100:X1100"/>
    <mergeCell ref="Y1100:Z1100"/>
    <mergeCell ref="AA1100:AB1100"/>
    <mergeCell ref="AC1100:AD1100"/>
    <mergeCell ref="D1101:J1101"/>
    <mergeCell ref="K1101:L1101"/>
    <mergeCell ref="M1101:N1101"/>
    <mergeCell ref="O1101:P1101"/>
    <mergeCell ref="Q1101:R1101"/>
    <mergeCell ref="S1101:T1101"/>
    <mergeCell ref="U1101:V1101"/>
    <mergeCell ref="W1101:X1101"/>
    <mergeCell ref="Y1101:Z1101"/>
    <mergeCell ref="AA1101:AB1101"/>
    <mergeCell ref="AC1101:AD1101"/>
    <mergeCell ref="K1102:L1102"/>
    <mergeCell ref="M1102:N1102"/>
    <mergeCell ref="O1102:P1102"/>
    <mergeCell ref="Q1102:R1102"/>
    <mergeCell ref="S1102:T1102"/>
    <mergeCell ref="U1102:V1102"/>
    <mergeCell ref="W1102:X1102"/>
    <mergeCell ref="Y1102:Z1102"/>
    <mergeCell ref="AA1102:AB1102"/>
    <mergeCell ref="AC1102:AD1102"/>
    <mergeCell ref="C1104:E1104"/>
    <mergeCell ref="F1104:AD1104"/>
    <mergeCell ref="D1097:J1097"/>
    <mergeCell ref="K1097:L1097"/>
    <mergeCell ref="M1097:N1097"/>
    <mergeCell ref="O1097:P1097"/>
    <mergeCell ref="Q1097:R1097"/>
    <mergeCell ref="S1097:T1097"/>
    <mergeCell ref="U1097:V1097"/>
    <mergeCell ref="W1097:X1097"/>
    <mergeCell ref="Y1097:Z1097"/>
    <mergeCell ref="AA1097:AB1097"/>
    <mergeCell ref="AC1097:AD1097"/>
    <mergeCell ref="D1098:J1098"/>
    <mergeCell ref="K1098:L1098"/>
    <mergeCell ref="M1098:N1098"/>
    <mergeCell ref="O1098:P1098"/>
    <mergeCell ref="Q1098:R1098"/>
    <mergeCell ref="S1098:T1098"/>
    <mergeCell ref="U1098:V1098"/>
    <mergeCell ref="W1098:X1098"/>
    <mergeCell ref="Y1098:Z1098"/>
    <mergeCell ref="AA1098:AB1098"/>
    <mergeCell ref="AC1098:AD1098"/>
    <mergeCell ref="D1099:J1099"/>
    <mergeCell ref="K1099:L1099"/>
    <mergeCell ref="M1099:N1099"/>
    <mergeCell ref="O1099:P1099"/>
    <mergeCell ref="Q1099:R1099"/>
    <mergeCell ref="S1099:T1099"/>
    <mergeCell ref="U1099:V1099"/>
    <mergeCell ref="W1099:X1099"/>
    <mergeCell ref="Y1099:Z1099"/>
    <mergeCell ref="AA1099:AB1099"/>
    <mergeCell ref="AC1099:AD1099"/>
    <mergeCell ref="D1094:J1094"/>
    <mergeCell ref="K1094:L1094"/>
    <mergeCell ref="M1094:N1094"/>
    <mergeCell ref="O1094:P1094"/>
    <mergeCell ref="Q1094:R1094"/>
    <mergeCell ref="S1094:T1094"/>
    <mergeCell ref="U1094:V1094"/>
    <mergeCell ref="W1094:X1094"/>
    <mergeCell ref="Y1094:Z1094"/>
    <mergeCell ref="AA1094:AB1094"/>
    <mergeCell ref="AC1094:AD1094"/>
    <mergeCell ref="D1095:J1095"/>
    <mergeCell ref="K1095:L1095"/>
    <mergeCell ref="M1095:N1095"/>
    <mergeCell ref="O1095:P1095"/>
    <mergeCell ref="Q1095:R1095"/>
    <mergeCell ref="S1095:T1095"/>
    <mergeCell ref="U1095:V1095"/>
    <mergeCell ref="W1095:X1095"/>
    <mergeCell ref="Y1095:Z1095"/>
    <mergeCell ref="AA1095:AB1095"/>
    <mergeCell ref="AC1095:AD1095"/>
    <mergeCell ref="D1096:J1096"/>
    <mergeCell ref="K1096:L1096"/>
    <mergeCell ref="M1096:N1096"/>
    <mergeCell ref="O1096:P1096"/>
    <mergeCell ref="Q1096:R1096"/>
    <mergeCell ref="S1096:T1096"/>
    <mergeCell ref="U1096:V1096"/>
    <mergeCell ref="W1096:X1096"/>
    <mergeCell ref="Y1096:Z1096"/>
    <mergeCell ref="AA1096:AB1096"/>
    <mergeCell ref="AC1096:AD1096"/>
    <mergeCell ref="D1091:J1091"/>
    <mergeCell ref="K1091:L1091"/>
    <mergeCell ref="M1091:N1091"/>
    <mergeCell ref="O1091:P1091"/>
    <mergeCell ref="Q1091:R1091"/>
    <mergeCell ref="S1091:T1091"/>
    <mergeCell ref="U1091:V1091"/>
    <mergeCell ref="W1091:X1091"/>
    <mergeCell ref="Y1091:Z1091"/>
    <mergeCell ref="AA1091:AB1091"/>
    <mergeCell ref="AC1091:AD1091"/>
    <mergeCell ref="D1092:J1092"/>
    <mergeCell ref="K1092:L1092"/>
    <mergeCell ref="M1092:N1092"/>
    <mergeCell ref="O1092:P1092"/>
    <mergeCell ref="Q1092:R1092"/>
    <mergeCell ref="S1092:T1092"/>
    <mergeCell ref="U1092:V1092"/>
    <mergeCell ref="W1092:X1092"/>
    <mergeCell ref="Y1092:Z1092"/>
    <mergeCell ref="AA1092:AB1092"/>
    <mergeCell ref="AC1092:AD1092"/>
    <mergeCell ref="D1093:J1093"/>
    <mergeCell ref="K1093:L1093"/>
    <mergeCell ref="M1093:N1093"/>
    <mergeCell ref="O1093:P1093"/>
    <mergeCell ref="Q1093:R1093"/>
    <mergeCell ref="S1093:T1093"/>
    <mergeCell ref="U1093:V1093"/>
    <mergeCell ref="W1093:X1093"/>
    <mergeCell ref="Y1093:Z1093"/>
    <mergeCell ref="AA1093:AB1093"/>
    <mergeCell ref="AC1093:AD1093"/>
    <mergeCell ref="D1088:J1088"/>
    <mergeCell ref="K1088:L1088"/>
    <mergeCell ref="M1088:N1088"/>
    <mergeCell ref="O1088:P1088"/>
    <mergeCell ref="Q1088:R1088"/>
    <mergeCell ref="S1088:T1088"/>
    <mergeCell ref="U1088:V1088"/>
    <mergeCell ref="W1088:X1088"/>
    <mergeCell ref="Y1088:Z1088"/>
    <mergeCell ref="AA1088:AB1088"/>
    <mergeCell ref="AC1088:AD1088"/>
    <mergeCell ref="D1089:J1089"/>
    <mergeCell ref="K1089:L1089"/>
    <mergeCell ref="M1089:N1089"/>
    <mergeCell ref="O1089:P1089"/>
    <mergeCell ref="Q1089:R1089"/>
    <mergeCell ref="S1089:T1089"/>
    <mergeCell ref="U1089:V1089"/>
    <mergeCell ref="W1089:X1089"/>
    <mergeCell ref="Y1089:Z1089"/>
    <mergeCell ref="AA1089:AB1089"/>
    <mergeCell ref="AC1089:AD1089"/>
    <mergeCell ref="D1090:J1090"/>
    <mergeCell ref="K1090:L1090"/>
    <mergeCell ref="M1090:N1090"/>
    <mergeCell ref="O1090:P1090"/>
    <mergeCell ref="Q1090:R1090"/>
    <mergeCell ref="S1090:T1090"/>
    <mergeCell ref="U1090:V1090"/>
    <mergeCell ref="W1090:X1090"/>
    <mergeCell ref="Y1090:Z1090"/>
    <mergeCell ref="AA1090:AB1090"/>
    <mergeCell ref="AC1090:AD1090"/>
    <mergeCell ref="D1085:J1085"/>
    <mergeCell ref="K1085:L1085"/>
    <mergeCell ref="M1085:N1085"/>
    <mergeCell ref="O1085:P1085"/>
    <mergeCell ref="Q1085:R1085"/>
    <mergeCell ref="S1085:T1085"/>
    <mergeCell ref="U1085:V1085"/>
    <mergeCell ref="W1085:X1085"/>
    <mergeCell ref="Y1085:Z1085"/>
    <mergeCell ref="AA1085:AB1085"/>
    <mergeCell ref="AC1085:AD1085"/>
    <mergeCell ref="D1086:J1086"/>
    <mergeCell ref="K1086:L1086"/>
    <mergeCell ref="M1086:N1086"/>
    <mergeCell ref="O1086:P1086"/>
    <mergeCell ref="Q1086:R1086"/>
    <mergeCell ref="S1086:T1086"/>
    <mergeCell ref="U1086:V1086"/>
    <mergeCell ref="W1086:X1086"/>
    <mergeCell ref="Y1086:Z1086"/>
    <mergeCell ref="AA1086:AB1086"/>
    <mergeCell ref="AC1086:AD1086"/>
    <mergeCell ref="D1087:J1087"/>
    <mergeCell ref="K1087:L1087"/>
    <mergeCell ref="M1087:N1087"/>
    <mergeCell ref="O1087:P1087"/>
    <mergeCell ref="Q1087:R1087"/>
    <mergeCell ref="S1087:T1087"/>
    <mergeCell ref="U1087:V1087"/>
    <mergeCell ref="W1087:X1087"/>
    <mergeCell ref="Y1087:Z1087"/>
    <mergeCell ref="AA1087:AB1087"/>
    <mergeCell ref="AC1087:AD1087"/>
    <mergeCell ref="D1082:J1082"/>
    <mergeCell ref="K1082:L1082"/>
    <mergeCell ref="M1082:N1082"/>
    <mergeCell ref="O1082:P1082"/>
    <mergeCell ref="Q1082:R1082"/>
    <mergeCell ref="S1082:T1082"/>
    <mergeCell ref="U1082:V1082"/>
    <mergeCell ref="W1082:X1082"/>
    <mergeCell ref="Y1082:Z1082"/>
    <mergeCell ref="AA1082:AB1082"/>
    <mergeCell ref="AC1082:AD1082"/>
    <mergeCell ref="D1083:J1083"/>
    <mergeCell ref="K1083:L1083"/>
    <mergeCell ref="M1083:N1083"/>
    <mergeCell ref="O1083:P1083"/>
    <mergeCell ref="Q1083:R1083"/>
    <mergeCell ref="S1083:T1083"/>
    <mergeCell ref="U1083:V1083"/>
    <mergeCell ref="W1083:X1083"/>
    <mergeCell ref="Y1083:Z1083"/>
    <mergeCell ref="AA1083:AB1083"/>
    <mergeCell ref="AC1083:AD1083"/>
    <mergeCell ref="D1084:J1084"/>
    <mergeCell ref="K1084:L1084"/>
    <mergeCell ref="M1084:N1084"/>
    <mergeCell ref="O1084:P1084"/>
    <mergeCell ref="Q1084:R1084"/>
    <mergeCell ref="S1084:T1084"/>
    <mergeCell ref="U1084:V1084"/>
    <mergeCell ref="W1084:X1084"/>
    <mergeCell ref="Y1084:Z1084"/>
    <mergeCell ref="AA1084:AB1084"/>
    <mergeCell ref="AC1084:AD1084"/>
    <mergeCell ref="D1079:J1079"/>
    <mergeCell ref="K1079:L1079"/>
    <mergeCell ref="M1079:N1079"/>
    <mergeCell ref="O1079:P1079"/>
    <mergeCell ref="Q1079:R1079"/>
    <mergeCell ref="S1079:T1079"/>
    <mergeCell ref="U1079:V1079"/>
    <mergeCell ref="W1079:X1079"/>
    <mergeCell ref="Y1079:Z1079"/>
    <mergeCell ref="AA1079:AB1079"/>
    <mergeCell ref="AC1079:AD1079"/>
    <mergeCell ref="D1080:J1080"/>
    <mergeCell ref="K1080:L1080"/>
    <mergeCell ref="M1080:N1080"/>
    <mergeCell ref="O1080:P1080"/>
    <mergeCell ref="Q1080:R1080"/>
    <mergeCell ref="S1080:T1080"/>
    <mergeCell ref="U1080:V1080"/>
    <mergeCell ref="W1080:X1080"/>
    <mergeCell ref="Y1080:Z1080"/>
    <mergeCell ref="AA1080:AB1080"/>
    <mergeCell ref="AC1080:AD1080"/>
    <mergeCell ref="D1081:J1081"/>
    <mergeCell ref="K1081:L1081"/>
    <mergeCell ref="M1081:N1081"/>
    <mergeCell ref="O1081:P1081"/>
    <mergeCell ref="Q1081:R1081"/>
    <mergeCell ref="S1081:T1081"/>
    <mergeCell ref="U1081:V1081"/>
    <mergeCell ref="W1081:X1081"/>
    <mergeCell ref="Y1081:Z1081"/>
    <mergeCell ref="AA1081:AB1081"/>
    <mergeCell ref="AC1081:AD1081"/>
    <mergeCell ref="D1076:J1076"/>
    <mergeCell ref="K1076:L1076"/>
    <mergeCell ref="M1076:N1076"/>
    <mergeCell ref="O1076:P1076"/>
    <mergeCell ref="Q1076:R1076"/>
    <mergeCell ref="S1076:T1076"/>
    <mergeCell ref="U1076:V1076"/>
    <mergeCell ref="W1076:X1076"/>
    <mergeCell ref="Y1076:Z1076"/>
    <mergeCell ref="AA1076:AB1076"/>
    <mergeCell ref="AC1076:AD1076"/>
    <mergeCell ref="D1077:J1077"/>
    <mergeCell ref="K1077:L1077"/>
    <mergeCell ref="M1077:N1077"/>
    <mergeCell ref="O1077:P1077"/>
    <mergeCell ref="Q1077:R1077"/>
    <mergeCell ref="S1077:T1077"/>
    <mergeCell ref="U1077:V1077"/>
    <mergeCell ref="W1077:X1077"/>
    <mergeCell ref="Y1077:Z1077"/>
    <mergeCell ref="AA1077:AB1077"/>
    <mergeCell ref="AC1077:AD1077"/>
    <mergeCell ref="D1078:J1078"/>
    <mergeCell ref="K1078:L1078"/>
    <mergeCell ref="M1078:N1078"/>
    <mergeCell ref="O1078:P1078"/>
    <mergeCell ref="Q1078:R1078"/>
    <mergeCell ref="S1078:T1078"/>
    <mergeCell ref="U1078:V1078"/>
    <mergeCell ref="W1078:X1078"/>
    <mergeCell ref="Y1078:Z1078"/>
    <mergeCell ref="AA1078:AB1078"/>
    <mergeCell ref="AC1078:AD1078"/>
    <mergeCell ref="D1073:J1073"/>
    <mergeCell ref="K1073:L1073"/>
    <mergeCell ref="M1073:N1073"/>
    <mergeCell ref="O1073:P1073"/>
    <mergeCell ref="Q1073:R1073"/>
    <mergeCell ref="S1073:T1073"/>
    <mergeCell ref="U1073:V1073"/>
    <mergeCell ref="W1073:X1073"/>
    <mergeCell ref="Y1073:Z1073"/>
    <mergeCell ref="AA1073:AB1073"/>
    <mergeCell ref="AC1073:AD1073"/>
    <mergeCell ref="D1074:J1074"/>
    <mergeCell ref="K1074:L1074"/>
    <mergeCell ref="M1074:N1074"/>
    <mergeCell ref="O1074:P1074"/>
    <mergeCell ref="Q1074:R1074"/>
    <mergeCell ref="S1074:T1074"/>
    <mergeCell ref="U1074:V1074"/>
    <mergeCell ref="W1074:X1074"/>
    <mergeCell ref="Y1074:Z1074"/>
    <mergeCell ref="AA1074:AB1074"/>
    <mergeCell ref="AC1074:AD1074"/>
    <mergeCell ref="D1075:J1075"/>
    <mergeCell ref="K1075:L1075"/>
    <mergeCell ref="M1075:N1075"/>
    <mergeCell ref="O1075:P1075"/>
    <mergeCell ref="Q1075:R1075"/>
    <mergeCell ref="S1075:T1075"/>
    <mergeCell ref="U1075:V1075"/>
    <mergeCell ref="W1075:X1075"/>
    <mergeCell ref="Y1075:Z1075"/>
    <mergeCell ref="AA1075:AB1075"/>
    <mergeCell ref="AC1075:AD1075"/>
    <mergeCell ref="D1070:J1070"/>
    <mergeCell ref="K1070:L1070"/>
    <mergeCell ref="M1070:N1070"/>
    <mergeCell ref="O1070:P1070"/>
    <mergeCell ref="Q1070:R1070"/>
    <mergeCell ref="S1070:T1070"/>
    <mergeCell ref="U1070:V1070"/>
    <mergeCell ref="W1070:X1070"/>
    <mergeCell ref="Y1070:Z1070"/>
    <mergeCell ref="AA1070:AB1070"/>
    <mergeCell ref="AC1070:AD1070"/>
    <mergeCell ref="D1071:J1071"/>
    <mergeCell ref="K1071:L1071"/>
    <mergeCell ref="M1071:N1071"/>
    <mergeCell ref="O1071:P1071"/>
    <mergeCell ref="Q1071:R1071"/>
    <mergeCell ref="S1071:T1071"/>
    <mergeCell ref="U1071:V1071"/>
    <mergeCell ref="W1071:X1071"/>
    <mergeCell ref="Y1071:Z1071"/>
    <mergeCell ref="AA1071:AB1071"/>
    <mergeCell ref="AC1071:AD1071"/>
    <mergeCell ref="D1072:J1072"/>
    <mergeCell ref="K1072:L1072"/>
    <mergeCell ref="M1072:N1072"/>
    <mergeCell ref="O1072:P1072"/>
    <mergeCell ref="Q1072:R1072"/>
    <mergeCell ref="S1072:T1072"/>
    <mergeCell ref="U1072:V1072"/>
    <mergeCell ref="W1072:X1072"/>
    <mergeCell ref="Y1072:Z1072"/>
    <mergeCell ref="AA1072:AB1072"/>
    <mergeCell ref="AC1072:AD1072"/>
    <mergeCell ref="D1067:J1067"/>
    <mergeCell ref="K1067:L1067"/>
    <mergeCell ref="M1067:N1067"/>
    <mergeCell ref="O1067:P1067"/>
    <mergeCell ref="Q1067:R1067"/>
    <mergeCell ref="S1067:T1067"/>
    <mergeCell ref="U1067:V1067"/>
    <mergeCell ref="W1067:X1067"/>
    <mergeCell ref="Y1067:Z1067"/>
    <mergeCell ref="AA1067:AB1067"/>
    <mergeCell ref="AC1067:AD1067"/>
    <mergeCell ref="D1068:J1068"/>
    <mergeCell ref="K1068:L1068"/>
    <mergeCell ref="M1068:N1068"/>
    <mergeCell ref="O1068:P1068"/>
    <mergeCell ref="Q1068:R1068"/>
    <mergeCell ref="S1068:T1068"/>
    <mergeCell ref="U1068:V1068"/>
    <mergeCell ref="W1068:X1068"/>
    <mergeCell ref="Y1068:Z1068"/>
    <mergeCell ref="AA1068:AB1068"/>
    <mergeCell ref="AC1068:AD1068"/>
    <mergeCell ref="D1069:J1069"/>
    <mergeCell ref="K1069:L1069"/>
    <mergeCell ref="M1069:N1069"/>
    <mergeCell ref="O1069:P1069"/>
    <mergeCell ref="Q1069:R1069"/>
    <mergeCell ref="S1069:T1069"/>
    <mergeCell ref="U1069:V1069"/>
    <mergeCell ref="W1069:X1069"/>
    <mergeCell ref="Y1069:Z1069"/>
    <mergeCell ref="AA1069:AB1069"/>
    <mergeCell ref="AC1069:AD1069"/>
    <mergeCell ref="D1064:J1064"/>
    <mergeCell ref="K1064:L1064"/>
    <mergeCell ref="M1064:N1064"/>
    <mergeCell ref="O1064:P1064"/>
    <mergeCell ref="Q1064:R1064"/>
    <mergeCell ref="S1064:T1064"/>
    <mergeCell ref="U1064:V1064"/>
    <mergeCell ref="W1064:X1064"/>
    <mergeCell ref="Y1064:Z1064"/>
    <mergeCell ref="AA1064:AB1064"/>
    <mergeCell ref="AC1064:AD1064"/>
    <mergeCell ref="D1065:J1065"/>
    <mergeCell ref="K1065:L1065"/>
    <mergeCell ref="M1065:N1065"/>
    <mergeCell ref="O1065:P1065"/>
    <mergeCell ref="Q1065:R1065"/>
    <mergeCell ref="S1065:T1065"/>
    <mergeCell ref="U1065:V1065"/>
    <mergeCell ref="W1065:X1065"/>
    <mergeCell ref="Y1065:Z1065"/>
    <mergeCell ref="AA1065:AB1065"/>
    <mergeCell ref="AC1065:AD1065"/>
    <mergeCell ref="D1066:J1066"/>
    <mergeCell ref="K1066:L1066"/>
    <mergeCell ref="M1066:N1066"/>
    <mergeCell ref="O1066:P1066"/>
    <mergeCell ref="Q1066:R1066"/>
    <mergeCell ref="S1066:T1066"/>
    <mergeCell ref="U1066:V1066"/>
    <mergeCell ref="W1066:X1066"/>
    <mergeCell ref="Y1066:Z1066"/>
    <mergeCell ref="AA1066:AB1066"/>
    <mergeCell ref="AC1066:AD1066"/>
    <mergeCell ref="D1061:J1061"/>
    <mergeCell ref="K1061:L1061"/>
    <mergeCell ref="M1061:N1061"/>
    <mergeCell ref="O1061:P1061"/>
    <mergeCell ref="Q1061:R1061"/>
    <mergeCell ref="S1061:T1061"/>
    <mergeCell ref="U1061:V1061"/>
    <mergeCell ref="W1061:X1061"/>
    <mergeCell ref="Y1061:Z1061"/>
    <mergeCell ref="AA1061:AB1061"/>
    <mergeCell ref="AC1061:AD1061"/>
    <mergeCell ref="D1062:J1062"/>
    <mergeCell ref="K1062:L1062"/>
    <mergeCell ref="M1062:N1062"/>
    <mergeCell ref="O1062:P1062"/>
    <mergeCell ref="Q1062:R1062"/>
    <mergeCell ref="S1062:T1062"/>
    <mergeCell ref="U1062:V1062"/>
    <mergeCell ref="W1062:X1062"/>
    <mergeCell ref="Y1062:Z1062"/>
    <mergeCell ref="AA1062:AB1062"/>
    <mergeCell ref="AC1062:AD1062"/>
    <mergeCell ref="D1063:J1063"/>
    <mergeCell ref="K1063:L1063"/>
    <mergeCell ref="M1063:N1063"/>
    <mergeCell ref="O1063:P1063"/>
    <mergeCell ref="Q1063:R1063"/>
    <mergeCell ref="S1063:T1063"/>
    <mergeCell ref="U1063:V1063"/>
    <mergeCell ref="W1063:X1063"/>
    <mergeCell ref="Y1063:Z1063"/>
    <mergeCell ref="AA1063:AB1063"/>
    <mergeCell ref="AC1063:AD1063"/>
    <mergeCell ref="D1058:J1058"/>
    <mergeCell ref="K1058:L1058"/>
    <mergeCell ref="M1058:N1058"/>
    <mergeCell ref="O1058:P1058"/>
    <mergeCell ref="Q1058:R1058"/>
    <mergeCell ref="S1058:T1058"/>
    <mergeCell ref="U1058:V1058"/>
    <mergeCell ref="W1058:X1058"/>
    <mergeCell ref="Y1058:Z1058"/>
    <mergeCell ref="AA1058:AB1058"/>
    <mergeCell ref="AC1058:AD1058"/>
    <mergeCell ref="D1059:J1059"/>
    <mergeCell ref="K1059:L1059"/>
    <mergeCell ref="M1059:N1059"/>
    <mergeCell ref="O1059:P1059"/>
    <mergeCell ref="Q1059:R1059"/>
    <mergeCell ref="S1059:T1059"/>
    <mergeCell ref="U1059:V1059"/>
    <mergeCell ref="W1059:X1059"/>
    <mergeCell ref="Y1059:Z1059"/>
    <mergeCell ref="AA1059:AB1059"/>
    <mergeCell ref="AC1059:AD1059"/>
    <mergeCell ref="D1060:J1060"/>
    <mergeCell ref="K1060:L1060"/>
    <mergeCell ref="M1060:N1060"/>
    <mergeCell ref="O1060:P1060"/>
    <mergeCell ref="Q1060:R1060"/>
    <mergeCell ref="S1060:T1060"/>
    <mergeCell ref="U1060:V1060"/>
    <mergeCell ref="W1060:X1060"/>
    <mergeCell ref="Y1060:Z1060"/>
    <mergeCell ref="AA1060:AB1060"/>
    <mergeCell ref="AC1060:AD1060"/>
    <mergeCell ref="D1055:J1055"/>
    <mergeCell ref="K1055:L1055"/>
    <mergeCell ref="M1055:N1055"/>
    <mergeCell ref="O1055:P1055"/>
    <mergeCell ref="Q1055:R1055"/>
    <mergeCell ref="S1055:T1055"/>
    <mergeCell ref="U1055:V1055"/>
    <mergeCell ref="W1055:X1055"/>
    <mergeCell ref="Y1055:Z1055"/>
    <mergeCell ref="AA1055:AB1055"/>
    <mergeCell ref="AC1055:AD1055"/>
    <mergeCell ref="D1056:J1056"/>
    <mergeCell ref="K1056:L1056"/>
    <mergeCell ref="M1056:N1056"/>
    <mergeCell ref="O1056:P1056"/>
    <mergeCell ref="Q1056:R1056"/>
    <mergeCell ref="S1056:T1056"/>
    <mergeCell ref="U1056:V1056"/>
    <mergeCell ref="W1056:X1056"/>
    <mergeCell ref="Y1056:Z1056"/>
    <mergeCell ref="AA1056:AB1056"/>
    <mergeCell ref="AC1056:AD1056"/>
    <mergeCell ref="D1057:J1057"/>
    <mergeCell ref="K1057:L1057"/>
    <mergeCell ref="M1057:N1057"/>
    <mergeCell ref="O1057:P1057"/>
    <mergeCell ref="Q1057:R1057"/>
    <mergeCell ref="S1057:T1057"/>
    <mergeCell ref="U1057:V1057"/>
    <mergeCell ref="W1057:X1057"/>
    <mergeCell ref="Y1057:Z1057"/>
    <mergeCell ref="AA1057:AB1057"/>
    <mergeCell ref="AC1057:AD1057"/>
    <mergeCell ref="D1052:J1052"/>
    <mergeCell ref="K1052:L1052"/>
    <mergeCell ref="M1052:N1052"/>
    <mergeCell ref="O1052:P1052"/>
    <mergeCell ref="Q1052:R1052"/>
    <mergeCell ref="S1052:T1052"/>
    <mergeCell ref="U1052:V1052"/>
    <mergeCell ref="W1052:X1052"/>
    <mergeCell ref="Y1052:Z1052"/>
    <mergeCell ref="AA1052:AB1052"/>
    <mergeCell ref="AC1052:AD1052"/>
    <mergeCell ref="D1053:J1053"/>
    <mergeCell ref="K1053:L1053"/>
    <mergeCell ref="M1053:N1053"/>
    <mergeCell ref="O1053:P1053"/>
    <mergeCell ref="Q1053:R1053"/>
    <mergeCell ref="S1053:T1053"/>
    <mergeCell ref="U1053:V1053"/>
    <mergeCell ref="W1053:X1053"/>
    <mergeCell ref="Y1053:Z1053"/>
    <mergeCell ref="AA1053:AB1053"/>
    <mergeCell ref="AC1053:AD1053"/>
    <mergeCell ref="D1054:J1054"/>
    <mergeCell ref="K1054:L1054"/>
    <mergeCell ref="M1054:N1054"/>
    <mergeCell ref="O1054:P1054"/>
    <mergeCell ref="Q1054:R1054"/>
    <mergeCell ref="S1054:T1054"/>
    <mergeCell ref="U1054:V1054"/>
    <mergeCell ref="W1054:X1054"/>
    <mergeCell ref="Y1054:Z1054"/>
    <mergeCell ref="AA1054:AB1054"/>
    <mergeCell ref="AC1054:AD1054"/>
    <mergeCell ref="D1049:J1049"/>
    <mergeCell ref="K1049:L1049"/>
    <mergeCell ref="M1049:N1049"/>
    <mergeCell ref="O1049:P1049"/>
    <mergeCell ref="Q1049:R1049"/>
    <mergeCell ref="S1049:T1049"/>
    <mergeCell ref="U1049:V1049"/>
    <mergeCell ref="W1049:X1049"/>
    <mergeCell ref="Y1049:Z1049"/>
    <mergeCell ref="AA1049:AB1049"/>
    <mergeCell ref="AC1049:AD1049"/>
    <mergeCell ref="D1050:J1050"/>
    <mergeCell ref="K1050:L1050"/>
    <mergeCell ref="M1050:N1050"/>
    <mergeCell ref="O1050:P1050"/>
    <mergeCell ref="Q1050:R1050"/>
    <mergeCell ref="S1050:T1050"/>
    <mergeCell ref="U1050:V1050"/>
    <mergeCell ref="W1050:X1050"/>
    <mergeCell ref="Y1050:Z1050"/>
    <mergeCell ref="AA1050:AB1050"/>
    <mergeCell ref="AC1050:AD1050"/>
    <mergeCell ref="D1051:J1051"/>
    <mergeCell ref="K1051:L1051"/>
    <mergeCell ref="M1051:N1051"/>
    <mergeCell ref="O1051:P1051"/>
    <mergeCell ref="Q1051:R1051"/>
    <mergeCell ref="S1051:T1051"/>
    <mergeCell ref="U1051:V1051"/>
    <mergeCell ref="W1051:X1051"/>
    <mergeCell ref="Y1051:Z1051"/>
    <mergeCell ref="AA1051:AB1051"/>
    <mergeCell ref="AC1051:AD1051"/>
    <mergeCell ref="D1046:J1046"/>
    <mergeCell ref="K1046:L1046"/>
    <mergeCell ref="M1046:N1046"/>
    <mergeCell ref="O1046:P1046"/>
    <mergeCell ref="Q1046:R1046"/>
    <mergeCell ref="S1046:T1046"/>
    <mergeCell ref="U1046:V1046"/>
    <mergeCell ref="W1046:X1046"/>
    <mergeCell ref="Y1046:Z1046"/>
    <mergeCell ref="AA1046:AB1046"/>
    <mergeCell ref="AC1046:AD1046"/>
    <mergeCell ref="D1047:J1047"/>
    <mergeCell ref="K1047:L1047"/>
    <mergeCell ref="M1047:N1047"/>
    <mergeCell ref="O1047:P1047"/>
    <mergeCell ref="Q1047:R1047"/>
    <mergeCell ref="S1047:T1047"/>
    <mergeCell ref="U1047:V1047"/>
    <mergeCell ref="W1047:X1047"/>
    <mergeCell ref="Y1047:Z1047"/>
    <mergeCell ref="AA1047:AB1047"/>
    <mergeCell ref="AC1047:AD1047"/>
    <mergeCell ref="D1048:J1048"/>
    <mergeCell ref="K1048:L1048"/>
    <mergeCell ref="M1048:N1048"/>
    <mergeCell ref="O1048:P1048"/>
    <mergeCell ref="Q1048:R1048"/>
    <mergeCell ref="S1048:T1048"/>
    <mergeCell ref="U1048:V1048"/>
    <mergeCell ref="W1048:X1048"/>
    <mergeCell ref="Y1048:Z1048"/>
    <mergeCell ref="AA1048:AB1048"/>
    <mergeCell ref="AC1048:AD1048"/>
    <mergeCell ref="D1043:J1043"/>
    <mergeCell ref="K1043:L1043"/>
    <mergeCell ref="M1043:N1043"/>
    <mergeCell ref="O1043:P1043"/>
    <mergeCell ref="Q1043:R1043"/>
    <mergeCell ref="S1043:T1043"/>
    <mergeCell ref="U1043:V1043"/>
    <mergeCell ref="W1043:X1043"/>
    <mergeCell ref="Y1043:Z1043"/>
    <mergeCell ref="AA1043:AB1043"/>
    <mergeCell ref="AC1043:AD1043"/>
    <mergeCell ref="D1044:J1044"/>
    <mergeCell ref="K1044:L1044"/>
    <mergeCell ref="M1044:N1044"/>
    <mergeCell ref="O1044:P1044"/>
    <mergeCell ref="Q1044:R1044"/>
    <mergeCell ref="S1044:T1044"/>
    <mergeCell ref="U1044:V1044"/>
    <mergeCell ref="W1044:X1044"/>
    <mergeCell ref="Y1044:Z1044"/>
    <mergeCell ref="AA1044:AB1044"/>
    <mergeCell ref="AC1044:AD1044"/>
    <mergeCell ref="D1045:J1045"/>
    <mergeCell ref="K1045:L1045"/>
    <mergeCell ref="M1045:N1045"/>
    <mergeCell ref="O1045:P1045"/>
    <mergeCell ref="Q1045:R1045"/>
    <mergeCell ref="S1045:T1045"/>
    <mergeCell ref="U1045:V1045"/>
    <mergeCell ref="W1045:X1045"/>
    <mergeCell ref="Y1045:Z1045"/>
    <mergeCell ref="AA1045:AB1045"/>
    <mergeCell ref="AC1045:AD1045"/>
    <mergeCell ref="D1040:J1040"/>
    <mergeCell ref="K1040:L1040"/>
    <mergeCell ref="M1040:N1040"/>
    <mergeCell ref="O1040:P1040"/>
    <mergeCell ref="Q1040:R1040"/>
    <mergeCell ref="S1040:T1040"/>
    <mergeCell ref="U1040:V1040"/>
    <mergeCell ref="W1040:X1040"/>
    <mergeCell ref="Y1040:Z1040"/>
    <mergeCell ref="AA1040:AB1040"/>
    <mergeCell ref="AC1040:AD1040"/>
    <mergeCell ref="D1041:J1041"/>
    <mergeCell ref="K1041:L1041"/>
    <mergeCell ref="M1041:N1041"/>
    <mergeCell ref="O1041:P1041"/>
    <mergeCell ref="Q1041:R1041"/>
    <mergeCell ref="S1041:T1041"/>
    <mergeCell ref="U1041:V1041"/>
    <mergeCell ref="W1041:X1041"/>
    <mergeCell ref="Y1041:Z1041"/>
    <mergeCell ref="AA1041:AB1041"/>
    <mergeCell ref="AC1041:AD1041"/>
    <mergeCell ref="D1042:J1042"/>
    <mergeCell ref="K1042:L1042"/>
    <mergeCell ref="M1042:N1042"/>
    <mergeCell ref="O1042:P1042"/>
    <mergeCell ref="Q1042:R1042"/>
    <mergeCell ref="S1042:T1042"/>
    <mergeCell ref="U1042:V1042"/>
    <mergeCell ref="W1042:X1042"/>
    <mergeCell ref="Y1042:Z1042"/>
    <mergeCell ref="AA1042:AB1042"/>
    <mergeCell ref="AC1042:AD1042"/>
    <mergeCell ref="D1037:J1037"/>
    <mergeCell ref="K1037:L1037"/>
    <mergeCell ref="M1037:N1037"/>
    <mergeCell ref="O1037:P1037"/>
    <mergeCell ref="Q1037:R1037"/>
    <mergeCell ref="S1037:T1037"/>
    <mergeCell ref="U1037:V1037"/>
    <mergeCell ref="W1037:X1037"/>
    <mergeCell ref="Y1037:Z1037"/>
    <mergeCell ref="AA1037:AB1037"/>
    <mergeCell ref="AC1037:AD1037"/>
    <mergeCell ref="D1038:J1038"/>
    <mergeCell ref="K1038:L1038"/>
    <mergeCell ref="M1038:N1038"/>
    <mergeCell ref="O1038:P1038"/>
    <mergeCell ref="Q1038:R1038"/>
    <mergeCell ref="S1038:T1038"/>
    <mergeCell ref="U1038:V1038"/>
    <mergeCell ref="W1038:X1038"/>
    <mergeCell ref="Y1038:Z1038"/>
    <mergeCell ref="AA1038:AB1038"/>
    <mergeCell ref="AC1038:AD1038"/>
    <mergeCell ref="D1039:J1039"/>
    <mergeCell ref="K1039:L1039"/>
    <mergeCell ref="M1039:N1039"/>
    <mergeCell ref="O1039:P1039"/>
    <mergeCell ref="Q1039:R1039"/>
    <mergeCell ref="S1039:T1039"/>
    <mergeCell ref="U1039:V1039"/>
    <mergeCell ref="W1039:X1039"/>
    <mergeCell ref="Y1039:Z1039"/>
    <mergeCell ref="AA1039:AB1039"/>
    <mergeCell ref="AC1039:AD1039"/>
    <mergeCell ref="D1034:J1034"/>
    <mergeCell ref="K1034:L1034"/>
    <mergeCell ref="M1034:N1034"/>
    <mergeCell ref="O1034:P1034"/>
    <mergeCell ref="Q1034:R1034"/>
    <mergeCell ref="S1034:T1034"/>
    <mergeCell ref="U1034:V1034"/>
    <mergeCell ref="W1034:X1034"/>
    <mergeCell ref="Y1034:Z1034"/>
    <mergeCell ref="AA1034:AB1034"/>
    <mergeCell ref="AC1034:AD1034"/>
    <mergeCell ref="D1035:J1035"/>
    <mergeCell ref="K1035:L1035"/>
    <mergeCell ref="M1035:N1035"/>
    <mergeCell ref="O1035:P1035"/>
    <mergeCell ref="Q1035:R1035"/>
    <mergeCell ref="S1035:T1035"/>
    <mergeCell ref="U1035:V1035"/>
    <mergeCell ref="W1035:X1035"/>
    <mergeCell ref="Y1035:Z1035"/>
    <mergeCell ref="AA1035:AB1035"/>
    <mergeCell ref="AC1035:AD1035"/>
    <mergeCell ref="D1036:J1036"/>
    <mergeCell ref="K1036:L1036"/>
    <mergeCell ref="M1036:N1036"/>
    <mergeCell ref="O1036:P1036"/>
    <mergeCell ref="Q1036:R1036"/>
    <mergeCell ref="S1036:T1036"/>
    <mergeCell ref="U1036:V1036"/>
    <mergeCell ref="W1036:X1036"/>
    <mergeCell ref="Y1036:Z1036"/>
    <mergeCell ref="AA1036:AB1036"/>
    <mergeCell ref="AC1036:AD1036"/>
    <mergeCell ref="D1031:J1031"/>
    <mergeCell ref="K1031:L1031"/>
    <mergeCell ref="M1031:N1031"/>
    <mergeCell ref="O1031:P1031"/>
    <mergeCell ref="Q1031:R1031"/>
    <mergeCell ref="S1031:T1031"/>
    <mergeCell ref="U1031:V1031"/>
    <mergeCell ref="W1031:X1031"/>
    <mergeCell ref="Y1031:Z1031"/>
    <mergeCell ref="AA1031:AB1031"/>
    <mergeCell ref="AC1031:AD1031"/>
    <mergeCell ref="D1032:J1032"/>
    <mergeCell ref="K1032:L1032"/>
    <mergeCell ref="M1032:N1032"/>
    <mergeCell ref="O1032:P1032"/>
    <mergeCell ref="Q1032:R1032"/>
    <mergeCell ref="S1032:T1032"/>
    <mergeCell ref="U1032:V1032"/>
    <mergeCell ref="W1032:X1032"/>
    <mergeCell ref="Y1032:Z1032"/>
    <mergeCell ref="AA1032:AB1032"/>
    <mergeCell ref="AC1032:AD1032"/>
    <mergeCell ref="D1033:J1033"/>
    <mergeCell ref="K1033:L1033"/>
    <mergeCell ref="M1033:N1033"/>
    <mergeCell ref="O1033:P1033"/>
    <mergeCell ref="Q1033:R1033"/>
    <mergeCell ref="S1033:T1033"/>
    <mergeCell ref="U1033:V1033"/>
    <mergeCell ref="W1033:X1033"/>
    <mergeCell ref="Y1033:Z1033"/>
    <mergeCell ref="AA1033:AB1033"/>
    <mergeCell ref="AC1033:AD1033"/>
    <mergeCell ref="D1028:J1028"/>
    <mergeCell ref="K1028:L1028"/>
    <mergeCell ref="M1028:N1028"/>
    <mergeCell ref="O1028:P1028"/>
    <mergeCell ref="Q1028:R1028"/>
    <mergeCell ref="S1028:T1028"/>
    <mergeCell ref="U1028:V1028"/>
    <mergeCell ref="W1028:X1028"/>
    <mergeCell ref="Y1028:Z1028"/>
    <mergeCell ref="AA1028:AB1028"/>
    <mergeCell ref="AC1028:AD1028"/>
    <mergeCell ref="D1029:J1029"/>
    <mergeCell ref="K1029:L1029"/>
    <mergeCell ref="M1029:N1029"/>
    <mergeCell ref="O1029:P1029"/>
    <mergeCell ref="Q1029:R1029"/>
    <mergeCell ref="S1029:T1029"/>
    <mergeCell ref="U1029:V1029"/>
    <mergeCell ref="W1029:X1029"/>
    <mergeCell ref="Y1029:Z1029"/>
    <mergeCell ref="AA1029:AB1029"/>
    <mergeCell ref="AC1029:AD1029"/>
    <mergeCell ref="D1030:J1030"/>
    <mergeCell ref="K1030:L1030"/>
    <mergeCell ref="M1030:N1030"/>
    <mergeCell ref="O1030:P1030"/>
    <mergeCell ref="Q1030:R1030"/>
    <mergeCell ref="S1030:T1030"/>
    <mergeCell ref="U1030:V1030"/>
    <mergeCell ref="W1030:X1030"/>
    <mergeCell ref="Y1030:Z1030"/>
    <mergeCell ref="AA1030:AB1030"/>
    <mergeCell ref="AC1030:AD1030"/>
    <mergeCell ref="D1025:J1025"/>
    <mergeCell ref="K1025:L1025"/>
    <mergeCell ref="M1025:N1025"/>
    <mergeCell ref="O1025:P1025"/>
    <mergeCell ref="Q1025:R1025"/>
    <mergeCell ref="S1025:T1025"/>
    <mergeCell ref="U1025:V1025"/>
    <mergeCell ref="W1025:X1025"/>
    <mergeCell ref="Y1025:Z1025"/>
    <mergeCell ref="AA1025:AB1025"/>
    <mergeCell ref="AC1025:AD1025"/>
    <mergeCell ref="D1026:J1026"/>
    <mergeCell ref="K1026:L1026"/>
    <mergeCell ref="M1026:N1026"/>
    <mergeCell ref="O1026:P1026"/>
    <mergeCell ref="Q1026:R1026"/>
    <mergeCell ref="S1026:T1026"/>
    <mergeCell ref="U1026:V1026"/>
    <mergeCell ref="W1026:X1026"/>
    <mergeCell ref="Y1026:Z1026"/>
    <mergeCell ref="AA1026:AB1026"/>
    <mergeCell ref="AC1026:AD1026"/>
    <mergeCell ref="D1027:J1027"/>
    <mergeCell ref="K1027:L1027"/>
    <mergeCell ref="M1027:N1027"/>
    <mergeCell ref="O1027:P1027"/>
    <mergeCell ref="Q1027:R1027"/>
    <mergeCell ref="S1027:T1027"/>
    <mergeCell ref="U1027:V1027"/>
    <mergeCell ref="W1027:X1027"/>
    <mergeCell ref="Y1027:Z1027"/>
    <mergeCell ref="AA1027:AB1027"/>
    <mergeCell ref="AC1027:AD1027"/>
    <mergeCell ref="D1022:J1022"/>
    <mergeCell ref="K1022:L1022"/>
    <mergeCell ref="M1022:N1022"/>
    <mergeCell ref="O1022:P1022"/>
    <mergeCell ref="Q1022:R1022"/>
    <mergeCell ref="S1022:T1022"/>
    <mergeCell ref="U1022:V1022"/>
    <mergeCell ref="W1022:X1022"/>
    <mergeCell ref="Y1022:Z1022"/>
    <mergeCell ref="AA1022:AB1022"/>
    <mergeCell ref="AC1022:AD1022"/>
    <mergeCell ref="D1023:J1023"/>
    <mergeCell ref="K1023:L1023"/>
    <mergeCell ref="M1023:N1023"/>
    <mergeCell ref="O1023:P1023"/>
    <mergeCell ref="Q1023:R1023"/>
    <mergeCell ref="S1023:T1023"/>
    <mergeCell ref="U1023:V1023"/>
    <mergeCell ref="W1023:X1023"/>
    <mergeCell ref="Y1023:Z1023"/>
    <mergeCell ref="AA1023:AB1023"/>
    <mergeCell ref="AC1023:AD1023"/>
    <mergeCell ref="D1024:J1024"/>
    <mergeCell ref="K1024:L1024"/>
    <mergeCell ref="M1024:N1024"/>
    <mergeCell ref="O1024:P1024"/>
    <mergeCell ref="Q1024:R1024"/>
    <mergeCell ref="S1024:T1024"/>
    <mergeCell ref="U1024:V1024"/>
    <mergeCell ref="W1024:X1024"/>
    <mergeCell ref="Y1024:Z1024"/>
    <mergeCell ref="AA1024:AB1024"/>
    <mergeCell ref="AC1024:AD1024"/>
    <mergeCell ref="D1019:J1019"/>
    <mergeCell ref="K1019:L1019"/>
    <mergeCell ref="M1019:N1019"/>
    <mergeCell ref="O1019:P1019"/>
    <mergeCell ref="Q1019:R1019"/>
    <mergeCell ref="S1019:T1019"/>
    <mergeCell ref="U1019:V1019"/>
    <mergeCell ref="W1019:X1019"/>
    <mergeCell ref="Y1019:Z1019"/>
    <mergeCell ref="AA1019:AB1019"/>
    <mergeCell ref="AC1019:AD1019"/>
    <mergeCell ref="D1020:J1020"/>
    <mergeCell ref="K1020:L1020"/>
    <mergeCell ref="M1020:N1020"/>
    <mergeCell ref="O1020:P1020"/>
    <mergeCell ref="Q1020:R1020"/>
    <mergeCell ref="S1020:T1020"/>
    <mergeCell ref="U1020:V1020"/>
    <mergeCell ref="W1020:X1020"/>
    <mergeCell ref="Y1020:Z1020"/>
    <mergeCell ref="AA1020:AB1020"/>
    <mergeCell ref="AC1020:AD1020"/>
    <mergeCell ref="D1021:J1021"/>
    <mergeCell ref="K1021:L1021"/>
    <mergeCell ref="M1021:N1021"/>
    <mergeCell ref="O1021:P1021"/>
    <mergeCell ref="Q1021:R1021"/>
    <mergeCell ref="S1021:T1021"/>
    <mergeCell ref="U1021:V1021"/>
    <mergeCell ref="W1021:X1021"/>
    <mergeCell ref="Y1021:Z1021"/>
    <mergeCell ref="AA1021:AB1021"/>
    <mergeCell ref="AC1021:AD1021"/>
    <mergeCell ref="D1016:J1016"/>
    <mergeCell ref="K1016:L1016"/>
    <mergeCell ref="M1016:N1016"/>
    <mergeCell ref="O1016:P1016"/>
    <mergeCell ref="Q1016:R1016"/>
    <mergeCell ref="S1016:T1016"/>
    <mergeCell ref="U1016:V1016"/>
    <mergeCell ref="W1016:X1016"/>
    <mergeCell ref="Y1016:Z1016"/>
    <mergeCell ref="AA1016:AB1016"/>
    <mergeCell ref="AC1016:AD1016"/>
    <mergeCell ref="D1017:J1017"/>
    <mergeCell ref="K1017:L1017"/>
    <mergeCell ref="M1017:N1017"/>
    <mergeCell ref="O1017:P1017"/>
    <mergeCell ref="Q1017:R1017"/>
    <mergeCell ref="S1017:T1017"/>
    <mergeCell ref="U1017:V1017"/>
    <mergeCell ref="W1017:X1017"/>
    <mergeCell ref="Y1017:Z1017"/>
    <mergeCell ref="AA1017:AB1017"/>
    <mergeCell ref="AC1017:AD1017"/>
    <mergeCell ref="D1018:J1018"/>
    <mergeCell ref="K1018:L1018"/>
    <mergeCell ref="M1018:N1018"/>
    <mergeCell ref="O1018:P1018"/>
    <mergeCell ref="Q1018:R1018"/>
    <mergeCell ref="S1018:T1018"/>
    <mergeCell ref="U1018:V1018"/>
    <mergeCell ref="W1018:X1018"/>
    <mergeCell ref="Y1018:Z1018"/>
    <mergeCell ref="AA1018:AB1018"/>
    <mergeCell ref="AC1018:AD1018"/>
    <mergeCell ref="D1013:J1013"/>
    <mergeCell ref="K1013:L1013"/>
    <mergeCell ref="M1013:N1013"/>
    <mergeCell ref="O1013:P1013"/>
    <mergeCell ref="Q1013:R1013"/>
    <mergeCell ref="S1013:T1013"/>
    <mergeCell ref="U1013:V1013"/>
    <mergeCell ref="W1013:X1013"/>
    <mergeCell ref="Y1013:Z1013"/>
    <mergeCell ref="AA1013:AB1013"/>
    <mergeCell ref="AC1013:AD1013"/>
    <mergeCell ref="D1014:J1014"/>
    <mergeCell ref="K1014:L1014"/>
    <mergeCell ref="M1014:N1014"/>
    <mergeCell ref="O1014:P1014"/>
    <mergeCell ref="Q1014:R1014"/>
    <mergeCell ref="S1014:T1014"/>
    <mergeCell ref="U1014:V1014"/>
    <mergeCell ref="W1014:X1014"/>
    <mergeCell ref="Y1014:Z1014"/>
    <mergeCell ref="AA1014:AB1014"/>
    <mergeCell ref="AC1014:AD1014"/>
    <mergeCell ref="D1015:J1015"/>
    <mergeCell ref="K1015:L1015"/>
    <mergeCell ref="M1015:N1015"/>
    <mergeCell ref="O1015:P1015"/>
    <mergeCell ref="Q1015:R1015"/>
    <mergeCell ref="S1015:T1015"/>
    <mergeCell ref="U1015:V1015"/>
    <mergeCell ref="W1015:X1015"/>
    <mergeCell ref="Y1015:Z1015"/>
    <mergeCell ref="AA1015:AB1015"/>
    <mergeCell ref="AC1015:AD1015"/>
    <mergeCell ref="D1010:J1010"/>
    <mergeCell ref="K1010:L1010"/>
    <mergeCell ref="M1010:N1010"/>
    <mergeCell ref="O1010:P1010"/>
    <mergeCell ref="Q1010:R1010"/>
    <mergeCell ref="S1010:T1010"/>
    <mergeCell ref="U1010:V1010"/>
    <mergeCell ref="W1010:X1010"/>
    <mergeCell ref="Y1010:Z1010"/>
    <mergeCell ref="AA1010:AB1010"/>
    <mergeCell ref="AC1010:AD1010"/>
    <mergeCell ref="D1011:J1011"/>
    <mergeCell ref="K1011:L1011"/>
    <mergeCell ref="M1011:N1011"/>
    <mergeCell ref="O1011:P1011"/>
    <mergeCell ref="Q1011:R1011"/>
    <mergeCell ref="S1011:T1011"/>
    <mergeCell ref="U1011:V1011"/>
    <mergeCell ref="W1011:X1011"/>
    <mergeCell ref="Y1011:Z1011"/>
    <mergeCell ref="AA1011:AB1011"/>
    <mergeCell ref="AC1011:AD1011"/>
    <mergeCell ref="D1012:J1012"/>
    <mergeCell ref="K1012:L1012"/>
    <mergeCell ref="M1012:N1012"/>
    <mergeCell ref="O1012:P1012"/>
    <mergeCell ref="Q1012:R1012"/>
    <mergeCell ref="S1012:T1012"/>
    <mergeCell ref="U1012:V1012"/>
    <mergeCell ref="W1012:X1012"/>
    <mergeCell ref="Y1012:Z1012"/>
    <mergeCell ref="AA1012:AB1012"/>
    <mergeCell ref="AC1012:AD1012"/>
    <mergeCell ref="D1007:J1007"/>
    <mergeCell ref="K1007:L1007"/>
    <mergeCell ref="M1007:N1007"/>
    <mergeCell ref="O1007:P1007"/>
    <mergeCell ref="Q1007:R1007"/>
    <mergeCell ref="S1007:T1007"/>
    <mergeCell ref="U1007:V1007"/>
    <mergeCell ref="W1007:X1007"/>
    <mergeCell ref="Y1007:Z1007"/>
    <mergeCell ref="AA1007:AB1007"/>
    <mergeCell ref="AC1007:AD1007"/>
    <mergeCell ref="D1008:J1008"/>
    <mergeCell ref="K1008:L1008"/>
    <mergeCell ref="M1008:N1008"/>
    <mergeCell ref="O1008:P1008"/>
    <mergeCell ref="Q1008:R1008"/>
    <mergeCell ref="S1008:T1008"/>
    <mergeCell ref="U1008:V1008"/>
    <mergeCell ref="W1008:X1008"/>
    <mergeCell ref="Y1008:Z1008"/>
    <mergeCell ref="AA1008:AB1008"/>
    <mergeCell ref="AC1008:AD1008"/>
    <mergeCell ref="D1009:J1009"/>
    <mergeCell ref="K1009:L1009"/>
    <mergeCell ref="M1009:N1009"/>
    <mergeCell ref="O1009:P1009"/>
    <mergeCell ref="Q1009:R1009"/>
    <mergeCell ref="S1009:T1009"/>
    <mergeCell ref="U1009:V1009"/>
    <mergeCell ref="W1009:X1009"/>
    <mergeCell ref="Y1009:Z1009"/>
    <mergeCell ref="AA1009:AB1009"/>
    <mergeCell ref="AC1009:AD1009"/>
    <mergeCell ref="D1004:J1004"/>
    <mergeCell ref="K1004:L1004"/>
    <mergeCell ref="M1004:N1004"/>
    <mergeCell ref="O1004:P1004"/>
    <mergeCell ref="Q1004:R1004"/>
    <mergeCell ref="S1004:T1004"/>
    <mergeCell ref="U1004:V1004"/>
    <mergeCell ref="W1004:X1004"/>
    <mergeCell ref="Y1004:Z1004"/>
    <mergeCell ref="AA1004:AB1004"/>
    <mergeCell ref="AC1004:AD1004"/>
    <mergeCell ref="D1005:J1005"/>
    <mergeCell ref="K1005:L1005"/>
    <mergeCell ref="M1005:N1005"/>
    <mergeCell ref="O1005:P1005"/>
    <mergeCell ref="Q1005:R1005"/>
    <mergeCell ref="S1005:T1005"/>
    <mergeCell ref="U1005:V1005"/>
    <mergeCell ref="W1005:X1005"/>
    <mergeCell ref="Y1005:Z1005"/>
    <mergeCell ref="AA1005:AB1005"/>
    <mergeCell ref="AC1005:AD1005"/>
    <mergeCell ref="D1006:J1006"/>
    <mergeCell ref="K1006:L1006"/>
    <mergeCell ref="M1006:N1006"/>
    <mergeCell ref="O1006:P1006"/>
    <mergeCell ref="Q1006:R1006"/>
    <mergeCell ref="S1006:T1006"/>
    <mergeCell ref="U1006:V1006"/>
    <mergeCell ref="W1006:X1006"/>
    <mergeCell ref="Y1006:Z1006"/>
    <mergeCell ref="AA1006:AB1006"/>
    <mergeCell ref="AC1006:AD1006"/>
    <mergeCell ref="D1001:J1001"/>
    <mergeCell ref="K1001:L1001"/>
    <mergeCell ref="M1001:N1001"/>
    <mergeCell ref="O1001:P1001"/>
    <mergeCell ref="Q1001:R1001"/>
    <mergeCell ref="S1001:T1001"/>
    <mergeCell ref="U1001:V1001"/>
    <mergeCell ref="W1001:X1001"/>
    <mergeCell ref="Y1001:Z1001"/>
    <mergeCell ref="AA1001:AB1001"/>
    <mergeCell ref="AC1001:AD1001"/>
    <mergeCell ref="D1002:J1002"/>
    <mergeCell ref="K1002:L1002"/>
    <mergeCell ref="M1002:N1002"/>
    <mergeCell ref="O1002:P1002"/>
    <mergeCell ref="Q1002:R1002"/>
    <mergeCell ref="S1002:T1002"/>
    <mergeCell ref="U1002:V1002"/>
    <mergeCell ref="W1002:X1002"/>
    <mergeCell ref="Y1002:Z1002"/>
    <mergeCell ref="AA1002:AB1002"/>
    <mergeCell ref="AC1002:AD1002"/>
    <mergeCell ref="D1003:J1003"/>
    <mergeCell ref="K1003:L1003"/>
    <mergeCell ref="M1003:N1003"/>
    <mergeCell ref="O1003:P1003"/>
    <mergeCell ref="Q1003:R1003"/>
    <mergeCell ref="S1003:T1003"/>
    <mergeCell ref="U1003:V1003"/>
    <mergeCell ref="W1003:X1003"/>
    <mergeCell ref="Y1003:Z1003"/>
    <mergeCell ref="AA1003:AB1003"/>
    <mergeCell ref="AC1003:AD1003"/>
    <mergeCell ref="D998:J998"/>
    <mergeCell ref="K998:L998"/>
    <mergeCell ref="M998:N998"/>
    <mergeCell ref="O998:P998"/>
    <mergeCell ref="Q998:R998"/>
    <mergeCell ref="S998:T998"/>
    <mergeCell ref="U998:V998"/>
    <mergeCell ref="W998:X998"/>
    <mergeCell ref="Y998:Z998"/>
    <mergeCell ref="AA998:AB998"/>
    <mergeCell ref="AC998:AD998"/>
    <mergeCell ref="D999:J999"/>
    <mergeCell ref="K999:L999"/>
    <mergeCell ref="M999:N999"/>
    <mergeCell ref="O999:P999"/>
    <mergeCell ref="Q999:R999"/>
    <mergeCell ref="S999:T999"/>
    <mergeCell ref="U999:V999"/>
    <mergeCell ref="W999:X999"/>
    <mergeCell ref="Y999:Z999"/>
    <mergeCell ref="AA999:AB999"/>
    <mergeCell ref="AC999:AD999"/>
    <mergeCell ref="D1000:J1000"/>
    <mergeCell ref="K1000:L1000"/>
    <mergeCell ref="M1000:N1000"/>
    <mergeCell ref="O1000:P1000"/>
    <mergeCell ref="Q1000:R1000"/>
    <mergeCell ref="S1000:T1000"/>
    <mergeCell ref="U1000:V1000"/>
    <mergeCell ref="W1000:X1000"/>
    <mergeCell ref="Y1000:Z1000"/>
    <mergeCell ref="AA1000:AB1000"/>
    <mergeCell ref="AC1000:AD1000"/>
    <mergeCell ref="D995:J995"/>
    <mergeCell ref="K995:L995"/>
    <mergeCell ref="M995:N995"/>
    <mergeCell ref="O995:P995"/>
    <mergeCell ref="Q995:R995"/>
    <mergeCell ref="S995:T995"/>
    <mergeCell ref="U995:V995"/>
    <mergeCell ref="W995:X995"/>
    <mergeCell ref="Y995:Z995"/>
    <mergeCell ref="AA995:AB995"/>
    <mergeCell ref="AC995:AD995"/>
    <mergeCell ref="D996:J996"/>
    <mergeCell ref="K996:L996"/>
    <mergeCell ref="M996:N996"/>
    <mergeCell ref="O996:P996"/>
    <mergeCell ref="Q996:R996"/>
    <mergeCell ref="S996:T996"/>
    <mergeCell ref="U996:V996"/>
    <mergeCell ref="W996:X996"/>
    <mergeCell ref="Y996:Z996"/>
    <mergeCell ref="AA996:AB996"/>
    <mergeCell ref="AC996:AD996"/>
    <mergeCell ref="D997:J997"/>
    <mergeCell ref="K997:L997"/>
    <mergeCell ref="M997:N997"/>
    <mergeCell ref="O997:P997"/>
    <mergeCell ref="Q997:R997"/>
    <mergeCell ref="S997:T997"/>
    <mergeCell ref="U997:V997"/>
    <mergeCell ref="W997:X997"/>
    <mergeCell ref="Y997:Z997"/>
    <mergeCell ref="AA997:AB997"/>
    <mergeCell ref="AC997:AD997"/>
    <mergeCell ref="D992:J992"/>
    <mergeCell ref="K992:L992"/>
    <mergeCell ref="M992:N992"/>
    <mergeCell ref="O992:P992"/>
    <mergeCell ref="Q992:R992"/>
    <mergeCell ref="S992:T992"/>
    <mergeCell ref="U992:V992"/>
    <mergeCell ref="W992:X992"/>
    <mergeCell ref="Y992:Z992"/>
    <mergeCell ref="AA992:AB992"/>
    <mergeCell ref="AC992:AD992"/>
    <mergeCell ref="D993:J993"/>
    <mergeCell ref="K993:L993"/>
    <mergeCell ref="M993:N993"/>
    <mergeCell ref="O993:P993"/>
    <mergeCell ref="Q993:R993"/>
    <mergeCell ref="S993:T993"/>
    <mergeCell ref="U993:V993"/>
    <mergeCell ref="W993:X993"/>
    <mergeCell ref="Y993:Z993"/>
    <mergeCell ref="AA993:AB993"/>
    <mergeCell ref="AC993:AD993"/>
    <mergeCell ref="D994:J994"/>
    <mergeCell ref="K994:L994"/>
    <mergeCell ref="M994:N994"/>
    <mergeCell ref="O994:P994"/>
    <mergeCell ref="Q994:R994"/>
    <mergeCell ref="S994:T994"/>
    <mergeCell ref="U994:V994"/>
    <mergeCell ref="W994:X994"/>
    <mergeCell ref="Y994:Z994"/>
    <mergeCell ref="AA994:AB994"/>
    <mergeCell ref="AC994:AD994"/>
    <mergeCell ref="D989:J989"/>
    <mergeCell ref="K989:L989"/>
    <mergeCell ref="M989:N989"/>
    <mergeCell ref="O989:P989"/>
    <mergeCell ref="Q989:R989"/>
    <mergeCell ref="S989:T989"/>
    <mergeCell ref="U989:V989"/>
    <mergeCell ref="W989:X989"/>
    <mergeCell ref="Y989:Z989"/>
    <mergeCell ref="AA989:AB989"/>
    <mergeCell ref="AC989:AD989"/>
    <mergeCell ref="D990:J990"/>
    <mergeCell ref="K990:L990"/>
    <mergeCell ref="M990:N990"/>
    <mergeCell ref="O990:P990"/>
    <mergeCell ref="Q990:R990"/>
    <mergeCell ref="S990:T990"/>
    <mergeCell ref="U990:V990"/>
    <mergeCell ref="W990:X990"/>
    <mergeCell ref="Y990:Z990"/>
    <mergeCell ref="AA990:AB990"/>
    <mergeCell ref="AC990:AD990"/>
    <mergeCell ref="D991:J991"/>
    <mergeCell ref="K991:L991"/>
    <mergeCell ref="M991:N991"/>
    <mergeCell ref="O991:P991"/>
    <mergeCell ref="Q991:R991"/>
    <mergeCell ref="S991:T991"/>
    <mergeCell ref="U991:V991"/>
    <mergeCell ref="W991:X991"/>
    <mergeCell ref="Y991:Z991"/>
    <mergeCell ref="AA991:AB991"/>
    <mergeCell ref="AC991:AD991"/>
    <mergeCell ref="D986:J986"/>
    <mergeCell ref="K986:L986"/>
    <mergeCell ref="M986:N986"/>
    <mergeCell ref="O986:P986"/>
    <mergeCell ref="Q986:R986"/>
    <mergeCell ref="S986:T986"/>
    <mergeCell ref="U986:V986"/>
    <mergeCell ref="W986:X986"/>
    <mergeCell ref="Y986:Z986"/>
    <mergeCell ref="AA986:AB986"/>
    <mergeCell ref="AC986:AD986"/>
    <mergeCell ref="D987:J987"/>
    <mergeCell ref="K987:L987"/>
    <mergeCell ref="M987:N987"/>
    <mergeCell ref="O987:P987"/>
    <mergeCell ref="Q987:R987"/>
    <mergeCell ref="S987:T987"/>
    <mergeCell ref="U987:V987"/>
    <mergeCell ref="W987:X987"/>
    <mergeCell ref="Y987:Z987"/>
    <mergeCell ref="AA987:AB987"/>
    <mergeCell ref="AC987:AD987"/>
    <mergeCell ref="D988:J988"/>
    <mergeCell ref="K988:L988"/>
    <mergeCell ref="M988:N988"/>
    <mergeCell ref="O988:P988"/>
    <mergeCell ref="Q988:R988"/>
    <mergeCell ref="S988:T988"/>
    <mergeCell ref="U988:V988"/>
    <mergeCell ref="W988:X988"/>
    <mergeCell ref="Y988:Z988"/>
    <mergeCell ref="AA988:AB988"/>
    <mergeCell ref="AC988:AD988"/>
    <mergeCell ref="D983:J983"/>
    <mergeCell ref="K983:L983"/>
    <mergeCell ref="M983:N983"/>
    <mergeCell ref="O983:P983"/>
    <mergeCell ref="Q983:R983"/>
    <mergeCell ref="S983:T983"/>
    <mergeCell ref="U983:V983"/>
    <mergeCell ref="W983:X983"/>
    <mergeCell ref="Y983:Z983"/>
    <mergeCell ref="AA983:AB983"/>
    <mergeCell ref="AC983:AD983"/>
    <mergeCell ref="D984:J984"/>
    <mergeCell ref="K984:L984"/>
    <mergeCell ref="M984:N984"/>
    <mergeCell ref="O984:P984"/>
    <mergeCell ref="Q984:R984"/>
    <mergeCell ref="S984:T984"/>
    <mergeCell ref="U984:V984"/>
    <mergeCell ref="W984:X984"/>
    <mergeCell ref="Y984:Z984"/>
    <mergeCell ref="AA984:AB984"/>
    <mergeCell ref="AC984:AD984"/>
    <mergeCell ref="D985:J985"/>
    <mergeCell ref="K985:L985"/>
    <mergeCell ref="M985:N985"/>
    <mergeCell ref="O985:P985"/>
    <mergeCell ref="Q985:R985"/>
    <mergeCell ref="S985:T985"/>
    <mergeCell ref="U985:V985"/>
    <mergeCell ref="W985:X985"/>
    <mergeCell ref="Y985:Z985"/>
    <mergeCell ref="AA985:AB985"/>
    <mergeCell ref="AC985:AD985"/>
    <mergeCell ref="D961:R961"/>
    <mergeCell ref="S961:X961"/>
    <mergeCell ref="Y961:AD961"/>
    <mergeCell ref="D962:R962"/>
    <mergeCell ref="S962:X962"/>
    <mergeCell ref="Y962:AD962"/>
    <mergeCell ref="D963:R963"/>
    <mergeCell ref="S963:X963"/>
    <mergeCell ref="Y963:AD963"/>
    <mergeCell ref="S964:X964"/>
    <mergeCell ref="Y964:AD964"/>
    <mergeCell ref="C966:AD966"/>
    <mergeCell ref="C967:AD967"/>
    <mergeCell ref="B974:AD974"/>
    <mergeCell ref="C975:AD975"/>
    <mergeCell ref="C976:AD976"/>
    <mergeCell ref="C977:AD977"/>
    <mergeCell ref="C978:AD978"/>
    <mergeCell ref="C980:J981"/>
    <mergeCell ref="K980:AD980"/>
    <mergeCell ref="K981:L981"/>
    <mergeCell ref="M981:N981"/>
    <mergeCell ref="O981:P981"/>
    <mergeCell ref="Q981:R981"/>
    <mergeCell ref="S981:T981"/>
    <mergeCell ref="U981:V981"/>
    <mergeCell ref="W981:X981"/>
    <mergeCell ref="Y981:Z981"/>
    <mergeCell ref="AA981:AB981"/>
    <mergeCell ref="AC981:AD981"/>
    <mergeCell ref="D982:J982"/>
    <mergeCell ref="K982:L982"/>
    <mergeCell ref="M982:N982"/>
    <mergeCell ref="O982:P982"/>
    <mergeCell ref="Q982:R982"/>
    <mergeCell ref="S982:T982"/>
    <mergeCell ref="U982:V982"/>
    <mergeCell ref="W982:X982"/>
    <mergeCell ref="Y982:Z982"/>
    <mergeCell ref="AA982:AB982"/>
    <mergeCell ref="AC982:AD982"/>
    <mergeCell ref="B969:AD969"/>
    <mergeCell ref="B970:AD970"/>
    <mergeCell ref="D950:R950"/>
    <mergeCell ref="S950:X950"/>
    <mergeCell ref="Y950:AD950"/>
    <mergeCell ref="D951:R951"/>
    <mergeCell ref="S951:X951"/>
    <mergeCell ref="Y951:AD951"/>
    <mergeCell ref="D952:R952"/>
    <mergeCell ref="S952:X952"/>
    <mergeCell ref="Y952:AD952"/>
    <mergeCell ref="D953:R953"/>
    <mergeCell ref="S953:X953"/>
    <mergeCell ref="Y953:AD953"/>
    <mergeCell ref="D954:R954"/>
    <mergeCell ref="S954:X954"/>
    <mergeCell ref="Y954:AD954"/>
    <mergeCell ref="D955:R955"/>
    <mergeCell ref="S955:X955"/>
    <mergeCell ref="Y955:AD955"/>
    <mergeCell ref="D956:R956"/>
    <mergeCell ref="S956:X956"/>
    <mergeCell ref="Y956:AD956"/>
    <mergeCell ref="D957:R957"/>
    <mergeCell ref="S957:X957"/>
    <mergeCell ref="Y957:AD957"/>
    <mergeCell ref="D958:R958"/>
    <mergeCell ref="S958:X958"/>
    <mergeCell ref="Y958:AD958"/>
    <mergeCell ref="D959:R959"/>
    <mergeCell ref="S959:X959"/>
    <mergeCell ref="Y959:AD959"/>
    <mergeCell ref="D960:R960"/>
    <mergeCell ref="S960:X960"/>
    <mergeCell ref="Y960:AD960"/>
    <mergeCell ref="D939:R939"/>
    <mergeCell ref="S939:X939"/>
    <mergeCell ref="Y939:AD939"/>
    <mergeCell ref="D940:R940"/>
    <mergeCell ref="S940:X940"/>
    <mergeCell ref="Y940:AD940"/>
    <mergeCell ref="D941:R941"/>
    <mergeCell ref="S941:X941"/>
    <mergeCell ref="Y941:AD941"/>
    <mergeCell ref="D942:R942"/>
    <mergeCell ref="S942:X942"/>
    <mergeCell ref="Y942:AD942"/>
    <mergeCell ref="D943:R943"/>
    <mergeCell ref="S943:X943"/>
    <mergeCell ref="Y943:AD943"/>
    <mergeCell ref="D944:R944"/>
    <mergeCell ref="S944:X944"/>
    <mergeCell ref="Y944:AD944"/>
    <mergeCell ref="D945:R945"/>
    <mergeCell ref="S945:X945"/>
    <mergeCell ref="Y945:AD945"/>
    <mergeCell ref="D946:R946"/>
    <mergeCell ref="S946:X946"/>
    <mergeCell ref="Y946:AD946"/>
    <mergeCell ref="D947:R947"/>
    <mergeCell ref="S947:X947"/>
    <mergeCell ref="Y947:AD947"/>
    <mergeCell ref="D948:R948"/>
    <mergeCell ref="S948:X948"/>
    <mergeCell ref="Y948:AD948"/>
    <mergeCell ref="D949:R949"/>
    <mergeCell ref="S949:X949"/>
    <mergeCell ref="Y949:AD949"/>
    <mergeCell ref="D928:R928"/>
    <mergeCell ref="S928:X928"/>
    <mergeCell ref="Y928:AD928"/>
    <mergeCell ref="D929:R929"/>
    <mergeCell ref="S929:X929"/>
    <mergeCell ref="Y929:AD929"/>
    <mergeCell ref="D930:R930"/>
    <mergeCell ref="S930:X930"/>
    <mergeCell ref="Y930:AD930"/>
    <mergeCell ref="D931:R931"/>
    <mergeCell ref="S931:X931"/>
    <mergeCell ref="Y931:AD931"/>
    <mergeCell ref="D932:R932"/>
    <mergeCell ref="S932:X932"/>
    <mergeCell ref="Y932:AD932"/>
    <mergeCell ref="D933:R933"/>
    <mergeCell ref="S933:X933"/>
    <mergeCell ref="Y933:AD933"/>
    <mergeCell ref="D934:R934"/>
    <mergeCell ref="S934:X934"/>
    <mergeCell ref="Y934:AD934"/>
    <mergeCell ref="D935:R935"/>
    <mergeCell ref="S935:X935"/>
    <mergeCell ref="Y935:AD935"/>
    <mergeCell ref="D936:R936"/>
    <mergeCell ref="S936:X936"/>
    <mergeCell ref="Y936:AD936"/>
    <mergeCell ref="D937:R937"/>
    <mergeCell ref="S937:X937"/>
    <mergeCell ref="Y937:AD937"/>
    <mergeCell ref="D938:R938"/>
    <mergeCell ref="S938:X938"/>
    <mergeCell ref="Y938:AD938"/>
    <mergeCell ref="D917:R917"/>
    <mergeCell ref="S917:X917"/>
    <mergeCell ref="Y917:AD917"/>
    <mergeCell ref="D918:R918"/>
    <mergeCell ref="S918:X918"/>
    <mergeCell ref="Y918:AD918"/>
    <mergeCell ref="D919:R919"/>
    <mergeCell ref="S919:X919"/>
    <mergeCell ref="Y919:AD919"/>
    <mergeCell ref="D920:R920"/>
    <mergeCell ref="S920:X920"/>
    <mergeCell ref="Y920:AD920"/>
    <mergeCell ref="D921:R921"/>
    <mergeCell ref="S921:X921"/>
    <mergeCell ref="Y921:AD921"/>
    <mergeCell ref="D922:R922"/>
    <mergeCell ref="S922:X922"/>
    <mergeCell ref="Y922:AD922"/>
    <mergeCell ref="D923:R923"/>
    <mergeCell ref="S923:X923"/>
    <mergeCell ref="Y923:AD923"/>
    <mergeCell ref="D924:R924"/>
    <mergeCell ref="S924:X924"/>
    <mergeCell ref="Y924:AD924"/>
    <mergeCell ref="D925:R925"/>
    <mergeCell ref="S925:X925"/>
    <mergeCell ref="Y925:AD925"/>
    <mergeCell ref="D926:R926"/>
    <mergeCell ref="S926:X926"/>
    <mergeCell ref="Y926:AD926"/>
    <mergeCell ref="D927:R927"/>
    <mergeCell ref="S927:X927"/>
    <mergeCell ref="Y927:AD927"/>
    <mergeCell ref="D906:R906"/>
    <mergeCell ref="S906:X906"/>
    <mergeCell ref="Y906:AD906"/>
    <mergeCell ref="D907:R907"/>
    <mergeCell ref="S907:X907"/>
    <mergeCell ref="Y907:AD907"/>
    <mergeCell ref="D908:R908"/>
    <mergeCell ref="S908:X908"/>
    <mergeCell ref="Y908:AD908"/>
    <mergeCell ref="D909:R909"/>
    <mergeCell ref="S909:X909"/>
    <mergeCell ref="Y909:AD909"/>
    <mergeCell ref="D910:R910"/>
    <mergeCell ref="S910:X910"/>
    <mergeCell ref="Y910:AD910"/>
    <mergeCell ref="D911:R911"/>
    <mergeCell ref="S911:X911"/>
    <mergeCell ref="Y911:AD911"/>
    <mergeCell ref="D912:R912"/>
    <mergeCell ref="S912:X912"/>
    <mergeCell ref="Y912:AD912"/>
    <mergeCell ref="D913:R913"/>
    <mergeCell ref="S913:X913"/>
    <mergeCell ref="Y913:AD913"/>
    <mergeCell ref="D914:R914"/>
    <mergeCell ref="S914:X914"/>
    <mergeCell ref="Y914:AD914"/>
    <mergeCell ref="D915:R915"/>
    <mergeCell ref="S915:X915"/>
    <mergeCell ref="Y915:AD915"/>
    <mergeCell ref="D916:R916"/>
    <mergeCell ref="S916:X916"/>
    <mergeCell ref="Y916:AD916"/>
    <mergeCell ref="D895:R895"/>
    <mergeCell ref="S895:X895"/>
    <mergeCell ref="Y895:AD895"/>
    <mergeCell ref="D896:R896"/>
    <mergeCell ref="S896:X896"/>
    <mergeCell ref="Y896:AD896"/>
    <mergeCell ref="D897:R897"/>
    <mergeCell ref="S897:X897"/>
    <mergeCell ref="Y897:AD897"/>
    <mergeCell ref="D898:R898"/>
    <mergeCell ref="S898:X898"/>
    <mergeCell ref="Y898:AD898"/>
    <mergeCell ref="D899:R899"/>
    <mergeCell ref="S899:X899"/>
    <mergeCell ref="Y899:AD899"/>
    <mergeCell ref="D900:R900"/>
    <mergeCell ref="S900:X900"/>
    <mergeCell ref="Y900:AD900"/>
    <mergeCell ref="D901:R901"/>
    <mergeCell ref="S901:X901"/>
    <mergeCell ref="Y901:AD901"/>
    <mergeCell ref="D902:R902"/>
    <mergeCell ref="S902:X902"/>
    <mergeCell ref="Y902:AD902"/>
    <mergeCell ref="D903:R903"/>
    <mergeCell ref="S903:X903"/>
    <mergeCell ref="Y903:AD903"/>
    <mergeCell ref="D904:R904"/>
    <mergeCell ref="S904:X904"/>
    <mergeCell ref="Y904:AD904"/>
    <mergeCell ref="D905:R905"/>
    <mergeCell ref="S905:X905"/>
    <mergeCell ref="Y905:AD905"/>
    <mergeCell ref="D884:R884"/>
    <mergeCell ref="S884:X884"/>
    <mergeCell ref="Y884:AD884"/>
    <mergeCell ref="D885:R885"/>
    <mergeCell ref="S885:X885"/>
    <mergeCell ref="Y885:AD885"/>
    <mergeCell ref="D886:R886"/>
    <mergeCell ref="S886:X886"/>
    <mergeCell ref="Y886:AD886"/>
    <mergeCell ref="D887:R887"/>
    <mergeCell ref="S887:X887"/>
    <mergeCell ref="Y887:AD887"/>
    <mergeCell ref="D888:R888"/>
    <mergeCell ref="S888:X888"/>
    <mergeCell ref="Y888:AD888"/>
    <mergeCell ref="D889:R889"/>
    <mergeCell ref="S889:X889"/>
    <mergeCell ref="Y889:AD889"/>
    <mergeCell ref="D890:R890"/>
    <mergeCell ref="S890:X890"/>
    <mergeCell ref="Y890:AD890"/>
    <mergeCell ref="D891:R891"/>
    <mergeCell ref="S891:X891"/>
    <mergeCell ref="Y891:AD891"/>
    <mergeCell ref="D892:R892"/>
    <mergeCell ref="S892:X892"/>
    <mergeCell ref="Y892:AD892"/>
    <mergeCell ref="D893:R893"/>
    <mergeCell ref="S893:X893"/>
    <mergeCell ref="Y893:AD893"/>
    <mergeCell ref="D894:R894"/>
    <mergeCell ref="S894:X894"/>
    <mergeCell ref="Y894:AD894"/>
    <mergeCell ref="D873:R873"/>
    <mergeCell ref="S873:X873"/>
    <mergeCell ref="Y873:AD873"/>
    <mergeCell ref="D874:R874"/>
    <mergeCell ref="S874:X874"/>
    <mergeCell ref="Y874:AD874"/>
    <mergeCell ref="D875:R875"/>
    <mergeCell ref="S875:X875"/>
    <mergeCell ref="Y875:AD875"/>
    <mergeCell ref="D876:R876"/>
    <mergeCell ref="S876:X876"/>
    <mergeCell ref="Y876:AD876"/>
    <mergeCell ref="D877:R877"/>
    <mergeCell ref="S877:X877"/>
    <mergeCell ref="Y877:AD877"/>
    <mergeCell ref="D878:R878"/>
    <mergeCell ref="S878:X878"/>
    <mergeCell ref="Y878:AD878"/>
    <mergeCell ref="D879:R879"/>
    <mergeCell ref="S879:X879"/>
    <mergeCell ref="Y879:AD879"/>
    <mergeCell ref="D880:R880"/>
    <mergeCell ref="S880:X880"/>
    <mergeCell ref="Y880:AD880"/>
    <mergeCell ref="D881:R881"/>
    <mergeCell ref="S881:X881"/>
    <mergeCell ref="Y881:AD881"/>
    <mergeCell ref="D882:R882"/>
    <mergeCell ref="S882:X882"/>
    <mergeCell ref="Y882:AD882"/>
    <mergeCell ref="D883:R883"/>
    <mergeCell ref="S883:X883"/>
    <mergeCell ref="Y883:AD883"/>
    <mergeCell ref="D862:R862"/>
    <mergeCell ref="S862:X862"/>
    <mergeCell ref="Y862:AD862"/>
    <mergeCell ref="D863:R863"/>
    <mergeCell ref="S863:X863"/>
    <mergeCell ref="Y863:AD863"/>
    <mergeCell ref="D864:R864"/>
    <mergeCell ref="S864:X864"/>
    <mergeCell ref="Y864:AD864"/>
    <mergeCell ref="D865:R865"/>
    <mergeCell ref="S865:X865"/>
    <mergeCell ref="Y865:AD865"/>
    <mergeCell ref="D866:R866"/>
    <mergeCell ref="S866:X866"/>
    <mergeCell ref="Y866:AD866"/>
    <mergeCell ref="D867:R867"/>
    <mergeCell ref="S867:X867"/>
    <mergeCell ref="Y867:AD867"/>
    <mergeCell ref="D868:R868"/>
    <mergeCell ref="S868:X868"/>
    <mergeCell ref="Y868:AD868"/>
    <mergeCell ref="D869:R869"/>
    <mergeCell ref="S869:X869"/>
    <mergeCell ref="Y869:AD869"/>
    <mergeCell ref="D870:R870"/>
    <mergeCell ref="S870:X870"/>
    <mergeCell ref="Y870:AD870"/>
    <mergeCell ref="D871:R871"/>
    <mergeCell ref="S871:X871"/>
    <mergeCell ref="Y871:AD871"/>
    <mergeCell ref="D872:R872"/>
    <mergeCell ref="S872:X872"/>
    <mergeCell ref="Y872:AD872"/>
    <mergeCell ref="D851:R851"/>
    <mergeCell ref="S851:X851"/>
    <mergeCell ref="Y851:AD851"/>
    <mergeCell ref="D852:R852"/>
    <mergeCell ref="S852:X852"/>
    <mergeCell ref="Y852:AD852"/>
    <mergeCell ref="D853:R853"/>
    <mergeCell ref="S853:X853"/>
    <mergeCell ref="Y853:AD853"/>
    <mergeCell ref="D854:R854"/>
    <mergeCell ref="S854:X854"/>
    <mergeCell ref="Y854:AD854"/>
    <mergeCell ref="D855:R855"/>
    <mergeCell ref="S855:X855"/>
    <mergeCell ref="Y855:AD855"/>
    <mergeCell ref="D856:R856"/>
    <mergeCell ref="S856:X856"/>
    <mergeCell ref="Y856:AD856"/>
    <mergeCell ref="D857:R857"/>
    <mergeCell ref="S857:X857"/>
    <mergeCell ref="Y857:AD857"/>
    <mergeCell ref="D858:R858"/>
    <mergeCell ref="S858:X858"/>
    <mergeCell ref="Y858:AD858"/>
    <mergeCell ref="D859:R859"/>
    <mergeCell ref="S859:X859"/>
    <mergeCell ref="Y859:AD859"/>
    <mergeCell ref="D860:R860"/>
    <mergeCell ref="S860:X860"/>
    <mergeCell ref="Y860:AD860"/>
    <mergeCell ref="D861:R861"/>
    <mergeCell ref="S861:X861"/>
    <mergeCell ref="Y861:AD861"/>
    <mergeCell ref="C831:E831"/>
    <mergeCell ref="F831:AD831"/>
    <mergeCell ref="C833:AD833"/>
    <mergeCell ref="C834:AD834"/>
    <mergeCell ref="B841:AD841"/>
    <mergeCell ref="J829:L829"/>
    <mergeCell ref="M829:O829"/>
    <mergeCell ref="P829:R829"/>
    <mergeCell ref="S829:U829"/>
    <mergeCell ref="C843:R843"/>
    <mergeCell ref="S843:X843"/>
    <mergeCell ref="Y843:AD843"/>
    <mergeCell ref="D844:R844"/>
    <mergeCell ref="S844:X844"/>
    <mergeCell ref="Y844:AD844"/>
    <mergeCell ref="D845:R845"/>
    <mergeCell ref="S845:X845"/>
    <mergeCell ref="Y845:AD845"/>
    <mergeCell ref="D846:R846"/>
    <mergeCell ref="S846:X846"/>
    <mergeCell ref="Y846:AD846"/>
    <mergeCell ref="D847:R847"/>
    <mergeCell ref="S847:X847"/>
    <mergeCell ref="Y847:AD847"/>
    <mergeCell ref="D848:R848"/>
    <mergeCell ref="S848:X848"/>
    <mergeCell ref="Y848:AD848"/>
    <mergeCell ref="D849:R849"/>
    <mergeCell ref="S849:X849"/>
    <mergeCell ref="Y849:AD849"/>
    <mergeCell ref="D850:R850"/>
    <mergeCell ref="S850:X850"/>
    <mergeCell ref="Y850:AD850"/>
    <mergeCell ref="B836:AD836"/>
    <mergeCell ref="B837:AD837"/>
    <mergeCell ref="B838:AD838"/>
    <mergeCell ref="D824:I824"/>
    <mergeCell ref="J824:L824"/>
    <mergeCell ref="M824:O824"/>
    <mergeCell ref="P824:R824"/>
    <mergeCell ref="S824:U824"/>
    <mergeCell ref="V824:X824"/>
    <mergeCell ref="Y824:AA824"/>
    <mergeCell ref="AB824:AD824"/>
    <mergeCell ref="D825:I825"/>
    <mergeCell ref="J825:L825"/>
    <mergeCell ref="M825:O825"/>
    <mergeCell ref="P825:R825"/>
    <mergeCell ref="S825:U825"/>
    <mergeCell ref="V825:X825"/>
    <mergeCell ref="Y825:AA825"/>
    <mergeCell ref="AB825:AD825"/>
    <mergeCell ref="D826:I826"/>
    <mergeCell ref="J826:L826"/>
    <mergeCell ref="M826:O826"/>
    <mergeCell ref="P826:R826"/>
    <mergeCell ref="S826:U826"/>
    <mergeCell ref="V826:X826"/>
    <mergeCell ref="Y826:AA826"/>
    <mergeCell ref="AB826:AD826"/>
    <mergeCell ref="Y828:AA828"/>
    <mergeCell ref="AB828:AD828"/>
    <mergeCell ref="D827:I827"/>
    <mergeCell ref="J827:L827"/>
    <mergeCell ref="M827:O827"/>
    <mergeCell ref="P827:R827"/>
    <mergeCell ref="S827:U827"/>
    <mergeCell ref="V827:X827"/>
    <mergeCell ref="V829:X829"/>
    <mergeCell ref="Y829:AA829"/>
    <mergeCell ref="Y827:AA827"/>
    <mergeCell ref="AB827:AD827"/>
    <mergeCell ref="D828:I828"/>
    <mergeCell ref="J828:L828"/>
    <mergeCell ref="M828:O828"/>
    <mergeCell ref="P828:R828"/>
    <mergeCell ref="S828:U828"/>
    <mergeCell ref="V828:X828"/>
    <mergeCell ref="AB829:AD829"/>
    <mergeCell ref="D819:I819"/>
    <mergeCell ref="J819:L819"/>
    <mergeCell ref="M819:O819"/>
    <mergeCell ref="P819:R819"/>
    <mergeCell ref="S819:U819"/>
    <mergeCell ref="V819:X819"/>
    <mergeCell ref="Y819:AA819"/>
    <mergeCell ref="AB819:AD819"/>
    <mergeCell ref="D820:I820"/>
    <mergeCell ref="J820:L820"/>
    <mergeCell ref="M820:O820"/>
    <mergeCell ref="P820:R820"/>
    <mergeCell ref="S820:U820"/>
    <mergeCell ref="V820:X820"/>
    <mergeCell ref="Y820:AA820"/>
    <mergeCell ref="AB820:AD820"/>
    <mergeCell ref="D821:I821"/>
    <mergeCell ref="J821:L821"/>
    <mergeCell ref="M821:O821"/>
    <mergeCell ref="P821:R821"/>
    <mergeCell ref="S821:U821"/>
    <mergeCell ref="V821:X821"/>
    <mergeCell ref="Y821:AA821"/>
    <mergeCell ref="AB821:AD821"/>
    <mergeCell ref="D822:I822"/>
    <mergeCell ref="J822:L822"/>
    <mergeCell ref="M822:O822"/>
    <mergeCell ref="P822:R822"/>
    <mergeCell ref="S822:U822"/>
    <mergeCell ref="V822:X822"/>
    <mergeCell ref="Y822:AA822"/>
    <mergeCell ref="AB822:AD822"/>
    <mergeCell ref="D823:I823"/>
    <mergeCell ref="J823:L823"/>
    <mergeCell ref="M823:O823"/>
    <mergeCell ref="P823:R823"/>
    <mergeCell ref="S823:U823"/>
    <mergeCell ref="V823:X823"/>
    <mergeCell ref="Y823:AA823"/>
    <mergeCell ref="AB823:AD823"/>
    <mergeCell ref="D814:I814"/>
    <mergeCell ref="J814:L814"/>
    <mergeCell ref="M814:O814"/>
    <mergeCell ref="P814:R814"/>
    <mergeCell ref="S814:U814"/>
    <mergeCell ref="V814:X814"/>
    <mergeCell ref="Y814:AA814"/>
    <mergeCell ref="AB814:AD814"/>
    <mergeCell ref="D815:I815"/>
    <mergeCell ref="J815:L815"/>
    <mergeCell ref="M815:O815"/>
    <mergeCell ref="P815:R815"/>
    <mergeCell ref="S815:U815"/>
    <mergeCell ref="V815:X815"/>
    <mergeCell ref="Y815:AA815"/>
    <mergeCell ref="AB815:AD815"/>
    <mergeCell ref="D816:I816"/>
    <mergeCell ref="J816:L816"/>
    <mergeCell ref="M816:O816"/>
    <mergeCell ref="P816:R816"/>
    <mergeCell ref="S816:U816"/>
    <mergeCell ref="V816:X816"/>
    <mergeCell ref="Y816:AA816"/>
    <mergeCell ref="AB816:AD816"/>
    <mergeCell ref="D817:I817"/>
    <mergeCell ref="J817:L817"/>
    <mergeCell ref="M817:O817"/>
    <mergeCell ref="P817:R817"/>
    <mergeCell ref="S817:U817"/>
    <mergeCell ref="V817:X817"/>
    <mergeCell ref="Y817:AA817"/>
    <mergeCell ref="AB817:AD817"/>
    <mergeCell ref="D818:I818"/>
    <mergeCell ref="J818:L818"/>
    <mergeCell ref="M818:O818"/>
    <mergeCell ref="P818:R818"/>
    <mergeCell ref="S818:U818"/>
    <mergeCell ref="V818:X818"/>
    <mergeCell ref="Y818:AA818"/>
    <mergeCell ref="AB818:AD818"/>
    <mergeCell ref="D809:I809"/>
    <mergeCell ref="J809:L809"/>
    <mergeCell ref="M809:O809"/>
    <mergeCell ref="P809:R809"/>
    <mergeCell ref="S809:U809"/>
    <mergeCell ref="V809:X809"/>
    <mergeCell ref="Y809:AA809"/>
    <mergeCell ref="AB809:AD809"/>
    <mergeCell ref="D810:I810"/>
    <mergeCell ref="J810:L810"/>
    <mergeCell ref="M810:O810"/>
    <mergeCell ref="P810:R810"/>
    <mergeCell ref="S810:U810"/>
    <mergeCell ref="V810:X810"/>
    <mergeCell ref="Y810:AA810"/>
    <mergeCell ref="AB810:AD810"/>
    <mergeCell ref="D811:I811"/>
    <mergeCell ref="J811:L811"/>
    <mergeCell ref="M811:O811"/>
    <mergeCell ref="P811:R811"/>
    <mergeCell ref="S811:U811"/>
    <mergeCell ref="V811:X811"/>
    <mergeCell ref="Y811:AA811"/>
    <mergeCell ref="AB811:AD811"/>
    <mergeCell ref="D812:I812"/>
    <mergeCell ref="J812:L812"/>
    <mergeCell ref="M812:O812"/>
    <mergeCell ref="P812:R812"/>
    <mergeCell ref="S812:U812"/>
    <mergeCell ref="V812:X812"/>
    <mergeCell ref="Y812:AA812"/>
    <mergeCell ref="AB812:AD812"/>
    <mergeCell ref="D813:I813"/>
    <mergeCell ref="J813:L813"/>
    <mergeCell ref="M813:O813"/>
    <mergeCell ref="P813:R813"/>
    <mergeCell ref="S813:U813"/>
    <mergeCell ref="V813:X813"/>
    <mergeCell ref="Y813:AA813"/>
    <mergeCell ref="AB813:AD813"/>
    <mergeCell ref="D804:I804"/>
    <mergeCell ref="J804:L804"/>
    <mergeCell ref="M804:O804"/>
    <mergeCell ref="P804:R804"/>
    <mergeCell ref="S804:U804"/>
    <mergeCell ref="V804:X804"/>
    <mergeCell ref="Y804:AA804"/>
    <mergeCell ref="AB804:AD804"/>
    <mergeCell ref="D805:I805"/>
    <mergeCell ref="J805:L805"/>
    <mergeCell ref="M805:O805"/>
    <mergeCell ref="P805:R805"/>
    <mergeCell ref="S805:U805"/>
    <mergeCell ref="V805:X805"/>
    <mergeCell ref="Y805:AA805"/>
    <mergeCell ref="AB805:AD805"/>
    <mergeCell ref="D806:I806"/>
    <mergeCell ref="J806:L806"/>
    <mergeCell ref="M806:O806"/>
    <mergeCell ref="P806:R806"/>
    <mergeCell ref="S806:U806"/>
    <mergeCell ref="V806:X806"/>
    <mergeCell ref="Y806:AA806"/>
    <mergeCell ref="AB806:AD806"/>
    <mergeCell ref="D807:I807"/>
    <mergeCell ref="J807:L807"/>
    <mergeCell ref="M807:O807"/>
    <mergeCell ref="P807:R807"/>
    <mergeCell ref="S807:U807"/>
    <mergeCell ref="V807:X807"/>
    <mergeCell ref="Y807:AA807"/>
    <mergeCell ref="AB807:AD807"/>
    <mergeCell ref="D808:I808"/>
    <mergeCell ref="J808:L808"/>
    <mergeCell ref="M808:O808"/>
    <mergeCell ref="P808:R808"/>
    <mergeCell ref="S808:U808"/>
    <mergeCell ref="V808:X808"/>
    <mergeCell ref="Y808:AA808"/>
    <mergeCell ref="AB808:AD808"/>
    <mergeCell ref="D799:I799"/>
    <mergeCell ref="J799:L799"/>
    <mergeCell ref="M799:O799"/>
    <mergeCell ref="P799:R799"/>
    <mergeCell ref="S799:U799"/>
    <mergeCell ref="V799:X799"/>
    <mergeCell ref="Y799:AA799"/>
    <mergeCell ref="AB799:AD799"/>
    <mergeCell ref="D800:I800"/>
    <mergeCell ref="J800:L800"/>
    <mergeCell ref="M800:O800"/>
    <mergeCell ref="P800:R800"/>
    <mergeCell ref="S800:U800"/>
    <mergeCell ref="V800:X800"/>
    <mergeCell ref="Y800:AA800"/>
    <mergeCell ref="AB800:AD800"/>
    <mergeCell ref="D801:I801"/>
    <mergeCell ref="J801:L801"/>
    <mergeCell ref="M801:O801"/>
    <mergeCell ref="P801:R801"/>
    <mergeCell ref="S801:U801"/>
    <mergeCell ref="V801:X801"/>
    <mergeCell ref="Y801:AA801"/>
    <mergeCell ref="AB801:AD801"/>
    <mergeCell ref="D802:I802"/>
    <mergeCell ref="J802:L802"/>
    <mergeCell ref="M802:O802"/>
    <mergeCell ref="P802:R802"/>
    <mergeCell ref="S802:U802"/>
    <mergeCell ref="V802:X802"/>
    <mergeCell ref="Y802:AA802"/>
    <mergeCell ref="AB802:AD802"/>
    <mergeCell ref="D803:I803"/>
    <mergeCell ref="J803:L803"/>
    <mergeCell ref="M803:O803"/>
    <mergeCell ref="P803:R803"/>
    <mergeCell ref="S803:U803"/>
    <mergeCell ref="V803:X803"/>
    <mergeCell ref="Y803:AA803"/>
    <mergeCell ref="AB803:AD803"/>
    <mergeCell ref="D794:I794"/>
    <mergeCell ref="J794:L794"/>
    <mergeCell ref="M794:O794"/>
    <mergeCell ref="P794:R794"/>
    <mergeCell ref="S794:U794"/>
    <mergeCell ref="V794:X794"/>
    <mergeCell ref="Y794:AA794"/>
    <mergeCell ref="AB794:AD794"/>
    <mergeCell ref="D795:I795"/>
    <mergeCell ref="J795:L795"/>
    <mergeCell ref="M795:O795"/>
    <mergeCell ref="P795:R795"/>
    <mergeCell ref="S795:U795"/>
    <mergeCell ref="V795:X795"/>
    <mergeCell ref="Y795:AA795"/>
    <mergeCell ref="AB795:AD795"/>
    <mergeCell ref="D796:I796"/>
    <mergeCell ref="J796:L796"/>
    <mergeCell ref="M796:O796"/>
    <mergeCell ref="P796:R796"/>
    <mergeCell ref="S796:U796"/>
    <mergeCell ref="V796:X796"/>
    <mergeCell ref="Y796:AA796"/>
    <mergeCell ref="AB796:AD796"/>
    <mergeCell ref="D797:I797"/>
    <mergeCell ref="J797:L797"/>
    <mergeCell ref="M797:O797"/>
    <mergeCell ref="P797:R797"/>
    <mergeCell ref="S797:U797"/>
    <mergeCell ref="V797:X797"/>
    <mergeCell ref="Y797:AA797"/>
    <mergeCell ref="AB797:AD797"/>
    <mergeCell ref="D798:I798"/>
    <mergeCell ref="J798:L798"/>
    <mergeCell ref="M798:O798"/>
    <mergeCell ref="P798:R798"/>
    <mergeCell ref="S798:U798"/>
    <mergeCell ref="V798:X798"/>
    <mergeCell ref="Y798:AA798"/>
    <mergeCell ref="AB798:AD798"/>
    <mergeCell ref="D789:I789"/>
    <mergeCell ref="J789:L789"/>
    <mergeCell ref="M789:O789"/>
    <mergeCell ref="P789:R789"/>
    <mergeCell ref="S789:U789"/>
    <mergeCell ref="V789:X789"/>
    <mergeCell ref="Y789:AA789"/>
    <mergeCell ref="AB789:AD789"/>
    <mergeCell ref="D790:I790"/>
    <mergeCell ref="J790:L790"/>
    <mergeCell ref="M790:O790"/>
    <mergeCell ref="P790:R790"/>
    <mergeCell ref="S790:U790"/>
    <mergeCell ref="V790:X790"/>
    <mergeCell ref="Y790:AA790"/>
    <mergeCell ref="AB790:AD790"/>
    <mergeCell ref="D791:I791"/>
    <mergeCell ref="J791:L791"/>
    <mergeCell ref="M791:O791"/>
    <mergeCell ref="P791:R791"/>
    <mergeCell ref="S791:U791"/>
    <mergeCell ref="V791:X791"/>
    <mergeCell ref="Y791:AA791"/>
    <mergeCell ref="AB791:AD791"/>
    <mergeCell ref="D792:I792"/>
    <mergeCell ref="J792:L792"/>
    <mergeCell ref="M792:O792"/>
    <mergeCell ref="P792:R792"/>
    <mergeCell ref="S792:U792"/>
    <mergeCell ref="V792:X792"/>
    <mergeCell ref="Y792:AA792"/>
    <mergeCell ref="AB792:AD792"/>
    <mergeCell ref="D793:I793"/>
    <mergeCell ref="J793:L793"/>
    <mergeCell ref="M793:O793"/>
    <mergeCell ref="P793:R793"/>
    <mergeCell ref="S793:U793"/>
    <mergeCell ref="V793:X793"/>
    <mergeCell ref="Y793:AA793"/>
    <mergeCell ref="AB793:AD793"/>
    <mergeCell ref="D784:I784"/>
    <mergeCell ref="J784:L784"/>
    <mergeCell ref="M784:O784"/>
    <mergeCell ref="P784:R784"/>
    <mergeCell ref="S784:U784"/>
    <mergeCell ref="V784:X784"/>
    <mergeCell ref="Y784:AA784"/>
    <mergeCell ref="AB784:AD784"/>
    <mergeCell ref="D785:I785"/>
    <mergeCell ref="J785:L785"/>
    <mergeCell ref="M785:O785"/>
    <mergeCell ref="P785:R785"/>
    <mergeCell ref="S785:U785"/>
    <mergeCell ref="V785:X785"/>
    <mergeCell ref="Y785:AA785"/>
    <mergeCell ref="AB785:AD785"/>
    <mergeCell ref="D786:I786"/>
    <mergeCell ref="J786:L786"/>
    <mergeCell ref="M786:O786"/>
    <mergeCell ref="P786:R786"/>
    <mergeCell ref="S786:U786"/>
    <mergeCell ref="V786:X786"/>
    <mergeCell ref="Y786:AA786"/>
    <mergeCell ref="AB786:AD786"/>
    <mergeCell ref="D787:I787"/>
    <mergeCell ref="J787:L787"/>
    <mergeCell ref="M787:O787"/>
    <mergeCell ref="P787:R787"/>
    <mergeCell ref="S787:U787"/>
    <mergeCell ref="V787:X787"/>
    <mergeCell ref="Y787:AA787"/>
    <mergeCell ref="AB787:AD787"/>
    <mergeCell ref="D788:I788"/>
    <mergeCell ref="J788:L788"/>
    <mergeCell ref="M788:O788"/>
    <mergeCell ref="P788:R788"/>
    <mergeCell ref="S788:U788"/>
    <mergeCell ref="V788:X788"/>
    <mergeCell ref="Y788:AA788"/>
    <mergeCell ref="AB788:AD788"/>
    <mergeCell ref="D779:I779"/>
    <mergeCell ref="J779:L779"/>
    <mergeCell ref="M779:O779"/>
    <mergeCell ref="P779:R779"/>
    <mergeCell ref="S779:U779"/>
    <mergeCell ref="V779:X779"/>
    <mergeCell ref="Y779:AA779"/>
    <mergeCell ref="AB779:AD779"/>
    <mergeCell ref="D780:I780"/>
    <mergeCell ref="J780:L780"/>
    <mergeCell ref="M780:O780"/>
    <mergeCell ref="P780:R780"/>
    <mergeCell ref="S780:U780"/>
    <mergeCell ref="V780:X780"/>
    <mergeCell ref="Y780:AA780"/>
    <mergeCell ref="AB780:AD780"/>
    <mergeCell ref="D781:I781"/>
    <mergeCell ref="J781:L781"/>
    <mergeCell ref="M781:O781"/>
    <mergeCell ref="P781:R781"/>
    <mergeCell ref="S781:U781"/>
    <mergeCell ref="V781:X781"/>
    <mergeCell ref="Y781:AA781"/>
    <mergeCell ref="AB781:AD781"/>
    <mergeCell ref="D782:I782"/>
    <mergeCell ref="J782:L782"/>
    <mergeCell ref="M782:O782"/>
    <mergeCell ref="P782:R782"/>
    <mergeCell ref="S782:U782"/>
    <mergeCell ref="V782:X782"/>
    <mergeCell ref="Y782:AA782"/>
    <mergeCell ref="AB782:AD782"/>
    <mergeCell ref="D783:I783"/>
    <mergeCell ref="J783:L783"/>
    <mergeCell ref="M783:O783"/>
    <mergeCell ref="P783:R783"/>
    <mergeCell ref="S783:U783"/>
    <mergeCell ref="V783:X783"/>
    <mergeCell ref="Y783:AA783"/>
    <mergeCell ref="AB783:AD783"/>
    <mergeCell ref="D774:I774"/>
    <mergeCell ref="J774:L774"/>
    <mergeCell ref="M774:O774"/>
    <mergeCell ref="P774:R774"/>
    <mergeCell ref="S774:U774"/>
    <mergeCell ref="V774:X774"/>
    <mergeCell ref="Y774:AA774"/>
    <mergeCell ref="AB774:AD774"/>
    <mergeCell ref="D775:I775"/>
    <mergeCell ref="J775:L775"/>
    <mergeCell ref="M775:O775"/>
    <mergeCell ref="P775:R775"/>
    <mergeCell ref="S775:U775"/>
    <mergeCell ref="V775:X775"/>
    <mergeCell ref="Y775:AA775"/>
    <mergeCell ref="AB775:AD775"/>
    <mergeCell ref="D776:I776"/>
    <mergeCell ref="J776:L776"/>
    <mergeCell ref="M776:O776"/>
    <mergeCell ref="P776:R776"/>
    <mergeCell ref="S776:U776"/>
    <mergeCell ref="V776:X776"/>
    <mergeCell ref="Y776:AA776"/>
    <mergeCell ref="AB776:AD776"/>
    <mergeCell ref="D777:I777"/>
    <mergeCell ref="J777:L777"/>
    <mergeCell ref="M777:O777"/>
    <mergeCell ref="P777:R777"/>
    <mergeCell ref="S777:U777"/>
    <mergeCell ref="V777:X777"/>
    <mergeCell ref="Y777:AA777"/>
    <mergeCell ref="AB777:AD777"/>
    <mergeCell ref="D778:I778"/>
    <mergeCell ref="J778:L778"/>
    <mergeCell ref="M778:O778"/>
    <mergeCell ref="P778:R778"/>
    <mergeCell ref="S778:U778"/>
    <mergeCell ref="V778:X778"/>
    <mergeCell ref="Y778:AA778"/>
    <mergeCell ref="AB778:AD778"/>
    <mergeCell ref="D769:I769"/>
    <mergeCell ref="J769:L769"/>
    <mergeCell ref="M769:O769"/>
    <mergeCell ref="P769:R769"/>
    <mergeCell ref="S769:U769"/>
    <mergeCell ref="V769:X769"/>
    <mergeCell ref="Y769:AA769"/>
    <mergeCell ref="AB769:AD769"/>
    <mergeCell ref="D770:I770"/>
    <mergeCell ref="J770:L770"/>
    <mergeCell ref="M770:O770"/>
    <mergeCell ref="P770:R770"/>
    <mergeCell ref="S770:U770"/>
    <mergeCell ref="V770:X770"/>
    <mergeCell ref="Y770:AA770"/>
    <mergeCell ref="AB770:AD770"/>
    <mergeCell ref="D771:I771"/>
    <mergeCell ref="J771:L771"/>
    <mergeCell ref="M771:O771"/>
    <mergeCell ref="P771:R771"/>
    <mergeCell ref="S771:U771"/>
    <mergeCell ref="V771:X771"/>
    <mergeCell ref="Y771:AA771"/>
    <mergeCell ref="AB771:AD771"/>
    <mergeCell ref="D772:I772"/>
    <mergeCell ref="J772:L772"/>
    <mergeCell ref="M772:O772"/>
    <mergeCell ref="P772:R772"/>
    <mergeCell ref="S772:U772"/>
    <mergeCell ref="V772:X772"/>
    <mergeCell ref="Y772:AA772"/>
    <mergeCell ref="AB772:AD772"/>
    <mergeCell ref="D773:I773"/>
    <mergeCell ref="J773:L773"/>
    <mergeCell ref="M773:O773"/>
    <mergeCell ref="P773:R773"/>
    <mergeCell ref="S773:U773"/>
    <mergeCell ref="V773:X773"/>
    <mergeCell ref="Y773:AA773"/>
    <mergeCell ref="AB773:AD773"/>
    <mergeCell ref="D764:I764"/>
    <mergeCell ref="J764:L764"/>
    <mergeCell ref="M764:O764"/>
    <mergeCell ref="P764:R764"/>
    <mergeCell ref="S764:U764"/>
    <mergeCell ref="V764:X764"/>
    <mergeCell ref="Y764:AA764"/>
    <mergeCell ref="AB764:AD764"/>
    <mergeCell ref="D765:I765"/>
    <mergeCell ref="J765:L765"/>
    <mergeCell ref="M765:O765"/>
    <mergeCell ref="P765:R765"/>
    <mergeCell ref="S765:U765"/>
    <mergeCell ref="V765:X765"/>
    <mergeCell ref="Y765:AA765"/>
    <mergeCell ref="AB765:AD765"/>
    <mergeCell ref="D766:I766"/>
    <mergeCell ref="J766:L766"/>
    <mergeCell ref="M766:O766"/>
    <mergeCell ref="P766:R766"/>
    <mergeCell ref="S766:U766"/>
    <mergeCell ref="V766:X766"/>
    <mergeCell ref="Y766:AA766"/>
    <mergeCell ref="AB766:AD766"/>
    <mergeCell ref="D767:I767"/>
    <mergeCell ref="J767:L767"/>
    <mergeCell ref="M767:O767"/>
    <mergeCell ref="P767:R767"/>
    <mergeCell ref="S767:U767"/>
    <mergeCell ref="V767:X767"/>
    <mergeCell ref="Y767:AA767"/>
    <mergeCell ref="AB767:AD767"/>
    <mergeCell ref="D768:I768"/>
    <mergeCell ref="J768:L768"/>
    <mergeCell ref="M768:O768"/>
    <mergeCell ref="P768:R768"/>
    <mergeCell ref="S768:U768"/>
    <mergeCell ref="V768:X768"/>
    <mergeCell ref="Y768:AA768"/>
    <mergeCell ref="AB768:AD768"/>
    <mergeCell ref="D759:I759"/>
    <mergeCell ref="J759:L759"/>
    <mergeCell ref="M759:O759"/>
    <mergeCell ref="P759:R759"/>
    <mergeCell ref="S759:U759"/>
    <mergeCell ref="V759:X759"/>
    <mergeCell ref="Y759:AA759"/>
    <mergeCell ref="AB759:AD759"/>
    <mergeCell ref="D760:I760"/>
    <mergeCell ref="J760:L760"/>
    <mergeCell ref="M760:O760"/>
    <mergeCell ref="P760:R760"/>
    <mergeCell ref="S760:U760"/>
    <mergeCell ref="V760:X760"/>
    <mergeCell ref="Y760:AA760"/>
    <mergeCell ref="AB760:AD760"/>
    <mergeCell ref="D761:I761"/>
    <mergeCell ref="J761:L761"/>
    <mergeCell ref="M761:O761"/>
    <mergeCell ref="P761:R761"/>
    <mergeCell ref="S761:U761"/>
    <mergeCell ref="V761:X761"/>
    <mergeCell ref="Y761:AA761"/>
    <mergeCell ref="AB761:AD761"/>
    <mergeCell ref="D762:I762"/>
    <mergeCell ref="J762:L762"/>
    <mergeCell ref="M762:O762"/>
    <mergeCell ref="P762:R762"/>
    <mergeCell ref="S762:U762"/>
    <mergeCell ref="V762:X762"/>
    <mergeCell ref="Y762:AA762"/>
    <mergeCell ref="AB762:AD762"/>
    <mergeCell ref="D763:I763"/>
    <mergeCell ref="J763:L763"/>
    <mergeCell ref="M763:O763"/>
    <mergeCell ref="P763:R763"/>
    <mergeCell ref="S763:U763"/>
    <mergeCell ref="V763:X763"/>
    <mergeCell ref="Y763:AA763"/>
    <mergeCell ref="AB763:AD763"/>
    <mergeCell ref="D754:I754"/>
    <mergeCell ref="J754:L754"/>
    <mergeCell ref="M754:O754"/>
    <mergeCell ref="P754:R754"/>
    <mergeCell ref="S754:U754"/>
    <mergeCell ref="V754:X754"/>
    <mergeCell ref="Y754:AA754"/>
    <mergeCell ref="AB754:AD754"/>
    <mergeCell ref="D755:I755"/>
    <mergeCell ref="J755:L755"/>
    <mergeCell ref="M755:O755"/>
    <mergeCell ref="P755:R755"/>
    <mergeCell ref="S755:U755"/>
    <mergeCell ref="V755:X755"/>
    <mergeCell ref="Y755:AA755"/>
    <mergeCell ref="AB755:AD755"/>
    <mergeCell ref="D756:I756"/>
    <mergeCell ref="J756:L756"/>
    <mergeCell ref="M756:O756"/>
    <mergeCell ref="P756:R756"/>
    <mergeCell ref="S756:U756"/>
    <mergeCell ref="V756:X756"/>
    <mergeCell ref="Y756:AA756"/>
    <mergeCell ref="AB756:AD756"/>
    <mergeCell ref="D757:I757"/>
    <mergeCell ref="J757:L757"/>
    <mergeCell ref="M757:O757"/>
    <mergeCell ref="P757:R757"/>
    <mergeCell ref="S757:U757"/>
    <mergeCell ref="V757:X757"/>
    <mergeCell ref="Y757:AA757"/>
    <mergeCell ref="AB757:AD757"/>
    <mergeCell ref="D758:I758"/>
    <mergeCell ref="J758:L758"/>
    <mergeCell ref="M758:O758"/>
    <mergeCell ref="P758:R758"/>
    <mergeCell ref="S758:U758"/>
    <mergeCell ref="V758:X758"/>
    <mergeCell ref="Y758:AA758"/>
    <mergeCell ref="AB758:AD758"/>
    <mergeCell ref="D749:I749"/>
    <mergeCell ref="J749:L749"/>
    <mergeCell ref="M749:O749"/>
    <mergeCell ref="P749:R749"/>
    <mergeCell ref="S749:U749"/>
    <mergeCell ref="V749:X749"/>
    <mergeCell ref="Y749:AA749"/>
    <mergeCell ref="AB749:AD749"/>
    <mergeCell ref="D750:I750"/>
    <mergeCell ref="J750:L750"/>
    <mergeCell ref="M750:O750"/>
    <mergeCell ref="P750:R750"/>
    <mergeCell ref="S750:U750"/>
    <mergeCell ref="V750:X750"/>
    <mergeCell ref="Y750:AA750"/>
    <mergeCell ref="AB750:AD750"/>
    <mergeCell ref="D751:I751"/>
    <mergeCell ref="J751:L751"/>
    <mergeCell ref="M751:O751"/>
    <mergeCell ref="P751:R751"/>
    <mergeCell ref="S751:U751"/>
    <mergeCell ref="V751:X751"/>
    <mergeCell ref="Y751:AA751"/>
    <mergeCell ref="AB751:AD751"/>
    <mergeCell ref="D752:I752"/>
    <mergeCell ref="J752:L752"/>
    <mergeCell ref="M752:O752"/>
    <mergeCell ref="P752:R752"/>
    <mergeCell ref="S752:U752"/>
    <mergeCell ref="V752:X752"/>
    <mergeCell ref="Y752:AA752"/>
    <mergeCell ref="AB752:AD752"/>
    <mergeCell ref="D753:I753"/>
    <mergeCell ref="J753:L753"/>
    <mergeCell ref="M753:O753"/>
    <mergeCell ref="P753:R753"/>
    <mergeCell ref="S753:U753"/>
    <mergeCell ref="V753:X753"/>
    <mergeCell ref="Y753:AA753"/>
    <mergeCell ref="AB753:AD753"/>
    <mergeCell ref="D744:I744"/>
    <mergeCell ref="J744:L744"/>
    <mergeCell ref="M744:O744"/>
    <mergeCell ref="P744:R744"/>
    <mergeCell ref="S744:U744"/>
    <mergeCell ref="V744:X744"/>
    <mergeCell ref="Y744:AA744"/>
    <mergeCell ref="AB744:AD744"/>
    <mergeCell ref="D745:I745"/>
    <mergeCell ref="J745:L745"/>
    <mergeCell ref="M745:O745"/>
    <mergeCell ref="P745:R745"/>
    <mergeCell ref="S745:U745"/>
    <mergeCell ref="V745:X745"/>
    <mergeCell ref="Y745:AA745"/>
    <mergeCell ref="AB745:AD745"/>
    <mergeCell ref="D746:I746"/>
    <mergeCell ref="J746:L746"/>
    <mergeCell ref="M746:O746"/>
    <mergeCell ref="P746:R746"/>
    <mergeCell ref="S746:U746"/>
    <mergeCell ref="V746:X746"/>
    <mergeCell ref="Y746:AA746"/>
    <mergeCell ref="AB746:AD746"/>
    <mergeCell ref="D747:I747"/>
    <mergeCell ref="J747:L747"/>
    <mergeCell ref="M747:O747"/>
    <mergeCell ref="P747:R747"/>
    <mergeCell ref="S747:U747"/>
    <mergeCell ref="V747:X747"/>
    <mergeCell ref="Y747:AA747"/>
    <mergeCell ref="AB747:AD747"/>
    <mergeCell ref="D748:I748"/>
    <mergeCell ref="J748:L748"/>
    <mergeCell ref="M748:O748"/>
    <mergeCell ref="P748:R748"/>
    <mergeCell ref="S748:U748"/>
    <mergeCell ref="V748:X748"/>
    <mergeCell ref="Y748:AA748"/>
    <mergeCell ref="AB748:AD748"/>
    <mergeCell ref="D739:I739"/>
    <mergeCell ref="J739:L739"/>
    <mergeCell ref="M739:O739"/>
    <mergeCell ref="P739:R739"/>
    <mergeCell ref="S739:U739"/>
    <mergeCell ref="V739:X739"/>
    <mergeCell ref="Y739:AA739"/>
    <mergeCell ref="AB739:AD739"/>
    <mergeCell ref="D740:I740"/>
    <mergeCell ref="J740:L740"/>
    <mergeCell ref="M740:O740"/>
    <mergeCell ref="P740:R740"/>
    <mergeCell ref="S740:U740"/>
    <mergeCell ref="V740:X740"/>
    <mergeCell ref="Y740:AA740"/>
    <mergeCell ref="AB740:AD740"/>
    <mergeCell ref="D741:I741"/>
    <mergeCell ref="J741:L741"/>
    <mergeCell ref="M741:O741"/>
    <mergeCell ref="P741:R741"/>
    <mergeCell ref="S741:U741"/>
    <mergeCell ref="V741:X741"/>
    <mergeCell ref="Y741:AA741"/>
    <mergeCell ref="AB741:AD741"/>
    <mergeCell ref="D742:I742"/>
    <mergeCell ref="J742:L742"/>
    <mergeCell ref="M742:O742"/>
    <mergeCell ref="P742:R742"/>
    <mergeCell ref="S742:U742"/>
    <mergeCell ref="V742:X742"/>
    <mergeCell ref="Y742:AA742"/>
    <mergeCell ref="AB742:AD742"/>
    <mergeCell ref="D743:I743"/>
    <mergeCell ref="J743:L743"/>
    <mergeCell ref="M743:O743"/>
    <mergeCell ref="P743:R743"/>
    <mergeCell ref="S743:U743"/>
    <mergeCell ref="V743:X743"/>
    <mergeCell ref="Y743:AA743"/>
    <mergeCell ref="AB743:AD743"/>
    <mergeCell ref="D734:I734"/>
    <mergeCell ref="J734:L734"/>
    <mergeCell ref="M734:O734"/>
    <mergeCell ref="P734:R734"/>
    <mergeCell ref="S734:U734"/>
    <mergeCell ref="V734:X734"/>
    <mergeCell ref="Y734:AA734"/>
    <mergeCell ref="AB734:AD734"/>
    <mergeCell ref="D735:I735"/>
    <mergeCell ref="J735:L735"/>
    <mergeCell ref="M735:O735"/>
    <mergeCell ref="P735:R735"/>
    <mergeCell ref="S735:U735"/>
    <mergeCell ref="V735:X735"/>
    <mergeCell ref="Y735:AA735"/>
    <mergeCell ref="AB735:AD735"/>
    <mergeCell ref="D736:I736"/>
    <mergeCell ref="J736:L736"/>
    <mergeCell ref="M736:O736"/>
    <mergeCell ref="P736:R736"/>
    <mergeCell ref="S736:U736"/>
    <mergeCell ref="V736:X736"/>
    <mergeCell ref="Y736:AA736"/>
    <mergeCell ref="AB736:AD736"/>
    <mergeCell ref="D737:I737"/>
    <mergeCell ref="J737:L737"/>
    <mergeCell ref="M737:O737"/>
    <mergeCell ref="P737:R737"/>
    <mergeCell ref="S737:U737"/>
    <mergeCell ref="V737:X737"/>
    <mergeCell ref="Y737:AA737"/>
    <mergeCell ref="AB737:AD737"/>
    <mergeCell ref="D738:I738"/>
    <mergeCell ref="J738:L738"/>
    <mergeCell ref="M738:O738"/>
    <mergeCell ref="P738:R738"/>
    <mergeCell ref="S738:U738"/>
    <mergeCell ref="V738:X738"/>
    <mergeCell ref="Y738:AA738"/>
    <mergeCell ref="AB738:AD738"/>
    <mergeCell ref="D729:I729"/>
    <mergeCell ref="J729:L729"/>
    <mergeCell ref="M729:O729"/>
    <mergeCell ref="P729:R729"/>
    <mergeCell ref="S729:U729"/>
    <mergeCell ref="V729:X729"/>
    <mergeCell ref="Y729:AA729"/>
    <mergeCell ref="AB729:AD729"/>
    <mergeCell ref="D730:I730"/>
    <mergeCell ref="J730:L730"/>
    <mergeCell ref="M730:O730"/>
    <mergeCell ref="P730:R730"/>
    <mergeCell ref="S730:U730"/>
    <mergeCell ref="V730:X730"/>
    <mergeCell ref="Y730:AA730"/>
    <mergeCell ref="AB730:AD730"/>
    <mergeCell ref="D731:I731"/>
    <mergeCell ref="J731:L731"/>
    <mergeCell ref="M731:O731"/>
    <mergeCell ref="P731:R731"/>
    <mergeCell ref="S731:U731"/>
    <mergeCell ref="V731:X731"/>
    <mergeCell ref="Y731:AA731"/>
    <mergeCell ref="AB731:AD731"/>
    <mergeCell ref="D732:I732"/>
    <mergeCell ref="J732:L732"/>
    <mergeCell ref="M732:O732"/>
    <mergeCell ref="P732:R732"/>
    <mergeCell ref="S732:U732"/>
    <mergeCell ref="V732:X732"/>
    <mergeCell ref="Y732:AA732"/>
    <mergeCell ref="AB732:AD732"/>
    <mergeCell ref="D733:I733"/>
    <mergeCell ref="J733:L733"/>
    <mergeCell ref="M733:O733"/>
    <mergeCell ref="P733:R733"/>
    <mergeCell ref="S733:U733"/>
    <mergeCell ref="V733:X733"/>
    <mergeCell ref="Y733:AA733"/>
    <mergeCell ref="AB733:AD733"/>
    <mergeCell ref="D724:I724"/>
    <mergeCell ref="J724:L724"/>
    <mergeCell ref="M724:O724"/>
    <mergeCell ref="P724:R724"/>
    <mergeCell ref="S724:U724"/>
    <mergeCell ref="V724:X724"/>
    <mergeCell ref="Y724:AA724"/>
    <mergeCell ref="AB724:AD724"/>
    <mergeCell ref="D725:I725"/>
    <mergeCell ref="J725:L725"/>
    <mergeCell ref="M725:O725"/>
    <mergeCell ref="P725:R725"/>
    <mergeCell ref="S725:U725"/>
    <mergeCell ref="V725:X725"/>
    <mergeCell ref="Y725:AA725"/>
    <mergeCell ref="AB725:AD725"/>
    <mergeCell ref="D726:I726"/>
    <mergeCell ref="J726:L726"/>
    <mergeCell ref="M726:O726"/>
    <mergeCell ref="P726:R726"/>
    <mergeCell ref="S726:U726"/>
    <mergeCell ref="V726:X726"/>
    <mergeCell ref="Y726:AA726"/>
    <mergeCell ref="AB726:AD726"/>
    <mergeCell ref="D727:I727"/>
    <mergeCell ref="J727:L727"/>
    <mergeCell ref="M727:O727"/>
    <mergeCell ref="P727:R727"/>
    <mergeCell ref="S727:U727"/>
    <mergeCell ref="V727:X727"/>
    <mergeCell ref="Y727:AA727"/>
    <mergeCell ref="AB727:AD727"/>
    <mergeCell ref="D728:I728"/>
    <mergeCell ref="J728:L728"/>
    <mergeCell ref="M728:O728"/>
    <mergeCell ref="P728:R728"/>
    <mergeCell ref="S728:U728"/>
    <mergeCell ref="V728:X728"/>
    <mergeCell ref="Y728:AA728"/>
    <mergeCell ref="AB728:AD728"/>
    <mergeCell ref="D719:I719"/>
    <mergeCell ref="J719:L719"/>
    <mergeCell ref="M719:O719"/>
    <mergeCell ref="P719:R719"/>
    <mergeCell ref="S719:U719"/>
    <mergeCell ref="V719:X719"/>
    <mergeCell ref="Y719:AA719"/>
    <mergeCell ref="AB719:AD719"/>
    <mergeCell ref="D720:I720"/>
    <mergeCell ref="J720:L720"/>
    <mergeCell ref="M720:O720"/>
    <mergeCell ref="P720:R720"/>
    <mergeCell ref="S720:U720"/>
    <mergeCell ref="V720:X720"/>
    <mergeCell ref="Y720:AA720"/>
    <mergeCell ref="AB720:AD720"/>
    <mergeCell ref="D721:I721"/>
    <mergeCell ref="J721:L721"/>
    <mergeCell ref="M721:O721"/>
    <mergeCell ref="P721:R721"/>
    <mergeCell ref="S721:U721"/>
    <mergeCell ref="V721:X721"/>
    <mergeCell ref="Y721:AA721"/>
    <mergeCell ref="AB721:AD721"/>
    <mergeCell ref="D722:I722"/>
    <mergeCell ref="J722:L722"/>
    <mergeCell ref="M722:O722"/>
    <mergeCell ref="P722:R722"/>
    <mergeCell ref="S722:U722"/>
    <mergeCell ref="V722:X722"/>
    <mergeCell ref="Y722:AA722"/>
    <mergeCell ref="AB722:AD722"/>
    <mergeCell ref="D723:I723"/>
    <mergeCell ref="J723:L723"/>
    <mergeCell ref="M723:O723"/>
    <mergeCell ref="P723:R723"/>
    <mergeCell ref="S723:U723"/>
    <mergeCell ref="V723:X723"/>
    <mergeCell ref="Y723:AA723"/>
    <mergeCell ref="AB723:AD723"/>
    <mergeCell ref="D714:I714"/>
    <mergeCell ref="J714:L714"/>
    <mergeCell ref="M714:O714"/>
    <mergeCell ref="P714:R714"/>
    <mergeCell ref="S714:U714"/>
    <mergeCell ref="V714:X714"/>
    <mergeCell ref="Y714:AA714"/>
    <mergeCell ref="AB714:AD714"/>
    <mergeCell ref="D715:I715"/>
    <mergeCell ref="J715:L715"/>
    <mergeCell ref="M715:O715"/>
    <mergeCell ref="P715:R715"/>
    <mergeCell ref="S715:U715"/>
    <mergeCell ref="V715:X715"/>
    <mergeCell ref="Y715:AA715"/>
    <mergeCell ref="AB715:AD715"/>
    <mergeCell ref="D716:I716"/>
    <mergeCell ref="J716:L716"/>
    <mergeCell ref="M716:O716"/>
    <mergeCell ref="P716:R716"/>
    <mergeCell ref="S716:U716"/>
    <mergeCell ref="V716:X716"/>
    <mergeCell ref="Y716:AA716"/>
    <mergeCell ref="AB716:AD716"/>
    <mergeCell ref="D717:I717"/>
    <mergeCell ref="J717:L717"/>
    <mergeCell ref="M717:O717"/>
    <mergeCell ref="P717:R717"/>
    <mergeCell ref="S717:U717"/>
    <mergeCell ref="V717:X717"/>
    <mergeCell ref="Y717:AA717"/>
    <mergeCell ref="AB717:AD717"/>
    <mergeCell ref="D718:I718"/>
    <mergeCell ref="J718:L718"/>
    <mergeCell ref="M718:O718"/>
    <mergeCell ref="P718:R718"/>
    <mergeCell ref="S718:U718"/>
    <mergeCell ref="V718:X718"/>
    <mergeCell ref="Y718:AA718"/>
    <mergeCell ref="AB718:AD718"/>
    <mergeCell ref="D709:I709"/>
    <mergeCell ref="J709:L709"/>
    <mergeCell ref="M709:O709"/>
    <mergeCell ref="P709:R709"/>
    <mergeCell ref="S709:U709"/>
    <mergeCell ref="V709:X709"/>
    <mergeCell ref="Y709:AA709"/>
    <mergeCell ref="AB709:AD709"/>
    <mergeCell ref="D710:I710"/>
    <mergeCell ref="J710:L710"/>
    <mergeCell ref="M710:O710"/>
    <mergeCell ref="P710:R710"/>
    <mergeCell ref="S710:U710"/>
    <mergeCell ref="V710:X710"/>
    <mergeCell ref="Y710:AA710"/>
    <mergeCell ref="AB710:AD710"/>
    <mergeCell ref="D711:I711"/>
    <mergeCell ref="J711:L711"/>
    <mergeCell ref="M711:O711"/>
    <mergeCell ref="P711:R711"/>
    <mergeCell ref="S711:U711"/>
    <mergeCell ref="V711:X711"/>
    <mergeCell ref="Y711:AA711"/>
    <mergeCell ref="AB711:AD711"/>
    <mergeCell ref="D712:I712"/>
    <mergeCell ref="J712:L712"/>
    <mergeCell ref="M712:O712"/>
    <mergeCell ref="P712:R712"/>
    <mergeCell ref="S712:U712"/>
    <mergeCell ref="V712:X712"/>
    <mergeCell ref="Y712:AA712"/>
    <mergeCell ref="AB712:AD712"/>
    <mergeCell ref="D713:I713"/>
    <mergeCell ref="J713:L713"/>
    <mergeCell ref="M713:O713"/>
    <mergeCell ref="P713:R713"/>
    <mergeCell ref="S713:U713"/>
    <mergeCell ref="V713:X713"/>
    <mergeCell ref="Y713:AA713"/>
    <mergeCell ref="AB713:AD713"/>
    <mergeCell ref="D687:J687"/>
    <mergeCell ref="K687:O687"/>
    <mergeCell ref="P687:T687"/>
    <mergeCell ref="U687:Y687"/>
    <mergeCell ref="Z687:AD687"/>
    <mergeCell ref="D688:J688"/>
    <mergeCell ref="K688:O688"/>
    <mergeCell ref="P688:T688"/>
    <mergeCell ref="U688:Y688"/>
    <mergeCell ref="Z688:AD688"/>
    <mergeCell ref="D689:J689"/>
    <mergeCell ref="K689:O689"/>
    <mergeCell ref="P689:T689"/>
    <mergeCell ref="U689:Y689"/>
    <mergeCell ref="Z689:AD689"/>
    <mergeCell ref="D690:J690"/>
    <mergeCell ref="K690:O690"/>
    <mergeCell ref="P690:T690"/>
    <mergeCell ref="U690:Y690"/>
    <mergeCell ref="Z690:AD690"/>
    <mergeCell ref="K691:O691"/>
    <mergeCell ref="P691:T691"/>
    <mergeCell ref="U691:Y691"/>
    <mergeCell ref="Z691:AD691"/>
    <mergeCell ref="C693:E693"/>
    <mergeCell ref="F693:AD693"/>
    <mergeCell ref="C695:AD695"/>
    <mergeCell ref="C696:AD696"/>
    <mergeCell ref="B703:AD703"/>
    <mergeCell ref="C704:AD704"/>
    <mergeCell ref="C705:AD705"/>
    <mergeCell ref="C707:I708"/>
    <mergeCell ref="J707:AD707"/>
    <mergeCell ref="J708:L708"/>
    <mergeCell ref="M708:O708"/>
    <mergeCell ref="P708:R708"/>
    <mergeCell ref="S708:U708"/>
    <mergeCell ref="V708:X708"/>
    <mergeCell ref="Y708:AA708"/>
    <mergeCell ref="AB708:AD708"/>
    <mergeCell ref="B698:AD698"/>
    <mergeCell ref="B699:AD699"/>
    <mergeCell ref="B700:AD700"/>
    <mergeCell ref="D680:J680"/>
    <mergeCell ref="K680:O680"/>
    <mergeCell ref="P680:T680"/>
    <mergeCell ref="U680:Y680"/>
    <mergeCell ref="Z680:AD680"/>
    <mergeCell ref="D681:J681"/>
    <mergeCell ref="K681:O681"/>
    <mergeCell ref="P681:T681"/>
    <mergeCell ref="U681:Y681"/>
    <mergeCell ref="Z681:AD681"/>
    <mergeCell ref="D682:J682"/>
    <mergeCell ref="K682:O682"/>
    <mergeCell ref="P682:T682"/>
    <mergeCell ref="U682:Y682"/>
    <mergeCell ref="Z682:AD682"/>
    <mergeCell ref="D683:J683"/>
    <mergeCell ref="K683:O683"/>
    <mergeCell ref="P683:T683"/>
    <mergeCell ref="U683:Y683"/>
    <mergeCell ref="Z683:AD683"/>
    <mergeCell ref="D684:J684"/>
    <mergeCell ref="K684:O684"/>
    <mergeCell ref="P684:T684"/>
    <mergeCell ref="U684:Y684"/>
    <mergeCell ref="Z684:AD684"/>
    <mergeCell ref="D685:J685"/>
    <mergeCell ref="K685:O685"/>
    <mergeCell ref="P685:T685"/>
    <mergeCell ref="U685:Y685"/>
    <mergeCell ref="Z685:AD685"/>
    <mergeCell ref="D686:J686"/>
    <mergeCell ref="K686:O686"/>
    <mergeCell ref="P686:T686"/>
    <mergeCell ref="U686:Y686"/>
    <mergeCell ref="Z686:AD686"/>
    <mergeCell ref="D673:J673"/>
    <mergeCell ref="K673:O673"/>
    <mergeCell ref="P673:T673"/>
    <mergeCell ref="U673:Y673"/>
    <mergeCell ref="Z673:AD673"/>
    <mergeCell ref="D674:J674"/>
    <mergeCell ref="K674:O674"/>
    <mergeCell ref="P674:T674"/>
    <mergeCell ref="U674:Y674"/>
    <mergeCell ref="Z674:AD674"/>
    <mergeCell ref="D675:J675"/>
    <mergeCell ref="K675:O675"/>
    <mergeCell ref="P675:T675"/>
    <mergeCell ref="U675:Y675"/>
    <mergeCell ref="Z675:AD675"/>
    <mergeCell ref="D676:J676"/>
    <mergeCell ref="K676:O676"/>
    <mergeCell ref="P676:T676"/>
    <mergeCell ref="U676:Y676"/>
    <mergeCell ref="Z676:AD676"/>
    <mergeCell ref="D677:J677"/>
    <mergeCell ref="K677:O677"/>
    <mergeCell ref="P677:T677"/>
    <mergeCell ref="U677:Y677"/>
    <mergeCell ref="Z677:AD677"/>
    <mergeCell ref="D678:J678"/>
    <mergeCell ref="K678:O678"/>
    <mergeCell ref="P678:T678"/>
    <mergeCell ref="U678:Y678"/>
    <mergeCell ref="Z678:AD678"/>
    <mergeCell ref="D679:J679"/>
    <mergeCell ref="K679:O679"/>
    <mergeCell ref="P679:T679"/>
    <mergeCell ref="U679:Y679"/>
    <mergeCell ref="Z679:AD679"/>
    <mergeCell ref="D666:J666"/>
    <mergeCell ref="K666:O666"/>
    <mergeCell ref="P666:T666"/>
    <mergeCell ref="U666:Y666"/>
    <mergeCell ref="Z666:AD666"/>
    <mergeCell ref="D667:J667"/>
    <mergeCell ref="K667:O667"/>
    <mergeCell ref="P667:T667"/>
    <mergeCell ref="U667:Y667"/>
    <mergeCell ref="Z667:AD667"/>
    <mergeCell ref="D668:J668"/>
    <mergeCell ref="K668:O668"/>
    <mergeCell ref="P668:T668"/>
    <mergeCell ref="U668:Y668"/>
    <mergeCell ref="Z668:AD668"/>
    <mergeCell ref="D669:J669"/>
    <mergeCell ref="K669:O669"/>
    <mergeCell ref="P669:T669"/>
    <mergeCell ref="U669:Y669"/>
    <mergeCell ref="Z669:AD669"/>
    <mergeCell ref="D670:J670"/>
    <mergeCell ref="K670:O670"/>
    <mergeCell ref="P670:T670"/>
    <mergeCell ref="U670:Y670"/>
    <mergeCell ref="Z670:AD670"/>
    <mergeCell ref="D671:J671"/>
    <mergeCell ref="K671:O671"/>
    <mergeCell ref="P671:T671"/>
    <mergeCell ref="U671:Y671"/>
    <mergeCell ref="Z671:AD671"/>
    <mergeCell ref="D672:J672"/>
    <mergeCell ref="K672:O672"/>
    <mergeCell ref="P672:T672"/>
    <mergeCell ref="U672:Y672"/>
    <mergeCell ref="Z672:AD672"/>
    <mergeCell ref="D659:J659"/>
    <mergeCell ref="K659:O659"/>
    <mergeCell ref="P659:T659"/>
    <mergeCell ref="U659:Y659"/>
    <mergeCell ref="Z659:AD659"/>
    <mergeCell ref="D660:J660"/>
    <mergeCell ref="K660:O660"/>
    <mergeCell ref="P660:T660"/>
    <mergeCell ref="U660:Y660"/>
    <mergeCell ref="Z660:AD660"/>
    <mergeCell ref="D661:J661"/>
    <mergeCell ref="K661:O661"/>
    <mergeCell ref="P661:T661"/>
    <mergeCell ref="U661:Y661"/>
    <mergeCell ref="Z661:AD661"/>
    <mergeCell ref="D662:J662"/>
    <mergeCell ref="K662:O662"/>
    <mergeCell ref="P662:T662"/>
    <mergeCell ref="U662:Y662"/>
    <mergeCell ref="Z662:AD662"/>
    <mergeCell ref="D663:J663"/>
    <mergeCell ref="K663:O663"/>
    <mergeCell ref="P663:T663"/>
    <mergeCell ref="U663:Y663"/>
    <mergeCell ref="Z663:AD663"/>
    <mergeCell ref="D664:J664"/>
    <mergeCell ref="K664:O664"/>
    <mergeCell ref="P664:T664"/>
    <mergeCell ref="U664:Y664"/>
    <mergeCell ref="Z664:AD664"/>
    <mergeCell ref="D665:J665"/>
    <mergeCell ref="K665:O665"/>
    <mergeCell ref="P665:T665"/>
    <mergeCell ref="U665:Y665"/>
    <mergeCell ref="Z665:AD665"/>
    <mergeCell ref="D652:J652"/>
    <mergeCell ref="K652:O652"/>
    <mergeCell ref="P652:T652"/>
    <mergeCell ref="U652:Y652"/>
    <mergeCell ref="Z652:AD652"/>
    <mergeCell ref="D653:J653"/>
    <mergeCell ref="K653:O653"/>
    <mergeCell ref="P653:T653"/>
    <mergeCell ref="U653:Y653"/>
    <mergeCell ref="Z653:AD653"/>
    <mergeCell ref="D654:J654"/>
    <mergeCell ref="K654:O654"/>
    <mergeCell ref="P654:T654"/>
    <mergeCell ref="U654:Y654"/>
    <mergeCell ref="Z654:AD654"/>
    <mergeCell ref="D655:J655"/>
    <mergeCell ref="K655:O655"/>
    <mergeCell ref="P655:T655"/>
    <mergeCell ref="U655:Y655"/>
    <mergeCell ref="Z655:AD655"/>
    <mergeCell ref="D656:J656"/>
    <mergeCell ref="K656:O656"/>
    <mergeCell ref="P656:T656"/>
    <mergeCell ref="U656:Y656"/>
    <mergeCell ref="Z656:AD656"/>
    <mergeCell ref="D657:J657"/>
    <mergeCell ref="K657:O657"/>
    <mergeCell ref="P657:T657"/>
    <mergeCell ref="U657:Y657"/>
    <mergeCell ref="Z657:AD657"/>
    <mergeCell ref="D658:J658"/>
    <mergeCell ref="K658:O658"/>
    <mergeCell ref="P658:T658"/>
    <mergeCell ref="U658:Y658"/>
    <mergeCell ref="Z658:AD658"/>
    <mergeCell ref="D645:J645"/>
    <mergeCell ref="K645:O645"/>
    <mergeCell ref="P645:T645"/>
    <mergeCell ref="U645:Y645"/>
    <mergeCell ref="Z645:AD645"/>
    <mergeCell ref="D646:J646"/>
    <mergeCell ref="K646:O646"/>
    <mergeCell ref="P646:T646"/>
    <mergeCell ref="U646:Y646"/>
    <mergeCell ref="Z646:AD646"/>
    <mergeCell ref="D647:J647"/>
    <mergeCell ref="K647:O647"/>
    <mergeCell ref="P647:T647"/>
    <mergeCell ref="U647:Y647"/>
    <mergeCell ref="Z647:AD647"/>
    <mergeCell ref="D648:J648"/>
    <mergeCell ref="K648:O648"/>
    <mergeCell ref="P648:T648"/>
    <mergeCell ref="U648:Y648"/>
    <mergeCell ref="Z648:AD648"/>
    <mergeCell ref="D649:J649"/>
    <mergeCell ref="K649:O649"/>
    <mergeCell ref="P649:T649"/>
    <mergeCell ref="U649:Y649"/>
    <mergeCell ref="Z649:AD649"/>
    <mergeCell ref="D650:J650"/>
    <mergeCell ref="K650:O650"/>
    <mergeCell ref="P650:T650"/>
    <mergeCell ref="U650:Y650"/>
    <mergeCell ref="Z650:AD650"/>
    <mergeCell ref="D651:J651"/>
    <mergeCell ref="K651:O651"/>
    <mergeCell ref="P651:T651"/>
    <mergeCell ref="U651:Y651"/>
    <mergeCell ref="Z651:AD651"/>
    <mergeCell ref="D638:J638"/>
    <mergeCell ref="K638:O638"/>
    <mergeCell ref="P638:T638"/>
    <mergeCell ref="U638:Y638"/>
    <mergeCell ref="Z638:AD638"/>
    <mergeCell ref="D639:J639"/>
    <mergeCell ref="K639:O639"/>
    <mergeCell ref="P639:T639"/>
    <mergeCell ref="U639:Y639"/>
    <mergeCell ref="Z639:AD639"/>
    <mergeCell ref="D640:J640"/>
    <mergeCell ref="K640:O640"/>
    <mergeCell ref="P640:T640"/>
    <mergeCell ref="U640:Y640"/>
    <mergeCell ref="Z640:AD640"/>
    <mergeCell ref="D641:J641"/>
    <mergeCell ref="K641:O641"/>
    <mergeCell ref="P641:T641"/>
    <mergeCell ref="U641:Y641"/>
    <mergeCell ref="Z641:AD641"/>
    <mergeCell ref="D642:J642"/>
    <mergeCell ref="K642:O642"/>
    <mergeCell ref="P642:T642"/>
    <mergeCell ref="U642:Y642"/>
    <mergeCell ref="Z642:AD642"/>
    <mergeCell ref="D643:J643"/>
    <mergeCell ref="K643:O643"/>
    <mergeCell ref="P643:T643"/>
    <mergeCell ref="U643:Y643"/>
    <mergeCell ref="Z643:AD643"/>
    <mergeCell ref="D644:J644"/>
    <mergeCell ref="K644:O644"/>
    <mergeCell ref="P644:T644"/>
    <mergeCell ref="U644:Y644"/>
    <mergeCell ref="Z644:AD644"/>
    <mergeCell ref="D631:J631"/>
    <mergeCell ref="K631:O631"/>
    <mergeCell ref="P631:T631"/>
    <mergeCell ref="U631:Y631"/>
    <mergeCell ref="Z631:AD631"/>
    <mergeCell ref="D632:J632"/>
    <mergeCell ref="K632:O632"/>
    <mergeCell ref="P632:T632"/>
    <mergeCell ref="U632:Y632"/>
    <mergeCell ref="Z632:AD632"/>
    <mergeCell ref="D633:J633"/>
    <mergeCell ref="K633:O633"/>
    <mergeCell ref="P633:T633"/>
    <mergeCell ref="U633:Y633"/>
    <mergeCell ref="Z633:AD633"/>
    <mergeCell ref="D634:J634"/>
    <mergeCell ref="K634:O634"/>
    <mergeCell ref="P634:T634"/>
    <mergeCell ref="U634:Y634"/>
    <mergeCell ref="Z634:AD634"/>
    <mergeCell ref="D635:J635"/>
    <mergeCell ref="K635:O635"/>
    <mergeCell ref="P635:T635"/>
    <mergeCell ref="U635:Y635"/>
    <mergeCell ref="Z635:AD635"/>
    <mergeCell ref="D636:J636"/>
    <mergeCell ref="K636:O636"/>
    <mergeCell ref="P636:T636"/>
    <mergeCell ref="U636:Y636"/>
    <mergeCell ref="Z636:AD636"/>
    <mergeCell ref="D637:J637"/>
    <mergeCell ref="K637:O637"/>
    <mergeCell ref="P637:T637"/>
    <mergeCell ref="U637:Y637"/>
    <mergeCell ref="Z637:AD637"/>
    <mergeCell ref="D624:J624"/>
    <mergeCell ref="K624:O624"/>
    <mergeCell ref="P624:T624"/>
    <mergeCell ref="U624:Y624"/>
    <mergeCell ref="Z624:AD624"/>
    <mergeCell ref="D625:J625"/>
    <mergeCell ref="K625:O625"/>
    <mergeCell ref="P625:T625"/>
    <mergeCell ref="U625:Y625"/>
    <mergeCell ref="Z625:AD625"/>
    <mergeCell ref="D626:J626"/>
    <mergeCell ref="K626:O626"/>
    <mergeCell ref="P626:T626"/>
    <mergeCell ref="U626:Y626"/>
    <mergeCell ref="Z626:AD626"/>
    <mergeCell ref="D627:J627"/>
    <mergeCell ref="K627:O627"/>
    <mergeCell ref="P627:T627"/>
    <mergeCell ref="U627:Y627"/>
    <mergeCell ref="Z627:AD627"/>
    <mergeCell ref="D628:J628"/>
    <mergeCell ref="K628:O628"/>
    <mergeCell ref="P628:T628"/>
    <mergeCell ref="U628:Y628"/>
    <mergeCell ref="Z628:AD628"/>
    <mergeCell ref="D629:J629"/>
    <mergeCell ref="K629:O629"/>
    <mergeCell ref="P629:T629"/>
    <mergeCell ref="U629:Y629"/>
    <mergeCell ref="Z629:AD629"/>
    <mergeCell ref="D630:J630"/>
    <mergeCell ref="K630:O630"/>
    <mergeCell ref="P630:T630"/>
    <mergeCell ref="U630:Y630"/>
    <mergeCell ref="Z630:AD630"/>
    <mergeCell ref="D617:J617"/>
    <mergeCell ref="K617:O617"/>
    <mergeCell ref="P617:T617"/>
    <mergeCell ref="U617:Y617"/>
    <mergeCell ref="Z617:AD617"/>
    <mergeCell ref="D618:J618"/>
    <mergeCell ref="K618:O618"/>
    <mergeCell ref="P618:T618"/>
    <mergeCell ref="U618:Y618"/>
    <mergeCell ref="Z618:AD618"/>
    <mergeCell ref="D619:J619"/>
    <mergeCell ref="K619:O619"/>
    <mergeCell ref="P619:T619"/>
    <mergeCell ref="U619:Y619"/>
    <mergeCell ref="Z619:AD619"/>
    <mergeCell ref="D620:J620"/>
    <mergeCell ref="K620:O620"/>
    <mergeCell ref="P620:T620"/>
    <mergeCell ref="U620:Y620"/>
    <mergeCell ref="Z620:AD620"/>
    <mergeCell ref="D621:J621"/>
    <mergeCell ref="K621:O621"/>
    <mergeCell ref="P621:T621"/>
    <mergeCell ref="U621:Y621"/>
    <mergeCell ref="Z621:AD621"/>
    <mergeCell ref="D622:J622"/>
    <mergeCell ref="K622:O622"/>
    <mergeCell ref="P622:T622"/>
    <mergeCell ref="U622:Y622"/>
    <mergeCell ref="Z622:AD622"/>
    <mergeCell ref="D623:J623"/>
    <mergeCell ref="K623:O623"/>
    <mergeCell ref="P623:T623"/>
    <mergeCell ref="U623:Y623"/>
    <mergeCell ref="Z623:AD623"/>
    <mergeCell ref="D610:J610"/>
    <mergeCell ref="K610:O610"/>
    <mergeCell ref="P610:T610"/>
    <mergeCell ref="U610:Y610"/>
    <mergeCell ref="Z610:AD610"/>
    <mergeCell ref="D611:J611"/>
    <mergeCell ref="K611:O611"/>
    <mergeCell ref="P611:T611"/>
    <mergeCell ref="U611:Y611"/>
    <mergeCell ref="Z611:AD611"/>
    <mergeCell ref="D612:J612"/>
    <mergeCell ref="K612:O612"/>
    <mergeCell ref="P612:T612"/>
    <mergeCell ref="U612:Y612"/>
    <mergeCell ref="Z612:AD612"/>
    <mergeCell ref="D613:J613"/>
    <mergeCell ref="K613:O613"/>
    <mergeCell ref="P613:T613"/>
    <mergeCell ref="U613:Y613"/>
    <mergeCell ref="Z613:AD613"/>
    <mergeCell ref="D614:J614"/>
    <mergeCell ref="K614:O614"/>
    <mergeCell ref="P614:T614"/>
    <mergeCell ref="U614:Y614"/>
    <mergeCell ref="Z614:AD614"/>
    <mergeCell ref="D615:J615"/>
    <mergeCell ref="K615:O615"/>
    <mergeCell ref="P615:T615"/>
    <mergeCell ref="U615:Y615"/>
    <mergeCell ref="Z615:AD615"/>
    <mergeCell ref="D616:J616"/>
    <mergeCell ref="K616:O616"/>
    <mergeCell ref="P616:T616"/>
    <mergeCell ref="U616:Y616"/>
    <mergeCell ref="Z616:AD616"/>
    <mergeCell ref="D603:J603"/>
    <mergeCell ref="K603:O603"/>
    <mergeCell ref="P603:T603"/>
    <mergeCell ref="U603:Y603"/>
    <mergeCell ref="Z603:AD603"/>
    <mergeCell ref="D604:J604"/>
    <mergeCell ref="K604:O604"/>
    <mergeCell ref="P604:T604"/>
    <mergeCell ref="U604:Y604"/>
    <mergeCell ref="Z604:AD604"/>
    <mergeCell ref="D605:J605"/>
    <mergeCell ref="K605:O605"/>
    <mergeCell ref="P605:T605"/>
    <mergeCell ref="U605:Y605"/>
    <mergeCell ref="Z605:AD605"/>
    <mergeCell ref="D606:J606"/>
    <mergeCell ref="K606:O606"/>
    <mergeCell ref="P606:T606"/>
    <mergeCell ref="U606:Y606"/>
    <mergeCell ref="Z606:AD606"/>
    <mergeCell ref="D607:J607"/>
    <mergeCell ref="K607:O607"/>
    <mergeCell ref="P607:T607"/>
    <mergeCell ref="U607:Y607"/>
    <mergeCell ref="Z607:AD607"/>
    <mergeCell ref="D608:J608"/>
    <mergeCell ref="K608:O608"/>
    <mergeCell ref="P608:T608"/>
    <mergeCell ref="U608:Y608"/>
    <mergeCell ref="Z608:AD608"/>
    <mergeCell ref="D609:J609"/>
    <mergeCell ref="K609:O609"/>
    <mergeCell ref="P609:T609"/>
    <mergeCell ref="U609:Y609"/>
    <mergeCell ref="Z609:AD609"/>
    <mergeCell ref="D596:J596"/>
    <mergeCell ref="K596:O596"/>
    <mergeCell ref="P596:T596"/>
    <mergeCell ref="U596:Y596"/>
    <mergeCell ref="Z596:AD596"/>
    <mergeCell ref="D597:J597"/>
    <mergeCell ref="K597:O597"/>
    <mergeCell ref="P597:T597"/>
    <mergeCell ref="U597:Y597"/>
    <mergeCell ref="Z597:AD597"/>
    <mergeCell ref="D598:J598"/>
    <mergeCell ref="K598:O598"/>
    <mergeCell ref="P598:T598"/>
    <mergeCell ref="U598:Y598"/>
    <mergeCell ref="Z598:AD598"/>
    <mergeCell ref="D599:J599"/>
    <mergeCell ref="K599:O599"/>
    <mergeCell ref="P599:T599"/>
    <mergeCell ref="U599:Y599"/>
    <mergeCell ref="Z599:AD599"/>
    <mergeCell ref="D600:J600"/>
    <mergeCell ref="K600:O600"/>
    <mergeCell ref="P600:T600"/>
    <mergeCell ref="U600:Y600"/>
    <mergeCell ref="Z600:AD600"/>
    <mergeCell ref="D601:J601"/>
    <mergeCell ref="K601:O601"/>
    <mergeCell ref="P601:T601"/>
    <mergeCell ref="U601:Y601"/>
    <mergeCell ref="Z601:AD601"/>
    <mergeCell ref="D602:J602"/>
    <mergeCell ref="K602:O602"/>
    <mergeCell ref="P602:T602"/>
    <mergeCell ref="U602:Y602"/>
    <mergeCell ref="Z602:AD602"/>
    <mergeCell ref="D589:J589"/>
    <mergeCell ref="K589:O589"/>
    <mergeCell ref="P589:T589"/>
    <mergeCell ref="U589:Y589"/>
    <mergeCell ref="Z589:AD589"/>
    <mergeCell ref="D590:J590"/>
    <mergeCell ref="K590:O590"/>
    <mergeCell ref="P590:T590"/>
    <mergeCell ref="U590:Y590"/>
    <mergeCell ref="Z590:AD590"/>
    <mergeCell ref="D591:J591"/>
    <mergeCell ref="K591:O591"/>
    <mergeCell ref="P591:T591"/>
    <mergeCell ref="U591:Y591"/>
    <mergeCell ref="Z591:AD591"/>
    <mergeCell ref="D592:J592"/>
    <mergeCell ref="K592:O592"/>
    <mergeCell ref="P592:T592"/>
    <mergeCell ref="U592:Y592"/>
    <mergeCell ref="Z592:AD592"/>
    <mergeCell ref="D593:J593"/>
    <mergeCell ref="K593:O593"/>
    <mergeCell ref="P593:T593"/>
    <mergeCell ref="U593:Y593"/>
    <mergeCell ref="Z593:AD593"/>
    <mergeCell ref="D594:J594"/>
    <mergeCell ref="K594:O594"/>
    <mergeCell ref="P594:T594"/>
    <mergeCell ref="U594:Y594"/>
    <mergeCell ref="Z594:AD594"/>
    <mergeCell ref="D595:J595"/>
    <mergeCell ref="K595:O595"/>
    <mergeCell ref="P595:T595"/>
    <mergeCell ref="U595:Y595"/>
    <mergeCell ref="Z595:AD595"/>
    <mergeCell ref="D582:J582"/>
    <mergeCell ref="K582:O582"/>
    <mergeCell ref="P582:T582"/>
    <mergeCell ref="U582:Y582"/>
    <mergeCell ref="Z582:AD582"/>
    <mergeCell ref="D583:J583"/>
    <mergeCell ref="K583:O583"/>
    <mergeCell ref="P583:T583"/>
    <mergeCell ref="U583:Y583"/>
    <mergeCell ref="Z583:AD583"/>
    <mergeCell ref="D584:J584"/>
    <mergeCell ref="K584:O584"/>
    <mergeCell ref="P584:T584"/>
    <mergeCell ref="U584:Y584"/>
    <mergeCell ref="Z584:AD584"/>
    <mergeCell ref="D585:J585"/>
    <mergeCell ref="K585:O585"/>
    <mergeCell ref="P585:T585"/>
    <mergeCell ref="U585:Y585"/>
    <mergeCell ref="Z585:AD585"/>
    <mergeCell ref="D586:J586"/>
    <mergeCell ref="K586:O586"/>
    <mergeCell ref="P586:T586"/>
    <mergeCell ref="U586:Y586"/>
    <mergeCell ref="Z586:AD586"/>
    <mergeCell ref="D587:J587"/>
    <mergeCell ref="K587:O587"/>
    <mergeCell ref="P587:T587"/>
    <mergeCell ref="U587:Y587"/>
    <mergeCell ref="Z587:AD587"/>
    <mergeCell ref="D588:J588"/>
    <mergeCell ref="K588:O588"/>
    <mergeCell ref="P588:T588"/>
    <mergeCell ref="U588:Y588"/>
    <mergeCell ref="Z588:AD588"/>
    <mergeCell ref="D575:J575"/>
    <mergeCell ref="K575:O575"/>
    <mergeCell ref="P575:T575"/>
    <mergeCell ref="U575:Y575"/>
    <mergeCell ref="Z575:AD575"/>
    <mergeCell ref="D576:J576"/>
    <mergeCell ref="K576:O576"/>
    <mergeCell ref="P576:T576"/>
    <mergeCell ref="U576:Y576"/>
    <mergeCell ref="Z576:AD576"/>
    <mergeCell ref="D577:J577"/>
    <mergeCell ref="K577:O577"/>
    <mergeCell ref="P577:T577"/>
    <mergeCell ref="U577:Y577"/>
    <mergeCell ref="Z577:AD577"/>
    <mergeCell ref="D578:J578"/>
    <mergeCell ref="K578:O578"/>
    <mergeCell ref="P578:T578"/>
    <mergeCell ref="U578:Y578"/>
    <mergeCell ref="Z578:AD578"/>
    <mergeCell ref="D579:J579"/>
    <mergeCell ref="K579:O579"/>
    <mergeCell ref="P579:T579"/>
    <mergeCell ref="U579:Y579"/>
    <mergeCell ref="Z579:AD579"/>
    <mergeCell ref="D580:J580"/>
    <mergeCell ref="K580:O580"/>
    <mergeCell ref="P580:T580"/>
    <mergeCell ref="U580:Y580"/>
    <mergeCell ref="Z580:AD580"/>
    <mergeCell ref="D581:J581"/>
    <mergeCell ref="K581:O581"/>
    <mergeCell ref="P581:T581"/>
    <mergeCell ref="U581:Y581"/>
    <mergeCell ref="Z581:AD581"/>
    <mergeCell ref="C556:E556"/>
    <mergeCell ref="F556:AD556"/>
    <mergeCell ref="C558:AD558"/>
    <mergeCell ref="C559:AD559"/>
    <mergeCell ref="B566:AD566"/>
    <mergeCell ref="J554:L554"/>
    <mergeCell ref="M554:O554"/>
    <mergeCell ref="P554:R554"/>
    <mergeCell ref="S554:U554"/>
    <mergeCell ref="C567:AD567"/>
    <mergeCell ref="C569:J570"/>
    <mergeCell ref="K569:AD569"/>
    <mergeCell ref="K570:O570"/>
    <mergeCell ref="P570:T570"/>
    <mergeCell ref="U570:Y570"/>
    <mergeCell ref="Z570:AD570"/>
    <mergeCell ref="D571:J571"/>
    <mergeCell ref="K571:O571"/>
    <mergeCell ref="P571:T571"/>
    <mergeCell ref="U571:Y571"/>
    <mergeCell ref="Z571:AD571"/>
    <mergeCell ref="D572:J572"/>
    <mergeCell ref="K572:O572"/>
    <mergeCell ref="P572:T572"/>
    <mergeCell ref="U572:Y572"/>
    <mergeCell ref="Z572:AD572"/>
    <mergeCell ref="D573:J573"/>
    <mergeCell ref="K573:O573"/>
    <mergeCell ref="P573:T573"/>
    <mergeCell ref="U573:Y573"/>
    <mergeCell ref="Z573:AD573"/>
    <mergeCell ref="D574:J574"/>
    <mergeCell ref="K574:O574"/>
    <mergeCell ref="P574:T574"/>
    <mergeCell ref="U574:Y574"/>
    <mergeCell ref="Z574:AD574"/>
    <mergeCell ref="B561:AD561"/>
    <mergeCell ref="B562:AD562"/>
    <mergeCell ref="B563:AD563"/>
    <mergeCell ref="B564:AD564"/>
    <mergeCell ref="D549:I549"/>
    <mergeCell ref="J549:L549"/>
    <mergeCell ref="M549:O549"/>
    <mergeCell ref="P549:R549"/>
    <mergeCell ref="S549:U549"/>
    <mergeCell ref="V549:X549"/>
    <mergeCell ref="Y549:AA549"/>
    <mergeCell ref="AB549:AD549"/>
    <mergeCell ref="D550:I550"/>
    <mergeCell ref="J550:L550"/>
    <mergeCell ref="M550:O550"/>
    <mergeCell ref="P550:R550"/>
    <mergeCell ref="S550:U550"/>
    <mergeCell ref="V550:X550"/>
    <mergeCell ref="Y550:AA550"/>
    <mergeCell ref="AB550:AD550"/>
    <mergeCell ref="D551:I551"/>
    <mergeCell ref="J551:L551"/>
    <mergeCell ref="M551:O551"/>
    <mergeCell ref="P551:R551"/>
    <mergeCell ref="S551:U551"/>
    <mergeCell ref="V551:X551"/>
    <mergeCell ref="Y551:AA551"/>
    <mergeCell ref="AB551:AD551"/>
    <mergeCell ref="Y553:AA553"/>
    <mergeCell ref="AB553:AD553"/>
    <mergeCell ref="D552:I552"/>
    <mergeCell ref="J552:L552"/>
    <mergeCell ref="M552:O552"/>
    <mergeCell ref="P552:R552"/>
    <mergeCell ref="S552:U552"/>
    <mergeCell ref="V552:X552"/>
    <mergeCell ref="V554:X554"/>
    <mergeCell ref="Y554:AA554"/>
    <mergeCell ref="Y552:AA552"/>
    <mergeCell ref="AB552:AD552"/>
    <mergeCell ref="D553:I553"/>
    <mergeCell ref="J553:L553"/>
    <mergeCell ref="M553:O553"/>
    <mergeCell ref="P553:R553"/>
    <mergeCell ref="S553:U553"/>
    <mergeCell ref="V553:X553"/>
    <mergeCell ref="AB554:AD554"/>
    <mergeCell ref="D544:I544"/>
    <mergeCell ref="J544:L544"/>
    <mergeCell ref="M544:O544"/>
    <mergeCell ref="P544:R544"/>
    <mergeCell ref="S544:U544"/>
    <mergeCell ref="V544:X544"/>
    <mergeCell ref="Y544:AA544"/>
    <mergeCell ref="AB544:AD544"/>
    <mergeCell ref="D545:I545"/>
    <mergeCell ref="J545:L545"/>
    <mergeCell ref="M545:O545"/>
    <mergeCell ref="P545:R545"/>
    <mergeCell ref="S545:U545"/>
    <mergeCell ref="V545:X545"/>
    <mergeCell ref="Y545:AA545"/>
    <mergeCell ref="AB545:AD545"/>
    <mergeCell ref="D546:I546"/>
    <mergeCell ref="J546:L546"/>
    <mergeCell ref="M546:O546"/>
    <mergeCell ref="P546:R546"/>
    <mergeCell ref="S546:U546"/>
    <mergeCell ref="V546:X546"/>
    <mergeCell ref="Y546:AA546"/>
    <mergeCell ref="AB546:AD546"/>
    <mergeCell ref="D547:I547"/>
    <mergeCell ref="J547:L547"/>
    <mergeCell ref="M547:O547"/>
    <mergeCell ref="P547:R547"/>
    <mergeCell ref="S547:U547"/>
    <mergeCell ref="V547:X547"/>
    <mergeCell ref="Y547:AA547"/>
    <mergeCell ref="AB547:AD547"/>
    <mergeCell ref="D548:I548"/>
    <mergeCell ref="J548:L548"/>
    <mergeCell ref="M548:O548"/>
    <mergeCell ref="P548:R548"/>
    <mergeCell ref="S548:U548"/>
    <mergeCell ref="V548:X548"/>
    <mergeCell ref="Y548:AA548"/>
    <mergeCell ref="AB548:AD548"/>
    <mergeCell ref="D539:I539"/>
    <mergeCell ref="J539:L539"/>
    <mergeCell ref="M539:O539"/>
    <mergeCell ref="P539:R539"/>
    <mergeCell ref="S539:U539"/>
    <mergeCell ref="V539:X539"/>
    <mergeCell ref="Y539:AA539"/>
    <mergeCell ref="AB539:AD539"/>
    <mergeCell ref="D540:I540"/>
    <mergeCell ref="J540:L540"/>
    <mergeCell ref="M540:O540"/>
    <mergeCell ref="P540:R540"/>
    <mergeCell ref="S540:U540"/>
    <mergeCell ref="V540:X540"/>
    <mergeCell ref="Y540:AA540"/>
    <mergeCell ref="AB540:AD540"/>
    <mergeCell ref="D541:I541"/>
    <mergeCell ref="J541:L541"/>
    <mergeCell ref="M541:O541"/>
    <mergeCell ref="P541:R541"/>
    <mergeCell ref="S541:U541"/>
    <mergeCell ref="V541:X541"/>
    <mergeCell ref="Y541:AA541"/>
    <mergeCell ref="AB541:AD541"/>
    <mergeCell ref="D542:I542"/>
    <mergeCell ref="J542:L542"/>
    <mergeCell ref="M542:O542"/>
    <mergeCell ref="P542:R542"/>
    <mergeCell ref="S542:U542"/>
    <mergeCell ref="V542:X542"/>
    <mergeCell ref="Y542:AA542"/>
    <mergeCell ref="AB542:AD542"/>
    <mergeCell ref="D543:I543"/>
    <mergeCell ref="J543:L543"/>
    <mergeCell ref="M543:O543"/>
    <mergeCell ref="P543:R543"/>
    <mergeCell ref="S543:U543"/>
    <mergeCell ref="V543:X543"/>
    <mergeCell ref="Y543:AA543"/>
    <mergeCell ref="AB543:AD543"/>
    <mergeCell ref="D534:I534"/>
    <mergeCell ref="J534:L534"/>
    <mergeCell ref="M534:O534"/>
    <mergeCell ref="P534:R534"/>
    <mergeCell ref="S534:U534"/>
    <mergeCell ref="V534:X534"/>
    <mergeCell ref="Y534:AA534"/>
    <mergeCell ref="AB534:AD534"/>
    <mergeCell ref="D535:I535"/>
    <mergeCell ref="J535:L535"/>
    <mergeCell ref="M535:O535"/>
    <mergeCell ref="P535:R535"/>
    <mergeCell ref="S535:U535"/>
    <mergeCell ref="V535:X535"/>
    <mergeCell ref="Y535:AA535"/>
    <mergeCell ref="AB535:AD535"/>
    <mergeCell ref="D536:I536"/>
    <mergeCell ref="J536:L536"/>
    <mergeCell ref="M536:O536"/>
    <mergeCell ref="P536:R536"/>
    <mergeCell ref="S536:U536"/>
    <mergeCell ref="V536:X536"/>
    <mergeCell ref="Y536:AA536"/>
    <mergeCell ref="AB536:AD536"/>
    <mergeCell ref="D537:I537"/>
    <mergeCell ref="J537:L537"/>
    <mergeCell ref="M537:O537"/>
    <mergeCell ref="P537:R537"/>
    <mergeCell ref="S537:U537"/>
    <mergeCell ref="V537:X537"/>
    <mergeCell ref="Y537:AA537"/>
    <mergeCell ref="AB537:AD537"/>
    <mergeCell ref="D538:I538"/>
    <mergeCell ref="J538:L538"/>
    <mergeCell ref="M538:O538"/>
    <mergeCell ref="P538:R538"/>
    <mergeCell ref="S538:U538"/>
    <mergeCell ref="V538:X538"/>
    <mergeCell ref="Y538:AA538"/>
    <mergeCell ref="AB538:AD538"/>
    <mergeCell ref="D529:I529"/>
    <mergeCell ref="J529:L529"/>
    <mergeCell ref="M529:O529"/>
    <mergeCell ref="P529:R529"/>
    <mergeCell ref="S529:U529"/>
    <mergeCell ref="V529:X529"/>
    <mergeCell ref="Y529:AA529"/>
    <mergeCell ref="AB529:AD529"/>
    <mergeCell ref="D530:I530"/>
    <mergeCell ref="J530:L530"/>
    <mergeCell ref="M530:O530"/>
    <mergeCell ref="P530:R530"/>
    <mergeCell ref="S530:U530"/>
    <mergeCell ref="V530:X530"/>
    <mergeCell ref="Y530:AA530"/>
    <mergeCell ref="AB530:AD530"/>
    <mergeCell ref="D531:I531"/>
    <mergeCell ref="J531:L531"/>
    <mergeCell ref="M531:O531"/>
    <mergeCell ref="P531:R531"/>
    <mergeCell ref="S531:U531"/>
    <mergeCell ref="V531:X531"/>
    <mergeCell ref="Y531:AA531"/>
    <mergeCell ref="AB531:AD531"/>
    <mergeCell ref="D532:I532"/>
    <mergeCell ref="J532:L532"/>
    <mergeCell ref="M532:O532"/>
    <mergeCell ref="P532:R532"/>
    <mergeCell ref="S532:U532"/>
    <mergeCell ref="V532:X532"/>
    <mergeCell ref="Y532:AA532"/>
    <mergeCell ref="AB532:AD532"/>
    <mergeCell ref="D533:I533"/>
    <mergeCell ref="J533:L533"/>
    <mergeCell ref="M533:O533"/>
    <mergeCell ref="P533:R533"/>
    <mergeCell ref="S533:U533"/>
    <mergeCell ref="V533:X533"/>
    <mergeCell ref="Y533:AA533"/>
    <mergeCell ref="AB533:AD533"/>
    <mergeCell ref="D524:I524"/>
    <mergeCell ref="J524:L524"/>
    <mergeCell ref="M524:O524"/>
    <mergeCell ref="P524:R524"/>
    <mergeCell ref="S524:U524"/>
    <mergeCell ref="V524:X524"/>
    <mergeCell ref="Y524:AA524"/>
    <mergeCell ref="AB524:AD524"/>
    <mergeCell ref="D525:I525"/>
    <mergeCell ref="J525:L525"/>
    <mergeCell ref="M525:O525"/>
    <mergeCell ref="P525:R525"/>
    <mergeCell ref="S525:U525"/>
    <mergeCell ref="V525:X525"/>
    <mergeCell ref="Y525:AA525"/>
    <mergeCell ref="AB525:AD525"/>
    <mergeCell ref="D526:I526"/>
    <mergeCell ref="J526:L526"/>
    <mergeCell ref="M526:O526"/>
    <mergeCell ref="P526:R526"/>
    <mergeCell ref="S526:U526"/>
    <mergeCell ref="V526:X526"/>
    <mergeCell ref="Y526:AA526"/>
    <mergeCell ref="AB526:AD526"/>
    <mergeCell ref="D527:I527"/>
    <mergeCell ref="J527:L527"/>
    <mergeCell ref="M527:O527"/>
    <mergeCell ref="P527:R527"/>
    <mergeCell ref="S527:U527"/>
    <mergeCell ref="V527:X527"/>
    <mergeCell ref="Y527:AA527"/>
    <mergeCell ref="AB527:AD527"/>
    <mergeCell ref="D528:I528"/>
    <mergeCell ref="J528:L528"/>
    <mergeCell ref="M528:O528"/>
    <mergeCell ref="P528:R528"/>
    <mergeCell ref="S528:U528"/>
    <mergeCell ref="V528:X528"/>
    <mergeCell ref="Y528:AA528"/>
    <mergeCell ref="AB528:AD528"/>
    <mergeCell ref="D519:I519"/>
    <mergeCell ref="J519:L519"/>
    <mergeCell ref="M519:O519"/>
    <mergeCell ref="P519:R519"/>
    <mergeCell ref="S519:U519"/>
    <mergeCell ref="V519:X519"/>
    <mergeCell ref="Y519:AA519"/>
    <mergeCell ref="AB519:AD519"/>
    <mergeCell ref="D520:I520"/>
    <mergeCell ref="J520:L520"/>
    <mergeCell ref="M520:O520"/>
    <mergeCell ref="P520:R520"/>
    <mergeCell ref="S520:U520"/>
    <mergeCell ref="V520:X520"/>
    <mergeCell ref="Y520:AA520"/>
    <mergeCell ref="AB520:AD520"/>
    <mergeCell ref="D521:I521"/>
    <mergeCell ref="J521:L521"/>
    <mergeCell ref="M521:O521"/>
    <mergeCell ref="P521:R521"/>
    <mergeCell ref="S521:U521"/>
    <mergeCell ref="V521:X521"/>
    <mergeCell ref="Y521:AA521"/>
    <mergeCell ref="AB521:AD521"/>
    <mergeCell ref="D522:I522"/>
    <mergeCell ref="J522:L522"/>
    <mergeCell ref="M522:O522"/>
    <mergeCell ref="P522:R522"/>
    <mergeCell ref="S522:U522"/>
    <mergeCell ref="V522:X522"/>
    <mergeCell ref="Y522:AA522"/>
    <mergeCell ref="AB522:AD522"/>
    <mergeCell ref="D523:I523"/>
    <mergeCell ref="J523:L523"/>
    <mergeCell ref="M523:O523"/>
    <mergeCell ref="P523:R523"/>
    <mergeCell ref="S523:U523"/>
    <mergeCell ref="V523:X523"/>
    <mergeCell ref="Y523:AA523"/>
    <mergeCell ref="AB523:AD523"/>
    <mergeCell ref="D514:I514"/>
    <mergeCell ref="J514:L514"/>
    <mergeCell ref="M514:O514"/>
    <mergeCell ref="P514:R514"/>
    <mergeCell ref="S514:U514"/>
    <mergeCell ref="V514:X514"/>
    <mergeCell ref="Y514:AA514"/>
    <mergeCell ref="AB514:AD514"/>
    <mergeCell ref="D515:I515"/>
    <mergeCell ref="J515:L515"/>
    <mergeCell ref="M515:O515"/>
    <mergeCell ref="P515:R515"/>
    <mergeCell ref="S515:U515"/>
    <mergeCell ref="V515:X515"/>
    <mergeCell ref="Y515:AA515"/>
    <mergeCell ref="AB515:AD515"/>
    <mergeCell ref="D516:I516"/>
    <mergeCell ref="J516:L516"/>
    <mergeCell ref="M516:O516"/>
    <mergeCell ref="P516:R516"/>
    <mergeCell ref="S516:U516"/>
    <mergeCell ref="V516:X516"/>
    <mergeCell ref="Y516:AA516"/>
    <mergeCell ref="AB516:AD516"/>
    <mergeCell ref="D517:I517"/>
    <mergeCell ref="J517:L517"/>
    <mergeCell ref="M517:O517"/>
    <mergeCell ref="P517:R517"/>
    <mergeCell ref="S517:U517"/>
    <mergeCell ref="V517:X517"/>
    <mergeCell ref="Y517:AA517"/>
    <mergeCell ref="AB517:AD517"/>
    <mergeCell ref="D518:I518"/>
    <mergeCell ref="J518:L518"/>
    <mergeCell ref="M518:O518"/>
    <mergeCell ref="P518:R518"/>
    <mergeCell ref="S518:U518"/>
    <mergeCell ref="V518:X518"/>
    <mergeCell ref="Y518:AA518"/>
    <mergeCell ref="AB518:AD518"/>
    <mergeCell ref="D509:I509"/>
    <mergeCell ref="J509:L509"/>
    <mergeCell ref="M509:O509"/>
    <mergeCell ref="P509:R509"/>
    <mergeCell ref="S509:U509"/>
    <mergeCell ref="V509:X509"/>
    <mergeCell ref="Y509:AA509"/>
    <mergeCell ref="AB509:AD509"/>
    <mergeCell ref="D510:I510"/>
    <mergeCell ref="J510:L510"/>
    <mergeCell ref="M510:O510"/>
    <mergeCell ref="P510:R510"/>
    <mergeCell ref="S510:U510"/>
    <mergeCell ref="V510:X510"/>
    <mergeCell ref="Y510:AA510"/>
    <mergeCell ref="AB510:AD510"/>
    <mergeCell ref="D511:I511"/>
    <mergeCell ref="J511:L511"/>
    <mergeCell ref="M511:O511"/>
    <mergeCell ref="P511:R511"/>
    <mergeCell ref="S511:U511"/>
    <mergeCell ref="V511:X511"/>
    <mergeCell ref="Y511:AA511"/>
    <mergeCell ref="AB511:AD511"/>
    <mergeCell ref="D512:I512"/>
    <mergeCell ref="J512:L512"/>
    <mergeCell ref="M512:O512"/>
    <mergeCell ref="P512:R512"/>
    <mergeCell ref="S512:U512"/>
    <mergeCell ref="V512:X512"/>
    <mergeCell ref="Y512:AA512"/>
    <mergeCell ref="AB512:AD512"/>
    <mergeCell ref="D513:I513"/>
    <mergeCell ref="J513:L513"/>
    <mergeCell ref="M513:O513"/>
    <mergeCell ref="P513:R513"/>
    <mergeCell ref="S513:U513"/>
    <mergeCell ref="V513:X513"/>
    <mergeCell ref="Y513:AA513"/>
    <mergeCell ref="AB513:AD513"/>
    <mergeCell ref="D504:I504"/>
    <mergeCell ref="J504:L504"/>
    <mergeCell ref="M504:O504"/>
    <mergeCell ref="P504:R504"/>
    <mergeCell ref="S504:U504"/>
    <mergeCell ref="V504:X504"/>
    <mergeCell ref="Y504:AA504"/>
    <mergeCell ref="AB504:AD504"/>
    <mergeCell ref="D505:I505"/>
    <mergeCell ref="J505:L505"/>
    <mergeCell ref="M505:O505"/>
    <mergeCell ref="P505:R505"/>
    <mergeCell ref="S505:U505"/>
    <mergeCell ref="V505:X505"/>
    <mergeCell ref="Y505:AA505"/>
    <mergeCell ref="AB505:AD505"/>
    <mergeCell ref="D506:I506"/>
    <mergeCell ref="J506:L506"/>
    <mergeCell ref="M506:O506"/>
    <mergeCell ref="P506:R506"/>
    <mergeCell ref="S506:U506"/>
    <mergeCell ref="V506:X506"/>
    <mergeCell ref="Y506:AA506"/>
    <mergeCell ref="AB506:AD506"/>
    <mergeCell ref="D507:I507"/>
    <mergeCell ref="J507:L507"/>
    <mergeCell ref="M507:O507"/>
    <mergeCell ref="P507:R507"/>
    <mergeCell ref="S507:U507"/>
    <mergeCell ref="V507:X507"/>
    <mergeCell ref="Y507:AA507"/>
    <mergeCell ref="AB507:AD507"/>
    <mergeCell ref="D508:I508"/>
    <mergeCell ref="J508:L508"/>
    <mergeCell ref="M508:O508"/>
    <mergeCell ref="P508:R508"/>
    <mergeCell ref="S508:U508"/>
    <mergeCell ref="V508:X508"/>
    <mergeCell ref="Y508:AA508"/>
    <mergeCell ref="AB508:AD508"/>
    <mergeCell ref="D499:I499"/>
    <mergeCell ref="J499:L499"/>
    <mergeCell ref="M499:O499"/>
    <mergeCell ref="P499:R499"/>
    <mergeCell ref="S499:U499"/>
    <mergeCell ref="V499:X499"/>
    <mergeCell ref="Y499:AA499"/>
    <mergeCell ref="AB499:AD499"/>
    <mergeCell ref="D500:I500"/>
    <mergeCell ref="J500:L500"/>
    <mergeCell ref="M500:O500"/>
    <mergeCell ref="P500:R500"/>
    <mergeCell ref="S500:U500"/>
    <mergeCell ref="V500:X500"/>
    <mergeCell ref="Y500:AA500"/>
    <mergeCell ref="AB500:AD500"/>
    <mergeCell ref="D501:I501"/>
    <mergeCell ref="J501:L501"/>
    <mergeCell ref="M501:O501"/>
    <mergeCell ref="P501:R501"/>
    <mergeCell ref="S501:U501"/>
    <mergeCell ref="V501:X501"/>
    <mergeCell ref="Y501:AA501"/>
    <mergeCell ref="AB501:AD501"/>
    <mergeCell ref="D502:I502"/>
    <mergeCell ref="J502:L502"/>
    <mergeCell ref="M502:O502"/>
    <mergeCell ref="P502:R502"/>
    <mergeCell ref="S502:U502"/>
    <mergeCell ref="V502:X502"/>
    <mergeCell ref="Y502:AA502"/>
    <mergeCell ref="AB502:AD502"/>
    <mergeCell ref="D503:I503"/>
    <mergeCell ref="J503:L503"/>
    <mergeCell ref="M503:O503"/>
    <mergeCell ref="P503:R503"/>
    <mergeCell ref="S503:U503"/>
    <mergeCell ref="V503:X503"/>
    <mergeCell ref="Y503:AA503"/>
    <mergeCell ref="AB503:AD503"/>
    <mergeCell ref="D494:I494"/>
    <mergeCell ref="J494:L494"/>
    <mergeCell ref="M494:O494"/>
    <mergeCell ref="P494:R494"/>
    <mergeCell ref="S494:U494"/>
    <mergeCell ref="V494:X494"/>
    <mergeCell ref="Y494:AA494"/>
    <mergeCell ref="AB494:AD494"/>
    <mergeCell ref="D495:I495"/>
    <mergeCell ref="J495:L495"/>
    <mergeCell ref="M495:O495"/>
    <mergeCell ref="P495:R495"/>
    <mergeCell ref="S495:U495"/>
    <mergeCell ref="V495:X495"/>
    <mergeCell ref="Y495:AA495"/>
    <mergeCell ref="AB495:AD495"/>
    <mergeCell ref="D496:I496"/>
    <mergeCell ref="J496:L496"/>
    <mergeCell ref="M496:O496"/>
    <mergeCell ref="P496:R496"/>
    <mergeCell ref="S496:U496"/>
    <mergeCell ref="V496:X496"/>
    <mergeCell ref="Y496:AA496"/>
    <mergeCell ref="AB496:AD496"/>
    <mergeCell ref="D497:I497"/>
    <mergeCell ref="J497:L497"/>
    <mergeCell ref="M497:O497"/>
    <mergeCell ref="P497:R497"/>
    <mergeCell ref="S497:U497"/>
    <mergeCell ref="V497:X497"/>
    <mergeCell ref="Y497:AA497"/>
    <mergeCell ref="AB497:AD497"/>
    <mergeCell ref="D498:I498"/>
    <mergeCell ref="J498:L498"/>
    <mergeCell ref="M498:O498"/>
    <mergeCell ref="P498:R498"/>
    <mergeCell ref="S498:U498"/>
    <mergeCell ref="V498:X498"/>
    <mergeCell ref="Y498:AA498"/>
    <mergeCell ref="AB498:AD498"/>
    <mergeCell ref="D489:I489"/>
    <mergeCell ref="J489:L489"/>
    <mergeCell ref="M489:O489"/>
    <mergeCell ref="P489:R489"/>
    <mergeCell ref="S489:U489"/>
    <mergeCell ref="V489:X489"/>
    <mergeCell ref="Y489:AA489"/>
    <mergeCell ref="AB489:AD489"/>
    <mergeCell ref="D490:I490"/>
    <mergeCell ref="J490:L490"/>
    <mergeCell ref="M490:O490"/>
    <mergeCell ref="P490:R490"/>
    <mergeCell ref="S490:U490"/>
    <mergeCell ref="V490:X490"/>
    <mergeCell ref="Y490:AA490"/>
    <mergeCell ref="AB490:AD490"/>
    <mergeCell ref="D491:I491"/>
    <mergeCell ref="J491:L491"/>
    <mergeCell ref="M491:O491"/>
    <mergeCell ref="P491:R491"/>
    <mergeCell ref="S491:U491"/>
    <mergeCell ref="V491:X491"/>
    <mergeCell ref="Y491:AA491"/>
    <mergeCell ref="AB491:AD491"/>
    <mergeCell ref="D492:I492"/>
    <mergeCell ref="J492:L492"/>
    <mergeCell ref="M492:O492"/>
    <mergeCell ref="P492:R492"/>
    <mergeCell ref="S492:U492"/>
    <mergeCell ref="V492:X492"/>
    <mergeCell ref="Y492:AA492"/>
    <mergeCell ref="AB492:AD492"/>
    <mergeCell ref="D493:I493"/>
    <mergeCell ref="J493:L493"/>
    <mergeCell ref="M493:O493"/>
    <mergeCell ref="P493:R493"/>
    <mergeCell ref="S493:U493"/>
    <mergeCell ref="V493:X493"/>
    <mergeCell ref="Y493:AA493"/>
    <mergeCell ref="AB493:AD493"/>
    <mergeCell ref="D484:I484"/>
    <mergeCell ref="J484:L484"/>
    <mergeCell ref="M484:O484"/>
    <mergeCell ref="P484:R484"/>
    <mergeCell ref="S484:U484"/>
    <mergeCell ref="V484:X484"/>
    <mergeCell ref="Y484:AA484"/>
    <mergeCell ref="AB484:AD484"/>
    <mergeCell ref="D485:I485"/>
    <mergeCell ref="J485:L485"/>
    <mergeCell ref="M485:O485"/>
    <mergeCell ref="P485:R485"/>
    <mergeCell ref="S485:U485"/>
    <mergeCell ref="V485:X485"/>
    <mergeCell ref="Y485:AA485"/>
    <mergeCell ref="AB485:AD485"/>
    <mergeCell ref="D486:I486"/>
    <mergeCell ref="J486:L486"/>
    <mergeCell ref="M486:O486"/>
    <mergeCell ref="P486:R486"/>
    <mergeCell ref="S486:U486"/>
    <mergeCell ref="V486:X486"/>
    <mergeCell ref="Y486:AA486"/>
    <mergeCell ref="AB486:AD486"/>
    <mergeCell ref="D487:I487"/>
    <mergeCell ref="J487:L487"/>
    <mergeCell ref="M487:O487"/>
    <mergeCell ref="P487:R487"/>
    <mergeCell ref="S487:U487"/>
    <mergeCell ref="V487:X487"/>
    <mergeCell ref="Y487:AA487"/>
    <mergeCell ref="AB487:AD487"/>
    <mergeCell ref="D488:I488"/>
    <mergeCell ref="J488:L488"/>
    <mergeCell ref="M488:O488"/>
    <mergeCell ref="P488:R488"/>
    <mergeCell ref="S488:U488"/>
    <mergeCell ref="V488:X488"/>
    <mergeCell ref="Y488:AA488"/>
    <mergeCell ref="AB488:AD488"/>
    <mergeCell ref="D479:I479"/>
    <mergeCell ref="J479:L479"/>
    <mergeCell ref="M479:O479"/>
    <mergeCell ref="P479:R479"/>
    <mergeCell ref="S479:U479"/>
    <mergeCell ref="V479:X479"/>
    <mergeCell ref="Y479:AA479"/>
    <mergeCell ref="AB479:AD479"/>
    <mergeCell ref="D480:I480"/>
    <mergeCell ref="J480:L480"/>
    <mergeCell ref="M480:O480"/>
    <mergeCell ref="P480:R480"/>
    <mergeCell ref="S480:U480"/>
    <mergeCell ref="V480:X480"/>
    <mergeCell ref="Y480:AA480"/>
    <mergeCell ref="AB480:AD480"/>
    <mergeCell ref="D481:I481"/>
    <mergeCell ref="J481:L481"/>
    <mergeCell ref="M481:O481"/>
    <mergeCell ref="P481:R481"/>
    <mergeCell ref="S481:U481"/>
    <mergeCell ref="V481:X481"/>
    <mergeCell ref="Y481:AA481"/>
    <mergeCell ref="AB481:AD481"/>
    <mergeCell ref="D482:I482"/>
    <mergeCell ref="J482:L482"/>
    <mergeCell ref="M482:O482"/>
    <mergeCell ref="P482:R482"/>
    <mergeCell ref="S482:U482"/>
    <mergeCell ref="V482:X482"/>
    <mergeCell ref="Y482:AA482"/>
    <mergeCell ref="AB482:AD482"/>
    <mergeCell ref="D483:I483"/>
    <mergeCell ref="J483:L483"/>
    <mergeCell ref="M483:O483"/>
    <mergeCell ref="P483:R483"/>
    <mergeCell ref="S483:U483"/>
    <mergeCell ref="V483:X483"/>
    <mergeCell ref="Y483:AA483"/>
    <mergeCell ref="AB483:AD483"/>
    <mergeCell ref="D474:I474"/>
    <mergeCell ref="J474:L474"/>
    <mergeCell ref="M474:O474"/>
    <mergeCell ref="P474:R474"/>
    <mergeCell ref="S474:U474"/>
    <mergeCell ref="V474:X474"/>
    <mergeCell ref="Y474:AA474"/>
    <mergeCell ref="AB474:AD474"/>
    <mergeCell ref="D475:I475"/>
    <mergeCell ref="J475:L475"/>
    <mergeCell ref="M475:O475"/>
    <mergeCell ref="P475:R475"/>
    <mergeCell ref="S475:U475"/>
    <mergeCell ref="V475:X475"/>
    <mergeCell ref="Y475:AA475"/>
    <mergeCell ref="AB475:AD475"/>
    <mergeCell ref="D476:I476"/>
    <mergeCell ref="J476:L476"/>
    <mergeCell ref="M476:O476"/>
    <mergeCell ref="P476:R476"/>
    <mergeCell ref="S476:U476"/>
    <mergeCell ref="V476:X476"/>
    <mergeCell ref="Y476:AA476"/>
    <mergeCell ref="AB476:AD476"/>
    <mergeCell ref="D477:I477"/>
    <mergeCell ref="J477:L477"/>
    <mergeCell ref="M477:O477"/>
    <mergeCell ref="P477:R477"/>
    <mergeCell ref="S477:U477"/>
    <mergeCell ref="V477:X477"/>
    <mergeCell ref="Y477:AA477"/>
    <mergeCell ref="AB477:AD477"/>
    <mergeCell ref="D478:I478"/>
    <mergeCell ref="J478:L478"/>
    <mergeCell ref="M478:O478"/>
    <mergeCell ref="P478:R478"/>
    <mergeCell ref="S478:U478"/>
    <mergeCell ref="V478:X478"/>
    <mergeCell ref="Y478:AA478"/>
    <mergeCell ref="AB478:AD478"/>
    <mergeCell ref="D469:I469"/>
    <mergeCell ref="J469:L469"/>
    <mergeCell ref="M469:O469"/>
    <mergeCell ref="P469:R469"/>
    <mergeCell ref="S469:U469"/>
    <mergeCell ref="V469:X469"/>
    <mergeCell ref="Y469:AA469"/>
    <mergeCell ref="AB469:AD469"/>
    <mergeCell ref="D470:I470"/>
    <mergeCell ref="J470:L470"/>
    <mergeCell ref="M470:O470"/>
    <mergeCell ref="P470:R470"/>
    <mergeCell ref="S470:U470"/>
    <mergeCell ref="V470:X470"/>
    <mergeCell ref="Y470:AA470"/>
    <mergeCell ref="AB470:AD470"/>
    <mergeCell ref="D471:I471"/>
    <mergeCell ref="J471:L471"/>
    <mergeCell ref="M471:O471"/>
    <mergeCell ref="P471:R471"/>
    <mergeCell ref="S471:U471"/>
    <mergeCell ref="V471:X471"/>
    <mergeCell ref="Y471:AA471"/>
    <mergeCell ref="AB471:AD471"/>
    <mergeCell ref="D472:I472"/>
    <mergeCell ref="J472:L472"/>
    <mergeCell ref="M472:O472"/>
    <mergeCell ref="P472:R472"/>
    <mergeCell ref="S472:U472"/>
    <mergeCell ref="V472:X472"/>
    <mergeCell ref="Y472:AA472"/>
    <mergeCell ref="AB472:AD472"/>
    <mergeCell ref="D473:I473"/>
    <mergeCell ref="J473:L473"/>
    <mergeCell ref="M473:O473"/>
    <mergeCell ref="P473:R473"/>
    <mergeCell ref="S473:U473"/>
    <mergeCell ref="V473:X473"/>
    <mergeCell ref="Y473:AA473"/>
    <mergeCell ref="AB473:AD473"/>
    <mergeCell ref="D464:I464"/>
    <mergeCell ref="J464:L464"/>
    <mergeCell ref="M464:O464"/>
    <mergeCell ref="P464:R464"/>
    <mergeCell ref="S464:U464"/>
    <mergeCell ref="V464:X464"/>
    <mergeCell ref="Y464:AA464"/>
    <mergeCell ref="AB464:AD464"/>
    <mergeCell ref="D465:I465"/>
    <mergeCell ref="J465:L465"/>
    <mergeCell ref="M465:O465"/>
    <mergeCell ref="P465:R465"/>
    <mergeCell ref="S465:U465"/>
    <mergeCell ref="V465:X465"/>
    <mergeCell ref="Y465:AA465"/>
    <mergeCell ref="AB465:AD465"/>
    <mergeCell ref="D466:I466"/>
    <mergeCell ref="J466:L466"/>
    <mergeCell ref="M466:O466"/>
    <mergeCell ref="P466:R466"/>
    <mergeCell ref="S466:U466"/>
    <mergeCell ref="V466:X466"/>
    <mergeCell ref="Y466:AA466"/>
    <mergeCell ref="AB466:AD466"/>
    <mergeCell ref="D467:I467"/>
    <mergeCell ref="J467:L467"/>
    <mergeCell ref="M467:O467"/>
    <mergeCell ref="P467:R467"/>
    <mergeCell ref="S467:U467"/>
    <mergeCell ref="V467:X467"/>
    <mergeCell ref="Y467:AA467"/>
    <mergeCell ref="AB467:AD467"/>
    <mergeCell ref="D468:I468"/>
    <mergeCell ref="J468:L468"/>
    <mergeCell ref="M468:O468"/>
    <mergeCell ref="P468:R468"/>
    <mergeCell ref="S468:U468"/>
    <mergeCell ref="V468:X468"/>
    <mergeCell ref="Y468:AA468"/>
    <mergeCell ref="AB468:AD468"/>
    <mergeCell ref="D459:I459"/>
    <mergeCell ref="J459:L459"/>
    <mergeCell ref="M459:O459"/>
    <mergeCell ref="P459:R459"/>
    <mergeCell ref="S459:U459"/>
    <mergeCell ref="V459:X459"/>
    <mergeCell ref="Y459:AA459"/>
    <mergeCell ref="AB459:AD459"/>
    <mergeCell ref="D460:I460"/>
    <mergeCell ref="J460:L460"/>
    <mergeCell ref="M460:O460"/>
    <mergeCell ref="P460:R460"/>
    <mergeCell ref="S460:U460"/>
    <mergeCell ref="V460:X460"/>
    <mergeCell ref="Y460:AA460"/>
    <mergeCell ref="AB460:AD460"/>
    <mergeCell ref="D461:I461"/>
    <mergeCell ref="J461:L461"/>
    <mergeCell ref="M461:O461"/>
    <mergeCell ref="P461:R461"/>
    <mergeCell ref="S461:U461"/>
    <mergeCell ref="V461:X461"/>
    <mergeCell ref="Y461:AA461"/>
    <mergeCell ref="AB461:AD461"/>
    <mergeCell ref="D462:I462"/>
    <mergeCell ref="J462:L462"/>
    <mergeCell ref="M462:O462"/>
    <mergeCell ref="P462:R462"/>
    <mergeCell ref="S462:U462"/>
    <mergeCell ref="V462:X462"/>
    <mergeCell ref="Y462:AA462"/>
    <mergeCell ref="AB462:AD462"/>
    <mergeCell ref="D463:I463"/>
    <mergeCell ref="J463:L463"/>
    <mergeCell ref="M463:O463"/>
    <mergeCell ref="P463:R463"/>
    <mergeCell ref="S463:U463"/>
    <mergeCell ref="V463:X463"/>
    <mergeCell ref="Y463:AA463"/>
    <mergeCell ref="AB463:AD463"/>
    <mergeCell ref="D454:I454"/>
    <mergeCell ref="J454:L454"/>
    <mergeCell ref="M454:O454"/>
    <mergeCell ref="P454:R454"/>
    <mergeCell ref="S454:U454"/>
    <mergeCell ref="V454:X454"/>
    <mergeCell ref="Y454:AA454"/>
    <mergeCell ref="AB454:AD454"/>
    <mergeCell ref="D455:I455"/>
    <mergeCell ref="J455:L455"/>
    <mergeCell ref="M455:O455"/>
    <mergeCell ref="P455:R455"/>
    <mergeCell ref="S455:U455"/>
    <mergeCell ref="V455:X455"/>
    <mergeCell ref="Y455:AA455"/>
    <mergeCell ref="AB455:AD455"/>
    <mergeCell ref="D456:I456"/>
    <mergeCell ref="J456:L456"/>
    <mergeCell ref="M456:O456"/>
    <mergeCell ref="P456:R456"/>
    <mergeCell ref="S456:U456"/>
    <mergeCell ref="V456:X456"/>
    <mergeCell ref="Y456:AA456"/>
    <mergeCell ref="AB456:AD456"/>
    <mergeCell ref="D457:I457"/>
    <mergeCell ref="J457:L457"/>
    <mergeCell ref="M457:O457"/>
    <mergeCell ref="P457:R457"/>
    <mergeCell ref="S457:U457"/>
    <mergeCell ref="V457:X457"/>
    <mergeCell ref="Y457:AA457"/>
    <mergeCell ref="AB457:AD457"/>
    <mergeCell ref="D458:I458"/>
    <mergeCell ref="J458:L458"/>
    <mergeCell ref="M458:O458"/>
    <mergeCell ref="P458:R458"/>
    <mergeCell ref="S458:U458"/>
    <mergeCell ref="V458:X458"/>
    <mergeCell ref="Y458:AA458"/>
    <mergeCell ref="AB458:AD458"/>
    <mergeCell ref="D449:I449"/>
    <mergeCell ref="J449:L449"/>
    <mergeCell ref="M449:O449"/>
    <mergeCell ref="P449:R449"/>
    <mergeCell ref="S449:U449"/>
    <mergeCell ref="V449:X449"/>
    <mergeCell ref="Y449:AA449"/>
    <mergeCell ref="AB449:AD449"/>
    <mergeCell ref="D450:I450"/>
    <mergeCell ref="J450:L450"/>
    <mergeCell ref="M450:O450"/>
    <mergeCell ref="P450:R450"/>
    <mergeCell ref="S450:U450"/>
    <mergeCell ref="V450:X450"/>
    <mergeCell ref="Y450:AA450"/>
    <mergeCell ref="AB450:AD450"/>
    <mergeCell ref="D451:I451"/>
    <mergeCell ref="J451:L451"/>
    <mergeCell ref="M451:O451"/>
    <mergeCell ref="P451:R451"/>
    <mergeCell ref="S451:U451"/>
    <mergeCell ref="V451:X451"/>
    <mergeCell ref="Y451:AA451"/>
    <mergeCell ref="AB451:AD451"/>
    <mergeCell ref="D452:I452"/>
    <mergeCell ref="J452:L452"/>
    <mergeCell ref="M452:O452"/>
    <mergeCell ref="P452:R452"/>
    <mergeCell ref="S452:U452"/>
    <mergeCell ref="V452:X452"/>
    <mergeCell ref="Y452:AA452"/>
    <mergeCell ref="AB452:AD452"/>
    <mergeCell ref="D453:I453"/>
    <mergeCell ref="J453:L453"/>
    <mergeCell ref="M453:O453"/>
    <mergeCell ref="P453:R453"/>
    <mergeCell ref="S453:U453"/>
    <mergeCell ref="V453:X453"/>
    <mergeCell ref="Y453:AA453"/>
    <mergeCell ref="AB453:AD453"/>
    <mergeCell ref="D444:I444"/>
    <mergeCell ref="J444:L444"/>
    <mergeCell ref="M444:O444"/>
    <mergeCell ref="P444:R444"/>
    <mergeCell ref="S444:U444"/>
    <mergeCell ref="V444:X444"/>
    <mergeCell ref="Y444:AA444"/>
    <mergeCell ref="AB444:AD444"/>
    <mergeCell ref="D445:I445"/>
    <mergeCell ref="J445:L445"/>
    <mergeCell ref="M445:O445"/>
    <mergeCell ref="P445:R445"/>
    <mergeCell ref="S445:U445"/>
    <mergeCell ref="V445:X445"/>
    <mergeCell ref="Y445:AA445"/>
    <mergeCell ref="AB445:AD445"/>
    <mergeCell ref="D446:I446"/>
    <mergeCell ref="J446:L446"/>
    <mergeCell ref="M446:O446"/>
    <mergeCell ref="P446:R446"/>
    <mergeCell ref="S446:U446"/>
    <mergeCell ref="V446:X446"/>
    <mergeCell ref="Y446:AA446"/>
    <mergeCell ref="AB446:AD446"/>
    <mergeCell ref="D447:I447"/>
    <mergeCell ref="J447:L447"/>
    <mergeCell ref="M447:O447"/>
    <mergeCell ref="P447:R447"/>
    <mergeCell ref="S447:U447"/>
    <mergeCell ref="V447:X447"/>
    <mergeCell ref="Y447:AA447"/>
    <mergeCell ref="AB447:AD447"/>
    <mergeCell ref="D448:I448"/>
    <mergeCell ref="J448:L448"/>
    <mergeCell ref="M448:O448"/>
    <mergeCell ref="P448:R448"/>
    <mergeCell ref="S448:U448"/>
    <mergeCell ref="V448:X448"/>
    <mergeCell ref="Y448:AA448"/>
    <mergeCell ref="AB448:AD448"/>
    <mergeCell ref="D439:I439"/>
    <mergeCell ref="J439:L439"/>
    <mergeCell ref="M439:O439"/>
    <mergeCell ref="P439:R439"/>
    <mergeCell ref="S439:U439"/>
    <mergeCell ref="V439:X439"/>
    <mergeCell ref="Y439:AA439"/>
    <mergeCell ref="AB439:AD439"/>
    <mergeCell ref="D440:I440"/>
    <mergeCell ref="J440:L440"/>
    <mergeCell ref="M440:O440"/>
    <mergeCell ref="P440:R440"/>
    <mergeCell ref="S440:U440"/>
    <mergeCell ref="V440:X440"/>
    <mergeCell ref="Y440:AA440"/>
    <mergeCell ref="AB440:AD440"/>
    <mergeCell ref="D441:I441"/>
    <mergeCell ref="J441:L441"/>
    <mergeCell ref="M441:O441"/>
    <mergeCell ref="P441:R441"/>
    <mergeCell ref="S441:U441"/>
    <mergeCell ref="V441:X441"/>
    <mergeCell ref="Y441:AA441"/>
    <mergeCell ref="AB441:AD441"/>
    <mergeCell ref="D442:I442"/>
    <mergeCell ref="J442:L442"/>
    <mergeCell ref="M442:O442"/>
    <mergeCell ref="P442:R442"/>
    <mergeCell ref="S442:U442"/>
    <mergeCell ref="V442:X442"/>
    <mergeCell ref="Y442:AA442"/>
    <mergeCell ref="AB442:AD442"/>
    <mergeCell ref="D443:I443"/>
    <mergeCell ref="J443:L443"/>
    <mergeCell ref="M443:O443"/>
    <mergeCell ref="P443:R443"/>
    <mergeCell ref="S443:U443"/>
    <mergeCell ref="V443:X443"/>
    <mergeCell ref="Y443:AA443"/>
    <mergeCell ref="AB443:AD443"/>
    <mergeCell ref="D434:I434"/>
    <mergeCell ref="J434:L434"/>
    <mergeCell ref="M434:O434"/>
    <mergeCell ref="P434:R434"/>
    <mergeCell ref="S434:U434"/>
    <mergeCell ref="V434:X434"/>
    <mergeCell ref="Y434:AA434"/>
    <mergeCell ref="AB434:AD434"/>
    <mergeCell ref="D435:I435"/>
    <mergeCell ref="J435:L435"/>
    <mergeCell ref="M435:O435"/>
    <mergeCell ref="P435:R435"/>
    <mergeCell ref="S435:U435"/>
    <mergeCell ref="V435:X435"/>
    <mergeCell ref="Y435:AA435"/>
    <mergeCell ref="AB435:AD435"/>
    <mergeCell ref="D436:I436"/>
    <mergeCell ref="J436:L436"/>
    <mergeCell ref="M436:O436"/>
    <mergeCell ref="P436:R436"/>
    <mergeCell ref="S436:U436"/>
    <mergeCell ref="V436:X436"/>
    <mergeCell ref="Y436:AA436"/>
    <mergeCell ref="AB436:AD436"/>
    <mergeCell ref="D437:I437"/>
    <mergeCell ref="J437:L437"/>
    <mergeCell ref="M437:O437"/>
    <mergeCell ref="P437:R437"/>
    <mergeCell ref="S437:U437"/>
    <mergeCell ref="V437:X437"/>
    <mergeCell ref="Y437:AA437"/>
    <mergeCell ref="AB437:AD437"/>
    <mergeCell ref="D438:I438"/>
    <mergeCell ref="J438:L438"/>
    <mergeCell ref="M438:O438"/>
    <mergeCell ref="P438:R438"/>
    <mergeCell ref="S438:U438"/>
    <mergeCell ref="V438:X438"/>
    <mergeCell ref="Y438:AA438"/>
    <mergeCell ref="AB438:AD438"/>
    <mergeCell ref="D384:L384"/>
    <mergeCell ref="M384:R384"/>
    <mergeCell ref="D385:L385"/>
    <mergeCell ref="M385:R385"/>
    <mergeCell ref="D386:L386"/>
    <mergeCell ref="M386:R386"/>
    <mergeCell ref="C389:E389"/>
    <mergeCell ref="F389:AD389"/>
    <mergeCell ref="C391:E391"/>
    <mergeCell ref="F391:AD391"/>
    <mergeCell ref="C393:AD393"/>
    <mergeCell ref="C394:AD394"/>
    <mergeCell ref="B401:AD401"/>
    <mergeCell ref="B402:AD402"/>
    <mergeCell ref="C403:AD403"/>
    <mergeCell ref="B404:AD404"/>
    <mergeCell ref="C405:AD405"/>
    <mergeCell ref="C406:AD406"/>
    <mergeCell ref="C407:AD407"/>
    <mergeCell ref="C408:AD408"/>
    <mergeCell ref="C409:AD409"/>
    <mergeCell ref="B411:AD411"/>
    <mergeCell ref="C412:AD412"/>
    <mergeCell ref="C413:AD413"/>
    <mergeCell ref="D415:AD415"/>
    <mergeCell ref="M416:AD416"/>
    <mergeCell ref="C420:AD420"/>
    <mergeCell ref="C421:AD421"/>
    <mergeCell ref="B428:AD428"/>
    <mergeCell ref="C429:AD429"/>
    <mergeCell ref="C431:I433"/>
    <mergeCell ref="J431:AD431"/>
    <mergeCell ref="J432:L433"/>
    <mergeCell ref="M432:O433"/>
    <mergeCell ref="P432:R433"/>
    <mergeCell ref="S432:U433"/>
    <mergeCell ref="V432:AA432"/>
    <mergeCell ref="AB432:AD433"/>
    <mergeCell ref="V433:X433"/>
    <mergeCell ref="Y433:AA433"/>
    <mergeCell ref="B395:AD395"/>
    <mergeCell ref="B396:AD396"/>
    <mergeCell ref="B397:AD397"/>
    <mergeCell ref="B398:AD398"/>
    <mergeCell ref="B399:AD399"/>
    <mergeCell ref="B400:AD400"/>
    <mergeCell ref="B423:AD423"/>
    <mergeCell ref="B424:AD424"/>
    <mergeCell ref="D353:N353"/>
    <mergeCell ref="O353:P353"/>
    <mergeCell ref="Q353:R353"/>
    <mergeCell ref="S353:T353"/>
    <mergeCell ref="U353:V353"/>
    <mergeCell ref="W353:X353"/>
    <mergeCell ref="Y353:Z353"/>
    <mergeCell ref="AA353:AB353"/>
    <mergeCell ref="AC353:AD353"/>
    <mergeCell ref="D354:N354"/>
    <mergeCell ref="O354:P354"/>
    <mergeCell ref="Q354:R354"/>
    <mergeCell ref="S354:T354"/>
    <mergeCell ref="U354:V354"/>
    <mergeCell ref="W354:X354"/>
    <mergeCell ref="Y354:Z354"/>
    <mergeCell ref="AA354:AB354"/>
    <mergeCell ref="AC354:AD354"/>
    <mergeCell ref="C372:AD372"/>
    <mergeCell ref="C373:AD373"/>
    <mergeCell ref="C374:AD374"/>
    <mergeCell ref="C375:AD375"/>
    <mergeCell ref="AA377:AD377"/>
    <mergeCell ref="C379:L380"/>
    <mergeCell ref="M379:R380"/>
    <mergeCell ref="S379:X379"/>
    <mergeCell ref="Y379:AD379"/>
    <mergeCell ref="D381:L381"/>
    <mergeCell ref="M381:R381"/>
    <mergeCell ref="D382:L382"/>
    <mergeCell ref="M382:R382"/>
    <mergeCell ref="D383:L383"/>
    <mergeCell ref="M383:R383"/>
    <mergeCell ref="O355:P355"/>
    <mergeCell ref="Q355:R355"/>
    <mergeCell ref="S355:T355"/>
    <mergeCell ref="U355:V355"/>
    <mergeCell ref="W355:X355"/>
    <mergeCell ref="Y355:Z355"/>
    <mergeCell ref="AA355:AB355"/>
    <mergeCell ref="AC355:AD355"/>
    <mergeCell ref="C357:E357"/>
    <mergeCell ref="F357:AD357"/>
    <mergeCell ref="C359:AD359"/>
    <mergeCell ref="C360:AD360"/>
    <mergeCell ref="B367:AD367"/>
    <mergeCell ref="C368:AD368"/>
    <mergeCell ref="C369:AD369"/>
    <mergeCell ref="C370:AD370"/>
    <mergeCell ref="C371:AD371"/>
    <mergeCell ref="B361:AD361"/>
    <mergeCell ref="B362:AD362"/>
    <mergeCell ref="B363:AD363"/>
    <mergeCell ref="B364:AD364"/>
    <mergeCell ref="B365:AD365"/>
    <mergeCell ref="C333:E333"/>
    <mergeCell ref="F333:AD333"/>
    <mergeCell ref="C335:AD335"/>
    <mergeCell ref="C336:AD336"/>
    <mergeCell ref="B343:AD343"/>
    <mergeCell ref="C344:AD344"/>
    <mergeCell ref="C345:AD345"/>
    <mergeCell ref="C346:AD346"/>
    <mergeCell ref="C347:AD347"/>
    <mergeCell ref="C349:N350"/>
    <mergeCell ref="O349:AD349"/>
    <mergeCell ref="O350:P350"/>
    <mergeCell ref="Q350:R350"/>
    <mergeCell ref="S350:T350"/>
    <mergeCell ref="U350:V350"/>
    <mergeCell ref="W350:X350"/>
    <mergeCell ref="Y350:Z350"/>
    <mergeCell ref="AA350:AB350"/>
    <mergeCell ref="AC350:AD350"/>
    <mergeCell ref="D351:N351"/>
    <mergeCell ref="O351:P351"/>
    <mergeCell ref="Q351:R351"/>
    <mergeCell ref="S351:T351"/>
    <mergeCell ref="U351:V351"/>
    <mergeCell ref="W351:X351"/>
    <mergeCell ref="Y351:Z351"/>
    <mergeCell ref="AA351:AB351"/>
    <mergeCell ref="AC351:AD351"/>
    <mergeCell ref="D352:N352"/>
    <mergeCell ref="O352:P352"/>
    <mergeCell ref="Q352:R352"/>
    <mergeCell ref="S352:T352"/>
    <mergeCell ref="U352:V352"/>
    <mergeCell ref="W352:X352"/>
    <mergeCell ref="Y352:Z352"/>
    <mergeCell ref="AA352:AB352"/>
    <mergeCell ref="AC352:AD352"/>
    <mergeCell ref="B338:AD338"/>
    <mergeCell ref="B339:AD339"/>
    <mergeCell ref="B340:AD340"/>
    <mergeCell ref="B341:AD341"/>
    <mergeCell ref="Y328:AA328"/>
    <mergeCell ref="AB328:AD328"/>
    <mergeCell ref="D327:L327"/>
    <mergeCell ref="M327:O327"/>
    <mergeCell ref="P327:R327"/>
    <mergeCell ref="S327:U327"/>
    <mergeCell ref="V327:X327"/>
    <mergeCell ref="Y327:AA327"/>
    <mergeCell ref="P329:R329"/>
    <mergeCell ref="S329:U329"/>
    <mergeCell ref="V329:X329"/>
    <mergeCell ref="Y329:AA329"/>
    <mergeCell ref="AB327:AD327"/>
    <mergeCell ref="D328:L328"/>
    <mergeCell ref="M328:O328"/>
    <mergeCell ref="P328:R328"/>
    <mergeCell ref="S328:U328"/>
    <mergeCell ref="V328:X328"/>
    <mergeCell ref="AB329:AD329"/>
    <mergeCell ref="D330:L330"/>
    <mergeCell ref="M330:O330"/>
    <mergeCell ref="P330:R330"/>
    <mergeCell ref="S330:U330"/>
    <mergeCell ref="V330:X330"/>
    <mergeCell ref="Y330:AA330"/>
    <mergeCell ref="AB330:AD330"/>
    <mergeCell ref="D329:L329"/>
    <mergeCell ref="M329:O329"/>
    <mergeCell ref="M331:O331"/>
    <mergeCell ref="P331:R331"/>
    <mergeCell ref="S331:U331"/>
    <mergeCell ref="V331:X331"/>
    <mergeCell ref="Y331:AA331"/>
    <mergeCell ref="AB331:AD331"/>
    <mergeCell ref="Y304:Z304"/>
    <mergeCell ref="AA304:AB304"/>
    <mergeCell ref="AC304:AD304"/>
    <mergeCell ref="D304:H304"/>
    <mergeCell ref="I304:J304"/>
    <mergeCell ref="K304:L304"/>
    <mergeCell ref="M304:N304"/>
    <mergeCell ref="O304:P304"/>
    <mergeCell ref="Q304:R304"/>
    <mergeCell ref="O305:P305"/>
    <mergeCell ref="Q305:R305"/>
    <mergeCell ref="S305:T305"/>
    <mergeCell ref="S304:T304"/>
    <mergeCell ref="U304:V304"/>
    <mergeCell ref="W304:X304"/>
    <mergeCell ref="U305:V305"/>
    <mergeCell ref="W305:X305"/>
    <mergeCell ref="Y305:Z305"/>
    <mergeCell ref="AA305:AB305"/>
    <mergeCell ref="AC305:AD305"/>
    <mergeCell ref="C307:E307"/>
    <mergeCell ref="F307:AD307"/>
    <mergeCell ref="I305:J305"/>
    <mergeCell ref="K305:L305"/>
    <mergeCell ref="M305:N305"/>
    <mergeCell ref="C309:AD309"/>
    <mergeCell ref="C310:AD310"/>
    <mergeCell ref="B317:AD317"/>
    <mergeCell ref="C318:AD318"/>
    <mergeCell ref="C319:AD319"/>
    <mergeCell ref="C320:AD320"/>
    <mergeCell ref="C325:L326"/>
    <mergeCell ref="M325:AD325"/>
    <mergeCell ref="M326:O326"/>
    <mergeCell ref="P326:R326"/>
    <mergeCell ref="S326:U326"/>
    <mergeCell ref="V326:X326"/>
    <mergeCell ref="Y326:AA326"/>
    <mergeCell ref="AB326:AD326"/>
    <mergeCell ref="C321:AD321"/>
    <mergeCell ref="AA323:AD323"/>
    <mergeCell ref="B311:AD311"/>
    <mergeCell ref="B315:AD315"/>
    <mergeCell ref="B312:AD312"/>
    <mergeCell ref="B313:AD313"/>
    <mergeCell ref="B314:AD314"/>
    <mergeCell ref="D301:H301"/>
    <mergeCell ref="I301:J301"/>
    <mergeCell ref="K301:L301"/>
    <mergeCell ref="M301:N301"/>
    <mergeCell ref="O301:P301"/>
    <mergeCell ref="Q301:R301"/>
    <mergeCell ref="S301:T301"/>
    <mergeCell ref="U301:V301"/>
    <mergeCell ref="W301:X301"/>
    <mergeCell ref="Y301:Z301"/>
    <mergeCell ref="AA301:AB301"/>
    <mergeCell ref="AC301:AD301"/>
    <mergeCell ref="D302:H302"/>
    <mergeCell ref="I302:J302"/>
    <mergeCell ref="K302:L302"/>
    <mergeCell ref="M302:N302"/>
    <mergeCell ref="O302:P302"/>
    <mergeCell ref="Q302:R302"/>
    <mergeCell ref="S302:T302"/>
    <mergeCell ref="U302:V302"/>
    <mergeCell ref="W302:X302"/>
    <mergeCell ref="Y302:Z302"/>
    <mergeCell ref="AA302:AB302"/>
    <mergeCell ref="AC302:AD302"/>
    <mergeCell ref="D303:H303"/>
    <mergeCell ref="I303:J303"/>
    <mergeCell ref="K303:L303"/>
    <mergeCell ref="M303:N303"/>
    <mergeCell ref="O303:P303"/>
    <mergeCell ref="Q303:R303"/>
    <mergeCell ref="S303:T303"/>
    <mergeCell ref="U303:V303"/>
    <mergeCell ref="W303:X303"/>
    <mergeCell ref="Y303:Z303"/>
    <mergeCell ref="AA303:AB303"/>
    <mergeCell ref="AC303:AD303"/>
    <mergeCell ref="D282:J282"/>
    <mergeCell ref="K282:P282"/>
    <mergeCell ref="Q282:R282"/>
    <mergeCell ref="S282:T282"/>
    <mergeCell ref="U282:W282"/>
    <mergeCell ref="X282:Z282"/>
    <mergeCell ref="AA282:AB282"/>
    <mergeCell ref="AC282:AD282"/>
    <mergeCell ref="D283:J283"/>
    <mergeCell ref="K283:P283"/>
    <mergeCell ref="Q283:R283"/>
    <mergeCell ref="S283:T283"/>
    <mergeCell ref="U283:W283"/>
    <mergeCell ref="X283:Z283"/>
    <mergeCell ref="AA283:AB283"/>
    <mergeCell ref="AC283:AD283"/>
    <mergeCell ref="C285:F285"/>
    <mergeCell ref="G285:AD285"/>
    <mergeCell ref="C287:AD287"/>
    <mergeCell ref="C288:AD288"/>
    <mergeCell ref="B295:AD295"/>
    <mergeCell ref="C296:AD296"/>
    <mergeCell ref="C297:AD297"/>
    <mergeCell ref="C299:H300"/>
    <mergeCell ref="I299:AD299"/>
    <mergeCell ref="I300:J300"/>
    <mergeCell ref="K300:L300"/>
    <mergeCell ref="M300:N300"/>
    <mergeCell ref="O300:P300"/>
    <mergeCell ref="Q300:R300"/>
    <mergeCell ref="S300:T300"/>
    <mergeCell ref="U300:V300"/>
    <mergeCell ref="W300:X300"/>
    <mergeCell ref="Y300:Z300"/>
    <mergeCell ref="AA300:AB300"/>
    <mergeCell ref="AC300:AD300"/>
    <mergeCell ref="B293:AD293"/>
    <mergeCell ref="B290:AD290"/>
    <mergeCell ref="B291:AD291"/>
    <mergeCell ref="B292:AD292"/>
    <mergeCell ref="C263:F263"/>
    <mergeCell ref="G263:AD263"/>
    <mergeCell ref="C265:AD265"/>
    <mergeCell ref="C266:AD266"/>
    <mergeCell ref="B273:AD273"/>
    <mergeCell ref="C274:AD274"/>
    <mergeCell ref="C275:AD275"/>
    <mergeCell ref="C276:AD276"/>
    <mergeCell ref="C278:J279"/>
    <mergeCell ref="K278:P279"/>
    <mergeCell ref="Q278:AD278"/>
    <mergeCell ref="Q279:R279"/>
    <mergeCell ref="S279:T279"/>
    <mergeCell ref="U279:W279"/>
    <mergeCell ref="X279:Z279"/>
    <mergeCell ref="AA279:AB279"/>
    <mergeCell ref="AC279:AD279"/>
    <mergeCell ref="D280:J280"/>
    <mergeCell ref="K280:P280"/>
    <mergeCell ref="Q280:R280"/>
    <mergeCell ref="S280:T280"/>
    <mergeCell ref="U280:W280"/>
    <mergeCell ref="X280:Z280"/>
    <mergeCell ref="AA280:AB280"/>
    <mergeCell ref="AC280:AD280"/>
    <mergeCell ref="D281:J281"/>
    <mergeCell ref="K281:P281"/>
    <mergeCell ref="Q281:R281"/>
    <mergeCell ref="S281:T281"/>
    <mergeCell ref="U281:W281"/>
    <mergeCell ref="X281:Z281"/>
    <mergeCell ref="AA281:AB281"/>
    <mergeCell ref="AC281:AD281"/>
    <mergeCell ref="B267:AD267"/>
    <mergeCell ref="B268:AD268"/>
    <mergeCell ref="B269:AD269"/>
    <mergeCell ref="B270:AD270"/>
    <mergeCell ref="B271:AD271"/>
    <mergeCell ref="D258:J258"/>
    <mergeCell ref="K258:P258"/>
    <mergeCell ref="Q258:R258"/>
    <mergeCell ref="S258:T258"/>
    <mergeCell ref="U258:V258"/>
    <mergeCell ref="W258:X258"/>
    <mergeCell ref="Y258:Z258"/>
    <mergeCell ref="AA258:AB258"/>
    <mergeCell ref="AC258:AD258"/>
    <mergeCell ref="D259:J259"/>
    <mergeCell ref="K259:P259"/>
    <mergeCell ref="Q259:R259"/>
    <mergeCell ref="S259:T259"/>
    <mergeCell ref="U259:V259"/>
    <mergeCell ref="W259:X259"/>
    <mergeCell ref="Y259:Z259"/>
    <mergeCell ref="AA259:AB259"/>
    <mergeCell ref="AC259:AD259"/>
    <mergeCell ref="D260:J260"/>
    <mergeCell ref="K260:P260"/>
    <mergeCell ref="Q260:R260"/>
    <mergeCell ref="S260:T260"/>
    <mergeCell ref="U260:V260"/>
    <mergeCell ref="W260:X260"/>
    <mergeCell ref="Y260:Z260"/>
    <mergeCell ref="AA260:AB260"/>
    <mergeCell ref="AC260:AD260"/>
    <mergeCell ref="D261:J261"/>
    <mergeCell ref="K261:P261"/>
    <mergeCell ref="Q261:R261"/>
    <mergeCell ref="S261:T261"/>
    <mergeCell ref="U261:V261"/>
    <mergeCell ref="W261:X261"/>
    <mergeCell ref="Y261:Z261"/>
    <mergeCell ref="AA261:AB261"/>
    <mergeCell ref="AC261:AD261"/>
    <mergeCell ref="C229:AD229"/>
    <mergeCell ref="D230:AD230"/>
    <mergeCell ref="D231:AD231"/>
    <mergeCell ref="D232:AD232"/>
    <mergeCell ref="D233:AD233"/>
    <mergeCell ref="D234:AD234"/>
    <mergeCell ref="C236:AD236"/>
    <mergeCell ref="C237:AD237"/>
    <mergeCell ref="B244:AD244"/>
    <mergeCell ref="B245:AD245"/>
    <mergeCell ref="C246:AD246"/>
    <mergeCell ref="C247:AD247"/>
    <mergeCell ref="C248:AD248"/>
    <mergeCell ref="B250:AD250"/>
    <mergeCell ref="C251:AD251"/>
    <mergeCell ref="C252:AD252"/>
    <mergeCell ref="C253:AD253"/>
    <mergeCell ref="C254:AD254"/>
    <mergeCell ref="C256:J257"/>
    <mergeCell ref="K256:P257"/>
    <mergeCell ref="Q256:AD256"/>
    <mergeCell ref="Q257:R257"/>
    <mergeCell ref="S257:T257"/>
    <mergeCell ref="U257:V257"/>
    <mergeCell ref="W257:X257"/>
    <mergeCell ref="Y257:Z257"/>
    <mergeCell ref="AA257:AB257"/>
    <mergeCell ref="AC257:AD257"/>
    <mergeCell ref="B238:AD238"/>
    <mergeCell ref="B239:AD239"/>
    <mergeCell ref="B240:AD240"/>
    <mergeCell ref="B241:AD241"/>
    <mergeCell ref="B242:AD242"/>
    <mergeCell ref="B243:P243"/>
    <mergeCell ref="Q243:AD243"/>
    <mergeCell ref="D218:J218"/>
    <mergeCell ref="K218:L218"/>
    <mergeCell ref="M218:O218"/>
    <mergeCell ref="AB218:AD218"/>
    <mergeCell ref="D219:J219"/>
    <mergeCell ref="K219:L219"/>
    <mergeCell ref="M219:O219"/>
    <mergeCell ref="AB219:AD219"/>
    <mergeCell ref="D220:J220"/>
    <mergeCell ref="K220:L220"/>
    <mergeCell ref="M220:O220"/>
    <mergeCell ref="AB220:AD220"/>
    <mergeCell ref="D221:J221"/>
    <mergeCell ref="K221:L221"/>
    <mergeCell ref="M221:O221"/>
    <mergeCell ref="AB221:AD221"/>
    <mergeCell ref="D222:J222"/>
    <mergeCell ref="K222:L222"/>
    <mergeCell ref="M222:O222"/>
    <mergeCell ref="AB222:AD222"/>
    <mergeCell ref="D223:J223"/>
    <mergeCell ref="K223:L223"/>
    <mergeCell ref="M223:O223"/>
    <mergeCell ref="AB223:AD223"/>
    <mergeCell ref="D224:J224"/>
    <mergeCell ref="K224:L224"/>
    <mergeCell ref="M224:O224"/>
    <mergeCell ref="AB224:AD224"/>
    <mergeCell ref="D225:J225"/>
    <mergeCell ref="K225:L225"/>
    <mergeCell ref="M225:O225"/>
    <mergeCell ref="AB225:AD225"/>
    <mergeCell ref="C227:E227"/>
    <mergeCell ref="F227:AD227"/>
    <mergeCell ref="D209:J209"/>
    <mergeCell ref="K209:L209"/>
    <mergeCell ref="M209:O209"/>
    <mergeCell ref="AB209:AD209"/>
    <mergeCell ref="D210:J210"/>
    <mergeCell ref="K210:L210"/>
    <mergeCell ref="M210:O210"/>
    <mergeCell ref="AB210:AD210"/>
    <mergeCell ref="D211:J211"/>
    <mergeCell ref="K211:L211"/>
    <mergeCell ref="M211:O211"/>
    <mergeCell ref="AB211:AD211"/>
    <mergeCell ref="D212:J212"/>
    <mergeCell ref="K212:L212"/>
    <mergeCell ref="M212:O212"/>
    <mergeCell ref="AB212:AD212"/>
    <mergeCell ref="D213:J213"/>
    <mergeCell ref="K213:L213"/>
    <mergeCell ref="M213:O213"/>
    <mergeCell ref="AB213:AD213"/>
    <mergeCell ref="D214:J214"/>
    <mergeCell ref="K214:L214"/>
    <mergeCell ref="M214:O214"/>
    <mergeCell ref="AB214:AD214"/>
    <mergeCell ref="D215:J215"/>
    <mergeCell ref="K215:L215"/>
    <mergeCell ref="M215:O215"/>
    <mergeCell ref="AB215:AD215"/>
    <mergeCell ref="D216:J216"/>
    <mergeCell ref="K216:L216"/>
    <mergeCell ref="M216:O216"/>
    <mergeCell ref="AB216:AD216"/>
    <mergeCell ref="D217:J217"/>
    <mergeCell ref="K217:L217"/>
    <mergeCell ref="M217:O217"/>
    <mergeCell ref="AB217:AD217"/>
    <mergeCell ref="D200:J200"/>
    <mergeCell ref="K200:L200"/>
    <mergeCell ref="M200:O200"/>
    <mergeCell ref="AB200:AD200"/>
    <mergeCell ref="D201:J201"/>
    <mergeCell ref="K201:L201"/>
    <mergeCell ref="M201:O201"/>
    <mergeCell ref="AB201:AD201"/>
    <mergeCell ref="D202:J202"/>
    <mergeCell ref="K202:L202"/>
    <mergeCell ref="M202:O202"/>
    <mergeCell ref="AB202:AD202"/>
    <mergeCell ref="D203:J203"/>
    <mergeCell ref="K203:L203"/>
    <mergeCell ref="M203:O203"/>
    <mergeCell ref="AB203:AD203"/>
    <mergeCell ref="D204:J204"/>
    <mergeCell ref="K204:L204"/>
    <mergeCell ref="M204:O204"/>
    <mergeCell ref="AB204:AD204"/>
    <mergeCell ref="D205:J205"/>
    <mergeCell ref="K205:L205"/>
    <mergeCell ref="M205:O205"/>
    <mergeCell ref="AB205:AD205"/>
    <mergeCell ref="D206:J206"/>
    <mergeCell ref="K206:L206"/>
    <mergeCell ref="M206:O206"/>
    <mergeCell ref="AB206:AD206"/>
    <mergeCell ref="D207:J207"/>
    <mergeCell ref="K207:L207"/>
    <mergeCell ref="M207:O207"/>
    <mergeCell ref="AB207:AD207"/>
    <mergeCell ref="D208:J208"/>
    <mergeCell ref="K208:L208"/>
    <mergeCell ref="M208:O208"/>
    <mergeCell ref="AB208:AD208"/>
    <mergeCell ref="D191:J191"/>
    <mergeCell ref="K191:L191"/>
    <mergeCell ref="M191:O191"/>
    <mergeCell ref="AB191:AD191"/>
    <mergeCell ref="D192:J192"/>
    <mergeCell ref="K192:L192"/>
    <mergeCell ref="M192:O192"/>
    <mergeCell ref="AB192:AD192"/>
    <mergeCell ref="D193:J193"/>
    <mergeCell ref="K193:L193"/>
    <mergeCell ref="M193:O193"/>
    <mergeCell ref="AB193:AD193"/>
    <mergeCell ref="D194:J194"/>
    <mergeCell ref="K194:L194"/>
    <mergeCell ref="M194:O194"/>
    <mergeCell ref="AB194:AD194"/>
    <mergeCell ref="D195:J195"/>
    <mergeCell ref="K195:L195"/>
    <mergeCell ref="M195:O195"/>
    <mergeCell ref="AB195:AD195"/>
    <mergeCell ref="D196:J196"/>
    <mergeCell ref="K196:L196"/>
    <mergeCell ref="M196:O196"/>
    <mergeCell ref="AB196:AD196"/>
    <mergeCell ref="D197:J197"/>
    <mergeCell ref="K197:L197"/>
    <mergeCell ref="M197:O197"/>
    <mergeCell ref="AB197:AD197"/>
    <mergeCell ref="D198:J198"/>
    <mergeCell ref="K198:L198"/>
    <mergeCell ref="M198:O198"/>
    <mergeCell ref="AB198:AD198"/>
    <mergeCell ref="D199:J199"/>
    <mergeCell ref="K199:L199"/>
    <mergeCell ref="M199:O199"/>
    <mergeCell ref="AB199:AD199"/>
    <mergeCell ref="D182:J182"/>
    <mergeCell ref="K182:L182"/>
    <mergeCell ref="M182:O182"/>
    <mergeCell ref="AB182:AD182"/>
    <mergeCell ref="D183:J183"/>
    <mergeCell ref="K183:L183"/>
    <mergeCell ref="M183:O183"/>
    <mergeCell ref="AB183:AD183"/>
    <mergeCell ref="D184:J184"/>
    <mergeCell ref="K184:L184"/>
    <mergeCell ref="M184:O184"/>
    <mergeCell ref="AB184:AD184"/>
    <mergeCell ref="D185:J185"/>
    <mergeCell ref="K185:L185"/>
    <mergeCell ref="M185:O185"/>
    <mergeCell ref="AB185:AD185"/>
    <mergeCell ref="D186:J186"/>
    <mergeCell ref="K186:L186"/>
    <mergeCell ref="M186:O186"/>
    <mergeCell ref="AB186:AD186"/>
    <mergeCell ref="D187:J187"/>
    <mergeCell ref="K187:L187"/>
    <mergeCell ref="M187:O187"/>
    <mergeCell ref="AB187:AD187"/>
    <mergeCell ref="D188:J188"/>
    <mergeCell ref="K188:L188"/>
    <mergeCell ref="M188:O188"/>
    <mergeCell ref="AB188:AD188"/>
    <mergeCell ref="D189:J189"/>
    <mergeCell ref="K189:L189"/>
    <mergeCell ref="M189:O189"/>
    <mergeCell ref="AB189:AD189"/>
    <mergeCell ref="D190:J190"/>
    <mergeCell ref="K190:L190"/>
    <mergeCell ref="M190:O190"/>
    <mergeCell ref="AB190:AD190"/>
    <mergeCell ref="D173:J173"/>
    <mergeCell ref="K173:L173"/>
    <mergeCell ref="M173:O173"/>
    <mergeCell ref="AB173:AD173"/>
    <mergeCell ref="D174:J174"/>
    <mergeCell ref="K174:L174"/>
    <mergeCell ref="M174:O174"/>
    <mergeCell ref="AB174:AD174"/>
    <mergeCell ref="D175:J175"/>
    <mergeCell ref="K175:L175"/>
    <mergeCell ref="M175:O175"/>
    <mergeCell ref="AB175:AD175"/>
    <mergeCell ref="D176:J176"/>
    <mergeCell ref="K176:L176"/>
    <mergeCell ref="M176:O176"/>
    <mergeCell ref="AB176:AD176"/>
    <mergeCell ref="D177:J177"/>
    <mergeCell ref="K177:L177"/>
    <mergeCell ref="M177:O177"/>
    <mergeCell ref="AB177:AD177"/>
    <mergeCell ref="D178:J178"/>
    <mergeCell ref="K178:L178"/>
    <mergeCell ref="M178:O178"/>
    <mergeCell ref="AB178:AD178"/>
    <mergeCell ref="D179:J179"/>
    <mergeCell ref="K179:L179"/>
    <mergeCell ref="M179:O179"/>
    <mergeCell ref="AB179:AD179"/>
    <mergeCell ref="D180:J180"/>
    <mergeCell ref="K180:L180"/>
    <mergeCell ref="M180:O180"/>
    <mergeCell ref="AB180:AD180"/>
    <mergeCell ref="D181:J181"/>
    <mergeCell ref="K181:L181"/>
    <mergeCell ref="M181:O181"/>
    <mergeCell ref="AB181:AD181"/>
    <mergeCell ref="D164:J164"/>
    <mergeCell ref="K164:L164"/>
    <mergeCell ref="M164:O164"/>
    <mergeCell ref="AB164:AD164"/>
    <mergeCell ref="D165:J165"/>
    <mergeCell ref="K165:L165"/>
    <mergeCell ref="M165:O165"/>
    <mergeCell ref="AB165:AD165"/>
    <mergeCell ref="D166:J166"/>
    <mergeCell ref="K166:L166"/>
    <mergeCell ref="M166:O166"/>
    <mergeCell ref="AB166:AD166"/>
    <mergeCell ref="D167:J167"/>
    <mergeCell ref="K167:L167"/>
    <mergeCell ref="M167:O167"/>
    <mergeCell ref="AB167:AD167"/>
    <mergeCell ref="D168:J168"/>
    <mergeCell ref="K168:L168"/>
    <mergeCell ref="M168:O168"/>
    <mergeCell ref="AB168:AD168"/>
    <mergeCell ref="D169:J169"/>
    <mergeCell ref="K169:L169"/>
    <mergeCell ref="M169:O169"/>
    <mergeCell ref="AB169:AD169"/>
    <mergeCell ref="D170:J170"/>
    <mergeCell ref="K170:L170"/>
    <mergeCell ref="M170:O170"/>
    <mergeCell ref="AB170:AD170"/>
    <mergeCell ref="D171:J171"/>
    <mergeCell ref="K171:L171"/>
    <mergeCell ref="M171:O171"/>
    <mergeCell ref="AB171:AD171"/>
    <mergeCell ref="D172:J172"/>
    <mergeCell ref="K172:L172"/>
    <mergeCell ref="M172:O172"/>
    <mergeCell ref="AB172:AD172"/>
    <mergeCell ref="D155:J155"/>
    <mergeCell ref="K155:L155"/>
    <mergeCell ref="M155:O155"/>
    <mergeCell ref="AB155:AD155"/>
    <mergeCell ref="D156:J156"/>
    <mergeCell ref="K156:L156"/>
    <mergeCell ref="M156:O156"/>
    <mergeCell ref="AB156:AD156"/>
    <mergeCell ref="D157:J157"/>
    <mergeCell ref="K157:L157"/>
    <mergeCell ref="M157:O157"/>
    <mergeCell ref="AB157:AD157"/>
    <mergeCell ref="D158:J158"/>
    <mergeCell ref="K158:L158"/>
    <mergeCell ref="M158:O158"/>
    <mergeCell ref="AB158:AD158"/>
    <mergeCell ref="D159:J159"/>
    <mergeCell ref="K159:L159"/>
    <mergeCell ref="M159:O159"/>
    <mergeCell ref="AB159:AD159"/>
    <mergeCell ref="D160:J160"/>
    <mergeCell ref="K160:L160"/>
    <mergeCell ref="M160:O160"/>
    <mergeCell ref="AB160:AD160"/>
    <mergeCell ref="D161:J161"/>
    <mergeCell ref="K161:L161"/>
    <mergeCell ref="M161:O161"/>
    <mergeCell ref="AB161:AD161"/>
    <mergeCell ref="D162:J162"/>
    <mergeCell ref="K162:L162"/>
    <mergeCell ref="M162:O162"/>
    <mergeCell ref="AB162:AD162"/>
    <mergeCell ref="D163:J163"/>
    <mergeCell ref="K163:L163"/>
    <mergeCell ref="M163:O163"/>
    <mergeCell ref="AB163:AD163"/>
    <mergeCell ref="D146:J146"/>
    <mergeCell ref="K146:L146"/>
    <mergeCell ref="M146:O146"/>
    <mergeCell ref="AB146:AD146"/>
    <mergeCell ref="D147:J147"/>
    <mergeCell ref="K147:L147"/>
    <mergeCell ref="M147:O147"/>
    <mergeCell ref="AB147:AD147"/>
    <mergeCell ref="D148:J148"/>
    <mergeCell ref="K148:L148"/>
    <mergeCell ref="M148:O148"/>
    <mergeCell ref="AB148:AD148"/>
    <mergeCell ref="D149:J149"/>
    <mergeCell ref="K149:L149"/>
    <mergeCell ref="M149:O149"/>
    <mergeCell ref="AB149:AD149"/>
    <mergeCell ref="D150:J150"/>
    <mergeCell ref="K150:L150"/>
    <mergeCell ref="M150:O150"/>
    <mergeCell ref="AB150:AD150"/>
    <mergeCell ref="D151:J151"/>
    <mergeCell ref="K151:L151"/>
    <mergeCell ref="M151:O151"/>
    <mergeCell ref="AB151:AD151"/>
    <mergeCell ref="D152:J152"/>
    <mergeCell ref="K152:L152"/>
    <mergeCell ref="M152:O152"/>
    <mergeCell ref="AB152:AD152"/>
    <mergeCell ref="D153:J153"/>
    <mergeCell ref="K153:L153"/>
    <mergeCell ref="M153:O153"/>
    <mergeCell ref="AB153:AD153"/>
    <mergeCell ref="D154:J154"/>
    <mergeCell ref="K154:L154"/>
    <mergeCell ref="M154:O154"/>
    <mergeCell ref="AB154:AD154"/>
    <mergeCell ref="D137:J137"/>
    <mergeCell ref="K137:L137"/>
    <mergeCell ref="M137:O137"/>
    <mergeCell ref="AB137:AD137"/>
    <mergeCell ref="D138:J138"/>
    <mergeCell ref="K138:L138"/>
    <mergeCell ref="M138:O138"/>
    <mergeCell ref="AB138:AD138"/>
    <mergeCell ref="D139:J139"/>
    <mergeCell ref="K139:L139"/>
    <mergeCell ref="M139:O139"/>
    <mergeCell ref="AB139:AD139"/>
    <mergeCell ref="D140:J140"/>
    <mergeCell ref="K140:L140"/>
    <mergeCell ref="M140:O140"/>
    <mergeCell ref="AB140:AD140"/>
    <mergeCell ref="D141:J141"/>
    <mergeCell ref="K141:L141"/>
    <mergeCell ref="M141:O141"/>
    <mergeCell ref="AB141:AD141"/>
    <mergeCell ref="D142:J142"/>
    <mergeCell ref="K142:L142"/>
    <mergeCell ref="M142:O142"/>
    <mergeCell ref="AB142:AD142"/>
    <mergeCell ref="D143:J143"/>
    <mergeCell ref="K143:L143"/>
    <mergeCell ref="M143:O143"/>
    <mergeCell ref="AB143:AD143"/>
    <mergeCell ref="D144:J144"/>
    <mergeCell ref="K144:L144"/>
    <mergeCell ref="M144:O144"/>
    <mergeCell ref="AB144:AD144"/>
    <mergeCell ref="D145:J145"/>
    <mergeCell ref="K145:L145"/>
    <mergeCell ref="M145:O145"/>
    <mergeCell ref="AB145:AD145"/>
    <mergeCell ref="D128:J128"/>
    <mergeCell ref="K128:L128"/>
    <mergeCell ref="M128:O128"/>
    <mergeCell ref="AB128:AD128"/>
    <mergeCell ref="D129:J129"/>
    <mergeCell ref="K129:L129"/>
    <mergeCell ref="M129:O129"/>
    <mergeCell ref="AB129:AD129"/>
    <mergeCell ref="D130:J130"/>
    <mergeCell ref="K130:L130"/>
    <mergeCell ref="M130:O130"/>
    <mergeCell ref="AB130:AD130"/>
    <mergeCell ref="D131:J131"/>
    <mergeCell ref="K131:L131"/>
    <mergeCell ref="M131:O131"/>
    <mergeCell ref="AB131:AD131"/>
    <mergeCell ref="D132:J132"/>
    <mergeCell ref="K132:L132"/>
    <mergeCell ref="M132:O132"/>
    <mergeCell ref="AB132:AD132"/>
    <mergeCell ref="D133:J133"/>
    <mergeCell ref="K133:L133"/>
    <mergeCell ref="M133:O133"/>
    <mergeCell ref="AB133:AD133"/>
    <mergeCell ref="D134:J134"/>
    <mergeCell ref="K134:L134"/>
    <mergeCell ref="M134:O134"/>
    <mergeCell ref="AB134:AD134"/>
    <mergeCell ref="D135:J135"/>
    <mergeCell ref="K135:L135"/>
    <mergeCell ref="M135:O135"/>
    <mergeCell ref="AB135:AD135"/>
    <mergeCell ref="D136:J136"/>
    <mergeCell ref="K136:L136"/>
    <mergeCell ref="M136:O136"/>
    <mergeCell ref="AB136:AD136"/>
    <mergeCell ref="C110:AD110"/>
    <mergeCell ref="C111:AD111"/>
    <mergeCell ref="C112:AD112"/>
    <mergeCell ref="C114:AD114"/>
    <mergeCell ref="C115:AD115"/>
    <mergeCell ref="C116:AD116"/>
    <mergeCell ref="AA118:AD118"/>
    <mergeCell ref="AA120:AD120"/>
    <mergeCell ref="C122:J125"/>
    <mergeCell ref="K122:L125"/>
    <mergeCell ref="M122:O125"/>
    <mergeCell ref="P122:AA122"/>
    <mergeCell ref="AB122:AD125"/>
    <mergeCell ref="P123:P125"/>
    <mergeCell ref="Q123:Q125"/>
    <mergeCell ref="R123:R125"/>
    <mergeCell ref="S123:AA123"/>
    <mergeCell ref="S124:U124"/>
    <mergeCell ref="V124:X124"/>
    <mergeCell ref="Y124:AA124"/>
    <mergeCell ref="C113:AD113"/>
    <mergeCell ref="B98:AD98"/>
    <mergeCell ref="B99:AD99"/>
    <mergeCell ref="B100:AD100"/>
    <mergeCell ref="B101:AD101"/>
    <mergeCell ref="B102:AD102"/>
    <mergeCell ref="D126:J126"/>
    <mergeCell ref="K126:L126"/>
    <mergeCell ref="M126:O126"/>
    <mergeCell ref="AB126:AD126"/>
    <mergeCell ref="D127:J127"/>
    <mergeCell ref="K127:L127"/>
    <mergeCell ref="M127:O127"/>
    <mergeCell ref="AB127:AD127"/>
    <mergeCell ref="C72:AD72"/>
    <mergeCell ref="C73:AD73"/>
    <mergeCell ref="B80:AD80"/>
    <mergeCell ref="B81:AD81"/>
    <mergeCell ref="C82:AD82"/>
    <mergeCell ref="B84:AD84"/>
    <mergeCell ref="C85:AD85"/>
    <mergeCell ref="C86:AD86"/>
    <mergeCell ref="B77:AD77"/>
    <mergeCell ref="B75:AD75"/>
    <mergeCell ref="B76:AD76"/>
    <mergeCell ref="B78:AD78"/>
    <mergeCell ref="C87:AD87"/>
    <mergeCell ref="C89:AD89"/>
    <mergeCell ref="C90:I91"/>
    <mergeCell ref="J90:AD90"/>
    <mergeCell ref="J91:P91"/>
    <mergeCell ref="Q91:W91"/>
    <mergeCell ref="X91:AD91"/>
    <mergeCell ref="C92:I92"/>
    <mergeCell ref="J92:P92"/>
    <mergeCell ref="Q92:W92"/>
    <mergeCell ref="X92:AD92"/>
    <mergeCell ref="C94:E94"/>
    <mergeCell ref="F94:AD94"/>
    <mergeCell ref="C96:AD96"/>
    <mergeCell ref="C97:AD97"/>
    <mergeCell ref="B104:AD104"/>
    <mergeCell ref="C105:AD105"/>
    <mergeCell ref="C106:AD106"/>
    <mergeCell ref="C107:AD107"/>
    <mergeCell ref="C108:AD108"/>
    <mergeCell ref="C109:AD109"/>
    <mergeCell ref="C45:E45"/>
    <mergeCell ref="F45:AD45"/>
    <mergeCell ref="C47:AD47"/>
    <mergeCell ref="C48:AD48"/>
    <mergeCell ref="B55:AD55"/>
    <mergeCell ref="B53:AD53"/>
    <mergeCell ref="B50:AD50"/>
    <mergeCell ref="B51:AD51"/>
    <mergeCell ref="B52:AD52"/>
    <mergeCell ref="B49:AD49"/>
    <mergeCell ref="C56:AD56"/>
    <mergeCell ref="C57:AD57"/>
    <mergeCell ref="C58:AD58"/>
    <mergeCell ref="C59:AD59"/>
    <mergeCell ref="C60:AD60"/>
    <mergeCell ref="C61:AD61"/>
    <mergeCell ref="C62:AD62"/>
    <mergeCell ref="AA64:AD64"/>
    <mergeCell ref="C66:L67"/>
    <mergeCell ref="M66:AD66"/>
    <mergeCell ref="M67:R67"/>
    <mergeCell ref="S67:X67"/>
    <mergeCell ref="Y67:AD67"/>
    <mergeCell ref="D68:L68"/>
    <mergeCell ref="M68:R68"/>
    <mergeCell ref="S68:X68"/>
    <mergeCell ref="Y68:AD68"/>
    <mergeCell ref="D69:L69"/>
    <mergeCell ref="M69:R69"/>
    <mergeCell ref="S69:X69"/>
    <mergeCell ref="Y69:AD69"/>
    <mergeCell ref="D70:L70"/>
    <mergeCell ref="M70:R70"/>
    <mergeCell ref="S70:X70"/>
    <mergeCell ref="Y70:AD70"/>
    <mergeCell ref="S39:U39"/>
    <mergeCell ref="V39:X39"/>
    <mergeCell ref="Y39:AA39"/>
    <mergeCell ref="AB39:AD39"/>
    <mergeCell ref="C24:AD24"/>
    <mergeCell ref="Y41:AA41"/>
    <mergeCell ref="AB41:AD41"/>
    <mergeCell ref="D40:K40"/>
    <mergeCell ref="L40:O40"/>
    <mergeCell ref="P40:R40"/>
    <mergeCell ref="S40:U40"/>
    <mergeCell ref="V40:X40"/>
    <mergeCell ref="Y40:AA40"/>
    <mergeCell ref="P42:R42"/>
    <mergeCell ref="S42:U42"/>
    <mergeCell ref="V42:X42"/>
    <mergeCell ref="Y42:AA42"/>
    <mergeCell ref="AB40:AD40"/>
    <mergeCell ref="D41:K41"/>
    <mergeCell ref="L41:O41"/>
    <mergeCell ref="P41:R41"/>
    <mergeCell ref="S41:U41"/>
    <mergeCell ref="V41:X41"/>
    <mergeCell ref="AB42:AD42"/>
    <mergeCell ref="D43:K43"/>
    <mergeCell ref="L43:O43"/>
    <mergeCell ref="P43:R43"/>
    <mergeCell ref="S43:U43"/>
    <mergeCell ref="V43:X43"/>
    <mergeCell ref="Y43:AA43"/>
    <mergeCell ref="AB43:AD43"/>
    <mergeCell ref="D42:K42"/>
    <mergeCell ref="L42:O42"/>
    <mergeCell ref="D1767:L1767"/>
    <mergeCell ref="D1768:L1768"/>
    <mergeCell ref="D1769:L1769"/>
    <mergeCell ref="D1770:L1770"/>
    <mergeCell ref="D1771:L1771"/>
    <mergeCell ref="D1772:L1772"/>
    <mergeCell ref="D1773:L1773"/>
    <mergeCell ref="D1774:L1774"/>
    <mergeCell ref="D1775:L1775"/>
    <mergeCell ref="D1776:L1776"/>
    <mergeCell ref="D1777:L1777"/>
    <mergeCell ref="D1778:L1778"/>
    <mergeCell ref="D1779:L1779"/>
    <mergeCell ref="D1780:L1780"/>
    <mergeCell ref="D1781:L1781"/>
    <mergeCell ref="D1782:L1782"/>
    <mergeCell ref="D1783:L1783"/>
    <mergeCell ref="D1784:L1784"/>
    <mergeCell ref="D1785:L1785"/>
    <mergeCell ref="D1786:L1786"/>
    <mergeCell ref="D1787:L1787"/>
    <mergeCell ref="D1788:L1788"/>
    <mergeCell ref="D1789:L1789"/>
    <mergeCell ref="D1790:L1790"/>
    <mergeCell ref="D1791:L1791"/>
    <mergeCell ref="D1792:L1792"/>
    <mergeCell ref="D1793:L1793"/>
    <mergeCell ref="D1794:L1794"/>
    <mergeCell ref="D1795:L1795"/>
    <mergeCell ref="D1796:L1796"/>
    <mergeCell ref="B1:AD1"/>
    <mergeCell ref="B3:AD3"/>
    <mergeCell ref="B5:AD5"/>
    <mergeCell ref="AA7:AD7"/>
    <mergeCell ref="B8:L8"/>
    <mergeCell ref="N8:O8"/>
    <mergeCell ref="B10:AD10"/>
    <mergeCell ref="C11:AD11"/>
    <mergeCell ref="C12:AD12"/>
    <mergeCell ref="C13:AD13"/>
    <mergeCell ref="C14:AD14"/>
    <mergeCell ref="C15:AD15"/>
    <mergeCell ref="C16:AD16"/>
    <mergeCell ref="C17:AD17"/>
    <mergeCell ref="B18:AD18"/>
    <mergeCell ref="C19:AD19"/>
    <mergeCell ref="C20:AD20"/>
    <mergeCell ref="C21:AD21"/>
    <mergeCell ref="C22:AD22"/>
    <mergeCell ref="C23:AD23"/>
    <mergeCell ref="C25:AD25"/>
    <mergeCell ref="B27:AD27"/>
    <mergeCell ref="B29:AD29"/>
    <mergeCell ref="C30:AD30"/>
    <mergeCell ref="C31:AD31"/>
    <mergeCell ref="C32:AD32"/>
    <mergeCell ref="C33:AD33"/>
    <mergeCell ref="C34:AD34"/>
    <mergeCell ref="C35:AD35"/>
    <mergeCell ref="C36:AD36"/>
    <mergeCell ref="C38:K39"/>
    <mergeCell ref="L38:O39"/>
    <mergeCell ref="P38:AD38"/>
    <mergeCell ref="P39:R39"/>
    <mergeCell ref="D1706:L1706"/>
    <mergeCell ref="D1707:L1707"/>
    <mergeCell ref="D1708:L1708"/>
    <mergeCell ref="D1709:L1709"/>
    <mergeCell ref="D1710:L1710"/>
    <mergeCell ref="D1711:L1711"/>
    <mergeCell ref="D1712:L1712"/>
    <mergeCell ref="D1713:L1713"/>
    <mergeCell ref="D1714:L1714"/>
    <mergeCell ref="D1715:L1715"/>
    <mergeCell ref="D1716:L1716"/>
    <mergeCell ref="D1717:L1717"/>
    <mergeCell ref="D1718:L1718"/>
    <mergeCell ref="D1719:L1719"/>
    <mergeCell ref="D1720:L1720"/>
    <mergeCell ref="D1721:L1721"/>
    <mergeCell ref="D1722:L1722"/>
    <mergeCell ref="D1723:L1723"/>
    <mergeCell ref="D1724:L1724"/>
    <mergeCell ref="D1725:L1725"/>
    <mergeCell ref="D1726:L1726"/>
    <mergeCell ref="D1727:L1727"/>
    <mergeCell ref="D1728:L1728"/>
    <mergeCell ref="D1729:L1729"/>
    <mergeCell ref="D1730:L1730"/>
    <mergeCell ref="D1731:L1731"/>
    <mergeCell ref="D1732:L1732"/>
    <mergeCell ref="D1733:L1733"/>
    <mergeCell ref="D1734:L1734"/>
    <mergeCell ref="D1735:L1735"/>
    <mergeCell ref="D1797:L1797"/>
    <mergeCell ref="D1798:L1798"/>
    <mergeCell ref="D1799:L1799"/>
    <mergeCell ref="D1736:L1736"/>
    <mergeCell ref="D1737:L1737"/>
    <mergeCell ref="D1738:L1738"/>
    <mergeCell ref="D1739:L1739"/>
    <mergeCell ref="D1740:L1740"/>
    <mergeCell ref="D1741:L1741"/>
    <mergeCell ref="D1742:L1742"/>
    <mergeCell ref="D1743:L1743"/>
    <mergeCell ref="D1744:L1744"/>
    <mergeCell ref="D1745:L1745"/>
    <mergeCell ref="D1746:L1746"/>
    <mergeCell ref="D1747:L1747"/>
    <mergeCell ref="D1748:L1748"/>
    <mergeCell ref="D1749:L1749"/>
    <mergeCell ref="D1750:L1750"/>
    <mergeCell ref="D1751:L1751"/>
    <mergeCell ref="D1752:L1752"/>
    <mergeCell ref="D1753:L1753"/>
    <mergeCell ref="D1754:L1754"/>
    <mergeCell ref="D1755:L1755"/>
    <mergeCell ref="D1756:L1756"/>
    <mergeCell ref="D1757:L1757"/>
    <mergeCell ref="D1758:L1758"/>
    <mergeCell ref="D1759:L1759"/>
    <mergeCell ref="D1760:L1760"/>
    <mergeCell ref="D1761:L1761"/>
    <mergeCell ref="D1762:L1762"/>
    <mergeCell ref="D1763:L1763"/>
    <mergeCell ref="D1764:L1764"/>
    <mergeCell ref="D1765:L1765"/>
    <mergeCell ref="D1766:L1766"/>
    <mergeCell ref="D1800:L1800"/>
    <mergeCell ref="D1801:L1801"/>
    <mergeCell ref="D1802:L1802"/>
    <mergeCell ref="D1803:L1803"/>
    <mergeCell ref="D1804:L1804"/>
    <mergeCell ref="D1805:L1805"/>
    <mergeCell ref="D1806:L1806"/>
    <mergeCell ref="D1807:L1807"/>
    <mergeCell ref="D1808:L1808"/>
    <mergeCell ref="D1809:L1809"/>
    <mergeCell ref="D1810:L1810"/>
    <mergeCell ref="D1811:L1811"/>
    <mergeCell ref="D1812:L1812"/>
    <mergeCell ref="D1813:L1813"/>
    <mergeCell ref="D1844:L1844"/>
    <mergeCell ref="D1845:L1845"/>
    <mergeCell ref="D1846:L1846"/>
    <mergeCell ref="D1847:L1847"/>
    <mergeCell ref="D1848:L1848"/>
    <mergeCell ref="D1849:L1849"/>
    <mergeCell ref="D1850:L1850"/>
    <mergeCell ref="C2030:F2033"/>
    <mergeCell ref="G2030:J2033"/>
    <mergeCell ref="K2030:AD2030"/>
    <mergeCell ref="K2031:K2033"/>
    <mergeCell ref="L2031:L2033"/>
    <mergeCell ref="M2031:M2033"/>
    <mergeCell ref="N2031:N2033"/>
    <mergeCell ref="O2031:AD2031"/>
    <mergeCell ref="O2032:R2032"/>
    <mergeCell ref="S2032:V2032"/>
    <mergeCell ref="W2032:Z2032"/>
    <mergeCell ref="AA2032:AD2032"/>
    <mergeCell ref="AA1828:AD1828"/>
    <mergeCell ref="C1829:L1831"/>
    <mergeCell ref="M1829:AD1829"/>
    <mergeCell ref="M1830:O1830"/>
    <mergeCell ref="P1830:R1830"/>
    <mergeCell ref="S1830:U1830"/>
    <mergeCell ref="V1830:X1830"/>
    <mergeCell ref="Y1830:AA1830"/>
    <mergeCell ref="AB1830:AD1830"/>
    <mergeCell ref="D1814:L1814"/>
    <mergeCell ref="D1815:L1815"/>
    <mergeCell ref="D1816:L1816"/>
    <mergeCell ref="D1817:L1817"/>
    <mergeCell ref="D1818:L1818"/>
    <mergeCell ref="D1819:L1819"/>
    <mergeCell ref="D1820:L1820"/>
    <mergeCell ref="D1821:L1821"/>
    <mergeCell ref="D1832:L1832"/>
    <mergeCell ref="D1833:L1833"/>
    <mergeCell ref="D1834:L1834"/>
    <mergeCell ref="D1835:L1835"/>
    <mergeCell ref="D1836:L1836"/>
    <mergeCell ref="D1837:L1837"/>
    <mergeCell ref="D1838:L1838"/>
    <mergeCell ref="D1839:L1839"/>
    <mergeCell ref="D1840:L1840"/>
    <mergeCell ref="D1841:L1841"/>
    <mergeCell ref="D1842:L1842"/>
    <mergeCell ref="D1843:L1843"/>
    <mergeCell ref="D1822:L1822"/>
    <mergeCell ref="D1823:L1823"/>
    <mergeCell ref="D2044:F2044"/>
    <mergeCell ref="G2044:J2044"/>
    <mergeCell ref="D2045:F2045"/>
    <mergeCell ref="G2045:J2045"/>
    <mergeCell ref="D2046:F2046"/>
    <mergeCell ref="G2046:J2046"/>
    <mergeCell ref="D2047:F2047"/>
    <mergeCell ref="G2047:J2047"/>
    <mergeCell ref="D2048:F2048"/>
    <mergeCell ref="G2048:J2048"/>
    <mergeCell ref="D2049:F2049"/>
    <mergeCell ref="D2632:H2632"/>
    <mergeCell ref="I2632:L2632"/>
    <mergeCell ref="M2632:P2632"/>
    <mergeCell ref="Q2632:R2632"/>
    <mergeCell ref="S2632:T2632"/>
    <mergeCell ref="U2632:V2632"/>
    <mergeCell ref="W2632:X2632"/>
    <mergeCell ref="Y2632:Z2632"/>
    <mergeCell ref="AA2632:AB2632"/>
    <mergeCell ref="AC2632:AD2632"/>
    <mergeCell ref="D2633:H2633"/>
    <mergeCell ref="I2633:L2633"/>
    <mergeCell ref="M2633:P2633"/>
    <mergeCell ref="Q2633:R2633"/>
    <mergeCell ref="S2633:T2633"/>
    <mergeCell ref="U2633:V2633"/>
    <mergeCell ref="W2633:X2633"/>
    <mergeCell ref="Y2633:Z2633"/>
    <mergeCell ref="AA2633:AB2633"/>
    <mergeCell ref="AC2633:AD2633"/>
    <mergeCell ref="Q2630:R2630"/>
    <mergeCell ref="S2630:T2630"/>
    <mergeCell ref="U2630:V2630"/>
    <mergeCell ref="W2630:X2630"/>
    <mergeCell ref="Y2630:Z2630"/>
    <mergeCell ref="AA2630:AB2630"/>
    <mergeCell ref="AC2630:AD2630"/>
    <mergeCell ref="D2631:H2631"/>
    <mergeCell ref="I2631:L2631"/>
    <mergeCell ref="M2631:P2631"/>
    <mergeCell ref="Q2631:R2631"/>
    <mergeCell ref="S2631:T2631"/>
    <mergeCell ref="U2631:V2631"/>
    <mergeCell ref="W2631:X2631"/>
    <mergeCell ref="Y2631:Z2631"/>
    <mergeCell ref="AA2631:AB2631"/>
    <mergeCell ref="AC2631:AD2631"/>
    <mergeCell ref="G2049:J2049"/>
    <mergeCell ref="D2050:F2050"/>
    <mergeCell ref="G2050:J2050"/>
    <mergeCell ref="D2051:F2051"/>
    <mergeCell ref="G2051:J2051"/>
    <mergeCell ref="D2052:F2052"/>
    <mergeCell ref="G2052:J2052"/>
    <mergeCell ref="D2053:F2053"/>
    <mergeCell ref="G2053:J2053"/>
    <mergeCell ref="D2054:F2054"/>
    <mergeCell ref="G2054:J2054"/>
    <mergeCell ref="D2055:F2055"/>
    <mergeCell ref="G2055:J2055"/>
    <mergeCell ref="D2056:F2056"/>
    <mergeCell ref="G2056:J2056"/>
    <mergeCell ref="D2057:F2057"/>
    <mergeCell ref="G2057:J2057"/>
    <mergeCell ref="D2058:F2058"/>
    <mergeCell ref="AC2642:AD2642"/>
    <mergeCell ref="D2643:H2643"/>
    <mergeCell ref="I2643:L2643"/>
    <mergeCell ref="M2643:P2643"/>
    <mergeCell ref="Q2643:R2643"/>
    <mergeCell ref="S2643:T2643"/>
    <mergeCell ref="U2643:V2643"/>
    <mergeCell ref="W2643:X2643"/>
    <mergeCell ref="Y2643:Z2643"/>
    <mergeCell ref="AA2643:AB2643"/>
    <mergeCell ref="AC2643:AD2643"/>
    <mergeCell ref="D2640:H2640"/>
    <mergeCell ref="I2640:L2640"/>
    <mergeCell ref="M2640:P2640"/>
    <mergeCell ref="Q2640:R2640"/>
    <mergeCell ref="S2640:T2640"/>
    <mergeCell ref="U2640:V2640"/>
    <mergeCell ref="W2640:X2640"/>
    <mergeCell ref="Y2640:Z2640"/>
    <mergeCell ref="AA2640:AB2640"/>
    <mergeCell ref="AC2640:AD2640"/>
    <mergeCell ref="D2641:H2641"/>
    <mergeCell ref="I2641:L2641"/>
    <mergeCell ref="M2641:P2641"/>
    <mergeCell ref="Q2641:R2641"/>
    <mergeCell ref="S2641:T2641"/>
    <mergeCell ref="U2641:V2641"/>
    <mergeCell ref="W2641:X2641"/>
    <mergeCell ref="Y2641:Z2641"/>
    <mergeCell ref="AA2641:AB2641"/>
    <mergeCell ref="AC2641:AD2641"/>
    <mergeCell ref="D2630:H2630"/>
    <mergeCell ref="I2630:L2630"/>
    <mergeCell ref="M2630:P2630"/>
    <mergeCell ref="D2074:F2074"/>
    <mergeCell ref="G2074:J2074"/>
    <mergeCell ref="D2075:F2075"/>
    <mergeCell ref="G2075:J2075"/>
    <mergeCell ref="D2076:F2076"/>
    <mergeCell ref="G2076:J2076"/>
    <mergeCell ref="D2077:F2077"/>
    <mergeCell ref="G2077:J2077"/>
    <mergeCell ref="D2078:F2078"/>
    <mergeCell ref="G2078:J2078"/>
    <mergeCell ref="D2079:F2079"/>
    <mergeCell ref="G2079:J2079"/>
    <mergeCell ref="D2080:F2080"/>
    <mergeCell ref="G2080:J2080"/>
    <mergeCell ref="D2081:F2081"/>
    <mergeCell ref="G2081:J2081"/>
    <mergeCell ref="D2082:F2082"/>
    <mergeCell ref="G2082:J2082"/>
    <mergeCell ref="D2083:F2083"/>
    <mergeCell ref="G2083:J2083"/>
    <mergeCell ref="D2084:F2084"/>
    <mergeCell ref="G2084:J2084"/>
    <mergeCell ref="D2085:F2085"/>
    <mergeCell ref="G2085:J2085"/>
    <mergeCell ref="D2086:F2086"/>
    <mergeCell ref="G2086:J2086"/>
    <mergeCell ref="D2087:F2087"/>
    <mergeCell ref="G2087:J2087"/>
    <mergeCell ref="D2647:H2647"/>
    <mergeCell ref="I2647:L2647"/>
    <mergeCell ref="M2647:P2647"/>
    <mergeCell ref="Q2647:R2647"/>
    <mergeCell ref="S2647:T2647"/>
    <mergeCell ref="U2647:V2647"/>
    <mergeCell ref="W2647:X2647"/>
    <mergeCell ref="Y2647:Z2647"/>
    <mergeCell ref="AA2647:AB2647"/>
    <mergeCell ref="AC2647:AD2647"/>
    <mergeCell ref="D2644:H2644"/>
    <mergeCell ref="I2644:L2644"/>
    <mergeCell ref="M2644:P2644"/>
    <mergeCell ref="Q2644:R2644"/>
    <mergeCell ref="S2644:T2644"/>
    <mergeCell ref="U2644:V2644"/>
    <mergeCell ref="W2644:X2644"/>
    <mergeCell ref="Y2644:Z2644"/>
    <mergeCell ref="AA2644:AB2644"/>
    <mergeCell ref="AC2644:AD2644"/>
    <mergeCell ref="D2645:H2645"/>
    <mergeCell ref="I2645:L2645"/>
    <mergeCell ref="M2645:P2645"/>
    <mergeCell ref="Q2645:R2645"/>
    <mergeCell ref="S2645:T2645"/>
    <mergeCell ref="U2645:V2645"/>
    <mergeCell ref="W2645:X2645"/>
    <mergeCell ref="Y2645:Z2645"/>
    <mergeCell ref="AA2645:AB2645"/>
    <mergeCell ref="AC2645:AD2645"/>
    <mergeCell ref="D2650:H2650"/>
    <mergeCell ref="I2650:L2650"/>
    <mergeCell ref="M2650:P2650"/>
    <mergeCell ref="Q2650:R2650"/>
    <mergeCell ref="S2650:T2650"/>
    <mergeCell ref="U2650:V2650"/>
    <mergeCell ref="W2650:X2650"/>
    <mergeCell ref="Y2650:Z2650"/>
    <mergeCell ref="AA2650:AB2650"/>
    <mergeCell ref="AC2650:AD2650"/>
    <mergeCell ref="D2651:H2651"/>
    <mergeCell ref="I2651:L2651"/>
    <mergeCell ref="M2651:P2651"/>
    <mergeCell ref="Q2651:R2651"/>
    <mergeCell ref="S2651:T2651"/>
    <mergeCell ref="U2651:V2651"/>
    <mergeCell ref="W2651:X2651"/>
    <mergeCell ref="Y2651:Z2651"/>
    <mergeCell ref="AA2651:AB2651"/>
    <mergeCell ref="AC2651:AD2651"/>
    <mergeCell ref="D2648:H2648"/>
    <mergeCell ref="I2648:L2648"/>
    <mergeCell ref="M2648:P2648"/>
    <mergeCell ref="Q2648:R2648"/>
    <mergeCell ref="S2648:T2648"/>
    <mergeCell ref="U2648:V2648"/>
    <mergeCell ref="W2648:X2648"/>
    <mergeCell ref="Y2648:Z2648"/>
    <mergeCell ref="AA2648:AB2648"/>
    <mergeCell ref="AC2648:AD2648"/>
    <mergeCell ref="D2649:H2649"/>
    <mergeCell ref="I2649:L2649"/>
    <mergeCell ref="M2649:P2649"/>
    <mergeCell ref="Q2649:R2649"/>
    <mergeCell ref="S2649:T2649"/>
    <mergeCell ref="U2649:V2649"/>
    <mergeCell ref="W2649:X2649"/>
    <mergeCell ref="Y2649:Z2649"/>
    <mergeCell ref="AA2649:AB2649"/>
    <mergeCell ref="AC2649:AD2649"/>
    <mergeCell ref="D2654:H2654"/>
    <mergeCell ref="I2654:L2654"/>
    <mergeCell ref="M2654:P2654"/>
    <mergeCell ref="Q2654:R2654"/>
    <mergeCell ref="S2654:T2654"/>
    <mergeCell ref="U2654:V2654"/>
    <mergeCell ref="W2654:X2654"/>
    <mergeCell ref="Y2654:Z2654"/>
    <mergeCell ref="AA2654:AB2654"/>
    <mergeCell ref="AC2654:AD2654"/>
    <mergeCell ref="D2655:H2655"/>
    <mergeCell ref="I2655:L2655"/>
    <mergeCell ref="M2655:P2655"/>
    <mergeCell ref="Q2655:R2655"/>
    <mergeCell ref="S2655:T2655"/>
    <mergeCell ref="U2655:V2655"/>
    <mergeCell ref="W2655:X2655"/>
    <mergeCell ref="Y2655:Z2655"/>
    <mergeCell ref="AA2655:AB2655"/>
    <mergeCell ref="AC2655:AD2655"/>
    <mergeCell ref="D2652:H2652"/>
    <mergeCell ref="I2652:L2652"/>
    <mergeCell ref="M2652:P2652"/>
    <mergeCell ref="Q2652:R2652"/>
    <mergeCell ref="S2652:T2652"/>
    <mergeCell ref="U2652:V2652"/>
    <mergeCell ref="W2652:X2652"/>
    <mergeCell ref="Y2652:Z2652"/>
    <mergeCell ref="AA2652:AB2652"/>
    <mergeCell ref="AC2652:AD2652"/>
    <mergeCell ref="D2653:H2653"/>
    <mergeCell ref="I2653:L2653"/>
    <mergeCell ref="M2653:P2653"/>
    <mergeCell ref="Q2653:R2653"/>
    <mergeCell ref="S2653:T2653"/>
    <mergeCell ref="U2653:V2653"/>
    <mergeCell ref="W2653:X2653"/>
    <mergeCell ref="Y2653:Z2653"/>
    <mergeCell ref="AA2653:AB2653"/>
    <mergeCell ref="AC2653:AD2653"/>
    <mergeCell ref="D2658:H2658"/>
    <mergeCell ref="I2658:L2658"/>
    <mergeCell ref="M2658:P2658"/>
    <mergeCell ref="Q2658:R2658"/>
    <mergeCell ref="S2658:T2658"/>
    <mergeCell ref="U2658:V2658"/>
    <mergeCell ref="W2658:X2658"/>
    <mergeCell ref="Y2658:Z2658"/>
    <mergeCell ref="AA2658:AB2658"/>
    <mergeCell ref="AC2658:AD2658"/>
    <mergeCell ref="D2659:H2659"/>
    <mergeCell ref="I2659:L2659"/>
    <mergeCell ref="M2659:P2659"/>
    <mergeCell ref="Q2659:R2659"/>
    <mergeCell ref="S2659:T2659"/>
    <mergeCell ref="U2659:V2659"/>
    <mergeCell ref="W2659:X2659"/>
    <mergeCell ref="Y2659:Z2659"/>
    <mergeCell ref="AA2659:AB2659"/>
    <mergeCell ref="AC2659:AD2659"/>
    <mergeCell ref="D2656:H2656"/>
    <mergeCell ref="I2656:L2656"/>
    <mergeCell ref="M2656:P2656"/>
    <mergeCell ref="Q2656:R2656"/>
    <mergeCell ref="S2656:T2656"/>
    <mergeCell ref="U2656:V2656"/>
    <mergeCell ref="W2656:X2656"/>
    <mergeCell ref="Y2656:Z2656"/>
    <mergeCell ref="AA2656:AB2656"/>
    <mergeCell ref="AC2656:AD2656"/>
    <mergeCell ref="D2657:H2657"/>
    <mergeCell ref="I2657:L2657"/>
    <mergeCell ref="M2657:P2657"/>
    <mergeCell ref="Q2657:R2657"/>
    <mergeCell ref="S2657:T2657"/>
    <mergeCell ref="U2657:V2657"/>
    <mergeCell ref="W2657:X2657"/>
    <mergeCell ref="Y2657:Z2657"/>
    <mergeCell ref="AA2657:AB2657"/>
    <mergeCell ref="AC2657:AD2657"/>
    <mergeCell ref="D2662:H2662"/>
    <mergeCell ref="I2662:L2662"/>
    <mergeCell ref="M2662:P2662"/>
    <mergeCell ref="Q2662:R2662"/>
    <mergeCell ref="S2662:T2662"/>
    <mergeCell ref="U2662:V2662"/>
    <mergeCell ref="W2662:X2662"/>
    <mergeCell ref="Y2662:Z2662"/>
    <mergeCell ref="AA2662:AB2662"/>
    <mergeCell ref="AC2662:AD2662"/>
    <mergeCell ref="D2663:H2663"/>
    <mergeCell ref="I2663:L2663"/>
    <mergeCell ref="M2663:P2663"/>
    <mergeCell ref="Q2663:R2663"/>
    <mergeCell ref="S2663:T2663"/>
    <mergeCell ref="U2663:V2663"/>
    <mergeCell ref="W2663:X2663"/>
    <mergeCell ref="Y2663:Z2663"/>
    <mergeCell ref="AA2663:AB2663"/>
    <mergeCell ref="AC2663:AD2663"/>
    <mergeCell ref="D2660:H2660"/>
    <mergeCell ref="I2660:L2660"/>
    <mergeCell ref="M2660:P2660"/>
    <mergeCell ref="Q2660:R2660"/>
    <mergeCell ref="S2660:T2660"/>
    <mergeCell ref="U2660:V2660"/>
    <mergeCell ref="W2660:X2660"/>
    <mergeCell ref="Y2660:Z2660"/>
    <mergeCell ref="AA2660:AB2660"/>
    <mergeCell ref="AC2660:AD2660"/>
    <mergeCell ref="D2661:H2661"/>
    <mergeCell ref="I2661:L2661"/>
    <mergeCell ref="M2661:P2661"/>
    <mergeCell ref="Q2661:R2661"/>
    <mergeCell ref="S2661:T2661"/>
    <mergeCell ref="U2661:V2661"/>
    <mergeCell ref="W2661:X2661"/>
    <mergeCell ref="Y2661:Z2661"/>
    <mergeCell ref="AA2661:AB2661"/>
    <mergeCell ref="AC2661:AD2661"/>
    <mergeCell ref="D2666:H2666"/>
    <mergeCell ref="I2666:L2666"/>
    <mergeCell ref="M2666:P2666"/>
    <mergeCell ref="Q2666:R2666"/>
    <mergeCell ref="S2666:T2666"/>
    <mergeCell ref="U2666:V2666"/>
    <mergeCell ref="W2666:X2666"/>
    <mergeCell ref="Y2666:Z2666"/>
    <mergeCell ref="AA2666:AB2666"/>
    <mergeCell ref="AC2666:AD2666"/>
    <mergeCell ref="D2667:H2667"/>
    <mergeCell ref="I2667:L2667"/>
    <mergeCell ref="M2667:P2667"/>
    <mergeCell ref="Q2667:R2667"/>
    <mergeCell ref="S2667:T2667"/>
    <mergeCell ref="U2667:V2667"/>
    <mergeCell ref="W2667:X2667"/>
    <mergeCell ref="Y2667:Z2667"/>
    <mergeCell ref="AA2667:AB2667"/>
    <mergeCell ref="AC2667:AD2667"/>
    <mergeCell ref="D2664:H2664"/>
    <mergeCell ref="I2664:L2664"/>
    <mergeCell ref="M2664:P2664"/>
    <mergeCell ref="Q2664:R2664"/>
    <mergeCell ref="S2664:T2664"/>
    <mergeCell ref="U2664:V2664"/>
    <mergeCell ref="W2664:X2664"/>
    <mergeCell ref="Y2664:Z2664"/>
    <mergeCell ref="AA2664:AB2664"/>
    <mergeCell ref="AC2664:AD2664"/>
    <mergeCell ref="D2665:H2665"/>
    <mergeCell ref="I2665:L2665"/>
    <mergeCell ref="M2665:P2665"/>
    <mergeCell ref="Q2665:R2665"/>
    <mergeCell ref="S2665:T2665"/>
    <mergeCell ref="U2665:V2665"/>
    <mergeCell ref="W2665:X2665"/>
    <mergeCell ref="Y2665:Z2665"/>
    <mergeCell ref="AA2665:AB2665"/>
    <mergeCell ref="AC2665:AD2665"/>
    <mergeCell ref="D2670:H2670"/>
    <mergeCell ref="I2670:L2670"/>
    <mergeCell ref="M2670:P2670"/>
    <mergeCell ref="Q2670:R2670"/>
    <mergeCell ref="S2670:T2670"/>
    <mergeCell ref="U2670:V2670"/>
    <mergeCell ref="W2670:X2670"/>
    <mergeCell ref="Y2670:Z2670"/>
    <mergeCell ref="AA2670:AB2670"/>
    <mergeCell ref="AC2670:AD2670"/>
    <mergeCell ref="D2671:H2671"/>
    <mergeCell ref="I2671:L2671"/>
    <mergeCell ref="M2671:P2671"/>
    <mergeCell ref="Q2671:R2671"/>
    <mergeCell ref="S2671:T2671"/>
    <mergeCell ref="U2671:V2671"/>
    <mergeCell ref="W2671:X2671"/>
    <mergeCell ref="Y2671:Z2671"/>
    <mergeCell ref="AA2671:AB2671"/>
    <mergeCell ref="AC2671:AD2671"/>
    <mergeCell ref="D2668:H2668"/>
    <mergeCell ref="I2668:L2668"/>
    <mergeCell ref="M2668:P2668"/>
    <mergeCell ref="Q2668:R2668"/>
    <mergeCell ref="S2668:T2668"/>
    <mergeCell ref="U2668:V2668"/>
    <mergeCell ref="W2668:X2668"/>
    <mergeCell ref="Y2668:Z2668"/>
    <mergeCell ref="AA2668:AB2668"/>
    <mergeCell ref="AC2668:AD2668"/>
    <mergeCell ref="D2669:H2669"/>
    <mergeCell ref="I2669:L2669"/>
    <mergeCell ref="M2669:P2669"/>
    <mergeCell ref="Q2669:R2669"/>
    <mergeCell ref="S2669:T2669"/>
    <mergeCell ref="U2669:V2669"/>
    <mergeCell ref="W2669:X2669"/>
    <mergeCell ref="Y2669:Z2669"/>
    <mergeCell ref="AA2669:AB2669"/>
    <mergeCell ref="AC2669:AD2669"/>
    <mergeCell ref="D2674:H2674"/>
    <mergeCell ref="I2674:L2674"/>
    <mergeCell ref="M2674:P2674"/>
    <mergeCell ref="Q2674:R2674"/>
    <mergeCell ref="S2674:T2674"/>
    <mergeCell ref="U2674:V2674"/>
    <mergeCell ref="W2674:X2674"/>
    <mergeCell ref="Y2674:Z2674"/>
    <mergeCell ref="AA2674:AB2674"/>
    <mergeCell ref="AC2674:AD2674"/>
    <mergeCell ref="D2675:H2675"/>
    <mergeCell ref="I2675:L2675"/>
    <mergeCell ref="M2675:P2675"/>
    <mergeCell ref="Q2675:R2675"/>
    <mergeCell ref="S2675:T2675"/>
    <mergeCell ref="U2675:V2675"/>
    <mergeCell ref="W2675:X2675"/>
    <mergeCell ref="Y2675:Z2675"/>
    <mergeCell ref="AA2675:AB2675"/>
    <mergeCell ref="AC2675:AD2675"/>
    <mergeCell ref="D2672:H2672"/>
    <mergeCell ref="I2672:L2672"/>
    <mergeCell ref="M2672:P2672"/>
    <mergeCell ref="Q2672:R2672"/>
    <mergeCell ref="S2672:T2672"/>
    <mergeCell ref="U2672:V2672"/>
    <mergeCell ref="W2672:X2672"/>
    <mergeCell ref="Y2672:Z2672"/>
    <mergeCell ref="AA2672:AB2672"/>
    <mergeCell ref="AC2672:AD2672"/>
    <mergeCell ref="D2673:H2673"/>
    <mergeCell ref="I2673:L2673"/>
    <mergeCell ref="M2673:P2673"/>
    <mergeCell ref="Q2673:R2673"/>
    <mergeCell ref="S2673:T2673"/>
    <mergeCell ref="U2673:V2673"/>
    <mergeCell ref="W2673:X2673"/>
    <mergeCell ref="Y2673:Z2673"/>
    <mergeCell ref="AA2673:AB2673"/>
    <mergeCell ref="AC2673:AD2673"/>
    <mergeCell ref="D2678:H2678"/>
    <mergeCell ref="I2678:L2678"/>
    <mergeCell ref="M2678:P2678"/>
    <mergeCell ref="Q2678:R2678"/>
    <mergeCell ref="S2678:T2678"/>
    <mergeCell ref="U2678:V2678"/>
    <mergeCell ref="W2678:X2678"/>
    <mergeCell ref="Y2678:Z2678"/>
    <mergeCell ref="AA2678:AB2678"/>
    <mergeCell ref="AC2678:AD2678"/>
    <mergeCell ref="D2679:H2679"/>
    <mergeCell ref="I2679:L2679"/>
    <mergeCell ref="M2679:P2679"/>
    <mergeCell ref="Q2679:R2679"/>
    <mergeCell ref="S2679:T2679"/>
    <mergeCell ref="U2679:V2679"/>
    <mergeCell ref="W2679:X2679"/>
    <mergeCell ref="Y2679:Z2679"/>
    <mergeCell ref="AA2679:AB2679"/>
    <mergeCell ref="AC2679:AD2679"/>
    <mergeCell ref="D2676:H2676"/>
    <mergeCell ref="I2676:L2676"/>
    <mergeCell ref="M2676:P2676"/>
    <mergeCell ref="Q2676:R2676"/>
    <mergeCell ref="S2676:T2676"/>
    <mergeCell ref="U2676:V2676"/>
    <mergeCell ref="W2676:X2676"/>
    <mergeCell ref="Y2676:Z2676"/>
    <mergeCell ref="AA2676:AB2676"/>
    <mergeCell ref="AC2676:AD2676"/>
    <mergeCell ref="D2677:H2677"/>
    <mergeCell ref="I2677:L2677"/>
    <mergeCell ref="M2677:P2677"/>
    <mergeCell ref="Q2677:R2677"/>
    <mergeCell ref="S2677:T2677"/>
    <mergeCell ref="U2677:V2677"/>
    <mergeCell ref="W2677:X2677"/>
    <mergeCell ref="Y2677:Z2677"/>
    <mergeCell ref="AA2677:AB2677"/>
    <mergeCell ref="AC2677:AD2677"/>
    <mergeCell ref="D2682:H2682"/>
    <mergeCell ref="I2682:L2682"/>
    <mergeCell ref="M2682:P2682"/>
    <mergeCell ref="Q2682:R2682"/>
    <mergeCell ref="S2682:T2682"/>
    <mergeCell ref="U2682:V2682"/>
    <mergeCell ref="W2682:X2682"/>
    <mergeCell ref="Y2682:Z2682"/>
    <mergeCell ref="AA2682:AB2682"/>
    <mergeCell ref="AC2682:AD2682"/>
    <mergeCell ref="D2683:H2683"/>
    <mergeCell ref="I2683:L2683"/>
    <mergeCell ref="M2683:P2683"/>
    <mergeCell ref="Q2683:R2683"/>
    <mergeCell ref="S2683:T2683"/>
    <mergeCell ref="U2683:V2683"/>
    <mergeCell ref="W2683:X2683"/>
    <mergeCell ref="Y2683:Z2683"/>
    <mergeCell ref="AA2683:AB2683"/>
    <mergeCell ref="AC2683:AD2683"/>
    <mergeCell ref="D2680:H2680"/>
    <mergeCell ref="I2680:L2680"/>
    <mergeCell ref="M2680:P2680"/>
    <mergeCell ref="Q2680:R2680"/>
    <mergeCell ref="S2680:T2680"/>
    <mergeCell ref="U2680:V2680"/>
    <mergeCell ref="W2680:X2680"/>
    <mergeCell ref="Y2680:Z2680"/>
    <mergeCell ref="AA2680:AB2680"/>
    <mergeCell ref="AC2680:AD2680"/>
    <mergeCell ref="D2681:H2681"/>
    <mergeCell ref="I2681:L2681"/>
    <mergeCell ref="M2681:P2681"/>
    <mergeCell ref="Q2681:R2681"/>
    <mergeCell ref="S2681:T2681"/>
    <mergeCell ref="U2681:V2681"/>
    <mergeCell ref="W2681:X2681"/>
    <mergeCell ref="Y2681:Z2681"/>
    <mergeCell ref="AA2681:AB2681"/>
    <mergeCell ref="AC2681:AD2681"/>
    <mergeCell ref="D2686:H2686"/>
    <mergeCell ref="I2686:L2686"/>
    <mergeCell ref="M2686:P2686"/>
    <mergeCell ref="Q2686:R2686"/>
    <mergeCell ref="S2686:T2686"/>
    <mergeCell ref="U2686:V2686"/>
    <mergeCell ref="W2686:X2686"/>
    <mergeCell ref="Y2686:Z2686"/>
    <mergeCell ref="AA2686:AB2686"/>
    <mergeCell ref="AC2686:AD2686"/>
    <mergeCell ref="D2687:H2687"/>
    <mergeCell ref="I2687:L2687"/>
    <mergeCell ref="M2687:P2687"/>
    <mergeCell ref="Q2687:R2687"/>
    <mergeCell ref="S2687:T2687"/>
    <mergeCell ref="U2687:V2687"/>
    <mergeCell ref="W2687:X2687"/>
    <mergeCell ref="Y2687:Z2687"/>
    <mergeCell ref="AA2687:AB2687"/>
    <mergeCell ref="AC2687:AD2687"/>
    <mergeCell ref="D2684:H2684"/>
    <mergeCell ref="I2684:L2684"/>
    <mergeCell ref="M2684:P2684"/>
    <mergeCell ref="Q2684:R2684"/>
    <mergeCell ref="S2684:T2684"/>
    <mergeCell ref="U2684:V2684"/>
    <mergeCell ref="W2684:X2684"/>
    <mergeCell ref="Y2684:Z2684"/>
    <mergeCell ref="AA2684:AB2684"/>
    <mergeCell ref="AC2684:AD2684"/>
    <mergeCell ref="D2685:H2685"/>
    <mergeCell ref="I2685:L2685"/>
    <mergeCell ref="M2685:P2685"/>
    <mergeCell ref="Q2685:R2685"/>
    <mergeCell ref="S2685:T2685"/>
    <mergeCell ref="U2685:V2685"/>
    <mergeCell ref="W2685:X2685"/>
    <mergeCell ref="Y2685:Z2685"/>
    <mergeCell ref="AA2685:AB2685"/>
    <mergeCell ref="AC2685:AD2685"/>
    <mergeCell ref="D2690:H2690"/>
    <mergeCell ref="I2690:L2690"/>
    <mergeCell ref="M2690:P2690"/>
    <mergeCell ref="Q2690:R2690"/>
    <mergeCell ref="S2690:T2690"/>
    <mergeCell ref="U2690:V2690"/>
    <mergeCell ref="W2690:X2690"/>
    <mergeCell ref="Y2690:Z2690"/>
    <mergeCell ref="AA2690:AB2690"/>
    <mergeCell ref="AC2690:AD2690"/>
    <mergeCell ref="D2691:H2691"/>
    <mergeCell ref="I2691:L2691"/>
    <mergeCell ref="M2691:P2691"/>
    <mergeCell ref="Q2691:R2691"/>
    <mergeCell ref="S2691:T2691"/>
    <mergeCell ref="U2691:V2691"/>
    <mergeCell ref="W2691:X2691"/>
    <mergeCell ref="Y2691:Z2691"/>
    <mergeCell ref="AA2691:AB2691"/>
    <mergeCell ref="AC2691:AD2691"/>
    <mergeCell ref="D2688:H2688"/>
    <mergeCell ref="I2688:L2688"/>
    <mergeCell ref="M2688:P2688"/>
    <mergeCell ref="Q2688:R2688"/>
    <mergeCell ref="S2688:T2688"/>
    <mergeCell ref="U2688:V2688"/>
    <mergeCell ref="W2688:X2688"/>
    <mergeCell ref="Y2688:Z2688"/>
    <mergeCell ref="AA2688:AB2688"/>
    <mergeCell ref="AC2688:AD2688"/>
    <mergeCell ref="D2689:H2689"/>
    <mergeCell ref="I2689:L2689"/>
    <mergeCell ref="M2689:P2689"/>
    <mergeCell ref="Q2689:R2689"/>
    <mergeCell ref="S2689:T2689"/>
    <mergeCell ref="U2689:V2689"/>
    <mergeCell ref="W2689:X2689"/>
    <mergeCell ref="Y2689:Z2689"/>
    <mergeCell ref="AA2689:AB2689"/>
    <mergeCell ref="AC2689:AD2689"/>
    <mergeCell ref="D2694:H2694"/>
    <mergeCell ref="I2694:L2694"/>
    <mergeCell ref="M2694:P2694"/>
    <mergeCell ref="Q2694:R2694"/>
    <mergeCell ref="S2694:T2694"/>
    <mergeCell ref="U2694:V2694"/>
    <mergeCell ref="W2694:X2694"/>
    <mergeCell ref="Y2694:Z2694"/>
    <mergeCell ref="AA2694:AB2694"/>
    <mergeCell ref="AC2694:AD2694"/>
    <mergeCell ref="D2695:H2695"/>
    <mergeCell ref="I2695:L2695"/>
    <mergeCell ref="M2695:P2695"/>
    <mergeCell ref="Q2695:R2695"/>
    <mergeCell ref="S2695:T2695"/>
    <mergeCell ref="U2695:V2695"/>
    <mergeCell ref="W2695:X2695"/>
    <mergeCell ref="Y2695:Z2695"/>
    <mergeCell ref="AA2695:AB2695"/>
    <mergeCell ref="AC2695:AD2695"/>
    <mergeCell ref="D2692:H2692"/>
    <mergeCell ref="I2692:L2692"/>
    <mergeCell ref="M2692:P2692"/>
    <mergeCell ref="Q2692:R2692"/>
    <mergeCell ref="S2692:T2692"/>
    <mergeCell ref="U2692:V2692"/>
    <mergeCell ref="W2692:X2692"/>
    <mergeCell ref="Y2692:Z2692"/>
    <mergeCell ref="AA2692:AB2692"/>
    <mergeCell ref="AC2692:AD2692"/>
    <mergeCell ref="D2693:H2693"/>
    <mergeCell ref="I2693:L2693"/>
    <mergeCell ref="M2693:P2693"/>
    <mergeCell ref="Q2693:R2693"/>
    <mergeCell ref="S2693:T2693"/>
    <mergeCell ref="U2693:V2693"/>
    <mergeCell ref="W2693:X2693"/>
    <mergeCell ref="Y2693:Z2693"/>
    <mergeCell ref="AA2693:AB2693"/>
    <mergeCell ref="AC2693:AD2693"/>
    <mergeCell ref="D2698:H2698"/>
    <mergeCell ref="I2698:L2698"/>
    <mergeCell ref="M2698:P2698"/>
    <mergeCell ref="Q2698:R2698"/>
    <mergeCell ref="S2698:T2698"/>
    <mergeCell ref="U2698:V2698"/>
    <mergeCell ref="W2698:X2698"/>
    <mergeCell ref="Y2698:Z2698"/>
    <mergeCell ref="AA2698:AB2698"/>
    <mergeCell ref="AC2698:AD2698"/>
    <mergeCell ref="D2699:H2699"/>
    <mergeCell ref="I2699:L2699"/>
    <mergeCell ref="M2699:P2699"/>
    <mergeCell ref="Q2699:R2699"/>
    <mergeCell ref="S2699:T2699"/>
    <mergeCell ref="U2699:V2699"/>
    <mergeCell ref="W2699:X2699"/>
    <mergeCell ref="Y2699:Z2699"/>
    <mergeCell ref="AA2699:AB2699"/>
    <mergeCell ref="AC2699:AD2699"/>
    <mergeCell ref="D2696:H2696"/>
    <mergeCell ref="I2696:L2696"/>
    <mergeCell ref="M2696:P2696"/>
    <mergeCell ref="Q2696:R2696"/>
    <mergeCell ref="S2696:T2696"/>
    <mergeCell ref="U2696:V2696"/>
    <mergeCell ref="W2696:X2696"/>
    <mergeCell ref="Y2696:Z2696"/>
    <mergeCell ref="AA2696:AB2696"/>
    <mergeCell ref="AC2696:AD2696"/>
    <mergeCell ref="D2697:H2697"/>
    <mergeCell ref="I2697:L2697"/>
    <mergeCell ref="M2697:P2697"/>
    <mergeCell ref="Q2697:R2697"/>
    <mergeCell ref="S2697:T2697"/>
    <mergeCell ref="U2697:V2697"/>
    <mergeCell ref="W2697:X2697"/>
    <mergeCell ref="Y2697:Z2697"/>
    <mergeCell ref="AA2697:AB2697"/>
    <mergeCell ref="AC2697:AD2697"/>
    <mergeCell ref="D2702:H2702"/>
    <mergeCell ref="I2702:L2702"/>
    <mergeCell ref="M2702:P2702"/>
    <mergeCell ref="Q2702:R2702"/>
    <mergeCell ref="S2702:T2702"/>
    <mergeCell ref="U2702:V2702"/>
    <mergeCell ref="W2702:X2702"/>
    <mergeCell ref="Y2702:Z2702"/>
    <mergeCell ref="AA2702:AB2702"/>
    <mergeCell ref="AC2702:AD2702"/>
    <mergeCell ref="D2703:H2703"/>
    <mergeCell ref="I2703:L2703"/>
    <mergeCell ref="M2703:P2703"/>
    <mergeCell ref="Q2703:R2703"/>
    <mergeCell ref="S2703:T2703"/>
    <mergeCell ref="U2703:V2703"/>
    <mergeCell ref="W2703:X2703"/>
    <mergeCell ref="Y2703:Z2703"/>
    <mergeCell ref="AA2703:AB2703"/>
    <mergeCell ref="AC2703:AD2703"/>
    <mergeCell ref="D2700:H2700"/>
    <mergeCell ref="I2700:L2700"/>
    <mergeCell ref="M2700:P2700"/>
    <mergeCell ref="Q2700:R2700"/>
    <mergeCell ref="S2700:T2700"/>
    <mergeCell ref="U2700:V2700"/>
    <mergeCell ref="W2700:X2700"/>
    <mergeCell ref="Y2700:Z2700"/>
    <mergeCell ref="AA2700:AB2700"/>
    <mergeCell ref="AC2700:AD2700"/>
    <mergeCell ref="D2701:H2701"/>
    <mergeCell ref="I2701:L2701"/>
    <mergeCell ref="M2701:P2701"/>
    <mergeCell ref="Q2701:R2701"/>
    <mergeCell ref="S2701:T2701"/>
    <mergeCell ref="U2701:V2701"/>
    <mergeCell ref="W2701:X2701"/>
    <mergeCell ref="Y2701:Z2701"/>
    <mergeCell ref="AA2701:AB2701"/>
    <mergeCell ref="AC2701:AD2701"/>
    <mergeCell ref="D2706:H2706"/>
    <mergeCell ref="I2706:L2706"/>
    <mergeCell ref="M2706:P2706"/>
    <mergeCell ref="Q2706:R2706"/>
    <mergeCell ref="S2706:T2706"/>
    <mergeCell ref="U2706:V2706"/>
    <mergeCell ref="W2706:X2706"/>
    <mergeCell ref="Y2706:Z2706"/>
    <mergeCell ref="AA2706:AB2706"/>
    <mergeCell ref="AC2706:AD2706"/>
    <mergeCell ref="D2707:H2707"/>
    <mergeCell ref="I2707:L2707"/>
    <mergeCell ref="M2707:P2707"/>
    <mergeCell ref="Q2707:R2707"/>
    <mergeCell ref="S2707:T2707"/>
    <mergeCell ref="U2707:V2707"/>
    <mergeCell ref="W2707:X2707"/>
    <mergeCell ref="Y2707:Z2707"/>
    <mergeCell ref="AA2707:AB2707"/>
    <mergeCell ref="AC2707:AD2707"/>
    <mergeCell ref="D2704:H2704"/>
    <mergeCell ref="I2704:L2704"/>
    <mergeCell ref="M2704:P2704"/>
    <mergeCell ref="Q2704:R2704"/>
    <mergeCell ref="S2704:T2704"/>
    <mergeCell ref="U2704:V2704"/>
    <mergeCell ref="W2704:X2704"/>
    <mergeCell ref="Y2704:Z2704"/>
    <mergeCell ref="AA2704:AB2704"/>
    <mergeCell ref="AC2704:AD2704"/>
    <mergeCell ref="D2705:H2705"/>
    <mergeCell ref="I2705:L2705"/>
    <mergeCell ref="M2705:P2705"/>
    <mergeCell ref="Q2705:R2705"/>
    <mergeCell ref="S2705:T2705"/>
    <mergeCell ref="U2705:V2705"/>
    <mergeCell ref="W2705:X2705"/>
    <mergeCell ref="Y2705:Z2705"/>
    <mergeCell ref="AA2705:AB2705"/>
    <mergeCell ref="AC2705:AD2705"/>
    <mergeCell ref="D2710:H2710"/>
    <mergeCell ref="I2710:L2710"/>
    <mergeCell ref="M2710:P2710"/>
    <mergeCell ref="Q2710:R2710"/>
    <mergeCell ref="S2710:T2710"/>
    <mergeCell ref="U2710:V2710"/>
    <mergeCell ref="W2710:X2710"/>
    <mergeCell ref="Y2710:Z2710"/>
    <mergeCell ref="AA2710:AB2710"/>
    <mergeCell ref="AC2710:AD2710"/>
    <mergeCell ref="D2711:H2711"/>
    <mergeCell ref="I2711:L2711"/>
    <mergeCell ref="M2711:P2711"/>
    <mergeCell ref="Q2711:R2711"/>
    <mergeCell ref="S2711:T2711"/>
    <mergeCell ref="U2711:V2711"/>
    <mergeCell ref="W2711:X2711"/>
    <mergeCell ref="Y2711:Z2711"/>
    <mergeCell ref="AA2711:AB2711"/>
    <mergeCell ref="AC2711:AD2711"/>
    <mergeCell ref="D2708:H2708"/>
    <mergeCell ref="I2708:L2708"/>
    <mergeCell ref="M2708:P2708"/>
    <mergeCell ref="Q2708:R2708"/>
    <mergeCell ref="S2708:T2708"/>
    <mergeCell ref="U2708:V2708"/>
    <mergeCell ref="W2708:X2708"/>
    <mergeCell ref="Y2708:Z2708"/>
    <mergeCell ref="AA2708:AB2708"/>
    <mergeCell ref="AC2708:AD2708"/>
    <mergeCell ref="D2709:H2709"/>
    <mergeCell ref="I2709:L2709"/>
    <mergeCell ref="M2709:P2709"/>
    <mergeCell ref="Q2709:R2709"/>
    <mergeCell ref="S2709:T2709"/>
    <mergeCell ref="U2709:V2709"/>
    <mergeCell ref="W2709:X2709"/>
    <mergeCell ref="Y2709:Z2709"/>
    <mergeCell ref="AA2709:AB2709"/>
    <mergeCell ref="AC2709:AD2709"/>
    <mergeCell ref="D2714:H2714"/>
    <mergeCell ref="I2714:L2714"/>
    <mergeCell ref="M2714:P2714"/>
    <mergeCell ref="Q2714:R2714"/>
    <mergeCell ref="S2714:T2714"/>
    <mergeCell ref="U2714:V2714"/>
    <mergeCell ref="W2714:X2714"/>
    <mergeCell ref="Y2714:Z2714"/>
    <mergeCell ref="AA2714:AB2714"/>
    <mergeCell ref="AC2714:AD2714"/>
    <mergeCell ref="D2715:H2715"/>
    <mergeCell ref="I2715:L2715"/>
    <mergeCell ref="M2715:P2715"/>
    <mergeCell ref="Q2715:R2715"/>
    <mergeCell ref="S2715:T2715"/>
    <mergeCell ref="U2715:V2715"/>
    <mergeCell ref="W2715:X2715"/>
    <mergeCell ref="Y2715:Z2715"/>
    <mergeCell ref="AA2715:AB2715"/>
    <mergeCell ref="AC2715:AD2715"/>
    <mergeCell ref="D2712:H2712"/>
    <mergeCell ref="I2712:L2712"/>
    <mergeCell ref="M2712:P2712"/>
    <mergeCell ref="Q2712:R2712"/>
    <mergeCell ref="S2712:T2712"/>
    <mergeCell ref="U2712:V2712"/>
    <mergeCell ref="W2712:X2712"/>
    <mergeCell ref="Y2712:Z2712"/>
    <mergeCell ref="AA2712:AB2712"/>
    <mergeCell ref="AC2712:AD2712"/>
    <mergeCell ref="D2713:H2713"/>
    <mergeCell ref="I2713:L2713"/>
    <mergeCell ref="M2713:P2713"/>
    <mergeCell ref="Q2713:R2713"/>
    <mergeCell ref="S2713:T2713"/>
    <mergeCell ref="U2713:V2713"/>
    <mergeCell ref="W2713:X2713"/>
    <mergeCell ref="Y2713:Z2713"/>
    <mergeCell ref="AA2713:AB2713"/>
    <mergeCell ref="AC2713:AD2713"/>
    <mergeCell ref="D2718:H2718"/>
    <mergeCell ref="I2718:L2718"/>
    <mergeCell ref="M2718:P2718"/>
    <mergeCell ref="Q2718:R2718"/>
    <mergeCell ref="S2718:T2718"/>
    <mergeCell ref="U2718:V2718"/>
    <mergeCell ref="W2718:X2718"/>
    <mergeCell ref="Y2718:Z2718"/>
    <mergeCell ref="AA2718:AB2718"/>
    <mergeCell ref="AC2718:AD2718"/>
    <mergeCell ref="D2719:H2719"/>
    <mergeCell ref="I2719:L2719"/>
    <mergeCell ref="M2719:P2719"/>
    <mergeCell ref="Q2719:R2719"/>
    <mergeCell ref="S2719:T2719"/>
    <mergeCell ref="U2719:V2719"/>
    <mergeCell ref="W2719:X2719"/>
    <mergeCell ref="Y2719:Z2719"/>
    <mergeCell ref="AA2719:AB2719"/>
    <mergeCell ref="AC2719:AD2719"/>
    <mergeCell ref="D2716:H2716"/>
    <mergeCell ref="I2716:L2716"/>
    <mergeCell ref="M2716:P2716"/>
    <mergeCell ref="Q2716:R2716"/>
    <mergeCell ref="S2716:T2716"/>
    <mergeCell ref="U2716:V2716"/>
    <mergeCell ref="W2716:X2716"/>
    <mergeCell ref="Y2716:Z2716"/>
    <mergeCell ref="AA2716:AB2716"/>
    <mergeCell ref="AC2716:AD2716"/>
    <mergeCell ref="D2717:H2717"/>
    <mergeCell ref="I2717:L2717"/>
    <mergeCell ref="M2717:P2717"/>
    <mergeCell ref="Q2717:R2717"/>
    <mergeCell ref="S2717:T2717"/>
    <mergeCell ref="U2717:V2717"/>
    <mergeCell ref="W2717:X2717"/>
    <mergeCell ref="Y2717:Z2717"/>
    <mergeCell ref="AA2717:AB2717"/>
    <mergeCell ref="AC2717:AD2717"/>
    <mergeCell ref="D2722:H2722"/>
    <mergeCell ref="I2722:L2722"/>
    <mergeCell ref="M2722:P2722"/>
    <mergeCell ref="Q2722:R2722"/>
    <mergeCell ref="S2722:T2722"/>
    <mergeCell ref="U2722:V2722"/>
    <mergeCell ref="W2722:X2722"/>
    <mergeCell ref="Y2722:Z2722"/>
    <mergeCell ref="AA2722:AB2722"/>
    <mergeCell ref="AC2722:AD2722"/>
    <mergeCell ref="D2723:H2723"/>
    <mergeCell ref="I2723:L2723"/>
    <mergeCell ref="M2723:P2723"/>
    <mergeCell ref="Q2723:R2723"/>
    <mergeCell ref="S2723:T2723"/>
    <mergeCell ref="U2723:V2723"/>
    <mergeCell ref="W2723:X2723"/>
    <mergeCell ref="Y2723:Z2723"/>
    <mergeCell ref="AA2723:AB2723"/>
    <mergeCell ref="AC2723:AD2723"/>
    <mergeCell ref="D2720:H2720"/>
    <mergeCell ref="I2720:L2720"/>
    <mergeCell ref="M2720:P2720"/>
    <mergeCell ref="Q2720:R2720"/>
    <mergeCell ref="S2720:T2720"/>
    <mergeCell ref="U2720:V2720"/>
    <mergeCell ref="W2720:X2720"/>
    <mergeCell ref="Y2720:Z2720"/>
    <mergeCell ref="AA2720:AB2720"/>
    <mergeCell ref="AC2720:AD2720"/>
    <mergeCell ref="D2721:H2721"/>
    <mergeCell ref="I2721:L2721"/>
    <mergeCell ref="M2721:P2721"/>
    <mergeCell ref="Q2721:R2721"/>
    <mergeCell ref="S2721:T2721"/>
    <mergeCell ref="U2721:V2721"/>
    <mergeCell ref="W2721:X2721"/>
    <mergeCell ref="Y2721:Z2721"/>
    <mergeCell ref="AA2721:AB2721"/>
    <mergeCell ref="AC2721:AD2721"/>
    <mergeCell ref="D2726:H2726"/>
    <mergeCell ref="I2726:L2726"/>
    <mergeCell ref="M2726:P2726"/>
    <mergeCell ref="Q2726:R2726"/>
    <mergeCell ref="S2726:T2726"/>
    <mergeCell ref="U2726:V2726"/>
    <mergeCell ref="W2726:X2726"/>
    <mergeCell ref="Y2726:Z2726"/>
    <mergeCell ref="AA2726:AB2726"/>
    <mergeCell ref="AC2726:AD2726"/>
    <mergeCell ref="D2727:H2727"/>
    <mergeCell ref="I2727:L2727"/>
    <mergeCell ref="M2727:P2727"/>
    <mergeCell ref="Q2727:R2727"/>
    <mergeCell ref="S2727:T2727"/>
    <mergeCell ref="U2727:V2727"/>
    <mergeCell ref="W2727:X2727"/>
    <mergeCell ref="Y2727:Z2727"/>
    <mergeCell ref="AA2727:AB2727"/>
    <mergeCell ref="AC2727:AD2727"/>
    <mergeCell ref="D2724:H2724"/>
    <mergeCell ref="I2724:L2724"/>
    <mergeCell ref="M2724:P2724"/>
    <mergeCell ref="Q2724:R2724"/>
    <mergeCell ref="S2724:T2724"/>
    <mergeCell ref="U2724:V2724"/>
    <mergeCell ref="W2724:X2724"/>
    <mergeCell ref="Y2724:Z2724"/>
    <mergeCell ref="AA2724:AB2724"/>
    <mergeCell ref="AC2724:AD2724"/>
    <mergeCell ref="D2725:H2725"/>
    <mergeCell ref="I2725:L2725"/>
    <mergeCell ref="M2725:P2725"/>
    <mergeCell ref="Q2725:R2725"/>
    <mergeCell ref="S2725:T2725"/>
    <mergeCell ref="U2725:V2725"/>
    <mergeCell ref="W2725:X2725"/>
    <mergeCell ref="Y2725:Z2725"/>
    <mergeCell ref="AA2725:AB2725"/>
    <mergeCell ref="AC2725:AD2725"/>
    <mergeCell ref="D2730:H2730"/>
    <mergeCell ref="I2730:L2730"/>
    <mergeCell ref="M2730:P2730"/>
    <mergeCell ref="Q2730:R2730"/>
    <mergeCell ref="S2730:T2730"/>
    <mergeCell ref="U2730:V2730"/>
    <mergeCell ref="W2730:X2730"/>
    <mergeCell ref="Y2730:Z2730"/>
    <mergeCell ref="AA2730:AB2730"/>
    <mergeCell ref="AC2730:AD2730"/>
    <mergeCell ref="D2731:H2731"/>
    <mergeCell ref="I2731:L2731"/>
    <mergeCell ref="M2731:P2731"/>
    <mergeCell ref="Q2731:R2731"/>
    <mergeCell ref="S2731:T2731"/>
    <mergeCell ref="U2731:V2731"/>
    <mergeCell ref="W2731:X2731"/>
    <mergeCell ref="Y2731:Z2731"/>
    <mergeCell ref="AA2731:AB2731"/>
    <mergeCell ref="AC2731:AD2731"/>
    <mergeCell ref="D2728:H2728"/>
    <mergeCell ref="I2728:L2728"/>
    <mergeCell ref="M2728:P2728"/>
    <mergeCell ref="Q2728:R2728"/>
    <mergeCell ref="S2728:T2728"/>
    <mergeCell ref="U2728:V2728"/>
    <mergeCell ref="W2728:X2728"/>
    <mergeCell ref="Y2728:Z2728"/>
    <mergeCell ref="AA2728:AB2728"/>
    <mergeCell ref="AC2728:AD2728"/>
    <mergeCell ref="D2729:H2729"/>
    <mergeCell ref="I2729:L2729"/>
    <mergeCell ref="M2729:P2729"/>
    <mergeCell ref="Q2729:R2729"/>
    <mergeCell ref="S2729:T2729"/>
    <mergeCell ref="U2729:V2729"/>
    <mergeCell ref="W2729:X2729"/>
    <mergeCell ref="Y2729:Z2729"/>
    <mergeCell ref="AA2729:AB2729"/>
    <mergeCell ref="AC2729:AD2729"/>
    <mergeCell ref="D2734:H2734"/>
    <mergeCell ref="I2734:L2734"/>
    <mergeCell ref="M2734:P2734"/>
    <mergeCell ref="Q2734:R2734"/>
    <mergeCell ref="S2734:T2734"/>
    <mergeCell ref="U2734:V2734"/>
    <mergeCell ref="W2734:X2734"/>
    <mergeCell ref="Y2734:Z2734"/>
    <mergeCell ref="AA2734:AB2734"/>
    <mergeCell ref="AC2734:AD2734"/>
    <mergeCell ref="D2735:H2735"/>
    <mergeCell ref="I2735:L2735"/>
    <mergeCell ref="M2735:P2735"/>
    <mergeCell ref="Q2735:R2735"/>
    <mergeCell ref="S2735:T2735"/>
    <mergeCell ref="U2735:V2735"/>
    <mergeCell ref="W2735:X2735"/>
    <mergeCell ref="Y2735:Z2735"/>
    <mergeCell ref="AA2735:AB2735"/>
    <mergeCell ref="AC2735:AD2735"/>
    <mergeCell ref="D2732:H2732"/>
    <mergeCell ref="I2732:L2732"/>
    <mergeCell ref="M2732:P2732"/>
    <mergeCell ref="Q2732:R2732"/>
    <mergeCell ref="S2732:T2732"/>
    <mergeCell ref="U2732:V2732"/>
    <mergeCell ref="W2732:X2732"/>
    <mergeCell ref="Y2732:Z2732"/>
    <mergeCell ref="AA2732:AB2732"/>
    <mergeCell ref="AC2732:AD2732"/>
    <mergeCell ref="D2733:H2733"/>
    <mergeCell ref="I2733:L2733"/>
    <mergeCell ref="M2733:P2733"/>
    <mergeCell ref="Q2733:R2733"/>
    <mergeCell ref="S2733:T2733"/>
    <mergeCell ref="U2733:V2733"/>
    <mergeCell ref="W2733:X2733"/>
    <mergeCell ref="Y2733:Z2733"/>
    <mergeCell ref="AA2733:AB2733"/>
    <mergeCell ref="AC2733:AD2733"/>
    <mergeCell ref="D2738:H2738"/>
    <mergeCell ref="I2738:L2738"/>
    <mergeCell ref="M2738:P2738"/>
    <mergeCell ref="Q2738:R2738"/>
    <mergeCell ref="S2738:T2738"/>
    <mergeCell ref="U2738:V2738"/>
    <mergeCell ref="W2738:X2738"/>
    <mergeCell ref="Y2738:Z2738"/>
    <mergeCell ref="AA2738:AB2738"/>
    <mergeCell ref="AC2738:AD2738"/>
    <mergeCell ref="D2739:H2739"/>
    <mergeCell ref="I2739:L2739"/>
    <mergeCell ref="M2739:P2739"/>
    <mergeCell ref="Q2739:R2739"/>
    <mergeCell ref="S2739:T2739"/>
    <mergeCell ref="U2739:V2739"/>
    <mergeCell ref="W2739:X2739"/>
    <mergeCell ref="Y2739:Z2739"/>
    <mergeCell ref="AA2739:AB2739"/>
    <mergeCell ref="AC2739:AD2739"/>
    <mergeCell ref="D2736:H2736"/>
    <mergeCell ref="I2736:L2736"/>
    <mergeCell ref="M2736:P2736"/>
    <mergeCell ref="Q2736:R2736"/>
    <mergeCell ref="S2736:T2736"/>
    <mergeCell ref="U2736:V2736"/>
    <mergeCell ref="W2736:X2736"/>
    <mergeCell ref="Y2736:Z2736"/>
    <mergeCell ref="AA2736:AB2736"/>
    <mergeCell ref="AC2736:AD2736"/>
    <mergeCell ref="D2737:H2737"/>
    <mergeCell ref="I2737:L2737"/>
    <mergeCell ref="M2737:P2737"/>
    <mergeCell ref="Q2737:R2737"/>
    <mergeCell ref="S2737:T2737"/>
    <mergeCell ref="U2737:V2737"/>
    <mergeCell ref="W2737:X2737"/>
    <mergeCell ref="Y2737:Z2737"/>
    <mergeCell ref="AA2737:AB2737"/>
    <mergeCell ref="AC2737:AD2737"/>
    <mergeCell ref="D2742:H2742"/>
    <mergeCell ref="I2742:L2742"/>
    <mergeCell ref="M2742:P2742"/>
    <mergeCell ref="Q2742:R2742"/>
    <mergeCell ref="S2742:T2742"/>
    <mergeCell ref="U2742:V2742"/>
    <mergeCell ref="W2742:X2742"/>
    <mergeCell ref="Y2742:Z2742"/>
    <mergeCell ref="AA2742:AB2742"/>
    <mergeCell ref="AC2742:AD2742"/>
    <mergeCell ref="D2743:H2743"/>
    <mergeCell ref="I2743:L2743"/>
    <mergeCell ref="M2743:P2743"/>
    <mergeCell ref="Q2743:R2743"/>
    <mergeCell ref="S2743:T2743"/>
    <mergeCell ref="U2743:V2743"/>
    <mergeCell ref="W2743:X2743"/>
    <mergeCell ref="Y2743:Z2743"/>
    <mergeCell ref="AA2743:AB2743"/>
    <mergeCell ref="AC2743:AD2743"/>
    <mergeCell ref="D2740:H2740"/>
    <mergeCell ref="I2740:L2740"/>
    <mergeCell ref="M2740:P2740"/>
    <mergeCell ref="Q2740:R2740"/>
    <mergeCell ref="S2740:T2740"/>
    <mergeCell ref="U2740:V2740"/>
    <mergeCell ref="W2740:X2740"/>
    <mergeCell ref="Y2740:Z2740"/>
    <mergeCell ref="AA2740:AB2740"/>
    <mergeCell ref="AC2740:AD2740"/>
    <mergeCell ref="D2741:H2741"/>
    <mergeCell ref="I2741:L2741"/>
    <mergeCell ref="M2741:P2741"/>
    <mergeCell ref="Q2741:R2741"/>
    <mergeCell ref="S2741:T2741"/>
    <mergeCell ref="U2741:V2741"/>
    <mergeCell ref="W2741:X2741"/>
    <mergeCell ref="Y2741:Z2741"/>
    <mergeCell ref="AA2741:AB2741"/>
    <mergeCell ref="AC2741:AD2741"/>
    <mergeCell ref="D2746:H2746"/>
    <mergeCell ref="I2746:L2746"/>
    <mergeCell ref="M2746:P2746"/>
    <mergeCell ref="Q2746:R2746"/>
    <mergeCell ref="S2746:T2746"/>
    <mergeCell ref="U2746:V2746"/>
    <mergeCell ref="W2746:X2746"/>
    <mergeCell ref="Y2746:Z2746"/>
    <mergeCell ref="AA2746:AB2746"/>
    <mergeCell ref="AC2746:AD2746"/>
    <mergeCell ref="D2747:H2747"/>
    <mergeCell ref="I2747:L2747"/>
    <mergeCell ref="M2747:P2747"/>
    <mergeCell ref="Q2747:R2747"/>
    <mergeCell ref="S2747:T2747"/>
    <mergeCell ref="U2747:V2747"/>
    <mergeCell ref="W2747:X2747"/>
    <mergeCell ref="Y2747:Z2747"/>
    <mergeCell ref="AA2747:AB2747"/>
    <mergeCell ref="AC2747:AD2747"/>
    <mergeCell ref="D2744:H2744"/>
    <mergeCell ref="I2744:L2744"/>
    <mergeCell ref="M2744:P2744"/>
    <mergeCell ref="Q2744:R2744"/>
    <mergeCell ref="S2744:T2744"/>
    <mergeCell ref="U2744:V2744"/>
    <mergeCell ref="W2744:X2744"/>
    <mergeCell ref="Y2744:Z2744"/>
    <mergeCell ref="AA2744:AB2744"/>
    <mergeCell ref="AC2744:AD2744"/>
    <mergeCell ref="D2745:H2745"/>
    <mergeCell ref="I2745:L2745"/>
    <mergeCell ref="M2745:P2745"/>
    <mergeCell ref="Q2745:R2745"/>
    <mergeCell ref="S2745:T2745"/>
    <mergeCell ref="U2745:V2745"/>
    <mergeCell ref="W2745:X2745"/>
    <mergeCell ref="Y2745:Z2745"/>
    <mergeCell ref="AA2745:AB2745"/>
    <mergeCell ref="AC2745:AD2745"/>
    <mergeCell ref="D2750:H2750"/>
    <mergeCell ref="I2750:L2750"/>
    <mergeCell ref="M2750:P2750"/>
    <mergeCell ref="Q2750:R2750"/>
    <mergeCell ref="S2750:T2750"/>
    <mergeCell ref="U2750:V2750"/>
    <mergeCell ref="W2750:X2750"/>
    <mergeCell ref="Y2750:Z2750"/>
    <mergeCell ref="AA2750:AB2750"/>
    <mergeCell ref="AC2750:AD2750"/>
    <mergeCell ref="D2751:H2751"/>
    <mergeCell ref="I2751:L2751"/>
    <mergeCell ref="M2751:P2751"/>
    <mergeCell ref="Q2751:R2751"/>
    <mergeCell ref="S2751:T2751"/>
    <mergeCell ref="U2751:V2751"/>
    <mergeCell ref="W2751:X2751"/>
    <mergeCell ref="Y2751:Z2751"/>
    <mergeCell ref="AA2751:AB2751"/>
    <mergeCell ref="AC2751:AD2751"/>
    <mergeCell ref="D2748:H2748"/>
    <mergeCell ref="I2748:L2748"/>
    <mergeCell ref="M2748:P2748"/>
    <mergeCell ref="Q2748:R2748"/>
    <mergeCell ref="S2748:T2748"/>
    <mergeCell ref="U2748:V2748"/>
    <mergeCell ref="W2748:X2748"/>
    <mergeCell ref="Y2748:Z2748"/>
    <mergeCell ref="AA2748:AB2748"/>
    <mergeCell ref="AC2748:AD2748"/>
    <mergeCell ref="D2749:H2749"/>
    <mergeCell ref="I2749:L2749"/>
    <mergeCell ref="M2749:P2749"/>
    <mergeCell ref="Q2749:R2749"/>
    <mergeCell ref="S2749:T2749"/>
    <mergeCell ref="U2749:V2749"/>
    <mergeCell ref="W2749:X2749"/>
    <mergeCell ref="Y2749:Z2749"/>
    <mergeCell ref="AA2749:AB2749"/>
    <mergeCell ref="AC2749:AD2749"/>
    <mergeCell ref="D2754:H2754"/>
    <mergeCell ref="I2754:L2754"/>
    <mergeCell ref="M2754:P2754"/>
    <mergeCell ref="Q2754:R2754"/>
    <mergeCell ref="S2754:T2754"/>
    <mergeCell ref="U2754:V2754"/>
    <mergeCell ref="W2754:X2754"/>
    <mergeCell ref="Y2754:Z2754"/>
    <mergeCell ref="AA2754:AB2754"/>
    <mergeCell ref="AC2754:AD2754"/>
    <mergeCell ref="D2755:H2755"/>
    <mergeCell ref="I2755:L2755"/>
    <mergeCell ref="M2755:P2755"/>
    <mergeCell ref="Q2755:R2755"/>
    <mergeCell ref="S2755:T2755"/>
    <mergeCell ref="U2755:V2755"/>
    <mergeCell ref="W2755:X2755"/>
    <mergeCell ref="Y2755:Z2755"/>
    <mergeCell ref="AA2755:AB2755"/>
    <mergeCell ref="AC2755:AD2755"/>
    <mergeCell ref="D2752:H2752"/>
    <mergeCell ref="I2752:L2752"/>
    <mergeCell ref="M2752:P2752"/>
    <mergeCell ref="Q2752:R2752"/>
    <mergeCell ref="S2752:T2752"/>
    <mergeCell ref="U2752:V2752"/>
    <mergeCell ref="W2752:X2752"/>
    <mergeCell ref="Y2752:Z2752"/>
    <mergeCell ref="AA2752:AB2752"/>
    <mergeCell ref="AC2752:AD2752"/>
    <mergeCell ref="D2753:H2753"/>
    <mergeCell ref="I2753:L2753"/>
    <mergeCell ref="M2753:P2753"/>
    <mergeCell ref="Q2753:R2753"/>
    <mergeCell ref="S2753:T2753"/>
    <mergeCell ref="U2753:V2753"/>
    <mergeCell ref="W2753:X2753"/>
    <mergeCell ref="Y2753:Z2753"/>
    <mergeCell ref="AA2753:AB2753"/>
    <mergeCell ref="AC2753:AD2753"/>
    <mergeCell ref="D2758:H2758"/>
    <mergeCell ref="I2758:L2758"/>
    <mergeCell ref="M2758:P2758"/>
    <mergeCell ref="Q2758:R2758"/>
    <mergeCell ref="S2758:T2758"/>
    <mergeCell ref="U2758:V2758"/>
    <mergeCell ref="W2758:X2758"/>
    <mergeCell ref="Y2758:Z2758"/>
    <mergeCell ref="AA2758:AB2758"/>
    <mergeCell ref="AC2758:AD2758"/>
    <mergeCell ref="D2759:H2759"/>
    <mergeCell ref="I2759:L2759"/>
    <mergeCell ref="M2759:P2759"/>
    <mergeCell ref="Q2759:R2759"/>
    <mergeCell ref="S2759:T2759"/>
    <mergeCell ref="U2759:V2759"/>
    <mergeCell ref="W2759:X2759"/>
    <mergeCell ref="Y2759:Z2759"/>
    <mergeCell ref="AA2759:AB2759"/>
    <mergeCell ref="AC2759:AD2759"/>
    <mergeCell ref="D2756:H2756"/>
    <mergeCell ref="I2756:L2756"/>
    <mergeCell ref="M2756:P2756"/>
    <mergeCell ref="Q2756:R2756"/>
    <mergeCell ref="S2756:T2756"/>
    <mergeCell ref="U2756:V2756"/>
    <mergeCell ref="W2756:X2756"/>
    <mergeCell ref="Y2756:Z2756"/>
    <mergeCell ref="AA2756:AB2756"/>
    <mergeCell ref="AC2756:AD2756"/>
    <mergeCell ref="D2757:H2757"/>
    <mergeCell ref="I2757:L2757"/>
    <mergeCell ref="M2757:P2757"/>
    <mergeCell ref="Q2757:R2757"/>
    <mergeCell ref="S2757:T2757"/>
    <mergeCell ref="U2757:V2757"/>
    <mergeCell ref="W2757:X2757"/>
    <mergeCell ref="Y2757:Z2757"/>
    <mergeCell ref="AA2757:AB2757"/>
    <mergeCell ref="AC2757:AD2757"/>
    <mergeCell ref="D2762:H2762"/>
    <mergeCell ref="I2762:L2762"/>
    <mergeCell ref="M2762:P2762"/>
    <mergeCell ref="Q2762:R2762"/>
    <mergeCell ref="S2762:T2762"/>
    <mergeCell ref="U2762:V2762"/>
    <mergeCell ref="W2762:X2762"/>
    <mergeCell ref="Y2762:Z2762"/>
    <mergeCell ref="AA2762:AB2762"/>
    <mergeCell ref="AC2762:AD2762"/>
    <mergeCell ref="D2763:H2763"/>
    <mergeCell ref="I2763:L2763"/>
    <mergeCell ref="M2763:P2763"/>
    <mergeCell ref="Q2763:R2763"/>
    <mergeCell ref="S2763:T2763"/>
    <mergeCell ref="U2763:V2763"/>
    <mergeCell ref="W2763:X2763"/>
    <mergeCell ref="Y2763:Z2763"/>
    <mergeCell ref="AA2763:AB2763"/>
    <mergeCell ref="AC2763:AD2763"/>
    <mergeCell ref="D2760:H2760"/>
    <mergeCell ref="I2760:L2760"/>
    <mergeCell ref="M2760:P2760"/>
    <mergeCell ref="Q2760:R2760"/>
    <mergeCell ref="S2760:T2760"/>
    <mergeCell ref="U2760:V2760"/>
    <mergeCell ref="W2760:X2760"/>
    <mergeCell ref="Y2760:Z2760"/>
    <mergeCell ref="AA2760:AB2760"/>
    <mergeCell ref="AC2760:AD2760"/>
    <mergeCell ref="D2761:H2761"/>
    <mergeCell ref="I2761:L2761"/>
    <mergeCell ref="M2761:P2761"/>
    <mergeCell ref="Q2761:R2761"/>
    <mergeCell ref="S2761:T2761"/>
    <mergeCell ref="U2761:V2761"/>
    <mergeCell ref="W2761:X2761"/>
    <mergeCell ref="Y2761:Z2761"/>
    <mergeCell ref="AA2761:AB2761"/>
    <mergeCell ref="AC2761:AD2761"/>
    <mergeCell ref="D2766:H2766"/>
    <mergeCell ref="I2766:L2766"/>
    <mergeCell ref="M2766:P2766"/>
    <mergeCell ref="Q2766:R2766"/>
    <mergeCell ref="S2766:T2766"/>
    <mergeCell ref="U2766:V2766"/>
    <mergeCell ref="W2766:X2766"/>
    <mergeCell ref="Y2766:Z2766"/>
    <mergeCell ref="AA2766:AB2766"/>
    <mergeCell ref="AC2766:AD2766"/>
    <mergeCell ref="D2767:H2767"/>
    <mergeCell ref="I2767:L2767"/>
    <mergeCell ref="M2767:P2767"/>
    <mergeCell ref="Q2767:R2767"/>
    <mergeCell ref="S2767:T2767"/>
    <mergeCell ref="U2767:V2767"/>
    <mergeCell ref="W2767:X2767"/>
    <mergeCell ref="Y2767:Z2767"/>
    <mergeCell ref="AA2767:AB2767"/>
    <mergeCell ref="AC2767:AD2767"/>
    <mergeCell ref="D2764:H2764"/>
    <mergeCell ref="I2764:L2764"/>
    <mergeCell ref="M2764:P2764"/>
    <mergeCell ref="Q2764:R2764"/>
    <mergeCell ref="S2764:T2764"/>
    <mergeCell ref="U2764:V2764"/>
    <mergeCell ref="W2764:X2764"/>
    <mergeCell ref="Y2764:Z2764"/>
    <mergeCell ref="AA2764:AB2764"/>
    <mergeCell ref="AC2764:AD2764"/>
    <mergeCell ref="D2765:H2765"/>
    <mergeCell ref="I2765:L2765"/>
    <mergeCell ref="M2765:P2765"/>
    <mergeCell ref="Q2765:R2765"/>
    <mergeCell ref="S2765:T2765"/>
    <mergeCell ref="U2765:V2765"/>
    <mergeCell ref="W2765:X2765"/>
    <mergeCell ref="Y2765:Z2765"/>
    <mergeCell ref="AA2765:AB2765"/>
    <mergeCell ref="AC2765:AD2765"/>
    <mergeCell ref="D2770:H2770"/>
    <mergeCell ref="I2770:L2770"/>
    <mergeCell ref="M2770:P2770"/>
    <mergeCell ref="Q2770:R2770"/>
    <mergeCell ref="S2770:T2770"/>
    <mergeCell ref="U2770:V2770"/>
    <mergeCell ref="W2770:X2770"/>
    <mergeCell ref="Y2770:Z2770"/>
    <mergeCell ref="AA2770:AB2770"/>
    <mergeCell ref="AC2770:AD2770"/>
    <mergeCell ref="D2771:H2771"/>
    <mergeCell ref="I2771:L2771"/>
    <mergeCell ref="M2771:P2771"/>
    <mergeCell ref="Q2771:R2771"/>
    <mergeCell ref="S2771:T2771"/>
    <mergeCell ref="U2771:V2771"/>
    <mergeCell ref="W2771:X2771"/>
    <mergeCell ref="Y2771:Z2771"/>
    <mergeCell ref="AA2771:AB2771"/>
    <mergeCell ref="AC2771:AD2771"/>
    <mergeCell ref="D2768:H2768"/>
    <mergeCell ref="I2768:L2768"/>
    <mergeCell ref="M2768:P2768"/>
    <mergeCell ref="Q2768:R2768"/>
    <mergeCell ref="S2768:T2768"/>
    <mergeCell ref="U2768:V2768"/>
    <mergeCell ref="W2768:X2768"/>
    <mergeCell ref="Y2768:Z2768"/>
    <mergeCell ref="AA2768:AB2768"/>
    <mergeCell ref="AC2768:AD2768"/>
    <mergeCell ref="D2769:H2769"/>
    <mergeCell ref="I2769:L2769"/>
    <mergeCell ref="M2769:P2769"/>
    <mergeCell ref="Q2769:R2769"/>
    <mergeCell ref="S2769:T2769"/>
    <mergeCell ref="U2769:V2769"/>
    <mergeCell ref="W2769:X2769"/>
    <mergeCell ref="Y2769:Z2769"/>
    <mergeCell ref="AA2769:AB2769"/>
    <mergeCell ref="AC2769:AD2769"/>
    <mergeCell ref="D2774:H2774"/>
    <mergeCell ref="I2774:L2774"/>
    <mergeCell ref="M2774:P2774"/>
    <mergeCell ref="Q2774:R2774"/>
    <mergeCell ref="S2774:T2774"/>
    <mergeCell ref="U2774:V2774"/>
    <mergeCell ref="W2774:X2774"/>
    <mergeCell ref="Y2774:Z2774"/>
    <mergeCell ref="AA2774:AB2774"/>
    <mergeCell ref="AC2774:AD2774"/>
    <mergeCell ref="D2775:H2775"/>
    <mergeCell ref="I2775:L2775"/>
    <mergeCell ref="M2775:P2775"/>
    <mergeCell ref="Q2775:R2775"/>
    <mergeCell ref="S2775:T2775"/>
    <mergeCell ref="U2775:V2775"/>
    <mergeCell ref="W2775:X2775"/>
    <mergeCell ref="Y2775:Z2775"/>
    <mergeCell ref="AA2775:AB2775"/>
    <mergeCell ref="AC2775:AD2775"/>
    <mergeCell ref="D2772:H2772"/>
    <mergeCell ref="I2772:L2772"/>
    <mergeCell ref="M2772:P2772"/>
    <mergeCell ref="Q2772:R2772"/>
    <mergeCell ref="S2772:T2772"/>
    <mergeCell ref="U2772:V2772"/>
    <mergeCell ref="W2772:X2772"/>
    <mergeCell ref="Y2772:Z2772"/>
    <mergeCell ref="AA2772:AB2772"/>
    <mergeCell ref="AC2772:AD2772"/>
    <mergeCell ref="D2773:H2773"/>
    <mergeCell ref="I2773:L2773"/>
    <mergeCell ref="M2773:P2773"/>
    <mergeCell ref="Q2773:R2773"/>
    <mergeCell ref="S2773:T2773"/>
    <mergeCell ref="U2773:V2773"/>
    <mergeCell ref="W2773:X2773"/>
    <mergeCell ref="Y2773:Z2773"/>
    <mergeCell ref="AA2773:AB2773"/>
    <mergeCell ref="AC2773:AD2773"/>
    <mergeCell ref="D2778:H2778"/>
    <mergeCell ref="I2778:L2778"/>
    <mergeCell ref="M2778:P2778"/>
    <mergeCell ref="Q2778:R2778"/>
    <mergeCell ref="S2778:T2778"/>
    <mergeCell ref="U2778:V2778"/>
    <mergeCell ref="W2778:X2778"/>
    <mergeCell ref="Y2778:Z2778"/>
    <mergeCell ref="AA2778:AB2778"/>
    <mergeCell ref="AC2778:AD2778"/>
    <mergeCell ref="D2779:H2779"/>
    <mergeCell ref="I2779:L2779"/>
    <mergeCell ref="M2779:P2779"/>
    <mergeCell ref="Q2779:R2779"/>
    <mergeCell ref="S2779:T2779"/>
    <mergeCell ref="U2779:V2779"/>
    <mergeCell ref="W2779:X2779"/>
    <mergeCell ref="Y2779:Z2779"/>
    <mergeCell ref="AA2779:AB2779"/>
    <mergeCell ref="AC2779:AD2779"/>
    <mergeCell ref="D2776:H2776"/>
    <mergeCell ref="I2776:L2776"/>
    <mergeCell ref="M2776:P2776"/>
    <mergeCell ref="Q2776:R2776"/>
    <mergeCell ref="S2776:T2776"/>
    <mergeCell ref="U2776:V2776"/>
    <mergeCell ref="W2776:X2776"/>
    <mergeCell ref="Y2776:Z2776"/>
    <mergeCell ref="AA2776:AB2776"/>
    <mergeCell ref="AC2776:AD2776"/>
    <mergeCell ref="D2777:H2777"/>
    <mergeCell ref="I2777:L2777"/>
    <mergeCell ref="M2777:P2777"/>
    <mergeCell ref="Q2777:R2777"/>
    <mergeCell ref="S2777:T2777"/>
    <mergeCell ref="U2777:V2777"/>
    <mergeCell ref="W2777:X2777"/>
    <mergeCell ref="Y2777:Z2777"/>
    <mergeCell ref="AA2777:AB2777"/>
    <mergeCell ref="AC2777:AD2777"/>
    <mergeCell ref="D2782:H2782"/>
    <mergeCell ref="I2782:L2782"/>
    <mergeCell ref="M2782:P2782"/>
    <mergeCell ref="Q2782:R2782"/>
    <mergeCell ref="S2782:T2782"/>
    <mergeCell ref="U2782:V2782"/>
    <mergeCell ref="W2782:X2782"/>
    <mergeCell ref="Y2782:Z2782"/>
    <mergeCell ref="AA2782:AB2782"/>
    <mergeCell ref="AC2782:AD2782"/>
    <mergeCell ref="D2783:H2783"/>
    <mergeCell ref="I2783:L2783"/>
    <mergeCell ref="M2783:P2783"/>
    <mergeCell ref="Q2783:R2783"/>
    <mergeCell ref="S2783:T2783"/>
    <mergeCell ref="U2783:V2783"/>
    <mergeCell ref="W2783:X2783"/>
    <mergeCell ref="Y2783:Z2783"/>
    <mergeCell ref="AA2783:AB2783"/>
    <mergeCell ref="AC2783:AD2783"/>
    <mergeCell ref="D2780:H2780"/>
    <mergeCell ref="I2780:L2780"/>
    <mergeCell ref="M2780:P2780"/>
    <mergeCell ref="Q2780:R2780"/>
    <mergeCell ref="S2780:T2780"/>
    <mergeCell ref="U2780:V2780"/>
    <mergeCell ref="W2780:X2780"/>
    <mergeCell ref="Y2780:Z2780"/>
    <mergeCell ref="AA2780:AB2780"/>
    <mergeCell ref="AC2780:AD2780"/>
    <mergeCell ref="D2781:H2781"/>
    <mergeCell ref="I2781:L2781"/>
    <mergeCell ref="M2781:P2781"/>
    <mergeCell ref="Q2781:R2781"/>
    <mergeCell ref="S2781:T2781"/>
    <mergeCell ref="U2781:V2781"/>
    <mergeCell ref="W2781:X2781"/>
    <mergeCell ref="Y2781:Z2781"/>
    <mergeCell ref="AA2781:AB2781"/>
    <mergeCell ref="AC2781:AD2781"/>
    <mergeCell ref="D2786:H2786"/>
    <mergeCell ref="I2786:L2786"/>
    <mergeCell ref="M2786:P2786"/>
    <mergeCell ref="Q2786:R2786"/>
    <mergeCell ref="S2786:T2786"/>
    <mergeCell ref="U2786:V2786"/>
    <mergeCell ref="W2786:X2786"/>
    <mergeCell ref="Y2786:Z2786"/>
    <mergeCell ref="AA2786:AB2786"/>
    <mergeCell ref="AC2786:AD2786"/>
    <mergeCell ref="D2787:H2787"/>
    <mergeCell ref="I2787:L2787"/>
    <mergeCell ref="M2787:P2787"/>
    <mergeCell ref="Q2787:R2787"/>
    <mergeCell ref="S2787:T2787"/>
    <mergeCell ref="U2787:V2787"/>
    <mergeCell ref="W2787:X2787"/>
    <mergeCell ref="Y2787:Z2787"/>
    <mergeCell ref="AA2787:AB2787"/>
    <mergeCell ref="AC2787:AD2787"/>
    <mergeCell ref="D2784:H2784"/>
    <mergeCell ref="I2784:L2784"/>
    <mergeCell ref="M2784:P2784"/>
    <mergeCell ref="Q2784:R2784"/>
    <mergeCell ref="S2784:T2784"/>
    <mergeCell ref="U2784:V2784"/>
    <mergeCell ref="W2784:X2784"/>
    <mergeCell ref="Y2784:Z2784"/>
    <mergeCell ref="AA2784:AB2784"/>
    <mergeCell ref="AC2784:AD2784"/>
    <mergeCell ref="D2785:H2785"/>
    <mergeCell ref="I2785:L2785"/>
    <mergeCell ref="M2785:P2785"/>
    <mergeCell ref="Q2785:R2785"/>
    <mergeCell ref="S2785:T2785"/>
    <mergeCell ref="U2785:V2785"/>
    <mergeCell ref="W2785:X2785"/>
    <mergeCell ref="Y2785:Z2785"/>
    <mergeCell ref="AA2785:AB2785"/>
    <mergeCell ref="AC2785:AD2785"/>
    <mergeCell ref="D2790:H2790"/>
    <mergeCell ref="I2790:L2790"/>
    <mergeCell ref="M2790:P2790"/>
    <mergeCell ref="Q2790:R2790"/>
    <mergeCell ref="S2790:T2790"/>
    <mergeCell ref="U2790:V2790"/>
    <mergeCell ref="W2790:X2790"/>
    <mergeCell ref="Y2790:Z2790"/>
    <mergeCell ref="AA2790:AB2790"/>
    <mergeCell ref="AC2790:AD2790"/>
    <mergeCell ref="D2791:H2791"/>
    <mergeCell ref="I2791:L2791"/>
    <mergeCell ref="M2791:P2791"/>
    <mergeCell ref="Q2791:R2791"/>
    <mergeCell ref="S2791:T2791"/>
    <mergeCell ref="U2791:V2791"/>
    <mergeCell ref="W2791:X2791"/>
    <mergeCell ref="Y2791:Z2791"/>
    <mergeCell ref="AA2791:AB2791"/>
    <mergeCell ref="AC2791:AD2791"/>
    <mergeCell ref="D2788:H2788"/>
    <mergeCell ref="I2788:L2788"/>
    <mergeCell ref="M2788:P2788"/>
    <mergeCell ref="Q2788:R2788"/>
    <mergeCell ref="S2788:T2788"/>
    <mergeCell ref="U2788:V2788"/>
    <mergeCell ref="W2788:X2788"/>
    <mergeCell ref="Y2788:Z2788"/>
    <mergeCell ref="AA2788:AB2788"/>
    <mergeCell ref="AC2788:AD2788"/>
    <mergeCell ref="D2789:H2789"/>
    <mergeCell ref="I2789:L2789"/>
    <mergeCell ref="M2789:P2789"/>
    <mergeCell ref="Q2789:R2789"/>
    <mergeCell ref="S2789:T2789"/>
    <mergeCell ref="U2789:V2789"/>
    <mergeCell ref="W2789:X2789"/>
    <mergeCell ref="Y2789:Z2789"/>
    <mergeCell ref="AA2789:AB2789"/>
    <mergeCell ref="AC2789:AD2789"/>
    <mergeCell ref="D2794:H2794"/>
    <mergeCell ref="I2794:L2794"/>
    <mergeCell ref="M2794:P2794"/>
    <mergeCell ref="Q2794:R2794"/>
    <mergeCell ref="S2794:T2794"/>
    <mergeCell ref="U2794:V2794"/>
    <mergeCell ref="W2794:X2794"/>
    <mergeCell ref="Y2794:Z2794"/>
    <mergeCell ref="AA2794:AB2794"/>
    <mergeCell ref="AC2794:AD2794"/>
    <mergeCell ref="D2795:H2795"/>
    <mergeCell ref="I2795:L2795"/>
    <mergeCell ref="M2795:P2795"/>
    <mergeCell ref="Q2795:R2795"/>
    <mergeCell ref="S2795:T2795"/>
    <mergeCell ref="U2795:V2795"/>
    <mergeCell ref="W2795:X2795"/>
    <mergeCell ref="Y2795:Z2795"/>
    <mergeCell ref="AA2795:AB2795"/>
    <mergeCell ref="AC2795:AD2795"/>
    <mergeCell ref="D2792:H2792"/>
    <mergeCell ref="I2792:L2792"/>
    <mergeCell ref="M2792:P2792"/>
    <mergeCell ref="Q2792:R2792"/>
    <mergeCell ref="S2792:T2792"/>
    <mergeCell ref="U2792:V2792"/>
    <mergeCell ref="W2792:X2792"/>
    <mergeCell ref="Y2792:Z2792"/>
    <mergeCell ref="AA2792:AB2792"/>
    <mergeCell ref="AC2792:AD2792"/>
    <mergeCell ref="D2793:H2793"/>
    <mergeCell ref="I2793:L2793"/>
    <mergeCell ref="M2793:P2793"/>
    <mergeCell ref="Q2793:R2793"/>
    <mergeCell ref="S2793:T2793"/>
    <mergeCell ref="U2793:V2793"/>
    <mergeCell ref="W2793:X2793"/>
    <mergeCell ref="Y2793:Z2793"/>
    <mergeCell ref="AA2793:AB2793"/>
    <mergeCell ref="AC2793:AD2793"/>
    <mergeCell ref="D2798:H2798"/>
    <mergeCell ref="I2798:L2798"/>
    <mergeCell ref="M2798:P2798"/>
    <mergeCell ref="Q2798:R2798"/>
    <mergeCell ref="S2798:T2798"/>
    <mergeCell ref="U2798:V2798"/>
    <mergeCell ref="W2798:X2798"/>
    <mergeCell ref="Y2798:Z2798"/>
    <mergeCell ref="AA2798:AB2798"/>
    <mergeCell ref="AC2798:AD2798"/>
    <mergeCell ref="D2799:H2799"/>
    <mergeCell ref="I2799:L2799"/>
    <mergeCell ref="M2799:P2799"/>
    <mergeCell ref="Q2799:R2799"/>
    <mergeCell ref="S2799:T2799"/>
    <mergeCell ref="U2799:V2799"/>
    <mergeCell ref="W2799:X2799"/>
    <mergeCell ref="Y2799:Z2799"/>
    <mergeCell ref="AA2799:AB2799"/>
    <mergeCell ref="AC2799:AD2799"/>
    <mergeCell ref="D2796:H2796"/>
    <mergeCell ref="I2796:L2796"/>
    <mergeCell ref="M2796:P2796"/>
    <mergeCell ref="Q2796:R2796"/>
    <mergeCell ref="S2796:T2796"/>
    <mergeCell ref="U2796:V2796"/>
    <mergeCell ref="W2796:X2796"/>
    <mergeCell ref="Y2796:Z2796"/>
    <mergeCell ref="AA2796:AB2796"/>
    <mergeCell ref="AC2796:AD2796"/>
    <mergeCell ref="D2797:H2797"/>
    <mergeCell ref="I2797:L2797"/>
    <mergeCell ref="M2797:P2797"/>
    <mergeCell ref="Q2797:R2797"/>
    <mergeCell ref="S2797:T2797"/>
    <mergeCell ref="U2797:V2797"/>
    <mergeCell ref="W2797:X2797"/>
    <mergeCell ref="Y2797:Z2797"/>
    <mergeCell ref="AA2797:AB2797"/>
    <mergeCell ref="AC2797:AD2797"/>
    <mergeCell ref="D2802:H2802"/>
    <mergeCell ref="I2802:L2802"/>
    <mergeCell ref="M2802:P2802"/>
    <mergeCell ref="Q2802:R2802"/>
    <mergeCell ref="S2802:T2802"/>
    <mergeCell ref="U2802:V2802"/>
    <mergeCell ref="W2802:X2802"/>
    <mergeCell ref="Y2802:Z2802"/>
    <mergeCell ref="AA2802:AB2802"/>
    <mergeCell ref="AC2802:AD2802"/>
    <mergeCell ref="D2803:H2803"/>
    <mergeCell ref="I2803:L2803"/>
    <mergeCell ref="M2803:P2803"/>
    <mergeCell ref="Q2803:R2803"/>
    <mergeCell ref="S2803:T2803"/>
    <mergeCell ref="U2803:V2803"/>
    <mergeCell ref="W2803:X2803"/>
    <mergeCell ref="Y2803:Z2803"/>
    <mergeCell ref="AA2803:AB2803"/>
    <mergeCell ref="AC2803:AD2803"/>
    <mergeCell ref="D2800:H2800"/>
    <mergeCell ref="I2800:L2800"/>
    <mergeCell ref="M2800:P2800"/>
    <mergeCell ref="Q2800:R2800"/>
    <mergeCell ref="S2800:T2800"/>
    <mergeCell ref="U2800:V2800"/>
    <mergeCell ref="W2800:X2800"/>
    <mergeCell ref="Y2800:Z2800"/>
    <mergeCell ref="AA2800:AB2800"/>
    <mergeCell ref="AC2800:AD2800"/>
    <mergeCell ref="D2801:H2801"/>
    <mergeCell ref="I2801:L2801"/>
    <mergeCell ref="M2801:P2801"/>
    <mergeCell ref="Q2801:R2801"/>
    <mergeCell ref="S2801:T2801"/>
    <mergeCell ref="U2801:V2801"/>
    <mergeCell ref="W2801:X2801"/>
    <mergeCell ref="Y2801:Z2801"/>
    <mergeCell ref="AA2801:AB2801"/>
    <mergeCell ref="AC2801:AD2801"/>
    <mergeCell ref="D2806:H2806"/>
    <mergeCell ref="I2806:L2806"/>
    <mergeCell ref="M2806:P2806"/>
    <mergeCell ref="Q2806:R2806"/>
    <mergeCell ref="S2806:T2806"/>
    <mergeCell ref="U2806:V2806"/>
    <mergeCell ref="W2806:X2806"/>
    <mergeCell ref="Y2806:Z2806"/>
    <mergeCell ref="AA2806:AB2806"/>
    <mergeCell ref="AC2806:AD2806"/>
    <mergeCell ref="D2807:H2807"/>
    <mergeCell ref="I2807:L2807"/>
    <mergeCell ref="M2807:P2807"/>
    <mergeCell ref="Q2807:R2807"/>
    <mergeCell ref="S2807:T2807"/>
    <mergeCell ref="U2807:V2807"/>
    <mergeCell ref="W2807:X2807"/>
    <mergeCell ref="Y2807:Z2807"/>
    <mergeCell ref="AA2807:AB2807"/>
    <mergeCell ref="AC2807:AD2807"/>
    <mergeCell ref="D2804:H2804"/>
    <mergeCell ref="I2804:L2804"/>
    <mergeCell ref="M2804:P2804"/>
    <mergeCell ref="Q2804:R2804"/>
    <mergeCell ref="S2804:T2804"/>
    <mergeCell ref="U2804:V2804"/>
    <mergeCell ref="W2804:X2804"/>
    <mergeCell ref="Y2804:Z2804"/>
    <mergeCell ref="AA2804:AB2804"/>
    <mergeCell ref="AC2804:AD2804"/>
    <mergeCell ref="D2805:H2805"/>
    <mergeCell ref="I2805:L2805"/>
    <mergeCell ref="M2805:P2805"/>
    <mergeCell ref="Q2805:R2805"/>
    <mergeCell ref="S2805:T2805"/>
    <mergeCell ref="U2805:V2805"/>
    <mergeCell ref="W2805:X2805"/>
    <mergeCell ref="Y2805:Z2805"/>
    <mergeCell ref="AA2805:AB2805"/>
    <mergeCell ref="AC2805:AD2805"/>
    <mergeCell ref="D2810:H2810"/>
    <mergeCell ref="I2810:L2810"/>
    <mergeCell ref="M2810:P2810"/>
    <mergeCell ref="Q2810:R2810"/>
    <mergeCell ref="S2810:T2810"/>
    <mergeCell ref="U2810:V2810"/>
    <mergeCell ref="W2810:X2810"/>
    <mergeCell ref="Y2810:Z2810"/>
    <mergeCell ref="AA2810:AB2810"/>
    <mergeCell ref="AC2810:AD2810"/>
    <mergeCell ref="D2811:H2811"/>
    <mergeCell ref="I2811:L2811"/>
    <mergeCell ref="M2811:P2811"/>
    <mergeCell ref="Q2811:R2811"/>
    <mergeCell ref="S2811:T2811"/>
    <mergeCell ref="U2811:V2811"/>
    <mergeCell ref="W2811:X2811"/>
    <mergeCell ref="Y2811:Z2811"/>
    <mergeCell ref="AA2811:AB2811"/>
    <mergeCell ref="AC2811:AD2811"/>
    <mergeCell ref="D2808:H2808"/>
    <mergeCell ref="I2808:L2808"/>
    <mergeCell ref="M2808:P2808"/>
    <mergeCell ref="Q2808:R2808"/>
    <mergeCell ref="S2808:T2808"/>
    <mergeCell ref="U2808:V2808"/>
    <mergeCell ref="W2808:X2808"/>
    <mergeCell ref="Y2808:Z2808"/>
    <mergeCell ref="AA2808:AB2808"/>
    <mergeCell ref="AC2808:AD2808"/>
    <mergeCell ref="D2809:H2809"/>
    <mergeCell ref="I2809:L2809"/>
    <mergeCell ref="M2809:P2809"/>
    <mergeCell ref="Q2809:R2809"/>
    <mergeCell ref="S2809:T2809"/>
    <mergeCell ref="U2809:V2809"/>
    <mergeCell ref="W2809:X2809"/>
    <mergeCell ref="Y2809:Z2809"/>
    <mergeCell ref="AA2809:AB2809"/>
    <mergeCell ref="AC2809:AD2809"/>
    <mergeCell ref="D2814:H2814"/>
    <mergeCell ref="I2814:L2814"/>
    <mergeCell ref="M2814:P2814"/>
    <mergeCell ref="Q2814:R2814"/>
    <mergeCell ref="S2814:T2814"/>
    <mergeCell ref="U2814:V2814"/>
    <mergeCell ref="W2814:X2814"/>
    <mergeCell ref="Y2814:Z2814"/>
    <mergeCell ref="AA2814:AB2814"/>
    <mergeCell ref="AC2814:AD2814"/>
    <mergeCell ref="D2815:H2815"/>
    <mergeCell ref="I2815:L2815"/>
    <mergeCell ref="M2815:P2815"/>
    <mergeCell ref="Q2815:R2815"/>
    <mergeCell ref="S2815:T2815"/>
    <mergeCell ref="U2815:V2815"/>
    <mergeCell ref="W2815:X2815"/>
    <mergeCell ref="Y2815:Z2815"/>
    <mergeCell ref="AA2815:AB2815"/>
    <mergeCell ref="AC2815:AD2815"/>
    <mergeCell ref="D2812:H2812"/>
    <mergeCell ref="I2812:L2812"/>
    <mergeCell ref="M2812:P2812"/>
    <mergeCell ref="Q2812:R2812"/>
    <mergeCell ref="S2812:T2812"/>
    <mergeCell ref="U2812:V2812"/>
    <mergeCell ref="W2812:X2812"/>
    <mergeCell ref="Y2812:Z2812"/>
    <mergeCell ref="AA2812:AB2812"/>
    <mergeCell ref="AC2812:AD2812"/>
    <mergeCell ref="D2813:H2813"/>
    <mergeCell ref="I2813:L2813"/>
    <mergeCell ref="M2813:P2813"/>
    <mergeCell ref="Q2813:R2813"/>
    <mergeCell ref="S2813:T2813"/>
    <mergeCell ref="U2813:V2813"/>
    <mergeCell ref="W2813:X2813"/>
    <mergeCell ref="Y2813:Z2813"/>
    <mergeCell ref="AA2813:AB2813"/>
    <mergeCell ref="AC2813:AD2813"/>
    <mergeCell ref="D2818:H2818"/>
    <mergeCell ref="I2818:L2818"/>
    <mergeCell ref="M2818:P2818"/>
    <mergeCell ref="Q2818:R2818"/>
    <mergeCell ref="S2818:T2818"/>
    <mergeCell ref="U2818:V2818"/>
    <mergeCell ref="W2818:X2818"/>
    <mergeCell ref="Y2818:Z2818"/>
    <mergeCell ref="AA2818:AB2818"/>
    <mergeCell ref="AC2818:AD2818"/>
    <mergeCell ref="D2819:H2819"/>
    <mergeCell ref="I2819:L2819"/>
    <mergeCell ref="M2819:P2819"/>
    <mergeCell ref="Q2819:R2819"/>
    <mergeCell ref="S2819:T2819"/>
    <mergeCell ref="U2819:V2819"/>
    <mergeCell ref="W2819:X2819"/>
    <mergeCell ref="Y2819:Z2819"/>
    <mergeCell ref="AA2819:AB2819"/>
    <mergeCell ref="AC2819:AD2819"/>
    <mergeCell ref="D2816:H2816"/>
    <mergeCell ref="I2816:L2816"/>
    <mergeCell ref="M2816:P2816"/>
    <mergeCell ref="Q2816:R2816"/>
    <mergeCell ref="S2816:T2816"/>
    <mergeCell ref="U2816:V2816"/>
    <mergeCell ref="W2816:X2816"/>
    <mergeCell ref="Y2816:Z2816"/>
    <mergeCell ref="AA2816:AB2816"/>
    <mergeCell ref="AC2816:AD2816"/>
    <mergeCell ref="D2817:H2817"/>
    <mergeCell ref="I2817:L2817"/>
    <mergeCell ref="M2817:P2817"/>
    <mergeCell ref="Q2817:R2817"/>
    <mergeCell ref="S2817:T2817"/>
    <mergeCell ref="U2817:V2817"/>
    <mergeCell ref="W2817:X2817"/>
    <mergeCell ref="Y2817:Z2817"/>
    <mergeCell ref="AA2817:AB2817"/>
    <mergeCell ref="AC2817:AD2817"/>
    <mergeCell ref="D2822:H2822"/>
    <mergeCell ref="I2822:L2822"/>
    <mergeCell ref="M2822:P2822"/>
    <mergeCell ref="Q2822:R2822"/>
    <mergeCell ref="S2822:T2822"/>
    <mergeCell ref="U2822:V2822"/>
    <mergeCell ref="W2822:X2822"/>
    <mergeCell ref="Y2822:Z2822"/>
    <mergeCell ref="AA2822:AB2822"/>
    <mergeCell ref="AC2822:AD2822"/>
    <mergeCell ref="D2823:H2823"/>
    <mergeCell ref="I2823:L2823"/>
    <mergeCell ref="M2823:P2823"/>
    <mergeCell ref="Q2823:R2823"/>
    <mergeCell ref="S2823:T2823"/>
    <mergeCell ref="U2823:V2823"/>
    <mergeCell ref="W2823:X2823"/>
    <mergeCell ref="Y2823:Z2823"/>
    <mergeCell ref="AA2823:AB2823"/>
    <mergeCell ref="AC2823:AD2823"/>
    <mergeCell ref="D2820:H2820"/>
    <mergeCell ref="I2820:L2820"/>
    <mergeCell ref="M2820:P2820"/>
    <mergeCell ref="Q2820:R2820"/>
    <mergeCell ref="S2820:T2820"/>
    <mergeCell ref="U2820:V2820"/>
    <mergeCell ref="W2820:X2820"/>
    <mergeCell ref="Y2820:Z2820"/>
    <mergeCell ref="AA2820:AB2820"/>
    <mergeCell ref="AC2820:AD2820"/>
    <mergeCell ref="D2821:H2821"/>
    <mergeCell ref="I2821:L2821"/>
    <mergeCell ref="M2821:P2821"/>
    <mergeCell ref="Q2821:R2821"/>
    <mergeCell ref="S2821:T2821"/>
    <mergeCell ref="U2821:V2821"/>
    <mergeCell ref="W2821:X2821"/>
    <mergeCell ref="Y2821:Z2821"/>
    <mergeCell ref="AA2821:AB2821"/>
    <mergeCell ref="AC2821:AD2821"/>
    <mergeCell ref="D2826:H2826"/>
    <mergeCell ref="I2826:L2826"/>
    <mergeCell ref="M2826:P2826"/>
    <mergeCell ref="Q2826:R2826"/>
    <mergeCell ref="S2826:T2826"/>
    <mergeCell ref="U2826:V2826"/>
    <mergeCell ref="W2826:X2826"/>
    <mergeCell ref="Y2826:Z2826"/>
    <mergeCell ref="AA2826:AB2826"/>
    <mergeCell ref="AC2826:AD2826"/>
    <mergeCell ref="D2827:H2827"/>
    <mergeCell ref="I2827:L2827"/>
    <mergeCell ref="M2827:P2827"/>
    <mergeCell ref="Q2827:R2827"/>
    <mergeCell ref="S2827:T2827"/>
    <mergeCell ref="U2827:V2827"/>
    <mergeCell ref="W2827:X2827"/>
    <mergeCell ref="Y2827:Z2827"/>
    <mergeCell ref="AA2827:AB2827"/>
    <mergeCell ref="AC2827:AD2827"/>
    <mergeCell ref="D2824:H2824"/>
    <mergeCell ref="I2824:L2824"/>
    <mergeCell ref="M2824:P2824"/>
    <mergeCell ref="Q2824:R2824"/>
    <mergeCell ref="S2824:T2824"/>
    <mergeCell ref="U2824:V2824"/>
    <mergeCell ref="W2824:X2824"/>
    <mergeCell ref="Y2824:Z2824"/>
    <mergeCell ref="AA2824:AB2824"/>
    <mergeCell ref="AC2824:AD2824"/>
    <mergeCell ref="D2825:H2825"/>
    <mergeCell ref="I2825:L2825"/>
    <mergeCell ref="M2825:P2825"/>
    <mergeCell ref="Q2825:R2825"/>
    <mergeCell ref="S2825:T2825"/>
    <mergeCell ref="U2825:V2825"/>
    <mergeCell ref="W2825:X2825"/>
    <mergeCell ref="Y2825:Z2825"/>
    <mergeCell ref="AA2825:AB2825"/>
    <mergeCell ref="AC2825:AD2825"/>
    <mergeCell ref="D2830:H2830"/>
    <mergeCell ref="I2830:L2830"/>
    <mergeCell ref="M2830:P2830"/>
    <mergeCell ref="Q2830:R2830"/>
    <mergeCell ref="S2830:T2830"/>
    <mergeCell ref="U2830:V2830"/>
    <mergeCell ref="W2830:X2830"/>
    <mergeCell ref="Y2830:Z2830"/>
    <mergeCell ref="AA2830:AB2830"/>
    <mergeCell ref="AC2830:AD2830"/>
    <mergeCell ref="D2831:H2831"/>
    <mergeCell ref="I2831:L2831"/>
    <mergeCell ref="M2831:P2831"/>
    <mergeCell ref="Q2831:R2831"/>
    <mergeCell ref="S2831:T2831"/>
    <mergeCell ref="U2831:V2831"/>
    <mergeCell ref="W2831:X2831"/>
    <mergeCell ref="Y2831:Z2831"/>
    <mergeCell ref="AA2831:AB2831"/>
    <mergeCell ref="AC2831:AD2831"/>
    <mergeCell ref="D2828:H2828"/>
    <mergeCell ref="I2828:L2828"/>
    <mergeCell ref="M2828:P2828"/>
    <mergeCell ref="Q2828:R2828"/>
    <mergeCell ref="S2828:T2828"/>
    <mergeCell ref="U2828:V2828"/>
    <mergeCell ref="W2828:X2828"/>
    <mergeCell ref="Y2828:Z2828"/>
    <mergeCell ref="AA2828:AB2828"/>
    <mergeCell ref="AC2828:AD2828"/>
    <mergeCell ref="D2829:H2829"/>
    <mergeCell ref="I2829:L2829"/>
    <mergeCell ref="M2829:P2829"/>
    <mergeCell ref="Q2829:R2829"/>
    <mergeCell ref="S2829:T2829"/>
    <mergeCell ref="U2829:V2829"/>
    <mergeCell ref="W2829:X2829"/>
    <mergeCell ref="Y2829:Z2829"/>
    <mergeCell ref="AA2829:AB2829"/>
    <mergeCell ref="AC2829:AD2829"/>
    <mergeCell ref="D2834:H2834"/>
    <mergeCell ref="I2834:L2834"/>
    <mergeCell ref="M2834:P2834"/>
    <mergeCell ref="Q2834:R2834"/>
    <mergeCell ref="S2834:T2834"/>
    <mergeCell ref="U2834:V2834"/>
    <mergeCell ref="W2834:X2834"/>
    <mergeCell ref="Y2834:Z2834"/>
    <mergeCell ref="AA2834:AB2834"/>
    <mergeCell ref="AC2834:AD2834"/>
    <mergeCell ref="D2835:H2835"/>
    <mergeCell ref="I2835:L2835"/>
    <mergeCell ref="M2835:P2835"/>
    <mergeCell ref="Q2835:R2835"/>
    <mergeCell ref="S2835:T2835"/>
    <mergeCell ref="U2835:V2835"/>
    <mergeCell ref="W2835:X2835"/>
    <mergeCell ref="Y2835:Z2835"/>
    <mergeCell ref="AA2835:AB2835"/>
    <mergeCell ref="AC2835:AD2835"/>
    <mergeCell ref="D2832:H2832"/>
    <mergeCell ref="I2832:L2832"/>
    <mergeCell ref="M2832:P2832"/>
    <mergeCell ref="Q2832:R2832"/>
    <mergeCell ref="S2832:T2832"/>
    <mergeCell ref="U2832:V2832"/>
    <mergeCell ref="W2832:X2832"/>
    <mergeCell ref="Y2832:Z2832"/>
    <mergeCell ref="AA2832:AB2832"/>
    <mergeCell ref="AC2832:AD2832"/>
    <mergeCell ref="D2833:H2833"/>
    <mergeCell ref="I2833:L2833"/>
    <mergeCell ref="M2833:P2833"/>
    <mergeCell ref="Q2833:R2833"/>
    <mergeCell ref="S2833:T2833"/>
    <mergeCell ref="U2833:V2833"/>
    <mergeCell ref="W2833:X2833"/>
    <mergeCell ref="Y2833:Z2833"/>
    <mergeCell ref="AA2833:AB2833"/>
    <mergeCell ref="AC2833:AD2833"/>
    <mergeCell ref="D2838:H2838"/>
    <mergeCell ref="I2838:L2838"/>
    <mergeCell ref="M2838:P2838"/>
    <mergeCell ref="Q2838:R2838"/>
    <mergeCell ref="S2838:T2838"/>
    <mergeCell ref="U2838:V2838"/>
    <mergeCell ref="W2838:X2838"/>
    <mergeCell ref="Y2838:Z2838"/>
    <mergeCell ref="AA2838:AB2838"/>
    <mergeCell ref="AC2838:AD2838"/>
    <mergeCell ref="D2839:H2839"/>
    <mergeCell ref="I2839:L2839"/>
    <mergeCell ref="M2839:P2839"/>
    <mergeCell ref="Q2839:R2839"/>
    <mergeCell ref="S2839:T2839"/>
    <mergeCell ref="U2839:V2839"/>
    <mergeCell ref="W2839:X2839"/>
    <mergeCell ref="Y2839:Z2839"/>
    <mergeCell ref="AA2839:AB2839"/>
    <mergeCell ref="AC2839:AD2839"/>
    <mergeCell ref="D2836:H2836"/>
    <mergeCell ref="I2836:L2836"/>
    <mergeCell ref="M2836:P2836"/>
    <mergeCell ref="Q2836:R2836"/>
    <mergeCell ref="S2836:T2836"/>
    <mergeCell ref="U2836:V2836"/>
    <mergeCell ref="W2836:X2836"/>
    <mergeCell ref="Y2836:Z2836"/>
    <mergeCell ref="AA2836:AB2836"/>
    <mergeCell ref="AC2836:AD2836"/>
    <mergeCell ref="D2837:H2837"/>
    <mergeCell ref="I2837:L2837"/>
    <mergeCell ref="M2837:P2837"/>
    <mergeCell ref="Q2837:R2837"/>
    <mergeCell ref="S2837:T2837"/>
    <mergeCell ref="U2837:V2837"/>
    <mergeCell ref="W2837:X2837"/>
    <mergeCell ref="Y2837:Z2837"/>
    <mergeCell ref="AA2837:AB2837"/>
    <mergeCell ref="AC2837:AD2837"/>
    <mergeCell ref="D2842:H2842"/>
    <mergeCell ref="I2842:L2842"/>
    <mergeCell ref="M2842:P2842"/>
    <mergeCell ref="Q2842:R2842"/>
    <mergeCell ref="S2842:T2842"/>
    <mergeCell ref="U2842:V2842"/>
    <mergeCell ref="W2842:X2842"/>
    <mergeCell ref="Y2842:Z2842"/>
    <mergeCell ref="AA2842:AB2842"/>
    <mergeCell ref="AC2842:AD2842"/>
    <mergeCell ref="D2843:H2843"/>
    <mergeCell ref="I2843:L2843"/>
    <mergeCell ref="M2843:P2843"/>
    <mergeCell ref="Q2843:R2843"/>
    <mergeCell ref="S2843:T2843"/>
    <mergeCell ref="U2843:V2843"/>
    <mergeCell ref="W2843:X2843"/>
    <mergeCell ref="Y2843:Z2843"/>
    <mergeCell ref="AA2843:AB2843"/>
    <mergeCell ref="AC2843:AD2843"/>
    <mergeCell ref="D2840:H2840"/>
    <mergeCell ref="I2840:L2840"/>
    <mergeCell ref="M2840:P2840"/>
    <mergeCell ref="Q2840:R2840"/>
    <mergeCell ref="S2840:T2840"/>
    <mergeCell ref="U2840:V2840"/>
    <mergeCell ref="W2840:X2840"/>
    <mergeCell ref="Y2840:Z2840"/>
    <mergeCell ref="AA2840:AB2840"/>
    <mergeCell ref="AC2840:AD2840"/>
    <mergeCell ref="D2841:H2841"/>
    <mergeCell ref="I2841:L2841"/>
    <mergeCell ref="M2841:P2841"/>
    <mergeCell ref="Q2841:R2841"/>
    <mergeCell ref="S2841:T2841"/>
    <mergeCell ref="U2841:V2841"/>
    <mergeCell ref="W2841:X2841"/>
    <mergeCell ref="Y2841:Z2841"/>
    <mergeCell ref="AA2841:AB2841"/>
    <mergeCell ref="AC2841:AD2841"/>
    <mergeCell ref="D2846:H2846"/>
    <mergeCell ref="I2846:L2846"/>
    <mergeCell ref="M2846:P2846"/>
    <mergeCell ref="Q2846:R2846"/>
    <mergeCell ref="S2846:T2846"/>
    <mergeCell ref="U2846:V2846"/>
    <mergeCell ref="W2846:X2846"/>
    <mergeCell ref="Y2846:Z2846"/>
    <mergeCell ref="AA2846:AB2846"/>
    <mergeCell ref="AC2846:AD2846"/>
    <mergeCell ref="D2847:H2847"/>
    <mergeCell ref="I2847:L2847"/>
    <mergeCell ref="M2847:P2847"/>
    <mergeCell ref="Q2847:R2847"/>
    <mergeCell ref="S2847:T2847"/>
    <mergeCell ref="U2847:V2847"/>
    <mergeCell ref="W2847:X2847"/>
    <mergeCell ref="Y2847:Z2847"/>
    <mergeCell ref="AA2847:AB2847"/>
    <mergeCell ref="AC2847:AD2847"/>
    <mergeCell ref="D2844:H2844"/>
    <mergeCell ref="I2844:L2844"/>
    <mergeCell ref="M2844:P2844"/>
    <mergeCell ref="Q2844:R2844"/>
    <mergeCell ref="S2844:T2844"/>
    <mergeCell ref="U2844:V2844"/>
    <mergeCell ref="W2844:X2844"/>
    <mergeCell ref="Y2844:Z2844"/>
    <mergeCell ref="AA2844:AB2844"/>
    <mergeCell ref="AC2844:AD2844"/>
    <mergeCell ref="D2845:H2845"/>
    <mergeCell ref="I2845:L2845"/>
    <mergeCell ref="M2845:P2845"/>
    <mergeCell ref="Q2845:R2845"/>
    <mergeCell ref="S2845:T2845"/>
    <mergeCell ref="U2845:V2845"/>
    <mergeCell ref="W2845:X2845"/>
    <mergeCell ref="Y2845:Z2845"/>
    <mergeCell ref="AA2845:AB2845"/>
    <mergeCell ref="AC2845:AD2845"/>
    <mergeCell ref="D2850:H2850"/>
    <mergeCell ref="I2850:L2850"/>
    <mergeCell ref="M2850:P2850"/>
    <mergeCell ref="Q2850:R2850"/>
    <mergeCell ref="S2850:T2850"/>
    <mergeCell ref="U2850:V2850"/>
    <mergeCell ref="W2850:X2850"/>
    <mergeCell ref="Y2850:Z2850"/>
    <mergeCell ref="AA2850:AB2850"/>
    <mergeCell ref="AC2850:AD2850"/>
    <mergeCell ref="D2851:H2851"/>
    <mergeCell ref="I2851:L2851"/>
    <mergeCell ref="M2851:P2851"/>
    <mergeCell ref="Q2851:R2851"/>
    <mergeCell ref="S2851:T2851"/>
    <mergeCell ref="U2851:V2851"/>
    <mergeCell ref="W2851:X2851"/>
    <mergeCell ref="Y2851:Z2851"/>
    <mergeCell ref="AA2851:AB2851"/>
    <mergeCell ref="AC2851:AD2851"/>
    <mergeCell ref="D2848:H2848"/>
    <mergeCell ref="I2848:L2848"/>
    <mergeCell ref="M2848:P2848"/>
    <mergeCell ref="Q2848:R2848"/>
    <mergeCell ref="S2848:T2848"/>
    <mergeCell ref="U2848:V2848"/>
    <mergeCell ref="W2848:X2848"/>
    <mergeCell ref="Y2848:Z2848"/>
    <mergeCell ref="AA2848:AB2848"/>
    <mergeCell ref="AC2848:AD2848"/>
    <mergeCell ref="D2849:H2849"/>
    <mergeCell ref="I2849:L2849"/>
    <mergeCell ref="M2849:P2849"/>
    <mergeCell ref="Q2849:R2849"/>
    <mergeCell ref="S2849:T2849"/>
    <mergeCell ref="U2849:V2849"/>
    <mergeCell ref="W2849:X2849"/>
    <mergeCell ref="Y2849:Z2849"/>
    <mergeCell ref="AA2849:AB2849"/>
    <mergeCell ref="AC2849:AD2849"/>
    <mergeCell ref="D2854:H2854"/>
    <mergeCell ref="I2854:L2854"/>
    <mergeCell ref="M2854:P2854"/>
    <mergeCell ref="Q2854:R2854"/>
    <mergeCell ref="S2854:T2854"/>
    <mergeCell ref="U2854:V2854"/>
    <mergeCell ref="W2854:X2854"/>
    <mergeCell ref="Y2854:Z2854"/>
    <mergeCell ref="AA2854:AB2854"/>
    <mergeCell ref="AC2854:AD2854"/>
    <mergeCell ref="D2855:H2855"/>
    <mergeCell ref="I2855:L2855"/>
    <mergeCell ref="M2855:P2855"/>
    <mergeCell ref="Q2855:R2855"/>
    <mergeCell ref="S2855:T2855"/>
    <mergeCell ref="U2855:V2855"/>
    <mergeCell ref="W2855:X2855"/>
    <mergeCell ref="Y2855:Z2855"/>
    <mergeCell ref="AA2855:AB2855"/>
    <mergeCell ref="AC2855:AD2855"/>
    <mergeCell ref="D2852:H2852"/>
    <mergeCell ref="I2852:L2852"/>
    <mergeCell ref="M2852:P2852"/>
    <mergeCell ref="Q2852:R2852"/>
    <mergeCell ref="S2852:T2852"/>
    <mergeCell ref="U2852:V2852"/>
    <mergeCell ref="W2852:X2852"/>
    <mergeCell ref="Y2852:Z2852"/>
    <mergeCell ref="AA2852:AB2852"/>
    <mergeCell ref="AC2852:AD2852"/>
    <mergeCell ref="D2853:H2853"/>
    <mergeCell ref="I2853:L2853"/>
    <mergeCell ref="M2853:P2853"/>
    <mergeCell ref="Q2853:R2853"/>
    <mergeCell ref="S2853:T2853"/>
    <mergeCell ref="U2853:V2853"/>
    <mergeCell ref="W2853:X2853"/>
    <mergeCell ref="Y2853:Z2853"/>
    <mergeCell ref="AA2853:AB2853"/>
    <mergeCell ref="AC2853:AD2853"/>
    <mergeCell ref="D2858:H2858"/>
    <mergeCell ref="I2858:L2858"/>
    <mergeCell ref="M2858:P2858"/>
    <mergeCell ref="Q2858:R2858"/>
    <mergeCell ref="S2858:T2858"/>
    <mergeCell ref="U2858:V2858"/>
    <mergeCell ref="W2858:X2858"/>
    <mergeCell ref="Y2858:Z2858"/>
    <mergeCell ref="AA2858:AB2858"/>
    <mergeCell ref="AC2858:AD2858"/>
    <mergeCell ref="D2859:H2859"/>
    <mergeCell ref="I2859:L2859"/>
    <mergeCell ref="M2859:P2859"/>
    <mergeCell ref="Q2859:R2859"/>
    <mergeCell ref="S2859:T2859"/>
    <mergeCell ref="U2859:V2859"/>
    <mergeCell ref="W2859:X2859"/>
    <mergeCell ref="Y2859:Z2859"/>
    <mergeCell ref="AA2859:AB2859"/>
    <mergeCell ref="AC2859:AD2859"/>
    <mergeCell ref="D2856:H2856"/>
    <mergeCell ref="I2856:L2856"/>
    <mergeCell ref="M2856:P2856"/>
    <mergeCell ref="Q2856:R2856"/>
    <mergeCell ref="S2856:T2856"/>
    <mergeCell ref="U2856:V2856"/>
    <mergeCell ref="W2856:X2856"/>
    <mergeCell ref="Y2856:Z2856"/>
    <mergeCell ref="AA2856:AB2856"/>
    <mergeCell ref="AC2856:AD2856"/>
    <mergeCell ref="D2857:H2857"/>
    <mergeCell ref="I2857:L2857"/>
    <mergeCell ref="M2857:P2857"/>
    <mergeCell ref="Q2857:R2857"/>
    <mergeCell ref="S2857:T2857"/>
    <mergeCell ref="U2857:V2857"/>
    <mergeCell ref="W2857:X2857"/>
    <mergeCell ref="Y2857:Z2857"/>
    <mergeCell ref="AA2857:AB2857"/>
    <mergeCell ref="AC2857:AD2857"/>
    <mergeCell ref="D2862:H2862"/>
    <mergeCell ref="I2862:L2862"/>
    <mergeCell ref="M2862:P2862"/>
    <mergeCell ref="Q2862:R2862"/>
    <mergeCell ref="S2862:T2862"/>
    <mergeCell ref="U2862:V2862"/>
    <mergeCell ref="W2862:X2862"/>
    <mergeCell ref="Y2862:Z2862"/>
    <mergeCell ref="AA2862:AB2862"/>
    <mergeCell ref="AC2862:AD2862"/>
    <mergeCell ref="D2863:H2863"/>
    <mergeCell ref="I2863:L2863"/>
    <mergeCell ref="M2863:P2863"/>
    <mergeCell ref="Q2863:R2863"/>
    <mergeCell ref="S2863:T2863"/>
    <mergeCell ref="U2863:V2863"/>
    <mergeCell ref="W2863:X2863"/>
    <mergeCell ref="Y2863:Z2863"/>
    <mergeCell ref="AA2863:AB2863"/>
    <mergeCell ref="AC2863:AD2863"/>
    <mergeCell ref="D2860:H2860"/>
    <mergeCell ref="I2860:L2860"/>
    <mergeCell ref="M2860:P2860"/>
    <mergeCell ref="Q2860:R2860"/>
    <mergeCell ref="S2860:T2860"/>
    <mergeCell ref="U2860:V2860"/>
    <mergeCell ref="W2860:X2860"/>
    <mergeCell ref="Y2860:Z2860"/>
    <mergeCell ref="AA2860:AB2860"/>
    <mergeCell ref="AC2860:AD2860"/>
    <mergeCell ref="D2861:H2861"/>
    <mergeCell ref="I2861:L2861"/>
    <mergeCell ref="M2861:P2861"/>
    <mergeCell ref="Q2861:R2861"/>
    <mergeCell ref="S2861:T2861"/>
    <mergeCell ref="U2861:V2861"/>
    <mergeCell ref="W2861:X2861"/>
    <mergeCell ref="Y2861:Z2861"/>
    <mergeCell ref="AA2861:AB2861"/>
    <mergeCell ref="AC2861:AD2861"/>
    <mergeCell ref="D2866:H2866"/>
    <mergeCell ref="I2866:L2866"/>
    <mergeCell ref="M2866:P2866"/>
    <mergeCell ref="Q2866:R2866"/>
    <mergeCell ref="S2866:T2866"/>
    <mergeCell ref="U2866:V2866"/>
    <mergeCell ref="W2866:X2866"/>
    <mergeCell ref="Y2866:Z2866"/>
    <mergeCell ref="AA2866:AB2866"/>
    <mergeCell ref="AC2866:AD2866"/>
    <mergeCell ref="D2867:H2867"/>
    <mergeCell ref="I2867:L2867"/>
    <mergeCell ref="M2867:P2867"/>
    <mergeCell ref="Q2867:R2867"/>
    <mergeCell ref="S2867:T2867"/>
    <mergeCell ref="U2867:V2867"/>
    <mergeCell ref="W2867:X2867"/>
    <mergeCell ref="Y2867:Z2867"/>
    <mergeCell ref="AA2867:AB2867"/>
    <mergeCell ref="AC2867:AD2867"/>
    <mergeCell ref="D2864:H2864"/>
    <mergeCell ref="I2864:L2864"/>
    <mergeCell ref="M2864:P2864"/>
    <mergeCell ref="Q2864:R2864"/>
    <mergeCell ref="S2864:T2864"/>
    <mergeCell ref="U2864:V2864"/>
    <mergeCell ref="W2864:X2864"/>
    <mergeCell ref="Y2864:Z2864"/>
    <mergeCell ref="AA2864:AB2864"/>
    <mergeCell ref="AC2864:AD2864"/>
    <mergeCell ref="D2865:H2865"/>
    <mergeCell ref="I2865:L2865"/>
    <mergeCell ref="M2865:P2865"/>
    <mergeCell ref="Q2865:R2865"/>
    <mergeCell ref="S2865:T2865"/>
    <mergeCell ref="U2865:V2865"/>
    <mergeCell ref="W2865:X2865"/>
    <mergeCell ref="Y2865:Z2865"/>
    <mergeCell ref="AA2865:AB2865"/>
    <mergeCell ref="AC2865:AD2865"/>
    <mergeCell ref="D2870:H2870"/>
    <mergeCell ref="I2870:L2870"/>
    <mergeCell ref="M2870:P2870"/>
    <mergeCell ref="Q2870:R2870"/>
    <mergeCell ref="S2870:T2870"/>
    <mergeCell ref="U2870:V2870"/>
    <mergeCell ref="W2870:X2870"/>
    <mergeCell ref="Y2870:Z2870"/>
    <mergeCell ref="AA2870:AB2870"/>
    <mergeCell ref="AC2870:AD2870"/>
    <mergeCell ref="D2871:H2871"/>
    <mergeCell ref="I2871:L2871"/>
    <mergeCell ref="M2871:P2871"/>
    <mergeCell ref="Q2871:R2871"/>
    <mergeCell ref="S2871:T2871"/>
    <mergeCell ref="U2871:V2871"/>
    <mergeCell ref="W2871:X2871"/>
    <mergeCell ref="Y2871:Z2871"/>
    <mergeCell ref="AA2871:AB2871"/>
    <mergeCell ref="AC2871:AD2871"/>
    <mergeCell ref="D2868:H2868"/>
    <mergeCell ref="I2868:L2868"/>
    <mergeCell ref="M2868:P2868"/>
    <mergeCell ref="Q2868:R2868"/>
    <mergeCell ref="S2868:T2868"/>
    <mergeCell ref="U2868:V2868"/>
    <mergeCell ref="W2868:X2868"/>
    <mergeCell ref="Y2868:Z2868"/>
    <mergeCell ref="AA2868:AB2868"/>
    <mergeCell ref="AC2868:AD2868"/>
    <mergeCell ref="D2869:H2869"/>
    <mergeCell ref="I2869:L2869"/>
    <mergeCell ref="M2869:P2869"/>
    <mergeCell ref="Q2869:R2869"/>
    <mergeCell ref="S2869:T2869"/>
    <mergeCell ref="U2869:V2869"/>
    <mergeCell ref="W2869:X2869"/>
    <mergeCell ref="Y2869:Z2869"/>
    <mergeCell ref="AA2869:AB2869"/>
    <mergeCell ref="AC2869:AD2869"/>
    <mergeCell ref="D2874:H2874"/>
    <mergeCell ref="I2874:L2874"/>
    <mergeCell ref="M2874:P2874"/>
    <mergeCell ref="Q2874:R2874"/>
    <mergeCell ref="S2874:T2874"/>
    <mergeCell ref="U2874:V2874"/>
    <mergeCell ref="W2874:X2874"/>
    <mergeCell ref="Y2874:Z2874"/>
    <mergeCell ref="AA2874:AB2874"/>
    <mergeCell ref="AC2874:AD2874"/>
    <mergeCell ref="D2875:H2875"/>
    <mergeCell ref="I2875:L2875"/>
    <mergeCell ref="M2875:P2875"/>
    <mergeCell ref="Q2875:R2875"/>
    <mergeCell ref="S2875:T2875"/>
    <mergeCell ref="U2875:V2875"/>
    <mergeCell ref="W2875:X2875"/>
    <mergeCell ref="Y2875:Z2875"/>
    <mergeCell ref="AA2875:AB2875"/>
    <mergeCell ref="AC2875:AD2875"/>
    <mergeCell ref="D2872:H2872"/>
    <mergeCell ref="I2872:L2872"/>
    <mergeCell ref="M2872:P2872"/>
    <mergeCell ref="Q2872:R2872"/>
    <mergeCell ref="S2872:T2872"/>
    <mergeCell ref="U2872:V2872"/>
    <mergeCell ref="W2872:X2872"/>
    <mergeCell ref="Y2872:Z2872"/>
    <mergeCell ref="AA2872:AB2872"/>
    <mergeCell ref="AC2872:AD2872"/>
    <mergeCell ref="D2873:H2873"/>
    <mergeCell ref="I2873:L2873"/>
    <mergeCell ref="M2873:P2873"/>
    <mergeCell ref="Q2873:R2873"/>
    <mergeCell ref="S2873:T2873"/>
    <mergeCell ref="U2873:V2873"/>
    <mergeCell ref="W2873:X2873"/>
    <mergeCell ref="Y2873:Z2873"/>
    <mergeCell ref="AA2873:AB2873"/>
    <mergeCell ref="AC2873:AD2873"/>
    <mergeCell ref="D2878:H2878"/>
    <mergeCell ref="I2878:L2878"/>
    <mergeCell ref="M2878:P2878"/>
    <mergeCell ref="Q2878:R2878"/>
    <mergeCell ref="S2878:T2878"/>
    <mergeCell ref="U2878:V2878"/>
    <mergeCell ref="W2878:X2878"/>
    <mergeCell ref="Y2878:Z2878"/>
    <mergeCell ref="AA2878:AB2878"/>
    <mergeCell ref="AC2878:AD2878"/>
    <mergeCell ref="D2879:H2879"/>
    <mergeCell ref="I2879:L2879"/>
    <mergeCell ref="M2879:P2879"/>
    <mergeCell ref="Q2879:R2879"/>
    <mergeCell ref="S2879:T2879"/>
    <mergeCell ref="U2879:V2879"/>
    <mergeCell ref="W2879:X2879"/>
    <mergeCell ref="Y2879:Z2879"/>
    <mergeCell ref="AA2879:AB2879"/>
    <mergeCell ref="AC2879:AD2879"/>
    <mergeCell ref="D2876:H2876"/>
    <mergeCell ref="I2876:L2876"/>
    <mergeCell ref="M2876:P2876"/>
    <mergeCell ref="Q2876:R2876"/>
    <mergeCell ref="S2876:T2876"/>
    <mergeCell ref="U2876:V2876"/>
    <mergeCell ref="W2876:X2876"/>
    <mergeCell ref="Y2876:Z2876"/>
    <mergeCell ref="AA2876:AB2876"/>
    <mergeCell ref="AC2876:AD2876"/>
    <mergeCell ref="D2877:H2877"/>
    <mergeCell ref="I2877:L2877"/>
    <mergeCell ref="M2877:P2877"/>
    <mergeCell ref="Q2877:R2877"/>
    <mergeCell ref="S2877:T2877"/>
    <mergeCell ref="U2877:V2877"/>
    <mergeCell ref="W2877:X2877"/>
    <mergeCell ref="Y2877:Z2877"/>
    <mergeCell ref="AA2877:AB2877"/>
    <mergeCell ref="AC2877:AD2877"/>
    <mergeCell ref="D2882:H2882"/>
    <mergeCell ref="I2882:L2882"/>
    <mergeCell ref="M2882:P2882"/>
    <mergeCell ref="Q2882:R2882"/>
    <mergeCell ref="S2882:T2882"/>
    <mergeCell ref="U2882:V2882"/>
    <mergeCell ref="W2882:X2882"/>
    <mergeCell ref="Y2882:Z2882"/>
    <mergeCell ref="AA2882:AB2882"/>
    <mergeCell ref="AC2882:AD2882"/>
    <mergeCell ref="D2883:H2883"/>
    <mergeCell ref="I2883:L2883"/>
    <mergeCell ref="M2883:P2883"/>
    <mergeCell ref="Q2883:R2883"/>
    <mergeCell ref="S2883:T2883"/>
    <mergeCell ref="U2883:V2883"/>
    <mergeCell ref="W2883:X2883"/>
    <mergeCell ref="Y2883:Z2883"/>
    <mergeCell ref="AA2883:AB2883"/>
    <mergeCell ref="AC2883:AD2883"/>
    <mergeCell ref="D2880:H2880"/>
    <mergeCell ref="I2880:L2880"/>
    <mergeCell ref="M2880:P2880"/>
    <mergeCell ref="Q2880:R2880"/>
    <mergeCell ref="S2880:T2880"/>
    <mergeCell ref="U2880:V2880"/>
    <mergeCell ref="W2880:X2880"/>
    <mergeCell ref="Y2880:Z2880"/>
    <mergeCell ref="AA2880:AB2880"/>
    <mergeCell ref="AC2880:AD2880"/>
    <mergeCell ref="D2881:H2881"/>
    <mergeCell ref="I2881:L2881"/>
    <mergeCell ref="M2881:P2881"/>
    <mergeCell ref="Q2881:R2881"/>
    <mergeCell ref="S2881:T2881"/>
    <mergeCell ref="U2881:V2881"/>
    <mergeCell ref="W2881:X2881"/>
    <mergeCell ref="Y2881:Z2881"/>
    <mergeCell ref="AA2881:AB2881"/>
    <mergeCell ref="AC2881:AD2881"/>
    <mergeCell ref="D2886:H2886"/>
    <mergeCell ref="I2886:L2886"/>
    <mergeCell ref="M2886:P2886"/>
    <mergeCell ref="Q2886:R2886"/>
    <mergeCell ref="S2886:T2886"/>
    <mergeCell ref="U2886:V2886"/>
    <mergeCell ref="W2886:X2886"/>
    <mergeCell ref="Y2886:Z2886"/>
    <mergeCell ref="AA2886:AB2886"/>
    <mergeCell ref="AC2886:AD2886"/>
    <mergeCell ref="D2887:H2887"/>
    <mergeCell ref="I2887:L2887"/>
    <mergeCell ref="M2887:P2887"/>
    <mergeCell ref="Q2887:R2887"/>
    <mergeCell ref="S2887:T2887"/>
    <mergeCell ref="U2887:V2887"/>
    <mergeCell ref="W2887:X2887"/>
    <mergeCell ref="Y2887:Z2887"/>
    <mergeCell ref="AA2887:AB2887"/>
    <mergeCell ref="AC2887:AD2887"/>
    <mergeCell ref="D2884:H2884"/>
    <mergeCell ref="I2884:L2884"/>
    <mergeCell ref="M2884:P2884"/>
    <mergeCell ref="Q2884:R2884"/>
    <mergeCell ref="S2884:T2884"/>
    <mergeCell ref="U2884:V2884"/>
    <mergeCell ref="W2884:X2884"/>
    <mergeCell ref="Y2884:Z2884"/>
    <mergeCell ref="AA2884:AB2884"/>
    <mergeCell ref="AC2884:AD2884"/>
    <mergeCell ref="D2885:H2885"/>
    <mergeCell ref="I2885:L2885"/>
    <mergeCell ref="M2885:P2885"/>
    <mergeCell ref="Q2885:R2885"/>
    <mergeCell ref="S2885:T2885"/>
    <mergeCell ref="U2885:V2885"/>
    <mergeCell ref="W2885:X2885"/>
    <mergeCell ref="Y2885:Z2885"/>
    <mergeCell ref="AA2885:AB2885"/>
    <mergeCell ref="AC2885:AD2885"/>
    <mergeCell ref="D2890:H2890"/>
    <mergeCell ref="I2890:L2890"/>
    <mergeCell ref="M2890:P2890"/>
    <mergeCell ref="Q2890:R2890"/>
    <mergeCell ref="S2890:T2890"/>
    <mergeCell ref="U2890:V2890"/>
    <mergeCell ref="W2890:X2890"/>
    <mergeCell ref="Y2890:Z2890"/>
    <mergeCell ref="AA2890:AB2890"/>
    <mergeCell ref="AC2890:AD2890"/>
    <mergeCell ref="D2891:H2891"/>
    <mergeCell ref="I2891:L2891"/>
    <mergeCell ref="M2891:P2891"/>
    <mergeCell ref="Q2891:R2891"/>
    <mergeCell ref="S2891:T2891"/>
    <mergeCell ref="U2891:V2891"/>
    <mergeCell ref="W2891:X2891"/>
    <mergeCell ref="Y2891:Z2891"/>
    <mergeCell ref="AA2891:AB2891"/>
    <mergeCell ref="AC2891:AD2891"/>
    <mergeCell ref="D2888:H2888"/>
    <mergeCell ref="I2888:L2888"/>
    <mergeCell ref="M2888:P2888"/>
    <mergeCell ref="Q2888:R2888"/>
    <mergeCell ref="S2888:T2888"/>
    <mergeCell ref="U2888:V2888"/>
    <mergeCell ref="W2888:X2888"/>
    <mergeCell ref="Y2888:Z2888"/>
    <mergeCell ref="AA2888:AB2888"/>
    <mergeCell ref="AC2888:AD2888"/>
    <mergeCell ref="D2889:H2889"/>
    <mergeCell ref="I2889:L2889"/>
    <mergeCell ref="M2889:P2889"/>
    <mergeCell ref="Q2889:R2889"/>
    <mergeCell ref="S2889:T2889"/>
    <mergeCell ref="U2889:V2889"/>
    <mergeCell ref="W2889:X2889"/>
    <mergeCell ref="Y2889:Z2889"/>
    <mergeCell ref="AA2889:AB2889"/>
    <mergeCell ref="AC2889:AD2889"/>
    <mergeCell ref="D2894:H2894"/>
    <mergeCell ref="I2894:L2894"/>
    <mergeCell ref="M2894:P2894"/>
    <mergeCell ref="Q2894:R2894"/>
    <mergeCell ref="S2894:T2894"/>
    <mergeCell ref="U2894:V2894"/>
    <mergeCell ref="W2894:X2894"/>
    <mergeCell ref="Y2894:Z2894"/>
    <mergeCell ref="AA2894:AB2894"/>
    <mergeCell ref="AC2894:AD2894"/>
    <mergeCell ref="D2895:H2895"/>
    <mergeCell ref="I2895:L2895"/>
    <mergeCell ref="M2895:P2895"/>
    <mergeCell ref="Q2895:R2895"/>
    <mergeCell ref="S2895:T2895"/>
    <mergeCell ref="U2895:V2895"/>
    <mergeCell ref="W2895:X2895"/>
    <mergeCell ref="Y2895:Z2895"/>
    <mergeCell ref="AA2895:AB2895"/>
    <mergeCell ref="AC2895:AD2895"/>
    <mergeCell ref="D2892:H2892"/>
    <mergeCell ref="I2892:L2892"/>
    <mergeCell ref="M2892:P2892"/>
    <mergeCell ref="Q2892:R2892"/>
    <mergeCell ref="S2892:T2892"/>
    <mergeCell ref="U2892:V2892"/>
    <mergeCell ref="W2892:X2892"/>
    <mergeCell ref="Y2892:Z2892"/>
    <mergeCell ref="AA2892:AB2892"/>
    <mergeCell ref="AC2892:AD2892"/>
    <mergeCell ref="D2893:H2893"/>
    <mergeCell ref="I2893:L2893"/>
    <mergeCell ref="M2893:P2893"/>
    <mergeCell ref="Q2893:R2893"/>
    <mergeCell ref="S2893:T2893"/>
    <mergeCell ref="U2893:V2893"/>
    <mergeCell ref="W2893:X2893"/>
    <mergeCell ref="Y2893:Z2893"/>
    <mergeCell ref="AA2893:AB2893"/>
    <mergeCell ref="AC2893:AD2893"/>
    <mergeCell ref="D2898:H2898"/>
    <mergeCell ref="I2898:L2898"/>
    <mergeCell ref="M2898:P2898"/>
    <mergeCell ref="Q2898:R2898"/>
    <mergeCell ref="S2898:T2898"/>
    <mergeCell ref="U2898:V2898"/>
    <mergeCell ref="W2898:X2898"/>
    <mergeCell ref="Y2898:Z2898"/>
    <mergeCell ref="AA2898:AB2898"/>
    <mergeCell ref="AC2898:AD2898"/>
    <mergeCell ref="D2899:H2899"/>
    <mergeCell ref="I2899:L2899"/>
    <mergeCell ref="M2899:P2899"/>
    <mergeCell ref="Q2899:R2899"/>
    <mergeCell ref="S2899:T2899"/>
    <mergeCell ref="U2899:V2899"/>
    <mergeCell ref="W2899:X2899"/>
    <mergeCell ref="Y2899:Z2899"/>
    <mergeCell ref="AA2899:AB2899"/>
    <mergeCell ref="AC2899:AD2899"/>
    <mergeCell ref="D2896:H2896"/>
    <mergeCell ref="I2896:L2896"/>
    <mergeCell ref="M2896:P2896"/>
    <mergeCell ref="Q2896:R2896"/>
    <mergeCell ref="S2896:T2896"/>
    <mergeCell ref="U2896:V2896"/>
    <mergeCell ref="W2896:X2896"/>
    <mergeCell ref="Y2896:Z2896"/>
    <mergeCell ref="AA2896:AB2896"/>
    <mergeCell ref="AC2896:AD2896"/>
    <mergeCell ref="D2897:H2897"/>
    <mergeCell ref="I2897:L2897"/>
    <mergeCell ref="M2897:P2897"/>
    <mergeCell ref="Q2897:R2897"/>
    <mergeCell ref="S2897:T2897"/>
    <mergeCell ref="U2897:V2897"/>
    <mergeCell ref="W2897:X2897"/>
    <mergeCell ref="Y2897:Z2897"/>
    <mergeCell ref="AA2897:AB2897"/>
    <mergeCell ref="AC2897:AD2897"/>
    <mergeCell ref="D2902:H2902"/>
    <mergeCell ref="I2902:L2902"/>
    <mergeCell ref="M2902:P2902"/>
    <mergeCell ref="Q2902:R2902"/>
    <mergeCell ref="S2902:T2902"/>
    <mergeCell ref="U2902:V2902"/>
    <mergeCell ref="W2902:X2902"/>
    <mergeCell ref="Y2902:Z2902"/>
    <mergeCell ref="AA2902:AB2902"/>
    <mergeCell ref="AC2902:AD2902"/>
    <mergeCell ref="D2903:H2903"/>
    <mergeCell ref="I2903:L2903"/>
    <mergeCell ref="M2903:P2903"/>
    <mergeCell ref="Q2903:R2903"/>
    <mergeCell ref="S2903:T2903"/>
    <mergeCell ref="U2903:V2903"/>
    <mergeCell ref="W2903:X2903"/>
    <mergeCell ref="Y2903:Z2903"/>
    <mergeCell ref="AA2903:AB2903"/>
    <mergeCell ref="AC2903:AD2903"/>
    <mergeCell ref="D2900:H2900"/>
    <mergeCell ref="I2900:L2900"/>
    <mergeCell ref="M2900:P2900"/>
    <mergeCell ref="Q2900:R2900"/>
    <mergeCell ref="S2900:T2900"/>
    <mergeCell ref="U2900:V2900"/>
    <mergeCell ref="W2900:X2900"/>
    <mergeCell ref="Y2900:Z2900"/>
    <mergeCell ref="AA2900:AB2900"/>
    <mergeCell ref="AC2900:AD2900"/>
    <mergeCell ref="D2901:H2901"/>
    <mergeCell ref="I2901:L2901"/>
    <mergeCell ref="M2901:P2901"/>
    <mergeCell ref="Q2901:R2901"/>
    <mergeCell ref="S2901:T2901"/>
    <mergeCell ref="U2901:V2901"/>
    <mergeCell ref="W2901:X2901"/>
    <mergeCell ref="Y2901:Z2901"/>
    <mergeCell ref="AA2901:AB2901"/>
    <mergeCell ref="AC2901:AD2901"/>
    <mergeCell ref="D2906:H2906"/>
    <mergeCell ref="I2906:L2906"/>
    <mergeCell ref="M2906:P2906"/>
    <mergeCell ref="Q2906:R2906"/>
    <mergeCell ref="S2906:T2906"/>
    <mergeCell ref="U2906:V2906"/>
    <mergeCell ref="W2906:X2906"/>
    <mergeCell ref="Y2906:Z2906"/>
    <mergeCell ref="AA2906:AB2906"/>
    <mergeCell ref="AC2906:AD2906"/>
    <mergeCell ref="D2907:H2907"/>
    <mergeCell ref="I2907:L2907"/>
    <mergeCell ref="M2907:P2907"/>
    <mergeCell ref="Q2907:R2907"/>
    <mergeCell ref="S2907:T2907"/>
    <mergeCell ref="U2907:V2907"/>
    <mergeCell ref="W2907:X2907"/>
    <mergeCell ref="Y2907:Z2907"/>
    <mergeCell ref="AA2907:AB2907"/>
    <mergeCell ref="AC2907:AD2907"/>
    <mergeCell ref="D2904:H2904"/>
    <mergeCell ref="I2904:L2904"/>
    <mergeCell ref="M2904:P2904"/>
    <mergeCell ref="Q2904:R2904"/>
    <mergeCell ref="S2904:T2904"/>
    <mergeCell ref="U2904:V2904"/>
    <mergeCell ref="W2904:X2904"/>
    <mergeCell ref="Y2904:Z2904"/>
    <mergeCell ref="AA2904:AB2904"/>
    <mergeCell ref="AC2904:AD2904"/>
    <mergeCell ref="D2905:H2905"/>
    <mergeCell ref="I2905:L2905"/>
    <mergeCell ref="M2905:P2905"/>
    <mergeCell ref="Q2905:R2905"/>
    <mergeCell ref="S2905:T2905"/>
    <mergeCell ref="U2905:V2905"/>
    <mergeCell ref="W2905:X2905"/>
    <mergeCell ref="Y2905:Z2905"/>
    <mergeCell ref="AA2905:AB2905"/>
    <mergeCell ref="AC2905:AD2905"/>
    <mergeCell ref="D2910:H2910"/>
    <mergeCell ref="I2910:L2910"/>
    <mergeCell ref="M2910:P2910"/>
    <mergeCell ref="Q2910:R2910"/>
    <mergeCell ref="S2910:T2910"/>
    <mergeCell ref="U2910:V2910"/>
    <mergeCell ref="W2910:X2910"/>
    <mergeCell ref="Y2910:Z2910"/>
    <mergeCell ref="AA2910:AB2910"/>
    <mergeCell ref="AC2910:AD2910"/>
    <mergeCell ref="D2911:H2911"/>
    <mergeCell ref="I2911:L2911"/>
    <mergeCell ref="M2911:P2911"/>
    <mergeCell ref="Q2911:R2911"/>
    <mergeCell ref="S2911:T2911"/>
    <mergeCell ref="U2911:V2911"/>
    <mergeCell ref="W2911:X2911"/>
    <mergeCell ref="Y2911:Z2911"/>
    <mergeCell ref="AA2911:AB2911"/>
    <mergeCell ref="AC2911:AD2911"/>
    <mergeCell ref="D2908:H2908"/>
    <mergeCell ref="I2908:L2908"/>
    <mergeCell ref="M2908:P2908"/>
    <mergeCell ref="Q2908:R2908"/>
    <mergeCell ref="S2908:T2908"/>
    <mergeCell ref="U2908:V2908"/>
    <mergeCell ref="W2908:X2908"/>
    <mergeCell ref="Y2908:Z2908"/>
    <mergeCell ref="AA2908:AB2908"/>
    <mergeCell ref="AC2908:AD2908"/>
    <mergeCell ref="D2909:H2909"/>
    <mergeCell ref="I2909:L2909"/>
    <mergeCell ref="M2909:P2909"/>
    <mergeCell ref="Q2909:R2909"/>
    <mergeCell ref="S2909:T2909"/>
    <mergeCell ref="U2909:V2909"/>
    <mergeCell ref="W2909:X2909"/>
    <mergeCell ref="Y2909:Z2909"/>
    <mergeCell ref="AA2909:AB2909"/>
    <mergeCell ref="AC2909:AD2909"/>
    <mergeCell ref="D2914:H2914"/>
    <mergeCell ref="I2914:L2914"/>
    <mergeCell ref="M2914:P2914"/>
    <mergeCell ref="Q2914:R2914"/>
    <mergeCell ref="S2914:T2914"/>
    <mergeCell ref="U2914:V2914"/>
    <mergeCell ref="W2914:X2914"/>
    <mergeCell ref="Y2914:Z2914"/>
    <mergeCell ref="AA2914:AB2914"/>
    <mergeCell ref="AC2914:AD2914"/>
    <mergeCell ref="D2915:H2915"/>
    <mergeCell ref="I2915:L2915"/>
    <mergeCell ref="M2915:P2915"/>
    <mergeCell ref="Q2915:R2915"/>
    <mergeCell ref="S2915:T2915"/>
    <mergeCell ref="U2915:V2915"/>
    <mergeCell ref="W2915:X2915"/>
    <mergeCell ref="Y2915:Z2915"/>
    <mergeCell ref="AA2915:AB2915"/>
    <mergeCell ref="AC2915:AD2915"/>
    <mergeCell ref="D2912:H2912"/>
    <mergeCell ref="I2912:L2912"/>
    <mergeCell ref="M2912:P2912"/>
    <mergeCell ref="Q2912:R2912"/>
    <mergeCell ref="S2912:T2912"/>
    <mergeCell ref="U2912:V2912"/>
    <mergeCell ref="W2912:X2912"/>
    <mergeCell ref="Y2912:Z2912"/>
    <mergeCell ref="AA2912:AB2912"/>
    <mergeCell ref="AC2912:AD2912"/>
    <mergeCell ref="D2913:H2913"/>
    <mergeCell ref="I2913:L2913"/>
    <mergeCell ref="M2913:P2913"/>
    <mergeCell ref="Q2913:R2913"/>
    <mergeCell ref="S2913:T2913"/>
    <mergeCell ref="U2913:V2913"/>
    <mergeCell ref="W2913:X2913"/>
    <mergeCell ref="Y2913:Z2913"/>
    <mergeCell ref="AA2913:AB2913"/>
    <mergeCell ref="AC2913:AD2913"/>
    <mergeCell ref="D2918:H2918"/>
    <mergeCell ref="I2918:L2918"/>
    <mergeCell ref="M2918:P2918"/>
    <mergeCell ref="Q2918:R2918"/>
    <mergeCell ref="S2918:T2918"/>
    <mergeCell ref="U2918:V2918"/>
    <mergeCell ref="W2918:X2918"/>
    <mergeCell ref="Y2918:Z2918"/>
    <mergeCell ref="AA2918:AB2918"/>
    <mergeCell ref="AC2918:AD2918"/>
    <mergeCell ref="D2919:H2919"/>
    <mergeCell ref="I2919:L2919"/>
    <mergeCell ref="M2919:P2919"/>
    <mergeCell ref="Q2919:R2919"/>
    <mergeCell ref="S2919:T2919"/>
    <mergeCell ref="U2919:V2919"/>
    <mergeCell ref="W2919:X2919"/>
    <mergeCell ref="Y2919:Z2919"/>
    <mergeCell ref="AA2919:AB2919"/>
    <mergeCell ref="AC2919:AD2919"/>
    <mergeCell ref="D2916:H2916"/>
    <mergeCell ref="I2916:L2916"/>
    <mergeCell ref="M2916:P2916"/>
    <mergeCell ref="Q2916:R2916"/>
    <mergeCell ref="S2916:T2916"/>
    <mergeCell ref="U2916:V2916"/>
    <mergeCell ref="W2916:X2916"/>
    <mergeCell ref="Y2916:Z2916"/>
    <mergeCell ref="AA2916:AB2916"/>
    <mergeCell ref="AC2916:AD2916"/>
    <mergeCell ref="D2917:H2917"/>
    <mergeCell ref="I2917:L2917"/>
    <mergeCell ref="M2917:P2917"/>
    <mergeCell ref="Q2917:R2917"/>
    <mergeCell ref="S2917:T2917"/>
    <mergeCell ref="U2917:V2917"/>
    <mergeCell ref="W2917:X2917"/>
    <mergeCell ref="Y2917:Z2917"/>
    <mergeCell ref="AA2917:AB2917"/>
    <mergeCell ref="AC2917:AD2917"/>
    <mergeCell ref="D2922:H2922"/>
    <mergeCell ref="I2922:L2922"/>
    <mergeCell ref="M2922:P2922"/>
    <mergeCell ref="Q2922:R2922"/>
    <mergeCell ref="S2922:T2922"/>
    <mergeCell ref="U2922:V2922"/>
    <mergeCell ref="W2922:X2922"/>
    <mergeCell ref="Y2922:Z2922"/>
    <mergeCell ref="AA2922:AB2922"/>
    <mergeCell ref="AC2922:AD2922"/>
    <mergeCell ref="D2923:H2923"/>
    <mergeCell ref="I2923:L2923"/>
    <mergeCell ref="M2923:P2923"/>
    <mergeCell ref="Q2923:R2923"/>
    <mergeCell ref="S2923:T2923"/>
    <mergeCell ref="U2923:V2923"/>
    <mergeCell ref="W2923:X2923"/>
    <mergeCell ref="Y2923:Z2923"/>
    <mergeCell ref="AA2923:AB2923"/>
    <mergeCell ref="AC2923:AD2923"/>
    <mergeCell ref="D2920:H2920"/>
    <mergeCell ref="I2920:L2920"/>
    <mergeCell ref="M2920:P2920"/>
    <mergeCell ref="Q2920:R2920"/>
    <mergeCell ref="S2920:T2920"/>
    <mergeCell ref="U2920:V2920"/>
    <mergeCell ref="W2920:X2920"/>
    <mergeCell ref="Y2920:Z2920"/>
    <mergeCell ref="AA2920:AB2920"/>
    <mergeCell ref="AC2920:AD2920"/>
    <mergeCell ref="D2921:H2921"/>
    <mergeCell ref="I2921:L2921"/>
    <mergeCell ref="M2921:P2921"/>
    <mergeCell ref="Q2921:R2921"/>
    <mergeCell ref="S2921:T2921"/>
    <mergeCell ref="U2921:V2921"/>
    <mergeCell ref="W2921:X2921"/>
    <mergeCell ref="Y2921:Z2921"/>
    <mergeCell ref="AA2921:AB2921"/>
    <mergeCell ref="AC2921:AD2921"/>
    <mergeCell ref="D2926:H2926"/>
    <mergeCell ref="I2926:L2926"/>
    <mergeCell ref="M2926:P2926"/>
    <mergeCell ref="Q2926:R2926"/>
    <mergeCell ref="S2926:T2926"/>
    <mergeCell ref="U2926:V2926"/>
    <mergeCell ref="W2926:X2926"/>
    <mergeCell ref="Y2926:Z2926"/>
    <mergeCell ref="AA2926:AB2926"/>
    <mergeCell ref="AC2926:AD2926"/>
    <mergeCell ref="D2927:H2927"/>
    <mergeCell ref="I2927:L2927"/>
    <mergeCell ref="M2927:P2927"/>
    <mergeCell ref="Q2927:R2927"/>
    <mergeCell ref="S2927:T2927"/>
    <mergeCell ref="U2927:V2927"/>
    <mergeCell ref="W2927:X2927"/>
    <mergeCell ref="Y2927:Z2927"/>
    <mergeCell ref="AA2927:AB2927"/>
    <mergeCell ref="AC2927:AD2927"/>
    <mergeCell ref="D2924:H2924"/>
    <mergeCell ref="I2924:L2924"/>
    <mergeCell ref="M2924:P2924"/>
    <mergeCell ref="Q2924:R2924"/>
    <mergeCell ref="S2924:T2924"/>
    <mergeCell ref="U2924:V2924"/>
    <mergeCell ref="W2924:X2924"/>
    <mergeCell ref="Y2924:Z2924"/>
    <mergeCell ref="AA2924:AB2924"/>
    <mergeCell ref="AC2924:AD2924"/>
    <mergeCell ref="D2925:H2925"/>
    <mergeCell ref="I2925:L2925"/>
    <mergeCell ref="M2925:P2925"/>
    <mergeCell ref="Q2925:R2925"/>
    <mergeCell ref="S2925:T2925"/>
    <mergeCell ref="U2925:V2925"/>
    <mergeCell ref="W2925:X2925"/>
    <mergeCell ref="Y2925:Z2925"/>
    <mergeCell ref="AA2925:AB2925"/>
    <mergeCell ref="AC2925:AD2925"/>
    <mergeCell ref="D2930:H2930"/>
    <mergeCell ref="I2930:L2930"/>
    <mergeCell ref="M2930:P2930"/>
    <mergeCell ref="Q2930:R2930"/>
    <mergeCell ref="S2930:T2930"/>
    <mergeCell ref="U2930:V2930"/>
    <mergeCell ref="W2930:X2930"/>
    <mergeCell ref="Y2930:Z2930"/>
    <mergeCell ref="AA2930:AB2930"/>
    <mergeCell ref="AC2930:AD2930"/>
    <mergeCell ref="D2931:H2931"/>
    <mergeCell ref="I2931:L2931"/>
    <mergeCell ref="M2931:P2931"/>
    <mergeCell ref="Q2931:R2931"/>
    <mergeCell ref="S2931:T2931"/>
    <mergeCell ref="U2931:V2931"/>
    <mergeCell ref="W2931:X2931"/>
    <mergeCell ref="Y2931:Z2931"/>
    <mergeCell ref="AA2931:AB2931"/>
    <mergeCell ref="AC2931:AD2931"/>
    <mergeCell ref="D2928:H2928"/>
    <mergeCell ref="I2928:L2928"/>
    <mergeCell ref="M2928:P2928"/>
    <mergeCell ref="Q2928:R2928"/>
    <mergeCell ref="S2928:T2928"/>
    <mergeCell ref="U2928:V2928"/>
    <mergeCell ref="W2928:X2928"/>
    <mergeCell ref="Y2928:Z2928"/>
    <mergeCell ref="AA2928:AB2928"/>
    <mergeCell ref="AC2928:AD2928"/>
    <mergeCell ref="D2929:H2929"/>
    <mergeCell ref="I2929:L2929"/>
    <mergeCell ref="M2929:P2929"/>
    <mergeCell ref="Q2929:R2929"/>
    <mergeCell ref="S2929:T2929"/>
    <mergeCell ref="U2929:V2929"/>
    <mergeCell ref="W2929:X2929"/>
    <mergeCell ref="Y2929:Z2929"/>
    <mergeCell ref="AA2929:AB2929"/>
    <mergeCell ref="AC2929:AD2929"/>
    <mergeCell ref="D2934:H2934"/>
    <mergeCell ref="I2934:L2934"/>
    <mergeCell ref="M2934:P2934"/>
    <mergeCell ref="Q2934:R2934"/>
    <mergeCell ref="S2934:T2934"/>
    <mergeCell ref="U2934:V2934"/>
    <mergeCell ref="W2934:X2934"/>
    <mergeCell ref="Y2934:Z2934"/>
    <mergeCell ref="AA2934:AB2934"/>
    <mergeCell ref="AC2934:AD2934"/>
    <mergeCell ref="D2935:H2935"/>
    <mergeCell ref="I2935:L2935"/>
    <mergeCell ref="M2935:P2935"/>
    <mergeCell ref="Q2935:R2935"/>
    <mergeCell ref="S2935:T2935"/>
    <mergeCell ref="U2935:V2935"/>
    <mergeCell ref="W2935:X2935"/>
    <mergeCell ref="Y2935:Z2935"/>
    <mergeCell ref="AA2935:AB2935"/>
    <mergeCell ref="AC2935:AD2935"/>
    <mergeCell ref="D2932:H2932"/>
    <mergeCell ref="I2932:L2932"/>
    <mergeCell ref="M2932:P2932"/>
    <mergeCell ref="Q2932:R2932"/>
    <mergeCell ref="S2932:T2932"/>
    <mergeCell ref="U2932:V2932"/>
    <mergeCell ref="W2932:X2932"/>
    <mergeCell ref="Y2932:Z2932"/>
    <mergeCell ref="AA2932:AB2932"/>
    <mergeCell ref="AC2932:AD2932"/>
    <mergeCell ref="D2933:H2933"/>
    <mergeCell ref="I2933:L2933"/>
    <mergeCell ref="M2933:P2933"/>
    <mergeCell ref="Q2933:R2933"/>
    <mergeCell ref="S2933:T2933"/>
    <mergeCell ref="U2933:V2933"/>
    <mergeCell ref="W2933:X2933"/>
    <mergeCell ref="Y2933:Z2933"/>
    <mergeCell ref="AA2933:AB2933"/>
    <mergeCell ref="AC2933:AD2933"/>
    <mergeCell ref="D2938:H2938"/>
    <mergeCell ref="I2938:L2938"/>
    <mergeCell ref="M2938:P2938"/>
    <mergeCell ref="Q2938:R2938"/>
    <mergeCell ref="S2938:T2938"/>
    <mergeCell ref="U2938:V2938"/>
    <mergeCell ref="W2938:X2938"/>
    <mergeCell ref="Y2938:Z2938"/>
    <mergeCell ref="AA2938:AB2938"/>
    <mergeCell ref="AC2938:AD2938"/>
    <mergeCell ref="D2939:H2939"/>
    <mergeCell ref="I2939:L2939"/>
    <mergeCell ref="M2939:P2939"/>
    <mergeCell ref="Q2939:R2939"/>
    <mergeCell ref="S2939:T2939"/>
    <mergeCell ref="U2939:V2939"/>
    <mergeCell ref="W2939:X2939"/>
    <mergeCell ref="Y2939:Z2939"/>
    <mergeCell ref="AA2939:AB2939"/>
    <mergeCell ref="AC2939:AD2939"/>
    <mergeCell ref="D2936:H2936"/>
    <mergeCell ref="I2936:L2936"/>
    <mergeCell ref="M2936:P2936"/>
    <mergeCell ref="Q2936:R2936"/>
    <mergeCell ref="S2936:T2936"/>
    <mergeCell ref="U2936:V2936"/>
    <mergeCell ref="W2936:X2936"/>
    <mergeCell ref="Y2936:Z2936"/>
    <mergeCell ref="AA2936:AB2936"/>
    <mergeCell ref="AC2936:AD2936"/>
    <mergeCell ref="D2937:H2937"/>
    <mergeCell ref="I2937:L2937"/>
    <mergeCell ref="M2937:P2937"/>
    <mergeCell ref="Q2937:R2937"/>
    <mergeCell ref="S2937:T2937"/>
    <mergeCell ref="U2937:V2937"/>
    <mergeCell ref="W2937:X2937"/>
    <mergeCell ref="Y2937:Z2937"/>
    <mergeCell ref="AA2937:AB2937"/>
    <mergeCell ref="AC2937:AD2937"/>
    <mergeCell ref="D2942:H2942"/>
    <mergeCell ref="I2942:L2942"/>
    <mergeCell ref="M2942:P2942"/>
    <mergeCell ref="Q2942:R2942"/>
    <mergeCell ref="S2942:T2942"/>
    <mergeCell ref="U2942:V2942"/>
    <mergeCell ref="W2942:X2942"/>
    <mergeCell ref="Y2942:Z2942"/>
    <mergeCell ref="AA2942:AB2942"/>
    <mergeCell ref="AC2942:AD2942"/>
    <mergeCell ref="D2943:H2943"/>
    <mergeCell ref="I2943:L2943"/>
    <mergeCell ref="M2943:P2943"/>
    <mergeCell ref="Q2943:R2943"/>
    <mergeCell ref="S2943:T2943"/>
    <mergeCell ref="U2943:V2943"/>
    <mergeCell ref="W2943:X2943"/>
    <mergeCell ref="Y2943:Z2943"/>
    <mergeCell ref="AA2943:AB2943"/>
    <mergeCell ref="AC2943:AD2943"/>
    <mergeCell ref="D2940:H2940"/>
    <mergeCell ref="I2940:L2940"/>
    <mergeCell ref="M2940:P2940"/>
    <mergeCell ref="Q2940:R2940"/>
    <mergeCell ref="S2940:T2940"/>
    <mergeCell ref="U2940:V2940"/>
    <mergeCell ref="W2940:X2940"/>
    <mergeCell ref="Y2940:Z2940"/>
    <mergeCell ref="AA2940:AB2940"/>
    <mergeCell ref="AC2940:AD2940"/>
    <mergeCell ref="D2941:H2941"/>
    <mergeCell ref="I2941:L2941"/>
    <mergeCell ref="M2941:P2941"/>
    <mergeCell ref="Q2941:R2941"/>
    <mergeCell ref="S2941:T2941"/>
    <mergeCell ref="U2941:V2941"/>
    <mergeCell ref="W2941:X2941"/>
    <mergeCell ref="Y2941:Z2941"/>
    <mergeCell ref="AA2941:AB2941"/>
    <mergeCell ref="AC2941:AD2941"/>
    <mergeCell ref="D2946:H2946"/>
    <mergeCell ref="I2946:L2946"/>
    <mergeCell ref="M2946:P2946"/>
    <mergeCell ref="Q2946:R2946"/>
    <mergeCell ref="S2946:T2946"/>
    <mergeCell ref="U2946:V2946"/>
    <mergeCell ref="W2946:X2946"/>
    <mergeCell ref="Y2946:Z2946"/>
    <mergeCell ref="AA2946:AB2946"/>
    <mergeCell ref="AC2946:AD2946"/>
    <mergeCell ref="D2947:H2947"/>
    <mergeCell ref="I2947:L2947"/>
    <mergeCell ref="M2947:P2947"/>
    <mergeCell ref="Q2947:R2947"/>
    <mergeCell ref="S2947:T2947"/>
    <mergeCell ref="U2947:V2947"/>
    <mergeCell ref="W2947:X2947"/>
    <mergeCell ref="Y2947:Z2947"/>
    <mergeCell ref="AA2947:AB2947"/>
    <mergeCell ref="AC2947:AD2947"/>
    <mergeCell ref="D2944:H2944"/>
    <mergeCell ref="I2944:L2944"/>
    <mergeCell ref="M2944:P2944"/>
    <mergeCell ref="Q2944:R2944"/>
    <mergeCell ref="S2944:T2944"/>
    <mergeCell ref="U2944:V2944"/>
    <mergeCell ref="W2944:X2944"/>
    <mergeCell ref="Y2944:Z2944"/>
    <mergeCell ref="AA2944:AB2944"/>
    <mergeCell ref="AC2944:AD2944"/>
    <mergeCell ref="D2945:H2945"/>
    <mergeCell ref="I2945:L2945"/>
    <mergeCell ref="M2945:P2945"/>
    <mergeCell ref="Q2945:R2945"/>
    <mergeCell ref="S2945:T2945"/>
    <mergeCell ref="U2945:V2945"/>
    <mergeCell ref="W2945:X2945"/>
    <mergeCell ref="Y2945:Z2945"/>
    <mergeCell ref="AA2945:AB2945"/>
    <mergeCell ref="AC2945:AD2945"/>
    <mergeCell ref="D2950:H2950"/>
    <mergeCell ref="I2950:L2950"/>
    <mergeCell ref="M2950:P2950"/>
    <mergeCell ref="Q2950:R2950"/>
    <mergeCell ref="S2950:T2950"/>
    <mergeCell ref="U2950:V2950"/>
    <mergeCell ref="W2950:X2950"/>
    <mergeCell ref="Y2950:Z2950"/>
    <mergeCell ref="AA2950:AB2950"/>
    <mergeCell ref="AC2950:AD2950"/>
    <mergeCell ref="D2951:H2951"/>
    <mergeCell ref="I2951:L2951"/>
    <mergeCell ref="M2951:P2951"/>
    <mergeCell ref="Q2951:R2951"/>
    <mergeCell ref="S2951:T2951"/>
    <mergeCell ref="U2951:V2951"/>
    <mergeCell ref="W2951:X2951"/>
    <mergeCell ref="Y2951:Z2951"/>
    <mergeCell ref="AA2951:AB2951"/>
    <mergeCell ref="AC2951:AD2951"/>
    <mergeCell ref="D2948:H2948"/>
    <mergeCell ref="I2948:L2948"/>
    <mergeCell ref="M2948:P2948"/>
    <mergeCell ref="Q2948:R2948"/>
    <mergeCell ref="S2948:T2948"/>
    <mergeCell ref="U2948:V2948"/>
    <mergeCell ref="W2948:X2948"/>
    <mergeCell ref="Y2948:Z2948"/>
    <mergeCell ref="AA2948:AB2948"/>
    <mergeCell ref="AC2948:AD2948"/>
    <mergeCell ref="D2949:H2949"/>
    <mergeCell ref="I2949:L2949"/>
    <mergeCell ref="M2949:P2949"/>
    <mergeCell ref="Q2949:R2949"/>
    <mergeCell ref="S2949:T2949"/>
    <mergeCell ref="U2949:V2949"/>
    <mergeCell ref="W2949:X2949"/>
    <mergeCell ref="Y2949:Z2949"/>
    <mergeCell ref="AA2949:AB2949"/>
    <mergeCell ref="AC2949:AD2949"/>
    <mergeCell ref="D2954:H2954"/>
    <mergeCell ref="I2954:L2954"/>
    <mergeCell ref="M2954:P2954"/>
    <mergeCell ref="Q2954:R2954"/>
    <mergeCell ref="S2954:T2954"/>
    <mergeCell ref="U2954:V2954"/>
    <mergeCell ref="W2954:X2954"/>
    <mergeCell ref="Y2954:Z2954"/>
    <mergeCell ref="AA2954:AB2954"/>
    <mergeCell ref="AC2954:AD2954"/>
    <mergeCell ref="D2955:H2955"/>
    <mergeCell ref="I2955:L2955"/>
    <mergeCell ref="M2955:P2955"/>
    <mergeCell ref="Q2955:R2955"/>
    <mergeCell ref="S2955:T2955"/>
    <mergeCell ref="U2955:V2955"/>
    <mergeCell ref="W2955:X2955"/>
    <mergeCell ref="Y2955:Z2955"/>
    <mergeCell ref="AA2955:AB2955"/>
    <mergeCell ref="AC2955:AD2955"/>
    <mergeCell ref="D2952:H2952"/>
    <mergeCell ref="I2952:L2952"/>
    <mergeCell ref="M2952:P2952"/>
    <mergeCell ref="Q2952:R2952"/>
    <mergeCell ref="S2952:T2952"/>
    <mergeCell ref="U2952:V2952"/>
    <mergeCell ref="W2952:X2952"/>
    <mergeCell ref="Y2952:Z2952"/>
    <mergeCell ref="AA2952:AB2952"/>
    <mergeCell ref="AC2952:AD2952"/>
    <mergeCell ref="D2953:H2953"/>
    <mergeCell ref="I2953:L2953"/>
    <mergeCell ref="M2953:P2953"/>
    <mergeCell ref="Q2953:R2953"/>
    <mergeCell ref="S2953:T2953"/>
    <mergeCell ref="U2953:V2953"/>
    <mergeCell ref="W2953:X2953"/>
    <mergeCell ref="Y2953:Z2953"/>
    <mergeCell ref="AA2953:AB2953"/>
    <mergeCell ref="AC2953:AD2953"/>
    <mergeCell ref="D2958:H2958"/>
    <mergeCell ref="I2958:L2958"/>
    <mergeCell ref="M2958:P2958"/>
    <mergeCell ref="Q2958:R2958"/>
    <mergeCell ref="S2958:T2958"/>
    <mergeCell ref="U2958:V2958"/>
    <mergeCell ref="W2958:X2958"/>
    <mergeCell ref="Y2958:Z2958"/>
    <mergeCell ref="AA2958:AB2958"/>
    <mergeCell ref="AC2958:AD2958"/>
    <mergeCell ref="D2959:H2959"/>
    <mergeCell ref="I2959:L2959"/>
    <mergeCell ref="M2959:P2959"/>
    <mergeCell ref="Q2959:R2959"/>
    <mergeCell ref="S2959:T2959"/>
    <mergeCell ref="U2959:V2959"/>
    <mergeCell ref="W2959:X2959"/>
    <mergeCell ref="Y2959:Z2959"/>
    <mergeCell ref="AA2959:AB2959"/>
    <mergeCell ref="AC2959:AD2959"/>
    <mergeCell ref="D2956:H2956"/>
    <mergeCell ref="I2956:L2956"/>
    <mergeCell ref="M2956:P2956"/>
    <mergeCell ref="Q2956:R2956"/>
    <mergeCell ref="S2956:T2956"/>
    <mergeCell ref="U2956:V2956"/>
    <mergeCell ref="W2956:X2956"/>
    <mergeCell ref="Y2956:Z2956"/>
    <mergeCell ref="AA2956:AB2956"/>
    <mergeCell ref="AC2956:AD2956"/>
    <mergeCell ref="D2957:H2957"/>
    <mergeCell ref="I2957:L2957"/>
    <mergeCell ref="M2957:P2957"/>
    <mergeCell ref="Q2957:R2957"/>
    <mergeCell ref="S2957:T2957"/>
    <mergeCell ref="U2957:V2957"/>
    <mergeCell ref="W2957:X2957"/>
    <mergeCell ref="Y2957:Z2957"/>
    <mergeCell ref="AA2957:AB2957"/>
    <mergeCell ref="AC2957:AD2957"/>
    <mergeCell ref="D2962:H2962"/>
    <mergeCell ref="I2962:L2962"/>
    <mergeCell ref="M2962:P2962"/>
    <mergeCell ref="Q2962:R2962"/>
    <mergeCell ref="S2962:T2962"/>
    <mergeCell ref="U2962:V2962"/>
    <mergeCell ref="W2962:X2962"/>
    <mergeCell ref="Y2962:Z2962"/>
    <mergeCell ref="AA2962:AB2962"/>
    <mergeCell ref="AC2962:AD2962"/>
    <mergeCell ref="D2963:H2963"/>
    <mergeCell ref="I2963:L2963"/>
    <mergeCell ref="M2963:P2963"/>
    <mergeCell ref="Q2963:R2963"/>
    <mergeCell ref="S2963:T2963"/>
    <mergeCell ref="U2963:V2963"/>
    <mergeCell ref="W2963:X2963"/>
    <mergeCell ref="Y2963:Z2963"/>
    <mergeCell ref="AA2963:AB2963"/>
    <mergeCell ref="AC2963:AD2963"/>
    <mergeCell ref="D2960:H2960"/>
    <mergeCell ref="I2960:L2960"/>
    <mergeCell ref="M2960:P2960"/>
    <mergeCell ref="Q2960:R2960"/>
    <mergeCell ref="S2960:T2960"/>
    <mergeCell ref="U2960:V2960"/>
    <mergeCell ref="W2960:X2960"/>
    <mergeCell ref="Y2960:Z2960"/>
    <mergeCell ref="AA2960:AB2960"/>
    <mergeCell ref="AC2960:AD2960"/>
    <mergeCell ref="D2961:H2961"/>
    <mergeCell ref="I2961:L2961"/>
    <mergeCell ref="M2961:P2961"/>
    <mergeCell ref="Q2961:R2961"/>
    <mergeCell ref="S2961:T2961"/>
    <mergeCell ref="U2961:V2961"/>
    <mergeCell ref="W2961:X2961"/>
    <mergeCell ref="Y2961:Z2961"/>
    <mergeCell ref="AA2961:AB2961"/>
    <mergeCell ref="AC2961:AD2961"/>
    <mergeCell ref="D2966:H2966"/>
    <mergeCell ref="I2966:L2966"/>
    <mergeCell ref="M2966:P2966"/>
    <mergeCell ref="Q2966:R2966"/>
    <mergeCell ref="S2966:T2966"/>
    <mergeCell ref="U2966:V2966"/>
    <mergeCell ref="W2966:X2966"/>
    <mergeCell ref="Y2966:Z2966"/>
    <mergeCell ref="AA2966:AB2966"/>
    <mergeCell ref="AC2966:AD2966"/>
    <mergeCell ref="D2967:H2967"/>
    <mergeCell ref="I2967:L2967"/>
    <mergeCell ref="M2967:P2967"/>
    <mergeCell ref="Q2967:R2967"/>
    <mergeCell ref="S2967:T2967"/>
    <mergeCell ref="U2967:V2967"/>
    <mergeCell ref="W2967:X2967"/>
    <mergeCell ref="Y2967:Z2967"/>
    <mergeCell ref="AA2967:AB2967"/>
    <mergeCell ref="AC2967:AD2967"/>
    <mergeCell ref="D2964:H2964"/>
    <mergeCell ref="I2964:L2964"/>
    <mergeCell ref="M2964:P2964"/>
    <mergeCell ref="Q2964:R2964"/>
    <mergeCell ref="S2964:T2964"/>
    <mergeCell ref="U2964:V2964"/>
    <mergeCell ref="W2964:X2964"/>
    <mergeCell ref="Y2964:Z2964"/>
    <mergeCell ref="AA2964:AB2964"/>
    <mergeCell ref="AC2964:AD2964"/>
    <mergeCell ref="D2965:H2965"/>
    <mergeCell ref="I2965:L2965"/>
    <mergeCell ref="M2965:P2965"/>
    <mergeCell ref="Q2965:R2965"/>
    <mergeCell ref="S2965:T2965"/>
    <mergeCell ref="U2965:V2965"/>
    <mergeCell ref="W2965:X2965"/>
    <mergeCell ref="Y2965:Z2965"/>
    <mergeCell ref="AA2965:AB2965"/>
    <mergeCell ref="AC2965:AD2965"/>
    <mergeCell ref="D2970:H2970"/>
    <mergeCell ref="I2970:L2970"/>
    <mergeCell ref="M2970:P2970"/>
    <mergeCell ref="Q2970:R2970"/>
    <mergeCell ref="S2970:T2970"/>
    <mergeCell ref="U2970:V2970"/>
    <mergeCell ref="W2970:X2970"/>
    <mergeCell ref="Y2970:Z2970"/>
    <mergeCell ref="AA2970:AB2970"/>
    <mergeCell ref="AC2970:AD2970"/>
    <mergeCell ref="D2971:H2971"/>
    <mergeCell ref="I2971:L2971"/>
    <mergeCell ref="M2971:P2971"/>
    <mergeCell ref="Q2971:R2971"/>
    <mergeCell ref="S2971:T2971"/>
    <mergeCell ref="U2971:V2971"/>
    <mergeCell ref="W2971:X2971"/>
    <mergeCell ref="Y2971:Z2971"/>
    <mergeCell ref="AA2971:AB2971"/>
    <mergeCell ref="AC2971:AD2971"/>
    <mergeCell ref="D2968:H2968"/>
    <mergeCell ref="I2968:L2968"/>
    <mergeCell ref="M2968:P2968"/>
    <mergeCell ref="Q2968:R2968"/>
    <mergeCell ref="S2968:T2968"/>
    <mergeCell ref="U2968:V2968"/>
    <mergeCell ref="W2968:X2968"/>
    <mergeCell ref="Y2968:Z2968"/>
    <mergeCell ref="AA2968:AB2968"/>
    <mergeCell ref="AC2968:AD2968"/>
    <mergeCell ref="D2969:H2969"/>
    <mergeCell ref="I2969:L2969"/>
    <mergeCell ref="M2969:P2969"/>
    <mergeCell ref="Q2969:R2969"/>
    <mergeCell ref="S2969:T2969"/>
    <mergeCell ref="U2969:V2969"/>
    <mergeCell ref="W2969:X2969"/>
    <mergeCell ref="Y2969:Z2969"/>
    <mergeCell ref="AA2969:AB2969"/>
    <mergeCell ref="AC2969:AD2969"/>
    <mergeCell ref="D2974:H2974"/>
    <mergeCell ref="I2974:L2974"/>
    <mergeCell ref="M2974:P2974"/>
    <mergeCell ref="Q2974:R2974"/>
    <mergeCell ref="S2974:T2974"/>
    <mergeCell ref="U2974:V2974"/>
    <mergeCell ref="W2974:X2974"/>
    <mergeCell ref="Y2974:Z2974"/>
    <mergeCell ref="AA2974:AB2974"/>
    <mergeCell ref="AC2974:AD2974"/>
    <mergeCell ref="D2975:H2975"/>
    <mergeCell ref="I2975:L2975"/>
    <mergeCell ref="M2975:P2975"/>
    <mergeCell ref="Q2975:R2975"/>
    <mergeCell ref="S2975:T2975"/>
    <mergeCell ref="U2975:V2975"/>
    <mergeCell ref="W2975:X2975"/>
    <mergeCell ref="Y2975:Z2975"/>
    <mergeCell ref="AA2975:AB2975"/>
    <mergeCell ref="AC2975:AD2975"/>
    <mergeCell ref="D2972:H2972"/>
    <mergeCell ref="I2972:L2972"/>
    <mergeCell ref="M2972:P2972"/>
    <mergeCell ref="Q2972:R2972"/>
    <mergeCell ref="S2972:T2972"/>
    <mergeCell ref="U2972:V2972"/>
    <mergeCell ref="W2972:X2972"/>
    <mergeCell ref="Y2972:Z2972"/>
    <mergeCell ref="AA2972:AB2972"/>
    <mergeCell ref="AC2972:AD2972"/>
    <mergeCell ref="D2973:H2973"/>
    <mergeCell ref="I2973:L2973"/>
    <mergeCell ref="M2973:P2973"/>
    <mergeCell ref="Q2973:R2973"/>
    <mergeCell ref="S2973:T2973"/>
    <mergeCell ref="U2973:V2973"/>
    <mergeCell ref="W2973:X2973"/>
    <mergeCell ref="Y2973:Z2973"/>
    <mergeCell ref="AA2973:AB2973"/>
    <mergeCell ref="AC2973:AD2973"/>
    <mergeCell ref="D2978:H2978"/>
    <mergeCell ref="I2978:L2978"/>
    <mergeCell ref="M2978:P2978"/>
    <mergeCell ref="Q2978:R2978"/>
    <mergeCell ref="S2978:T2978"/>
    <mergeCell ref="U2978:V2978"/>
    <mergeCell ref="W2978:X2978"/>
    <mergeCell ref="Y2978:Z2978"/>
    <mergeCell ref="AA2978:AB2978"/>
    <mergeCell ref="AC2978:AD2978"/>
    <mergeCell ref="D2979:H2979"/>
    <mergeCell ref="I2979:L2979"/>
    <mergeCell ref="M2979:P2979"/>
    <mergeCell ref="Q2979:R2979"/>
    <mergeCell ref="S2979:T2979"/>
    <mergeCell ref="U2979:V2979"/>
    <mergeCell ref="W2979:X2979"/>
    <mergeCell ref="Y2979:Z2979"/>
    <mergeCell ref="AA2979:AB2979"/>
    <mergeCell ref="AC2979:AD2979"/>
    <mergeCell ref="D2976:H2976"/>
    <mergeCell ref="I2976:L2976"/>
    <mergeCell ref="M2976:P2976"/>
    <mergeCell ref="Q2976:R2976"/>
    <mergeCell ref="S2976:T2976"/>
    <mergeCell ref="U2976:V2976"/>
    <mergeCell ref="W2976:X2976"/>
    <mergeCell ref="Y2976:Z2976"/>
    <mergeCell ref="AA2976:AB2976"/>
    <mergeCell ref="AC2976:AD2976"/>
    <mergeCell ref="D2977:H2977"/>
    <mergeCell ref="I2977:L2977"/>
    <mergeCell ref="M2977:P2977"/>
    <mergeCell ref="Q2977:R2977"/>
    <mergeCell ref="S2977:T2977"/>
    <mergeCell ref="U2977:V2977"/>
    <mergeCell ref="W2977:X2977"/>
    <mergeCell ref="Y2977:Z2977"/>
    <mergeCell ref="AA2977:AB2977"/>
    <mergeCell ref="AC2977:AD2977"/>
    <mergeCell ref="D2982:H2982"/>
    <mergeCell ref="I2982:L2982"/>
    <mergeCell ref="M2982:P2982"/>
    <mergeCell ref="Q2982:R2982"/>
    <mergeCell ref="S2982:T2982"/>
    <mergeCell ref="U2982:V2982"/>
    <mergeCell ref="W2982:X2982"/>
    <mergeCell ref="Y2982:Z2982"/>
    <mergeCell ref="AA2982:AB2982"/>
    <mergeCell ref="AC2982:AD2982"/>
    <mergeCell ref="D2983:H2983"/>
    <mergeCell ref="I2983:L2983"/>
    <mergeCell ref="M2983:P2983"/>
    <mergeCell ref="Q2983:R2983"/>
    <mergeCell ref="S2983:T2983"/>
    <mergeCell ref="U2983:V2983"/>
    <mergeCell ref="W2983:X2983"/>
    <mergeCell ref="Y2983:Z2983"/>
    <mergeCell ref="AA2983:AB2983"/>
    <mergeCell ref="AC2983:AD2983"/>
    <mergeCell ref="D2980:H2980"/>
    <mergeCell ref="I2980:L2980"/>
    <mergeCell ref="M2980:P2980"/>
    <mergeCell ref="Q2980:R2980"/>
    <mergeCell ref="S2980:T2980"/>
    <mergeCell ref="U2980:V2980"/>
    <mergeCell ref="W2980:X2980"/>
    <mergeCell ref="Y2980:Z2980"/>
    <mergeCell ref="AA2980:AB2980"/>
    <mergeCell ref="AC2980:AD2980"/>
    <mergeCell ref="D2981:H2981"/>
    <mergeCell ref="I2981:L2981"/>
    <mergeCell ref="M2981:P2981"/>
    <mergeCell ref="Q2981:R2981"/>
    <mergeCell ref="S2981:T2981"/>
    <mergeCell ref="U2981:V2981"/>
    <mergeCell ref="W2981:X2981"/>
    <mergeCell ref="Y2981:Z2981"/>
    <mergeCell ref="AA2981:AB2981"/>
    <mergeCell ref="AC2981:AD2981"/>
    <mergeCell ref="D2986:H2986"/>
    <mergeCell ref="I2986:L2986"/>
    <mergeCell ref="M2986:P2986"/>
    <mergeCell ref="Q2986:R2986"/>
    <mergeCell ref="S2986:T2986"/>
    <mergeCell ref="U2986:V2986"/>
    <mergeCell ref="W2986:X2986"/>
    <mergeCell ref="Y2986:Z2986"/>
    <mergeCell ref="AA2986:AB2986"/>
    <mergeCell ref="AC2986:AD2986"/>
    <mergeCell ref="D2987:H2987"/>
    <mergeCell ref="I2987:L2987"/>
    <mergeCell ref="M2987:P2987"/>
    <mergeCell ref="Q2987:R2987"/>
    <mergeCell ref="S2987:T2987"/>
    <mergeCell ref="U2987:V2987"/>
    <mergeCell ref="W2987:X2987"/>
    <mergeCell ref="Y2987:Z2987"/>
    <mergeCell ref="AA2987:AB2987"/>
    <mergeCell ref="AC2987:AD2987"/>
    <mergeCell ref="D2984:H2984"/>
    <mergeCell ref="I2984:L2984"/>
    <mergeCell ref="M2984:P2984"/>
    <mergeCell ref="Q2984:R2984"/>
    <mergeCell ref="S2984:T2984"/>
    <mergeCell ref="U2984:V2984"/>
    <mergeCell ref="W2984:X2984"/>
    <mergeCell ref="Y2984:Z2984"/>
    <mergeCell ref="AA2984:AB2984"/>
    <mergeCell ref="AC2984:AD2984"/>
    <mergeCell ref="D2985:H2985"/>
    <mergeCell ref="I2985:L2985"/>
    <mergeCell ref="M2985:P2985"/>
    <mergeCell ref="Q2985:R2985"/>
    <mergeCell ref="S2985:T2985"/>
    <mergeCell ref="U2985:V2985"/>
    <mergeCell ref="W2985:X2985"/>
    <mergeCell ref="Y2985:Z2985"/>
    <mergeCell ref="AA2985:AB2985"/>
    <mergeCell ref="AC2985:AD2985"/>
    <mergeCell ref="D2990:H2990"/>
    <mergeCell ref="I2990:L2990"/>
    <mergeCell ref="M2990:P2990"/>
    <mergeCell ref="Q2990:R2990"/>
    <mergeCell ref="S2990:T2990"/>
    <mergeCell ref="U2990:V2990"/>
    <mergeCell ref="W2990:X2990"/>
    <mergeCell ref="Y2990:Z2990"/>
    <mergeCell ref="AA2990:AB2990"/>
    <mergeCell ref="AC2990:AD2990"/>
    <mergeCell ref="D2991:H2991"/>
    <mergeCell ref="I2991:L2991"/>
    <mergeCell ref="M2991:P2991"/>
    <mergeCell ref="Q2991:R2991"/>
    <mergeCell ref="S2991:T2991"/>
    <mergeCell ref="U2991:V2991"/>
    <mergeCell ref="W2991:X2991"/>
    <mergeCell ref="Y2991:Z2991"/>
    <mergeCell ref="AA2991:AB2991"/>
    <mergeCell ref="AC2991:AD2991"/>
    <mergeCell ref="D2988:H2988"/>
    <mergeCell ref="I2988:L2988"/>
    <mergeCell ref="M2988:P2988"/>
    <mergeCell ref="Q2988:R2988"/>
    <mergeCell ref="S2988:T2988"/>
    <mergeCell ref="U2988:V2988"/>
    <mergeCell ref="W2988:X2988"/>
    <mergeCell ref="Y2988:Z2988"/>
    <mergeCell ref="AA2988:AB2988"/>
    <mergeCell ref="AC2988:AD2988"/>
    <mergeCell ref="D2989:H2989"/>
    <mergeCell ref="I2989:L2989"/>
    <mergeCell ref="M2989:P2989"/>
    <mergeCell ref="Q2989:R2989"/>
    <mergeCell ref="S2989:T2989"/>
    <mergeCell ref="U2989:V2989"/>
    <mergeCell ref="W2989:X2989"/>
    <mergeCell ref="Y2989:Z2989"/>
    <mergeCell ref="AA2989:AB2989"/>
    <mergeCell ref="AC2989:AD2989"/>
    <mergeCell ref="D2994:H2994"/>
    <mergeCell ref="I2994:L2994"/>
    <mergeCell ref="M2994:P2994"/>
    <mergeCell ref="Q2994:R2994"/>
    <mergeCell ref="S2994:T2994"/>
    <mergeCell ref="U2994:V2994"/>
    <mergeCell ref="W2994:X2994"/>
    <mergeCell ref="Y2994:Z2994"/>
    <mergeCell ref="AA2994:AB2994"/>
    <mergeCell ref="AC2994:AD2994"/>
    <mergeCell ref="D2995:H2995"/>
    <mergeCell ref="I2995:L2995"/>
    <mergeCell ref="M2995:P2995"/>
    <mergeCell ref="Q2995:R2995"/>
    <mergeCell ref="S2995:T2995"/>
    <mergeCell ref="U2995:V2995"/>
    <mergeCell ref="W2995:X2995"/>
    <mergeCell ref="Y2995:Z2995"/>
    <mergeCell ref="AA2995:AB2995"/>
    <mergeCell ref="AC2995:AD2995"/>
    <mergeCell ref="D2992:H2992"/>
    <mergeCell ref="I2992:L2992"/>
    <mergeCell ref="M2992:P2992"/>
    <mergeCell ref="Q2992:R2992"/>
    <mergeCell ref="S2992:T2992"/>
    <mergeCell ref="U2992:V2992"/>
    <mergeCell ref="W2992:X2992"/>
    <mergeCell ref="Y2992:Z2992"/>
    <mergeCell ref="AA2992:AB2992"/>
    <mergeCell ref="AC2992:AD2992"/>
    <mergeCell ref="D2993:H2993"/>
    <mergeCell ref="I2993:L2993"/>
    <mergeCell ref="M2993:P2993"/>
    <mergeCell ref="Q2993:R2993"/>
    <mergeCell ref="S2993:T2993"/>
    <mergeCell ref="U2993:V2993"/>
    <mergeCell ref="W2993:X2993"/>
    <mergeCell ref="Y2993:Z2993"/>
    <mergeCell ref="AA2993:AB2993"/>
    <mergeCell ref="AC2993:AD2993"/>
    <mergeCell ref="D2998:H2998"/>
    <mergeCell ref="I2998:L2998"/>
    <mergeCell ref="M2998:P2998"/>
    <mergeCell ref="Q2998:R2998"/>
    <mergeCell ref="S2998:T2998"/>
    <mergeCell ref="U2998:V2998"/>
    <mergeCell ref="W2998:X2998"/>
    <mergeCell ref="Y2998:Z2998"/>
    <mergeCell ref="AA2998:AB2998"/>
    <mergeCell ref="AC2998:AD2998"/>
    <mergeCell ref="D2999:H2999"/>
    <mergeCell ref="I2999:L2999"/>
    <mergeCell ref="M2999:P2999"/>
    <mergeCell ref="Q2999:R2999"/>
    <mergeCell ref="S2999:T2999"/>
    <mergeCell ref="U2999:V2999"/>
    <mergeCell ref="W2999:X2999"/>
    <mergeCell ref="Y2999:Z2999"/>
    <mergeCell ref="AA2999:AB2999"/>
    <mergeCell ref="AC2999:AD2999"/>
    <mergeCell ref="D2996:H2996"/>
    <mergeCell ref="I2996:L2996"/>
    <mergeCell ref="M2996:P2996"/>
    <mergeCell ref="Q2996:R2996"/>
    <mergeCell ref="S2996:T2996"/>
    <mergeCell ref="U2996:V2996"/>
    <mergeCell ref="W2996:X2996"/>
    <mergeCell ref="Y2996:Z2996"/>
    <mergeCell ref="AA2996:AB2996"/>
    <mergeCell ref="AC2996:AD2996"/>
    <mergeCell ref="D2997:H2997"/>
    <mergeCell ref="I2997:L2997"/>
    <mergeCell ref="M2997:P2997"/>
    <mergeCell ref="Q2997:R2997"/>
    <mergeCell ref="S2997:T2997"/>
    <mergeCell ref="U2997:V2997"/>
    <mergeCell ref="W2997:X2997"/>
    <mergeCell ref="Y2997:Z2997"/>
    <mergeCell ref="AA2997:AB2997"/>
    <mergeCell ref="AC2997:AD2997"/>
    <mergeCell ref="D3002:H3002"/>
    <mergeCell ref="I3002:L3002"/>
    <mergeCell ref="M3002:P3002"/>
    <mergeCell ref="Q3002:R3002"/>
    <mergeCell ref="S3002:T3002"/>
    <mergeCell ref="U3002:V3002"/>
    <mergeCell ref="W3002:X3002"/>
    <mergeCell ref="Y3002:Z3002"/>
    <mergeCell ref="AA3002:AB3002"/>
    <mergeCell ref="AC3002:AD3002"/>
    <mergeCell ref="D3003:H3003"/>
    <mergeCell ref="I3003:L3003"/>
    <mergeCell ref="M3003:P3003"/>
    <mergeCell ref="Q3003:R3003"/>
    <mergeCell ref="S3003:T3003"/>
    <mergeCell ref="U3003:V3003"/>
    <mergeCell ref="W3003:X3003"/>
    <mergeCell ref="Y3003:Z3003"/>
    <mergeCell ref="AA3003:AB3003"/>
    <mergeCell ref="AC3003:AD3003"/>
    <mergeCell ref="D3000:H3000"/>
    <mergeCell ref="I3000:L3000"/>
    <mergeCell ref="M3000:P3000"/>
    <mergeCell ref="Q3000:R3000"/>
    <mergeCell ref="S3000:T3000"/>
    <mergeCell ref="U3000:V3000"/>
    <mergeCell ref="W3000:X3000"/>
    <mergeCell ref="Y3000:Z3000"/>
    <mergeCell ref="AA3000:AB3000"/>
    <mergeCell ref="AC3000:AD3000"/>
    <mergeCell ref="D3001:H3001"/>
    <mergeCell ref="I3001:L3001"/>
    <mergeCell ref="M3001:P3001"/>
    <mergeCell ref="Q3001:R3001"/>
    <mergeCell ref="S3001:T3001"/>
    <mergeCell ref="U3001:V3001"/>
    <mergeCell ref="W3001:X3001"/>
    <mergeCell ref="Y3001:Z3001"/>
    <mergeCell ref="AA3001:AB3001"/>
    <mergeCell ref="AC3001:AD3001"/>
    <mergeCell ref="D3006:H3006"/>
    <mergeCell ref="I3006:L3006"/>
    <mergeCell ref="M3006:P3006"/>
    <mergeCell ref="Q3006:R3006"/>
    <mergeCell ref="S3006:T3006"/>
    <mergeCell ref="U3006:V3006"/>
    <mergeCell ref="W3006:X3006"/>
    <mergeCell ref="Y3006:Z3006"/>
    <mergeCell ref="AA3006:AB3006"/>
    <mergeCell ref="AC3006:AD3006"/>
    <mergeCell ref="D3007:H3007"/>
    <mergeCell ref="I3007:L3007"/>
    <mergeCell ref="M3007:P3007"/>
    <mergeCell ref="Q3007:R3007"/>
    <mergeCell ref="S3007:T3007"/>
    <mergeCell ref="U3007:V3007"/>
    <mergeCell ref="W3007:X3007"/>
    <mergeCell ref="Y3007:Z3007"/>
    <mergeCell ref="AA3007:AB3007"/>
    <mergeCell ref="AC3007:AD3007"/>
    <mergeCell ref="D3004:H3004"/>
    <mergeCell ref="I3004:L3004"/>
    <mergeCell ref="M3004:P3004"/>
    <mergeCell ref="Q3004:R3004"/>
    <mergeCell ref="S3004:T3004"/>
    <mergeCell ref="U3004:V3004"/>
    <mergeCell ref="W3004:X3004"/>
    <mergeCell ref="Y3004:Z3004"/>
    <mergeCell ref="AA3004:AB3004"/>
    <mergeCell ref="AC3004:AD3004"/>
    <mergeCell ref="D3005:H3005"/>
    <mergeCell ref="I3005:L3005"/>
    <mergeCell ref="M3005:P3005"/>
    <mergeCell ref="Q3005:R3005"/>
    <mergeCell ref="S3005:T3005"/>
    <mergeCell ref="U3005:V3005"/>
    <mergeCell ref="W3005:X3005"/>
    <mergeCell ref="Y3005:Z3005"/>
    <mergeCell ref="AA3005:AB3005"/>
    <mergeCell ref="AC3005:AD3005"/>
    <mergeCell ref="D3010:H3010"/>
    <mergeCell ref="I3010:L3010"/>
    <mergeCell ref="M3010:P3010"/>
    <mergeCell ref="Q3010:R3010"/>
    <mergeCell ref="S3010:T3010"/>
    <mergeCell ref="U3010:V3010"/>
    <mergeCell ref="W3010:X3010"/>
    <mergeCell ref="Y3010:Z3010"/>
    <mergeCell ref="AA3010:AB3010"/>
    <mergeCell ref="AC3010:AD3010"/>
    <mergeCell ref="D3011:H3011"/>
    <mergeCell ref="I3011:L3011"/>
    <mergeCell ref="M3011:P3011"/>
    <mergeCell ref="Q3011:R3011"/>
    <mergeCell ref="S3011:T3011"/>
    <mergeCell ref="U3011:V3011"/>
    <mergeCell ref="W3011:X3011"/>
    <mergeCell ref="Y3011:Z3011"/>
    <mergeCell ref="AA3011:AB3011"/>
    <mergeCell ref="AC3011:AD3011"/>
    <mergeCell ref="D3008:H3008"/>
    <mergeCell ref="I3008:L3008"/>
    <mergeCell ref="M3008:P3008"/>
    <mergeCell ref="Q3008:R3008"/>
    <mergeCell ref="S3008:T3008"/>
    <mergeCell ref="U3008:V3008"/>
    <mergeCell ref="W3008:X3008"/>
    <mergeCell ref="Y3008:Z3008"/>
    <mergeCell ref="AA3008:AB3008"/>
    <mergeCell ref="AC3008:AD3008"/>
    <mergeCell ref="D3009:H3009"/>
    <mergeCell ref="I3009:L3009"/>
    <mergeCell ref="M3009:P3009"/>
    <mergeCell ref="Q3009:R3009"/>
    <mergeCell ref="S3009:T3009"/>
    <mergeCell ref="U3009:V3009"/>
    <mergeCell ref="W3009:X3009"/>
    <mergeCell ref="Y3009:Z3009"/>
    <mergeCell ref="AA3009:AB3009"/>
    <mergeCell ref="AC3009:AD3009"/>
    <mergeCell ref="D3014:H3014"/>
    <mergeCell ref="I3014:L3014"/>
    <mergeCell ref="M3014:P3014"/>
    <mergeCell ref="Q3014:R3014"/>
    <mergeCell ref="S3014:T3014"/>
    <mergeCell ref="U3014:V3014"/>
    <mergeCell ref="W3014:X3014"/>
    <mergeCell ref="Y3014:Z3014"/>
    <mergeCell ref="AA3014:AB3014"/>
    <mergeCell ref="AC3014:AD3014"/>
    <mergeCell ref="D3015:H3015"/>
    <mergeCell ref="I3015:L3015"/>
    <mergeCell ref="M3015:P3015"/>
    <mergeCell ref="Q3015:R3015"/>
    <mergeCell ref="S3015:T3015"/>
    <mergeCell ref="U3015:V3015"/>
    <mergeCell ref="W3015:X3015"/>
    <mergeCell ref="Y3015:Z3015"/>
    <mergeCell ref="AA3015:AB3015"/>
    <mergeCell ref="AC3015:AD3015"/>
    <mergeCell ref="D3012:H3012"/>
    <mergeCell ref="I3012:L3012"/>
    <mergeCell ref="M3012:P3012"/>
    <mergeCell ref="Q3012:R3012"/>
    <mergeCell ref="S3012:T3012"/>
    <mergeCell ref="U3012:V3012"/>
    <mergeCell ref="W3012:X3012"/>
    <mergeCell ref="Y3012:Z3012"/>
    <mergeCell ref="AA3012:AB3012"/>
    <mergeCell ref="AC3012:AD3012"/>
    <mergeCell ref="D3013:H3013"/>
    <mergeCell ref="I3013:L3013"/>
    <mergeCell ref="M3013:P3013"/>
    <mergeCell ref="Q3013:R3013"/>
    <mergeCell ref="S3013:T3013"/>
    <mergeCell ref="U3013:V3013"/>
    <mergeCell ref="W3013:X3013"/>
    <mergeCell ref="Y3013:Z3013"/>
    <mergeCell ref="AA3013:AB3013"/>
    <mergeCell ref="AC3013:AD3013"/>
    <mergeCell ref="D3018:H3018"/>
    <mergeCell ref="I3018:L3018"/>
    <mergeCell ref="M3018:P3018"/>
    <mergeCell ref="Q3018:R3018"/>
    <mergeCell ref="S3018:T3018"/>
    <mergeCell ref="U3018:V3018"/>
    <mergeCell ref="W3018:X3018"/>
    <mergeCell ref="Y3018:Z3018"/>
    <mergeCell ref="AA3018:AB3018"/>
    <mergeCell ref="AC3018:AD3018"/>
    <mergeCell ref="D3019:H3019"/>
    <mergeCell ref="I3019:L3019"/>
    <mergeCell ref="M3019:P3019"/>
    <mergeCell ref="Q3019:R3019"/>
    <mergeCell ref="S3019:T3019"/>
    <mergeCell ref="U3019:V3019"/>
    <mergeCell ref="W3019:X3019"/>
    <mergeCell ref="Y3019:Z3019"/>
    <mergeCell ref="AA3019:AB3019"/>
    <mergeCell ref="AC3019:AD3019"/>
    <mergeCell ref="D3016:H3016"/>
    <mergeCell ref="I3016:L3016"/>
    <mergeCell ref="M3016:P3016"/>
    <mergeCell ref="Q3016:R3016"/>
    <mergeCell ref="S3016:T3016"/>
    <mergeCell ref="U3016:V3016"/>
    <mergeCell ref="W3016:X3016"/>
    <mergeCell ref="Y3016:Z3016"/>
    <mergeCell ref="AA3016:AB3016"/>
    <mergeCell ref="AC3016:AD3016"/>
    <mergeCell ref="D3017:H3017"/>
    <mergeCell ref="I3017:L3017"/>
    <mergeCell ref="M3017:P3017"/>
    <mergeCell ref="Q3017:R3017"/>
    <mergeCell ref="S3017:T3017"/>
    <mergeCell ref="U3017:V3017"/>
    <mergeCell ref="W3017:X3017"/>
    <mergeCell ref="Y3017:Z3017"/>
    <mergeCell ref="AA3017:AB3017"/>
    <mergeCell ref="AC3017:AD3017"/>
    <mergeCell ref="D3022:H3022"/>
    <mergeCell ref="I3022:L3022"/>
    <mergeCell ref="M3022:P3022"/>
    <mergeCell ref="Q3022:R3022"/>
    <mergeCell ref="S3022:T3022"/>
    <mergeCell ref="U3022:V3022"/>
    <mergeCell ref="W3022:X3022"/>
    <mergeCell ref="Y3022:Z3022"/>
    <mergeCell ref="AA3022:AB3022"/>
    <mergeCell ref="AC3022:AD3022"/>
    <mergeCell ref="D3023:H3023"/>
    <mergeCell ref="I3023:L3023"/>
    <mergeCell ref="M3023:P3023"/>
    <mergeCell ref="Q3023:R3023"/>
    <mergeCell ref="S3023:T3023"/>
    <mergeCell ref="U3023:V3023"/>
    <mergeCell ref="W3023:X3023"/>
    <mergeCell ref="Y3023:Z3023"/>
    <mergeCell ref="AA3023:AB3023"/>
    <mergeCell ref="AC3023:AD3023"/>
    <mergeCell ref="D3020:H3020"/>
    <mergeCell ref="I3020:L3020"/>
    <mergeCell ref="M3020:P3020"/>
    <mergeCell ref="Q3020:R3020"/>
    <mergeCell ref="S3020:T3020"/>
    <mergeCell ref="U3020:V3020"/>
    <mergeCell ref="W3020:X3020"/>
    <mergeCell ref="Y3020:Z3020"/>
    <mergeCell ref="AA3020:AB3020"/>
    <mergeCell ref="AC3020:AD3020"/>
    <mergeCell ref="D3021:H3021"/>
    <mergeCell ref="I3021:L3021"/>
    <mergeCell ref="M3021:P3021"/>
    <mergeCell ref="Q3021:R3021"/>
    <mergeCell ref="S3021:T3021"/>
    <mergeCell ref="U3021:V3021"/>
    <mergeCell ref="W3021:X3021"/>
    <mergeCell ref="Y3021:Z3021"/>
    <mergeCell ref="AA3021:AB3021"/>
    <mergeCell ref="AC3021:AD3021"/>
    <mergeCell ref="D3026:H3026"/>
    <mergeCell ref="I3026:L3026"/>
    <mergeCell ref="M3026:P3026"/>
    <mergeCell ref="Q3026:R3026"/>
    <mergeCell ref="S3026:T3026"/>
    <mergeCell ref="U3026:V3026"/>
    <mergeCell ref="W3026:X3026"/>
    <mergeCell ref="Y3026:Z3026"/>
    <mergeCell ref="AA3026:AB3026"/>
    <mergeCell ref="AC3026:AD3026"/>
    <mergeCell ref="D3027:H3027"/>
    <mergeCell ref="I3027:L3027"/>
    <mergeCell ref="M3027:P3027"/>
    <mergeCell ref="Q3027:R3027"/>
    <mergeCell ref="S3027:T3027"/>
    <mergeCell ref="U3027:V3027"/>
    <mergeCell ref="W3027:X3027"/>
    <mergeCell ref="Y3027:Z3027"/>
    <mergeCell ref="AA3027:AB3027"/>
    <mergeCell ref="AC3027:AD3027"/>
    <mergeCell ref="D3024:H3024"/>
    <mergeCell ref="I3024:L3024"/>
    <mergeCell ref="M3024:P3024"/>
    <mergeCell ref="Q3024:R3024"/>
    <mergeCell ref="S3024:T3024"/>
    <mergeCell ref="U3024:V3024"/>
    <mergeCell ref="W3024:X3024"/>
    <mergeCell ref="Y3024:Z3024"/>
    <mergeCell ref="AA3024:AB3024"/>
    <mergeCell ref="AC3024:AD3024"/>
    <mergeCell ref="D3025:H3025"/>
    <mergeCell ref="I3025:L3025"/>
    <mergeCell ref="M3025:P3025"/>
    <mergeCell ref="Q3025:R3025"/>
    <mergeCell ref="S3025:T3025"/>
    <mergeCell ref="U3025:V3025"/>
    <mergeCell ref="W3025:X3025"/>
    <mergeCell ref="Y3025:Z3025"/>
    <mergeCell ref="AA3025:AB3025"/>
    <mergeCell ref="AC3025:AD3025"/>
    <mergeCell ref="D3030:H3030"/>
    <mergeCell ref="I3030:L3030"/>
    <mergeCell ref="M3030:P3030"/>
    <mergeCell ref="Q3030:R3030"/>
    <mergeCell ref="S3030:T3030"/>
    <mergeCell ref="U3030:V3030"/>
    <mergeCell ref="W3030:X3030"/>
    <mergeCell ref="Y3030:Z3030"/>
    <mergeCell ref="AA3030:AB3030"/>
    <mergeCell ref="AC3030:AD3030"/>
    <mergeCell ref="D3031:H3031"/>
    <mergeCell ref="I3031:L3031"/>
    <mergeCell ref="M3031:P3031"/>
    <mergeCell ref="Q3031:R3031"/>
    <mergeCell ref="S3031:T3031"/>
    <mergeCell ref="U3031:V3031"/>
    <mergeCell ref="W3031:X3031"/>
    <mergeCell ref="Y3031:Z3031"/>
    <mergeCell ref="AA3031:AB3031"/>
    <mergeCell ref="AC3031:AD3031"/>
    <mergeCell ref="D3028:H3028"/>
    <mergeCell ref="I3028:L3028"/>
    <mergeCell ref="M3028:P3028"/>
    <mergeCell ref="Q3028:R3028"/>
    <mergeCell ref="S3028:T3028"/>
    <mergeCell ref="U3028:V3028"/>
    <mergeCell ref="W3028:X3028"/>
    <mergeCell ref="Y3028:Z3028"/>
    <mergeCell ref="AA3028:AB3028"/>
    <mergeCell ref="AC3028:AD3028"/>
    <mergeCell ref="D3029:H3029"/>
    <mergeCell ref="I3029:L3029"/>
    <mergeCell ref="M3029:P3029"/>
    <mergeCell ref="Q3029:R3029"/>
    <mergeCell ref="S3029:T3029"/>
    <mergeCell ref="U3029:V3029"/>
    <mergeCell ref="W3029:X3029"/>
    <mergeCell ref="Y3029:Z3029"/>
    <mergeCell ref="AA3029:AB3029"/>
    <mergeCell ref="AC3029:AD3029"/>
    <mergeCell ref="D3034:H3034"/>
    <mergeCell ref="I3034:L3034"/>
    <mergeCell ref="M3034:P3034"/>
    <mergeCell ref="Q3034:R3034"/>
    <mergeCell ref="S3034:T3034"/>
    <mergeCell ref="U3034:V3034"/>
    <mergeCell ref="W3034:X3034"/>
    <mergeCell ref="Y3034:Z3034"/>
    <mergeCell ref="AA3034:AB3034"/>
    <mergeCell ref="AC3034:AD3034"/>
    <mergeCell ref="D3035:H3035"/>
    <mergeCell ref="I3035:L3035"/>
    <mergeCell ref="M3035:P3035"/>
    <mergeCell ref="Q3035:R3035"/>
    <mergeCell ref="S3035:T3035"/>
    <mergeCell ref="U3035:V3035"/>
    <mergeCell ref="W3035:X3035"/>
    <mergeCell ref="Y3035:Z3035"/>
    <mergeCell ref="AA3035:AB3035"/>
    <mergeCell ref="AC3035:AD3035"/>
    <mergeCell ref="D3032:H3032"/>
    <mergeCell ref="I3032:L3032"/>
    <mergeCell ref="M3032:P3032"/>
    <mergeCell ref="Q3032:R3032"/>
    <mergeCell ref="S3032:T3032"/>
    <mergeCell ref="U3032:V3032"/>
    <mergeCell ref="W3032:X3032"/>
    <mergeCell ref="Y3032:Z3032"/>
    <mergeCell ref="AA3032:AB3032"/>
    <mergeCell ref="AC3032:AD3032"/>
    <mergeCell ref="D3033:H3033"/>
    <mergeCell ref="I3033:L3033"/>
    <mergeCell ref="M3033:P3033"/>
    <mergeCell ref="Q3033:R3033"/>
    <mergeCell ref="S3033:T3033"/>
    <mergeCell ref="U3033:V3033"/>
    <mergeCell ref="W3033:X3033"/>
    <mergeCell ref="Y3033:Z3033"/>
    <mergeCell ref="AA3033:AB3033"/>
    <mergeCell ref="AC3033:AD3033"/>
    <mergeCell ref="D3038:H3038"/>
    <mergeCell ref="I3038:L3038"/>
    <mergeCell ref="M3038:P3038"/>
    <mergeCell ref="Q3038:R3038"/>
    <mergeCell ref="S3038:T3038"/>
    <mergeCell ref="U3038:V3038"/>
    <mergeCell ref="W3038:X3038"/>
    <mergeCell ref="Y3038:Z3038"/>
    <mergeCell ref="AA3038:AB3038"/>
    <mergeCell ref="AC3038:AD3038"/>
    <mergeCell ref="D3039:H3039"/>
    <mergeCell ref="I3039:L3039"/>
    <mergeCell ref="M3039:P3039"/>
    <mergeCell ref="Q3039:R3039"/>
    <mergeCell ref="S3039:T3039"/>
    <mergeCell ref="U3039:V3039"/>
    <mergeCell ref="W3039:X3039"/>
    <mergeCell ref="Y3039:Z3039"/>
    <mergeCell ref="AA3039:AB3039"/>
    <mergeCell ref="AC3039:AD3039"/>
    <mergeCell ref="D3036:H3036"/>
    <mergeCell ref="I3036:L3036"/>
    <mergeCell ref="M3036:P3036"/>
    <mergeCell ref="Q3036:R3036"/>
    <mergeCell ref="S3036:T3036"/>
    <mergeCell ref="U3036:V3036"/>
    <mergeCell ref="W3036:X3036"/>
    <mergeCell ref="Y3036:Z3036"/>
    <mergeCell ref="AA3036:AB3036"/>
    <mergeCell ref="AC3036:AD3036"/>
    <mergeCell ref="D3037:H3037"/>
    <mergeCell ref="I3037:L3037"/>
    <mergeCell ref="M3037:P3037"/>
    <mergeCell ref="Q3037:R3037"/>
    <mergeCell ref="S3037:T3037"/>
    <mergeCell ref="U3037:V3037"/>
    <mergeCell ref="W3037:X3037"/>
    <mergeCell ref="Y3037:Z3037"/>
    <mergeCell ref="AA3037:AB3037"/>
    <mergeCell ref="AC3037:AD3037"/>
    <mergeCell ref="D3042:H3042"/>
    <mergeCell ref="I3042:L3042"/>
    <mergeCell ref="M3042:P3042"/>
    <mergeCell ref="Q3042:R3042"/>
    <mergeCell ref="S3042:T3042"/>
    <mergeCell ref="U3042:V3042"/>
    <mergeCell ref="W3042:X3042"/>
    <mergeCell ref="Y3042:Z3042"/>
    <mergeCell ref="AA3042:AB3042"/>
    <mergeCell ref="AC3042:AD3042"/>
    <mergeCell ref="D3043:H3043"/>
    <mergeCell ref="I3043:L3043"/>
    <mergeCell ref="M3043:P3043"/>
    <mergeCell ref="Q3043:R3043"/>
    <mergeCell ref="S3043:T3043"/>
    <mergeCell ref="U3043:V3043"/>
    <mergeCell ref="W3043:X3043"/>
    <mergeCell ref="Y3043:Z3043"/>
    <mergeCell ref="AA3043:AB3043"/>
    <mergeCell ref="AC3043:AD3043"/>
    <mergeCell ref="D3040:H3040"/>
    <mergeCell ref="I3040:L3040"/>
    <mergeCell ref="M3040:P3040"/>
    <mergeCell ref="Q3040:R3040"/>
    <mergeCell ref="S3040:T3040"/>
    <mergeCell ref="U3040:V3040"/>
    <mergeCell ref="W3040:X3040"/>
    <mergeCell ref="Y3040:Z3040"/>
    <mergeCell ref="AA3040:AB3040"/>
    <mergeCell ref="AC3040:AD3040"/>
    <mergeCell ref="D3041:H3041"/>
    <mergeCell ref="I3041:L3041"/>
    <mergeCell ref="M3041:P3041"/>
    <mergeCell ref="Q3041:R3041"/>
    <mergeCell ref="S3041:T3041"/>
    <mergeCell ref="U3041:V3041"/>
    <mergeCell ref="W3041:X3041"/>
    <mergeCell ref="Y3041:Z3041"/>
    <mergeCell ref="AA3041:AB3041"/>
    <mergeCell ref="AC3041:AD3041"/>
    <mergeCell ref="D3046:H3046"/>
    <mergeCell ref="I3046:L3046"/>
    <mergeCell ref="M3046:P3046"/>
    <mergeCell ref="Q3046:R3046"/>
    <mergeCell ref="S3046:T3046"/>
    <mergeCell ref="U3046:V3046"/>
    <mergeCell ref="W3046:X3046"/>
    <mergeCell ref="Y3046:Z3046"/>
    <mergeCell ref="AA3046:AB3046"/>
    <mergeCell ref="AC3046:AD3046"/>
    <mergeCell ref="D3047:H3047"/>
    <mergeCell ref="I3047:L3047"/>
    <mergeCell ref="M3047:P3047"/>
    <mergeCell ref="Q3047:R3047"/>
    <mergeCell ref="S3047:T3047"/>
    <mergeCell ref="U3047:V3047"/>
    <mergeCell ref="W3047:X3047"/>
    <mergeCell ref="Y3047:Z3047"/>
    <mergeCell ref="AA3047:AB3047"/>
    <mergeCell ref="AC3047:AD3047"/>
    <mergeCell ref="D3044:H3044"/>
    <mergeCell ref="I3044:L3044"/>
    <mergeCell ref="M3044:P3044"/>
    <mergeCell ref="Q3044:R3044"/>
    <mergeCell ref="S3044:T3044"/>
    <mergeCell ref="U3044:V3044"/>
    <mergeCell ref="W3044:X3044"/>
    <mergeCell ref="Y3044:Z3044"/>
    <mergeCell ref="AA3044:AB3044"/>
    <mergeCell ref="AC3044:AD3044"/>
    <mergeCell ref="D3045:H3045"/>
    <mergeCell ref="I3045:L3045"/>
    <mergeCell ref="M3045:P3045"/>
    <mergeCell ref="Q3045:R3045"/>
    <mergeCell ref="S3045:T3045"/>
    <mergeCell ref="U3045:V3045"/>
    <mergeCell ref="W3045:X3045"/>
    <mergeCell ref="Y3045:Z3045"/>
    <mergeCell ref="AA3045:AB3045"/>
    <mergeCell ref="AC3045:AD3045"/>
    <mergeCell ref="D3050:H3050"/>
    <mergeCell ref="I3050:L3050"/>
    <mergeCell ref="M3050:P3050"/>
    <mergeCell ref="Q3050:R3050"/>
    <mergeCell ref="S3050:T3050"/>
    <mergeCell ref="U3050:V3050"/>
    <mergeCell ref="W3050:X3050"/>
    <mergeCell ref="Y3050:Z3050"/>
    <mergeCell ref="AA3050:AB3050"/>
    <mergeCell ref="AC3050:AD3050"/>
    <mergeCell ref="D3051:H3051"/>
    <mergeCell ref="I3051:L3051"/>
    <mergeCell ref="M3051:P3051"/>
    <mergeCell ref="Q3051:R3051"/>
    <mergeCell ref="S3051:T3051"/>
    <mergeCell ref="U3051:V3051"/>
    <mergeCell ref="W3051:X3051"/>
    <mergeCell ref="Y3051:Z3051"/>
    <mergeCell ref="AA3051:AB3051"/>
    <mergeCell ref="AC3051:AD3051"/>
    <mergeCell ref="D3048:H3048"/>
    <mergeCell ref="I3048:L3048"/>
    <mergeCell ref="M3048:P3048"/>
    <mergeCell ref="Q3048:R3048"/>
    <mergeCell ref="S3048:T3048"/>
    <mergeCell ref="U3048:V3048"/>
    <mergeCell ref="W3048:X3048"/>
    <mergeCell ref="Y3048:Z3048"/>
    <mergeCell ref="AA3048:AB3048"/>
    <mergeCell ref="AC3048:AD3048"/>
    <mergeCell ref="D3049:H3049"/>
    <mergeCell ref="I3049:L3049"/>
    <mergeCell ref="M3049:P3049"/>
    <mergeCell ref="Q3049:R3049"/>
    <mergeCell ref="S3049:T3049"/>
    <mergeCell ref="U3049:V3049"/>
    <mergeCell ref="W3049:X3049"/>
    <mergeCell ref="Y3049:Z3049"/>
    <mergeCell ref="AA3049:AB3049"/>
    <mergeCell ref="AC3049:AD3049"/>
    <mergeCell ref="D3054:H3054"/>
    <mergeCell ref="I3054:L3054"/>
    <mergeCell ref="M3054:P3054"/>
    <mergeCell ref="Q3054:R3054"/>
    <mergeCell ref="S3054:T3054"/>
    <mergeCell ref="U3054:V3054"/>
    <mergeCell ref="W3054:X3054"/>
    <mergeCell ref="Y3054:Z3054"/>
    <mergeCell ref="AA3054:AB3054"/>
    <mergeCell ref="AC3054:AD3054"/>
    <mergeCell ref="D3055:H3055"/>
    <mergeCell ref="I3055:L3055"/>
    <mergeCell ref="M3055:P3055"/>
    <mergeCell ref="Q3055:R3055"/>
    <mergeCell ref="S3055:T3055"/>
    <mergeCell ref="U3055:V3055"/>
    <mergeCell ref="W3055:X3055"/>
    <mergeCell ref="Y3055:Z3055"/>
    <mergeCell ref="AA3055:AB3055"/>
    <mergeCell ref="AC3055:AD3055"/>
    <mergeCell ref="D3052:H3052"/>
    <mergeCell ref="I3052:L3052"/>
    <mergeCell ref="M3052:P3052"/>
    <mergeCell ref="Q3052:R3052"/>
    <mergeCell ref="S3052:T3052"/>
    <mergeCell ref="U3052:V3052"/>
    <mergeCell ref="W3052:X3052"/>
    <mergeCell ref="Y3052:Z3052"/>
    <mergeCell ref="AA3052:AB3052"/>
    <mergeCell ref="AC3052:AD3052"/>
    <mergeCell ref="D3053:H3053"/>
    <mergeCell ref="I3053:L3053"/>
    <mergeCell ref="M3053:P3053"/>
    <mergeCell ref="Q3053:R3053"/>
    <mergeCell ref="S3053:T3053"/>
    <mergeCell ref="U3053:V3053"/>
    <mergeCell ref="W3053:X3053"/>
    <mergeCell ref="Y3053:Z3053"/>
    <mergeCell ref="AA3053:AB3053"/>
    <mergeCell ref="AC3053:AD3053"/>
    <mergeCell ref="D3058:H3058"/>
    <mergeCell ref="I3058:L3058"/>
    <mergeCell ref="M3058:P3058"/>
    <mergeCell ref="Q3058:R3058"/>
    <mergeCell ref="S3058:T3058"/>
    <mergeCell ref="U3058:V3058"/>
    <mergeCell ref="W3058:X3058"/>
    <mergeCell ref="Y3058:Z3058"/>
    <mergeCell ref="AA3058:AB3058"/>
    <mergeCell ref="AC3058:AD3058"/>
    <mergeCell ref="D3059:H3059"/>
    <mergeCell ref="I3059:L3059"/>
    <mergeCell ref="M3059:P3059"/>
    <mergeCell ref="Q3059:R3059"/>
    <mergeCell ref="S3059:T3059"/>
    <mergeCell ref="U3059:V3059"/>
    <mergeCell ref="W3059:X3059"/>
    <mergeCell ref="Y3059:Z3059"/>
    <mergeCell ref="AA3059:AB3059"/>
    <mergeCell ref="AC3059:AD3059"/>
    <mergeCell ref="D3056:H3056"/>
    <mergeCell ref="I3056:L3056"/>
    <mergeCell ref="M3056:P3056"/>
    <mergeCell ref="Q3056:R3056"/>
    <mergeCell ref="S3056:T3056"/>
    <mergeCell ref="U3056:V3056"/>
    <mergeCell ref="W3056:X3056"/>
    <mergeCell ref="Y3056:Z3056"/>
    <mergeCell ref="AA3056:AB3056"/>
    <mergeCell ref="AC3056:AD3056"/>
    <mergeCell ref="D3057:H3057"/>
    <mergeCell ref="I3057:L3057"/>
    <mergeCell ref="M3057:P3057"/>
    <mergeCell ref="Q3057:R3057"/>
    <mergeCell ref="S3057:T3057"/>
    <mergeCell ref="U3057:V3057"/>
    <mergeCell ref="W3057:X3057"/>
    <mergeCell ref="Y3057:Z3057"/>
    <mergeCell ref="AA3057:AB3057"/>
    <mergeCell ref="AC3057:AD3057"/>
    <mergeCell ref="D3062:H3062"/>
    <mergeCell ref="I3062:L3062"/>
    <mergeCell ref="M3062:P3062"/>
    <mergeCell ref="Q3062:R3062"/>
    <mergeCell ref="S3062:T3062"/>
    <mergeCell ref="U3062:V3062"/>
    <mergeCell ref="W3062:X3062"/>
    <mergeCell ref="Y3062:Z3062"/>
    <mergeCell ref="AA3062:AB3062"/>
    <mergeCell ref="AC3062:AD3062"/>
    <mergeCell ref="D3063:H3063"/>
    <mergeCell ref="I3063:L3063"/>
    <mergeCell ref="M3063:P3063"/>
    <mergeCell ref="Q3063:R3063"/>
    <mergeCell ref="S3063:T3063"/>
    <mergeCell ref="U3063:V3063"/>
    <mergeCell ref="W3063:X3063"/>
    <mergeCell ref="Y3063:Z3063"/>
    <mergeCell ref="AA3063:AB3063"/>
    <mergeCell ref="AC3063:AD3063"/>
    <mergeCell ref="D3060:H3060"/>
    <mergeCell ref="I3060:L3060"/>
    <mergeCell ref="M3060:P3060"/>
    <mergeCell ref="Q3060:R3060"/>
    <mergeCell ref="S3060:T3060"/>
    <mergeCell ref="U3060:V3060"/>
    <mergeCell ref="W3060:X3060"/>
    <mergeCell ref="Y3060:Z3060"/>
    <mergeCell ref="AA3060:AB3060"/>
    <mergeCell ref="AC3060:AD3060"/>
    <mergeCell ref="D3061:H3061"/>
    <mergeCell ref="I3061:L3061"/>
    <mergeCell ref="M3061:P3061"/>
    <mergeCell ref="Q3061:R3061"/>
    <mergeCell ref="S3061:T3061"/>
    <mergeCell ref="U3061:V3061"/>
    <mergeCell ref="W3061:X3061"/>
    <mergeCell ref="Y3061:Z3061"/>
    <mergeCell ref="AA3061:AB3061"/>
    <mergeCell ref="AC3061:AD3061"/>
    <mergeCell ref="D3066:H3066"/>
    <mergeCell ref="I3066:L3066"/>
    <mergeCell ref="M3066:P3066"/>
    <mergeCell ref="Q3066:R3066"/>
    <mergeCell ref="S3066:T3066"/>
    <mergeCell ref="U3066:V3066"/>
    <mergeCell ref="W3066:X3066"/>
    <mergeCell ref="Y3066:Z3066"/>
    <mergeCell ref="AA3066:AB3066"/>
    <mergeCell ref="AC3066:AD3066"/>
    <mergeCell ref="D3067:H3067"/>
    <mergeCell ref="I3067:L3067"/>
    <mergeCell ref="M3067:P3067"/>
    <mergeCell ref="Q3067:R3067"/>
    <mergeCell ref="S3067:T3067"/>
    <mergeCell ref="U3067:V3067"/>
    <mergeCell ref="W3067:X3067"/>
    <mergeCell ref="Y3067:Z3067"/>
    <mergeCell ref="AA3067:AB3067"/>
    <mergeCell ref="AC3067:AD3067"/>
    <mergeCell ref="D3064:H3064"/>
    <mergeCell ref="I3064:L3064"/>
    <mergeCell ref="M3064:P3064"/>
    <mergeCell ref="Q3064:R3064"/>
    <mergeCell ref="S3064:T3064"/>
    <mergeCell ref="U3064:V3064"/>
    <mergeCell ref="W3064:X3064"/>
    <mergeCell ref="Y3064:Z3064"/>
    <mergeCell ref="AA3064:AB3064"/>
    <mergeCell ref="AC3064:AD3064"/>
    <mergeCell ref="D3065:H3065"/>
    <mergeCell ref="I3065:L3065"/>
    <mergeCell ref="M3065:P3065"/>
    <mergeCell ref="Q3065:R3065"/>
    <mergeCell ref="S3065:T3065"/>
    <mergeCell ref="U3065:V3065"/>
    <mergeCell ref="W3065:X3065"/>
    <mergeCell ref="Y3065:Z3065"/>
    <mergeCell ref="AA3065:AB3065"/>
    <mergeCell ref="AC3065:AD3065"/>
    <mergeCell ref="D3070:H3070"/>
    <mergeCell ref="I3070:L3070"/>
    <mergeCell ref="M3070:P3070"/>
    <mergeCell ref="Q3070:R3070"/>
    <mergeCell ref="S3070:T3070"/>
    <mergeCell ref="U3070:V3070"/>
    <mergeCell ref="W3070:X3070"/>
    <mergeCell ref="Y3070:Z3070"/>
    <mergeCell ref="AA3070:AB3070"/>
    <mergeCell ref="AC3070:AD3070"/>
    <mergeCell ref="D3071:H3071"/>
    <mergeCell ref="I3071:L3071"/>
    <mergeCell ref="M3071:P3071"/>
    <mergeCell ref="Q3071:R3071"/>
    <mergeCell ref="S3071:T3071"/>
    <mergeCell ref="U3071:V3071"/>
    <mergeCell ref="W3071:X3071"/>
    <mergeCell ref="Y3071:Z3071"/>
    <mergeCell ref="AA3071:AB3071"/>
    <mergeCell ref="AC3071:AD3071"/>
    <mergeCell ref="D3068:H3068"/>
    <mergeCell ref="I3068:L3068"/>
    <mergeCell ref="M3068:P3068"/>
    <mergeCell ref="Q3068:R3068"/>
    <mergeCell ref="S3068:T3068"/>
    <mergeCell ref="U3068:V3068"/>
    <mergeCell ref="W3068:X3068"/>
    <mergeCell ref="Y3068:Z3068"/>
    <mergeCell ref="AA3068:AB3068"/>
    <mergeCell ref="AC3068:AD3068"/>
    <mergeCell ref="D3069:H3069"/>
    <mergeCell ref="I3069:L3069"/>
    <mergeCell ref="M3069:P3069"/>
    <mergeCell ref="Q3069:R3069"/>
    <mergeCell ref="S3069:T3069"/>
    <mergeCell ref="U3069:V3069"/>
    <mergeCell ref="W3069:X3069"/>
    <mergeCell ref="Y3069:Z3069"/>
    <mergeCell ref="AA3069:AB3069"/>
    <mergeCell ref="AC3069:AD3069"/>
    <mergeCell ref="D3074:H3074"/>
    <mergeCell ref="I3074:L3074"/>
    <mergeCell ref="M3074:P3074"/>
    <mergeCell ref="Q3074:R3074"/>
    <mergeCell ref="S3074:T3074"/>
    <mergeCell ref="U3074:V3074"/>
    <mergeCell ref="W3074:X3074"/>
    <mergeCell ref="Y3074:Z3074"/>
    <mergeCell ref="AA3074:AB3074"/>
    <mergeCell ref="AC3074:AD3074"/>
    <mergeCell ref="D3075:H3075"/>
    <mergeCell ref="I3075:L3075"/>
    <mergeCell ref="M3075:P3075"/>
    <mergeCell ref="Q3075:R3075"/>
    <mergeCell ref="S3075:T3075"/>
    <mergeCell ref="U3075:V3075"/>
    <mergeCell ref="W3075:X3075"/>
    <mergeCell ref="Y3075:Z3075"/>
    <mergeCell ref="AA3075:AB3075"/>
    <mergeCell ref="AC3075:AD3075"/>
    <mergeCell ref="D3072:H3072"/>
    <mergeCell ref="I3072:L3072"/>
    <mergeCell ref="M3072:P3072"/>
    <mergeCell ref="Q3072:R3072"/>
    <mergeCell ref="S3072:T3072"/>
    <mergeCell ref="U3072:V3072"/>
    <mergeCell ref="W3072:X3072"/>
    <mergeCell ref="Y3072:Z3072"/>
    <mergeCell ref="AA3072:AB3072"/>
    <mergeCell ref="AC3072:AD3072"/>
    <mergeCell ref="D3073:H3073"/>
    <mergeCell ref="I3073:L3073"/>
    <mergeCell ref="M3073:P3073"/>
    <mergeCell ref="Q3073:R3073"/>
    <mergeCell ref="S3073:T3073"/>
    <mergeCell ref="U3073:V3073"/>
    <mergeCell ref="W3073:X3073"/>
    <mergeCell ref="Y3073:Z3073"/>
    <mergeCell ref="AA3073:AB3073"/>
    <mergeCell ref="AC3073:AD3073"/>
    <mergeCell ref="D3078:H3078"/>
    <mergeCell ref="I3078:L3078"/>
    <mergeCell ref="M3078:P3078"/>
    <mergeCell ref="Q3078:R3078"/>
    <mergeCell ref="S3078:T3078"/>
    <mergeCell ref="U3078:V3078"/>
    <mergeCell ref="W3078:X3078"/>
    <mergeCell ref="Y3078:Z3078"/>
    <mergeCell ref="AA3078:AB3078"/>
    <mergeCell ref="AC3078:AD3078"/>
    <mergeCell ref="D3079:H3079"/>
    <mergeCell ref="I3079:L3079"/>
    <mergeCell ref="M3079:P3079"/>
    <mergeCell ref="Q3079:R3079"/>
    <mergeCell ref="S3079:T3079"/>
    <mergeCell ref="U3079:V3079"/>
    <mergeCell ref="W3079:X3079"/>
    <mergeCell ref="Y3079:Z3079"/>
    <mergeCell ref="AA3079:AB3079"/>
    <mergeCell ref="AC3079:AD3079"/>
    <mergeCell ref="D3076:H3076"/>
    <mergeCell ref="I3076:L3076"/>
    <mergeCell ref="M3076:P3076"/>
    <mergeCell ref="Q3076:R3076"/>
    <mergeCell ref="S3076:T3076"/>
    <mergeCell ref="U3076:V3076"/>
    <mergeCell ref="W3076:X3076"/>
    <mergeCell ref="Y3076:Z3076"/>
    <mergeCell ref="AA3076:AB3076"/>
    <mergeCell ref="AC3076:AD3076"/>
    <mergeCell ref="D3077:H3077"/>
    <mergeCell ref="I3077:L3077"/>
    <mergeCell ref="M3077:P3077"/>
    <mergeCell ref="Q3077:R3077"/>
    <mergeCell ref="S3077:T3077"/>
    <mergeCell ref="U3077:V3077"/>
    <mergeCell ref="W3077:X3077"/>
    <mergeCell ref="Y3077:Z3077"/>
    <mergeCell ref="AA3077:AB3077"/>
    <mergeCell ref="AC3077:AD3077"/>
    <mergeCell ref="D3082:H3082"/>
    <mergeCell ref="I3082:L3082"/>
    <mergeCell ref="M3082:P3082"/>
    <mergeCell ref="Q3082:R3082"/>
    <mergeCell ref="S3082:T3082"/>
    <mergeCell ref="U3082:V3082"/>
    <mergeCell ref="W3082:X3082"/>
    <mergeCell ref="Y3082:Z3082"/>
    <mergeCell ref="AA3082:AB3082"/>
    <mergeCell ref="AC3082:AD3082"/>
    <mergeCell ref="D3083:H3083"/>
    <mergeCell ref="I3083:L3083"/>
    <mergeCell ref="M3083:P3083"/>
    <mergeCell ref="Q3083:R3083"/>
    <mergeCell ref="S3083:T3083"/>
    <mergeCell ref="U3083:V3083"/>
    <mergeCell ref="W3083:X3083"/>
    <mergeCell ref="Y3083:Z3083"/>
    <mergeCell ref="AA3083:AB3083"/>
    <mergeCell ref="AC3083:AD3083"/>
    <mergeCell ref="D3080:H3080"/>
    <mergeCell ref="I3080:L3080"/>
    <mergeCell ref="M3080:P3080"/>
    <mergeCell ref="Q3080:R3080"/>
    <mergeCell ref="S3080:T3080"/>
    <mergeCell ref="U3080:V3080"/>
    <mergeCell ref="W3080:X3080"/>
    <mergeCell ref="Y3080:Z3080"/>
    <mergeCell ref="AA3080:AB3080"/>
    <mergeCell ref="AC3080:AD3080"/>
    <mergeCell ref="D3081:H3081"/>
    <mergeCell ref="I3081:L3081"/>
    <mergeCell ref="M3081:P3081"/>
    <mergeCell ref="Q3081:R3081"/>
    <mergeCell ref="S3081:T3081"/>
    <mergeCell ref="U3081:V3081"/>
    <mergeCell ref="W3081:X3081"/>
    <mergeCell ref="Y3081:Z3081"/>
    <mergeCell ref="AA3081:AB3081"/>
    <mergeCell ref="AC3081:AD3081"/>
    <mergeCell ref="D3086:H3086"/>
    <mergeCell ref="I3086:L3086"/>
    <mergeCell ref="M3086:P3086"/>
    <mergeCell ref="Q3086:R3086"/>
    <mergeCell ref="S3086:T3086"/>
    <mergeCell ref="U3086:V3086"/>
    <mergeCell ref="W3086:X3086"/>
    <mergeCell ref="Y3086:Z3086"/>
    <mergeCell ref="AA3086:AB3086"/>
    <mergeCell ref="AC3086:AD3086"/>
    <mergeCell ref="D3087:H3087"/>
    <mergeCell ref="I3087:L3087"/>
    <mergeCell ref="M3087:P3087"/>
    <mergeCell ref="Q3087:R3087"/>
    <mergeCell ref="S3087:T3087"/>
    <mergeCell ref="U3087:V3087"/>
    <mergeCell ref="W3087:X3087"/>
    <mergeCell ref="Y3087:Z3087"/>
    <mergeCell ref="AA3087:AB3087"/>
    <mergeCell ref="AC3087:AD3087"/>
    <mergeCell ref="D3084:H3084"/>
    <mergeCell ref="I3084:L3084"/>
    <mergeCell ref="M3084:P3084"/>
    <mergeCell ref="Q3084:R3084"/>
    <mergeCell ref="S3084:T3084"/>
    <mergeCell ref="U3084:V3084"/>
    <mergeCell ref="W3084:X3084"/>
    <mergeCell ref="Y3084:Z3084"/>
    <mergeCell ref="AA3084:AB3084"/>
    <mergeCell ref="AC3084:AD3084"/>
    <mergeCell ref="D3085:H3085"/>
    <mergeCell ref="I3085:L3085"/>
    <mergeCell ref="M3085:P3085"/>
    <mergeCell ref="Q3085:R3085"/>
    <mergeCell ref="S3085:T3085"/>
    <mergeCell ref="U3085:V3085"/>
    <mergeCell ref="W3085:X3085"/>
    <mergeCell ref="Y3085:Z3085"/>
    <mergeCell ref="AA3085:AB3085"/>
    <mergeCell ref="AC3085:AD3085"/>
    <mergeCell ref="D3090:H3090"/>
    <mergeCell ref="I3090:L3090"/>
    <mergeCell ref="M3090:P3090"/>
    <mergeCell ref="Q3090:R3090"/>
    <mergeCell ref="S3090:T3090"/>
    <mergeCell ref="U3090:V3090"/>
    <mergeCell ref="W3090:X3090"/>
    <mergeCell ref="Y3090:Z3090"/>
    <mergeCell ref="AA3090:AB3090"/>
    <mergeCell ref="AC3090:AD3090"/>
    <mergeCell ref="D3091:H3091"/>
    <mergeCell ref="I3091:L3091"/>
    <mergeCell ref="M3091:P3091"/>
    <mergeCell ref="Q3091:R3091"/>
    <mergeCell ref="S3091:T3091"/>
    <mergeCell ref="U3091:V3091"/>
    <mergeCell ref="W3091:X3091"/>
    <mergeCell ref="Y3091:Z3091"/>
    <mergeCell ref="AA3091:AB3091"/>
    <mergeCell ref="AC3091:AD3091"/>
    <mergeCell ref="D3088:H3088"/>
    <mergeCell ref="I3088:L3088"/>
    <mergeCell ref="M3088:P3088"/>
    <mergeCell ref="Q3088:R3088"/>
    <mergeCell ref="S3088:T3088"/>
    <mergeCell ref="U3088:V3088"/>
    <mergeCell ref="W3088:X3088"/>
    <mergeCell ref="Y3088:Z3088"/>
    <mergeCell ref="AA3088:AB3088"/>
    <mergeCell ref="AC3088:AD3088"/>
    <mergeCell ref="D3089:H3089"/>
    <mergeCell ref="I3089:L3089"/>
    <mergeCell ref="M3089:P3089"/>
    <mergeCell ref="Q3089:R3089"/>
    <mergeCell ref="S3089:T3089"/>
    <mergeCell ref="U3089:V3089"/>
    <mergeCell ref="W3089:X3089"/>
    <mergeCell ref="Y3089:Z3089"/>
    <mergeCell ref="AA3089:AB3089"/>
    <mergeCell ref="AC3089:AD3089"/>
    <mergeCell ref="D3094:H3094"/>
    <mergeCell ref="I3094:L3094"/>
    <mergeCell ref="M3094:P3094"/>
    <mergeCell ref="Q3094:R3094"/>
    <mergeCell ref="S3094:T3094"/>
    <mergeCell ref="U3094:V3094"/>
    <mergeCell ref="W3094:X3094"/>
    <mergeCell ref="Y3094:Z3094"/>
    <mergeCell ref="AA3094:AB3094"/>
    <mergeCell ref="AC3094:AD3094"/>
    <mergeCell ref="D3095:H3095"/>
    <mergeCell ref="I3095:L3095"/>
    <mergeCell ref="M3095:P3095"/>
    <mergeCell ref="Q3095:R3095"/>
    <mergeCell ref="S3095:T3095"/>
    <mergeCell ref="U3095:V3095"/>
    <mergeCell ref="W3095:X3095"/>
    <mergeCell ref="Y3095:Z3095"/>
    <mergeCell ref="AA3095:AB3095"/>
    <mergeCell ref="AC3095:AD3095"/>
    <mergeCell ref="D3092:H3092"/>
    <mergeCell ref="I3092:L3092"/>
    <mergeCell ref="M3092:P3092"/>
    <mergeCell ref="Q3092:R3092"/>
    <mergeCell ref="S3092:T3092"/>
    <mergeCell ref="U3092:V3092"/>
    <mergeCell ref="W3092:X3092"/>
    <mergeCell ref="Y3092:Z3092"/>
    <mergeCell ref="AA3092:AB3092"/>
    <mergeCell ref="AC3092:AD3092"/>
    <mergeCell ref="D3093:H3093"/>
    <mergeCell ref="I3093:L3093"/>
    <mergeCell ref="M3093:P3093"/>
    <mergeCell ref="Q3093:R3093"/>
    <mergeCell ref="S3093:T3093"/>
    <mergeCell ref="U3093:V3093"/>
    <mergeCell ref="W3093:X3093"/>
    <mergeCell ref="Y3093:Z3093"/>
    <mergeCell ref="AA3093:AB3093"/>
    <mergeCell ref="AC3093:AD3093"/>
    <mergeCell ref="D3098:H3098"/>
    <mergeCell ref="I3098:L3098"/>
    <mergeCell ref="M3098:P3098"/>
    <mergeCell ref="Q3098:R3098"/>
    <mergeCell ref="S3098:T3098"/>
    <mergeCell ref="U3098:V3098"/>
    <mergeCell ref="W3098:X3098"/>
    <mergeCell ref="Y3098:Z3098"/>
    <mergeCell ref="AA3098:AB3098"/>
    <mergeCell ref="AC3098:AD3098"/>
    <mergeCell ref="D3099:H3099"/>
    <mergeCell ref="I3099:L3099"/>
    <mergeCell ref="M3099:P3099"/>
    <mergeCell ref="Q3099:R3099"/>
    <mergeCell ref="S3099:T3099"/>
    <mergeCell ref="U3099:V3099"/>
    <mergeCell ref="W3099:X3099"/>
    <mergeCell ref="Y3099:Z3099"/>
    <mergeCell ref="AA3099:AB3099"/>
    <mergeCell ref="AC3099:AD3099"/>
    <mergeCell ref="D3096:H3096"/>
    <mergeCell ref="I3096:L3096"/>
    <mergeCell ref="M3096:P3096"/>
    <mergeCell ref="Q3096:R3096"/>
    <mergeCell ref="S3096:T3096"/>
    <mergeCell ref="U3096:V3096"/>
    <mergeCell ref="W3096:X3096"/>
    <mergeCell ref="Y3096:Z3096"/>
    <mergeCell ref="AA3096:AB3096"/>
    <mergeCell ref="AC3096:AD3096"/>
    <mergeCell ref="D3097:H3097"/>
    <mergeCell ref="I3097:L3097"/>
    <mergeCell ref="M3097:P3097"/>
    <mergeCell ref="Q3097:R3097"/>
    <mergeCell ref="S3097:T3097"/>
    <mergeCell ref="U3097:V3097"/>
    <mergeCell ref="W3097:X3097"/>
    <mergeCell ref="Y3097:Z3097"/>
    <mergeCell ref="AA3097:AB3097"/>
    <mergeCell ref="AC3097:AD3097"/>
    <mergeCell ref="D3102:H3102"/>
    <mergeCell ref="I3102:L3102"/>
    <mergeCell ref="M3102:P3102"/>
    <mergeCell ref="Q3102:R3102"/>
    <mergeCell ref="S3102:T3102"/>
    <mergeCell ref="U3102:V3102"/>
    <mergeCell ref="W3102:X3102"/>
    <mergeCell ref="Y3102:Z3102"/>
    <mergeCell ref="AA3102:AB3102"/>
    <mergeCell ref="AC3102:AD3102"/>
    <mergeCell ref="D3103:H3103"/>
    <mergeCell ref="I3103:L3103"/>
    <mergeCell ref="M3103:P3103"/>
    <mergeCell ref="Q3103:R3103"/>
    <mergeCell ref="S3103:T3103"/>
    <mergeCell ref="U3103:V3103"/>
    <mergeCell ref="W3103:X3103"/>
    <mergeCell ref="Y3103:Z3103"/>
    <mergeCell ref="AA3103:AB3103"/>
    <mergeCell ref="AC3103:AD3103"/>
    <mergeCell ref="D3100:H3100"/>
    <mergeCell ref="I3100:L3100"/>
    <mergeCell ref="M3100:P3100"/>
    <mergeCell ref="Q3100:R3100"/>
    <mergeCell ref="S3100:T3100"/>
    <mergeCell ref="U3100:V3100"/>
    <mergeCell ref="W3100:X3100"/>
    <mergeCell ref="Y3100:Z3100"/>
    <mergeCell ref="AA3100:AB3100"/>
    <mergeCell ref="AC3100:AD3100"/>
    <mergeCell ref="D3101:H3101"/>
    <mergeCell ref="I3101:L3101"/>
    <mergeCell ref="M3101:P3101"/>
    <mergeCell ref="Q3101:R3101"/>
    <mergeCell ref="S3101:T3101"/>
    <mergeCell ref="U3101:V3101"/>
    <mergeCell ref="W3101:X3101"/>
    <mergeCell ref="Y3101:Z3101"/>
    <mergeCell ref="AA3101:AB3101"/>
    <mergeCell ref="AC3101:AD3101"/>
    <mergeCell ref="D3106:H3106"/>
    <mergeCell ref="I3106:L3106"/>
    <mergeCell ref="M3106:P3106"/>
    <mergeCell ref="Q3106:R3106"/>
    <mergeCell ref="S3106:T3106"/>
    <mergeCell ref="U3106:V3106"/>
    <mergeCell ref="W3106:X3106"/>
    <mergeCell ref="Y3106:Z3106"/>
    <mergeCell ref="AA3106:AB3106"/>
    <mergeCell ref="AC3106:AD3106"/>
    <mergeCell ref="D3107:H3107"/>
    <mergeCell ref="I3107:L3107"/>
    <mergeCell ref="M3107:P3107"/>
    <mergeCell ref="Q3107:R3107"/>
    <mergeCell ref="S3107:T3107"/>
    <mergeCell ref="U3107:V3107"/>
    <mergeCell ref="W3107:X3107"/>
    <mergeCell ref="Y3107:Z3107"/>
    <mergeCell ref="AA3107:AB3107"/>
    <mergeCell ref="AC3107:AD3107"/>
    <mergeCell ref="D3104:H3104"/>
    <mergeCell ref="I3104:L3104"/>
    <mergeCell ref="M3104:P3104"/>
    <mergeCell ref="Q3104:R3104"/>
    <mergeCell ref="S3104:T3104"/>
    <mergeCell ref="U3104:V3104"/>
    <mergeCell ref="W3104:X3104"/>
    <mergeCell ref="Y3104:Z3104"/>
    <mergeCell ref="AA3104:AB3104"/>
    <mergeCell ref="AC3104:AD3104"/>
    <mergeCell ref="D3105:H3105"/>
    <mergeCell ref="I3105:L3105"/>
    <mergeCell ref="M3105:P3105"/>
    <mergeCell ref="Q3105:R3105"/>
    <mergeCell ref="S3105:T3105"/>
    <mergeCell ref="U3105:V3105"/>
    <mergeCell ref="W3105:X3105"/>
    <mergeCell ref="Y3105:Z3105"/>
    <mergeCell ref="AA3105:AB3105"/>
    <mergeCell ref="AC3105:AD3105"/>
    <mergeCell ref="D3110:H3110"/>
    <mergeCell ref="I3110:L3110"/>
    <mergeCell ref="M3110:P3110"/>
    <mergeCell ref="Q3110:R3110"/>
    <mergeCell ref="S3110:T3110"/>
    <mergeCell ref="U3110:V3110"/>
    <mergeCell ref="W3110:X3110"/>
    <mergeCell ref="Y3110:Z3110"/>
    <mergeCell ref="AA3110:AB3110"/>
    <mergeCell ref="AC3110:AD3110"/>
    <mergeCell ref="D3111:H3111"/>
    <mergeCell ref="I3111:L3111"/>
    <mergeCell ref="M3111:P3111"/>
    <mergeCell ref="Q3111:R3111"/>
    <mergeCell ref="S3111:T3111"/>
    <mergeCell ref="U3111:V3111"/>
    <mergeCell ref="W3111:X3111"/>
    <mergeCell ref="Y3111:Z3111"/>
    <mergeCell ref="AA3111:AB3111"/>
    <mergeCell ref="AC3111:AD3111"/>
    <mergeCell ref="D3108:H3108"/>
    <mergeCell ref="I3108:L3108"/>
    <mergeCell ref="M3108:P3108"/>
    <mergeCell ref="Q3108:R3108"/>
    <mergeCell ref="S3108:T3108"/>
    <mergeCell ref="U3108:V3108"/>
    <mergeCell ref="W3108:X3108"/>
    <mergeCell ref="Y3108:Z3108"/>
    <mergeCell ref="AA3108:AB3108"/>
    <mergeCell ref="AC3108:AD3108"/>
    <mergeCell ref="D3109:H3109"/>
    <mergeCell ref="I3109:L3109"/>
    <mergeCell ref="M3109:P3109"/>
    <mergeCell ref="Q3109:R3109"/>
    <mergeCell ref="S3109:T3109"/>
    <mergeCell ref="U3109:V3109"/>
    <mergeCell ref="W3109:X3109"/>
    <mergeCell ref="Y3109:Z3109"/>
    <mergeCell ref="AA3109:AB3109"/>
    <mergeCell ref="AC3109:AD3109"/>
    <mergeCell ref="D3114:H3114"/>
    <mergeCell ref="I3114:L3114"/>
    <mergeCell ref="M3114:P3114"/>
    <mergeCell ref="Q3114:R3114"/>
    <mergeCell ref="S3114:T3114"/>
    <mergeCell ref="U3114:V3114"/>
    <mergeCell ref="W3114:X3114"/>
    <mergeCell ref="Y3114:Z3114"/>
    <mergeCell ref="AA3114:AB3114"/>
    <mergeCell ref="AC3114:AD3114"/>
    <mergeCell ref="D3115:H3115"/>
    <mergeCell ref="I3115:L3115"/>
    <mergeCell ref="M3115:P3115"/>
    <mergeCell ref="Q3115:R3115"/>
    <mergeCell ref="S3115:T3115"/>
    <mergeCell ref="U3115:V3115"/>
    <mergeCell ref="W3115:X3115"/>
    <mergeCell ref="Y3115:Z3115"/>
    <mergeCell ref="AA3115:AB3115"/>
    <mergeCell ref="AC3115:AD3115"/>
    <mergeCell ref="D3112:H3112"/>
    <mergeCell ref="I3112:L3112"/>
    <mergeCell ref="M3112:P3112"/>
    <mergeCell ref="Q3112:R3112"/>
    <mergeCell ref="S3112:T3112"/>
    <mergeCell ref="U3112:V3112"/>
    <mergeCell ref="W3112:X3112"/>
    <mergeCell ref="Y3112:Z3112"/>
    <mergeCell ref="AA3112:AB3112"/>
    <mergeCell ref="AC3112:AD3112"/>
    <mergeCell ref="D3113:H3113"/>
    <mergeCell ref="I3113:L3113"/>
    <mergeCell ref="M3113:P3113"/>
    <mergeCell ref="Q3113:R3113"/>
    <mergeCell ref="S3113:T3113"/>
    <mergeCell ref="U3113:V3113"/>
    <mergeCell ref="W3113:X3113"/>
    <mergeCell ref="Y3113:Z3113"/>
    <mergeCell ref="AA3113:AB3113"/>
    <mergeCell ref="AC3113:AD3113"/>
    <mergeCell ref="D3118:H3118"/>
    <mergeCell ref="I3118:L3118"/>
    <mergeCell ref="M3118:P3118"/>
    <mergeCell ref="Q3118:R3118"/>
    <mergeCell ref="S3118:T3118"/>
    <mergeCell ref="U3118:V3118"/>
    <mergeCell ref="W3118:X3118"/>
    <mergeCell ref="Y3118:Z3118"/>
    <mergeCell ref="AA3118:AB3118"/>
    <mergeCell ref="AC3118:AD3118"/>
    <mergeCell ref="D3119:H3119"/>
    <mergeCell ref="I3119:L3119"/>
    <mergeCell ref="M3119:P3119"/>
    <mergeCell ref="Q3119:R3119"/>
    <mergeCell ref="S3119:T3119"/>
    <mergeCell ref="U3119:V3119"/>
    <mergeCell ref="W3119:X3119"/>
    <mergeCell ref="Y3119:Z3119"/>
    <mergeCell ref="AA3119:AB3119"/>
    <mergeCell ref="AC3119:AD3119"/>
    <mergeCell ref="D3116:H3116"/>
    <mergeCell ref="I3116:L3116"/>
    <mergeCell ref="M3116:P3116"/>
    <mergeCell ref="Q3116:R3116"/>
    <mergeCell ref="S3116:T3116"/>
    <mergeCell ref="U3116:V3116"/>
    <mergeCell ref="W3116:X3116"/>
    <mergeCell ref="Y3116:Z3116"/>
    <mergeCell ref="AA3116:AB3116"/>
    <mergeCell ref="AC3116:AD3116"/>
    <mergeCell ref="D3117:H3117"/>
    <mergeCell ref="I3117:L3117"/>
    <mergeCell ref="M3117:P3117"/>
    <mergeCell ref="Q3117:R3117"/>
    <mergeCell ref="S3117:T3117"/>
    <mergeCell ref="U3117:V3117"/>
    <mergeCell ref="W3117:X3117"/>
    <mergeCell ref="Y3117:Z3117"/>
    <mergeCell ref="AA3117:AB3117"/>
    <mergeCell ref="AC3117:AD3117"/>
    <mergeCell ref="D3122:H3122"/>
    <mergeCell ref="I3122:L3122"/>
    <mergeCell ref="M3122:P3122"/>
    <mergeCell ref="Q3122:R3122"/>
    <mergeCell ref="S3122:T3122"/>
    <mergeCell ref="U3122:V3122"/>
    <mergeCell ref="W3122:X3122"/>
    <mergeCell ref="Y3122:Z3122"/>
    <mergeCell ref="AA3122:AB3122"/>
    <mergeCell ref="AC3122:AD3122"/>
    <mergeCell ref="D3123:H3123"/>
    <mergeCell ref="I3123:L3123"/>
    <mergeCell ref="M3123:P3123"/>
    <mergeCell ref="Q3123:R3123"/>
    <mergeCell ref="S3123:T3123"/>
    <mergeCell ref="U3123:V3123"/>
    <mergeCell ref="W3123:X3123"/>
    <mergeCell ref="Y3123:Z3123"/>
    <mergeCell ref="AA3123:AB3123"/>
    <mergeCell ref="AC3123:AD3123"/>
    <mergeCell ref="D3120:H3120"/>
    <mergeCell ref="I3120:L3120"/>
    <mergeCell ref="M3120:P3120"/>
    <mergeCell ref="Q3120:R3120"/>
    <mergeCell ref="S3120:T3120"/>
    <mergeCell ref="U3120:V3120"/>
    <mergeCell ref="W3120:X3120"/>
    <mergeCell ref="Y3120:Z3120"/>
    <mergeCell ref="AA3120:AB3120"/>
    <mergeCell ref="AC3120:AD3120"/>
    <mergeCell ref="D3121:H3121"/>
    <mergeCell ref="I3121:L3121"/>
    <mergeCell ref="M3121:P3121"/>
    <mergeCell ref="Q3121:R3121"/>
    <mergeCell ref="S3121:T3121"/>
    <mergeCell ref="U3121:V3121"/>
    <mergeCell ref="W3121:X3121"/>
    <mergeCell ref="Y3121:Z3121"/>
    <mergeCell ref="AA3121:AB3121"/>
    <mergeCell ref="AC3121:AD3121"/>
    <mergeCell ref="D3126:H3126"/>
    <mergeCell ref="I3126:L3126"/>
    <mergeCell ref="M3126:P3126"/>
    <mergeCell ref="Q3126:R3126"/>
    <mergeCell ref="S3126:T3126"/>
    <mergeCell ref="U3126:V3126"/>
    <mergeCell ref="W3126:X3126"/>
    <mergeCell ref="Y3126:Z3126"/>
    <mergeCell ref="AA3126:AB3126"/>
    <mergeCell ref="AC3126:AD3126"/>
    <mergeCell ref="D3127:H3127"/>
    <mergeCell ref="I3127:L3127"/>
    <mergeCell ref="M3127:P3127"/>
    <mergeCell ref="Q3127:R3127"/>
    <mergeCell ref="S3127:T3127"/>
    <mergeCell ref="U3127:V3127"/>
    <mergeCell ref="W3127:X3127"/>
    <mergeCell ref="Y3127:Z3127"/>
    <mergeCell ref="AA3127:AB3127"/>
    <mergeCell ref="AC3127:AD3127"/>
    <mergeCell ref="D3124:H3124"/>
    <mergeCell ref="I3124:L3124"/>
    <mergeCell ref="M3124:P3124"/>
    <mergeCell ref="Q3124:R3124"/>
    <mergeCell ref="S3124:T3124"/>
    <mergeCell ref="U3124:V3124"/>
    <mergeCell ref="W3124:X3124"/>
    <mergeCell ref="Y3124:Z3124"/>
    <mergeCell ref="AA3124:AB3124"/>
    <mergeCell ref="AC3124:AD3124"/>
    <mergeCell ref="D3125:H3125"/>
    <mergeCell ref="I3125:L3125"/>
    <mergeCell ref="M3125:P3125"/>
    <mergeCell ref="Q3125:R3125"/>
    <mergeCell ref="S3125:T3125"/>
    <mergeCell ref="U3125:V3125"/>
    <mergeCell ref="W3125:X3125"/>
    <mergeCell ref="Y3125:Z3125"/>
    <mergeCell ref="AA3125:AB3125"/>
    <mergeCell ref="AC3125:AD3125"/>
    <mergeCell ref="D3130:H3130"/>
    <mergeCell ref="I3130:L3130"/>
    <mergeCell ref="M3130:P3130"/>
    <mergeCell ref="Q3130:R3130"/>
    <mergeCell ref="S3130:T3130"/>
    <mergeCell ref="U3130:V3130"/>
    <mergeCell ref="W3130:X3130"/>
    <mergeCell ref="Y3130:Z3130"/>
    <mergeCell ref="AA3130:AB3130"/>
    <mergeCell ref="AC3130:AD3130"/>
    <mergeCell ref="D3131:H3131"/>
    <mergeCell ref="I3131:L3131"/>
    <mergeCell ref="M3131:P3131"/>
    <mergeCell ref="Q3131:R3131"/>
    <mergeCell ref="S3131:T3131"/>
    <mergeCell ref="U3131:V3131"/>
    <mergeCell ref="W3131:X3131"/>
    <mergeCell ref="Y3131:Z3131"/>
    <mergeCell ref="AA3131:AB3131"/>
    <mergeCell ref="AC3131:AD3131"/>
    <mergeCell ref="D3128:H3128"/>
    <mergeCell ref="I3128:L3128"/>
    <mergeCell ref="M3128:P3128"/>
    <mergeCell ref="Q3128:R3128"/>
    <mergeCell ref="S3128:T3128"/>
    <mergeCell ref="U3128:V3128"/>
    <mergeCell ref="W3128:X3128"/>
    <mergeCell ref="Y3128:Z3128"/>
    <mergeCell ref="AA3128:AB3128"/>
    <mergeCell ref="AC3128:AD3128"/>
    <mergeCell ref="D3129:H3129"/>
    <mergeCell ref="I3129:L3129"/>
    <mergeCell ref="M3129:P3129"/>
    <mergeCell ref="Q3129:R3129"/>
    <mergeCell ref="S3129:T3129"/>
    <mergeCell ref="U3129:V3129"/>
    <mergeCell ref="W3129:X3129"/>
    <mergeCell ref="Y3129:Z3129"/>
    <mergeCell ref="AA3129:AB3129"/>
    <mergeCell ref="AC3129:AD3129"/>
    <mergeCell ref="D3134:H3134"/>
    <mergeCell ref="I3134:L3134"/>
    <mergeCell ref="M3134:P3134"/>
    <mergeCell ref="Q3134:R3134"/>
    <mergeCell ref="S3134:T3134"/>
    <mergeCell ref="U3134:V3134"/>
    <mergeCell ref="W3134:X3134"/>
    <mergeCell ref="Y3134:Z3134"/>
    <mergeCell ref="AA3134:AB3134"/>
    <mergeCell ref="AC3134:AD3134"/>
    <mergeCell ref="D3135:H3135"/>
    <mergeCell ref="I3135:L3135"/>
    <mergeCell ref="M3135:P3135"/>
    <mergeCell ref="Q3135:R3135"/>
    <mergeCell ref="S3135:T3135"/>
    <mergeCell ref="U3135:V3135"/>
    <mergeCell ref="W3135:X3135"/>
    <mergeCell ref="Y3135:Z3135"/>
    <mergeCell ref="AA3135:AB3135"/>
    <mergeCell ref="AC3135:AD3135"/>
    <mergeCell ref="D3132:H3132"/>
    <mergeCell ref="I3132:L3132"/>
    <mergeCell ref="M3132:P3132"/>
    <mergeCell ref="Q3132:R3132"/>
    <mergeCell ref="S3132:T3132"/>
    <mergeCell ref="U3132:V3132"/>
    <mergeCell ref="W3132:X3132"/>
    <mergeCell ref="Y3132:Z3132"/>
    <mergeCell ref="AA3132:AB3132"/>
    <mergeCell ref="AC3132:AD3132"/>
    <mergeCell ref="D3133:H3133"/>
    <mergeCell ref="I3133:L3133"/>
    <mergeCell ref="M3133:P3133"/>
    <mergeCell ref="Q3133:R3133"/>
    <mergeCell ref="S3133:T3133"/>
    <mergeCell ref="U3133:V3133"/>
    <mergeCell ref="W3133:X3133"/>
    <mergeCell ref="Y3133:Z3133"/>
    <mergeCell ref="AA3133:AB3133"/>
    <mergeCell ref="AC3133:AD3133"/>
    <mergeCell ref="D3138:H3138"/>
    <mergeCell ref="I3138:L3138"/>
    <mergeCell ref="M3138:P3138"/>
    <mergeCell ref="Q3138:R3138"/>
    <mergeCell ref="S3138:T3138"/>
    <mergeCell ref="U3138:V3138"/>
    <mergeCell ref="W3138:X3138"/>
    <mergeCell ref="Y3138:Z3138"/>
    <mergeCell ref="AA3138:AB3138"/>
    <mergeCell ref="AC3138:AD3138"/>
    <mergeCell ref="D3139:H3139"/>
    <mergeCell ref="I3139:L3139"/>
    <mergeCell ref="M3139:P3139"/>
    <mergeCell ref="Q3139:R3139"/>
    <mergeCell ref="S3139:T3139"/>
    <mergeCell ref="U3139:V3139"/>
    <mergeCell ref="W3139:X3139"/>
    <mergeCell ref="Y3139:Z3139"/>
    <mergeCell ref="AA3139:AB3139"/>
    <mergeCell ref="AC3139:AD3139"/>
    <mergeCell ref="D3136:H3136"/>
    <mergeCell ref="I3136:L3136"/>
    <mergeCell ref="M3136:P3136"/>
    <mergeCell ref="Q3136:R3136"/>
    <mergeCell ref="S3136:T3136"/>
    <mergeCell ref="U3136:V3136"/>
    <mergeCell ref="W3136:X3136"/>
    <mergeCell ref="Y3136:Z3136"/>
    <mergeCell ref="AA3136:AB3136"/>
    <mergeCell ref="AC3136:AD3136"/>
    <mergeCell ref="D3137:H3137"/>
    <mergeCell ref="I3137:L3137"/>
    <mergeCell ref="M3137:P3137"/>
    <mergeCell ref="Q3137:R3137"/>
    <mergeCell ref="S3137:T3137"/>
    <mergeCell ref="U3137:V3137"/>
    <mergeCell ref="W3137:X3137"/>
    <mergeCell ref="Y3137:Z3137"/>
    <mergeCell ref="AA3137:AB3137"/>
    <mergeCell ref="AC3137:AD3137"/>
    <mergeCell ref="D3142:H3142"/>
    <mergeCell ref="I3142:L3142"/>
    <mergeCell ref="M3142:P3142"/>
    <mergeCell ref="Q3142:R3142"/>
    <mergeCell ref="S3142:T3142"/>
    <mergeCell ref="U3142:V3142"/>
    <mergeCell ref="W3142:X3142"/>
    <mergeCell ref="Y3142:Z3142"/>
    <mergeCell ref="AA3142:AB3142"/>
    <mergeCell ref="AC3142:AD3142"/>
    <mergeCell ref="D3143:H3143"/>
    <mergeCell ref="I3143:L3143"/>
    <mergeCell ref="M3143:P3143"/>
    <mergeCell ref="Q3143:R3143"/>
    <mergeCell ref="S3143:T3143"/>
    <mergeCell ref="U3143:V3143"/>
    <mergeCell ref="W3143:X3143"/>
    <mergeCell ref="Y3143:Z3143"/>
    <mergeCell ref="AA3143:AB3143"/>
    <mergeCell ref="AC3143:AD3143"/>
    <mergeCell ref="D3140:H3140"/>
    <mergeCell ref="I3140:L3140"/>
    <mergeCell ref="M3140:P3140"/>
    <mergeCell ref="Q3140:R3140"/>
    <mergeCell ref="S3140:T3140"/>
    <mergeCell ref="U3140:V3140"/>
    <mergeCell ref="W3140:X3140"/>
    <mergeCell ref="Y3140:Z3140"/>
    <mergeCell ref="AA3140:AB3140"/>
    <mergeCell ref="AC3140:AD3140"/>
    <mergeCell ref="D3141:H3141"/>
    <mergeCell ref="I3141:L3141"/>
    <mergeCell ref="M3141:P3141"/>
    <mergeCell ref="Q3141:R3141"/>
    <mergeCell ref="S3141:T3141"/>
    <mergeCell ref="U3141:V3141"/>
    <mergeCell ref="W3141:X3141"/>
    <mergeCell ref="Y3141:Z3141"/>
    <mergeCell ref="AA3141:AB3141"/>
    <mergeCell ref="AC3141:AD3141"/>
    <mergeCell ref="D3146:H3146"/>
    <mergeCell ref="I3146:L3146"/>
    <mergeCell ref="M3146:P3146"/>
    <mergeCell ref="Q3146:R3146"/>
    <mergeCell ref="S3146:T3146"/>
    <mergeCell ref="U3146:V3146"/>
    <mergeCell ref="W3146:X3146"/>
    <mergeCell ref="Y3146:Z3146"/>
    <mergeCell ref="AA3146:AB3146"/>
    <mergeCell ref="AC3146:AD3146"/>
    <mergeCell ref="D3147:H3147"/>
    <mergeCell ref="I3147:L3147"/>
    <mergeCell ref="M3147:P3147"/>
    <mergeCell ref="Q3147:R3147"/>
    <mergeCell ref="S3147:T3147"/>
    <mergeCell ref="U3147:V3147"/>
    <mergeCell ref="W3147:X3147"/>
    <mergeCell ref="Y3147:Z3147"/>
    <mergeCell ref="AA3147:AB3147"/>
    <mergeCell ref="AC3147:AD3147"/>
    <mergeCell ref="D3144:H3144"/>
    <mergeCell ref="I3144:L3144"/>
    <mergeCell ref="M3144:P3144"/>
    <mergeCell ref="Q3144:R3144"/>
    <mergeCell ref="S3144:T3144"/>
    <mergeCell ref="U3144:V3144"/>
    <mergeCell ref="W3144:X3144"/>
    <mergeCell ref="Y3144:Z3144"/>
    <mergeCell ref="AA3144:AB3144"/>
    <mergeCell ref="AC3144:AD3144"/>
    <mergeCell ref="D3145:H3145"/>
    <mergeCell ref="I3145:L3145"/>
    <mergeCell ref="M3145:P3145"/>
    <mergeCell ref="Q3145:R3145"/>
    <mergeCell ref="S3145:T3145"/>
    <mergeCell ref="U3145:V3145"/>
    <mergeCell ref="W3145:X3145"/>
    <mergeCell ref="Y3145:Z3145"/>
    <mergeCell ref="AA3145:AB3145"/>
    <mergeCell ref="AC3145:AD3145"/>
    <mergeCell ref="D3150:H3150"/>
    <mergeCell ref="I3150:L3150"/>
    <mergeCell ref="M3150:P3150"/>
    <mergeCell ref="Q3150:R3150"/>
    <mergeCell ref="S3150:T3150"/>
    <mergeCell ref="U3150:V3150"/>
    <mergeCell ref="W3150:X3150"/>
    <mergeCell ref="Y3150:Z3150"/>
    <mergeCell ref="AA3150:AB3150"/>
    <mergeCell ref="AC3150:AD3150"/>
    <mergeCell ref="D3151:H3151"/>
    <mergeCell ref="I3151:L3151"/>
    <mergeCell ref="M3151:P3151"/>
    <mergeCell ref="Q3151:R3151"/>
    <mergeCell ref="S3151:T3151"/>
    <mergeCell ref="U3151:V3151"/>
    <mergeCell ref="W3151:X3151"/>
    <mergeCell ref="Y3151:Z3151"/>
    <mergeCell ref="AA3151:AB3151"/>
    <mergeCell ref="AC3151:AD3151"/>
    <mergeCell ref="D3148:H3148"/>
    <mergeCell ref="I3148:L3148"/>
    <mergeCell ref="M3148:P3148"/>
    <mergeCell ref="Q3148:R3148"/>
    <mergeCell ref="S3148:T3148"/>
    <mergeCell ref="U3148:V3148"/>
    <mergeCell ref="W3148:X3148"/>
    <mergeCell ref="Y3148:Z3148"/>
    <mergeCell ref="AA3148:AB3148"/>
    <mergeCell ref="AC3148:AD3148"/>
    <mergeCell ref="D3149:H3149"/>
    <mergeCell ref="I3149:L3149"/>
    <mergeCell ref="M3149:P3149"/>
    <mergeCell ref="Q3149:R3149"/>
    <mergeCell ref="S3149:T3149"/>
    <mergeCell ref="U3149:V3149"/>
    <mergeCell ref="W3149:X3149"/>
    <mergeCell ref="Y3149:Z3149"/>
    <mergeCell ref="AA3149:AB3149"/>
    <mergeCell ref="AC3149:AD3149"/>
    <mergeCell ref="D3154:H3154"/>
    <mergeCell ref="I3154:L3154"/>
    <mergeCell ref="M3154:P3154"/>
    <mergeCell ref="Q3154:R3154"/>
    <mergeCell ref="S3154:T3154"/>
    <mergeCell ref="U3154:V3154"/>
    <mergeCell ref="W3154:X3154"/>
    <mergeCell ref="Y3154:Z3154"/>
    <mergeCell ref="AA3154:AB3154"/>
    <mergeCell ref="AC3154:AD3154"/>
    <mergeCell ref="D3155:H3155"/>
    <mergeCell ref="I3155:L3155"/>
    <mergeCell ref="M3155:P3155"/>
    <mergeCell ref="Q3155:R3155"/>
    <mergeCell ref="S3155:T3155"/>
    <mergeCell ref="U3155:V3155"/>
    <mergeCell ref="W3155:X3155"/>
    <mergeCell ref="Y3155:Z3155"/>
    <mergeCell ref="AA3155:AB3155"/>
    <mergeCell ref="AC3155:AD3155"/>
    <mergeCell ref="D3152:H3152"/>
    <mergeCell ref="I3152:L3152"/>
    <mergeCell ref="M3152:P3152"/>
    <mergeCell ref="Q3152:R3152"/>
    <mergeCell ref="S3152:T3152"/>
    <mergeCell ref="U3152:V3152"/>
    <mergeCell ref="W3152:X3152"/>
    <mergeCell ref="Y3152:Z3152"/>
    <mergeCell ref="AA3152:AB3152"/>
    <mergeCell ref="AC3152:AD3152"/>
    <mergeCell ref="D3153:H3153"/>
    <mergeCell ref="I3153:L3153"/>
    <mergeCell ref="M3153:P3153"/>
    <mergeCell ref="Q3153:R3153"/>
    <mergeCell ref="S3153:T3153"/>
    <mergeCell ref="U3153:V3153"/>
    <mergeCell ref="W3153:X3153"/>
    <mergeCell ref="Y3153:Z3153"/>
    <mergeCell ref="AA3153:AB3153"/>
    <mergeCell ref="AC3153:AD3153"/>
    <mergeCell ref="D3158:H3158"/>
    <mergeCell ref="I3158:L3158"/>
    <mergeCell ref="M3158:P3158"/>
    <mergeCell ref="Q3158:R3158"/>
    <mergeCell ref="S3158:T3158"/>
    <mergeCell ref="U3158:V3158"/>
    <mergeCell ref="W3158:X3158"/>
    <mergeCell ref="Y3158:Z3158"/>
    <mergeCell ref="AA3158:AB3158"/>
    <mergeCell ref="AC3158:AD3158"/>
    <mergeCell ref="D3159:H3159"/>
    <mergeCell ref="I3159:L3159"/>
    <mergeCell ref="M3159:P3159"/>
    <mergeCell ref="Q3159:R3159"/>
    <mergeCell ref="S3159:T3159"/>
    <mergeCell ref="U3159:V3159"/>
    <mergeCell ref="W3159:X3159"/>
    <mergeCell ref="Y3159:Z3159"/>
    <mergeCell ref="AA3159:AB3159"/>
    <mergeCell ref="AC3159:AD3159"/>
    <mergeCell ref="D3156:H3156"/>
    <mergeCell ref="I3156:L3156"/>
    <mergeCell ref="M3156:P3156"/>
    <mergeCell ref="Q3156:R3156"/>
    <mergeCell ref="S3156:T3156"/>
    <mergeCell ref="U3156:V3156"/>
    <mergeCell ref="W3156:X3156"/>
    <mergeCell ref="Y3156:Z3156"/>
    <mergeCell ref="AA3156:AB3156"/>
    <mergeCell ref="AC3156:AD3156"/>
    <mergeCell ref="D3157:H3157"/>
    <mergeCell ref="I3157:L3157"/>
    <mergeCell ref="M3157:P3157"/>
    <mergeCell ref="Q3157:R3157"/>
    <mergeCell ref="S3157:T3157"/>
    <mergeCell ref="U3157:V3157"/>
    <mergeCell ref="W3157:X3157"/>
    <mergeCell ref="Y3157:Z3157"/>
    <mergeCell ref="AA3157:AB3157"/>
    <mergeCell ref="AC3157:AD3157"/>
    <mergeCell ref="D3162:H3162"/>
    <mergeCell ref="I3162:L3162"/>
    <mergeCell ref="M3162:P3162"/>
    <mergeCell ref="Q3162:R3162"/>
    <mergeCell ref="S3162:T3162"/>
    <mergeCell ref="U3162:V3162"/>
    <mergeCell ref="W3162:X3162"/>
    <mergeCell ref="Y3162:Z3162"/>
    <mergeCell ref="AA3162:AB3162"/>
    <mergeCell ref="AC3162:AD3162"/>
    <mergeCell ref="D3163:H3163"/>
    <mergeCell ref="I3163:L3163"/>
    <mergeCell ref="M3163:P3163"/>
    <mergeCell ref="Q3163:R3163"/>
    <mergeCell ref="S3163:T3163"/>
    <mergeCell ref="U3163:V3163"/>
    <mergeCell ref="W3163:X3163"/>
    <mergeCell ref="Y3163:Z3163"/>
    <mergeCell ref="AA3163:AB3163"/>
    <mergeCell ref="AC3163:AD3163"/>
    <mergeCell ref="D3160:H3160"/>
    <mergeCell ref="I3160:L3160"/>
    <mergeCell ref="M3160:P3160"/>
    <mergeCell ref="Q3160:R3160"/>
    <mergeCell ref="S3160:T3160"/>
    <mergeCell ref="U3160:V3160"/>
    <mergeCell ref="W3160:X3160"/>
    <mergeCell ref="Y3160:Z3160"/>
    <mergeCell ref="AA3160:AB3160"/>
    <mergeCell ref="AC3160:AD3160"/>
    <mergeCell ref="D3161:H3161"/>
    <mergeCell ref="I3161:L3161"/>
    <mergeCell ref="M3161:P3161"/>
    <mergeCell ref="Q3161:R3161"/>
    <mergeCell ref="S3161:T3161"/>
    <mergeCell ref="U3161:V3161"/>
    <mergeCell ref="W3161:X3161"/>
    <mergeCell ref="Y3161:Z3161"/>
    <mergeCell ref="AA3161:AB3161"/>
    <mergeCell ref="AC3161:AD3161"/>
    <mergeCell ref="D3166:H3166"/>
    <mergeCell ref="I3166:L3166"/>
    <mergeCell ref="M3166:P3166"/>
    <mergeCell ref="Q3166:R3166"/>
    <mergeCell ref="S3166:T3166"/>
    <mergeCell ref="U3166:V3166"/>
    <mergeCell ref="W3166:X3166"/>
    <mergeCell ref="Y3166:Z3166"/>
    <mergeCell ref="AA3166:AB3166"/>
    <mergeCell ref="AC3166:AD3166"/>
    <mergeCell ref="D3167:H3167"/>
    <mergeCell ref="I3167:L3167"/>
    <mergeCell ref="M3167:P3167"/>
    <mergeCell ref="Q3167:R3167"/>
    <mergeCell ref="S3167:T3167"/>
    <mergeCell ref="U3167:V3167"/>
    <mergeCell ref="W3167:X3167"/>
    <mergeCell ref="Y3167:Z3167"/>
    <mergeCell ref="AA3167:AB3167"/>
    <mergeCell ref="AC3167:AD3167"/>
    <mergeCell ref="D3164:H3164"/>
    <mergeCell ref="I3164:L3164"/>
    <mergeCell ref="M3164:P3164"/>
    <mergeCell ref="Q3164:R3164"/>
    <mergeCell ref="S3164:T3164"/>
    <mergeCell ref="U3164:V3164"/>
    <mergeCell ref="W3164:X3164"/>
    <mergeCell ref="Y3164:Z3164"/>
    <mergeCell ref="AA3164:AB3164"/>
    <mergeCell ref="AC3164:AD3164"/>
    <mergeCell ref="D3165:H3165"/>
    <mergeCell ref="I3165:L3165"/>
    <mergeCell ref="M3165:P3165"/>
    <mergeCell ref="Q3165:R3165"/>
    <mergeCell ref="S3165:T3165"/>
    <mergeCell ref="U3165:V3165"/>
    <mergeCell ref="W3165:X3165"/>
    <mergeCell ref="Y3165:Z3165"/>
    <mergeCell ref="AA3165:AB3165"/>
    <mergeCell ref="AC3165:AD3165"/>
    <mergeCell ref="D3170:H3170"/>
    <mergeCell ref="I3170:L3170"/>
    <mergeCell ref="M3170:P3170"/>
    <mergeCell ref="Q3170:R3170"/>
    <mergeCell ref="S3170:T3170"/>
    <mergeCell ref="U3170:V3170"/>
    <mergeCell ref="W3170:X3170"/>
    <mergeCell ref="Y3170:Z3170"/>
    <mergeCell ref="AA3170:AB3170"/>
    <mergeCell ref="AC3170:AD3170"/>
    <mergeCell ref="D3171:H3171"/>
    <mergeCell ref="I3171:L3171"/>
    <mergeCell ref="M3171:P3171"/>
    <mergeCell ref="Q3171:R3171"/>
    <mergeCell ref="S3171:T3171"/>
    <mergeCell ref="U3171:V3171"/>
    <mergeCell ref="W3171:X3171"/>
    <mergeCell ref="Y3171:Z3171"/>
    <mergeCell ref="AA3171:AB3171"/>
    <mergeCell ref="AC3171:AD3171"/>
    <mergeCell ref="D3168:H3168"/>
    <mergeCell ref="I3168:L3168"/>
    <mergeCell ref="M3168:P3168"/>
    <mergeCell ref="Q3168:R3168"/>
    <mergeCell ref="S3168:T3168"/>
    <mergeCell ref="U3168:V3168"/>
    <mergeCell ref="W3168:X3168"/>
    <mergeCell ref="Y3168:Z3168"/>
    <mergeCell ref="AA3168:AB3168"/>
    <mergeCell ref="AC3168:AD3168"/>
    <mergeCell ref="D3169:H3169"/>
    <mergeCell ref="I3169:L3169"/>
    <mergeCell ref="M3169:P3169"/>
    <mergeCell ref="Q3169:R3169"/>
    <mergeCell ref="S3169:T3169"/>
    <mergeCell ref="U3169:V3169"/>
    <mergeCell ref="W3169:X3169"/>
    <mergeCell ref="Y3169:Z3169"/>
    <mergeCell ref="AA3169:AB3169"/>
    <mergeCell ref="AC3169:AD3169"/>
    <mergeCell ref="D3174:H3174"/>
    <mergeCell ref="I3174:L3174"/>
    <mergeCell ref="M3174:P3174"/>
    <mergeCell ref="Q3174:R3174"/>
    <mergeCell ref="S3174:T3174"/>
    <mergeCell ref="U3174:V3174"/>
    <mergeCell ref="W3174:X3174"/>
    <mergeCell ref="Y3174:Z3174"/>
    <mergeCell ref="AA3174:AB3174"/>
    <mergeCell ref="AC3174:AD3174"/>
    <mergeCell ref="D3175:H3175"/>
    <mergeCell ref="I3175:L3175"/>
    <mergeCell ref="M3175:P3175"/>
    <mergeCell ref="Q3175:R3175"/>
    <mergeCell ref="S3175:T3175"/>
    <mergeCell ref="U3175:V3175"/>
    <mergeCell ref="W3175:X3175"/>
    <mergeCell ref="Y3175:Z3175"/>
    <mergeCell ref="AA3175:AB3175"/>
    <mergeCell ref="AC3175:AD3175"/>
    <mergeCell ref="D3172:H3172"/>
    <mergeCell ref="I3172:L3172"/>
    <mergeCell ref="M3172:P3172"/>
    <mergeCell ref="Q3172:R3172"/>
    <mergeCell ref="S3172:T3172"/>
    <mergeCell ref="U3172:V3172"/>
    <mergeCell ref="W3172:X3172"/>
    <mergeCell ref="Y3172:Z3172"/>
    <mergeCell ref="AA3172:AB3172"/>
    <mergeCell ref="AC3172:AD3172"/>
    <mergeCell ref="D3173:H3173"/>
    <mergeCell ref="I3173:L3173"/>
    <mergeCell ref="M3173:P3173"/>
    <mergeCell ref="Q3173:R3173"/>
    <mergeCell ref="S3173:T3173"/>
    <mergeCell ref="U3173:V3173"/>
    <mergeCell ref="W3173:X3173"/>
    <mergeCell ref="Y3173:Z3173"/>
    <mergeCell ref="AA3173:AB3173"/>
    <mergeCell ref="AC3173:AD3173"/>
    <mergeCell ref="D3178:H3178"/>
    <mergeCell ref="I3178:L3178"/>
    <mergeCell ref="M3178:P3178"/>
    <mergeCell ref="Q3178:R3178"/>
    <mergeCell ref="S3178:T3178"/>
    <mergeCell ref="U3178:V3178"/>
    <mergeCell ref="W3178:X3178"/>
    <mergeCell ref="Y3178:Z3178"/>
    <mergeCell ref="AA3178:AB3178"/>
    <mergeCell ref="AC3178:AD3178"/>
    <mergeCell ref="D3179:H3179"/>
    <mergeCell ref="I3179:L3179"/>
    <mergeCell ref="M3179:P3179"/>
    <mergeCell ref="Q3179:R3179"/>
    <mergeCell ref="S3179:T3179"/>
    <mergeCell ref="U3179:V3179"/>
    <mergeCell ref="W3179:X3179"/>
    <mergeCell ref="Y3179:Z3179"/>
    <mergeCell ref="AA3179:AB3179"/>
    <mergeCell ref="AC3179:AD3179"/>
    <mergeCell ref="D3176:H3176"/>
    <mergeCell ref="I3176:L3176"/>
    <mergeCell ref="M3176:P3176"/>
    <mergeCell ref="Q3176:R3176"/>
    <mergeCell ref="S3176:T3176"/>
    <mergeCell ref="U3176:V3176"/>
    <mergeCell ref="W3176:X3176"/>
    <mergeCell ref="Y3176:Z3176"/>
    <mergeCell ref="AA3176:AB3176"/>
    <mergeCell ref="AC3176:AD3176"/>
    <mergeCell ref="D3177:H3177"/>
    <mergeCell ref="I3177:L3177"/>
    <mergeCell ref="M3177:P3177"/>
    <mergeCell ref="Q3177:R3177"/>
    <mergeCell ref="S3177:T3177"/>
    <mergeCell ref="U3177:V3177"/>
    <mergeCell ref="W3177:X3177"/>
    <mergeCell ref="Y3177:Z3177"/>
    <mergeCell ref="AA3177:AB3177"/>
    <mergeCell ref="AC3177:AD3177"/>
    <mergeCell ref="D3182:H3182"/>
    <mergeCell ref="I3182:L3182"/>
    <mergeCell ref="M3182:P3182"/>
    <mergeCell ref="Q3182:R3182"/>
    <mergeCell ref="S3182:T3182"/>
    <mergeCell ref="U3182:V3182"/>
    <mergeCell ref="W3182:X3182"/>
    <mergeCell ref="Y3182:Z3182"/>
    <mergeCell ref="AA3182:AB3182"/>
    <mergeCell ref="AC3182:AD3182"/>
    <mergeCell ref="D3190:H3190"/>
    <mergeCell ref="I3190:L3190"/>
    <mergeCell ref="M3190:P3190"/>
    <mergeCell ref="Q3190:R3190"/>
    <mergeCell ref="S3190:T3190"/>
    <mergeCell ref="U3190:V3190"/>
    <mergeCell ref="W3190:X3190"/>
    <mergeCell ref="Y3190:Z3190"/>
    <mergeCell ref="AA3190:AB3190"/>
    <mergeCell ref="AC3190:AD3190"/>
    <mergeCell ref="D3183:H3183"/>
    <mergeCell ref="I3183:L3183"/>
    <mergeCell ref="M3183:P3183"/>
    <mergeCell ref="Q3183:R3183"/>
    <mergeCell ref="S3183:T3183"/>
    <mergeCell ref="U3183:V3183"/>
    <mergeCell ref="W3183:X3183"/>
    <mergeCell ref="Y3183:Z3183"/>
    <mergeCell ref="AA3183:AB3183"/>
    <mergeCell ref="AC3183:AD3183"/>
    <mergeCell ref="D3180:H3180"/>
    <mergeCell ref="I3180:L3180"/>
    <mergeCell ref="M3180:P3180"/>
    <mergeCell ref="Q3180:R3180"/>
    <mergeCell ref="S3180:T3180"/>
    <mergeCell ref="U3180:V3180"/>
    <mergeCell ref="W3180:X3180"/>
    <mergeCell ref="Y3180:Z3180"/>
    <mergeCell ref="AA3180:AB3180"/>
    <mergeCell ref="AC3180:AD3180"/>
    <mergeCell ref="D3181:H3181"/>
    <mergeCell ref="I3181:L3181"/>
    <mergeCell ref="M3181:P3181"/>
    <mergeCell ref="Q3181:R3181"/>
    <mergeCell ref="S3181:T3181"/>
    <mergeCell ref="U3181:V3181"/>
    <mergeCell ref="W3181:X3181"/>
    <mergeCell ref="Y3181:Z3181"/>
    <mergeCell ref="AA3181:AB3181"/>
    <mergeCell ref="AC3181:AD3181"/>
    <mergeCell ref="D3186:H3186"/>
    <mergeCell ref="I3186:L3186"/>
    <mergeCell ref="M3186:P3186"/>
    <mergeCell ref="Q3186:R3186"/>
    <mergeCell ref="S3186:T3186"/>
    <mergeCell ref="U3186:V3186"/>
    <mergeCell ref="W3186:X3186"/>
    <mergeCell ref="Y3186:Z3186"/>
    <mergeCell ref="AA3186:AB3186"/>
    <mergeCell ref="AC3186:AD3186"/>
    <mergeCell ref="D3188:H3188"/>
    <mergeCell ref="I3188:L3188"/>
    <mergeCell ref="M3188:P3188"/>
    <mergeCell ref="Q3188:R3188"/>
    <mergeCell ref="S3188:T3188"/>
    <mergeCell ref="U3188:V3188"/>
    <mergeCell ref="W3188:X3188"/>
    <mergeCell ref="Y3188:Z3188"/>
    <mergeCell ref="AA3188:AB3188"/>
    <mergeCell ref="AC3188:AD3188"/>
    <mergeCell ref="D3189:H3189"/>
    <mergeCell ref="I3189:L3189"/>
    <mergeCell ref="M3189:P3189"/>
    <mergeCell ref="Q3189:R3189"/>
    <mergeCell ref="S3189:T3189"/>
    <mergeCell ref="U3189:V3189"/>
    <mergeCell ref="W3189:X3189"/>
    <mergeCell ref="Y3189:Z3189"/>
    <mergeCell ref="AA3189:AB3189"/>
    <mergeCell ref="AC3189:AD3189"/>
    <mergeCell ref="D3187:H3187"/>
    <mergeCell ref="I3187:L3187"/>
    <mergeCell ref="M3187:P3187"/>
    <mergeCell ref="Q3187:R3187"/>
    <mergeCell ref="S3187:T3187"/>
    <mergeCell ref="U3187:V3187"/>
    <mergeCell ref="W3187:X3187"/>
    <mergeCell ref="Y3187:Z3187"/>
    <mergeCell ref="AA3187:AB3187"/>
    <mergeCell ref="AC3187:AD3187"/>
    <mergeCell ref="D3184:H3184"/>
    <mergeCell ref="I3184:L3184"/>
    <mergeCell ref="M3184:P3184"/>
    <mergeCell ref="Q3184:R3184"/>
    <mergeCell ref="S3184:T3184"/>
    <mergeCell ref="U3184:V3184"/>
    <mergeCell ref="W3184:X3184"/>
    <mergeCell ref="Y3184:Z3184"/>
    <mergeCell ref="AA3184:AB3184"/>
    <mergeCell ref="AC3184:AD3184"/>
    <mergeCell ref="D3185:H3185"/>
    <mergeCell ref="I3185:L3185"/>
    <mergeCell ref="M3185:P3185"/>
    <mergeCell ref="Q3185:R3185"/>
    <mergeCell ref="S3185:T3185"/>
    <mergeCell ref="U3185:V3185"/>
    <mergeCell ref="W3185:X3185"/>
    <mergeCell ref="Y3185:Z3185"/>
    <mergeCell ref="AA3185:AB3185"/>
    <mergeCell ref="AC3185:AD3185"/>
    <mergeCell ref="Y3192:Z3192"/>
    <mergeCell ref="AA3192:AB3192"/>
    <mergeCell ref="AC3192:AD3192"/>
    <mergeCell ref="W3201:X3201"/>
    <mergeCell ref="Y3201:Z3201"/>
    <mergeCell ref="AA3201:AB3201"/>
    <mergeCell ref="AC3201:AD3201"/>
    <mergeCell ref="D3198:H3198"/>
    <mergeCell ref="I3198:L3198"/>
    <mergeCell ref="M3198:P3198"/>
    <mergeCell ref="Q3198:R3198"/>
    <mergeCell ref="S3198:T3198"/>
    <mergeCell ref="U3198:V3198"/>
    <mergeCell ref="W3198:X3198"/>
    <mergeCell ref="Y3198:Z3198"/>
    <mergeCell ref="D3193:H3193"/>
    <mergeCell ref="I3193:L3193"/>
    <mergeCell ref="M3193:P3193"/>
    <mergeCell ref="Q3193:R3193"/>
    <mergeCell ref="S3193:T3193"/>
    <mergeCell ref="U3193:V3193"/>
    <mergeCell ref="W3193:X3193"/>
    <mergeCell ref="Y3193:Z3193"/>
    <mergeCell ref="AA3193:AB3193"/>
    <mergeCell ref="AC3193:AD3193"/>
    <mergeCell ref="M3202:P3202"/>
    <mergeCell ref="Q3202:R3202"/>
    <mergeCell ref="D3191:H3191"/>
    <mergeCell ref="I3191:L3191"/>
    <mergeCell ref="M3191:P3191"/>
    <mergeCell ref="Q3191:R3191"/>
    <mergeCell ref="S3191:T3191"/>
    <mergeCell ref="U3191:V3191"/>
    <mergeCell ref="W3191:X3191"/>
    <mergeCell ref="Y3191:Z3191"/>
    <mergeCell ref="AA3191:AB3191"/>
    <mergeCell ref="AC3191:AD3191"/>
    <mergeCell ref="D3196:H3196"/>
    <mergeCell ref="I3196:L3196"/>
    <mergeCell ref="M3196:P3196"/>
    <mergeCell ref="Q3196:R3196"/>
    <mergeCell ref="S3196:T3196"/>
    <mergeCell ref="U3196:V3196"/>
    <mergeCell ref="W3196:X3196"/>
    <mergeCell ref="Y3196:Z3196"/>
    <mergeCell ref="AA3196:AB3196"/>
    <mergeCell ref="AC3196:AD3196"/>
    <mergeCell ref="W3202:X3202"/>
    <mergeCell ref="Y3202:Z3202"/>
    <mergeCell ref="AA3202:AB3202"/>
    <mergeCell ref="AC3202:AD3202"/>
    <mergeCell ref="D3203:H3203"/>
    <mergeCell ref="I3203:L3203"/>
    <mergeCell ref="M3203:P3203"/>
    <mergeCell ref="Q3203:R3203"/>
    <mergeCell ref="AA3198:AB3198"/>
    <mergeCell ref="AC3198:AD3198"/>
    <mergeCell ref="D3199:H3199"/>
    <mergeCell ref="I3199:L3199"/>
    <mergeCell ref="M3199:P3199"/>
    <mergeCell ref="Q3199:R3199"/>
    <mergeCell ref="S3199:T3199"/>
    <mergeCell ref="U3199:V3199"/>
    <mergeCell ref="W3199:X3199"/>
    <mergeCell ref="Y3199:Z3199"/>
    <mergeCell ref="AA3199:AB3199"/>
    <mergeCell ref="AC3199:AD3199"/>
    <mergeCell ref="D3206:H3206"/>
    <mergeCell ref="I3206:L3206"/>
    <mergeCell ref="M3206:P3206"/>
    <mergeCell ref="Q3206:R3206"/>
    <mergeCell ref="S3206:T3206"/>
    <mergeCell ref="U3206:V3206"/>
    <mergeCell ref="W3206:X3206"/>
    <mergeCell ref="Y3206:Z3206"/>
    <mergeCell ref="AA3206:AB3206"/>
    <mergeCell ref="AC3206:AD3206"/>
    <mergeCell ref="AG2445:AJ2445"/>
    <mergeCell ref="D3207:H3207"/>
    <mergeCell ref="I3207:L3207"/>
    <mergeCell ref="M3207:P3207"/>
    <mergeCell ref="Q3207:R3207"/>
    <mergeCell ref="S3207:T3207"/>
    <mergeCell ref="U3207:V3207"/>
    <mergeCell ref="W3207:X3207"/>
    <mergeCell ref="Y3207:Z3207"/>
    <mergeCell ref="AA3207:AB3207"/>
    <mergeCell ref="AC3207:AD3207"/>
    <mergeCell ref="D3204:H3204"/>
    <mergeCell ref="I3204:L3204"/>
    <mergeCell ref="M3204:P3204"/>
    <mergeCell ref="Q3204:R3204"/>
    <mergeCell ref="S3204:T3204"/>
    <mergeCell ref="U3204:V3204"/>
    <mergeCell ref="W3204:X3204"/>
    <mergeCell ref="Y3204:Z3204"/>
    <mergeCell ref="AA3204:AB3204"/>
    <mergeCell ref="AC3204:AD3204"/>
    <mergeCell ref="D3205:H3205"/>
    <mergeCell ref="I3205:L3205"/>
    <mergeCell ref="M3205:P3205"/>
    <mergeCell ref="Q3205:R3205"/>
    <mergeCell ref="S3205:T3205"/>
    <mergeCell ref="U3205:V3205"/>
    <mergeCell ref="W3205:X3205"/>
    <mergeCell ref="Y3205:Z3205"/>
    <mergeCell ref="AA3205:AB3205"/>
    <mergeCell ref="AC3205:AD3205"/>
    <mergeCell ref="D3192:H3192"/>
    <mergeCell ref="I3192:L3192"/>
    <mergeCell ref="M3192:P3192"/>
    <mergeCell ref="Q3192:R3192"/>
    <mergeCell ref="S3192:T3192"/>
    <mergeCell ref="U3192:V3192"/>
    <mergeCell ref="W3192:X3192"/>
    <mergeCell ref="AL2445:AO2445"/>
    <mergeCell ref="B3269:AD3269"/>
    <mergeCell ref="B3270:AD3270"/>
    <mergeCell ref="B3271:AD3271"/>
    <mergeCell ref="AG3291:AJ3291"/>
    <mergeCell ref="AL3291:AO3291"/>
    <mergeCell ref="AQ3291:AT3291"/>
    <mergeCell ref="AG3317:AJ3317"/>
    <mergeCell ref="I3195:L3195"/>
    <mergeCell ref="M3195:P3195"/>
    <mergeCell ref="Q3195:R3195"/>
    <mergeCell ref="S3195:T3195"/>
    <mergeCell ref="U3195:V3195"/>
    <mergeCell ref="W3195:X3195"/>
    <mergeCell ref="Y3195:Z3195"/>
    <mergeCell ref="AA3195:AB3195"/>
    <mergeCell ref="AC3195:AD3195"/>
    <mergeCell ref="S3203:T3203"/>
    <mergeCell ref="U3203:V3203"/>
    <mergeCell ref="W3203:X3203"/>
    <mergeCell ref="Y3203:Z3203"/>
    <mergeCell ref="AA3203:AB3203"/>
    <mergeCell ref="AC3203:AD3203"/>
    <mergeCell ref="D3200:H3200"/>
    <mergeCell ref="I3200:L3200"/>
    <mergeCell ref="M3200:P3200"/>
    <mergeCell ref="Q3200:R3200"/>
    <mergeCell ref="S3200:T3200"/>
    <mergeCell ref="U3200:V3200"/>
    <mergeCell ref="W3200:X3200"/>
    <mergeCell ref="Y3200:Z3200"/>
    <mergeCell ref="AA3200:AB3200"/>
    <mergeCell ref="AC3200:AD3200"/>
    <mergeCell ref="D3201:H3201"/>
    <mergeCell ref="I3201:L3201"/>
    <mergeCell ref="M3201:P3201"/>
    <mergeCell ref="Q3201:R3201"/>
    <mergeCell ref="S3201:T3201"/>
    <mergeCell ref="U3201:V3201"/>
    <mergeCell ref="D3202:H3202"/>
    <mergeCell ref="I3202:L3202"/>
    <mergeCell ref="D3197:H3197"/>
    <mergeCell ref="I3197:L3197"/>
    <mergeCell ref="M3197:P3197"/>
    <mergeCell ref="Q3197:R3197"/>
    <mergeCell ref="S3197:T3197"/>
    <mergeCell ref="U3197:V3197"/>
    <mergeCell ref="W3197:X3197"/>
    <mergeCell ref="Y3197:Z3197"/>
    <mergeCell ref="AA3197:AB3197"/>
    <mergeCell ref="AC3197:AD3197"/>
    <mergeCell ref="D3194:H3194"/>
    <mergeCell ref="I3194:L3194"/>
    <mergeCell ref="M3194:P3194"/>
    <mergeCell ref="Q3194:R3194"/>
    <mergeCell ref="S3194:T3194"/>
    <mergeCell ref="U3194:V3194"/>
    <mergeCell ref="W3194:X3194"/>
    <mergeCell ref="Y3194:Z3194"/>
    <mergeCell ref="AA3194:AB3194"/>
    <mergeCell ref="AC3194:AD3194"/>
    <mergeCell ref="D3195:H3195"/>
    <mergeCell ref="S3202:T3202"/>
    <mergeCell ref="U3202:V3202"/>
  </mergeCells>
  <conditionalFormatting sqref="F45:AD45">
    <cfRule type="expression" dxfId="117" priority="94">
      <formula>$L$43&lt;&gt;1</formula>
    </cfRule>
  </conditionalFormatting>
  <conditionalFormatting sqref="M68:AD70 C73:AD73">
    <cfRule type="expression" dxfId="116" priority="93">
      <formula>$L$40&lt;&gt;1</formula>
    </cfRule>
  </conditionalFormatting>
  <conditionalFormatting sqref="M68:AD68">
    <cfRule type="expression" dxfId="115" priority="92">
      <formula>$P$40=""</formula>
    </cfRule>
  </conditionalFormatting>
  <conditionalFormatting sqref="M69:AD69">
    <cfRule type="expression" dxfId="114" priority="91">
      <formula>$S$40=""</formula>
    </cfRule>
  </conditionalFormatting>
  <conditionalFormatting sqref="M70:AD70">
    <cfRule type="expression" dxfId="113" priority="90">
      <formula>$V$40=""</formula>
    </cfRule>
  </conditionalFormatting>
  <conditionalFormatting sqref="P40:AD43">
    <cfRule type="expression" dxfId="112" priority="89">
      <formula>$L40&gt;1</formula>
    </cfRule>
  </conditionalFormatting>
  <conditionalFormatting sqref="C92:AD92 F94:AD94 C97:AD97">
    <cfRule type="expression" dxfId="111" priority="88">
      <formula>$AJ$89=1</formula>
    </cfRule>
  </conditionalFormatting>
  <conditionalFormatting sqref="F94:AD94">
    <cfRule type="expression" dxfId="110" priority="87">
      <formula>OR($X$92="",$X$92="NA",$X$92="NS",$X$92=0)</formula>
    </cfRule>
  </conditionalFormatting>
  <conditionalFormatting sqref="F227:AD227">
    <cfRule type="expression" dxfId="109" priority="86">
      <formula>$AG$227=0</formula>
    </cfRule>
  </conditionalFormatting>
  <conditionalFormatting sqref="Q258:AD261">
    <cfRule type="expression" dxfId="108" priority="85">
      <formula>$K258&gt;1</formula>
    </cfRule>
  </conditionalFormatting>
  <conditionalFormatting sqref="G263:AD263">
    <cfRule type="expression" dxfId="107" priority="84">
      <formula>$AG$263=0</formula>
    </cfRule>
  </conditionalFormatting>
  <conditionalFormatting sqref="K258:AD261">
    <cfRule type="expression" dxfId="106" priority="83">
      <formula>$AL258=1</formula>
    </cfRule>
  </conditionalFormatting>
  <conditionalFormatting sqref="Q280:AD283">
    <cfRule type="expression" dxfId="105" priority="82">
      <formula>$K280&gt;1</formula>
    </cfRule>
  </conditionalFormatting>
  <conditionalFormatting sqref="G285:AD285">
    <cfRule type="expression" dxfId="104" priority="81">
      <formula>$AG$285=0</formula>
    </cfRule>
  </conditionalFormatting>
  <conditionalFormatting sqref="K280:AD283">
    <cfRule type="expression" dxfId="103" priority="80">
      <formula>$AL280&gt;0</formula>
    </cfRule>
  </conditionalFormatting>
  <conditionalFormatting sqref="I301:AD304">
    <cfRule type="expression" dxfId="102" priority="79">
      <formula>$AL280&gt;0</formula>
    </cfRule>
  </conditionalFormatting>
  <conditionalFormatting sqref="M327:AD330">
    <cfRule type="expression" dxfId="101" priority="78">
      <formula>$AL280&gt;0</formula>
    </cfRule>
  </conditionalFormatting>
  <conditionalFormatting sqref="O351:AD354">
    <cfRule type="expression" dxfId="100" priority="77">
      <formula>$AL280&gt;0</formula>
    </cfRule>
  </conditionalFormatting>
  <conditionalFormatting sqref="F307:AD307">
    <cfRule type="expression" dxfId="99" priority="76">
      <formula>$AG$307="NO"</formula>
    </cfRule>
  </conditionalFormatting>
  <conditionalFormatting sqref="F333:AD333">
    <cfRule type="expression" dxfId="98" priority="75">
      <formula>$AG$333="NO"</formula>
    </cfRule>
  </conditionalFormatting>
  <conditionalFormatting sqref="M327:AD327">
    <cfRule type="expression" dxfId="97" priority="74">
      <formula>OR($I$301=0,$I$301="NS",$I$301="NA")</formula>
    </cfRule>
  </conditionalFormatting>
  <conditionalFormatting sqref="M328:AD328">
    <cfRule type="expression" dxfId="96" priority="73">
      <formula>OR($I$302=0,$I$302="NS",$I$302="NA")</formula>
    </cfRule>
  </conditionalFormatting>
  <conditionalFormatting sqref="M329:AD329">
    <cfRule type="expression" dxfId="95" priority="72">
      <formula>OR($I$303=0,$I$303="NS",$I$303="NA")</formula>
    </cfRule>
  </conditionalFormatting>
  <conditionalFormatting sqref="M330:AD330">
    <cfRule type="expression" dxfId="94" priority="71">
      <formula>OR($I$304=0,$I$304="NS",$I$304="NA")</formula>
    </cfRule>
  </conditionalFormatting>
  <conditionalFormatting sqref="F357:AD357">
    <cfRule type="expression" dxfId="93" priority="70">
      <formula>$AG$357="NO"</formula>
    </cfRule>
  </conditionalFormatting>
  <conditionalFormatting sqref="O351:AD351">
    <cfRule type="expression" dxfId="92" priority="69">
      <formula>OR($I$301=0,$I$301="NA",$I$301="NS")</formula>
    </cfRule>
  </conditionalFormatting>
  <conditionalFormatting sqref="O352:AD352">
    <cfRule type="expression" dxfId="91" priority="68">
      <formula>OR($I$302=0,$I$302="NA",$I$302="NS")</formula>
    </cfRule>
  </conditionalFormatting>
  <conditionalFormatting sqref="O353:AD353">
    <cfRule type="expression" dxfId="90" priority="67">
      <formula>OR($I$303=0,$I$303="NA",$I$303="NS")</formula>
    </cfRule>
  </conditionalFormatting>
  <conditionalFormatting sqref="O354:AD354">
    <cfRule type="expression" dxfId="89" priority="66">
      <formula>OR($I$304=0,$I$304="NA",$I$304="NS")</formula>
    </cfRule>
  </conditionalFormatting>
  <conditionalFormatting sqref="F389:AD389">
    <cfRule type="expression" dxfId="88" priority="65">
      <formula>$M$386&lt;&gt;1</formula>
    </cfRule>
  </conditionalFormatting>
  <conditionalFormatting sqref="F391:AD391">
    <cfRule type="expression" dxfId="87" priority="64">
      <formula>$AG$391="NO"</formula>
    </cfRule>
  </conditionalFormatting>
  <conditionalFormatting sqref="M381:AD382">
    <cfRule type="expression" dxfId="86" priority="63">
      <formula>$AP381&gt;1</formula>
    </cfRule>
  </conditionalFormatting>
  <conditionalFormatting sqref="S381:AD386">
    <cfRule type="expression" dxfId="85" priority="62">
      <formula>$M381&gt;1</formula>
    </cfRule>
  </conditionalFormatting>
  <conditionalFormatting sqref="C415:C416 C418">
    <cfRule type="expression" dxfId="84" priority="61">
      <formula>$C$417="X"</formula>
    </cfRule>
  </conditionalFormatting>
  <conditionalFormatting sqref="C415:C417">
    <cfRule type="expression" dxfId="83" priority="60">
      <formula>$C$418="X"</formula>
    </cfRule>
  </conditionalFormatting>
  <conditionalFormatting sqref="M416:AD416">
    <cfRule type="expression" dxfId="82" priority="59">
      <formula>$C$416&lt;&gt;"X"</formula>
    </cfRule>
  </conditionalFormatting>
  <conditionalFormatting sqref="F556:AD556">
    <cfRule type="expression" dxfId="81" priority="58">
      <formula>$AG$556="NO"</formula>
    </cfRule>
  </conditionalFormatting>
  <conditionalFormatting sqref="D571:AD690 D2034:AD2153 D2161:AD2280 D2312:AD2431 D2447:AD2566">
    <cfRule type="expression" dxfId="80" priority="57">
      <formula>$AL$429&lt;_xlfn.NUMBERVALUE($C571)</formula>
    </cfRule>
  </conditionalFormatting>
  <conditionalFormatting sqref="F693:AD693">
    <cfRule type="expression" dxfId="79" priority="56">
      <formula>$AG$693="NO"</formula>
    </cfRule>
  </conditionalFormatting>
  <conditionalFormatting sqref="D709:AD828">
    <cfRule type="expression" dxfId="78" priority="55">
      <formula>$AL$429&lt;_xlfn.NUMBERVALUE($C709)</formula>
    </cfRule>
  </conditionalFormatting>
  <conditionalFormatting sqref="F831:AD831">
    <cfRule type="expression" dxfId="77" priority="54">
      <formula>$AG$831="NO"</formula>
    </cfRule>
  </conditionalFormatting>
  <conditionalFormatting sqref="D844:AD963">
    <cfRule type="expression" dxfId="76" priority="53">
      <formula>$AL$429&lt;_xlfn.NUMBERVALUE($C844)</formula>
    </cfRule>
  </conditionalFormatting>
  <conditionalFormatting sqref="D982:AD1101">
    <cfRule type="expression" dxfId="75" priority="52">
      <formula>$AL$429&lt;_xlfn.NUMBERVALUE($C982)</formula>
    </cfRule>
  </conditionalFormatting>
  <conditionalFormatting sqref="F1104:AD1104">
    <cfRule type="expression" dxfId="74" priority="51">
      <formula>$AG$1104="NO"</formula>
    </cfRule>
  </conditionalFormatting>
  <conditionalFormatting sqref="F1106:AD1106">
    <cfRule type="expression" dxfId="73" priority="50">
      <formula>$AG$1106="NO"</formula>
    </cfRule>
  </conditionalFormatting>
  <conditionalFormatting sqref="D1122:AD1241">
    <cfRule type="expression" dxfId="72" priority="49">
      <formula>$AL$429&lt;_xlfn.NUMBERVALUE($C1122)</formula>
    </cfRule>
  </conditionalFormatting>
  <conditionalFormatting sqref="D1261:AD1380">
    <cfRule type="expression" dxfId="71" priority="48">
      <formula>$AL$429&lt;_xlfn.NUMBERVALUE($C1261)</formula>
    </cfRule>
  </conditionalFormatting>
  <conditionalFormatting sqref="G1383:AD1383">
    <cfRule type="expression" dxfId="70" priority="47">
      <formula>$AG$1383="NO"</formula>
    </cfRule>
  </conditionalFormatting>
  <conditionalFormatting sqref="C1424:AD1424 C1427:AD1427">
    <cfRule type="expression" dxfId="69" priority="46">
      <formula>OR($S$1404=0,$S$1404="NA",$S$1404="NS")</formula>
    </cfRule>
    <cfRule type="expression" dxfId="68" priority="4">
      <formula>$AJ$1422=0</formula>
    </cfRule>
  </conditionalFormatting>
  <conditionalFormatting sqref="M1424:AD1424">
    <cfRule type="expression" dxfId="67" priority="45">
      <formula>$C$1424&gt;1</formula>
    </cfRule>
  </conditionalFormatting>
  <conditionalFormatting sqref="D1445:AD1564 D1580:AD1699">
    <cfRule type="expression" dxfId="66" priority="43">
      <formula>OR($BZ1445=0,$BZ1445="NA",$BZ1445="NS")</formula>
    </cfRule>
    <cfRule type="expression" dxfId="65" priority="44">
      <formula>$AL$429&lt;_xlfn.NUMBERVALUE($C1445)</formula>
    </cfRule>
  </conditionalFormatting>
  <conditionalFormatting sqref="G1567:AD1567">
    <cfRule type="expression" dxfId="64" priority="42">
      <formula>$AG$1567="NO"</formula>
    </cfRule>
  </conditionalFormatting>
  <conditionalFormatting sqref="G1954:AD1954">
    <cfRule type="expression" dxfId="63" priority="41">
      <formula>$AG$1954="NO"</formula>
    </cfRule>
  </conditionalFormatting>
  <conditionalFormatting sqref="D1832:AD1951">
    <cfRule type="expression" dxfId="62" priority="35">
      <formula>OR($BZ1580=0,$BZ1580="NA",$BZ1580="NS")</formula>
    </cfRule>
    <cfRule type="expression" dxfId="61" priority="40">
      <formula>$AL$429&lt;_xlfn.NUMBERVALUE($C1832)</formula>
    </cfRule>
  </conditionalFormatting>
  <conditionalFormatting sqref="D1706:AD1825">
    <cfRule type="expression" dxfId="60" priority="36">
      <formula>OR($BZ1580=0,$BZ1580="NA",$BZ1580="NS")</formula>
    </cfRule>
    <cfRule type="expression" dxfId="59" priority="39">
      <formula>$AL$429&lt;_xlfn.NUMBERVALUE($C1706)</formula>
    </cfRule>
  </conditionalFormatting>
  <conditionalFormatting sqref="K2034:AD2153">
    <cfRule type="expression" dxfId="58" priority="32">
      <formula>$G2034&gt;1</formula>
    </cfRule>
  </conditionalFormatting>
  <conditionalFormatting sqref="K2161:AD2280">
    <cfRule type="expression" dxfId="57" priority="31">
      <formula>$G2034&gt;1</formula>
    </cfRule>
  </conditionalFormatting>
  <conditionalFormatting sqref="I2586 T2586">
    <cfRule type="expression" dxfId="56" priority="30">
      <formula>$C$2586="X"</formula>
    </cfRule>
  </conditionalFormatting>
  <conditionalFormatting sqref="C2586 T2586">
    <cfRule type="expression" dxfId="55" priority="29">
      <formula>$I$2586="X"</formula>
    </cfRule>
  </conditionalFormatting>
  <conditionalFormatting sqref="I2586 C2586">
    <cfRule type="expression" dxfId="54" priority="28">
      <formula>$T$2586="X"</formula>
    </cfRule>
  </conditionalFormatting>
  <conditionalFormatting sqref="O1973:AD1977 O1989:AD2005 C2009:AD2009">
    <cfRule type="expression" dxfId="53" priority="27">
      <formula>$AG$1968=1</formula>
    </cfRule>
  </conditionalFormatting>
  <conditionalFormatting sqref="F2283:AD2283">
    <cfRule type="expression" dxfId="52" priority="26">
      <formula>$AG$2283="NO"</formula>
    </cfRule>
  </conditionalFormatting>
  <conditionalFormatting sqref="Q2608:AB3207">
    <cfRule type="expression" dxfId="51" priority="23">
      <formula>$AC2608="X"</formula>
    </cfRule>
  </conditionalFormatting>
  <conditionalFormatting sqref="F3209:AD3209">
    <cfRule type="expression" dxfId="50" priority="22">
      <formula>$AG$3209=0</formula>
    </cfRule>
  </conditionalFormatting>
  <conditionalFormatting sqref="F3211:AD3211">
    <cfRule type="expression" dxfId="49" priority="21">
      <formula>$AG$3211=0</formula>
    </cfRule>
  </conditionalFormatting>
  <conditionalFormatting sqref="F3213:AD3213">
    <cfRule type="expression" dxfId="48" priority="20">
      <formula>$AG$3213=0</formula>
    </cfRule>
  </conditionalFormatting>
  <conditionalFormatting sqref="I3239 T3239">
    <cfRule type="expression" dxfId="47" priority="19">
      <formula>$C$3239="X"</formula>
    </cfRule>
  </conditionalFormatting>
  <conditionalFormatting sqref="C3239 T3239">
    <cfRule type="expression" dxfId="46" priority="18">
      <formula>$I$3239="X"</formula>
    </cfRule>
  </conditionalFormatting>
  <conditionalFormatting sqref="I3239 C3239">
    <cfRule type="expression" dxfId="45" priority="17">
      <formula>$T$3239="X"</formula>
    </cfRule>
  </conditionalFormatting>
  <conditionalFormatting sqref="D3255:AD3264 C3267:AD3267">
    <cfRule type="expression" dxfId="44" priority="16">
      <formula>OR($I$3239="X",$T$3239="X")</formula>
    </cfRule>
  </conditionalFormatting>
  <conditionalFormatting sqref="I3293:AD3293">
    <cfRule type="expression" dxfId="43" priority="15">
      <formula>$C$3293&gt;1</formula>
    </cfRule>
  </conditionalFormatting>
  <conditionalFormatting sqref="M3319:AD3335 F3338:AD3338 C3341:AD3341">
    <cfRule type="expression" dxfId="42" priority="14">
      <formula>$C$3293&gt;1</formula>
    </cfRule>
  </conditionalFormatting>
  <conditionalFormatting sqref="P3319:AD3335">
    <cfRule type="expression" dxfId="41" priority="13">
      <formula>$M3319="X"</formula>
    </cfRule>
  </conditionalFormatting>
  <conditionalFormatting sqref="F3338:AD3338">
    <cfRule type="expression" dxfId="40" priority="12">
      <formula>$AG$3338=0</formula>
    </cfRule>
  </conditionalFormatting>
  <conditionalFormatting sqref="P40:X43 AB40:AD43">
    <cfRule type="expression" dxfId="39" priority="10">
      <formula>$Y40="X"</formula>
    </cfRule>
  </conditionalFormatting>
  <conditionalFormatting sqref="P40:AA43">
    <cfRule type="expression" dxfId="38" priority="9">
      <formula>$AB40="X"</formula>
    </cfRule>
  </conditionalFormatting>
  <conditionalFormatting sqref="D126:AD225 F227:AD227 C237:AD237">
    <cfRule type="expression" dxfId="37" priority="8">
      <formula>$AJ$123=1</formula>
    </cfRule>
  </conditionalFormatting>
  <conditionalFormatting sqref="G1261:AD1380">
    <cfRule type="expression" dxfId="36" priority="95">
      <formula>$CL1261=0</formula>
    </cfRule>
  </conditionalFormatting>
  <conditionalFormatting sqref="M1399:AD1405 C1409:AD1409">
    <cfRule type="expression" dxfId="35" priority="5">
      <formula>$AJ$1396=0</formula>
    </cfRule>
  </conditionalFormatting>
  <conditionalFormatting sqref="D2608:AD3207 F3209:AD3209 F3211:AD3211 F3213:AD3213 C3225:AD3225">
    <cfRule type="expression" dxfId="34" priority="3">
      <formula>OR($I$2586="X",$T$2586="X")</formula>
    </cfRule>
  </conditionalFormatting>
  <conditionalFormatting sqref="O1973:AD1977">
    <cfRule type="expression" dxfId="33" priority="2">
      <formula>$BC$1973=0</formula>
    </cfRule>
  </conditionalFormatting>
  <conditionalFormatting sqref="O1989:AD2005">
    <cfRule type="expression" dxfId="32" priority="1">
      <formula>$AY$1989=0</formula>
    </cfRule>
  </conditionalFormatting>
  <dataValidations count="7">
    <dataValidation showDropDown="1" showInputMessage="1" showErrorMessage="1" sqref="C296:AD296"/>
    <dataValidation type="list" allowBlank="1" showInputMessage="1" showErrorMessage="1" sqref="P40:AD43 C415:C418 C2586 I2586 T2586 Q2608:AD3207 C3239 I3239 T3239 M3319:O3335 Q258:AD261 Q280:AD283">
      <formula1>$AG$11:$AH$11</formula1>
    </dataValidation>
    <dataValidation type="list" allowBlank="1" showInputMessage="1" showErrorMessage="1" sqref="L40:O43">
      <formula1>$AG$12:$AK$12</formula1>
    </dataValidation>
    <dataValidation type="list" allowBlank="1" showInputMessage="1" showErrorMessage="1" sqref="M126:O224">
      <formula1>$AG$13:$AL$13</formula1>
    </dataValidation>
    <dataValidation type="list" allowBlank="1" showInputMessage="1" showErrorMessage="1" sqref="K258:P261 K280:P283 M381:R386 G2034:J2153 C3293:H3293">
      <formula1>$AG$14:$AJ$14</formula1>
    </dataValidation>
    <dataValidation type="list" allowBlank="1" showInputMessage="1" showErrorMessage="1" sqref="I2608:L3207">
      <formula1>$AG$15:$AN$15</formula1>
    </dataValidation>
    <dataValidation type="list" allowBlank="1" showInputMessage="1" showErrorMessage="1" sqref="M2608:P3207">
      <formula1>$AG$16:$AM$16</formula1>
    </dataValidation>
  </dataValidations>
  <hyperlinks>
    <hyperlink ref="AA64:AC64" location="'Complemento 1'!AA13" display="Complemento 1"/>
    <hyperlink ref="AA118:AD118" location="'Complemento 2'!AA12" display="Complemento 2"/>
    <hyperlink ref="AA120:AD120" location="'Complemento 3'!DY12" display="Complemento 3"/>
    <hyperlink ref="AA377:AD377" location="'Complemento 5'!AA12" display="Complemento 5"/>
    <hyperlink ref="AA7:AD7" location="Índice!B17" display="Índice"/>
    <hyperlink ref="AA64:AD64" location="'Complemento 1'!AA12" display="Complemento 1"/>
    <hyperlink ref="AA323:AD323" location="'Complemento 4'!AA12" display="Complemento 4"/>
  </hyperlinks>
  <pageMargins left="0.70866141732283472" right="0.70866141732283472" top="0.74803149606299213" bottom="0.74803149606299213" header="0.31496062992125984" footer="0.31496062992125984"/>
  <pageSetup scale="75" orientation="portrait" r:id="rId1"/>
  <headerFooter>
    <oddHeader>&amp;CMódulo 1 Sección V
Cuestionario</oddHeader>
    <oddFooter>&amp;LCenso Nacional de Gobiernos Estatales 2023&amp;R&amp;P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F91"/>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46" width="5.7109375" hidden="1" customWidth="1"/>
    <col min="47" max="47" width="8.85546875" hidden="1" customWidth="1"/>
    <col min="48" max="16384" width="5.7109375" hidden="1"/>
  </cols>
  <sheetData>
    <row r="1" spans="1:43"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43"/>
    <row r="3" spans="1:43"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43"/>
    <row r="5" spans="1:43"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43"/>
    <row r="7" spans="1:43" ht="60" customHeight="1">
      <c r="B7" s="246" t="s">
        <v>861</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43"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43" s="6" customFormat="1"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336" t="s">
        <v>2</v>
      </c>
      <c r="AB9" s="336"/>
      <c r="AC9" s="336"/>
      <c r="AD9" s="336"/>
      <c r="AF9" s="98"/>
    </row>
    <row r="10" spans="1:43" s="6" customFormat="1" ht="15" customHeight="1" thickBot="1">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3"/>
      <c r="Q10" s="3"/>
      <c r="R10" s="3"/>
      <c r="S10" s="3"/>
      <c r="T10" s="3"/>
      <c r="U10" s="3"/>
      <c r="V10" s="3"/>
      <c r="W10" s="3"/>
      <c r="X10" s="3"/>
      <c r="Y10" s="3"/>
      <c r="Z10" s="3"/>
      <c r="AA10" s="3"/>
      <c r="AB10" s="3"/>
      <c r="AC10" s="3"/>
      <c r="AD10" s="3"/>
      <c r="AF10" s="98"/>
    </row>
    <row r="11" spans="1:43"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43"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4" t="s">
        <v>845</v>
      </c>
      <c r="AB12" s="464"/>
      <c r="AC12" s="464"/>
      <c r="AD12" s="464"/>
    </row>
    <row r="13" spans="1:43"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43" ht="15" customHeight="1">
      <c r="A14" s="7"/>
      <c r="B14" s="413" t="s">
        <v>379</v>
      </c>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5"/>
      <c r="AG14" t="s">
        <v>1502</v>
      </c>
    </row>
    <row r="15" spans="1:43" ht="24" customHeight="1">
      <c r="A15" s="7"/>
      <c r="B15" s="100"/>
      <c r="C15" s="285" t="s">
        <v>863</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6"/>
      <c r="AH15">
        <v>1</v>
      </c>
      <c r="AI15">
        <v>2</v>
      </c>
      <c r="AJ15">
        <v>8</v>
      </c>
      <c r="AK15">
        <v>9</v>
      </c>
      <c r="AL15" t="s">
        <v>1629</v>
      </c>
    </row>
    <row r="16" spans="1:43" ht="24" customHeight="1">
      <c r="A16" s="7"/>
      <c r="B16" s="100"/>
      <c r="C16" s="285" t="s">
        <v>380</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6"/>
      <c r="AH16">
        <v>1</v>
      </c>
      <c r="AI16">
        <v>2</v>
      </c>
      <c r="AJ16">
        <v>3</v>
      </c>
      <c r="AK16">
        <v>4</v>
      </c>
      <c r="AL16">
        <v>5</v>
      </c>
      <c r="AM16">
        <v>6</v>
      </c>
      <c r="AN16">
        <v>7</v>
      </c>
      <c r="AO16">
        <v>8</v>
      </c>
      <c r="AP16">
        <v>9</v>
      </c>
      <c r="AQ16" t="s">
        <v>1630</v>
      </c>
    </row>
    <row r="17" spans="1:58" ht="15" customHeight="1">
      <c r="A17" s="7"/>
      <c r="B17" s="100"/>
      <c r="C17" s="285" t="s">
        <v>381</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6"/>
      <c r="AH17">
        <v>1</v>
      </c>
      <c r="AI17">
        <v>2</v>
      </c>
      <c r="AJ17">
        <v>3</v>
      </c>
      <c r="AK17">
        <v>4</v>
      </c>
      <c r="AL17">
        <v>8</v>
      </c>
      <c r="AM17">
        <v>9</v>
      </c>
      <c r="AN17" t="s">
        <v>1631</v>
      </c>
    </row>
    <row r="18" spans="1:58" ht="36" customHeight="1">
      <c r="A18" s="7"/>
      <c r="B18" s="100"/>
      <c r="C18" s="285" t="s">
        <v>1411</v>
      </c>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6"/>
      <c r="AH18">
        <v>1</v>
      </c>
      <c r="AI18">
        <v>2</v>
      </c>
      <c r="AJ18">
        <v>3</v>
      </c>
      <c r="AK18">
        <v>4</v>
      </c>
      <c r="AL18">
        <v>5</v>
      </c>
      <c r="AM18">
        <v>6</v>
      </c>
      <c r="AN18">
        <v>7</v>
      </c>
      <c r="AO18">
        <v>9</v>
      </c>
      <c r="AP18" t="s">
        <v>1632</v>
      </c>
    </row>
    <row r="19" spans="1:58" ht="36" customHeight="1">
      <c r="A19" s="7"/>
      <c r="B19" s="100"/>
      <c r="C19" s="285" t="s">
        <v>382</v>
      </c>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6"/>
      <c r="AH19">
        <v>1</v>
      </c>
      <c r="AI19">
        <v>2</v>
      </c>
      <c r="AJ19">
        <v>3</v>
      </c>
      <c r="AK19">
        <v>4</v>
      </c>
      <c r="AL19">
        <v>5</v>
      </c>
      <c r="AM19">
        <v>6</v>
      </c>
      <c r="AN19">
        <v>7</v>
      </c>
      <c r="AO19">
        <v>8</v>
      </c>
      <c r="AP19">
        <v>9</v>
      </c>
      <c r="AQ19">
        <v>10</v>
      </c>
      <c r="AR19">
        <v>11</v>
      </c>
      <c r="AS19">
        <v>12</v>
      </c>
      <c r="AT19">
        <v>13</v>
      </c>
      <c r="AU19">
        <v>14</v>
      </c>
      <c r="AV19">
        <v>15</v>
      </c>
      <c r="AW19">
        <v>16</v>
      </c>
      <c r="AX19">
        <v>17</v>
      </c>
      <c r="AY19">
        <v>18</v>
      </c>
      <c r="AZ19">
        <v>19</v>
      </c>
      <c r="BA19">
        <v>20</v>
      </c>
      <c r="BB19">
        <v>21</v>
      </c>
      <c r="BC19">
        <v>22</v>
      </c>
      <c r="BD19">
        <v>23</v>
      </c>
      <c r="BE19">
        <v>99</v>
      </c>
      <c r="BF19" t="s">
        <v>1633</v>
      </c>
    </row>
    <row r="20" spans="1:58" ht="36" customHeight="1">
      <c r="A20" s="7"/>
      <c r="B20" s="100"/>
      <c r="C20" s="285" t="s">
        <v>383</v>
      </c>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6"/>
    </row>
    <row r="21" spans="1:58" ht="24" customHeight="1">
      <c r="A21" s="7"/>
      <c r="B21" s="100"/>
      <c r="C21" s="285" t="s">
        <v>384</v>
      </c>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6"/>
    </row>
    <row r="22" spans="1:58" ht="24" customHeight="1">
      <c r="A22" s="7"/>
      <c r="B22" s="100"/>
      <c r="C22" s="285" t="s">
        <v>385</v>
      </c>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6"/>
    </row>
    <row r="23" spans="1:58" ht="24" customHeight="1">
      <c r="A23" s="7"/>
      <c r="B23" s="100"/>
      <c r="C23" s="285" t="s">
        <v>386</v>
      </c>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6"/>
    </row>
    <row r="24" spans="1:58" ht="24" customHeight="1">
      <c r="A24" s="7"/>
      <c r="B24" s="100"/>
      <c r="C24" s="285" t="s">
        <v>387</v>
      </c>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6"/>
    </row>
    <row r="25" spans="1:58" ht="24" customHeight="1">
      <c r="A25" s="7"/>
      <c r="B25" s="100"/>
      <c r="C25" s="285" t="s">
        <v>388</v>
      </c>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6"/>
    </row>
    <row r="26" spans="1:58" ht="36" customHeight="1">
      <c r="A26" s="7"/>
      <c r="B26" s="101"/>
      <c r="C26" s="340" t="s">
        <v>1417</v>
      </c>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3"/>
    </row>
    <row r="27" spans="1:58" ht="36" customHeight="1">
      <c r="A27" s="7"/>
      <c r="B27" s="100"/>
      <c r="C27" s="340" t="s">
        <v>389</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3"/>
    </row>
    <row r="28" spans="1:58" ht="24" customHeight="1">
      <c r="A28" s="7"/>
      <c r="B28" s="100"/>
      <c r="C28" s="340" t="s">
        <v>390</v>
      </c>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3"/>
    </row>
    <row r="29" spans="1:58" ht="48" customHeight="1">
      <c r="A29" s="7"/>
      <c r="B29" s="100"/>
      <c r="C29" s="340" t="s">
        <v>391</v>
      </c>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3"/>
      <c r="AG29">
        <f>IF(OR(CNGE_2023_M1_Secc5!L40&gt;1,COUNTIF(CNGE_2023_M1_Secc5!P40:X40,"X")=0),1,0)</f>
        <v>1</v>
      </c>
      <c r="AH29" s="96" t="s">
        <v>1645</v>
      </c>
    </row>
    <row r="30" spans="1:58" ht="24" customHeight="1">
      <c r="A30" s="7"/>
      <c r="B30" s="103"/>
      <c r="C30" s="349" t="s">
        <v>446</v>
      </c>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50"/>
    </row>
    <row r="31" spans="1:58" ht="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G31" t="s">
        <v>1507</v>
      </c>
      <c r="AH31" t="s">
        <v>1508</v>
      </c>
      <c r="AI31" t="s">
        <v>1509</v>
      </c>
    </row>
    <row r="32" spans="1:58" ht="36" customHeight="1">
      <c r="A32" s="8"/>
      <c r="B32" s="8"/>
      <c r="C32" s="325" t="s">
        <v>869</v>
      </c>
      <c r="D32" s="325"/>
      <c r="E32" s="325"/>
      <c r="F32" s="325"/>
      <c r="G32" s="325"/>
      <c r="H32" s="325"/>
      <c r="I32" s="325"/>
      <c r="J32" s="325"/>
      <c r="K32" s="381" t="s">
        <v>868</v>
      </c>
      <c r="L32" s="382"/>
      <c r="M32" s="382"/>
      <c r="N32" s="382"/>
      <c r="O32" s="382"/>
      <c r="P32" s="382"/>
      <c r="Q32" s="382"/>
      <c r="R32" s="382"/>
      <c r="S32" s="382"/>
      <c r="T32" s="382"/>
      <c r="U32" s="382"/>
      <c r="V32" s="382"/>
      <c r="W32" s="382"/>
      <c r="X32" s="382"/>
      <c r="Y32" s="382"/>
      <c r="Z32" s="382"/>
      <c r="AA32" s="382"/>
      <c r="AB32" s="383"/>
      <c r="AC32" s="388" t="s">
        <v>392</v>
      </c>
      <c r="AD32" s="388"/>
      <c r="AG32">
        <f>COUNTBLANK(K35:AD43)</f>
        <v>180</v>
      </c>
      <c r="AH32">
        <v>180</v>
      </c>
    </row>
    <row r="33" spans="1:47" ht="24" customHeight="1">
      <c r="A33" s="8"/>
      <c r="B33" s="8"/>
      <c r="C33" s="325"/>
      <c r="D33" s="325"/>
      <c r="E33" s="325"/>
      <c r="F33" s="325"/>
      <c r="G33" s="325"/>
      <c r="H33" s="325"/>
      <c r="I33" s="325"/>
      <c r="J33" s="325"/>
      <c r="K33" s="388" t="s">
        <v>393</v>
      </c>
      <c r="L33" s="388"/>
      <c r="M33" s="388" t="s">
        <v>394</v>
      </c>
      <c r="N33" s="388"/>
      <c r="O33" s="388" t="s">
        <v>395</v>
      </c>
      <c r="P33" s="388"/>
      <c r="Q33" s="385" t="s">
        <v>396</v>
      </c>
      <c r="R33" s="386"/>
      <c r="S33" s="386"/>
      <c r="T33" s="387"/>
      <c r="U33" s="388" t="s">
        <v>397</v>
      </c>
      <c r="V33" s="388"/>
      <c r="W33" s="388" t="s">
        <v>398</v>
      </c>
      <c r="X33" s="388"/>
      <c r="Y33" s="388" t="s">
        <v>399</v>
      </c>
      <c r="Z33" s="388"/>
      <c r="AA33" s="388" t="s">
        <v>400</v>
      </c>
      <c r="AB33" s="388"/>
      <c r="AC33" s="388"/>
      <c r="AD33" s="388"/>
    </row>
    <row r="34" spans="1:47" ht="120" customHeight="1">
      <c r="A34" s="8"/>
      <c r="B34" s="8"/>
      <c r="C34" s="325"/>
      <c r="D34" s="325"/>
      <c r="E34" s="325"/>
      <c r="F34" s="325"/>
      <c r="G34" s="325"/>
      <c r="H34" s="325"/>
      <c r="I34" s="325"/>
      <c r="J34" s="325"/>
      <c r="K34" s="388"/>
      <c r="L34" s="388"/>
      <c r="M34" s="388"/>
      <c r="N34" s="388"/>
      <c r="O34" s="388"/>
      <c r="P34" s="388"/>
      <c r="Q34" s="388" t="s">
        <v>401</v>
      </c>
      <c r="R34" s="388"/>
      <c r="S34" s="388" t="s">
        <v>402</v>
      </c>
      <c r="T34" s="388"/>
      <c r="U34" s="388"/>
      <c r="V34" s="388"/>
      <c r="W34" s="388"/>
      <c r="X34" s="388"/>
      <c r="Y34" s="388"/>
      <c r="Z34" s="388"/>
      <c r="AA34" s="388"/>
      <c r="AB34" s="388"/>
      <c r="AC34" s="388"/>
      <c r="AD34" s="388"/>
      <c r="AG34" s="105" t="s">
        <v>1634</v>
      </c>
      <c r="AH34" s="105" t="s">
        <v>1642</v>
      </c>
      <c r="AI34" s="105" t="s">
        <v>1635</v>
      </c>
      <c r="AJ34" s="105" t="s">
        <v>1636</v>
      </c>
      <c r="AK34" s="105" t="s">
        <v>1637</v>
      </c>
      <c r="AL34" s="105" t="s">
        <v>1638</v>
      </c>
      <c r="AM34" s="105" t="s">
        <v>1639</v>
      </c>
      <c r="AN34" s="105" t="s">
        <v>1640</v>
      </c>
      <c r="AO34" s="105" t="s">
        <v>1510</v>
      </c>
      <c r="AP34" s="105" t="s">
        <v>1641</v>
      </c>
      <c r="AR34" s="105" t="s">
        <v>1643</v>
      </c>
      <c r="AT34" s="105" t="s">
        <v>1644</v>
      </c>
    </row>
    <row r="35" spans="1:47" ht="15" customHeight="1">
      <c r="A35" s="8"/>
      <c r="B35" s="8"/>
      <c r="C35" s="49" t="s">
        <v>68</v>
      </c>
      <c r="D35" s="322" t="str">
        <f>IF(AU35="","",AU35)</f>
        <v/>
      </c>
      <c r="E35" s="323"/>
      <c r="F35" s="323"/>
      <c r="G35" s="323"/>
      <c r="H35" s="323"/>
      <c r="I35" s="323"/>
      <c r="J35" s="324"/>
      <c r="K35" s="364"/>
      <c r="L35" s="365"/>
      <c r="M35" s="364"/>
      <c r="N35" s="365"/>
      <c r="O35" s="364"/>
      <c r="P35" s="365"/>
      <c r="Q35" s="364"/>
      <c r="R35" s="365"/>
      <c r="S35" s="364"/>
      <c r="T35" s="365"/>
      <c r="U35" s="364"/>
      <c r="V35" s="365"/>
      <c r="W35" s="364"/>
      <c r="X35" s="365"/>
      <c r="Y35" s="364"/>
      <c r="Z35" s="365"/>
      <c r="AA35" s="364"/>
      <c r="AB35" s="365"/>
      <c r="AC35" s="364"/>
      <c r="AD35" s="365"/>
      <c r="AG35" s="8">
        <f>IF(M35="",0,IF(M35&lt;18,1,IF(MID(M35,3,1)="",0,IF(MID(M35,1,2)=TEXT(INT(M35),0),1))))</f>
        <v>0</v>
      </c>
      <c r="AH35" s="8">
        <f>IF(OR(O35="",O35="NA",O35="NS"),0,IF((LEN(O35)-LEN(INT(O35))-1)&lt;1,0,1))</f>
        <v>0</v>
      </c>
      <c r="AI35" s="8">
        <f>IF(O35="",0,IF(AND(O35="NA",$C$83=""),1,0))</f>
        <v>0</v>
      </c>
      <c r="AJ35" s="8">
        <f>IF(AND(Q35="",S35=""),0,IF(OR(AND(Q35&gt;1,S35=8),AND(OR(Q35=2,Q35=3,Q35=4),S35=4),AND(Q35=1,S35&lt;&gt;8),AND(Q35=9,S35&lt;&gt;9)),1,0))</f>
        <v>0</v>
      </c>
      <c r="AK35">
        <f>IF(AND(W35=0,U35=21),0,IF(AND(W35=0,U35=22),0,IF(AND(W35=0,U35=23),0,IF(AND(W35=0,U35=99),0,IF(AND(W35&gt;0,OR(U35&lt;&gt;21,U35&lt;&gt;22,U35&lt;&gt;23,U35&lt;&gt;99)),0,IF(AND(U35="",W35=""),0,1))))))</f>
        <v>0</v>
      </c>
      <c r="AL35" s="8">
        <f>IF(OR(M35="NS",W35="NS",W35="NA",M35="",W35=""),0,IF((M35-W35)&lt;18,1,0))</f>
        <v>0</v>
      </c>
      <c r="AM35" s="8">
        <f>IF(OR(M35="NS",Y35="NS",W35="NS",M35="NA",Y35="NA",W35="NA",M35="",Y35="",W35=""),0,IF((M35-Y35)&lt;18,1,0))+IF(OR(Y35="NS",W35="NS",Y35="NA",W35="NA",Y35="",W35=""),0,IF(Y35&lt;=W35,0,1))</f>
        <v>0</v>
      </c>
      <c r="AO35">
        <f>IF($AG$32=$AH$32,0,IF(AND(AU35&lt;&gt;"",K35=8),0,IF(OR(AND(COUNTA(AU35)=1,COUNTA(K35:AD35)&lt;&gt;COUNTA($K$33:$P$34,$Q$34:$T$34,$U$33:$AB$34)),AND(AU35="",COUNTA(K35:AD35)&gt;=1)),1,0)))</f>
        <v>0</v>
      </c>
      <c r="AP35">
        <f>IF(AND(COUNTA(AC35)=1,COUNTA(K35:AB35)&gt;0),1,0)</f>
        <v>0</v>
      </c>
      <c r="AR35">
        <f>COUNTA(CNGE_2023_M1_Secc5!$M$68:$AD$70)</f>
        <v>0</v>
      </c>
      <c r="AT35" s="96" t="str">
        <f>IF(CNGE_2023_M1_Secc5!M68="","",CNGE_2023_M1_Secc5!M68)</f>
        <v/>
      </c>
      <c r="AU35" s="96" t="str" cm="1">
        <f t="array" ref="AU35">IF(AT35="","",_xlfn._xlws.FILTER($AT$35:$AT$43,$AT$35:$AT$43&lt;&gt;""))</f>
        <v/>
      </c>
    </row>
    <row r="36" spans="1:47">
      <c r="A36" s="8"/>
      <c r="B36" s="8"/>
      <c r="C36" s="49" t="s">
        <v>69</v>
      </c>
      <c r="D36" s="322" t="str">
        <f t="shared" ref="D36:D43" si="0">IF(AU36="","",AU36)</f>
        <v/>
      </c>
      <c r="E36" s="323"/>
      <c r="F36" s="323"/>
      <c r="G36" s="323"/>
      <c r="H36" s="323"/>
      <c r="I36" s="323"/>
      <c r="J36" s="324"/>
      <c r="K36" s="364"/>
      <c r="L36" s="365"/>
      <c r="M36" s="364"/>
      <c r="N36" s="365"/>
      <c r="O36" s="364"/>
      <c r="P36" s="365"/>
      <c r="Q36" s="364"/>
      <c r="R36" s="365"/>
      <c r="S36" s="364"/>
      <c r="T36" s="365"/>
      <c r="U36" s="364"/>
      <c r="V36" s="365"/>
      <c r="W36" s="364"/>
      <c r="X36" s="365"/>
      <c r="Y36" s="364"/>
      <c r="Z36" s="365"/>
      <c r="AA36" s="364"/>
      <c r="AB36" s="365"/>
      <c r="AC36" s="364"/>
      <c r="AD36" s="365"/>
      <c r="AG36" s="8">
        <f t="shared" ref="AG36:AG43" si="1">IF(M36="",0,IF(M36&lt;18,1,IF(MID(M36,3,1)="",0,IF(MID(M36,1,2)=TEXT(INT(M36),0),1))))</f>
        <v>0</v>
      </c>
      <c r="AH36" s="8">
        <f t="shared" ref="AH36:AH43" si="2">IF(OR(O36="",O36="NA",O36="NS"),0,IF((LEN(O36)-LEN(INT(O36))-1)&lt;1,0,1))</f>
        <v>0</v>
      </c>
      <c r="AI36" s="8">
        <f t="shared" ref="AI36:AI43" si="3">IF(O36="",0,IF(AND(O36="NA",$C$83=""),1,0))</f>
        <v>0</v>
      </c>
      <c r="AJ36" s="8">
        <f t="shared" ref="AJ36:AJ43" si="4">IF(AND(Q36="",S36=""),0,IF(OR(AND(Q36&gt;1,S36=8),AND(OR(Q36=2,Q36=3,Q36=4),S36=4),AND(Q36=1,S36&lt;&gt;8),AND(Q36=9,S36&lt;&gt;9)),1,0))</f>
        <v>0</v>
      </c>
      <c r="AK36">
        <f t="shared" ref="AK36:AK43" si="5">IF(AND(W36=0,U36=21),0,IF(AND(W36=0,U36=22),0,IF(AND(W36=0,U36=23),0,IF(AND(W36=0,U36=99),0,IF(AND(W36&gt;0,OR(U36&lt;&gt;21,U36&lt;&gt;22,U36&lt;&gt;23,U36&lt;&gt;99)),0,IF(AND(U36="",W36=""),0,1))))))</f>
        <v>0</v>
      </c>
      <c r="AL36" s="8">
        <f t="shared" ref="AL36:AL43" si="6">IF(OR(M36="NS",W36="NS",W36="NA",M36="",W36=""),0,IF((M36-W36)&lt;18,1,0))</f>
        <v>0</v>
      </c>
      <c r="AM36" s="8">
        <f t="shared" ref="AM36:AM43" si="7">IF(OR(M36="NS",Y36="NS",W36="NS",M36="NA",Y36="NA",W36="NA",M36="",Y36="",W36=""),0,IF((M36-Y36)&lt;18,1,0))+IF(OR(Y36="NS",W36="NS",Y36="NA",W36="NA",Y36="",W36=""),0,IF(Y36&lt;=W36,0,1))</f>
        <v>0</v>
      </c>
      <c r="AO36">
        <f t="shared" ref="AO36:AO43" si="8">IF(AND(AU36&lt;&gt;"",K36=8),0,IF(OR(AND(COUNTA(AU36)=1,COUNTA(K36:AD36)&lt;&gt;COUNTA($K$33:$P$34,$Q$34:$T$34,$U$33:$AB$34)),AND(AU36="",COUNTA(K36:AD36)&gt;=1)),1,0))</f>
        <v>0</v>
      </c>
      <c r="AP36">
        <f t="shared" ref="AP36:AP43" si="9">IF(AND(COUNTA(AC36)=1,COUNTA(K36:AB36)&gt;0),1,0)</f>
        <v>0</v>
      </c>
      <c r="AR36" s="96">
        <f>IF(AG32=AH32,0,IF(COUNTA(CNGE_2023_M1_Secc5!$M$68:$AD$70)=COUNTA($AU$35:$AU$43),0,1))</f>
        <v>0</v>
      </c>
      <c r="AT36" s="96" t="str">
        <f>IF(CNGE_2023_M1_Secc5!S68="","",CNGE_2023_M1_Secc5!S68)</f>
        <v/>
      </c>
      <c r="AU36" s="96"/>
    </row>
    <row r="37" spans="1:47">
      <c r="A37" s="8"/>
      <c r="B37" s="8"/>
      <c r="C37" s="49" t="s">
        <v>70</v>
      </c>
      <c r="D37" s="322" t="str">
        <f t="shared" si="0"/>
        <v/>
      </c>
      <c r="E37" s="323"/>
      <c r="F37" s="323"/>
      <c r="G37" s="323"/>
      <c r="H37" s="323"/>
      <c r="I37" s="323"/>
      <c r="J37" s="324"/>
      <c r="K37" s="364"/>
      <c r="L37" s="365"/>
      <c r="M37" s="364"/>
      <c r="N37" s="365"/>
      <c r="O37" s="364"/>
      <c r="P37" s="365"/>
      <c r="Q37" s="364"/>
      <c r="R37" s="365"/>
      <c r="S37" s="364"/>
      <c r="T37" s="365"/>
      <c r="U37" s="364"/>
      <c r="V37" s="365"/>
      <c r="W37" s="364"/>
      <c r="X37" s="365"/>
      <c r="Y37" s="364"/>
      <c r="Z37" s="365"/>
      <c r="AA37" s="364"/>
      <c r="AB37" s="365"/>
      <c r="AC37" s="364"/>
      <c r="AD37" s="365"/>
      <c r="AG37" s="8">
        <f t="shared" si="1"/>
        <v>0</v>
      </c>
      <c r="AH37" s="8">
        <f t="shared" si="2"/>
        <v>0</v>
      </c>
      <c r="AI37" s="8">
        <f t="shared" si="3"/>
        <v>0</v>
      </c>
      <c r="AJ37" s="8">
        <f t="shared" si="4"/>
        <v>0</v>
      </c>
      <c r="AK37">
        <f t="shared" si="5"/>
        <v>0</v>
      </c>
      <c r="AL37" s="8">
        <f t="shared" si="6"/>
        <v>0</v>
      </c>
      <c r="AM37" s="8">
        <f t="shared" si="7"/>
        <v>0</v>
      </c>
      <c r="AO37">
        <f t="shared" si="8"/>
        <v>0</v>
      </c>
      <c r="AP37">
        <f t="shared" si="9"/>
        <v>0</v>
      </c>
      <c r="AT37" s="96" t="str">
        <f>IF(CNGE_2023_M1_Secc5!Y68="","",CNGE_2023_M1_Secc5!Y68)</f>
        <v/>
      </c>
      <c r="AU37" s="96"/>
    </row>
    <row r="38" spans="1:47">
      <c r="A38" s="8"/>
      <c r="B38" s="8"/>
      <c r="C38" s="49" t="s">
        <v>71</v>
      </c>
      <c r="D38" s="322" t="str">
        <f t="shared" si="0"/>
        <v/>
      </c>
      <c r="E38" s="323"/>
      <c r="F38" s="323"/>
      <c r="G38" s="323"/>
      <c r="H38" s="323"/>
      <c r="I38" s="323"/>
      <c r="J38" s="324"/>
      <c r="K38" s="364"/>
      <c r="L38" s="365"/>
      <c r="M38" s="364"/>
      <c r="N38" s="365"/>
      <c r="O38" s="364"/>
      <c r="P38" s="365"/>
      <c r="Q38" s="364"/>
      <c r="R38" s="365"/>
      <c r="S38" s="364"/>
      <c r="T38" s="365"/>
      <c r="U38" s="364"/>
      <c r="V38" s="365"/>
      <c r="W38" s="364"/>
      <c r="X38" s="365"/>
      <c r="Y38" s="364"/>
      <c r="Z38" s="365"/>
      <c r="AA38" s="364"/>
      <c r="AB38" s="365"/>
      <c r="AC38" s="364"/>
      <c r="AD38" s="365"/>
      <c r="AG38" s="8">
        <f t="shared" si="1"/>
        <v>0</v>
      </c>
      <c r="AH38" s="8">
        <f t="shared" si="2"/>
        <v>0</v>
      </c>
      <c r="AI38" s="8">
        <f t="shared" si="3"/>
        <v>0</v>
      </c>
      <c r="AJ38" s="8">
        <f t="shared" si="4"/>
        <v>0</v>
      </c>
      <c r="AK38">
        <f t="shared" si="5"/>
        <v>0</v>
      </c>
      <c r="AL38" s="8">
        <f t="shared" si="6"/>
        <v>0</v>
      </c>
      <c r="AM38" s="8">
        <f t="shared" si="7"/>
        <v>0</v>
      </c>
      <c r="AO38">
        <f t="shared" si="8"/>
        <v>0</v>
      </c>
      <c r="AP38">
        <f t="shared" si="9"/>
        <v>0</v>
      </c>
      <c r="AT38" s="96" t="str">
        <f>IF(CNGE_2023_M1_Secc5!M69="","",CNGE_2023_M1_Secc5!M69)</f>
        <v/>
      </c>
      <c r="AU38" s="96"/>
    </row>
    <row r="39" spans="1:47">
      <c r="A39" s="8"/>
      <c r="B39" s="8"/>
      <c r="C39" s="49" t="s">
        <v>72</v>
      </c>
      <c r="D39" s="322" t="str">
        <f t="shared" si="0"/>
        <v/>
      </c>
      <c r="E39" s="323"/>
      <c r="F39" s="323"/>
      <c r="G39" s="323"/>
      <c r="H39" s="323"/>
      <c r="I39" s="323"/>
      <c r="J39" s="324"/>
      <c r="K39" s="364"/>
      <c r="L39" s="365"/>
      <c r="M39" s="364"/>
      <c r="N39" s="365"/>
      <c r="O39" s="364"/>
      <c r="P39" s="365"/>
      <c r="Q39" s="364"/>
      <c r="R39" s="365"/>
      <c r="S39" s="364"/>
      <c r="T39" s="365"/>
      <c r="U39" s="364"/>
      <c r="V39" s="365"/>
      <c r="W39" s="364"/>
      <c r="X39" s="365"/>
      <c r="Y39" s="364"/>
      <c r="Z39" s="365"/>
      <c r="AA39" s="364"/>
      <c r="AB39" s="365"/>
      <c r="AC39" s="364"/>
      <c r="AD39" s="365"/>
      <c r="AG39" s="8">
        <f t="shared" si="1"/>
        <v>0</v>
      </c>
      <c r="AH39" s="8">
        <f t="shared" si="2"/>
        <v>0</v>
      </c>
      <c r="AI39" s="8">
        <f t="shared" si="3"/>
        <v>0</v>
      </c>
      <c r="AJ39" s="8">
        <f t="shared" si="4"/>
        <v>0</v>
      </c>
      <c r="AK39">
        <f t="shared" si="5"/>
        <v>0</v>
      </c>
      <c r="AL39" s="8">
        <f t="shared" si="6"/>
        <v>0</v>
      </c>
      <c r="AM39" s="8">
        <f t="shared" si="7"/>
        <v>0</v>
      </c>
      <c r="AO39">
        <f t="shared" si="8"/>
        <v>0</v>
      </c>
      <c r="AP39">
        <f t="shared" si="9"/>
        <v>0</v>
      </c>
      <c r="AT39" s="96" t="str">
        <f>IF(CNGE_2023_M1_Secc5!S69="","",CNGE_2023_M1_Secc5!S69)</f>
        <v/>
      </c>
      <c r="AU39" s="96"/>
    </row>
    <row r="40" spans="1:47">
      <c r="A40" s="8"/>
      <c r="B40" s="8"/>
      <c r="C40" s="49" t="s">
        <v>73</v>
      </c>
      <c r="D40" s="322" t="str">
        <f t="shared" si="0"/>
        <v/>
      </c>
      <c r="E40" s="323"/>
      <c r="F40" s="323"/>
      <c r="G40" s="323"/>
      <c r="H40" s="323"/>
      <c r="I40" s="323"/>
      <c r="J40" s="324"/>
      <c r="K40" s="364"/>
      <c r="L40" s="365"/>
      <c r="M40" s="364"/>
      <c r="N40" s="365"/>
      <c r="O40" s="364"/>
      <c r="P40" s="365"/>
      <c r="Q40" s="364"/>
      <c r="R40" s="365"/>
      <c r="S40" s="364"/>
      <c r="T40" s="365"/>
      <c r="U40" s="364"/>
      <c r="V40" s="365"/>
      <c r="W40" s="364"/>
      <c r="X40" s="365"/>
      <c r="Y40" s="364"/>
      <c r="Z40" s="365"/>
      <c r="AA40" s="364"/>
      <c r="AB40" s="365"/>
      <c r="AC40" s="364"/>
      <c r="AD40" s="365"/>
      <c r="AG40" s="8">
        <f t="shared" si="1"/>
        <v>0</v>
      </c>
      <c r="AH40" s="8">
        <f t="shared" si="2"/>
        <v>0</v>
      </c>
      <c r="AI40" s="8">
        <f t="shared" si="3"/>
        <v>0</v>
      </c>
      <c r="AJ40" s="8">
        <f t="shared" si="4"/>
        <v>0</v>
      </c>
      <c r="AK40">
        <f t="shared" si="5"/>
        <v>0</v>
      </c>
      <c r="AL40" s="8">
        <f t="shared" si="6"/>
        <v>0</v>
      </c>
      <c r="AM40" s="8">
        <f t="shared" si="7"/>
        <v>0</v>
      </c>
      <c r="AO40">
        <f t="shared" si="8"/>
        <v>0</v>
      </c>
      <c r="AP40">
        <f t="shared" si="9"/>
        <v>0</v>
      </c>
      <c r="AT40" s="96" t="str">
        <f>IF(CNGE_2023_M1_Secc5!Y69="","",CNGE_2023_M1_Secc5!Y69)</f>
        <v/>
      </c>
      <c r="AU40" s="96"/>
    </row>
    <row r="41" spans="1:47">
      <c r="A41" s="8"/>
      <c r="B41" s="8"/>
      <c r="C41" s="49" t="s">
        <v>74</v>
      </c>
      <c r="D41" s="322" t="str">
        <f t="shared" si="0"/>
        <v/>
      </c>
      <c r="E41" s="323"/>
      <c r="F41" s="323"/>
      <c r="G41" s="323"/>
      <c r="H41" s="323"/>
      <c r="I41" s="323"/>
      <c r="J41" s="324"/>
      <c r="K41" s="364"/>
      <c r="L41" s="365"/>
      <c r="M41" s="364"/>
      <c r="N41" s="365"/>
      <c r="O41" s="364"/>
      <c r="P41" s="365"/>
      <c r="Q41" s="364"/>
      <c r="R41" s="365"/>
      <c r="S41" s="364"/>
      <c r="T41" s="365"/>
      <c r="U41" s="364"/>
      <c r="V41" s="365"/>
      <c r="W41" s="364"/>
      <c r="X41" s="365"/>
      <c r="Y41" s="364"/>
      <c r="Z41" s="365"/>
      <c r="AA41" s="364"/>
      <c r="AB41" s="365"/>
      <c r="AC41" s="364"/>
      <c r="AD41" s="365"/>
      <c r="AG41" s="8">
        <f t="shared" si="1"/>
        <v>0</v>
      </c>
      <c r="AH41" s="8">
        <f t="shared" si="2"/>
        <v>0</v>
      </c>
      <c r="AI41" s="8">
        <f t="shared" si="3"/>
        <v>0</v>
      </c>
      <c r="AJ41" s="8">
        <f t="shared" si="4"/>
        <v>0</v>
      </c>
      <c r="AK41">
        <f t="shared" si="5"/>
        <v>0</v>
      </c>
      <c r="AL41" s="8">
        <f t="shared" si="6"/>
        <v>0</v>
      </c>
      <c r="AM41" s="8">
        <f t="shared" si="7"/>
        <v>0</v>
      </c>
      <c r="AO41">
        <f t="shared" si="8"/>
        <v>0</v>
      </c>
      <c r="AP41">
        <f t="shared" si="9"/>
        <v>0</v>
      </c>
      <c r="AT41" s="96" t="str">
        <f>IF(CNGE_2023_M1_Secc5!M70="","",CNGE_2023_M1_Secc5!M70)</f>
        <v/>
      </c>
      <c r="AU41" s="96"/>
    </row>
    <row r="42" spans="1:47">
      <c r="A42" s="8"/>
      <c r="B42" s="8"/>
      <c r="C42" s="49" t="s">
        <v>75</v>
      </c>
      <c r="D42" s="322" t="str">
        <f t="shared" si="0"/>
        <v/>
      </c>
      <c r="E42" s="323"/>
      <c r="F42" s="323"/>
      <c r="G42" s="323"/>
      <c r="H42" s="323"/>
      <c r="I42" s="323"/>
      <c r="J42" s="324"/>
      <c r="K42" s="364"/>
      <c r="L42" s="365"/>
      <c r="M42" s="364"/>
      <c r="N42" s="365"/>
      <c r="O42" s="364"/>
      <c r="P42" s="365"/>
      <c r="Q42" s="364"/>
      <c r="R42" s="365"/>
      <c r="S42" s="364"/>
      <c r="T42" s="365"/>
      <c r="U42" s="364"/>
      <c r="V42" s="365"/>
      <c r="W42" s="364"/>
      <c r="X42" s="365"/>
      <c r="Y42" s="364"/>
      <c r="Z42" s="365"/>
      <c r="AA42" s="364"/>
      <c r="AB42" s="365"/>
      <c r="AC42" s="364"/>
      <c r="AD42" s="365"/>
      <c r="AG42" s="8">
        <f t="shared" si="1"/>
        <v>0</v>
      </c>
      <c r="AH42" s="8">
        <f t="shared" si="2"/>
        <v>0</v>
      </c>
      <c r="AI42" s="8">
        <f t="shared" si="3"/>
        <v>0</v>
      </c>
      <c r="AJ42" s="8">
        <f t="shared" si="4"/>
        <v>0</v>
      </c>
      <c r="AK42">
        <f t="shared" si="5"/>
        <v>0</v>
      </c>
      <c r="AL42" s="8">
        <f t="shared" si="6"/>
        <v>0</v>
      </c>
      <c r="AM42" s="8">
        <f t="shared" si="7"/>
        <v>0</v>
      </c>
      <c r="AN42" s="8">
        <f>IF(AND(COUNTIF(AA35:AB43,7)&gt;0,F45=""),1,0)</f>
        <v>0</v>
      </c>
      <c r="AO42">
        <f t="shared" si="8"/>
        <v>0</v>
      </c>
      <c r="AP42">
        <f t="shared" si="9"/>
        <v>0</v>
      </c>
      <c r="AT42" s="96" t="str">
        <f>IF(CNGE_2023_M1_Secc5!S70="","",CNGE_2023_M1_Secc5!S70)</f>
        <v/>
      </c>
      <c r="AU42" s="96"/>
    </row>
    <row r="43" spans="1:47">
      <c r="A43" s="8"/>
      <c r="B43" s="8"/>
      <c r="C43" s="49" t="s">
        <v>76</v>
      </c>
      <c r="D43" s="322" t="str">
        <f t="shared" si="0"/>
        <v/>
      </c>
      <c r="E43" s="323"/>
      <c r="F43" s="323"/>
      <c r="G43" s="323"/>
      <c r="H43" s="323"/>
      <c r="I43" s="323"/>
      <c r="J43" s="324"/>
      <c r="K43" s="364"/>
      <c r="L43" s="365"/>
      <c r="M43" s="364"/>
      <c r="N43" s="365"/>
      <c r="O43" s="364"/>
      <c r="P43" s="365"/>
      <c r="Q43" s="364"/>
      <c r="R43" s="365"/>
      <c r="S43" s="364"/>
      <c r="T43" s="365"/>
      <c r="U43" s="364"/>
      <c r="V43" s="365"/>
      <c r="W43" s="364"/>
      <c r="X43" s="365"/>
      <c r="Y43" s="364"/>
      <c r="Z43" s="365"/>
      <c r="AA43" s="364"/>
      <c r="AB43" s="365"/>
      <c r="AC43" s="364"/>
      <c r="AD43" s="365"/>
      <c r="AG43" s="8">
        <f t="shared" si="1"/>
        <v>0</v>
      </c>
      <c r="AH43" s="8">
        <f t="shared" si="2"/>
        <v>0</v>
      </c>
      <c r="AI43" s="8">
        <f t="shared" si="3"/>
        <v>0</v>
      </c>
      <c r="AJ43" s="8">
        <f t="shared" si="4"/>
        <v>0</v>
      </c>
      <c r="AK43">
        <f t="shared" si="5"/>
        <v>0</v>
      </c>
      <c r="AL43" s="8">
        <f t="shared" si="6"/>
        <v>0</v>
      </c>
      <c r="AM43" s="8">
        <f t="shared" si="7"/>
        <v>0</v>
      </c>
      <c r="AN43">
        <f>IF(AND(COUNTIF(AA35:AB43,7)=0,F45&lt;&gt;""),1,0)</f>
        <v>0</v>
      </c>
      <c r="AO43">
        <f t="shared" si="8"/>
        <v>0</v>
      </c>
      <c r="AP43">
        <f t="shared" si="9"/>
        <v>0</v>
      </c>
      <c r="AT43" s="96" t="str">
        <f>IF(CNGE_2023_M1_Secc5!Y70="","",CNGE_2023_M1_Secc5!Y70)</f>
        <v/>
      </c>
      <c r="AU43" s="96"/>
    </row>
    <row r="44" spans="1:47" ht="1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G44" s="106">
        <f>SUM(AG35:AG43)</f>
        <v>0</v>
      </c>
      <c r="AH44" s="106">
        <f t="shared" ref="AH44:AO44" si="10">SUM(AH35:AH43)</f>
        <v>0</v>
      </c>
      <c r="AI44" s="106">
        <f t="shared" si="10"/>
        <v>0</v>
      </c>
      <c r="AJ44" s="106">
        <f t="shared" si="10"/>
        <v>0</v>
      </c>
      <c r="AK44" s="106">
        <f t="shared" si="10"/>
        <v>0</v>
      </c>
      <c r="AL44" s="106">
        <f t="shared" si="10"/>
        <v>0</v>
      </c>
      <c r="AM44" s="106">
        <f t="shared" si="10"/>
        <v>0</v>
      </c>
      <c r="AN44" s="106">
        <f>AN42+AN43</f>
        <v>0</v>
      </c>
      <c r="AO44" s="106">
        <f t="shared" si="10"/>
        <v>0</v>
      </c>
      <c r="AP44" s="106">
        <f>SUM(AP35:AP43)</f>
        <v>0</v>
      </c>
    </row>
    <row r="45" spans="1:47" ht="45" customHeight="1">
      <c r="A45" s="74"/>
      <c r="B45" s="107"/>
      <c r="C45" s="366" t="s">
        <v>1412</v>
      </c>
      <c r="D45" s="366"/>
      <c r="E45" s="366"/>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G45" s="109">
        <f>COUNTIF($AA$35:$AB$43,7)</f>
        <v>0</v>
      </c>
      <c r="AI45" s="96">
        <f>+AI44+AH44</f>
        <v>0</v>
      </c>
      <c r="AK45" s="96">
        <f>AJ44+AK44</f>
        <v>0</v>
      </c>
      <c r="AM45" s="96">
        <f>AM44+AL44</f>
        <v>0</v>
      </c>
      <c r="AP45" s="96">
        <f>AG44+AP44</f>
        <v>0</v>
      </c>
    </row>
    <row r="46" spans="1:47" ht="1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47" ht="15" customHeight="1">
      <c r="A47" s="110"/>
      <c r="B47" s="8"/>
      <c r="C47" s="259" t="s">
        <v>403</v>
      </c>
      <c r="D47" s="259"/>
      <c r="E47" s="259"/>
      <c r="F47" s="259"/>
      <c r="G47" s="259"/>
      <c r="H47" s="259"/>
      <c r="I47" s="259"/>
      <c r="J47" s="259"/>
      <c r="K47" s="111"/>
      <c r="L47" s="325" t="s">
        <v>404</v>
      </c>
      <c r="M47" s="325"/>
      <c r="N47" s="325"/>
      <c r="O47" s="325"/>
      <c r="P47" s="325"/>
      <c r="Q47" s="325"/>
      <c r="R47" s="325"/>
      <c r="S47" s="325"/>
      <c r="T47" s="325"/>
      <c r="U47" s="325"/>
      <c r="V47" s="325"/>
      <c r="W47" s="325"/>
      <c r="X47" s="325"/>
      <c r="Y47" s="325"/>
      <c r="Z47" s="325"/>
      <c r="AA47" s="325"/>
      <c r="AB47" s="325"/>
      <c r="AC47" s="325"/>
      <c r="AD47" s="325"/>
    </row>
    <row r="48" spans="1:47" ht="15" customHeight="1">
      <c r="A48" s="110"/>
      <c r="B48" s="8"/>
      <c r="C48" s="49" t="s">
        <v>68</v>
      </c>
      <c r="D48" s="463" t="s">
        <v>405</v>
      </c>
      <c r="E48" s="463"/>
      <c r="F48" s="463"/>
      <c r="G48" s="463"/>
      <c r="H48" s="463"/>
      <c r="I48" s="463"/>
      <c r="J48" s="463"/>
      <c r="K48" s="55"/>
      <c r="L48" s="112" t="s">
        <v>68</v>
      </c>
      <c r="M48" s="463" t="s">
        <v>217</v>
      </c>
      <c r="N48" s="463"/>
      <c r="O48" s="463"/>
      <c r="P48" s="463"/>
      <c r="Q48" s="463"/>
      <c r="R48" s="463"/>
      <c r="S48" s="463"/>
      <c r="T48" s="463"/>
      <c r="U48" s="463"/>
      <c r="V48" s="463"/>
      <c r="W48" s="463"/>
      <c r="X48" s="463"/>
      <c r="Y48" s="463"/>
      <c r="Z48" s="463"/>
      <c r="AA48" s="463"/>
      <c r="AB48" s="463"/>
      <c r="AC48" s="463"/>
      <c r="AD48" s="463"/>
    </row>
    <row r="49" spans="1:30" ht="15" customHeight="1">
      <c r="A49" s="110"/>
      <c r="B49" s="8"/>
      <c r="C49" s="49" t="s">
        <v>69</v>
      </c>
      <c r="D49" s="463" t="s">
        <v>406</v>
      </c>
      <c r="E49" s="463"/>
      <c r="F49" s="463"/>
      <c r="G49" s="463"/>
      <c r="H49" s="463"/>
      <c r="I49" s="463"/>
      <c r="J49" s="463"/>
      <c r="K49" s="55"/>
      <c r="L49" s="113" t="s">
        <v>69</v>
      </c>
      <c r="M49" s="463" t="s">
        <v>407</v>
      </c>
      <c r="N49" s="463"/>
      <c r="O49" s="463"/>
      <c r="P49" s="463"/>
      <c r="Q49" s="463"/>
      <c r="R49" s="463"/>
      <c r="S49" s="463"/>
      <c r="T49" s="463"/>
      <c r="U49" s="463"/>
      <c r="V49" s="463"/>
      <c r="W49" s="463"/>
      <c r="X49" s="463"/>
      <c r="Y49" s="463"/>
      <c r="Z49" s="463"/>
      <c r="AA49" s="463"/>
      <c r="AB49" s="463"/>
      <c r="AC49" s="463"/>
      <c r="AD49" s="463"/>
    </row>
    <row r="50" spans="1:30" ht="24" customHeight="1">
      <c r="A50" s="110"/>
      <c r="B50" s="8"/>
      <c r="C50" s="49" t="s">
        <v>75</v>
      </c>
      <c r="D50" s="463" t="s">
        <v>408</v>
      </c>
      <c r="E50" s="463"/>
      <c r="F50" s="463"/>
      <c r="G50" s="463"/>
      <c r="H50" s="463"/>
      <c r="I50" s="463"/>
      <c r="J50" s="463"/>
      <c r="K50" s="55"/>
      <c r="L50" s="113" t="s">
        <v>70</v>
      </c>
      <c r="M50" s="463" t="s">
        <v>443</v>
      </c>
      <c r="N50" s="463"/>
      <c r="O50" s="463"/>
      <c r="P50" s="463"/>
      <c r="Q50" s="463"/>
      <c r="R50" s="463"/>
      <c r="S50" s="463"/>
      <c r="T50" s="463"/>
      <c r="U50" s="463"/>
      <c r="V50" s="463"/>
      <c r="W50" s="463"/>
      <c r="X50" s="463"/>
      <c r="Y50" s="463"/>
      <c r="Z50" s="463"/>
      <c r="AA50" s="463"/>
      <c r="AB50" s="463"/>
      <c r="AC50" s="463"/>
      <c r="AD50" s="463"/>
    </row>
    <row r="51" spans="1:30" ht="15" customHeight="1">
      <c r="A51" s="110"/>
      <c r="B51" s="8"/>
      <c r="C51" s="49" t="s">
        <v>76</v>
      </c>
      <c r="D51" s="463" t="s">
        <v>369</v>
      </c>
      <c r="E51" s="463"/>
      <c r="F51" s="463"/>
      <c r="G51" s="463"/>
      <c r="H51" s="463"/>
      <c r="I51" s="463"/>
      <c r="J51" s="463"/>
      <c r="K51" s="55"/>
      <c r="L51" s="113" t="s">
        <v>71</v>
      </c>
      <c r="M51" s="463" t="s">
        <v>409</v>
      </c>
      <c r="N51" s="463"/>
      <c r="O51" s="463"/>
      <c r="P51" s="463"/>
      <c r="Q51" s="463"/>
      <c r="R51" s="463"/>
      <c r="S51" s="463"/>
      <c r="T51" s="463"/>
      <c r="U51" s="463"/>
      <c r="V51" s="463"/>
      <c r="W51" s="463"/>
      <c r="X51" s="463"/>
      <c r="Y51" s="463"/>
      <c r="Z51" s="463"/>
      <c r="AA51" s="463"/>
      <c r="AB51" s="463"/>
      <c r="AC51" s="463"/>
      <c r="AD51" s="463"/>
    </row>
    <row r="52" spans="1:30" ht="15" customHeight="1">
      <c r="A52" s="110"/>
      <c r="B52" s="8"/>
      <c r="C52" s="111"/>
      <c r="D52" s="111"/>
      <c r="E52" s="111"/>
      <c r="F52" s="111"/>
      <c r="G52" s="111"/>
      <c r="H52" s="111"/>
      <c r="I52" s="111"/>
      <c r="J52" s="111"/>
      <c r="K52" s="12"/>
      <c r="L52" s="113" t="s">
        <v>72</v>
      </c>
      <c r="M52" s="463" t="s">
        <v>410</v>
      </c>
      <c r="N52" s="463"/>
      <c r="O52" s="463"/>
      <c r="P52" s="463"/>
      <c r="Q52" s="463"/>
      <c r="R52" s="463"/>
      <c r="S52" s="463"/>
      <c r="T52" s="463"/>
      <c r="U52" s="463"/>
      <c r="V52" s="463"/>
      <c r="W52" s="463"/>
      <c r="X52" s="463"/>
      <c r="Y52" s="463"/>
      <c r="Z52" s="463"/>
      <c r="AA52" s="463"/>
      <c r="AB52" s="463"/>
      <c r="AC52" s="463"/>
      <c r="AD52" s="463"/>
    </row>
    <row r="53" spans="1:30" ht="15" customHeight="1">
      <c r="A53" s="110"/>
      <c r="B53" s="8"/>
      <c r="C53" s="256" t="s">
        <v>411</v>
      </c>
      <c r="D53" s="257"/>
      <c r="E53" s="257"/>
      <c r="F53" s="257"/>
      <c r="G53" s="257"/>
      <c r="H53" s="257"/>
      <c r="I53" s="257"/>
      <c r="J53" s="258"/>
      <c r="K53" s="111"/>
      <c r="L53" s="113" t="s">
        <v>73</v>
      </c>
      <c r="M53" s="463" t="s">
        <v>225</v>
      </c>
      <c r="N53" s="463"/>
      <c r="O53" s="463"/>
      <c r="P53" s="463"/>
      <c r="Q53" s="463"/>
      <c r="R53" s="463"/>
      <c r="S53" s="463"/>
      <c r="T53" s="463"/>
      <c r="U53" s="463"/>
      <c r="V53" s="463"/>
      <c r="W53" s="463"/>
      <c r="X53" s="463"/>
      <c r="Y53" s="463"/>
      <c r="Z53" s="463"/>
      <c r="AA53" s="463"/>
      <c r="AB53" s="463"/>
      <c r="AC53" s="463"/>
      <c r="AD53" s="463"/>
    </row>
    <row r="54" spans="1:30" ht="15" customHeight="1">
      <c r="A54" s="110"/>
      <c r="B54" s="8"/>
      <c r="C54" s="49" t="s">
        <v>68</v>
      </c>
      <c r="D54" s="437" t="s">
        <v>412</v>
      </c>
      <c r="E54" s="438"/>
      <c r="F54" s="438"/>
      <c r="G54" s="438"/>
      <c r="H54" s="438"/>
      <c r="I54" s="438"/>
      <c r="J54" s="439"/>
      <c r="K54" s="55"/>
      <c r="L54" s="113" t="s">
        <v>74</v>
      </c>
      <c r="M54" s="463" t="s">
        <v>413</v>
      </c>
      <c r="N54" s="463"/>
      <c r="O54" s="463"/>
      <c r="P54" s="463"/>
      <c r="Q54" s="463"/>
      <c r="R54" s="463"/>
      <c r="S54" s="463"/>
      <c r="T54" s="463"/>
      <c r="U54" s="463"/>
      <c r="V54" s="463"/>
      <c r="W54" s="463"/>
      <c r="X54" s="463"/>
      <c r="Y54" s="463"/>
      <c r="Z54" s="463"/>
      <c r="AA54" s="463"/>
      <c r="AB54" s="463"/>
      <c r="AC54" s="463"/>
      <c r="AD54" s="463"/>
    </row>
    <row r="55" spans="1:30" ht="15" customHeight="1">
      <c r="A55" s="110"/>
      <c r="B55" s="8"/>
      <c r="C55" s="49" t="s">
        <v>69</v>
      </c>
      <c r="D55" s="437" t="s">
        <v>414</v>
      </c>
      <c r="E55" s="438"/>
      <c r="F55" s="438"/>
      <c r="G55" s="438"/>
      <c r="H55" s="438"/>
      <c r="I55" s="438"/>
      <c r="J55" s="439"/>
      <c r="K55" s="55"/>
      <c r="L55" s="113" t="s">
        <v>75</v>
      </c>
      <c r="M55" s="463" t="s">
        <v>415</v>
      </c>
      <c r="N55" s="463"/>
      <c r="O55" s="463"/>
      <c r="P55" s="463"/>
      <c r="Q55" s="463"/>
      <c r="R55" s="463"/>
      <c r="S55" s="463"/>
      <c r="T55" s="463"/>
      <c r="U55" s="463"/>
      <c r="V55" s="463"/>
      <c r="W55" s="463"/>
      <c r="X55" s="463"/>
      <c r="Y55" s="463"/>
      <c r="Z55" s="463"/>
      <c r="AA55" s="463"/>
      <c r="AB55" s="463"/>
      <c r="AC55" s="463"/>
      <c r="AD55" s="463"/>
    </row>
    <row r="56" spans="1:30" ht="15" customHeight="1">
      <c r="A56" s="110"/>
      <c r="B56" s="8"/>
      <c r="C56" s="49" t="s">
        <v>70</v>
      </c>
      <c r="D56" s="437" t="s">
        <v>416</v>
      </c>
      <c r="E56" s="438"/>
      <c r="F56" s="438"/>
      <c r="G56" s="438"/>
      <c r="H56" s="438"/>
      <c r="I56" s="438"/>
      <c r="J56" s="439"/>
      <c r="K56" s="55"/>
      <c r="L56" s="113" t="s">
        <v>76</v>
      </c>
      <c r="M56" s="463" t="s">
        <v>417</v>
      </c>
      <c r="N56" s="463"/>
      <c r="O56" s="463"/>
      <c r="P56" s="463"/>
      <c r="Q56" s="463"/>
      <c r="R56" s="463"/>
      <c r="S56" s="463"/>
      <c r="T56" s="463"/>
      <c r="U56" s="463"/>
      <c r="V56" s="463"/>
      <c r="W56" s="463"/>
      <c r="X56" s="463"/>
      <c r="Y56" s="463"/>
      <c r="Z56" s="463"/>
      <c r="AA56" s="463"/>
      <c r="AB56" s="463"/>
      <c r="AC56" s="463"/>
      <c r="AD56" s="463"/>
    </row>
    <row r="57" spans="1:30" ht="24" customHeight="1">
      <c r="A57" s="110"/>
      <c r="B57" s="8"/>
      <c r="C57" s="49" t="s">
        <v>71</v>
      </c>
      <c r="D57" s="437" t="s">
        <v>418</v>
      </c>
      <c r="E57" s="438"/>
      <c r="F57" s="438"/>
      <c r="G57" s="438"/>
      <c r="H57" s="438"/>
      <c r="I57" s="438"/>
      <c r="J57" s="439"/>
      <c r="K57" s="55"/>
      <c r="L57" s="113" t="s">
        <v>77</v>
      </c>
      <c r="M57" s="463" t="s">
        <v>419</v>
      </c>
      <c r="N57" s="463"/>
      <c r="O57" s="463"/>
      <c r="P57" s="463"/>
      <c r="Q57" s="463"/>
      <c r="R57" s="463"/>
      <c r="S57" s="463"/>
      <c r="T57" s="463"/>
      <c r="U57" s="463"/>
      <c r="V57" s="463"/>
      <c r="W57" s="463"/>
      <c r="X57" s="463"/>
      <c r="Y57" s="463"/>
      <c r="Z57" s="463"/>
      <c r="AA57" s="463"/>
      <c r="AB57" s="463"/>
      <c r="AC57" s="463"/>
      <c r="AD57" s="463"/>
    </row>
    <row r="58" spans="1:30" ht="24" customHeight="1">
      <c r="A58" s="110"/>
      <c r="B58" s="8"/>
      <c r="C58" s="49" t="s">
        <v>72</v>
      </c>
      <c r="D58" s="463" t="s">
        <v>420</v>
      </c>
      <c r="E58" s="463"/>
      <c r="F58" s="463"/>
      <c r="G58" s="463"/>
      <c r="H58" s="463"/>
      <c r="I58" s="463"/>
      <c r="J58" s="463"/>
      <c r="K58" s="55"/>
      <c r="L58" s="113" t="s">
        <v>78</v>
      </c>
      <c r="M58" s="463" t="s">
        <v>421</v>
      </c>
      <c r="N58" s="463"/>
      <c r="O58" s="463"/>
      <c r="P58" s="463"/>
      <c r="Q58" s="463"/>
      <c r="R58" s="463"/>
      <c r="S58" s="463"/>
      <c r="T58" s="463"/>
      <c r="U58" s="463"/>
      <c r="V58" s="463"/>
      <c r="W58" s="463"/>
      <c r="X58" s="463"/>
      <c r="Y58" s="463"/>
      <c r="Z58" s="463"/>
      <c r="AA58" s="463"/>
      <c r="AB58" s="463"/>
      <c r="AC58" s="463"/>
      <c r="AD58" s="463"/>
    </row>
    <row r="59" spans="1:30" ht="24" customHeight="1">
      <c r="A59" s="110"/>
      <c r="B59" s="8"/>
      <c r="C59" s="49" t="s">
        <v>73</v>
      </c>
      <c r="D59" s="463" t="s">
        <v>422</v>
      </c>
      <c r="E59" s="463"/>
      <c r="F59" s="463"/>
      <c r="G59" s="463"/>
      <c r="H59" s="463"/>
      <c r="I59" s="463"/>
      <c r="J59" s="463"/>
      <c r="K59" s="55"/>
      <c r="L59" s="113" t="s">
        <v>79</v>
      </c>
      <c r="M59" s="463" t="s">
        <v>423</v>
      </c>
      <c r="N59" s="463"/>
      <c r="O59" s="463"/>
      <c r="P59" s="463"/>
      <c r="Q59" s="463"/>
      <c r="R59" s="463"/>
      <c r="S59" s="463"/>
      <c r="T59" s="463"/>
      <c r="U59" s="463"/>
      <c r="V59" s="463"/>
      <c r="W59" s="463"/>
      <c r="X59" s="463"/>
      <c r="Y59" s="463"/>
      <c r="Z59" s="463"/>
      <c r="AA59" s="463"/>
      <c r="AB59" s="463"/>
      <c r="AC59" s="463"/>
      <c r="AD59" s="463"/>
    </row>
    <row r="60" spans="1:30" ht="24" customHeight="1">
      <c r="A60" s="110"/>
      <c r="B60" s="8"/>
      <c r="C60" s="49" t="s">
        <v>74</v>
      </c>
      <c r="D60" s="463" t="s">
        <v>424</v>
      </c>
      <c r="E60" s="463"/>
      <c r="F60" s="463"/>
      <c r="G60" s="463"/>
      <c r="H60" s="463"/>
      <c r="I60" s="463"/>
      <c r="J60" s="463"/>
      <c r="K60" s="55"/>
      <c r="L60" s="113" t="s">
        <v>80</v>
      </c>
      <c r="M60" s="463" t="s">
        <v>425</v>
      </c>
      <c r="N60" s="463"/>
      <c r="O60" s="463"/>
      <c r="P60" s="463"/>
      <c r="Q60" s="463"/>
      <c r="R60" s="463"/>
      <c r="S60" s="463"/>
      <c r="T60" s="463"/>
      <c r="U60" s="463"/>
      <c r="V60" s="463"/>
      <c r="W60" s="463"/>
      <c r="X60" s="463"/>
      <c r="Y60" s="463"/>
      <c r="Z60" s="463"/>
      <c r="AA60" s="463"/>
      <c r="AB60" s="463"/>
      <c r="AC60" s="463"/>
      <c r="AD60" s="463"/>
    </row>
    <row r="61" spans="1:30" ht="15" customHeight="1">
      <c r="A61" s="110"/>
      <c r="B61" s="8"/>
      <c r="C61" s="49" t="s">
        <v>75</v>
      </c>
      <c r="D61" s="463" t="s">
        <v>426</v>
      </c>
      <c r="E61" s="463"/>
      <c r="F61" s="463"/>
      <c r="G61" s="463"/>
      <c r="H61" s="463"/>
      <c r="I61" s="463"/>
      <c r="J61" s="463"/>
      <c r="K61" s="55"/>
      <c r="L61" s="113" t="s">
        <v>81</v>
      </c>
      <c r="M61" s="463" t="s">
        <v>427</v>
      </c>
      <c r="N61" s="463"/>
      <c r="O61" s="463"/>
      <c r="P61" s="463"/>
      <c r="Q61" s="463"/>
      <c r="R61" s="463"/>
      <c r="S61" s="463"/>
      <c r="T61" s="463"/>
      <c r="U61" s="463"/>
      <c r="V61" s="463"/>
      <c r="W61" s="463"/>
      <c r="X61" s="463"/>
      <c r="Y61" s="463"/>
      <c r="Z61" s="463"/>
      <c r="AA61" s="463"/>
      <c r="AB61" s="463"/>
      <c r="AC61" s="463"/>
      <c r="AD61" s="463"/>
    </row>
    <row r="62" spans="1:30" ht="15" customHeight="1">
      <c r="A62" s="110"/>
      <c r="B62" s="8"/>
      <c r="C62" s="113" t="s">
        <v>76</v>
      </c>
      <c r="D62" s="463" t="s">
        <v>369</v>
      </c>
      <c r="E62" s="463"/>
      <c r="F62" s="463"/>
      <c r="G62" s="463"/>
      <c r="H62" s="463"/>
      <c r="I62" s="463"/>
      <c r="J62" s="463"/>
      <c r="K62" s="55"/>
      <c r="L62" s="113" t="s">
        <v>82</v>
      </c>
      <c r="M62" s="463" t="s">
        <v>428</v>
      </c>
      <c r="N62" s="463"/>
      <c r="O62" s="463"/>
      <c r="P62" s="463"/>
      <c r="Q62" s="463"/>
      <c r="R62" s="463"/>
      <c r="S62" s="463"/>
      <c r="T62" s="463"/>
      <c r="U62" s="463"/>
      <c r="V62" s="463"/>
      <c r="W62" s="463"/>
      <c r="X62" s="463"/>
      <c r="Y62" s="463"/>
      <c r="Z62" s="463"/>
      <c r="AA62" s="463"/>
      <c r="AB62" s="463"/>
      <c r="AC62" s="463"/>
      <c r="AD62" s="463"/>
    </row>
    <row r="63" spans="1:30" ht="24" customHeight="1">
      <c r="A63" s="110"/>
      <c r="B63" s="8"/>
      <c r="C63" s="12"/>
      <c r="D63" s="12"/>
      <c r="E63" s="12"/>
      <c r="F63" s="12"/>
      <c r="G63" s="12"/>
      <c r="H63" s="12"/>
      <c r="I63" s="12"/>
      <c r="J63" s="12"/>
      <c r="K63" s="55"/>
      <c r="L63" s="113" t="s">
        <v>83</v>
      </c>
      <c r="M63" s="463" t="s">
        <v>1415</v>
      </c>
      <c r="N63" s="463"/>
      <c r="O63" s="463"/>
      <c r="P63" s="463"/>
      <c r="Q63" s="463"/>
      <c r="R63" s="463"/>
      <c r="S63" s="463"/>
      <c r="T63" s="463"/>
      <c r="U63" s="463"/>
      <c r="V63" s="463"/>
      <c r="W63" s="463"/>
      <c r="X63" s="463"/>
      <c r="Y63" s="463"/>
      <c r="Z63" s="463"/>
      <c r="AA63" s="463"/>
      <c r="AB63" s="463"/>
      <c r="AC63" s="463"/>
      <c r="AD63" s="463"/>
    </row>
    <row r="64" spans="1:30" ht="24" customHeight="1">
      <c r="A64" s="110"/>
      <c r="B64" s="8"/>
      <c r="C64" s="259" t="s">
        <v>429</v>
      </c>
      <c r="D64" s="259"/>
      <c r="E64" s="259"/>
      <c r="F64" s="259"/>
      <c r="G64" s="259"/>
      <c r="H64" s="259"/>
      <c r="I64" s="259"/>
      <c r="J64" s="259"/>
      <c r="K64" s="111"/>
      <c r="L64" s="113" t="s">
        <v>84</v>
      </c>
      <c r="M64" s="463" t="s">
        <v>431</v>
      </c>
      <c r="N64" s="463"/>
      <c r="O64" s="463"/>
      <c r="P64" s="463"/>
      <c r="Q64" s="463"/>
      <c r="R64" s="463"/>
      <c r="S64" s="463"/>
      <c r="T64" s="463"/>
      <c r="U64" s="463"/>
      <c r="V64" s="463"/>
      <c r="W64" s="463"/>
      <c r="X64" s="463"/>
      <c r="Y64" s="463"/>
      <c r="Z64" s="463"/>
      <c r="AA64" s="463"/>
      <c r="AB64" s="463"/>
      <c r="AC64" s="463"/>
      <c r="AD64" s="463"/>
    </row>
    <row r="65" spans="1:30" ht="24" customHeight="1">
      <c r="A65" s="110"/>
      <c r="B65" s="8"/>
      <c r="C65" s="49" t="s">
        <v>68</v>
      </c>
      <c r="D65" s="437" t="s">
        <v>430</v>
      </c>
      <c r="E65" s="438"/>
      <c r="F65" s="438"/>
      <c r="G65" s="438"/>
      <c r="H65" s="438"/>
      <c r="I65" s="438"/>
      <c r="J65" s="439"/>
      <c r="K65" s="55"/>
      <c r="L65" s="113" t="s">
        <v>85</v>
      </c>
      <c r="M65" s="463" t="s">
        <v>1416</v>
      </c>
      <c r="N65" s="463"/>
      <c r="O65" s="463"/>
      <c r="P65" s="463"/>
      <c r="Q65" s="463"/>
      <c r="R65" s="463"/>
      <c r="S65" s="463"/>
      <c r="T65" s="463"/>
      <c r="U65" s="463"/>
      <c r="V65" s="463"/>
      <c r="W65" s="463"/>
      <c r="X65" s="463"/>
      <c r="Y65" s="463"/>
      <c r="Z65" s="463"/>
      <c r="AA65" s="463"/>
      <c r="AB65" s="463"/>
      <c r="AC65" s="463"/>
      <c r="AD65" s="463"/>
    </row>
    <row r="66" spans="1:30" ht="24" customHeight="1">
      <c r="A66" s="110"/>
      <c r="B66" s="8"/>
      <c r="C66" s="49" t="s">
        <v>69</v>
      </c>
      <c r="D66" s="437" t="s">
        <v>432</v>
      </c>
      <c r="E66" s="438"/>
      <c r="F66" s="438"/>
      <c r="G66" s="438"/>
      <c r="H66" s="438"/>
      <c r="I66" s="438"/>
      <c r="J66" s="439"/>
      <c r="K66" s="55"/>
      <c r="L66" s="113" t="s">
        <v>86</v>
      </c>
      <c r="M66" s="463" t="s">
        <v>435</v>
      </c>
      <c r="N66" s="463"/>
      <c r="O66" s="463"/>
      <c r="P66" s="463"/>
      <c r="Q66" s="463"/>
      <c r="R66" s="463"/>
      <c r="S66" s="463"/>
      <c r="T66" s="463"/>
      <c r="U66" s="463"/>
      <c r="V66" s="463"/>
      <c r="W66" s="463"/>
      <c r="X66" s="463"/>
      <c r="Y66" s="463"/>
      <c r="Z66" s="463"/>
      <c r="AA66" s="463"/>
      <c r="AB66" s="463"/>
      <c r="AC66" s="463"/>
      <c r="AD66" s="463"/>
    </row>
    <row r="67" spans="1:30" ht="15" customHeight="1">
      <c r="A67" s="110"/>
      <c r="B67" s="8"/>
      <c r="C67" s="49" t="s">
        <v>70</v>
      </c>
      <c r="D67" s="437" t="s">
        <v>433</v>
      </c>
      <c r="E67" s="438"/>
      <c r="F67" s="438"/>
      <c r="G67" s="438"/>
      <c r="H67" s="438"/>
      <c r="I67" s="438"/>
      <c r="J67" s="439"/>
      <c r="K67" s="55"/>
      <c r="L67" s="113" t="s">
        <v>87</v>
      </c>
      <c r="M67" s="463" t="s">
        <v>436</v>
      </c>
      <c r="N67" s="463"/>
      <c r="O67" s="463"/>
      <c r="P67" s="463"/>
      <c r="Q67" s="463"/>
      <c r="R67" s="463"/>
      <c r="S67" s="463"/>
      <c r="T67" s="463"/>
      <c r="U67" s="463"/>
      <c r="V67" s="463"/>
      <c r="W67" s="463"/>
      <c r="X67" s="463"/>
      <c r="Y67" s="463"/>
      <c r="Z67" s="463"/>
      <c r="AA67" s="463"/>
      <c r="AB67" s="463"/>
      <c r="AC67" s="463"/>
      <c r="AD67" s="463"/>
    </row>
    <row r="68" spans="1:30" ht="15" customHeight="1">
      <c r="A68" s="110"/>
      <c r="B68" s="8"/>
      <c r="C68" s="49" t="s">
        <v>71</v>
      </c>
      <c r="D68" s="437" t="s">
        <v>434</v>
      </c>
      <c r="E68" s="438"/>
      <c r="F68" s="438"/>
      <c r="G68" s="438"/>
      <c r="H68" s="438"/>
      <c r="I68" s="438"/>
      <c r="J68" s="439"/>
      <c r="K68" s="55"/>
      <c r="L68" s="113" t="s">
        <v>88</v>
      </c>
      <c r="M68" s="463" t="s">
        <v>437</v>
      </c>
      <c r="N68" s="463"/>
      <c r="O68" s="463"/>
      <c r="P68" s="463"/>
      <c r="Q68" s="463"/>
      <c r="R68" s="463"/>
      <c r="S68" s="463"/>
      <c r="T68" s="463"/>
      <c r="U68" s="463"/>
      <c r="V68" s="463"/>
      <c r="W68" s="463"/>
      <c r="X68" s="463"/>
      <c r="Y68" s="463"/>
      <c r="Z68" s="463"/>
      <c r="AA68" s="463"/>
      <c r="AB68" s="463"/>
      <c r="AC68" s="463"/>
      <c r="AD68" s="463"/>
    </row>
    <row r="69" spans="1:30" ht="15" customHeight="1">
      <c r="A69" s="110"/>
      <c r="B69" s="8"/>
      <c r="C69" s="49" t="s">
        <v>75</v>
      </c>
      <c r="D69" s="437" t="s">
        <v>213</v>
      </c>
      <c r="E69" s="438"/>
      <c r="F69" s="438"/>
      <c r="G69" s="438"/>
      <c r="H69" s="438"/>
      <c r="I69" s="438"/>
      <c r="J69" s="439"/>
      <c r="K69" s="55"/>
      <c r="L69" s="113" t="s">
        <v>89</v>
      </c>
      <c r="M69" s="463" t="s">
        <v>438</v>
      </c>
      <c r="N69" s="463"/>
      <c r="O69" s="463"/>
      <c r="P69" s="463"/>
      <c r="Q69" s="463"/>
      <c r="R69" s="463"/>
      <c r="S69" s="463"/>
      <c r="T69" s="463"/>
      <c r="U69" s="463"/>
      <c r="V69" s="463"/>
      <c r="W69" s="463"/>
      <c r="X69" s="463"/>
      <c r="Y69" s="463"/>
      <c r="Z69" s="463"/>
      <c r="AA69" s="463"/>
      <c r="AB69" s="463"/>
      <c r="AC69" s="463"/>
      <c r="AD69" s="463"/>
    </row>
    <row r="70" spans="1:30" ht="15" customHeight="1">
      <c r="A70" s="110"/>
      <c r="B70" s="8"/>
      <c r="C70" s="49" t="s">
        <v>76</v>
      </c>
      <c r="D70" s="437" t="s">
        <v>369</v>
      </c>
      <c r="E70" s="438"/>
      <c r="F70" s="438"/>
      <c r="G70" s="438"/>
      <c r="H70" s="438"/>
      <c r="I70" s="438"/>
      <c r="J70" s="439"/>
      <c r="K70" s="55"/>
      <c r="L70" s="113" t="s">
        <v>90</v>
      </c>
      <c r="M70" s="463" t="s">
        <v>440</v>
      </c>
      <c r="N70" s="463"/>
      <c r="O70" s="463"/>
      <c r="P70" s="463"/>
      <c r="Q70" s="463"/>
      <c r="R70" s="463"/>
      <c r="S70" s="463"/>
      <c r="T70" s="463"/>
      <c r="U70" s="463"/>
      <c r="V70" s="463"/>
      <c r="W70" s="463"/>
      <c r="X70" s="463"/>
      <c r="Y70" s="463"/>
      <c r="Z70" s="463"/>
      <c r="AA70" s="463"/>
      <c r="AB70" s="463"/>
      <c r="AC70" s="463"/>
      <c r="AD70" s="463"/>
    </row>
    <row r="71" spans="1:30" ht="15" customHeight="1">
      <c r="A71" s="110"/>
      <c r="B71" s="8"/>
      <c r="C71" s="114"/>
      <c r="D71" s="115"/>
      <c r="E71" s="115"/>
      <c r="F71" s="115"/>
      <c r="G71" s="115"/>
      <c r="H71" s="115"/>
      <c r="I71" s="115"/>
      <c r="J71" s="115"/>
      <c r="K71" s="55"/>
      <c r="L71" s="113" t="s">
        <v>171</v>
      </c>
      <c r="M71" s="463" t="s">
        <v>369</v>
      </c>
      <c r="N71" s="463"/>
      <c r="O71" s="463"/>
      <c r="P71" s="463"/>
      <c r="Q71" s="463"/>
      <c r="R71" s="463"/>
      <c r="S71" s="463"/>
      <c r="T71" s="463"/>
      <c r="U71" s="463"/>
      <c r="V71" s="463"/>
      <c r="W71" s="463"/>
      <c r="X71" s="463"/>
      <c r="Y71" s="463"/>
      <c r="Z71" s="463"/>
      <c r="AA71" s="463"/>
      <c r="AB71" s="463"/>
      <c r="AC71" s="463"/>
      <c r="AD71" s="463"/>
    </row>
    <row r="72" spans="1:30" ht="15" customHeight="1">
      <c r="A72" s="110"/>
      <c r="B72" s="8"/>
      <c r="C72" s="259" t="s">
        <v>439</v>
      </c>
      <c r="D72" s="259"/>
      <c r="E72" s="259"/>
      <c r="F72" s="259"/>
      <c r="G72" s="259"/>
      <c r="H72" s="259"/>
      <c r="I72" s="259"/>
      <c r="J72" s="259"/>
      <c r="K72" s="111"/>
      <c r="L72" s="116"/>
      <c r="M72" s="116"/>
      <c r="N72" s="116"/>
      <c r="O72" s="116"/>
      <c r="P72" s="116"/>
      <c r="Q72" s="116"/>
      <c r="R72" s="116"/>
      <c r="S72" s="116"/>
      <c r="T72" s="116"/>
      <c r="U72" s="116"/>
      <c r="V72" s="116"/>
      <c r="W72" s="116"/>
      <c r="X72" s="116"/>
      <c r="Y72" s="116"/>
      <c r="Z72" s="116"/>
      <c r="AA72" s="116"/>
      <c r="AB72" s="116"/>
      <c r="AC72" s="116"/>
      <c r="AD72" s="116"/>
    </row>
    <row r="73" spans="1:30" ht="24" customHeight="1">
      <c r="A73" s="110"/>
      <c r="B73" s="8"/>
      <c r="C73" s="113" t="s">
        <v>68</v>
      </c>
      <c r="D73" s="463" t="s">
        <v>1413</v>
      </c>
      <c r="E73" s="463"/>
      <c r="F73" s="463"/>
      <c r="G73" s="463"/>
      <c r="H73" s="463"/>
      <c r="I73" s="463"/>
      <c r="J73" s="463"/>
      <c r="K73" s="55"/>
      <c r="L73" s="116"/>
      <c r="M73" s="116"/>
      <c r="N73" s="116"/>
      <c r="O73" s="116"/>
      <c r="P73" s="116"/>
      <c r="Q73" s="116"/>
      <c r="R73" s="116"/>
      <c r="S73" s="116"/>
      <c r="T73" s="116"/>
      <c r="U73" s="116"/>
      <c r="V73" s="116"/>
      <c r="W73" s="116"/>
      <c r="X73" s="116"/>
      <c r="Y73" s="116"/>
      <c r="Z73" s="116"/>
      <c r="AA73" s="116"/>
      <c r="AB73" s="116"/>
      <c r="AC73" s="116"/>
      <c r="AD73" s="116"/>
    </row>
    <row r="74" spans="1:30" ht="36" customHeight="1">
      <c r="A74" s="110"/>
      <c r="B74" s="8"/>
      <c r="C74" s="113" t="s">
        <v>69</v>
      </c>
      <c r="D74" s="463" t="s">
        <v>1414</v>
      </c>
      <c r="E74" s="463"/>
      <c r="F74" s="463"/>
      <c r="G74" s="463"/>
      <c r="H74" s="463"/>
      <c r="I74" s="463"/>
      <c r="J74" s="463"/>
      <c r="K74" s="55"/>
      <c r="L74" s="55"/>
      <c r="M74" s="55"/>
      <c r="N74" s="55"/>
      <c r="O74" s="55"/>
      <c r="P74" s="55"/>
      <c r="Q74" s="55"/>
      <c r="R74" s="55"/>
      <c r="S74" s="55"/>
      <c r="W74" s="12"/>
      <c r="X74" s="12"/>
      <c r="Y74" s="12"/>
      <c r="Z74" s="12"/>
      <c r="AA74" s="12"/>
      <c r="AB74" s="12"/>
      <c r="AC74" s="12"/>
      <c r="AD74" s="12"/>
    </row>
    <row r="75" spans="1:30" ht="12" customHeight="1">
      <c r="A75" s="110"/>
      <c r="B75" s="8"/>
      <c r="C75" s="113" t="s">
        <v>70</v>
      </c>
      <c r="D75" s="463" t="s">
        <v>444</v>
      </c>
      <c r="E75" s="463"/>
      <c r="F75" s="463"/>
      <c r="G75" s="463"/>
      <c r="H75" s="463"/>
      <c r="I75" s="463"/>
      <c r="J75" s="463"/>
      <c r="K75" s="55"/>
      <c r="L75" s="55"/>
      <c r="M75" s="55"/>
      <c r="N75" s="55"/>
      <c r="O75" s="55"/>
      <c r="P75" s="55"/>
      <c r="Q75" s="55"/>
      <c r="R75" s="55"/>
      <c r="S75" s="55"/>
      <c r="W75" s="12"/>
      <c r="X75" s="12"/>
      <c r="Y75" s="12"/>
      <c r="Z75" s="12"/>
      <c r="AA75" s="12"/>
      <c r="AB75" s="12"/>
      <c r="AC75" s="12"/>
      <c r="AD75" s="12"/>
    </row>
    <row r="76" spans="1:30" ht="36" customHeight="1">
      <c r="A76" s="110"/>
      <c r="B76" s="8"/>
      <c r="C76" s="113" t="s">
        <v>71</v>
      </c>
      <c r="D76" s="463" t="s">
        <v>445</v>
      </c>
      <c r="E76" s="463"/>
      <c r="F76" s="463"/>
      <c r="G76" s="463"/>
      <c r="H76" s="463"/>
      <c r="I76" s="463"/>
      <c r="J76" s="463"/>
      <c r="K76" s="55"/>
      <c r="L76" s="55"/>
      <c r="M76" s="55"/>
      <c r="N76" s="55"/>
      <c r="O76" s="55"/>
      <c r="P76" s="55"/>
      <c r="Q76" s="55"/>
      <c r="R76" s="55"/>
      <c r="S76" s="55"/>
      <c r="W76" s="12"/>
      <c r="X76" s="12"/>
      <c r="Y76" s="12"/>
      <c r="Z76" s="12"/>
      <c r="AA76" s="12"/>
      <c r="AB76" s="12"/>
      <c r="AC76" s="12"/>
      <c r="AD76" s="12"/>
    </row>
    <row r="77" spans="1:30" ht="36" customHeight="1">
      <c r="A77" s="110"/>
      <c r="B77" s="8"/>
      <c r="C77" s="113" t="s">
        <v>72</v>
      </c>
      <c r="D77" s="463" t="s">
        <v>1418</v>
      </c>
      <c r="E77" s="463"/>
      <c r="F77" s="463"/>
      <c r="G77" s="463"/>
      <c r="H77" s="463"/>
      <c r="I77" s="463"/>
      <c r="J77" s="463"/>
      <c r="K77" s="55"/>
      <c r="L77" s="55"/>
      <c r="M77" s="55"/>
      <c r="N77" s="55"/>
      <c r="O77" s="55"/>
      <c r="P77" s="55"/>
      <c r="Q77" s="55"/>
      <c r="R77" s="55"/>
      <c r="S77" s="55"/>
      <c r="W77" s="12"/>
      <c r="X77" s="12"/>
      <c r="Y77" s="12"/>
      <c r="Z77" s="12"/>
      <c r="AA77" s="12"/>
      <c r="AB77" s="12"/>
      <c r="AC77" s="12"/>
      <c r="AD77" s="12"/>
    </row>
    <row r="78" spans="1:30" ht="24" customHeight="1">
      <c r="A78" s="110"/>
      <c r="B78" s="8"/>
      <c r="C78" s="113" t="s">
        <v>73</v>
      </c>
      <c r="D78" s="463" t="s">
        <v>441</v>
      </c>
      <c r="E78" s="463"/>
      <c r="F78" s="463"/>
      <c r="G78" s="463"/>
      <c r="H78" s="463"/>
      <c r="I78" s="463"/>
      <c r="J78" s="463"/>
      <c r="K78" s="55"/>
      <c r="L78" s="55"/>
      <c r="M78" s="55"/>
      <c r="N78" s="55"/>
      <c r="O78" s="55"/>
      <c r="P78" s="55"/>
      <c r="Q78" s="55"/>
      <c r="R78" s="55"/>
      <c r="S78" s="55"/>
      <c r="W78" s="12"/>
      <c r="X78" s="12"/>
      <c r="Y78" s="12"/>
      <c r="Z78" s="12"/>
      <c r="AA78" s="12"/>
      <c r="AB78" s="12"/>
      <c r="AC78" s="12"/>
      <c r="AD78" s="12"/>
    </row>
    <row r="79" spans="1:30" ht="24" customHeight="1">
      <c r="A79" s="110"/>
      <c r="B79" s="8"/>
      <c r="C79" s="113" t="s">
        <v>74</v>
      </c>
      <c r="D79" s="463" t="s">
        <v>442</v>
      </c>
      <c r="E79" s="463"/>
      <c r="F79" s="463"/>
      <c r="G79" s="463"/>
      <c r="H79" s="463"/>
      <c r="I79" s="463"/>
      <c r="J79" s="463"/>
      <c r="K79" s="55"/>
      <c r="L79" s="55"/>
      <c r="M79" s="55"/>
      <c r="N79" s="55"/>
      <c r="O79" s="55"/>
      <c r="P79" s="55"/>
      <c r="Q79" s="55"/>
      <c r="R79" s="55"/>
      <c r="S79" s="55"/>
      <c r="W79" s="12"/>
      <c r="X79" s="12"/>
      <c r="Y79" s="12"/>
      <c r="Z79" s="12"/>
      <c r="AA79" s="12"/>
      <c r="AB79" s="12"/>
      <c r="AC79" s="12"/>
      <c r="AD79" s="12"/>
    </row>
    <row r="80" spans="1:30" ht="15" customHeight="1">
      <c r="A80" s="110"/>
      <c r="B80" s="8"/>
      <c r="C80" s="49" t="s">
        <v>76</v>
      </c>
      <c r="D80" s="463" t="s">
        <v>369</v>
      </c>
      <c r="E80" s="463"/>
      <c r="F80" s="463"/>
      <c r="G80" s="463"/>
      <c r="H80" s="463"/>
      <c r="I80" s="463"/>
      <c r="J80" s="463"/>
      <c r="K80" s="55"/>
      <c r="L80" s="55"/>
      <c r="M80" s="55"/>
      <c r="N80" s="55"/>
      <c r="O80" s="55"/>
      <c r="P80" s="55"/>
      <c r="Q80" s="55"/>
      <c r="R80" s="55"/>
      <c r="S80" s="55"/>
      <c r="W80" s="12"/>
      <c r="X80" s="12"/>
      <c r="Y80" s="12"/>
      <c r="Z80" s="12"/>
      <c r="AA80" s="12"/>
      <c r="AB80" s="12"/>
      <c r="AC80" s="12"/>
      <c r="AD80" s="12"/>
    </row>
    <row r="81" spans="1:30" ht="15" customHeight="1">
      <c r="A81" s="110"/>
      <c r="B81" s="8"/>
      <c r="L81" s="12"/>
      <c r="M81" s="55"/>
      <c r="N81" s="55"/>
      <c r="O81" s="55"/>
      <c r="P81" s="55"/>
      <c r="Q81" s="55"/>
      <c r="R81" s="55"/>
      <c r="S81" s="55"/>
      <c r="W81" s="12"/>
      <c r="X81" s="12"/>
      <c r="Y81" s="12"/>
      <c r="Z81" s="12"/>
      <c r="AA81" s="12"/>
      <c r="AB81" s="12"/>
      <c r="AC81" s="12"/>
      <c r="AD81" s="12"/>
    </row>
    <row r="82" spans="1:30" ht="24" customHeight="1">
      <c r="A82" s="7"/>
      <c r="B82" s="7"/>
      <c r="C82" s="285" t="s">
        <v>194</v>
      </c>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row>
    <row r="83" spans="1:30" ht="60" customHeight="1">
      <c r="A83" s="7"/>
      <c r="B83" s="7"/>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row>
    <row r="84" spans="1:30" ht="15.75" customHeight="1">
      <c r="A84" s="7"/>
      <c r="B84" s="283" t="str">
        <f>IF(AR36=0,"","Error: verificar el número de unidades administrativas con la pregunta 5.2.")</f>
        <v/>
      </c>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row>
    <row r="85" spans="1:30" ht="15" customHeight="1">
      <c r="A85" s="7"/>
      <c r="B85" s="283" t="str">
        <f>IF(AP45=0,"",IF(AG44&gt;0,"Error: verificar la consistencia de la edad ya que nadie debería trabajar antes de la mayoría de edad. Años cumplidos","Error: selecciono el consecutivo de la unidad, por tanto debe dejar el resto de la fila en blanco."))</f>
        <v/>
      </c>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row>
    <row r="86" spans="1:30" ht="15" customHeight="1">
      <c r="B86" s="283" t="str">
        <f>IF(AI45=0,"",IF(AH44&gt;0,"Error: verifica los ingresos mensuales,sin decimales.", "Error: verifica los ingresos Justificar si hay NA"))</f>
        <v/>
      </c>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row>
    <row r="87" spans="1:30" ht="15" customHeight="1">
      <c r="B87" s="371" t="str">
        <f>IF(AK45=0,"",IF(AJ44&gt;0,"Error: verificar la consistencia entre el nivel de escolaridad y el estatus del último grado de estudios.","Alerta: verificar la consistencia en Institución de procedencia y/o justificación."))</f>
        <v/>
      </c>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row>
    <row r="88" spans="1:30" ht="15" customHeight="1">
      <c r="B88" s="283" t="str">
        <f>IF(AM45=0,"",IF(AL44&gt;0,"Error: verificar la consistencia entre Antigüedad en el servicio con respecto a la edad.","Error: verificar la consistencia entre Antigüedad en el cargo con respecto a la edad."))</f>
        <v/>
      </c>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row>
    <row r="89" spans="1:30" ht="15" customHeight="1">
      <c r="B89" s="283" t="str">
        <f>IF(AN44=0,"",IF(AN42&gt;0,"Error: debe especificar la opción Otra forma de designación (especifique)."," Error: no debe presentar información en el recuadro (especifique)."))</f>
        <v/>
      </c>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row>
    <row r="90" spans="1:30" ht="15" customHeight="1">
      <c r="B90" s="315" t="str">
        <f>IF(AO44=0,"","Error: debe completar toda la información requerida.")</f>
        <v/>
      </c>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row>
    <row r="91" spans="1:30" ht="15" customHeight="1"/>
  </sheetData>
  <sheetProtection algorithmName="SHA-512" hashValue="y3P/1t2nD9sQQpUm5CQrxO+Y/0Q4REOq8BVCVHFNjMldIPnD4OAfm6aJT15cwHoT0KdwXUcnXEeqfdknVq5kAQ==" saltValue="YmttMYJXh4VWQ9IE8MtG7g==" spinCount="100000" sheet="1" objects="1" scenarios="1"/>
  <mergeCells count="204">
    <mergeCell ref="B1:AD1"/>
    <mergeCell ref="B3:AD3"/>
    <mergeCell ref="B7:AD7"/>
    <mergeCell ref="C19:AD19"/>
    <mergeCell ref="C20:AD20"/>
    <mergeCell ref="C21:AD21"/>
    <mergeCell ref="C22:AD22"/>
    <mergeCell ref="C23:AD23"/>
    <mergeCell ref="C24:AD24"/>
    <mergeCell ref="AA12:AD12"/>
    <mergeCell ref="B14:AD14"/>
    <mergeCell ref="C15:AD15"/>
    <mergeCell ref="C16:AD16"/>
    <mergeCell ref="C17:AD17"/>
    <mergeCell ref="C18:AD18"/>
    <mergeCell ref="B5:AD5"/>
    <mergeCell ref="N10:O10"/>
    <mergeCell ref="B10:L10"/>
    <mergeCell ref="AA9:AD9"/>
    <mergeCell ref="AC32:AD34"/>
    <mergeCell ref="K33:L34"/>
    <mergeCell ref="M33:N34"/>
    <mergeCell ref="O33:P34"/>
    <mergeCell ref="Q33:T33"/>
    <mergeCell ref="U33:V34"/>
    <mergeCell ref="W33:X34"/>
    <mergeCell ref="Y33:Z34"/>
    <mergeCell ref="C25:AD25"/>
    <mergeCell ref="C26:AD26"/>
    <mergeCell ref="C27:AD27"/>
    <mergeCell ref="C28:AD28"/>
    <mergeCell ref="C29:AD29"/>
    <mergeCell ref="C30:AD30"/>
    <mergeCell ref="AA33:AB34"/>
    <mergeCell ref="Q34:R34"/>
    <mergeCell ref="S34:T34"/>
    <mergeCell ref="D35:J35"/>
    <mergeCell ref="K35:L35"/>
    <mergeCell ref="M35:N35"/>
    <mergeCell ref="O35:P35"/>
    <mergeCell ref="Q35:R35"/>
    <mergeCell ref="S35:T35"/>
    <mergeCell ref="U35:V35"/>
    <mergeCell ref="C32:J34"/>
    <mergeCell ref="K32:AB32"/>
    <mergeCell ref="D37:J37"/>
    <mergeCell ref="K37:L37"/>
    <mergeCell ref="M37:N37"/>
    <mergeCell ref="O37:P37"/>
    <mergeCell ref="Q37:R37"/>
    <mergeCell ref="W35:X35"/>
    <mergeCell ref="Y35:Z35"/>
    <mergeCell ref="AA35:AB35"/>
    <mergeCell ref="AC35:AD35"/>
    <mergeCell ref="D36:J36"/>
    <mergeCell ref="K36:L36"/>
    <mergeCell ref="M36:N36"/>
    <mergeCell ref="O36:P36"/>
    <mergeCell ref="Q36:R36"/>
    <mergeCell ref="S36:T36"/>
    <mergeCell ref="S37:T37"/>
    <mergeCell ref="U37:V37"/>
    <mergeCell ref="W37:X37"/>
    <mergeCell ref="Y37:Z37"/>
    <mergeCell ref="AA37:AB37"/>
    <mergeCell ref="AC37:AD37"/>
    <mergeCell ref="U36:V36"/>
    <mergeCell ref="W36:X36"/>
    <mergeCell ref="Y36:Z36"/>
    <mergeCell ref="AA36:AB36"/>
    <mergeCell ref="AC36:AD36"/>
    <mergeCell ref="D39:J39"/>
    <mergeCell ref="K39:L39"/>
    <mergeCell ref="M39:N39"/>
    <mergeCell ref="O39:P39"/>
    <mergeCell ref="Q39:R39"/>
    <mergeCell ref="D38:J38"/>
    <mergeCell ref="K38:L38"/>
    <mergeCell ref="M38:N38"/>
    <mergeCell ref="O38:P38"/>
    <mergeCell ref="Q38:R38"/>
    <mergeCell ref="S39:T39"/>
    <mergeCell ref="U39:V39"/>
    <mergeCell ref="W39:X39"/>
    <mergeCell ref="Y39:Z39"/>
    <mergeCell ref="AA39:AB39"/>
    <mergeCell ref="AC39:AD39"/>
    <mergeCell ref="U38:V38"/>
    <mergeCell ref="W38:X38"/>
    <mergeCell ref="Y38:Z38"/>
    <mergeCell ref="AA38:AB38"/>
    <mergeCell ref="AC38:AD38"/>
    <mergeCell ref="S38:T38"/>
    <mergeCell ref="D41:J41"/>
    <mergeCell ref="K41:L41"/>
    <mergeCell ref="M41:N41"/>
    <mergeCell ref="O41:P41"/>
    <mergeCell ref="Q41:R41"/>
    <mergeCell ref="D40:J40"/>
    <mergeCell ref="K40:L40"/>
    <mergeCell ref="M40:N40"/>
    <mergeCell ref="O40:P40"/>
    <mergeCell ref="Q40:R40"/>
    <mergeCell ref="S41:T41"/>
    <mergeCell ref="U41:V41"/>
    <mergeCell ref="W41:X41"/>
    <mergeCell ref="Y41:Z41"/>
    <mergeCell ref="AA41:AB41"/>
    <mergeCell ref="AC41:AD41"/>
    <mergeCell ref="U40:V40"/>
    <mergeCell ref="W40:X40"/>
    <mergeCell ref="Y40:Z40"/>
    <mergeCell ref="AA40:AB40"/>
    <mergeCell ref="AC40:AD40"/>
    <mergeCell ref="S40:T40"/>
    <mergeCell ref="U42:V42"/>
    <mergeCell ref="W42:X42"/>
    <mergeCell ref="Y42:Z42"/>
    <mergeCell ref="AA42:AB42"/>
    <mergeCell ref="AC42:AD42"/>
    <mergeCell ref="D43:J43"/>
    <mergeCell ref="K43:L43"/>
    <mergeCell ref="M43:N43"/>
    <mergeCell ref="O43:P43"/>
    <mergeCell ref="Q43:R43"/>
    <mergeCell ref="D42:J42"/>
    <mergeCell ref="K42:L42"/>
    <mergeCell ref="M42:N42"/>
    <mergeCell ref="O42:P42"/>
    <mergeCell ref="Q42:R42"/>
    <mergeCell ref="S42:T42"/>
    <mergeCell ref="C45:E45"/>
    <mergeCell ref="F45:AD45"/>
    <mergeCell ref="C47:J47"/>
    <mergeCell ref="L47:AD47"/>
    <mergeCell ref="D48:J48"/>
    <mergeCell ref="M48:AD48"/>
    <mergeCell ref="S43:T43"/>
    <mergeCell ref="U43:V43"/>
    <mergeCell ref="W43:X43"/>
    <mergeCell ref="Y43:Z43"/>
    <mergeCell ref="AA43:AB43"/>
    <mergeCell ref="AC43:AD43"/>
    <mergeCell ref="M52:AD52"/>
    <mergeCell ref="C53:J53"/>
    <mergeCell ref="M53:AD53"/>
    <mergeCell ref="D54:J54"/>
    <mergeCell ref="M54:AD54"/>
    <mergeCell ref="D55:J55"/>
    <mergeCell ref="M55:AD55"/>
    <mergeCell ref="D49:J49"/>
    <mergeCell ref="M49:AD49"/>
    <mergeCell ref="D50:J50"/>
    <mergeCell ref="M50:AD50"/>
    <mergeCell ref="D51:J51"/>
    <mergeCell ref="M51:AD51"/>
    <mergeCell ref="D60:J60"/>
    <mergeCell ref="M60:AD60"/>
    <mergeCell ref="D61:J61"/>
    <mergeCell ref="M61:AD61"/>
    <mergeCell ref="D56:J56"/>
    <mergeCell ref="M56:AD56"/>
    <mergeCell ref="D57:J57"/>
    <mergeCell ref="M57:AD57"/>
    <mergeCell ref="D58:J58"/>
    <mergeCell ref="M58:AD58"/>
    <mergeCell ref="D59:J59"/>
    <mergeCell ref="M59:AD59"/>
    <mergeCell ref="D62:J62"/>
    <mergeCell ref="M62:AD62"/>
    <mergeCell ref="M63:AD63"/>
    <mergeCell ref="C64:J64"/>
    <mergeCell ref="M64:AD64"/>
    <mergeCell ref="D65:J65"/>
    <mergeCell ref="M65:AD65"/>
    <mergeCell ref="C83:AD83"/>
    <mergeCell ref="D73:J73"/>
    <mergeCell ref="D74:J74"/>
    <mergeCell ref="D75:J75"/>
    <mergeCell ref="D76:J76"/>
    <mergeCell ref="D69:J69"/>
    <mergeCell ref="M69:AD69"/>
    <mergeCell ref="D70:J70"/>
    <mergeCell ref="M70:AD70"/>
    <mergeCell ref="M71:AD71"/>
    <mergeCell ref="C72:J72"/>
    <mergeCell ref="D77:J77"/>
    <mergeCell ref="D78:J78"/>
    <mergeCell ref="D79:J79"/>
    <mergeCell ref="D80:J80"/>
    <mergeCell ref="C82:AD82"/>
    <mergeCell ref="B85:AD85"/>
    <mergeCell ref="B86:AD86"/>
    <mergeCell ref="B87:AD87"/>
    <mergeCell ref="B88:AD88"/>
    <mergeCell ref="B89:AD89"/>
    <mergeCell ref="B90:AD90"/>
    <mergeCell ref="B84:AD84"/>
    <mergeCell ref="D66:J66"/>
    <mergeCell ref="M66:AD66"/>
    <mergeCell ref="D67:J67"/>
    <mergeCell ref="M67:AD67"/>
    <mergeCell ref="D68:J68"/>
    <mergeCell ref="M68:AD68"/>
  </mergeCells>
  <conditionalFormatting sqref="M35:AD43">
    <cfRule type="expression" dxfId="31" priority="5">
      <formula>$K35=8</formula>
    </cfRule>
  </conditionalFormatting>
  <conditionalFormatting sqref="K35:AB43">
    <cfRule type="expression" dxfId="30" priority="4">
      <formula>$AC35&lt;&gt;""</formula>
    </cfRule>
  </conditionalFormatting>
  <conditionalFormatting sqref="D35:AD43 F45:AD45 C83:AD83">
    <cfRule type="expression" dxfId="29" priority="3">
      <formula>$AG$29=1</formula>
    </cfRule>
  </conditionalFormatting>
  <conditionalFormatting sqref="D35:AD43">
    <cfRule type="expression" dxfId="28" priority="2">
      <formula>$AR$35&lt;_xlfn.NUMBERVALUE($C35)</formula>
    </cfRule>
  </conditionalFormatting>
  <conditionalFormatting sqref="F45:AD45">
    <cfRule type="expression" dxfId="27" priority="1">
      <formula>$AG$45=0</formula>
    </cfRule>
  </conditionalFormatting>
  <dataValidations count="5">
    <dataValidation type="list" allowBlank="1" showInputMessage="1" showErrorMessage="1" sqref="K35:L43">
      <formula1>$AG$15:$AK$15</formula1>
    </dataValidation>
    <dataValidation type="list" allowBlank="1" showInputMessage="1" showErrorMessage="1" sqref="Q35:R43">
      <formula1>$AG$16:$AP$16</formula1>
    </dataValidation>
    <dataValidation type="list" allowBlank="1" showInputMessage="1" showErrorMessage="1" sqref="S35:T43">
      <formula1>$AG$17:$AM$17</formula1>
    </dataValidation>
    <dataValidation type="list" allowBlank="1" showInputMessage="1" showErrorMessage="1" sqref="U35:V43">
      <formula1>$AG$19:$BE$19</formula1>
    </dataValidation>
    <dataValidation type="list" allowBlank="1" showInputMessage="1" showErrorMessage="1" sqref="AA35:AB43">
      <formula1>$AG$18:$AO$18</formula1>
    </dataValidation>
  </dataValidations>
  <hyperlinks>
    <hyperlink ref="AA12:AD12" location="CNGE_2023_M1_Secc5!A55" display="Pregunta 5.2"/>
    <hyperlink ref="AA9:AD9" location="Índice!B19" display="Índice"/>
  </hyperlinks>
  <pageMargins left="0.70866141732283472" right="0.70866141732283472" top="0.74803149606299213" bottom="0.74803149606299213" header="0.31496062992125984" footer="0.31496062992125984"/>
  <pageSetup scale="75" orientation="portrait" r:id="rId1"/>
  <headerFooter>
    <oddHeader>&amp;CMódulo 1 Sección V
Complemento 1</oddHeader>
    <oddFooter>&amp;LCenso Nacional de Gobiernos Estatales 2023&amp;R&amp;P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D182"/>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9" width="5.7109375" hidden="1" customWidth="1"/>
    <col min="40" max="40" width="4.85546875" hidden="1" customWidth="1"/>
    <col min="41" max="133" width="5.7109375" hidden="1" customWidth="1"/>
    <col min="134" max="134" width="5.7109375" style="97" hidden="1" customWidth="1"/>
    <col min="135" max="16384" width="5.7109375" hidden="1"/>
  </cols>
  <sheetData>
    <row r="1" spans="1:134"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134"/>
    <row r="3" spans="1:134"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134"/>
    <row r="5" spans="1:134"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134"/>
    <row r="7" spans="1:134" ht="60" customHeight="1">
      <c r="B7" s="246" t="s">
        <v>475</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134"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134" s="6" customFormat="1"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336" t="s">
        <v>2</v>
      </c>
      <c r="AB9" s="336"/>
      <c r="AC9" s="336"/>
      <c r="AD9" s="336"/>
      <c r="AF9" s="98"/>
      <c r="ED9" s="98"/>
    </row>
    <row r="10" spans="1:134" s="6" customFormat="1" ht="15" customHeight="1" thickBot="1">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3"/>
      <c r="Q10" s="3"/>
      <c r="R10" s="3"/>
      <c r="S10" s="3"/>
      <c r="T10" s="3"/>
      <c r="U10" s="3"/>
      <c r="V10" s="3"/>
      <c r="W10" s="3"/>
      <c r="X10" s="3"/>
      <c r="Y10" s="3"/>
      <c r="Z10" s="3"/>
      <c r="AA10" s="3"/>
      <c r="AB10" s="3"/>
      <c r="AC10" s="3"/>
      <c r="AD10" s="3"/>
      <c r="AF10" s="98"/>
      <c r="ED10" s="98"/>
    </row>
    <row r="11" spans="1:134" s="6" customFormat="1" ht="15" customHeight="1">
      <c r="M11" s="1"/>
      <c r="P11" s="3"/>
      <c r="Q11" s="3"/>
      <c r="R11" s="3"/>
      <c r="S11" s="3"/>
      <c r="T11" s="3"/>
      <c r="U11" s="3"/>
      <c r="V11" s="3"/>
      <c r="W11" s="3"/>
      <c r="X11" s="3"/>
      <c r="Y11" s="3"/>
      <c r="Z11" s="3"/>
      <c r="AA11" s="3"/>
      <c r="AB11" s="3"/>
      <c r="AC11" s="3"/>
      <c r="AD11" s="3"/>
      <c r="AF11" s="98"/>
      <c r="ED11" s="98"/>
    </row>
    <row r="12" spans="1:134"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4" t="s">
        <v>476</v>
      </c>
      <c r="AB12" s="464"/>
      <c r="AC12" s="464"/>
      <c r="AD12" s="464"/>
    </row>
    <row r="13" spans="1:134"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134" ht="15" customHeight="1">
      <c r="A14" s="7"/>
      <c r="B14" s="413" t="s">
        <v>379</v>
      </c>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5"/>
      <c r="AG14" t="s">
        <v>1502</v>
      </c>
    </row>
    <row r="15" spans="1:134" ht="15" customHeight="1">
      <c r="A15" s="7"/>
      <c r="B15" s="100"/>
      <c r="C15" s="285" t="s">
        <v>846</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6"/>
      <c r="AH15">
        <v>1</v>
      </c>
      <c r="AI15">
        <v>2</v>
      </c>
      <c r="AJ15">
        <v>8</v>
      </c>
      <c r="AK15">
        <v>9</v>
      </c>
      <c r="AL15" t="s">
        <v>1629</v>
      </c>
    </row>
    <row r="16" spans="1:134" ht="24" customHeight="1">
      <c r="A16" s="7"/>
      <c r="B16" s="100"/>
      <c r="C16" s="285" t="s">
        <v>477</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6"/>
      <c r="AH16">
        <v>1</v>
      </c>
      <c r="AI16">
        <v>2</v>
      </c>
      <c r="AJ16">
        <v>3</v>
      </c>
      <c r="AK16">
        <v>4</v>
      </c>
      <c r="AL16">
        <v>5</v>
      </c>
      <c r="AM16">
        <v>6</v>
      </c>
      <c r="AN16">
        <v>7</v>
      </c>
      <c r="AO16">
        <v>8</v>
      </c>
      <c r="AP16">
        <v>9</v>
      </c>
      <c r="AQ16" t="s">
        <v>1630</v>
      </c>
    </row>
    <row r="17" spans="1:58" ht="15" customHeight="1">
      <c r="A17" s="7"/>
      <c r="B17" s="100"/>
      <c r="C17" s="285" t="s">
        <v>381</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6"/>
      <c r="AH17">
        <v>1</v>
      </c>
      <c r="AI17">
        <v>2</v>
      </c>
      <c r="AJ17">
        <v>3</v>
      </c>
      <c r="AK17">
        <v>4</v>
      </c>
      <c r="AL17">
        <v>8</v>
      </c>
      <c r="AM17">
        <v>9</v>
      </c>
      <c r="AN17" t="s">
        <v>1631</v>
      </c>
    </row>
    <row r="18" spans="1:58" ht="36" customHeight="1">
      <c r="A18" s="7"/>
      <c r="B18" s="100"/>
      <c r="C18" s="285" t="s">
        <v>1419</v>
      </c>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6"/>
      <c r="AH18">
        <v>1</v>
      </c>
      <c r="AI18">
        <v>2</v>
      </c>
      <c r="AJ18">
        <v>3</v>
      </c>
      <c r="AK18">
        <v>4</v>
      </c>
      <c r="AL18">
        <v>5</v>
      </c>
      <c r="AM18">
        <v>6</v>
      </c>
      <c r="AN18">
        <v>7</v>
      </c>
      <c r="AO18">
        <v>9</v>
      </c>
      <c r="AP18" t="s">
        <v>1632</v>
      </c>
    </row>
    <row r="19" spans="1:58" ht="36" customHeight="1">
      <c r="A19" s="7"/>
      <c r="B19" s="100"/>
      <c r="C19" s="285" t="s">
        <v>478</v>
      </c>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6"/>
      <c r="AH19">
        <v>1</v>
      </c>
      <c r="AI19">
        <v>2</v>
      </c>
      <c r="AJ19">
        <v>3</v>
      </c>
      <c r="AK19">
        <v>4</v>
      </c>
      <c r="AL19">
        <v>5</v>
      </c>
      <c r="AM19">
        <v>6</v>
      </c>
      <c r="AN19">
        <v>7</v>
      </c>
      <c r="AO19">
        <v>8</v>
      </c>
      <c r="AP19">
        <v>9</v>
      </c>
      <c r="AQ19">
        <v>10</v>
      </c>
      <c r="AR19">
        <v>11</v>
      </c>
      <c r="AS19">
        <v>12</v>
      </c>
      <c r="AT19">
        <v>13</v>
      </c>
      <c r="AU19">
        <v>14</v>
      </c>
      <c r="AV19">
        <v>15</v>
      </c>
      <c r="AW19">
        <v>16</v>
      </c>
      <c r="AX19">
        <v>17</v>
      </c>
      <c r="AY19">
        <v>18</v>
      </c>
      <c r="AZ19">
        <v>19</v>
      </c>
      <c r="BA19">
        <v>20</v>
      </c>
      <c r="BB19">
        <v>21</v>
      </c>
      <c r="BC19">
        <v>22</v>
      </c>
      <c r="BD19">
        <v>23</v>
      </c>
      <c r="BE19">
        <v>99</v>
      </c>
      <c r="BF19" t="s">
        <v>1633</v>
      </c>
    </row>
    <row r="20" spans="1:58" ht="36" customHeight="1">
      <c r="A20" s="7"/>
      <c r="B20" s="100"/>
      <c r="C20" s="285" t="s">
        <v>383</v>
      </c>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6"/>
    </row>
    <row r="21" spans="1:58" ht="24" customHeight="1">
      <c r="A21" s="7"/>
      <c r="B21" s="100"/>
      <c r="C21" s="285" t="s">
        <v>384</v>
      </c>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6"/>
    </row>
    <row r="22" spans="1:58" ht="24" customHeight="1">
      <c r="A22" s="7"/>
      <c r="B22" s="100"/>
      <c r="C22" s="285" t="s">
        <v>385</v>
      </c>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6"/>
    </row>
    <row r="23" spans="1:58" ht="24" customHeight="1">
      <c r="A23" s="7"/>
      <c r="B23" s="100"/>
      <c r="C23" s="285" t="s">
        <v>386</v>
      </c>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6"/>
    </row>
    <row r="24" spans="1:58" ht="24" customHeight="1">
      <c r="A24" s="7"/>
      <c r="B24" s="100"/>
      <c r="C24" s="285" t="s">
        <v>479</v>
      </c>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6"/>
    </row>
    <row r="25" spans="1:58" ht="24" customHeight="1">
      <c r="A25" s="7"/>
      <c r="B25" s="100"/>
      <c r="C25" s="285" t="s">
        <v>388</v>
      </c>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6"/>
    </row>
    <row r="26" spans="1:58" ht="36" customHeight="1">
      <c r="A26" s="7"/>
      <c r="B26" s="101"/>
      <c r="C26" s="340" t="s">
        <v>1417</v>
      </c>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3"/>
    </row>
    <row r="27" spans="1:58" ht="36" customHeight="1">
      <c r="A27" s="7"/>
      <c r="B27" s="100"/>
      <c r="C27" s="340" t="s">
        <v>389</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3"/>
    </row>
    <row r="28" spans="1:58" ht="24" customHeight="1">
      <c r="A28" s="7"/>
      <c r="B28" s="100"/>
      <c r="C28" s="340" t="s">
        <v>480</v>
      </c>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3"/>
    </row>
    <row r="29" spans="1:58" ht="48" customHeight="1">
      <c r="A29" s="7"/>
      <c r="B29" s="100"/>
      <c r="C29" s="340" t="s">
        <v>481</v>
      </c>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3"/>
      <c r="AG29">
        <f>CNGE_2023_M1_Secc5!L41</f>
        <v>0</v>
      </c>
      <c r="AH29" s="96" t="s">
        <v>1645</v>
      </c>
    </row>
    <row r="30" spans="1:58" ht="24" customHeight="1">
      <c r="A30" s="7"/>
      <c r="B30" s="103"/>
      <c r="C30" s="349" t="s">
        <v>446</v>
      </c>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50"/>
    </row>
    <row r="31" spans="1:58" ht="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G31" t="s">
        <v>1507</v>
      </c>
      <c r="AH31" t="s">
        <v>1508</v>
      </c>
      <c r="AI31" t="s">
        <v>1509</v>
      </c>
    </row>
    <row r="32" spans="1:58" ht="15" customHeight="1">
      <c r="A32" s="8"/>
      <c r="B32" s="8"/>
      <c r="C32" s="325" t="s">
        <v>464</v>
      </c>
      <c r="D32" s="325"/>
      <c r="E32" s="325"/>
      <c r="F32" s="325"/>
      <c r="G32" s="325"/>
      <c r="H32" s="325"/>
      <c r="I32" s="384" t="s">
        <v>465</v>
      </c>
      <c r="J32" s="384"/>
      <c r="K32" s="325" t="s">
        <v>482</v>
      </c>
      <c r="L32" s="325"/>
      <c r="M32" s="325"/>
      <c r="N32" s="325"/>
      <c r="O32" s="325"/>
      <c r="P32" s="325"/>
      <c r="Q32" s="325"/>
      <c r="R32" s="325"/>
      <c r="S32" s="325"/>
      <c r="T32" s="325"/>
      <c r="U32" s="325"/>
      <c r="V32" s="325"/>
      <c r="W32" s="325"/>
      <c r="X32" s="325"/>
      <c r="Y32" s="325"/>
      <c r="Z32" s="325"/>
      <c r="AA32" s="325"/>
      <c r="AB32" s="325"/>
      <c r="AC32" s="388" t="s">
        <v>483</v>
      </c>
      <c r="AD32" s="388"/>
      <c r="AG32">
        <f>COUNTBLANK(K35:AD134)</f>
        <v>2000</v>
      </c>
      <c r="AH32">
        <v>2000</v>
      </c>
    </row>
    <row r="33" spans="1:46" ht="24" customHeight="1">
      <c r="A33" s="8"/>
      <c r="B33" s="8"/>
      <c r="C33" s="325"/>
      <c r="D33" s="325"/>
      <c r="E33" s="325"/>
      <c r="F33" s="325"/>
      <c r="G33" s="325"/>
      <c r="H33" s="325"/>
      <c r="I33" s="384"/>
      <c r="J33" s="384"/>
      <c r="K33" s="388" t="s">
        <v>393</v>
      </c>
      <c r="L33" s="388"/>
      <c r="M33" s="388" t="s">
        <v>394</v>
      </c>
      <c r="N33" s="388"/>
      <c r="O33" s="388" t="s">
        <v>395</v>
      </c>
      <c r="P33" s="388"/>
      <c r="Q33" s="424" t="s">
        <v>396</v>
      </c>
      <c r="R33" s="424"/>
      <c r="S33" s="424"/>
      <c r="T33" s="424"/>
      <c r="U33" s="388" t="s">
        <v>397</v>
      </c>
      <c r="V33" s="388"/>
      <c r="W33" s="388" t="s">
        <v>398</v>
      </c>
      <c r="X33" s="388"/>
      <c r="Y33" s="388" t="s">
        <v>399</v>
      </c>
      <c r="Z33" s="388"/>
      <c r="AA33" s="388" t="s">
        <v>400</v>
      </c>
      <c r="AB33" s="388"/>
      <c r="AC33" s="388"/>
      <c r="AD33" s="388"/>
    </row>
    <row r="34" spans="1:46" ht="120" customHeight="1">
      <c r="A34" s="8"/>
      <c r="B34" s="8"/>
      <c r="C34" s="325"/>
      <c r="D34" s="325"/>
      <c r="E34" s="325"/>
      <c r="F34" s="325"/>
      <c r="G34" s="325"/>
      <c r="H34" s="325"/>
      <c r="I34" s="384"/>
      <c r="J34" s="384"/>
      <c r="K34" s="388"/>
      <c r="L34" s="388"/>
      <c r="M34" s="388"/>
      <c r="N34" s="388"/>
      <c r="O34" s="388"/>
      <c r="P34" s="388"/>
      <c r="Q34" s="388" t="s">
        <v>401</v>
      </c>
      <c r="R34" s="388"/>
      <c r="S34" s="388" t="s">
        <v>402</v>
      </c>
      <c r="T34" s="388"/>
      <c r="U34" s="388"/>
      <c r="V34" s="388"/>
      <c r="W34" s="388"/>
      <c r="X34" s="388"/>
      <c r="Y34" s="388"/>
      <c r="Z34" s="388"/>
      <c r="AA34" s="388"/>
      <c r="AB34" s="388"/>
      <c r="AC34" s="388"/>
      <c r="AD34" s="388"/>
      <c r="AG34" s="105" t="s">
        <v>1634</v>
      </c>
      <c r="AH34" s="105" t="s">
        <v>1642</v>
      </c>
      <c r="AI34" s="105" t="s">
        <v>1635</v>
      </c>
      <c r="AJ34" s="105" t="s">
        <v>1636</v>
      </c>
      <c r="AK34" s="105" t="s">
        <v>1637</v>
      </c>
      <c r="AL34" s="105" t="s">
        <v>1638</v>
      </c>
      <c r="AM34" s="105" t="s">
        <v>1639</v>
      </c>
      <c r="AN34" s="105" t="s">
        <v>1640</v>
      </c>
      <c r="AO34" s="105" t="s">
        <v>1510</v>
      </c>
      <c r="AP34" s="105" t="s">
        <v>1641</v>
      </c>
      <c r="AR34" s="105" t="s">
        <v>1643</v>
      </c>
      <c r="AT34" s="105"/>
    </row>
    <row r="35" spans="1:46" ht="15" customHeight="1">
      <c r="A35" s="8"/>
      <c r="B35" s="8"/>
      <c r="C35" s="118" t="s">
        <v>68</v>
      </c>
      <c r="D35" s="322" t="str">
        <f>IF(CNGE_2023_M1_Secc5!D126="","",CNGE_2023_M1_Secc5!D126)</f>
        <v/>
      </c>
      <c r="E35" s="323"/>
      <c r="F35" s="323"/>
      <c r="G35" s="323"/>
      <c r="H35" s="324"/>
      <c r="I35" s="260" t="str">
        <f>IF(CNGE_2023_M1_Secc5!K126="","",CNGE_2023_M1_Secc5!K126)</f>
        <v/>
      </c>
      <c r="J35" s="262"/>
      <c r="K35" s="364"/>
      <c r="L35" s="365"/>
      <c r="M35" s="364"/>
      <c r="N35" s="365"/>
      <c r="O35" s="364"/>
      <c r="P35" s="365"/>
      <c r="Q35" s="364"/>
      <c r="R35" s="365"/>
      <c r="S35" s="364"/>
      <c r="T35" s="365"/>
      <c r="U35" s="364"/>
      <c r="V35" s="365"/>
      <c r="W35" s="364"/>
      <c r="X35" s="365"/>
      <c r="Y35" s="364"/>
      <c r="Z35" s="365"/>
      <c r="AA35" s="364"/>
      <c r="AB35" s="365"/>
      <c r="AC35" s="364"/>
      <c r="AD35" s="365"/>
      <c r="AG35" s="8">
        <f>IF(M35="",0,IF(M35&lt;18,1,IF(MID(M35,3,1)="",0,IF(MID(M35,1,2)=TEXT(INT(M35),0),1))))</f>
        <v>0</v>
      </c>
      <c r="AH35" s="8">
        <f>IF(OR(O35="",O35="NA",O35="NS"),0,IF((LEN(O35)-LEN(INT(O35))-1)&lt;1,0,1))</f>
        <v>0</v>
      </c>
      <c r="AI35" s="8">
        <f>IF(O35="",0,IF(AND(O35="NA",$C$174=""),1,0))</f>
        <v>0</v>
      </c>
      <c r="AJ35" s="8">
        <f>IF(AND(Q35="",S35=""),0,IF(OR(AND(Q35&gt;1,S35=8),AND(OR(Q35=2,Q35=3,Q35=4),S35=4),AND(Q35=1,S35&lt;&gt;8),AND(Q35=9,S35&lt;&gt;9)),1,0))</f>
        <v>0</v>
      </c>
      <c r="AK35">
        <f>IF(AND(W35=0,U35=21),0,IF(AND(W35=0,U35=22),0,IF(AND(W35=0,U35=23),0,IF(AND(W35=0,U35=99),0,IF(AND(W35&gt;0,OR(U35&lt;&gt;21,U35&lt;&gt;22,U35&lt;&gt;23,U35&lt;&gt;99)),0,IF(AND(U35="",W35=""),0,1))))))</f>
        <v>0</v>
      </c>
      <c r="AL35" s="8">
        <f>IF(OR(M35="NS",W35="NS",W35="NA",M35="",W35=""),0,IF((M35-W35)&lt;18,1,0))</f>
        <v>0</v>
      </c>
      <c r="AM35" s="8">
        <f>IF(OR(M35="NS",Y35="NS",W35="NS",M35="NA",Y35="NA",W35="NA",M35="",Y35="",W35=""),0,IF((M35-Y35)&lt;18,1,0))+IF(OR(Y35="NS",W35="NS",Y35="NA",W35="NA",Y35="",W35=""),0,IF(Y35&lt;=W35,0,1))</f>
        <v>0</v>
      </c>
      <c r="AO35">
        <f>IF(OR(K35=8,COUNTBLANK(K35:AB35)=18),0,IF(COUNTA(K35:AB35)&lt;&gt;COUNTA($K$33:$P$34,$Q$34:$T$34,$U$33:$AB$34),1,0))</f>
        <v>0</v>
      </c>
      <c r="AP35">
        <f>IF(AND(COUNTA(AC35)=1,COUNTA(K35:AB35)&gt;0),1,0)</f>
        <v>0</v>
      </c>
      <c r="AR35">
        <f>CNGE_2023_M1_Secc5!AM123</f>
        <v>0</v>
      </c>
    </row>
    <row r="36" spans="1:46" ht="15" customHeight="1">
      <c r="A36" s="8"/>
      <c r="B36" s="8"/>
      <c r="C36" s="119" t="s">
        <v>69</v>
      </c>
      <c r="D36" s="322" t="str">
        <f>IF(CNGE_2023_M1_Secc5!D127="","",CNGE_2023_M1_Secc5!D127)</f>
        <v/>
      </c>
      <c r="E36" s="323"/>
      <c r="F36" s="323"/>
      <c r="G36" s="323"/>
      <c r="H36" s="324"/>
      <c r="I36" s="260" t="str">
        <f>IF(CNGE_2023_M1_Secc5!K127="","",CNGE_2023_M1_Secc5!K127)</f>
        <v/>
      </c>
      <c r="J36" s="262"/>
      <c r="K36" s="364"/>
      <c r="L36" s="365"/>
      <c r="M36" s="364"/>
      <c r="N36" s="365"/>
      <c r="O36" s="364"/>
      <c r="P36" s="365"/>
      <c r="Q36" s="364"/>
      <c r="R36" s="365"/>
      <c r="S36" s="364"/>
      <c r="T36" s="365"/>
      <c r="U36" s="364"/>
      <c r="V36" s="365"/>
      <c r="W36" s="364"/>
      <c r="X36" s="365"/>
      <c r="Y36" s="364"/>
      <c r="Z36" s="365"/>
      <c r="AA36" s="364"/>
      <c r="AB36" s="365"/>
      <c r="AC36" s="364"/>
      <c r="AD36" s="365"/>
      <c r="AG36" s="8">
        <f t="shared" ref="AG36:AG99" si="0">IF(M36="",0,IF(M36&lt;18,1,IF(MID(M36,3,1)="",0,IF(MID(M36,1,2)=TEXT(INT(M36),0),1))))</f>
        <v>0</v>
      </c>
      <c r="AH36" s="8">
        <f t="shared" ref="AH36:AH99" si="1">IF(OR(O36="",O36="NA",O36="NS"),0,IF((LEN(O36)-LEN(INT(O36))-1)&lt;1,0,1))</f>
        <v>0</v>
      </c>
      <c r="AI36" s="8">
        <f t="shared" ref="AI36:AI99" si="2">IF(O36="",0,IF(AND(O36="NA",$C$174=""),1,0))</f>
        <v>0</v>
      </c>
      <c r="AJ36" s="8">
        <f t="shared" ref="AJ36:AJ99" si="3">IF(AND(Q36="",S36=""),0,IF(OR(AND(Q36&gt;1,S36=8),AND(OR(Q36=2,Q36=3,Q36=4),S36=4),AND(Q36=1,S36&lt;&gt;8),AND(Q36=9,S36&lt;&gt;9)),1,0))</f>
        <v>0</v>
      </c>
      <c r="AK36">
        <f t="shared" ref="AK36:AK99" si="4">IF(AND(W36=0,U36=21),0,IF(AND(W36=0,U36=22),0,IF(AND(W36=0,U36=23),0,IF(AND(W36=0,U36=99),0,IF(AND(W36&gt;0,OR(U36&lt;&gt;21,U36&lt;&gt;22,U36&lt;&gt;23,U36&lt;&gt;99)),0,IF(AND(U36="",W36=""),0,1))))))</f>
        <v>0</v>
      </c>
      <c r="AL36" s="8">
        <f t="shared" ref="AL36:AL99" si="5">IF(OR(M36="NS",W36="NS",W36="NA",M36="",W36=""),0,IF((M36-W36)&lt;18,1,0))</f>
        <v>0</v>
      </c>
      <c r="AM36" s="8">
        <f t="shared" ref="AM36:AM99" si="6">IF(OR(M36="NS",Y36="NS",W36="NS",M36="NA",Y36="NA",W36="NA",M36="",Y36="",W36=""),0,IF((M36-Y36)&lt;18,1,0))+IF(OR(Y36="NS",W36="NS",Y36="NA",W36="NA",Y36="",W36=""),0,IF(Y36&lt;=W36,0,1))</f>
        <v>0</v>
      </c>
      <c r="AO36">
        <f t="shared" ref="AO36:AO99" si="7">IF(OR(K36=8,COUNTBLANK(K36:AB36)=18),0,IF(COUNTA(K36:AB36)&lt;&gt;COUNTA($K$33:$P$34,$Q$34:$T$34,$U$33:$AB$34),1,0))</f>
        <v>0</v>
      </c>
      <c r="AP36">
        <f t="shared" ref="AP36:AP99" si="8">IF(AND(COUNTA(AC36)=1,COUNTA(K36:AB36)&gt;0),1,0)</f>
        <v>0</v>
      </c>
    </row>
    <row r="37" spans="1:46" ht="15" customHeight="1">
      <c r="A37" s="8"/>
      <c r="B37" s="8"/>
      <c r="C37" s="120" t="s">
        <v>70</v>
      </c>
      <c r="D37" s="322" t="str">
        <f>IF(CNGE_2023_M1_Secc5!D128="","",CNGE_2023_M1_Secc5!D128)</f>
        <v/>
      </c>
      <c r="E37" s="323"/>
      <c r="F37" s="323"/>
      <c r="G37" s="323"/>
      <c r="H37" s="324"/>
      <c r="I37" s="260" t="str">
        <f>IF(CNGE_2023_M1_Secc5!K128="","",CNGE_2023_M1_Secc5!K128)</f>
        <v/>
      </c>
      <c r="J37" s="262"/>
      <c r="K37" s="364"/>
      <c r="L37" s="365"/>
      <c r="M37" s="364"/>
      <c r="N37" s="365"/>
      <c r="O37" s="364"/>
      <c r="P37" s="365"/>
      <c r="Q37" s="364"/>
      <c r="R37" s="365"/>
      <c r="S37" s="364"/>
      <c r="T37" s="365"/>
      <c r="U37" s="364"/>
      <c r="V37" s="365"/>
      <c r="W37" s="364"/>
      <c r="X37" s="365"/>
      <c r="Y37" s="364"/>
      <c r="Z37" s="365"/>
      <c r="AA37" s="364"/>
      <c r="AB37" s="365"/>
      <c r="AC37" s="364"/>
      <c r="AD37" s="365"/>
      <c r="AG37" s="8">
        <f t="shared" si="0"/>
        <v>0</v>
      </c>
      <c r="AH37" s="8">
        <f t="shared" si="1"/>
        <v>0</v>
      </c>
      <c r="AI37" s="8">
        <f t="shared" si="2"/>
        <v>0</v>
      </c>
      <c r="AJ37" s="8">
        <f t="shared" si="3"/>
        <v>0</v>
      </c>
      <c r="AK37">
        <f t="shared" si="4"/>
        <v>0</v>
      </c>
      <c r="AL37" s="8">
        <f t="shared" si="5"/>
        <v>0</v>
      </c>
      <c r="AM37" s="8">
        <f t="shared" si="6"/>
        <v>0</v>
      </c>
      <c r="AO37">
        <f t="shared" si="7"/>
        <v>0</v>
      </c>
      <c r="AP37">
        <f t="shared" si="8"/>
        <v>0</v>
      </c>
    </row>
    <row r="38" spans="1:46" ht="15" customHeight="1">
      <c r="A38" s="8"/>
      <c r="B38" s="8"/>
      <c r="C38" s="120" t="s">
        <v>71</v>
      </c>
      <c r="D38" s="322" t="str">
        <f>IF(CNGE_2023_M1_Secc5!D129="","",CNGE_2023_M1_Secc5!D129)</f>
        <v/>
      </c>
      <c r="E38" s="323"/>
      <c r="F38" s="323"/>
      <c r="G38" s="323"/>
      <c r="H38" s="324"/>
      <c r="I38" s="260" t="str">
        <f>IF(CNGE_2023_M1_Secc5!K129="","",CNGE_2023_M1_Secc5!K129)</f>
        <v/>
      </c>
      <c r="J38" s="262"/>
      <c r="K38" s="364"/>
      <c r="L38" s="365"/>
      <c r="M38" s="364"/>
      <c r="N38" s="365"/>
      <c r="O38" s="364"/>
      <c r="P38" s="365"/>
      <c r="Q38" s="364"/>
      <c r="R38" s="365"/>
      <c r="S38" s="364"/>
      <c r="T38" s="365"/>
      <c r="U38" s="364"/>
      <c r="V38" s="365"/>
      <c r="W38" s="364"/>
      <c r="X38" s="365"/>
      <c r="Y38" s="364"/>
      <c r="Z38" s="365"/>
      <c r="AA38" s="364"/>
      <c r="AB38" s="365"/>
      <c r="AC38" s="364"/>
      <c r="AD38" s="365"/>
      <c r="AG38" s="8">
        <f t="shared" si="0"/>
        <v>0</v>
      </c>
      <c r="AH38" s="8">
        <f t="shared" si="1"/>
        <v>0</v>
      </c>
      <c r="AI38" s="8">
        <f t="shared" si="2"/>
        <v>0</v>
      </c>
      <c r="AJ38" s="8">
        <f t="shared" si="3"/>
        <v>0</v>
      </c>
      <c r="AK38">
        <f t="shared" si="4"/>
        <v>0</v>
      </c>
      <c r="AL38" s="8">
        <f t="shared" si="5"/>
        <v>0</v>
      </c>
      <c r="AM38" s="8">
        <f t="shared" si="6"/>
        <v>0</v>
      </c>
      <c r="AO38">
        <f t="shared" si="7"/>
        <v>0</v>
      </c>
      <c r="AP38">
        <f t="shared" si="8"/>
        <v>0</v>
      </c>
    </row>
    <row r="39" spans="1:46" ht="15" customHeight="1">
      <c r="A39" s="8"/>
      <c r="B39" s="8"/>
      <c r="C39" s="120" t="s">
        <v>72</v>
      </c>
      <c r="D39" s="322" t="str">
        <f>IF(CNGE_2023_M1_Secc5!D130="","",CNGE_2023_M1_Secc5!D130)</f>
        <v/>
      </c>
      <c r="E39" s="323"/>
      <c r="F39" s="323"/>
      <c r="G39" s="323"/>
      <c r="H39" s="324"/>
      <c r="I39" s="260" t="str">
        <f>IF(CNGE_2023_M1_Secc5!K130="","",CNGE_2023_M1_Secc5!K130)</f>
        <v/>
      </c>
      <c r="J39" s="262"/>
      <c r="K39" s="364"/>
      <c r="L39" s="365"/>
      <c r="M39" s="364"/>
      <c r="N39" s="365"/>
      <c r="O39" s="364"/>
      <c r="P39" s="365"/>
      <c r="Q39" s="364"/>
      <c r="R39" s="365"/>
      <c r="S39" s="364"/>
      <c r="T39" s="365"/>
      <c r="U39" s="364"/>
      <c r="V39" s="365"/>
      <c r="W39" s="364"/>
      <c r="X39" s="365"/>
      <c r="Y39" s="364"/>
      <c r="Z39" s="365"/>
      <c r="AA39" s="364"/>
      <c r="AB39" s="365"/>
      <c r="AC39" s="364"/>
      <c r="AD39" s="365"/>
      <c r="AG39" s="8">
        <f t="shared" si="0"/>
        <v>0</v>
      </c>
      <c r="AH39" s="8">
        <f t="shared" si="1"/>
        <v>0</v>
      </c>
      <c r="AI39" s="8">
        <f t="shared" si="2"/>
        <v>0</v>
      </c>
      <c r="AJ39" s="8">
        <f t="shared" si="3"/>
        <v>0</v>
      </c>
      <c r="AK39">
        <f t="shared" si="4"/>
        <v>0</v>
      </c>
      <c r="AL39" s="8">
        <f t="shared" si="5"/>
        <v>0</v>
      </c>
      <c r="AM39" s="8">
        <f t="shared" si="6"/>
        <v>0</v>
      </c>
      <c r="AO39">
        <f t="shared" si="7"/>
        <v>0</v>
      </c>
      <c r="AP39">
        <f t="shared" si="8"/>
        <v>0</v>
      </c>
    </row>
    <row r="40" spans="1:46" ht="15" customHeight="1">
      <c r="A40" s="8"/>
      <c r="B40" s="8"/>
      <c r="C40" s="120" t="s">
        <v>73</v>
      </c>
      <c r="D40" s="322" t="str">
        <f>IF(CNGE_2023_M1_Secc5!D131="","",CNGE_2023_M1_Secc5!D131)</f>
        <v/>
      </c>
      <c r="E40" s="323"/>
      <c r="F40" s="323"/>
      <c r="G40" s="323"/>
      <c r="H40" s="324"/>
      <c r="I40" s="260" t="str">
        <f>IF(CNGE_2023_M1_Secc5!K131="","",CNGE_2023_M1_Secc5!K131)</f>
        <v/>
      </c>
      <c r="J40" s="262"/>
      <c r="K40" s="364"/>
      <c r="L40" s="365"/>
      <c r="M40" s="364"/>
      <c r="N40" s="365"/>
      <c r="O40" s="364"/>
      <c r="P40" s="365"/>
      <c r="Q40" s="364"/>
      <c r="R40" s="365"/>
      <c r="S40" s="364"/>
      <c r="T40" s="365"/>
      <c r="U40" s="364"/>
      <c r="V40" s="365"/>
      <c r="W40" s="364"/>
      <c r="X40" s="365"/>
      <c r="Y40" s="364"/>
      <c r="Z40" s="365"/>
      <c r="AA40" s="364"/>
      <c r="AB40" s="365"/>
      <c r="AC40" s="364"/>
      <c r="AD40" s="365"/>
      <c r="AG40" s="8">
        <f t="shared" si="0"/>
        <v>0</v>
      </c>
      <c r="AH40" s="8">
        <f t="shared" si="1"/>
        <v>0</v>
      </c>
      <c r="AI40" s="8">
        <f t="shared" si="2"/>
        <v>0</v>
      </c>
      <c r="AJ40" s="8">
        <f t="shared" si="3"/>
        <v>0</v>
      </c>
      <c r="AK40">
        <f t="shared" si="4"/>
        <v>0</v>
      </c>
      <c r="AL40" s="8">
        <f t="shared" si="5"/>
        <v>0</v>
      </c>
      <c r="AM40" s="8">
        <f t="shared" si="6"/>
        <v>0</v>
      </c>
      <c r="AO40">
        <f t="shared" si="7"/>
        <v>0</v>
      </c>
      <c r="AP40">
        <f t="shared" si="8"/>
        <v>0</v>
      </c>
    </row>
    <row r="41" spans="1:46" ht="15" customHeight="1">
      <c r="A41" s="8"/>
      <c r="B41" s="8"/>
      <c r="C41" s="120" t="s">
        <v>74</v>
      </c>
      <c r="D41" s="322" t="str">
        <f>IF(CNGE_2023_M1_Secc5!D132="","",CNGE_2023_M1_Secc5!D132)</f>
        <v/>
      </c>
      <c r="E41" s="323"/>
      <c r="F41" s="323"/>
      <c r="G41" s="323"/>
      <c r="H41" s="324"/>
      <c r="I41" s="260" t="str">
        <f>IF(CNGE_2023_M1_Secc5!K132="","",CNGE_2023_M1_Secc5!K132)</f>
        <v/>
      </c>
      <c r="J41" s="262"/>
      <c r="K41" s="364"/>
      <c r="L41" s="365"/>
      <c r="M41" s="364"/>
      <c r="N41" s="365"/>
      <c r="O41" s="364"/>
      <c r="P41" s="365"/>
      <c r="Q41" s="364"/>
      <c r="R41" s="365"/>
      <c r="S41" s="364"/>
      <c r="T41" s="365"/>
      <c r="U41" s="364"/>
      <c r="V41" s="365"/>
      <c r="W41" s="364"/>
      <c r="X41" s="365"/>
      <c r="Y41" s="364"/>
      <c r="Z41" s="365"/>
      <c r="AA41" s="364"/>
      <c r="AB41" s="365"/>
      <c r="AC41" s="364"/>
      <c r="AD41" s="365"/>
      <c r="AG41" s="8">
        <f t="shared" si="0"/>
        <v>0</v>
      </c>
      <c r="AH41" s="8">
        <f t="shared" si="1"/>
        <v>0</v>
      </c>
      <c r="AI41" s="8">
        <f t="shared" si="2"/>
        <v>0</v>
      </c>
      <c r="AJ41" s="8">
        <f t="shared" si="3"/>
        <v>0</v>
      </c>
      <c r="AK41">
        <f t="shared" si="4"/>
        <v>0</v>
      </c>
      <c r="AL41" s="8">
        <f t="shared" si="5"/>
        <v>0</v>
      </c>
      <c r="AM41" s="8">
        <f t="shared" si="6"/>
        <v>0</v>
      </c>
      <c r="AO41">
        <f t="shared" si="7"/>
        <v>0</v>
      </c>
      <c r="AP41">
        <f t="shared" si="8"/>
        <v>0</v>
      </c>
    </row>
    <row r="42" spans="1:46" ht="15" customHeight="1">
      <c r="A42" s="8"/>
      <c r="B42" s="8"/>
      <c r="C42" s="120" t="s">
        <v>75</v>
      </c>
      <c r="D42" s="322" t="str">
        <f>IF(CNGE_2023_M1_Secc5!D133="","",CNGE_2023_M1_Secc5!D133)</f>
        <v/>
      </c>
      <c r="E42" s="323"/>
      <c r="F42" s="323"/>
      <c r="G42" s="323"/>
      <c r="H42" s="324"/>
      <c r="I42" s="260" t="str">
        <f>IF(CNGE_2023_M1_Secc5!K133="","",CNGE_2023_M1_Secc5!K133)</f>
        <v/>
      </c>
      <c r="J42" s="262"/>
      <c r="K42" s="364"/>
      <c r="L42" s="365"/>
      <c r="M42" s="364"/>
      <c r="N42" s="365"/>
      <c r="O42" s="364"/>
      <c r="P42" s="365"/>
      <c r="Q42" s="364"/>
      <c r="R42" s="365"/>
      <c r="S42" s="364"/>
      <c r="T42" s="365"/>
      <c r="U42" s="364"/>
      <c r="V42" s="365"/>
      <c r="W42" s="364"/>
      <c r="X42" s="365"/>
      <c r="Y42" s="364"/>
      <c r="Z42" s="365"/>
      <c r="AA42" s="364"/>
      <c r="AB42" s="365"/>
      <c r="AC42" s="364"/>
      <c r="AD42" s="365"/>
      <c r="AG42" s="8">
        <f t="shared" si="0"/>
        <v>0</v>
      </c>
      <c r="AH42" s="8">
        <f t="shared" si="1"/>
        <v>0</v>
      </c>
      <c r="AI42" s="8">
        <f t="shared" si="2"/>
        <v>0</v>
      </c>
      <c r="AJ42" s="8">
        <f t="shared" si="3"/>
        <v>0</v>
      </c>
      <c r="AK42">
        <f t="shared" si="4"/>
        <v>0</v>
      </c>
      <c r="AL42" s="8">
        <f t="shared" si="5"/>
        <v>0</v>
      </c>
      <c r="AM42" s="8">
        <f t="shared" si="6"/>
        <v>0</v>
      </c>
      <c r="AO42">
        <f t="shared" si="7"/>
        <v>0</v>
      </c>
      <c r="AP42">
        <f t="shared" si="8"/>
        <v>0</v>
      </c>
    </row>
    <row r="43" spans="1:46" ht="15" customHeight="1">
      <c r="A43" s="8"/>
      <c r="B43" s="8"/>
      <c r="C43" s="120" t="s">
        <v>76</v>
      </c>
      <c r="D43" s="322" t="str">
        <f>IF(CNGE_2023_M1_Secc5!D134="","",CNGE_2023_M1_Secc5!D134)</f>
        <v/>
      </c>
      <c r="E43" s="323"/>
      <c r="F43" s="323"/>
      <c r="G43" s="323"/>
      <c r="H43" s="324"/>
      <c r="I43" s="260" t="str">
        <f>IF(CNGE_2023_M1_Secc5!K134="","",CNGE_2023_M1_Secc5!K134)</f>
        <v/>
      </c>
      <c r="J43" s="262"/>
      <c r="K43" s="364"/>
      <c r="L43" s="365"/>
      <c r="M43" s="364"/>
      <c r="N43" s="365"/>
      <c r="O43" s="364"/>
      <c r="P43" s="365"/>
      <c r="Q43" s="364"/>
      <c r="R43" s="365"/>
      <c r="S43" s="364"/>
      <c r="T43" s="365"/>
      <c r="U43" s="364"/>
      <c r="V43" s="365"/>
      <c r="W43" s="364"/>
      <c r="X43" s="365"/>
      <c r="Y43" s="364"/>
      <c r="Z43" s="365"/>
      <c r="AA43" s="364"/>
      <c r="AB43" s="365"/>
      <c r="AC43" s="364"/>
      <c r="AD43" s="365"/>
      <c r="AG43" s="8">
        <f t="shared" si="0"/>
        <v>0</v>
      </c>
      <c r="AH43" s="8">
        <f t="shared" si="1"/>
        <v>0</v>
      </c>
      <c r="AI43" s="8">
        <f t="shared" si="2"/>
        <v>0</v>
      </c>
      <c r="AJ43" s="8">
        <f t="shared" si="3"/>
        <v>0</v>
      </c>
      <c r="AK43">
        <f t="shared" si="4"/>
        <v>0</v>
      </c>
      <c r="AL43" s="8">
        <f t="shared" si="5"/>
        <v>0</v>
      </c>
      <c r="AM43" s="8">
        <f t="shared" si="6"/>
        <v>0</v>
      </c>
      <c r="AO43">
        <f t="shared" si="7"/>
        <v>0</v>
      </c>
      <c r="AP43">
        <f t="shared" si="8"/>
        <v>0</v>
      </c>
    </row>
    <row r="44" spans="1:46" ht="15" customHeight="1">
      <c r="A44" s="8"/>
      <c r="B44" s="8"/>
      <c r="C44" s="120" t="s">
        <v>77</v>
      </c>
      <c r="D44" s="322" t="str">
        <f>IF(CNGE_2023_M1_Secc5!D135="","",CNGE_2023_M1_Secc5!D135)</f>
        <v/>
      </c>
      <c r="E44" s="323"/>
      <c r="F44" s="323"/>
      <c r="G44" s="323"/>
      <c r="H44" s="324"/>
      <c r="I44" s="260" t="str">
        <f>IF(CNGE_2023_M1_Secc5!K135="","",CNGE_2023_M1_Secc5!K135)</f>
        <v/>
      </c>
      <c r="J44" s="262"/>
      <c r="K44" s="364"/>
      <c r="L44" s="365"/>
      <c r="M44" s="364"/>
      <c r="N44" s="365"/>
      <c r="O44" s="364"/>
      <c r="P44" s="365"/>
      <c r="Q44" s="364"/>
      <c r="R44" s="365"/>
      <c r="S44" s="364"/>
      <c r="T44" s="365"/>
      <c r="U44" s="364"/>
      <c r="V44" s="365"/>
      <c r="W44" s="364"/>
      <c r="X44" s="365"/>
      <c r="Y44" s="364"/>
      <c r="Z44" s="365"/>
      <c r="AA44" s="364"/>
      <c r="AB44" s="365"/>
      <c r="AC44" s="364"/>
      <c r="AD44" s="365"/>
      <c r="AG44" s="8">
        <f t="shared" si="0"/>
        <v>0</v>
      </c>
      <c r="AH44" s="8">
        <f t="shared" si="1"/>
        <v>0</v>
      </c>
      <c r="AI44" s="8">
        <f t="shared" si="2"/>
        <v>0</v>
      </c>
      <c r="AJ44" s="8">
        <f t="shared" si="3"/>
        <v>0</v>
      </c>
      <c r="AK44">
        <f t="shared" si="4"/>
        <v>0</v>
      </c>
      <c r="AL44" s="8">
        <f t="shared" si="5"/>
        <v>0</v>
      </c>
      <c r="AM44" s="8">
        <f t="shared" si="6"/>
        <v>0</v>
      </c>
      <c r="AO44">
        <f t="shared" si="7"/>
        <v>0</v>
      </c>
      <c r="AP44">
        <f t="shared" si="8"/>
        <v>0</v>
      </c>
    </row>
    <row r="45" spans="1:46" ht="15" customHeight="1">
      <c r="A45" s="8"/>
      <c r="B45" s="8"/>
      <c r="C45" s="120" t="s">
        <v>78</v>
      </c>
      <c r="D45" s="322" t="str">
        <f>IF(CNGE_2023_M1_Secc5!D136="","",CNGE_2023_M1_Secc5!D136)</f>
        <v/>
      </c>
      <c r="E45" s="323"/>
      <c r="F45" s="323"/>
      <c r="G45" s="323"/>
      <c r="H45" s="324"/>
      <c r="I45" s="260" t="str">
        <f>IF(CNGE_2023_M1_Secc5!K136="","",CNGE_2023_M1_Secc5!K136)</f>
        <v/>
      </c>
      <c r="J45" s="262"/>
      <c r="K45" s="364"/>
      <c r="L45" s="365"/>
      <c r="M45" s="364"/>
      <c r="N45" s="365"/>
      <c r="O45" s="364"/>
      <c r="P45" s="365"/>
      <c r="Q45" s="364"/>
      <c r="R45" s="365"/>
      <c r="S45" s="364"/>
      <c r="T45" s="365"/>
      <c r="U45" s="364"/>
      <c r="V45" s="365"/>
      <c r="W45" s="364"/>
      <c r="X45" s="365"/>
      <c r="Y45" s="364"/>
      <c r="Z45" s="365"/>
      <c r="AA45" s="364"/>
      <c r="AB45" s="365"/>
      <c r="AC45" s="364"/>
      <c r="AD45" s="365"/>
      <c r="AG45" s="8">
        <f t="shared" si="0"/>
        <v>0</v>
      </c>
      <c r="AH45" s="8">
        <f t="shared" si="1"/>
        <v>0</v>
      </c>
      <c r="AI45" s="8">
        <f t="shared" si="2"/>
        <v>0</v>
      </c>
      <c r="AJ45" s="8">
        <f t="shared" si="3"/>
        <v>0</v>
      </c>
      <c r="AK45">
        <f t="shared" si="4"/>
        <v>0</v>
      </c>
      <c r="AL45" s="8">
        <f t="shared" si="5"/>
        <v>0</v>
      </c>
      <c r="AM45" s="8">
        <f t="shared" si="6"/>
        <v>0</v>
      </c>
      <c r="AO45">
        <f t="shared" si="7"/>
        <v>0</v>
      </c>
      <c r="AP45">
        <f t="shared" si="8"/>
        <v>0</v>
      </c>
    </row>
    <row r="46" spans="1:46" ht="15" customHeight="1">
      <c r="A46" s="8"/>
      <c r="B46" s="8"/>
      <c r="C46" s="120" t="s">
        <v>79</v>
      </c>
      <c r="D46" s="322" t="str">
        <f>IF(CNGE_2023_M1_Secc5!D137="","",CNGE_2023_M1_Secc5!D137)</f>
        <v/>
      </c>
      <c r="E46" s="323"/>
      <c r="F46" s="323"/>
      <c r="G46" s="323"/>
      <c r="H46" s="324"/>
      <c r="I46" s="260" t="str">
        <f>IF(CNGE_2023_M1_Secc5!K137="","",CNGE_2023_M1_Secc5!K137)</f>
        <v/>
      </c>
      <c r="J46" s="262"/>
      <c r="K46" s="364"/>
      <c r="L46" s="365"/>
      <c r="M46" s="364"/>
      <c r="N46" s="365"/>
      <c r="O46" s="364"/>
      <c r="P46" s="365"/>
      <c r="Q46" s="364"/>
      <c r="R46" s="365"/>
      <c r="S46" s="364"/>
      <c r="T46" s="365"/>
      <c r="U46" s="364"/>
      <c r="V46" s="365"/>
      <c r="W46" s="364"/>
      <c r="X46" s="365"/>
      <c r="Y46" s="364"/>
      <c r="Z46" s="365"/>
      <c r="AA46" s="364"/>
      <c r="AB46" s="365"/>
      <c r="AC46" s="364"/>
      <c r="AD46" s="365"/>
      <c r="AG46" s="8">
        <f t="shared" si="0"/>
        <v>0</v>
      </c>
      <c r="AH46" s="8">
        <f t="shared" si="1"/>
        <v>0</v>
      </c>
      <c r="AI46" s="8">
        <f t="shared" si="2"/>
        <v>0</v>
      </c>
      <c r="AJ46" s="8">
        <f t="shared" si="3"/>
        <v>0</v>
      </c>
      <c r="AK46">
        <f t="shared" si="4"/>
        <v>0</v>
      </c>
      <c r="AL46" s="8">
        <f t="shared" si="5"/>
        <v>0</v>
      </c>
      <c r="AM46" s="8">
        <f t="shared" si="6"/>
        <v>0</v>
      </c>
      <c r="AO46">
        <f t="shared" si="7"/>
        <v>0</v>
      </c>
      <c r="AP46">
        <f t="shared" si="8"/>
        <v>0</v>
      </c>
    </row>
    <row r="47" spans="1:46" ht="15" customHeight="1">
      <c r="A47" s="8"/>
      <c r="B47" s="8"/>
      <c r="C47" s="120" t="s">
        <v>80</v>
      </c>
      <c r="D47" s="322" t="str">
        <f>IF(CNGE_2023_M1_Secc5!D138="","",CNGE_2023_M1_Secc5!D138)</f>
        <v/>
      </c>
      <c r="E47" s="323"/>
      <c r="F47" s="323"/>
      <c r="G47" s="323"/>
      <c r="H47" s="324"/>
      <c r="I47" s="260" t="str">
        <f>IF(CNGE_2023_M1_Secc5!K138="","",CNGE_2023_M1_Secc5!K138)</f>
        <v/>
      </c>
      <c r="J47" s="262"/>
      <c r="K47" s="364"/>
      <c r="L47" s="365"/>
      <c r="M47" s="364"/>
      <c r="N47" s="365"/>
      <c r="O47" s="364"/>
      <c r="P47" s="365"/>
      <c r="Q47" s="364"/>
      <c r="R47" s="365"/>
      <c r="S47" s="364"/>
      <c r="T47" s="365"/>
      <c r="U47" s="364"/>
      <c r="V47" s="365"/>
      <c r="W47" s="364"/>
      <c r="X47" s="365"/>
      <c r="Y47" s="364"/>
      <c r="Z47" s="365"/>
      <c r="AA47" s="364"/>
      <c r="AB47" s="365"/>
      <c r="AC47" s="364"/>
      <c r="AD47" s="365"/>
      <c r="AG47" s="8">
        <f t="shared" si="0"/>
        <v>0</v>
      </c>
      <c r="AH47" s="8">
        <f t="shared" si="1"/>
        <v>0</v>
      </c>
      <c r="AI47" s="8">
        <f t="shared" si="2"/>
        <v>0</v>
      </c>
      <c r="AJ47" s="8">
        <f t="shared" si="3"/>
        <v>0</v>
      </c>
      <c r="AK47">
        <f t="shared" si="4"/>
        <v>0</v>
      </c>
      <c r="AL47" s="8">
        <f t="shared" si="5"/>
        <v>0</v>
      </c>
      <c r="AM47" s="8">
        <f t="shared" si="6"/>
        <v>0</v>
      </c>
      <c r="AO47">
        <f t="shared" si="7"/>
        <v>0</v>
      </c>
      <c r="AP47">
        <f t="shared" si="8"/>
        <v>0</v>
      </c>
    </row>
    <row r="48" spans="1:46" ht="15" customHeight="1">
      <c r="A48" s="8"/>
      <c r="B48" s="8"/>
      <c r="C48" s="120" t="s">
        <v>81</v>
      </c>
      <c r="D48" s="322" t="str">
        <f>IF(CNGE_2023_M1_Secc5!D139="","",CNGE_2023_M1_Secc5!D139)</f>
        <v/>
      </c>
      <c r="E48" s="323"/>
      <c r="F48" s="323"/>
      <c r="G48" s="323"/>
      <c r="H48" s="324"/>
      <c r="I48" s="260" t="str">
        <f>IF(CNGE_2023_M1_Secc5!K139="","",CNGE_2023_M1_Secc5!K139)</f>
        <v/>
      </c>
      <c r="J48" s="262"/>
      <c r="K48" s="364"/>
      <c r="L48" s="365"/>
      <c r="M48" s="364"/>
      <c r="N48" s="365"/>
      <c r="O48" s="364"/>
      <c r="P48" s="365"/>
      <c r="Q48" s="364"/>
      <c r="R48" s="365"/>
      <c r="S48" s="364"/>
      <c r="T48" s="365"/>
      <c r="U48" s="364"/>
      <c r="V48" s="365"/>
      <c r="W48" s="364"/>
      <c r="X48" s="365"/>
      <c r="Y48" s="364"/>
      <c r="Z48" s="365"/>
      <c r="AA48" s="364"/>
      <c r="AB48" s="365"/>
      <c r="AC48" s="364"/>
      <c r="AD48" s="365"/>
      <c r="AG48" s="8">
        <f t="shared" si="0"/>
        <v>0</v>
      </c>
      <c r="AH48" s="8">
        <f t="shared" si="1"/>
        <v>0</v>
      </c>
      <c r="AI48" s="8">
        <f t="shared" si="2"/>
        <v>0</v>
      </c>
      <c r="AJ48" s="8">
        <f t="shared" si="3"/>
        <v>0</v>
      </c>
      <c r="AK48">
        <f t="shared" si="4"/>
        <v>0</v>
      </c>
      <c r="AL48" s="8">
        <f t="shared" si="5"/>
        <v>0</v>
      </c>
      <c r="AM48" s="8">
        <f t="shared" si="6"/>
        <v>0</v>
      </c>
      <c r="AO48">
        <f t="shared" si="7"/>
        <v>0</v>
      </c>
      <c r="AP48">
        <f t="shared" si="8"/>
        <v>0</v>
      </c>
    </row>
    <row r="49" spans="1:42" ht="15" customHeight="1">
      <c r="A49" s="8"/>
      <c r="B49" s="8"/>
      <c r="C49" s="120" t="s">
        <v>82</v>
      </c>
      <c r="D49" s="322" t="str">
        <f>IF(CNGE_2023_M1_Secc5!D140="","",CNGE_2023_M1_Secc5!D140)</f>
        <v/>
      </c>
      <c r="E49" s="323"/>
      <c r="F49" s="323"/>
      <c r="G49" s="323"/>
      <c r="H49" s="324"/>
      <c r="I49" s="260" t="str">
        <f>IF(CNGE_2023_M1_Secc5!K140="","",CNGE_2023_M1_Secc5!K140)</f>
        <v/>
      </c>
      <c r="J49" s="262"/>
      <c r="K49" s="364"/>
      <c r="L49" s="365"/>
      <c r="M49" s="364"/>
      <c r="N49" s="365"/>
      <c r="O49" s="364"/>
      <c r="P49" s="365"/>
      <c r="Q49" s="364"/>
      <c r="R49" s="365"/>
      <c r="S49" s="364"/>
      <c r="T49" s="365"/>
      <c r="U49" s="364"/>
      <c r="V49" s="365"/>
      <c r="W49" s="364"/>
      <c r="X49" s="365"/>
      <c r="Y49" s="364"/>
      <c r="Z49" s="365"/>
      <c r="AA49" s="364"/>
      <c r="AB49" s="365"/>
      <c r="AC49" s="364"/>
      <c r="AD49" s="365"/>
      <c r="AG49" s="8">
        <f t="shared" si="0"/>
        <v>0</v>
      </c>
      <c r="AH49" s="8">
        <f t="shared" si="1"/>
        <v>0</v>
      </c>
      <c r="AI49" s="8">
        <f t="shared" si="2"/>
        <v>0</v>
      </c>
      <c r="AJ49" s="8">
        <f t="shared" si="3"/>
        <v>0</v>
      </c>
      <c r="AK49">
        <f t="shared" si="4"/>
        <v>0</v>
      </c>
      <c r="AL49" s="8">
        <f t="shared" si="5"/>
        <v>0</v>
      </c>
      <c r="AM49" s="8">
        <f t="shared" si="6"/>
        <v>0</v>
      </c>
      <c r="AO49">
        <f t="shared" si="7"/>
        <v>0</v>
      </c>
      <c r="AP49">
        <f t="shared" si="8"/>
        <v>0</v>
      </c>
    </row>
    <row r="50" spans="1:42" ht="15" customHeight="1">
      <c r="A50" s="8"/>
      <c r="B50" s="8"/>
      <c r="C50" s="120" t="s">
        <v>83</v>
      </c>
      <c r="D50" s="322" t="str">
        <f>IF(CNGE_2023_M1_Secc5!D141="","",CNGE_2023_M1_Secc5!D141)</f>
        <v/>
      </c>
      <c r="E50" s="323"/>
      <c r="F50" s="323"/>
      <c r="G50" s="323"/>
      <c r="H50" s="324"/>
      <c r="I50" s="260" t="str">
        <f>IF(CNGE_2023_M1_Secc5!K141="","",CNGE_2023_M1_Secc5!K141)</f>
        <v/>
      </c>
      <c r="J50" s="262"/>
      <c r="K50" s="364"/>
      <c r="L50" s="365"/>
      <c r="M50" s="364"/>
      <c r="N50" s="365"/>
      <c r="O50" s="364"/>
      <c r="P50" s="365"/>
      <c r="Q50" s="364"/>
      <c r="R50" s="365"/>
      <c r="S50" s="364"/>
      <c r="T50" s="365"/>
      <c r="U50" s="364"/>
      <c r="V50" s="365"/>
      <c r="W50" s="364"/>
      <c r="X50" s="365"/>
      <c r="Y50" s="364"/>
      <c r="Z50" s="365"/>
      <c r="AA50" s="364"/>
      <c r="AB50" s="365"/>
      <c r="AC50" s="364"/>
      <c r="AD50" s="365"/>
      <c r="AG50" s="8">
        <f t="shared" si="0"/>
        <v>0</v>
      </c>
      <c r="AH50" s="8">
        <f t="shared" si="1"/>
        <v>0</v>
      </c>
      <c r="AI50" s="8">
        <f t="shared" si="2"/>
        <v>0</v>
      </c>
      <c r="AJ50" s="8">
        <f t="shared" si="3"/>
        <v>0</v>
      </c>
      <c r="AK50">
        <f t="shared" si="4"/>
        <v>0</v>
      </c>
      <c r="AL50" s="8">
        <f t="shared" si="5"/>
        <v>0</v>
      </c>
      <c r="AM50" s="8">
        <f t="shared" si="6"/>
        <v>0</v>
      </c>
      <c r="AO50">
        <f t="shared" si="7"/>
        <v>0</v>
      </c>
      <c r="AP50">
        <f t="shared" si="8"/>
        <v>0</v>
      </c>
    </row>
    <row r="51" spans="1:42" ht="15" customHeight="1">
      <c r="A51" s="8"/>
      <c r="B51" s="8"/>
      <c r="C51" s="120" t="s">
        <v>84</v>
      </c>
      <c r="D51" s="322" t="str">
        <f>IF(CNGE_2023_M1_Secc5!D142="","",CNGE_2023_M1_Secc5!D142)</f>
        <v/>
      </c>
      <c r="E51" s="323"/>
      <c r="F51" s="323"/>
      <c r="G51" s="323"/>
      <c r="H51" s="324"/>
      <c r="I51" s="260" t="str">
        <f>IF(CNGE_2023_M1_Secc5!K142="","",CNGE_2023_M1_Secc5!K142)</f>
        <v/>
      </c>
      <c r="J51" s="262"/>
      <c r="K51" s="364"/>
      <c r="L51" s="365"/>
      <c r="M51" s="364"/>
      <c r="N51" s="365"/>
      <c r="O51" s="364"/>
      <c r="P51" s="365"/>
      <c r="Q51" s="364"/>
      <c r="R51" s="365"/>
      <c r="S51" s="364"/>
      <c r="T51" s="365"/>
      <c r="U51" s="364"/>
      <c r="V51" s="365"/>
      <c r="W51" s="364"/>
      <c r="X51" s="365"/>
      <c r="Y51" s="364"/>
      <c r="Z51" s="365"/>
      <c r="AA51" s="364"/>
      <c r="AB51" s="365"/>
      <c r="AC51" s="364"/>
      <c r="AD51" s="365"/>
      <c r="AG51" s="8">
        <f t="shared" si="0"/>
        <v>0</v>
      </c>
      <c r="AH51" s="8">
        <f t="shared" si="1"/>
        <v>0</v>
      </c>
      <c r="AI51" s="8">
        <f t="shared" si="2"/>
        <v>0</v>
      </c>
      <c r="AJ51" s="8">
        <f t="shared" si="3"/>
        <v>0</v>
      </c>
      <c r="AK51">
        <f t="shared" si="4"/>
        <v>0</v>
      </c>
      <c r="AL51" s="8">
        <f t="shared" si="5"/>
        <v>0</v>
      </c>
      <c r="AM51" s="8">
        <f t="shared" si="6"/>
        <v>0</v>
      </c>
      <c r="AO51">
        <f t="shared" si="7"/>
        <v>0</v>
      </c>
      <c r="AP51">
        <f t="shared" si="8"/>
        <v>0</v>
      </c>
    </row>
    <row r="52" spans="1:42" ht="15" customHeight="1">
      <c r="A52" s="8"/>
      <c r="B52" s="8"/>
      <c r="C52" s="120" t="s">
        <v>85</v>
      </c>
      <c r="D52" s="322" t="str">
        <f>IF(CNGE_2023_M1_Secc5!D143="","",CNGE_2023_M1_Secc5!D143)</f>
        <v/>
      </c>
      <c r="E52" s="323"/>
      <c r="F52" s="323"/>
      <c r="G52" s="323"/>
      <c r="H52" s="324"/>
      <c r="I52" s="260" t="str">
        <f>IF(CNGE_2023_M1_Secc5!K143="","",CNGE_2023_M1_Secc5!K143)</f>
        <v/>
      </c>
      <c r="J52" s="262"/>
      <c r="K52" s="364"/>
      <c r="L52" s="365"/>
      <c r="M52" s="364"/>
      <c r="N52" s="365"/>
      <c r="O52" s="364"/>
      <c r="P52" s="365"/>
      <c r="Q52" s="364"/>
      <c r="R52" s="365"/>
      <c r="S52" s="364"/>
      <c r="T52" s="365"/>
      <c r="U52" s="364"/>
      <c r="V52" s="365"/>
      <c r="W52" s="364"/>
      <c r="X52" s="365"/>
      <c r="Y52" s="364"/>
      <c r="Z52" s="365"/>
      <c r="AA52" s="364"/>
      <c r="AB52" s="365"/>
      <c r="AC52" s="364"/>
      <c r="AD52" s="365"/>
      <c r="AG52" s="8">
        <f t="shared" si="0"/>
        <v>0</v>
      </c>
      <c r="AH52" s="8">
        <f t="shared" si="1"/>
        <v>0</v>
      </c>
      <c r="AI52" s="8">
        <f t="shared" si="2"/>
        <v>0</v>
      </c>
      <c r="AJ52" s="8">
        <f t="shared" si="3"/>
        <v>0</v>
      </c>
      <c r="AK52">
        <f t="shared" si="4"/>
        <v>0</v>
      </c>
      <c r="AL52" s="8">
        <f t="shared" si="5"/>
        <v>0</v>
      </c>
      <c r="AM52" s="8">
        <f t="shared" si="6"/>
        <v>0</v>
      </c>
      <c r="AO52">
        <f t="shared" si="7"/>
        <v>0</v>
      </c>
      <c r="AP52">
        <f t="shared" si="8"/>
        <v>0</v>
      </c>
    </row>
    <row r="53" spans="1:42" ht="15" customHeight="1">
      <c r="A53" s="8"/>
      <c r="B53" s="8"/>
      <c r="C53" s="120" t="s">
        <v>86</v>
      </c>
      <c r="D53" s="322" t="str">
        <f>IF(CNGE_2023_M1_Secc5!D144="","",CNGE_2023_M1_Secc5!D144)</f>
        <v/>
      </c>
      <c r="E53" s="323"/>
      <c r="F53" s="323"/>
      <c r="G53" s="323"/>
      <c r="H53" s="324"/>
      <c r="I53" s="260" t="str">
        <f>IF(CNGE_2023_M1_Secc5!K144="","",CNGE_2023_M1_Secc5!K144)</f>
        <v/>
      </c>
      <c r="J53" s="262"/>
      <c r="K53" s="364"/>
      <c r="L53" s="365"/>
      <c r="M53" s="364"/>
      <c r="N53" s="365"/>
      <c r="O53" s="364"/>
      <c r="P53" s="365"/>
      <c r="Q53" s="364"/>
      <c r="R53" s="365"/>
      <c r="S53" s="364"/>
      <c r="T53" s="365"/>
      <c r="U53" s="364"/>
      <c r="V53" s="365"/>
      <c r="W53" s="364"/>
      <c r="X53" s="365"/>
      <c r="Y53" s="364"/>
      <c r="Z53" s="365"/>
      <c r="AA53" s="364"/>
      <c r="AB53" s="365"/>
      <c r="AC53" s="364"/>
      <c r="AD53" s="365"/>
      <c r="AG53" s="8">
        <f t="shared" si="0"/>
        <v>0</v>
      </c>
      <c r="AH53" s="8">
        <f t="shared" si="1"/>
        <v>0</v>
      </c>
      <c r="AI53" s="8">
        <f t="shared" si="2"/>
        <v>0</v>
      </c>
      <c r="AJ53" s="8">
        <f t="shared" si="3"/>
        <v>0</v>
      </c>
      <c r="AK53">
        <f t="shared" si="4"/>
        <v>0</v>
      </c>
      <c r="AL53" s="8">
        <f t="shared" si="5"/>
        <v>0</v>
      </c>
      <c r="AM53" s="8">
        <f t="shared" si="6"/>
        <v>0</v>
      </c>
      <c r="AO53">
        <f t="shared" si="7"/>
        <v>0</v>
      </c>
      <c r="AP53">
        <f t="shared" si="8"/>
        <v>0</v>
      </c>
    </row>
    <row r="54" spans="1:42" ht="15" customHeight="1">
      <c r="A54" s="8"/>
      <c r="B54" s="8"/>
      <c r="C54" s="120" t="s">
        <v>87</v>
      </c>
      <c r="D54" s="322" t="str">
        <f>IF(CNGE_2023_M1_Secc5!D145="","",CNGE_2023_M1_Secc5!D145)</f>
        <v/>
      </c>
      <c r="E54" s="323"/>
      <c r="F54" s="323"/>
      <c r="G54" s="323"/>
      <c r="H54" s="324"/>
      <c r="I54" s="260" t="str">
        <f>IF(CNGE_2023_M1_Secc5!K145="","",CNGE_2023_M1_Secc5!K145)</f>
        <v/>
      </c>
      <c r="J54" s="262"/>
      <c r="K54" s="364"/>
      <c r="L54" s="365"/>
      <c r="M54" s="364"/>
      <c r="N54" s="365"/>
      <c r="O54" s="364"/>
      <c r="P54" s="365"/>
      <c r="Q54" s="364"/>
      <c r="R54" s="365"/>
      <c r="S54" s="364"/>
      <c r="T54" s="365"/>
      <c r="U54" s="364"/>
      <c r="V54" s="365"/>
      <c r="W54" s="364"/>
      <c r="X54" s="365"/>
      <c r="Y54" s="364"/>
      <c r="Z54" s="365"/>
      <c r="AA54" s="364"/>
      <c r="AB54" s="365"/>
      <c r="AC54" s="364"/>
      <c r="AD54" s="365"/>
      <c r="AG54" s="8">
        <f t="shared" si="0"/>
        <v>0</v>
      </c>
      <c r="AH54" s="8">
        <f t="shared" si="1"/>
        <v>0</v>
      </c>
      <c r="AI54" s="8">
        <f t="shared" si="2"/>
        <v>0</v>
      </c>
      <c r="AJ54" s="8">
        <f t="shared" si="3"/>
        <v>0</v>
      </c>
      <c r="AK54">
        <f t="shared" si="4"/>
        <v>0</v>
      </c>
      <c r="AL54" s="8">
        <f t="shared" si="5"/>
        <v>0</v>
      </c>
      <c r="AM54" s="8">
        <f t="shared" si="6"/>
        <v>0</v>
      </c>
      <c r="AO54">
        <f t="shared" si="7"/>
        <v>0</v>
      </c>
      <c r="AP54">
        <f t="shared" si="8"/>
        <v>0</v>
      </c>
    </row>
    <row r="55" spans="1:42" ht="15" customHeight="1">
      <c r="A55" s="8"/>
      <c r="B55" s="8"/>
      <c r="C55" s="64" t="s">
        <v>88</v>
      </c>
      <c r="D55" s="322" t="str">
        <f>IF(CNGE_2023_M1_Secc5!D146="","",CNGE_2023_M1_Secc5!D146)</f>
        <v/>
      </c>
      <c r="E55" s="323"/>
      <c r="F55" s="323"/>
      <c r="G55" s="323"/>
      <c r="H55" s="324"/>
      <c r="I55" s="260" t="str">
        <f>IF(CNGE_2023_M1_Secc5!K146="","",CNGE_2023_M1_Secc5!K146)</f>
        <v/>
      </c>
      <c r="J55" s="262"/>
      <c r="K55" s="364"/>
      <c r="L55" s="365"/>
      <c r="M55" s="364"/>
      <c r="N55" s="365"/>
      <c r="O55" s="364"/>
      <c r="P55" s="365"/>
      <c r="Q55" s="364"/>
      <c r="R55" s="365"/>
      <c r="S55" s="364"/>
      <c r="T55" s="365"/>
      <c r="U55" s="364"/>
      <c r="V55" s="365"/>
      <c r="W55" s="364"/>
      <c r="X55" s="365"/>
      <c r="Y55" s="364"/>
      <c r="Z55" s="365"/>
      <c r="AA55" s="364"/>
      <c r="AB55" s="365"/>
      <c r="AC55" s="364"/>
      <c r="AD55" s="365"/>
      <c r="AG55" s="8">
        <f t="shared" si="0"/>
        <v>0</v>
      </c>
      <c r="AH55" s="8">
        <f t="shared" si="1"/>
        <v>0</v>
      </c>
      <c r="AI55" s="8">
        <f t="shared" si="2"/>
        <v>0</v>
      </c>
      <c r="AJ55" s="8">
        <f t="shared" si="3"/>
        <v>0</v>
      </c>
      <c r="AK55">
        <f t="shared" si="4"/>
        <v>0</v>
      </c>
      <c r="AL55" s="8">
        <f t="shared" si="5"/>
        <v>0</v>
      </c>
      <c r="AM55" s="8">
        <f t="shared" si="6"/>
        <v>0</v>
      </c>
      <c r="AO55">
        <f t="shared" si="7"/>
        <v>0</v>
      </c>
      <c r="AP55">
        <f t="shared" si="8"/>
        <v>0</v>
      </c>
    </row>
    <row r="56" spans="1:42" ht="15" customHeight="1">
      <c r="A56" s="8"/>
      <c r="B56" s="8"/>
      <c r="C56" s="64" t="s">
        <v>89</v>
      </c>
      <c r="D56" s="322" t="str">
        <f>IF(CNGE_2023_M1_Secc5!D147="","",CNGE_2023_M1_Secc5!D147)</f>
        <v/>
      </c>
      <c r="E56" s="323"/>
      <c r="F56" s="323"/>
      <c r="G56" s="323"/>
      <c r="H56" s="324"/>
      <c r="I56" s="260" t="str">
        <f>IF(CNGE_2023_M1_Secc5!K147="","",CNGE_2023_M1_Secc5!K147)</f>
        <v/>
      </c>
      <c r="J56" s="262"/>
      <c r="K56" s="364"/>
      <c r="L56" s="365"/>
      <c r="M56" s="364"/>
      <c r="N56" s="365"/>
      <c r="O56" s="364"/>
      <c r="P56" s="365"/>
      <c r="Q56" s="364"/>
      <c r="R56" s="365"/>
      <c r="S56" s="364"/>
      <c r="T56" s="365"/>
      <c r="U56" s="364"/>
      <c r="V56" s="365"/>
      <c r="W56" s="364"/>
      <c r="X56" s="365"/>
      <c r="Y56" s="364"/>
      <c r="Z56" s="365"/>
      <c r="AA56" s="364"/>
      <c r="AB56" s="365"/>
      <c r="AC56" s="364"/>
      <c r="AD56" s="365"/>
      <c r="AG56" s="8">
        <f t="shared" si="0"/>
        <v>0</v>
      </c>
      <c r="AH56" s="8">
        <f t="shared" si="1"/>
        <v>0</v>
      </c>
      <c r="AI56" s="8">
        <f t="shared" si="2"/>
        <v>0</v>
      </c>
      <c r="AJ56" s="8">
        <f t="shared" si="3"/>
        <v>0</v>
      </c>
      <c r="AK56">
        <f t="shared" si="4"/>
        <v>0</v>
      </c>
      <c r="AL56" s="8">
        <f t="shared" si="5"/>
        <v>0</v>
      </c>
      <c r="AM56" s="8">
        <f t="shared" si="6"/>
        <v>0</v>
      </c>
      <c r="AO56">
        <f t="shared" si="7"/>
        <v>0</v>
      </c>
      <c r="AP56">
        <f t="shared" si="8"/>
        <v>0</v>
      </c>
    </row>
    <row r="57" spans="1:42" ht="15" customHeight="1">
      <c r="A57" s="8"/>
      <c r="B57" s="8"/>
      <c r="C57" s="64" t="s">
        <v>90</v>
      </c>
      <c r="D57" s="322" t="str">
        <f>IF(CNGE_2023_M1_Secc5!D148="","",CNGE_2023_M1_Secc5!D148)</f>
        <v/>
      </c>
      <c r="E57" s="323"/>
      <c r="F57" s="323"/>
      <c r="G57" s="323"/>
      <c r="H57" s="324"/>
      <c r="I57" s="260" t="str">
        <f>IF(CNGE_2023_M1_Secc5!K148="","",CNGE_2023_M1_Secc5!K148)</f>
        <v/>
      </c>
      <c r="J57" s="262"/>
      <c r="K57" s="364"/>
      <c r="L57" s="365"/>
      <c r="M57" s="364"/>
      <c r="N57" s="365"/>
      <c r="O57" s="364"/>
      <c r="P57" s="365"/>
      <c r="Q57" s="364"/>
      <c r="R57" s="365"/>
      <c r="S57" s="364"/>
      <c r="T57" s="365"/>
      <c r="U57" s="364"/>
      <c r="V57" s="365"/>
      <c r="W57" s="364"/>
      <c r="X57" s="365"/>
      <c r="Y57" s="364"/>
      <c r="Z57" s="365"/>
      <c r="AA57" s="364"/>
      <c r="AB57" s="365"/>
      <c r="AC57" s="364"/>
      <c r="AD57" s="365"/>
      <c r="AG57" s="8">
        <f t="shared" si="0"/>
        <v>0</v>
      </c>
      <c r="AH57" s="8">
        <f t="shared" si="1"/>
        <v>0</v>
      </c>
      <c r="AI57" s="8">
        <f t="shared" si="2"/>
        <v>0</v>
      </c>
      <c r="AJ57" s="8">
        <f t="shared" si="3"/>
        <v>0</v>
      </c>
      <c r="AK57">
        <f t="shared" si="4"/>
        <v>0</v>
      </c>
      <c r="AL57" s="8">
        <f t="shared" si="5"/>
        <v>0</v>
      </c>
      <c r="AM57" s="8">
        <f t="shared" si="6"/>
        <v>0</v>
      </c>
      <c r="AO57">
        <f t="shared" si="7"/>
        <v>0</v>
      </c>
      <c r="AP57">
        <f t="shared" si="8"/>
        <v>0</v>
      </c>
    </row>
    <row r="58" spans="1:42" ht="15" customHeight="1">
      <c r="A58" s="8"/>
      <c r="B58" s="8"/>
      <c r="C58" s="64" t="s">
        <v>91</v>
      </c>
      <c r="D58" s="322" t="str">
        <f>IF(CNGE_2023_M1_Secc5!D149="","",CNGE_2023_M1_Secc5!D149)</f>
        <v/>
      </c>
      <c r="E58" s="323"/>
      <c r="F58" s="323"/>
      <c r="G58" s="323"/>
      <c r="H58" s="324"/>
      <c r="I58" s="260" t="str">
        <f>IF(CNGE_2023_M1_Secc5!K149="","",CNGE_2023_M1_Secc5!K149)</f>
        <v/>
      </c>
      <c r="J58" s="262"/>
      <c r="K58" s="364"/>
      <c r="L58" s="365"/>
      <c r="M58" s="364"/>
      <c r="N58" s="365"/>
      <c r="O58" s="364"/>
      <c r="P58" s="365"/>
      <c r="Q58" s="364"/>
      <c r="R58" s="365"/>
      <c r="S58" s="364"/>
      <c r="T58" s="365"/>
      <c r="U58" s="364"/>
      <c r="V58" s="365"/>
      <c r="W58" s="364"/>
      <c r="X58" s="365"/>
      <c r="Y58" s="364"/>
      <c r="Z58" s="365"/>
      <c r="AA58" s="364"/>
      <c r="AB58" s="365"/>
      <c r="AC58" s="364"/>
      <c r="AD58" s="365"/>
      <c r="AG58" s="8">
        <f t="shared" si="0"/>
        <v>0</v>
      </c>
      <c r="AH58" s="8">
        <f t="shared" si="1"/>
        <v>0</v>
      </c>
      <c r="AI58" s="8">
        <f t="shared" si="2"/>
        <v>0</v>
      </c>
      <c r="AJ58" s="8">
        <f t="shared" si="3"/>
        <v>0</v>
      </c>
      <c r="AK58">
        <f t="shared" si="4"/>
        <v>0</v>
      </c>
      <c r="AL58" s="8">
        <f t="shared" si="5"/>
        <v>0</v>
      </c>
      <c r="AM58" s="8">
        <f t="shared" si="6"/>
        <v>0</v>
      </c>
      <c r="AO58">
        <f t="shared" si="7"/>
        <v>0</v>
      </c>
      <c r="AP58">
        <f t="shared" si="8"/>
        <v>0</v>
      </c>
    </row>
    <row r="59" spans="1:42" ht="15" customHeight="1">
      <c r="A59" s="8"/>
      <c r="B59" s="8"/>
      <c r="C59" s="64" t="s">
        <v>92</v>
      </c>
      <c r="D59" s="322" t="str">
        <f>IF(CNGE_2023_M1_Secc5!D150="","",CNGE_2023_M1_Secc5!D150)</f>
        <v/>
      </c>
      <c r="E59" s="323"/>
      <c r="F59" s="323"/>
      <c r="G59" s="323"/>
      <c r="H59" s="324"/>
      <c r="I59" s="260" t="str">
        <f>IF(CNGE_2023_M1_Secc5!K150="","",CNGE_2023_M1_Secc5!K150)</f>
        <v/>
      </c>
      <c r="J59" s="262"/>
      <c r="K59" s="364"/>
      <c r="L59" s="365"/>
      <c r="M59" s="364"/>
      <c r="N59" s="365"/>
      <c r="O59" s="364"/>
      <c r="P59" s="365"/>
      <c r="Q59" s="364"/>
      <c r="R59" s="365"/>
      <c r="S59" s="364"/>
      <c r="T59" s="365"/>
      <c r="U59" s="364"/>
      <c r="V59" s="365"/>
      <c r="W59" s="364"/>
      <c r="X59" s="365"/>
      <c r="Y59" s="364"/>
      <c r="Z59" s="365"/>
      <c r="AA59" s="364"/>
      <c r="AB59" s="365"/>
      <c r="AC59" s="364"/>
      <c r="AD59" s="365"/>
      <c r="AG59" s="8">
        <f t="shared" si="0"/>
        <v>0</v>
      </c>
      <c r="AH59" s="8">
        <f t="shared" si="1"/>
        <v>0</v>
      </c>
      <c r="AI59" s="8">
        <f t="shared" si="2"/>
        <v>0</v>
      </c>
      <c r="AJ59" s="8">
        <f t="shared" si="3"/>
        <v>0</v>
      </c>
      <c r="AK59">
        <f t="shared" si="4"/>
        <v>0</v>
      </c>
      <c r="AL59" s="8">
        <f t="shared" si="5"/>
        <v>0</v>
      </c>
      <c r="AM59" s="8">
        <f t="shared" si="6"/>
        <v>0</v>
      </c>
      <c r="AO59">
        <f t="shared" si="7"/>
        <v>0</v>
      </c>
      <c r="AP59">
        <f t="shared" si="8"/>
        <v>0</v>
      </c>
    </row>
    <row r="60" spans="1:42" ht="15" customHeight="1">
      <c r="A60" s="8"/>
      <c r="B60" s="8"/>
      <c r="C60" s="64" t="s">
        <v>93</v>
      </c>
      <c r="D60" s="322" t="str">
        <f>IF(CNGE_2023_M1_Secc5!D151="","",CNGE_2023_M1_Secc5!D151)</f>
        <v/>
      </c>
      <c r="E60" s="323"/>
      <c r="F60" s="323"/>
      <c r="G60" s="323"/>
      <c r="H60" s="324"/>
      <c r="I60" s="260" t="str">
        <f>IF(CNGE_2023_M1_Secc5!K151="","",CNGE_2023_M1_Secc5!K151)</f>
        <v/>
      </c>
      <c r="J60" s="262"/>
      <c r="K60" s="364"/>
      <c r="L60" s="365"/>
      <c r="M60" s="364"/>
      <c r="N60" s="365"/>
      <c r="O60" s="364"/>
      <c r="P60" s="365"/>
      <c r="Q60" s="364"/>
      <c r="R60" s="365"/>
      <c r="S60" s="364"/>
      <c r="T60" s="365"/>
      <c r="U60" s="364"/>
      <c r="V60" s="365"/>
      <c r="W60" s="364"/>
      <c r="X60" s="365"/>
      <c r="Y60" s="364"/>
      <c r="Z60" s="365"/>
      <c r="AA60" s="364"/>
      <c r="AB60" s="365"/>
      <c r="AC60" s="364"/>
      <c r="AD60" s="365"/>
      <c r="AG60" s="8">
        <f t="shared" si="0"/>
        <v>0</v>
      </c>
      <c r="AH60" s="8">
        <f t="shared" si="1"/>
        <v>0</v>
      </c>
      <c r="AI60" s="8">
        <f t="shared" si="2"/>
        <v>0</v>
      </c>
      <c r="AJ60" s="8">
        <f t="shared" si="3"/>
        <v>0</v>
      </c>
      <c r="AK60">
        <f t="shared" si="4"/>
        <v>0</v>
      </c>
      <c r="AL60" s="8">
        <f t="shared" si="5"/>
        <v>0</v>
      </c>
      <c r="AM60" s="8">
        <f t="shared" si="6"/>
        <v>0</v>
      </c>
      <c r="AO60">
        <f t="shared" si="7"/>
        <v>0</v>
      </c>
      <c r="AP60">
        <f t="shared" si="8"/>
        <v>0</v>
      </c>
    </row>
    <row r="61" spans="1:42" ht="15" customHeight="1">
      <c r="A61" s="8"/>
      <c r="B61" s="8"/>
      <c r="C61" s="64" t="s">
        <v>94</v>
      </c>
      <c r="D61" s="322" t="str">
        <f>IF(CNGE_2023_M1_Secc5!D152="","",CNGE_2023_M1_Secc5!D152)</f>
        <v/>
      </c>
      <c r="E61" s="323"/>
      <c r="F61" s="323"/>
      <c r="G61" s="323"/>
      <c r="H61" s="324"/>
      <c r="I61" s="260" t="str">
        <f>IF(CNGE_2023_M1_Secc5!K152="","",CNGE_2023_M1_Secc5!K152)</f>
        <v/>
      </c>
      <c r="J61" s="262"/>
      <c r="K61" s="364"/>
      <c r="L61" s="365"/>
      <c r="M61" s="364"/>
      <c r="N61" s="365"/>
      <c r="O61" s="364"/>
      <c r="P61" s="365"/>
      <c r="Q61" s="364"/>
      <c r="R61" s="365"/>
      <c r="S61" s="364"/>
      <c r="T61" s="365"/>
      <c r="U61" s="364"/>
      <c r="V61" s="365"/>
      <c r="W61" s="364"/>
      <c r="X61" s="365"/>
      <c r="Y61" s="364"/>
      <c r="Z61" s="365"/>
      <c r="AA61" s="364"/>
      <c r="AB61" s="365"/>
      <c r="AC61" s="364"/>
      <c r="AD61" s="365"/>
      <c r="AG61" s="8">
        <f t="shared" si="0"/>
        <v>0</v>
      </c>
      <c r="AH61" s="8">
        <f t="shared" si="1"/>
        <v>0</v>
      </c>
      <c r="AI61" s="8">
        <f t="shared" si="2"/>
        <v>0</v>
      </c>
      <c r="AJ61" s="8">
        <f t="shared" si="3"/>
        <v>0</v>
      </c>
      <c r="AK61">
        <f t="shared" si="4"/>
        <v>0</v>
      </c>
      <c r="AL61" s="8">
        <f t="shared" si="5"/>
        <v>0</v>
      </c>
      <c r="AM61" s="8">
        <f t="shared" si="6"/>
        <v>0</v>
      </c>
      <c r="AO61">
        <f t="shared" si="7"/>
        <v>0</v>
      </c>
      <c r="AP61">
        <f t="shared" si="8"/>
        <v>0</v>
      </c>
    </row>
    <row r="62" spans="1:42" ht="15" customHeight="1">
      <c r="A62" s="8"/>
      <c r="B62" s="8"/>
      <c r="C62" s="64" t="s">
        <v>95</v>
      </c>
      <c r="D62" s="322" t="str">
        <f>IF(CNGE_2023_M1_Secc5!D153="","",CNGE_2023_M1_Secc5!D153)</f>
        <v/>
      </c>
      <c r="E62" s="323"/>
      <c r="F62" s="323"/>
      <c r="G62" s="323"/>
      <c r="H62" s="324"/>
      <c r="I62" s="260" t="str">
        <f>IF(CNGE_2023_M1_Secc5!K153="","",CNGE_2023_M1_Secc5!K153)</f>
        <v/>
      </c>
      <c r="J62" s="262"/>
      <c r="K62" s="364"/>
      <c r="L62" s="365"/>
      <c r="M62" s="364"/>
      <c r="N62" s="365"/>
      <c r="O62" s="364"/>
      <c r="P62" s="365"/>
      <c r="Q62" s="364"/>
      <c r="R62" s="365"/>
      <c r="S62" s="364"/>
      <c r="T62" s="365"/>
      <c r="U62" s="364"/>
      <c r="V62" s="365"/>
      <c r="W62" s="364"/>
      <c r="X62" s="365"/>
      <c r="Y62" s="364"/>
      <c r="Z62" s="365"/>
      <c r="AA62" s="364"/>
      <c r="AB62" s="365"/>
      <c r="AC62" s="364"/>
      <c r="AD62" s="365"/>
      <c r="AG62" s="8">
        <f t="shared" si="0"/>
        <v>0</v>
      </c>
      <c r="AH62" s="8">
        <f t="shared" si="1"/>
        <v>0</v>
      </c>
      <c r="AI62" s="8">
        <f t="shared" si="2"/>
        <v>0</v>
      </c>
      <c r="AJ62" s="8">
        <f t="shared" si="3"/>
        <v>0</v>
      </c>
      <c r="AK62">
        <f t="shared" si="4"/>
        <v>0</v>
      </c>
      <c r="AL62" s="8">
        <f t="shared" si="5"/>
        <v>0</v>
      </c>
      <c r="AM62" s="8">
        <f t="shared" si="6"/>
        <v>0</v>
      </c>
      <c r="AO62">
        <f t="shared" si="7"/>
        <v>0</v>
      </c>
      <c r="AP62">
        <f t="shared" si="8"/>
        <v>0</v>
      </c>
    </row>
    <row r="63" spans="1:42" ht="15" customHeight="1">
      <c r="A63" s="8"/>
      <c r="B63" s="8"/>
      <c r="C63" s="64" t="s">
        <v>96</v>
      </c>
      <c r="D63" s="322" t="str">
        <f>IF(CNGE_2023_M1_Secc5!D154="","",CNGE_2023_M1_Secc5!D154)</f>
        <v/>
      </c>
      <c r="E63" s="323"/>
      <c r="F63" s="323"/>
      <c r="G63" s="323"/>
      <c r="H63" s="324"/>
      <c r="I63" s="260" t="str">
        <f>IF(CNGE_2023_M1_Secc5!K154="","",CNGE_2023_M1_Secc5!K154)</f>
        <v/>
      </c>
      <c r="J63" s="262"/>
      <c r="K63" s="364"/>
      <c r="L63" s="365"/>
      <c r="M63" s="364"/>
      <c r="N63" s="365"/>
      <c r="O63" s="364"/>
      <c r="P63" s="365"/>
      <c r="Q63" s="364"/>
      <c r="R63" s="365"/>
      <c r="S63" s="364"/>
      <c r="T63" s="365"/>
      <c r="U63" s="364"/>
      <c r="V63" s="365"/>
      <c r="W63" s="364"/>
      <c r="X63" s="365"/>
      <c r="Y63" s="364"/>
      <c r="Z63" s="365"/>
      <c r="AA63" s="364"/>
      <c r="AB63" s="365"/>
      <c r="AC63" s="364"/>
      <c r="AD63" s="365"/>
      <c r="AG63" s="8">
        <f t="shared" si="0"/>
        <v>0</v>
      </c>
      <c r="AH63" s="8">
        <f t="shared" si="1"/>
        <v>0</v>
      </c>
      <c r="AI63" s="8">
        <f t="shared" si="2"/>
        <v>0</v>
      </c>
      <c r="AJ63" s="8">
        <f t="shared" si="3"/>
        <v>0</v>
      </c>
      <c r="AK63">
        <f t="shared" si="4"/>
        <v>0</v>
      </c>
      <c r="AL63" s="8">
        <f t="shared" si="5"/>
        <v>0</v>
      </c>
      <c r="AM63" s="8">
        <f t="shared" si="6"/>
        <v>0</v>
      </c>
      <c r="AO63">
        <f t="shared" si="7"/>
        <v>0</v>
      </c>
      <c r="AP63">
        <f t="shared" si="8"/>
        <v>0</v>
      </c>
    </row>
    <row r="64" spans="1:42" ht="15" customHeight="1">
      <c r="A64" s="8"/>
      <c r="B64" s="8"/>
      <c r="C64" s="64" t="s">
        <v>97</v>
      </c>
      <c r="D64" s="322" t="str">
        <f>IF(CNGE_2023_M1_Secc5!D155="","",CNGE_2023_M1_Secc5!D155)</f>
        <v/>
      </c>
      <c r="E64" s="323"/>
      <c r="F64" s="323"/>
      <c r="G64" s="323"/>
      <c r="H64" s="324"/>
      <c r="I64" s="260" t="str">
        <f>IF(CNGE_2023_M1_Secc5!K155="","",CNGE_2023_M1_Secc5!K155)</f>
        <v/>
      </c>
      <c r="J64" s="262"/>
      <c r="K64" s="364"/>
      <c r="L64" s="365"/>
      <c r="M64" s="364"/>
      <c r="N64" s="365"/>
      <c r="O64" s="364"/>
      <c r="P64" s="365"/>
      <c r="Q64" s="364"/>
      <c r="R64" s="365"/>
      <c r="S64" s="364"/>
      <c r="T64" s="365"/>
      <c r="U64" s="364"/>
      <c r="V64" s="365"/>
      <c r="W64" s="364"/>
      <c r="X64" s="365"/>
      <c r="Y64" s="364"/>
      <c r="Z64" s="365"/>
      <c r="AA64" s="364"/>
      <c r="AB64" s="365"/>
      <c r="AC64" s="364"/>
      <c r="AD64" s="365"/>
      <c r="AG64" s="8">
        <f t="shared" si="0"/>
        <v>0</v>
      </c>
      <c r="AH64" s="8">
        <f t="shared" si="1"/>
        <v>0</v>
      </c>
      <c r="AI64" s="8">
        <f t="shared" si="2"/>
        <v>0</v>
      </c>
      <c r="AJ64" s="8">
        <f t="shared" si="3"/>
        <v>0</v>
      </c>
      <c r="AK64">
        <f t="shared" si="4"/>
        <v>0</v>
      </c>
      <c r="AL64" s="8">
        <f t="shared" si="5"/>
        <v>0</v>
      </c>
      <c r="AM64" s="8">
        <f t="shared" si="6"/>
        <v>0</v>
      </c>
      <c r="AO64">
        <f t="shared" si="7"/>
        <v>0</v>
      </c>
      <c r="AP64">
        <f t="shared" si="8"/>
        <v>0</v>
      </c>
    </row>
    <row r="65" spans="1:42" ht="15" customHeight="1">
      <c r="A65" s="8"/>
      <c r="B65" s="8"/>
      <c r="C65" s="64" t="s">
        <v>98</v>
      </c>
      <c r="D65" s="322" t="str">
        <f>IF(CNGE_2023_M1_Secc5!D156="","",CNGE_2023_M1_Secc5!D156)</f>
        <v/>
      </c>
      <c r="E65" s="323"/>
      <c r="F65" s="323"/>
      <c r="G65" s="323"/>
      <c r="H65" s="324"/>
      <c r="I65" s="260" t="str">
        <f>IF(CNGE_2023_M1_Secc5!K156="","",CNGE_2023_M1_Secc5!K156)</f>
        <v/>
      </c>
      <c r="J65" s="262"/>
      <c r="K65" s="364"/>
      <c r="L65" s="365"/>
      <c r="M65" s="364"/>
      <c r="N65" s="365"/>
      <c r="O65" s="364"/>
      <c r="P65" s="365"/>
      <c r="Q65" s="364"/>
      <c r="R65" s="365"/>
      <c r="S65" s="364"/>
      <c r="T65" s="365"/>
      <c r="U65" s="364"/>
      <c r="V65" s="365"/>
      <c r="W65" s="364"/>
      <c r="X65" s="365"/>
      <c r="Y65" s="364"/>
      <c r="Z65" s="365"/>
      <c r="AA65" s="364"/>
      <c r="AB65" s="365"/>
      <c r="AC65" s="364"/>
      <c r="AD65" s="365"/>
      <c r="AG65" s="8">
        <f t="shared" si="0"/>
        <v>0</v>
      </c>
      <c r="AH65" s="8">
        <f t="shared" si="1"/>
        <v>0</v>
      </c>
      <c r="AI65" s="8">
        <f t="shared" si="2"/>
        <v>0</v>
      </c>
      <c r="AJ65" s="8">
        <f t="shared" si="3"/>
        <v>0</v>
      </c>
      <c r="AK65">
        <f t="shared" si="4"/>
        <v>0</v>
      </c>
      <c r="AL65" s="8">
        <f t="shared" si="5"/>
        <v>0</v>
      </c>
      <c r="AM65" s="8">
        <f t="shared" si="6"/>
        <v>0</v>
      </c>
      <c r="AO65">
        <f t="shared" si="7"/>
        <v>0</v>
      </c>
      <c r="AP65">
        <f t="shared" si="8"/>
        <v>0</v>
      </c>
    </row>
    <row r="66" spans="1:42" ht="15" customHeight="1">
      <c r="A66" s="8"/>
      <c r="B66" s="8"/>
      <c r="C66" s="64" t="s">
        <v>99</v>
      </c>
      <c r="D66" s="322" t="str">
        <f>IF(CNGE_2023_M1_Secc5!D157="","",CNGE_2023_M1_Secc5!D157)</f>
        <v/>
      </c>
      <c r="E66" s="323"/>
      <c r="F66" s="323"/>
      <c r="G66" s="323"/>
      <c r="H66" s="324"/>
      <c r="I66" s="260" t="str">
        <f>IF(CNGE_2023_M1_Secc5!K157="","",CNGE_2023_M1_Secc5!K157)</f>
        <v/>
      </c>
      <c r="J66" s="262"/>
      <c r="K66" s="364"/>
      <c r="L66" s="365"/>
      <c r="M66" s="364"/>
      <c r="N66" s="365"/>
      <c r="O66" s="364"/>
      <c r="P66" s="365"/>
      <c r="Q66" s="364"/>
      <c r="R66" s="365"/>
      <c r="S66" s="364"/>
      <c r="T66" s="365"/>
      <c r="U66" s="364"/>
      <c r="V66" s="365"/>
      <c r="W66" s="364"/>
      <c r="X66" s="365"/>
      <c r="Y66" s="364"/>
      <c r="Z66" s="365"/>
      <c r="AA66" s="364"/>
      <c r="AB66" s="365"/>
      <c r="AC66" s="364"/>
      <c r="AD66" s="365"/>
      <c r="AG66" s="8">
        <f t="shared" si="0"/>
        <v>0</v>
      </c>
      <c r="AH66" s="8">
        <f t="shared" si="1"/>
        <v>0</v>
      </c>
      <c r="AI66" s="8">
        <f t="shared" si="2"/>
        <v>0</v>
      </c>
      <c r="AJ66" s="8">
        <f t="shared" si="3"/>
        <v>0</v>
      </c>
      <c r="AK66">
        <f t="shared" si="4"/>
        <v>0</v>
      </c>
      <c r="AL66" s="8">
        <f t="shared" si="5"/>
        <v>0</v>
      </c>
      <c r="AM66" s="8">
        <f t="shared" si="6"/>
        <v>0</v>
      </c>
      <c r="AO66">
        <f t="shared" si="7"/>
        <v>0</v>
      </c>
      <c r="AP66">
        <f t="shared" si="8"/>
        <v>0</v>
      </c>
    </row>
    <row r="67" spans="1:42" ht="15" customHeight="1">
      <c r="A67" s="8"/>
      <c r="B67" s="8"/>
      <c r="C67" s="64" t="s">
        <v>100</v>
      </c>
      <c r="D67" s="322" t="str">
        <f>IF(CNGE_2023_M1_Secc5!D158="","",CNGE_2023_M1_Secc5!D158)</f>
        <v/>
      </c>
      <c r="E67" s="323"/>
      <c r="F67" s="323"/>
      <c r="G67" s="323"/>
      <c r="H67" s="324"/>
      <c r="I67" s="260" t="str">
        <f>IF(CNGE_2023_M1_Secc5!K158="","",CNGE_2023_M1_Secc5!K158)</f>
        <v/>
      </c>
      <c r="J67" s="262"/>
      <c r="K67" s="364"/>
      <c r="L67" s="365"/>
      <c r="M67" s="364"/>
      <c r="N67" s="365"/>
      <c r="O67" s="364"/>
      <c r="P67" s="365"/>
      <c r="Q67" s="364"/>
      <c r="R67" s="365"/>
      <c r="S67" s="364"/>
      <c r="T67" s="365"/>
      <c r="U67" s="364"/>
      <c r="V67" s="365"/>
      <c r="W67" s="364"/>
      <c r="X67" s="365"/>
      <c r="Y67" s="364"/>
      <c r="Z67" s="365"/>
      <c r="AA67" s="364"/>
      <c r="AB67" s="365"/>
      <c r="AC67" s="364"/>
      <c r="AD67" s="365"/>
      <c r="AG67" s="8">
        <f t="shared" si="0"/>
        <v>0</v>
      </c>
      <c r="AH67" s="8">
        <f t="shared" si="1"/>
        <v>0</v>
      </c>
      <c r="AI67" s="8">
        <f t="shared" si="2"/>
        <v>0</v>
      </c>
      <c r="AJ67" s="8">
        <f t="shared" si="3"/>
        <v>0</v>
      </c>
      <c r="AK67">
        <f t="shared" si="4"/>
        <v>0</v>
      </c>
      <c r="AL67" s="8">
        <f t="shared" si="5"/>
        <v>0</v>
      </c>
      <c r="AM67" s="8">
        <f t="shared" si="6"/>
        <v>0</v>
      </c>
      <c r="AO67">
        <f t="shared" si="7"/>
        <v>0</v>
      </c>
      <c r="AP67">
        <f t="shared" si="8"/>
        <v>0</v>
      </c>
    </row>
    <row r="68" spans="1:42" ht="15" customHeight="1">
      <c r="A68" s="8"/>
      <c r="B68" s="8"/>
      <c r="C68" s="64" t="s">
        <v>101</v>
      </c>
      <c r="D68" s="322" t="str">
        <f>IF(CNGE_2023_M1_Secc5!D159="","",CNGE_2023_M1_Secc5!D159)</f>
        <v/>
      </c>
      <c r="E68" s="323"/>
      <c r="F68" s="323"/>
      <c r="G68" s="323"/>
      <c r="H68" s="324"/>
      <c r="I68" s="260" t="str">
        <f>IF(CNGE_2023_M1_Secc5!K159="","",CNGE_2023_M1_Secc5!K159)</f>
        <v/>
      </c>
      <c r="J68" s="262"/>
      <c r="K68" s="364"/>
      <c r="L68" s="365"/>
      <c r="M68" s="364"/>
      <c r="N68" s="365"/>
      <c r="O68" s="364"/>
      <c r="P68" s="365"/>
      <c r="Q68" s="364"/>
      <c r="R68" s="365"/>
      <c r="S68" s="364"/>
      <c r="T68" s="365"/>
      <c r="U68" s="364"/>
      <c r="V68" s="365"/>
      <c r="W68" s="364"/>
      <c r="X68" s="365"/>
      <c r="Y68" s="364"/>
      <c r="Z68" s="365"/>
      <c r="AA68" s="364"/>
      <c r="AB68" s="365"/>
      <c r="AC68" s="364"/>
      <c r="AD68" s="365"/>
      <c r="AG68" s="8">
        <f t="shared" si="0"/>
        <v>0</v>
      </c>
      <c r="AH68" s="8">
        <f t="shared" si="1"/>
        <v>0</v>
      </c>
      <c r="AI68" s="8">
        <f t="shared" si="2"/>
        <v>0</v>
      </c>
      <c r="AJ68" s="8">
        <f t="shared" si="3"/>
        <v>0</v>
      </c>
      <c r="AK68">
        <f t="shared" si="4"/>
        <v>0</v>
      </c>
      <c r="AL68" s="8">
        <f t="shared" si="5"/>
        <v>0</v>
      </c>
      <c r="AM68" s="8">
        <f t="shared" si="6"/>
        <v>0</v>
      </c>
      <c r="AO68">
        <f t="shared" si="7"/>
        <v>0</v>
      </c>
      <c r="AP68">
        <f t="shared" si="8"/>
        <v>0</v>
      </c>
    </row>
    <row r="69" spans="1:42" ht="15" customHeight="1">
      <c r="A69" s="8"/>
      <c r="B69" s="8"/>
      <c r="C69" s="64" t="s">
        <v>102</v>
      </c>
      <c r="D69" s="322" t="str">
        <f>IF(CNGE_2023_M1_Secc5!D160="","",CNGE_2023_M1_Secc5!D160)</f>
        <v/>
      </c>
      <c r="E69" s="323"/>
      <c r="F69" s="323"/>
      <c r="G69" s="323"/>
      <c r="H69" s="324"/>
      <c r="I69" s="260" t="str">
        <f>IF(CNGE_2023_M1_Secc5!K160="","",CNGE_2023_M1_Secc5!K160)</f>
        <v/>
      </c>
      <c r="J69" s="262"/>
      <c r="K69" s="364"/>
      <c r="L69" s="365"/>
      <c r="M69" s="364"/>
      <c r="N69" s="365"/>
      <c r="O69" s="364"/>
      <c r="P69" s="365"/>
      <c r="Q69" s="364"/>
      <c r="R69" s="365"/>
      <c r="S69" s="364"/>
      <c r="T69" s="365"/>
      <c r="U69" s="364"/>
      <c r="V69" s="365"/>
      <c r="W69" s="364"/>
      <c r="X69" s="365"/>
      <c r="Y69" s="364"/>
      <c r="Z69" s="365"/>
      <c r="AA69" s="364"/>
      <c r="AB69" s="365"/>
      <c r="AC69" s="364"/>
      <c r="AD69" s="365"/>
      <c r="AG69" s="8">
        <f t="shared" si="0"/>
        <v>0</v>
      </c>
      <c r="AH69" s="8">
        <f t="shared" si="1"/>
        <v>0</v>
      </c>
      <c r="AI69" s="8">
        <f t="shared" si="2"/>
        <v>0</v>
      </c>
      <c r="AJ69" s="8">
        <f t="shared" si="3"/>
        <v>0</v>
      </c>
      <c r="AK69">
        <f t="shared" si="4"/>
        <v>0</v>
      </c>
      <c r="AL69" s="8">
        <f t="shared" si="5"/>
        <v>0</v>
      </c>
      <c r="AM69" s="8">
        <f t="shared" si="6"/>
        <v>0</v>
      </c>
      <c r="AO69">
        <f t="shared" si="7"/>
        <v>0</v>
      </c>
      <c r="AP69">
        <f t="shared" si="8"/>
        <v>0</v>
      </c>
    </row>
    <row r="70" spans="1:42" ht="15" customHeight="1">
      <c r="A70" s="8"/>
      <c r="B70" s="8"/>
      <c r="C70" s="64" t="s">
        <v>108</v>
      </c>
      <c r="D70" s="322" t="str">
        <f>IF(CNGE_2023_M1_Secc5!D161="","",CNGE_2023_M1_Secc5!D161)</f>
        <v/>
      </c>
      <c r="E70" s="323"/>
      <c r="F70" s="323"/>
      <c r="G70" s="323"/>
      <c r="H70" s="324"/>
      <c r="I70" s="260" t="str">
        <f>IF(CNGE_2023_M1_Secc5!K161="","",CNGE_2023_M1_Secc5!K161)</f>
        <v/>
      </c>
      <c r="J70" s="262"/>
      <c r="K70" s="364"/>
      <c r="L70" s="365"/>
      <c r="M70" s="364"/>
      <c r="N70" s="365"/>
      <c r="O70" s="364"/>
      <c r="P70" s="365"/>
      <c r="Q70" s="364"/>
      <c r="R70" s="365"/>
      <c r="S70" s="364"/>
      <c r="T70" s="365"/>
      <c r="U70" s="364"/>
      <c r="V70" s="365"/>
      <c r="W70" s="364"/>
      <c r="X70" s="365"/>
      <c r="Y70" s="364"/>
      <c r="Z70" s="365"/>
      <c r="AA70" s="364"/>
      <c r="AB70" s="365"/>
      <c r="AC70" s="364"/>
      <c r="AD70" s="365"/>
      <c r="AG70" s="8">
        <f t="shared" si="0"/>
        <v>0</v>
      </c>
      <c r="AH70" s="8">
        <f t="shared" si="1"/>
        <v>0</v>
      </c>
      <c r="AI70" s="8">
        <f t="shared" si="2"/>
        <v>0</v>
      </c>
      <c r="AJ70" s="8">
        <f t="shared" si="3"/>
        <v>0</v>
      </c>
      <c r="AK70">
        <f t="shared" si="4"/>
        <v>0</v>
      </c>
      <c r="AL70" s="8">
        <f t="shared" si="5"/>
        <v>0</v>
      </c>
      <c r="AM70" s="8">
        <f t="shared" si="6"/>
        <v>0</v>
      </c>
      <c r="AO70">
        <f t="shared" si="7"/>
        <v>0</v>
      </c>
      <c r="AP70">
        <f t="shared" si="8"/>
        <v>0</v>
      </c>
    </row>
    <row r="71" spans="1:42" ht="15" customHeight="1">
      <c r="A71" s="8"/>
      <c r="B71" s="8"/>
      <c r="C71" s="64" t="s">
        <v>109</v>
      </c>
      <c r="D71" s="322" t="str">
        <f>IF(CNGE_2023_M1_Secc5!D162="","",CNGE_2023_M1_Secc5!D162)</f>
        <v/>
      </c>
      <c r="E71" s="323"/>
      <c r="F71" s="323"/>
      <c r="G71" s="323"/>
      <c r="H71" s="324"/>
      <c r="I71" s="260" t="str">
        <f>IF(CNGE_2023_M1_Secc5!K162="","",CNGE_2023_M1_Secc5!K162)</f>
        <v/>
      </c>
      <c r="J71" s="262"/>
      <c r="K71" s="364"/>
      <c r="L71" s="365"/>
      <c r="M71" s="364"/>
      <c r="N71" s="365"/>
      <c r="O71" s="364"/>
      <c r="P71" s="365"/>
      <c r="Q71" s="364"/>
      <c r="R71" s="365"/>
      <c r="S71" s="364"/>
      <c r="T71" s="365"/>
      <c r="U71" s="364"/>
      <c r="V71" s="365"/>
      <c r="W71" s="364"/>
      <c r="X71" s="365"/>
      <c r="Y71" s="364"/>
      <c r="Z71" s="365"/>
      <c r="AA71" s="364"/>
      <c r="AB71" s="365"/>
      <c r="AC71" s="364"/>
      <c r="AD71" s="365"/>
      <c r="AG71" s="8">
        <f t="shared" si="0"/>
        <v>0</v>
      </c>
      <c r="AH71" s="8">
        <f t="shared" si="1"/>
        <v>0</v>
      </c>
      <c r="AI71" s="8">
        <f t="shared" si="2"/>
        <v>0</v>
      </c>
      <c r="AJ71" s="8">
        <f t="shared" si="3"/>
        <v>0</v>
      </c>
      <c r="AK71">
        <f t="shared" si="4"/>
        <v>0</v>
      </c>
      <c r="AL71" s="8">
        <f t="shared" si="5"/>
        <v>0</v>
      </c>
      <c r="AM71" s="8">
        <f t="shared" si="6"/>
        <v>0</v>
      </c>
      <c r="AO71">
        <f t="shared" si="7"/>
        <v>0</v>
      </c>
      <c r="AP71">
        <f t="shared" si="8"/>
        <v>0</v>
      </c>
    </row>
    <row r="72" spans="1:42" ht="15" customHeight="1">
      <c r="A72" s="8"/>
      <c r="B72" s="8"/>
      <c r="C72" s="64" t="s">
        <v>110</v>
      </c>
      <c r="D72" s="322" t="str">
        <f>IF(CNGE_2023_M1_Secc5!D163="","",CNGE_2023_M1_Secc5!D163)</f>
        <v/>
      </c>
      <c r="E72" s="323"/>
      <c r="F72" s="323"/>
      <c r="G72" s="323"/>
      <c r="H72" s="324"/>
      <c r="I72" s="260" t="str">
        <f>IF(CNGE_2023_M1_Secc5!K163="","",CNGE_2023_M1_Secc5!K163)</f>
        <v/>
      </c>
      <c r="J72" s="262"/>
      <c r="K72" s="364"/>
      <c r="L72" s="365"/>
      <c r="M72" s="364"/>
      <c r="N72" s="365"/>
      <c r="O72" s="364"/>
      <c r="P72" s="365"/>
      <c r="Q72" s="364"/>
      <c r="R72" s="365"/>
      <c r="S72" s="364"/>
      <c r="T72" s="365"/>
      <c r="U72" s="364"/>
      <c r="V72" s="365"/>
      <c r="W72" s="364"/>
      <c r="X72" s="365"/>
      <c r="Y72" s="364"/>
      <c r="Z72" s="365"/>
      <c r="AA72" s="364"/>
      <c r="AB72" s="365"/>
      <c r="AC72" s="364"/>
      <c r="AD72" s="365"/>
      <c r="AG72" s="8">
        <f t="shared" si="0"/>
        <v>0</v>
      </c>
      <c r="AH72" s="8">
        <f t="shared" si="1"/>
        <v>0</v>
      </c>
      <c r="AI72" s="8">
        <f t="shared" si="2"/>
        <v>0</v>
      </c>
      <c r="AJ72" s="8">
        <f t="shared" si="3"/>
        <v>0</v>
      </c>
      <c r="AK72">
        <f t="shared" si="4"/>
        <v>0</v>
      </c>
      <c r="AL72" s="8">
        <f t="shared" si="5"/>
        <v>0</v>
      </c>
      <c r="AM72" s="8">
        <f t="shared" si="6"/>
        <v>0</v>
      </c>
      <c r="AO72">
        <f t="shared" si="7"/>
        <v>0</v>
      </c>
      <c r="AP72">
        <f t="shared" si="8"/>
        <v>0</v>
      </c>
    </row>
    <row r="73" spans="1:42" ht="15" customHeight="1">
      <c r="A73" s="8"/>
      <c r="B73" s="8"/>
      <c r="C73" s="64" t="s">
        <v>111</v>
      </c>
      <c r="D73" s="322" t="str">
        <f>IF(CNGE_2023_M1_Secc5!D164="","",CNGE_2023_M1_Secc5!D164)</f>
        <v/>
      </c>
      <c r="E73" s="323"/>
      <c r="F73" s="323"/>
      <c r="G73" s="323"/>
      <c r="H73" s="324"/>
      <c r="I73" s="260" t="str">
        <f>IF(CNGE_2023_M1_Secc5!K164="","",CNGE_2023_M1_Secc5!K164)</f>
        <v/>
      </c>
      <c r="J73" s="262"/>
      <c r="K73" s="364"/>
      <c r="L73" s="365"/>
      <c r="M73" s="364"/>
      <c r="N73" s="365"/>
      <c r="O73" s="364"/>
      <c r="P73" s="365"/>
      <c r="Q73" s="364"/>
      <c r="R73" s="365"/>
      <c r="S73" s="364"/>
      <c r="T73" s="365"/>
      <c r="U73" s="364"/>
      <c r="V73" s="365"/>
      <c r="W73" s="364"/>
      <c r="X73" s="365"/>
      <c r="Y73" s="364"/>
      <c r="Z73" s="365"/>
      <c r="AA73" s="364"/>
      <c r="AB73" s="365"/>
      <c r="AC73" s="364"/>
      <c r="AD73" s="365"/>
      <c r="AG73" s="8">
        <f t="shared" si="0"/>
        <v>0</v>
      </c>
      <c r="AH73" s="8">
        <f t="shared" si="1"/>
        <v>0</v>
      </c>
      <c r="AI73" s="8">
        <f t="shared" si="2"/>
        <v>0</v>
      </c>
      <c r="AJ73" s="8">
        <f t="shared" si="3"/>
        <v>0</v>
      </c>
      <c r="AK73">
        <f t="shared" si="4"/>
        <v>0</v>
      </c>
      <c r="AL73" s="8">
        <f t="shared" si="5"/>
        <v>0</v>
      </c>
      <c r="AM73" s="8">
        <f t="shared" si="6"/>
        <v>0</v>
      </c>
      <c r="AO73">
        <f t="shared" si="7"/>
        <v>0</v>
      </c>
      <c r="AP73">
        <f t="shared" si="8"/>
        <v>0</v>
      </c>
    </row>
    <row r="74" spans="1:42" ht="15" customHeight="1">
      <c r="A74" s="8"/>
      <c r="B74" s="8"/>
      <c r="C74" s="64" t="s">
        <v>112</v>
      </c>
      <c r="D74" s="322" t="str">
        <f>IF(CNGE_2023_M1_Secc5!D165="","",CNGE_2023_M1_Secc5!D165)</f>
        <v/>
      </c>
      <c r="E74" s="323"/>
      <c r="F74" s="323"/>
      <c r="G74" s="323"/>
      <c r="H74" s="324"/>
      <c r="I74" s="260" t="str">
        <f>IF(CNGE_2023_M1_Secc5!K165="","",CNGE_2023_M1_Secc5!K165)</f>
        <v/>
      </c>
      <c r="J74" s="262"/>
      <c r="K74" s="364"/>
      <c r="L74" s="365"/>
      <c r="M74" s="364"/>
      <c r="N74" s="365"/>
      <c r="O74" s="364"/>
      <c r="P74" s="365"/>
      <c r="Q74" s="364"/>
      <c r="R74" s="365"/>
      <c r="S74" s="364"/>
      <c r="T74" s="365"/>
      <c r="U74" s="364"/>
      <c r="V74" s="365"/>
      <c r="W74" s="364"/>
      <c r="X74" s="365"/>
      <c r="Y74" s="364"/>
      <c r="Z74" s="365"/>
      <c r="AA74" s="364"/>
      <c r="AB74" s="365"/>
      <c r="AC74" s="364"/>
      <c r="AD74" s="365"/>
      <c r="AG74" s="8">
        <f t="shared" si="0"/>
        <v>0</v>
      </c>
      <c r="AH74" s="8">
        <f t="shared" si="1"/>
        <v>0</v>
      </c>
      <c r="AI74" s="8">
        <f t="shared" si="2"/>
        <v>0</v>
      </c>
      <c r="AJ74" s="8">
        <f t="shared" si="3"/>
        <v>0</v>
      </c>
      <c r="AK74">
        <f t="shared" si="4"/>
        <v>0</v>
      </c>
      <c r="AL74" s="8">
        <f t="shared" si="5"/>
        <v>0</v>
      </c>
      <c r="AM74" s="8">
        <f t="shared" si="6"/>
        <v>0</v>
      </c>
      <c r="AO74">
        <f t="shared" si="7"/>
        <v>0</v>
      </c>
      <c r="AP74">
        <f t="shared" si="8"/>
        <v>0</v>
      </c>
    </row>
    <row r="75" spans="1:42" ht="15" customHeight="1">
      <c r="A75" s="8"/>
      <c r="B75" s="8"/>
      <c r="C75" s="64" t="s">
        <v>113</v>
      </c>
      <c r="D75" s="322" t="str">
        <f>IF(CNGE_2023_M1_Secc5!D166="","",CNGE_2023_M1_Secc5!D166)</f>
        <v/>
      </c>
      <c r="E75" s="323"/>
      <c r="F75" s="323"/>
      <c r="G75" s="323"/>
      <c r="H75" s="324"/>
      <c r="I75" s="260" t="str">
        <f>IF(CNGE_2023_M1_Secc5!K166="","",CNGE_2023_M1_Secc5!K166)</f>
        <v/>
      </c>
      <c r="J75" s="262"/>
      <c r="K75" s="364"/>
      <c r="L75" s="365"/>
      <c r="M75" s="364"/>
      <c r="N75" s="365"/>
      <c r="O75" s="364"/>
      <c r="P75" s="365"/>
      <c r="Q75" s="364"/>
      <c r="R75" s="365"/>
      <c r="S75" s="364"/>
      <c r="T75" s="365"/>
      <c r="U75" s="364"/>
      <c r="V75" s="365"/>
      <c r="W75" s="364"/>
      <c r="X75" s="365"/>
      <c r="Y75" s="364"/>
      <c r="Z75" s="365"/>
      <c r="AA75" s="364"/>
      <c r="AB75" s="365"/>
      <c r="AC75" s="364"/>
      <c r="AD75" s="365"/>
      <c r="AG75" s="8">
        <f t="shared" si="0"/>
        <v>0</v>
      </c>
      <c r="AH75" s="8">
        <f t="shared" si="1"/>
        <v>0</v>
      </c>
      <c r="AI75" s="8">
        <f t="shared" si="2"/>
        <v>0</v>
      </c>
      <c r="AJ75" s="8">
        <f t="shared" si="3"/>
        <v>0</v>
      </c>
      <c r="AK75">
        <f t="shared" si="4"/>
        <v>0</v>
      </c>
      <c r="AL75" s="8">
        <f t="shared" si="5"/>
        <v>0</v>
      </c>
      <c r="AM75" s="8">
        <f t="shared" si="6"/>
        <v>0</v>
      </c>
      <c r="AO75">
        <f t="shared" si="7"/>
        <v>0</v>
      </c>
      <c r="AP75">
        <f t="shared" si="8"/>
        <v>0</v>
      </c>
    </row>
    <row r="76" spans="1:42" ht="15" customHeight="1">
      <c r="A76" s="8"/>
      <c r="B76" s="8"/>
      <c r="C76" s="64" t="s">
        <v>114</v>
      </c>
      <c r="D76" s="322" t="str">
        <f>IF(CNGE_2023_M1_Secc5!D167="","",CNGE_2023_M1_Secc5!D167)</f>
        <v/>
      </c>
      <c r="E76" s="323"/>
      <c r="F76" s="323"/>
      <c r="G76" s="323"/>
      <c r="H76" s="324"/>
      <c r="I76" s="260" t="str">
        <f>IF(CNGE_2023_M1_Secc5!K167="","",CNGE_2023_M1_Secc5!K167)</f>
        <v/>
      </c>
      <c r="J76" s="262"/>
      <c r="K76" s="364"/>
      <c r="L76" s="365"/>
      <c r="M76" s="364"/>
      <c r="N76" s="365"/>
      <c r="O76" s="364"/>
      <c r="P76" s="365"/>
      <c r="Q76" s="364"/>
      <c r="R76" s="365"/>
      <c r="S76" s="364"/>
      <c r="T76" s="365"/>
      <c r="U76" s="364"/>
      <c r="V76" s="365"/>
      <c r="W76" s="364"/>
      <c r="X76" s="365"/>
      <c r="Y76" s="364"/>
      <c r="Z76" s="365"/>
      <c r="AA76" s="364"/>
      <c r="AB76" s="365"/>
      <c r="AC76" s="364"/>
      <c r="AD76" s="365"/>
      <c r="AG76" s="8">
        <f t="shared" si="0"/>
        <v>0</v>
      </c>
      <c r="AH76" s="8">
        <f t="shared" si="1"/>
        <v>0</v>
      </c>
      <c r="AI76" s="8">
        <f t="shared" si="2"/>
        <v>0</v>
      </c>
      <c r="AJ76" s="8">
        <f t="shared" si="3"/>
        <v>0</v>
      </c>
      <c r="AK76">
        <f t="shared" si="4"/>
        <v>0</v>
      </c>
      <c r="AL76" s="8">
        <f t="shared" si="5"/>
        <v>0</v>
      </c>
      <c r="AM76" s="8">
        <f t="shared" si="6"/>
        <v>0</v>
      </c>
      <c r="AO76">
        <f t="shared" si="7"/>
        <v>0</v>
      </c>
      <c r="AP76">
        <f t="shared" si="8"/>
        <v>0</v>
      </c>
    </row>
    <row r="77" spans="1:42" ht="15" customHeight="1">
      <c r="A77" s="8"/>
      <c r="B77" s="8"/>
      <c r="C77" s="64" t="s">
        <v>115</v>
      </c>
      <c r="D77" s="322" t="str">
        <f>IF(CNGE_2023_M1_Secc5!D168="","",CNGE_2023_M1_Secc5!D168)</f>
        <v/>
      </c>
      <c r="E77" s="323"/>
      <c r="F77" s="323"/>
      <c r="G77" s="323"/>
      <c r="H77" s="324"/>
      <c r="I77" s="260" t="str">
        <f>IF(CNGE_2023_M1_Secc5!K168="","",CNGE_2023_M1_Secc5!K168)</f>
        <v/>
      </c>
      <c r="J77" s="262"/>
      <c r="K77" s="364"/>
      <c r="L77" s="365"/>
      <c r="M77" s="364"/>
      <c r="N77" s="365"/>
      <c r="O77" s="364"/>
      <c r="P77" s="365"/>
      <c r="Q77" s="364"/>
      <c r="R77" s="365"/>
      <c r="S77" s="364"/>
      <c r="T77" s="365"/>
      <c r="U77" s="364"/>
      <c r="V77" s="365"/>
      <c r="W77" s="364"/>
      <c r="X77" s="365"/>
      <c r="Y77" s="364"/>
      <c r="Z77" s="365"/>
      <c r="AA77" s="364"/>
      <c r="AB77" s="365"/>
      <c r="AC77" s="364"/>
      <c r="AD77" s="365"/>
      <c r="AG77" s="8">
        <f t="shared" si="0"/>
        <v>0</v>
      </c>
      <c r="AH77" s="8">
        <f t="shared" si="1"/>
        <v>0</v>
      </c>
      <c r="AI77" s="8">
        <f t="shared" si="2"/>
        <v>0</v>
      </c>
      <c r="AJ77" s="8">
        <f t="shared" si="3"/>
        <v>0</v>
      </c>
      <c r="AK77">
        <f t="shared" si="4"/>
        <v>0</v>
      </c>
      <c r="AL77" s="8">
        <f t="shared" si="5"/>
        <v>0</v>
      </c>
      <c r="AM77" s="8">
        <f t="shared" si="6"/>
        <v>0</v>
      </c>
      <c r="AO77">
        <f t="shared" si="7"/>
        <v>0</v>
      </c>
      <c r="AP77">
        <f t="shared" si="8"/>
        <v>0</v>
      </c>
    </row>
    <row r="78" spans="1:42" ht="15" customHeight="1">
      <c r="A78" s="8"/>
      <c r="B78" s="8"/>
      <c r="C78" s="64" t="s">
        <v>116</v>
      </c>
      <c r="D78" s="322" t="str">
        <f>IF(CNGE_2023_M1_Secc5!D169="","",CNGE_2023_M1_Secc5!D169)</f>
        <v/>
      </c>
      <c r="E78" s="323"/>
      <c r="F78" s="323"/>
      <c r="G78" s="323"/>
      <c r="H78" s="324"/>
      <c r="I78" s="260" t="str">
        <f>IF(CNGE_2023_M1_Secc5!K169="","",CNGE_2023_M1_Secc5!K169)</f>
        <v/>
      </c>
      <c r="J78" s="262"/>
      <c r="K78" s="364"/>
      <c r="L78" s="365"/>
      <c r="M78" s="364"/>
      <c r="N78" s="365"/>
      <c r="O78" s="364"/>
      <c r="P78" s="365"/>
      <c r="Q78" s="364"/>
      <c r="R78" s="365"/>
      <c r="S78" s="364"/>
      <c r="T78" s="365"/>
      <c r="U78" s="364"/>
      <c r="V78" s="365"/>
      <c r="W78" s="364"/>
      <c r="X78" s="365"/>
      <c r="Y78" s="364"/>
      <c r="Z78" s="365"/>
      <c r="AA78" s="364"/>
      <c r="AB78" s="365"/>
      <c r="AC78" s="364"/>
      <c r="AD78" s="365"/>
      <c r="AG78" s="8">
        <f t="shared" si="0"/>
        <v>0</v>
      </c>
      <c r="AH78" s="8">
        <f t="shared" si="1"/>
        <v>0</v>
      </c>
      <c r="AI78" s="8">
        <f t="shared" si="2"/>
        <v>0</v>
      </c>
      <c r="AJ78" s="8">
        <f t="shared" si="3"/>
        <v>0</v>
      </c>
      <c r="AK78">
        <f t="shared" si="4"/>
        <v>0</v>
      </c>
      <c r="AL78" s="8">
        <f t="shared" si="5"/>
        <v>0</v>
      </c>
      <c r="AM78" s="8">
        <f t="shared" si="6"/>
        <v>0</v>
      </c>
      <c r="AO78">
        <f t="shared" si="7"/>
        <v>0</v>
      </c>
      <c r="AP78">
        <f t="shared" si="8"/>
        <v>0</v>
      </c>
    </row>
    <row r="79" spans="1:42" ht="15" customHeight="1">
      <c r="A79" s="8"/>
      <c r="B79" s="8"/>
      <c r="C79" s="64" t="s">
        <v>117</v>
      </c>
      <c r="D79" s="322" t="str">
        <f>IF(CNGE_2023_M1_Secc5!D170="","",CNGE_2023_M1_Secc5!D170)</f>
        <v/>
      </c>
      <c r="E79" s="323"/>
      <c r="F79" s="323"/>
      <c r="G79" s="323"/>
      <c r="H79" s="324"/>
      <c r="I79" s="260" t="str">
        <f>IF(CNGE_2023_M1_Secc5!K170="","",CNGE_2023_M1_Secc5!K170)</f>
        <v/>
      </c>
      <c r="J79" s="262"/>
      <c r="K79" s="364"/>
      <c r="L79" s="365"/>
      <c r="M79" s="364"/>
      <c r="N79" s="365"/>
      <c r="O79" s="364"/>
      <c r="P79" s="365"/>
      <c r="Q79" s="364"/>
      <c r="R79" s="365"/>
      <c r="S79" s="364"/>
      <c r="T79" s="365"/>
      <c r="U79" s="364"/>
      <c r="V79" s="365"/>
      <c r="W79" s="364"/>
      <c r="X79" s="365"/>
      <c r="Y79" s="364"/>
      <c r="Z79" s="365"/>
      <c r="AA79" s="364"/>
      <c r="AB79" s="365"/>
      <c r="AC79" s="364"/>
      <c r="AD79" s="365"/>
      <c r="AG79" s="8">
        <f t="shared" si="0"/>
        <v>0</v>
      </c>
      <c r="AH79" s="8">
        <f t="shared" si="1"/>
        <v>0</v>
      </c>
      <c r="AI79" s="8">
        <f t="shared" si="2"/>
        <v>0</v>
      </c>
      <c r="AJ79" s="8">
        <f t="shared" si="3"/>
        <v>0</v>
      </c>
      <c r="AK79">
        <f t="shared" si="4"/>
        <v>0</v>
      </c>
      <c r="AL79" s="8">
        <f t="shared" si="5"/>
        <v>0</v>
      </c>
      <c r="AM79" s="8">
        <f t="shared" si="6"/>
        <v>0</v>
      </c>
      <c r="AO79">
        <f t="shared" si="7"/>
        <v>0</v>
      </c>
      <c r="AP79">
        <f t="shared" si="8"/>
        <v>0</v>
      </c>
    </row>
    <row r="80" spans="1:42" ht="15" customHeight="1">
      <c r="A80" s="8"/>
      <c r="B80" s="8"/>
      <c r="C80" s="64" t="s">
        <v>118</v>
      </c>
      <c r="D80" s="322" t="str">
        <f>IF(CNGE_2023_M1_Secc5!D171="","",CNGE_2023_M1_Secc5!D171)</f>
        <v/>
      </c>
      <c r="E80" s="323"/>
      <c r="F80" s="323"/>
      <c r="G80" s="323"/>
      <c r="H80" s="324"/>
      <c r="I80" s="260" t="str">
        <f>IF(CNGE_2023_M1_Secc5!K171="","",CNGE_2023_M1_Secc5!K171)</f>
        <v/>
      </c>
      <c r="J80" s="262"/>
      <c r="K80" s="364"/>
      <c r="L80" s="365"/>
      <c r="M80" s="364"/>
      <c r="N80" s="365"/>
      <c r="O80" s="364"/>
      <c r="P80" s="365"/>
      <c r="Q80" s="364"/>
      <c r="R80" s="365"/>
      <c r="S80" s="364"/>
      <c r="T80" s="365"/>
      <c r="U80" s="364"/>
      <c r="V80" s="365"/>
      <c r="W80" s="364"/>
      <c r="X80" s="365"/>
      <c r="Y80" s="364"/>
      <c r="Z80" s="365"/>
      <c r="AA80" s="364"/>
      <c r="AB80" s="365"/>
      <c r="AC80" s="364"/>
      <c r="AD80" s="365"/>
      <c r="AG80" s="8">
        <f t="shared" si="0"/>
        <v>0</v>
      </c>
      <c r="AH80" s="8">
        <f t="shared" si="1"/>
        <v>0</v>
      </c>
      <c r="AI80" s="8">
        <f t="shared" si="2"/>
        <v>0</v>
      </c>
      <c r="AJ80" s="8">
        <f t="shared" si="3"/>
        <v>0</v>
      </c>
      <c r="AK80">
        <f t="shared" si="4"/>
        <v>0</v>
      </c>
      <c r="AL80" s="8">
        <f t="shared" si="5"/>
        <v>0</v>
      </c>
      <c r="AM80" s="8">
        <f t="shared" si="6"/>
        <v>0</v>
      </c>
      <c r="AO80">
        <f t="shared" si="7"/>
        <v>0</v>
      </c>
      <c r="AP80">
        <f t="shared" si="8"/>
        <v>0</v>
      </c>
    </row>
    <row r="81" spans="1:134" ht="15" customHeight="1">
      <c r="A81" s="8"/>
      <c r="B81" s="8"/>
      <c r="C81" s="64" t="s">
        <v>119</v>
      </c>
      <c r="D81" s="322" t="str">
        <f>IF(CNGE_2023_M1_Secc5!D172="","",CNGE_2023_M1_Secc5!D172)</f>
        <v/>
      </c>
      <c r="E81" s="323"/>
      <c r="F81" s="323"/>
      <c r="G81" s="323"/>
      <c r="H81" s="324"/>
      <c r="I81" s="260" t="str">
        <f>IF(CNGE_2023_M1_Secc5!K172="","",CNGE_2023_M1_Secc5!K172)</f>
        <v/>
      </c>
      <c r="J81" s="262"/>
      <c r="K81" s="364"/>
      <c r="L81" s="365"/>
      <c r="M81" s="364"/>
      <c r="N81" s="365"/>
      <c r="O81" s="364"/>
      <c r="P81" s="365"/>
      <c r="Q81" s="364"/>
      <c r="R81" s="365"/>
      <c r="S81" s="364"/>
      <c r="T81" s="365"/>
      <c r="U81" s="364"/>
      <c r="V81" s="365"/>
      <c r="W81" s="364"/>
      <c r="X81" s="365"/>
      <c r="Y81" s="364"/>
      <c r="Z81" s="365"/>
      <c r="AA81" s="364"/>
      <c r="AB81" s="365"/>
      <c r="AC81" s="364"/>
      <c r="AD81" s="365"/>
      <c r="AG81" s="8">
        <f t="shared" si="0"/>
        <v>0</v>
      </c>
      <c r="AH81" s="8">
        <f t="shared" si="1"/>
        <v>0</v>
      </c>
      <c r="AI81" s="8">
        <f t="shared" si="2"/>
        <v>0</v>
      </c>
      <c r="AJ81" s="8">
        <f t="shared" si="3"/>
        <v>0</v>
      </c>
      <c r="AK81">
        <f t="shared" si="4"/>
        <v>0</v>
      </c>
      <c r="AL81" s="8">
        <f t="shared" si="5"/>
        <v>0</v>
      </c>
      <c r="AM81" s="8">
        <f t="shared" si="6"/>
        <v>0</v>
      </c>
      <c r="AO81">
        <f t="shared" si="7"/>
        <v>0</v>
      </c>
      <c r="AP81">
        <f t="shared" si="8"/>
        <v>0</v>
      </c>
    </row>
    <row r="82" spans="1:134" ht="15" customHeight="1">
      <c r="A82" s="8"/>
      <c r="B82" s="8"/>
      <c r="C82" s="64" t="s">
        <v>120</v>
      </c>
      <c r="D82" s="322" t="str">
        <f>IF(CNGE_2023_M1_Secc5!D173="","",CNGE_2023_M1_Secc5!D173)</f>
        <v/>
      </c>
      <c r="E82" s="323"/>
      <c r="F82" s="323"/>
      <c r="G82" s="323"/>
      <c r="H82" s="324"/>
      <c r="I82" s="260" t="str">
        <f>IF(CNGE_2023_M1_Secc5!K173="","",CNGE_2023_M1_Secc5!K173)</f>
        <v/>
      </c>
      <c r="J82" s="262"/>
      <c r="K82" s="364"/>
      <c r="L82" s="365"/>
      <c r="M82" s="364"/>
      <c r="N82" s="365"/>
      <c r="O82" s="364"/>
      <c r="P82" s="365"/>
      <c r="Q82" s="364"/>
      <c r="R82" s="365"/>
      <c r="S82" s="364"/>
      <c r="T82" s="365"/>
      <c r="U82" s="364"/>
      <c r="V82" s="365"/>
      <c r="W82" s="364"/>
      <c r="X82" s="365"/>
      <c r="Y82" s="364"/>
      <c r="Z82" s="365"/>
      <c r="AA82" s="364"/>
      <c r="AB82" s="365"/>
      <c r="AC82" s="364"/>
      <c r="AD82" s="365"/>
      <c r="AG82" s="8">
        <f t="shared" si="0"/>
        <v>0</v>
      </c>
      <c r="AH82" s="8">
        <f t="shared" si="1"/>
        <v>0</v>
      </c>
      <c r="AI82" s="8">
        <f t="shared" si="2"/>
        <v>0</v>
      </c>
      <c r="AJ82" s="8">
        <f t="shared" si="3"/>
        <v>0</v>
      </c>
      <c r="AK82">
        <f t="shared" si="4"/>
        <v>0</v>
      </c>
      <c r="AL82" s="8">
        <f t="shared" si="5"/>
        <v>0</v>
      </c>
      <c r="AM82" s="8">
        <f t="shared" si="6"/>
        <v>0</v>
      </c>
      <c r="AO82">
        <f t="shared" si="7"/>
        <v>0</v>
      </c>
      <c r="AP82">
        <f t="shared" si="8"/>
        <v>0</v>
      </c>
    </row>
    <row r="83" spans="1:134" ht="15" customHeight="1">
      <c r="A83" s="8"/>
      <c r="B83" s="8"/>
      <c r="C83" s="64" t="s">
        <v>121</v>
      </c>
      <c r="D83" s="322" t="str">
        <f>IF(CNGE_2023_M1_Secc5!D174="","",CNGE_2023_M1_Secc5!D174)</f>
        <v/>
      </c>
      <c r="E83" s="323"/>
      <c r="F83" s="323"/>
      <c r="G83" s="323"/>
      <c r="H83" s="324"/>
      <c r="I83" s="260" t="str">
        <f>IF(CNGE_2023_M1_Secc5!K174="","",CNGE_2023_M1_Secc5!K174)</f>
        <v/>
      </c>
      <c r="J83" s="262"/>
      <c r="K83" s="364"/>
      <c r="L83" s="365"/>
      <c r="M83" s="364"/>
      <c r="N83" s="365"/>
      <c r="O83" s="364"/>
      <c r="P83" s="365"/>
      <c r="Q83" s="364"/>
      <c r="R83" s="365"/>
      <c r="S83" s="364"/>
      <c r="T83" s="365"/>
      <c r="U83" s="364"/>
      <c r="V83" s="365"/>
      <c r="W83" s="364"/>
      <c r="X83" s="365"/>
      <c r="Y83" s="364"/>
      <c r="Z83" s="365"/>
      <c r="AA83" s="364"/>
      <c r="AB83" s="365"/>
      <c r="AC83" s="364"/>
      <c r="AD83" s="365"/>
      <c r="AG83" s="8">
        <f t="shared" si="0"/>
        <v>0</v>
      </c>
      <c r="AH83" s="8">
        <f t="shared" si="1"/>
        <v>0</v>
      </c>
      <c r="AI83" s="8">
        <f t="shared" si="2"/>
        <v>0</v>
      </c>
      <c r="AJ83" s="8">
        <f t="shared" si="3"/>
        <v>0</v>
      </c>
      <c r="AK83">
        <f t="shared" si="4"/>
        <v>0</v>
      </c>
      <c r="AL83" s="8">
        <f t="shared" si="5"/>
        <v>0</v>
      </c>
      <c r="AM83" s="8">
        <f t="shared" si="6"/>
        <v>0</v>
      </c>
      <c r="AO83">
        <f t="shared" si="7"/>
        <v>0</v>
      </c>
      <c r="AP83">
        <f t="shared" si="8"/>
        <v>0</v>
      </c>
    </row>
    <row r="84" spans="1:134" ht="15" customHeight="1">
      <c r="A84" s="8"/>
      <c r="B84" s="8"/>
      <c r="C84" s="64" t="s">
        <v>122</v>
      </c>
      <c r="D84" s="322" t="str">
        <f>IF(CNGE_2023_M1_Secc5!D175="","",CNGE_2023_M1_Secc5!D175)</f>
        <v/>
      </c>
      <c r="E84" s="323"/>
      <c r="F84" s="323"/>
      <c r="G84" s="323"/>
      <c r="H84" s="324"/>
      <c r="I84" s="260" t="str">
        <f>IF(CNGE_2023_M1_Secc5!K175="","",CNGE_2023_M1_Secc5!K175)</f>
        <v/>
      </c>
      <c r="J84" s="262"/>
      <c r="K84" s="364"/>
      <c r="L84" s="365"/>
      <c r="M84" s="364"/>
      <c r="N84" s="365"/>
      <c r="O84" s="364"/>
      <c r="P84" s="365"/>
      <c r="Q84" s="364"/>
      <c r="R84" s="365"/>
      <c r="S84" s="364"/>
      <c r="T84" s="365"/>
      <c r="U84" s="364"/>
      <c r="V84" s="365"/>
      <c r="W84" s="364"/>
      <c r="X84" s="365"/>
      <c r="Y84" s="364"/>
      <c r="Z84" s="365"/>
      <c r="AA84" s="364"/>
      <c r="AB84" s="365"/>
      <c r="AC84" s="364"/>
      <c r="AD84" s="365"/>
      <c r="AG84" s="8">
        <f t="shared" si="0"/>
        <v>0</v>
      </c>
      <c r="AH84" s="8">
        <f t="shared" si="1"/>
        <v>0</v>
      </c>
      <c r="AI84" s="8">
        <f t="shared" si="2"/>
        <v>0</v>
      </c>
      <c r="AJ84" s="8">
        <f t="shared" si="3"/>
        <v>0</v>
      </c>
      <c r="AK84">
        <f t="shared" si="4"/>
        <v>0</v>
      </c>
      <c r="AL84" s="8">
        <f t="shared" si="5"/>
        <v>0</v>
      </c>
      <c r="AM84" s="8">
        <f t="shared" si="6"/>
        <v>0</v>
      </c>
      <c r="AO84">
        <f t="shared" si="7"/>
        <v>0</v>
      </c>
      <c r="AP84">
        <f t="shared" si="8"/>
        <v>0</v>
      </c>
    </row>
    <row r="85" spans="1:134" s="1" customFormat="1" ht="15" customHeight="1">
      <c r="C85" s="121" t="s">
        <v>123</v>
      </c>
      <c r="D85" s="322" t="str">
        <f>IF(CNGE_2023_M1_Secc5!D176="","",CNGE_2023_M1_Secc5!D176)</f>
        <v/>
      </c>
      <c r="E85" s="323"/>
      <c r="F85" s="323"/>
      <c r="G85" s="323"/>
      <c r="H85" s="324"/>
      <c r="I85" s="260" t="str">
        <f>IF(CNGE_2023_M1_Secc5!K176="","",CNGE_2023_M1_Secc5!K176)</f>
        <v/>
      </c>
      <c r="J85" s="262"/>
      <c r="K85" s="364"/>
      <c r="L85" s="365"/>
      <c r="M85" s="364"/>
      <c r="N85" s="365"/>
      <c r="O85" s="364"/>
      <c r="P85" s="365"/>
      <c r="Q85" s="364"/>
      <c r="R85" s="365"/>
      <c r="S85" s="364"/>
      <c r="T85" s="365"/>
      <c r="U85" s="364"/>
      <c r="V85" s="365"/>
      <c r="W85" s="364"/>
      <c r="X85" s="365"/>
      <c r="Y85" s="364"/>
      <c r="Z85" s="365"/>
      <c r="AA85" s="364"/>
      <c r="AB85" s="365"/>
      <c r="AC85" s="364"/>
      <c r="AD85" s="365"/>
      <c r="AF85" s="122"/>
      <c r="AG85" s="8">
        <f t="shared" si="0"/>
        <v>0</v>
      </c>
      <c r="AH85" s="8">
        <f t="shared" si="1"/>
        <v>0</v>
      </c>
      <c r="AI85" s="8">
        <f t="shared" si="2"/>
        <v>0</v>
      </c>
      <c r="AJ85" s="8">
        <f t="shared" si="3"/>
        <v>0</v>
      </c>
      <c r="AK85">
        <f t="shared" si="4"/>
        <v>0</v>
      </c>
      <c r="AL85" s="8">
        <f t="shared" si="5"/>
        <v>0</v>
      </c>
      <c r="AM85" s="8">
        <f t="shared" si="6"/>
        <v>0</v>
      </c>
      <c r="AN85"/>
      <c r="AO85">
        <f t="shared" si="7"/>
        <v>0</v>
      </c>
      <c r="AP85">
        <f t="shared" si="8"/>
        <v>0</v>
      </c>
      <c r="ED85" s="122"/>
    </row>
    <row r="86" spans="1:134" s="1" customFormat="1" ht="15" customHeight="1">
      <c r="C86" s="121" t="s">
        <v>124</v>
      </c>
      <c r="D86" s="322" t="str">
        <f>IF(CNGE_2023_M1_Secc5!D177="","",CNGE_2023_M1_Secc5!D177)</f>
        <v/>
      </c>
      <c r="E86" s="323"/>
      <c r="F86" s="323"/>
      <c r="G86" s="323"/>
      <c r="H86" s="324"/>
      <c r="I86" s="260" t="str">
        <f>IF(CNGE_2023_M1_Secc5!K177="","",CNGE_2023_M1_Secc5!K177)</f>
        <v/>
      </c>
      <c r="J86" s="262"/>
      <c r="K86" s="364"/>
      <c r="L86" s="365"/>
      <c r="M86" s="364"/>
      <c r="N86" s="365"/>
      <c r="O86" s="364"/>
      <c r="P86" s="365"/>
      <c r="Q86" s="364"/>
      <c r="R86" s="365"/>
      <c r="S86" s="364"/>
      <c r="T86" s="365"/>
      <c r="U86" s="364"/>
      <c r="V86" s="365"/>
      <c r="W86" s="364"/>
      <c r="X86" s="365"/>
      <c r="Y86" s="364"/>
      <c r="Z86" s="365"/>
      <c r="AA86" s="364"/>
      <c r="AB86" s="365"/>
      <c r="AC86" s="364"/>
      <c r="AD86" s="365"/>
      <c r="AF86" s="122"/>
      <c r="AG86" s="8">
        <f t="shared" si="0"/>
        <v>0</v>
      </c>
      <c r="AH86" s="8">
        <f t="shared" si="1"/>
        <v>0</v>
      </c>
      <c r="AI86" s="8">
        <f t="shared" si="2"/>
        <v>0</v>
      </c>
      <c r="AJ86" s="8">
        <f t="shared" si="3"/>
        <v>0</v>
      </c>
      <c r="AK86">
        <f t="shared" si="4"/>
        <v>0</v>
      </c>
      <c r="AL86" s="8">
        <f t="shared" si="5"/>
        <v>0</v>
      </c>
      <c r="AM86" s="8">
        <f t="shared" si="6"/>
        <v>0</v>
      </c>
      <c r="AN86"/>
      <c r="AO86">
        <f t="shared" si="7"/>
        <v>0</v>
      </c>
      <c r="AP86">
        <f t="shared" si="8"/>
        <v>0</v>
      </c>
      <c r="ED86" s="122"/>
    </row>
    <row r="87" spans="1:134" s="1" customFormat="1" ht="15" customHeight="1">
      <c r="C87" s="121" t="s">
        <v>125</v>
      </c>
      <c r="D87" s="322" t="str">
        <f>IF(CNGE_2023_M1_Secc5!D178="","",CNGE_2023_M1_Secc5!D178)</f>
        <v/>
      </c>
      <c r="E87" s="323"/>
      <c r="F87" s="323"/>
      <c r="G87" s="323"/>
      <c r="H87" s="324"/>
      <c r="I87" s="260" t="str">
        <f>IF(CNGE_2023_M1_Secc5!K178="","",CNGE_2023_M1_Secc5!K178)</f>
        <v/>
      </c>
      <c r="J87" s="262"/>
      <c r="K87" s="364"/>
      <c r="L87" s="365"/>
      <c r="M87" s="364"/>
      <c r="N87" s="365"/>
      <c r="O87" s="364"/>
      <c r="P87" s="365"/>
      <c r="Q87" s="364"/>
      <c r="R87" s="365"/>
      <c r="S87" s="364"/>
      <c r="T87" s="365"/>
      <c r="U87" s="364"/>
      <c r="V87" s="365"/>
      <c r="W87" s="364"/>
      <c r="X87" s="365"/>
      <c r="Y87" s="364"/>
      <c r="Z87" s="365"/>
      <c r="AA87" s="364"/>
      <c r="AB87" s="365"/>
      <c r="AC87" s="364"/>
      <c r="AD87" s="365"/>
      <c r="AF87" s="122"/>
      <c r="AG87" s="8">
        <f t="shared" si="0"/>
        <v>0</v>
      </c>
      <c r="AH87" s="8">
        <f t="shared" si="1"/>
        <v>0</v>
      </c>
      <c r="AI87" s="8">
        <f t="shared" si="2"/>
        <v>0</v>
      </c>
      <c r="AJ87" s="8">
        <f t="shared" si="3"/>
        <v>0</v>
      </c>
      <c r="AK87">
        <f t="shared" si="4"/>
        <v>0</v>
      </c>
      <c r="AL87" s="8">
        <f t="shared" si="5"/>
        <v>0</v>
      </c>
      <c r="AM87" s="8">
        <f t="shared" si="6"/>
        <v>0</v>
      </c>
      <c r="AN87"/>
      <c r="AO87">
        <f t="shared" si="7"/>
        <v>0</v>
      </c>
      <c r="AP87">
        <f t="shared" si="8"/>
        <v>0</v>
      </c>
      <c r="ED87" s="122"/>
    </row>
    <row r="88" spans="1:134" s="1" customFormat="1" ht="15" customHeight="1">
      <c r="C88" s="121" t="s">
        <v>126</v>
      </c>
      <c r="D88" s="322" t="str">
        <f>IF(CNGE_2023_M1_Secc5!D179="","",CNGE_2023_M1_Secc5!D179)</f>
        <v/>
      </c>
      <c r="E88" s="323"/>
      <c r="F88" s="323"/>
      <c r="G88" s="323"/>
      <c r="H88" s="324"/>
      <c r="I88" s="260" t="str">
        <f>IF(CNGE_2023_M1_Secc5!K179="","",CNGE_2023_M1_Secc5!K179)</f>
        <v/>
      </c>
      <c r="J88" s="262"/>
      <c r="K88" s="364"/>
      <c r="L88" s="365"/>
      <c r="M88" s="364"/>
      <c r="N88" s="365"/>
      <c r="O88" s="364"/>
      <c r="P88" s="365"/>
      <c r="Q88" s="364"/>
      <c r="R88" s="365"/>
      <c r="S88" s="364"/>
      <c r="T88" s="365"/>
      <c r="U88" s="364"/>
      <c r="V88" s="365"/>
      <c r="W88" s="364"/>
      <c r="X88" s="365"/>
      <c r="Y88" s="364"/>
      <c r="Z88" s="365"/>
      <c r="AA88" s="364"/>
      <c r="AB88" s="365"/>
      <c r="AC88" s="364"/>
      <c r="AD88" s="365"/>
      <c r="AF88" s="122"/>
      <c r="AG88" s="8">
        <f t="shared" si="0"/>
        <v>0</v>
      </c>
      <c r="AH88" s="8">
        <f t="shared" si="1"/>
        <v>0</v>
      </c>
      <c r="AI88" s="8">
        <f t="shared" si="2"/>
        <v>0</v>
      </c>
      <c r="AJ88" s="8">
        <f t="shared" si="3"/>
        <v>0</v>
      </c>
      <c r="AK88">
        <f t="shared" si="4"/>
        <v>0</v>
      </c>
      <c r="AL88" s="8">
        <f t="shared" si="5"/>
        <v>0</v>
      </c>
      <c r="AM88" s="8">
        <f t="shared" si="6"/>
        <v>0</v>
      </c>
      <c r="AN88"/>
      <c r="AO88">
        <f t="shared" si="7"/>
        <v>0</v>
      </c>
      <c r="AP88">
        <f t="shared" si="8"/>
        <v>0</v>
      </c>
      <c r="ED88" s="122"/>
    </row>
    <row r="89" spans="1:134" s="1" customFormat="1" ht="15" customHeight="1">
      <c r="C89" s="121" t="s">
        <v>127</v>
      </c>
      <c r="D89" s="322" t="str">
        <f>IF(CNGE_2023_M1_Secc5!D180="","",CNGE_2023_M1_Secc5!D180)</f>
        <v/>
      </c>
      <c r="E89" s="323"/>
      <c r="F89" s="323"/>
      <c r="G89" s="323"/>
      <c r="H89" s="324"/>
      <c r="I89" s="260" t="str">
        <f>IF(CNGE_2023_M1_Secc5!K180="","",CNGE_2023_M1_Secc5!K180)</f>
        <v/>
      </c>
      <c r="J89" s="262"/>
      <c r="K89" s="364"/>
      <c r="L89" s="365"/>
      <c r="M89" s="364"/>
      <c r="N89" s="365"/>
      <c r="O89" s="364"/>
      <c r="P89" s="365"/>
      <c r="Q89" s="364"/>
      <c r="R89" s="365"/>
      <c r="S89" s="364"/>
      <c r="T89" s="365"/>
      <c r="U89" s="364"/>
      <c r="V89" s="365"/>
      <c r="W89" s="364"/>
      <c r="X89" s="365"/>
      <c r="Y89" s="364"/>
      <c r="Z89" s="365"/>
      <c r="AA89" s="364"/>
      <c r="AB89" s="365"/>
      <c r="AC89" s="364"/>
      <c r="AD89" s="365"/>
      <c r="AF89" s="122"/>
      <c r="AG89" s="8">
        <f t="shared" si="0"/>
        <v>0</v>
      </c>
      <c r="AH89" s="8">
        <f t="shared" si="1"/>
        <v>0</v>
      </c>
      <c r="AI89" s="8">
        <f t="shared" si="2"/>
        <v>0</v>
      </c>
      <c r="AJ89" s="8">
        <f t="shared" si="3"/>
        <v>0</v>
      </c>
      <c r="AK89">
        <f t="shared" si="4"/>
        <v>0</v>
      </c>
      <c r="AL89" s="8">
        <f t="shared" si="5"/>
        <v>0</v>
      </c>
      <c r="AM89" s="8">
        <f t="shared" si="6"/>
        <v>0</v>
      </c>
      <c r="AN89"/>
      <c r="AO89">
        <f t="shared" si="7"/>
        <v>0</v>
      </c>
      <c r="AP89">
        <f t="shared" si="8"/>
        <v>0</v>
      </c>
      <c r="ED89" s="122"/>
    </row>
    <row r="90" spans="1:134" s="1" customFormat="1" ht="15" customHeight="1">
      <c r="C90" s="121" t="s">
        <v>128</v>
      </c>
      <c r="D90" s="322" t="str">
        <f>IF(CNGE_2023_M1_Secc5!D181="","",CNGE_2023_M1_Secc5!D181)</f>
        <v/>
      </c>
      <c r="E90" s="323"/>
      <c r="F90" s="323"/>
      <c r="G90" s="323"/>
      <c r="H90" s="324"/>
      <c r="I90" s="260" t="str">
        <f>IF(CNGE_2023_M1_Secc5!K181="","",CNGE_2023_M1_Secc5!K181)</f>
        <v/>
      </c>
      <c r="J90" s="262"/>
      <c r="K90" s="364"/>
      <c r="L90" s="365"/>
      <c r="M90" s="364"/>
      <c r="N90" s="365"/>
      <c r="O90" s="364"/>
      <c r="P90" s="365"/>
      <c r="Q90" s="364"/>
      <c r="R90" s="365"/>
      <c r="S90" s="364"/>
      <c r="T90" s="365"/>
      <c r="U90" s="364"/>
      <c r="V90" s="365"/>
      <c r="W90" s="364"/>
      <c r="X90" s="365"/>
      <c r="Y90" s="364"/>
      <c r="Z90" s="365"/>
      <c r="AA90" s="364"/>
      <c r="AB90" s="365"/>
      <c r="AC90" s="364"/>
      <c r="AD90" s="365"/>
      <c r="AF90" s="122"/>
      <c r="AG90" s="8">
        <f t="shared" si="0"/>
        <v>0</v>
      </c>
      <c r="AH90" s="8">
        <f t="shared" si="1"/>
        <v>0</v>
      </c>
      <c r="AI90" s="8">
        <f t="shared" si="2"/>
        <v>0</v>
      </c>
      <c r="AJ90" s="8">
        <f t="shared" si="3"/>
        <v>0</v>
      </c>
      <c r="AK90">
        <f t="shared" si="4"/>
        <v>0</v>
      </c>
      <c r="AL90" s="8">
        <f t="shared" si="5"/>
        <v>0</v>
      </c>
      <c r="AM90" s="8">
        <f t="shared" si="6"/>
        <v>0</v>
      </c>
      <c r="AN90"/>
      <c r="AO90">
        <f t="shared" si="7"/>
        <v>0</v>
      </c>
      <c r="AP90">
        <f t="shared" si="8"/>
        <v>0</v>
      </c>
      <c r="ED90" s="122"/>
    </row>
    <row r="91" spans="1:134" s="1" customFormat="1" ht="15" customHeight="1">
      <c r="C91" s="121" t="s">
        <v>129</v>
      </c>
      <c r="D91" s="322" t="str">
        <f>IF(CNGE_2023_M1_Secc5!D182="","",CNGE_2023_M1_Secc5!D182)</f>
        <v/>
      </c>
      <c r="E91" s="323"/>
      <c r="F91" s="323"/>
      <c r="G91" s="323"/>
      <c r="H91" s="324"/>
      <c r="I91" s="260" t="str">
        <f>IF(CNGE_2023_M1_Secc5!K182="","",CNGE_2023_M1_Secc5!K182)</f>
        <v/>
      </c>
      <c r="J91" s="262"/>
      <c r="K91" s="364"/>
      <c r="L91" s="365"/>
      <c r="M91" s="364"/>
      <c r="N91" s="365"/>
      <c r="O91" s="364"/>
      <c r="P91" s="365"/>
      <c r="Q91" s="364"/>
      <c r="R91" s="365"/>
      <c r="S91" s="364"/>
      <c r="T91" s="365"/>
      <c r="U91" s="364"/>
      <c r="V91" s="365"/>
      <c r="W91" s="364"/>
      <c r="X91" s="365"/>
      <c r="Y91" s="364"/>
      <c r="Z91" s="365"/>
      <c r="AA91" s="364"/>
      <c r="AB91" s="365"/>
      <c r="AC91" s="364"/>
      <c r="AD91" s="365"/>
      <c r="AF91" s="122"/>
      <c r="AG91" s="8">
        <f t="shared" si="0"/>
        <v>0</v>
      </c>
      <c r="AH91" s="8">
        <f t="shared" si="1"/>
        <v>0</v>
      </c>
      <c r="AI91" s="8">
        <f t="shared" si="2"/>
        <v>0</v>
      </c>
      <c r="AJ91" s="8">
        <f t="shared" si="3"/>
        <v>0</v>
      </c>
      <c r="AK91">
        <f t="shared" si="4"/>
        <v>0</v>
      </c>
      <c r="AL91" s="8">
        <f t="shared" si="5"/>
        <v>0</v>
      </c>
      <c r="AM91" s="8">
        <f t="shared" si="6"/>
        <v>0</v>
      </c>
      <c r="AN91"/>
      <c r="AO91">
        <f t="shared" si="7"/>
        <v>0</v>
      </c>
      <c r="AP91">
        <f t="shared" si="8"/>
        <v>0</v>
      </c>
      <c r="ED91" s="122"/>
    </row>
    <row r="92" spans="1:134" s="1" customFormat="1" ht="15" customHeight="1">
      <c r="C92" s="121" t="s">
        <v>130</v>
      </c>
      <c r="D92" s="322" t="str">
        <f>IF(CNGE_2023_M1_Secc5!D183="","",CNGE_2023_M1_Secc5!D183)</f>
        <v/>
      </c>
      <c r="E92" s="323"/>
      <c r="F92" s="323"/>
      <c r="G92" s="323"/>
      <c r="H92" s="324"/>
      <c r="I92" s="260" t="str">
        <f>IF(CNGE_2023_M1_Secc5!K183="","",CNGE_2023_M1_Secc5!K183)</f>
        <v/>
      </c>
      <c r="J92" s="262"/>
      <c r="K92" s="364"/>
      <c r="L92" s="365"/>
      <c r="M92" s="364"/>
      <c r="N92" s="365"/>
      <c r="O92" s="364"/>
      <c r="P92" s="365"/>
      <c r="Q92" s="364"/>
      <c r="R92" s="365"/>
      <c r="S92" s="364"/>
      <c r="T92" s="365"/>
      <c r="U92" s="364"/>
      <c r="V92" s="365"/>
      <c r="W92" s="364"/>
      <c r="X92" s="365"/>
      <c r="Y92" s="364"/>
      <c r="Z92" s="365"/>
      <c r="AA92" s="364"/>
      <c r="AB92" s="365"/>
      <c r="AC92" s="364"/>
      <c r="AD92" s="365"/>
      <c r="AF92" s="122"/>
      <c r="AG92" s="8">
        <f t="shared" si="0"/>
        <v>0</v>
      </c>
      <c r="AH92" s="8">
        <f t="shared" si="1"/>
        <v>0</v>
      </c>
      <c r="AI92" s="8">
        <f t="shared" si="2"/>
        <v>0</v>
      </c>
      <c r="AJ92" s="8">
        <f t="shared" si="3"/>
        <v>0</v>
      </c>
      <c r="AK92">
        <f t="shared" si="4"/>
        <v>0</v>
      </c>
      <c r="AL92" s="8">
        <f t="shared" si="5"/>
        <v>0</v>
      </c>
      <c r="AM92" s="8">
        <f t="shared" si="6"/>
        <v>0</v>
      </c>
      <c r="AN92"/>
      <c r="AO92">
        <f t="shared" si="7"/>
        <v>0</v>
      </c>
      <c r="AP92">
        <f t="shared" si="8"/>
        <v>0</v>
      </c>
      <c r="ED92" s="122"/>
    </row>
    <row r="93" spans="1:134" s="1" customFormat="1" ht="15" customHeight="1">
      <c r="C93" s="121" t="s">
        <v>131</v>
      </c>
      <c r="D93" s="322" t="str">
        <f>IF(CNGE_2023_M1_Secc5!D184="","",CNGE_2023_M1_Secc5!D184)</f>
        <v/>
      </c>
      <c r="E93" s="323"/>
      <c r="F93" s="323"/>
      <c r="G93" s="323"/>
      <c r="H93" s="324"/>
      <c r="I93" s="260" t="str">
        <f>IF(CNGE_2023_M1_Secc5!K184="","",CNGE_2023_M1_Secc5!K184)</f>
        <v/>
      </c>
      <c r="J93" s="262"/>
      <c r="K93" s="364"/>
      <c r="L93" s="365"/>
      <c r="M93" s="364"/>
      <c r="N93" s="365"/>
      <c r="O93" s="364"/>
      <c r="P93" s="365"/>
      <c r="Q93" s="364"/>
      <c r="R93" s="365"/>
      <c r="S93" s="364"/>
      <c r="T93" s="365"/>
      <c r="U93" s="364"/>
      <c r="V93" s="365"/>
      <c r="W93" s="364"/>
      <c r="X93" s="365"/>
      <c r="Y93" s="364"/>
      <c r="Z93" s="365"/>
      <c r="AA93" s="364"/>
      <c r="AB93" s="365"/>
      <c r="AC93" s="364"/>
      <c r="AD93" s="365"/>
      <c r="AF93" s="122"/>
      <c r="AG93" s="8">
        <f t="shared" si="0"/>
        <v>0</v>
      </c>
      <c r="AH93" s="8">
        <f t="shared" si="1"/>
        <v>0</v>
      </c>
      <c r="AI93" s="8">
        <f t="shared" si="2"/>
        <v>0</v>
      </c>
      <c r="AJ93" s="8">
        <f t="shared" si="3"/>
        <v>0</v>
      </c>
      <c r="AK93">
        <f t="shared" si="4"/>
        <v>0</v>
      </c>
      <c r="AL93" s="8">
        <f t="shared" si="5"/>
        <v>0</v>
      </c>
      <c r="AM93" s="8">
        <f t="shared" si="6"/>
        <v>0</v>
      </c>
      <c r="AN93"/>
      <c r="AO93">
        <f t="shared" si="7"/>
        <v>0</v>
      </c>
      <c r="AP93">
        <f t="shared" si="8"/>
        <v>0</v>
      </c>
      <c r="ED93" s="122"/>
    </row>
    <row r="94" spans="1:134" s="1" customFormat="1" ht="15" customHeight="1">
      <c r="C94" s="121" t="s">
        <v>132</v>
      </c>
      <c r="D94" s="322" t="str">
        <f>IF(CNGE_2023_M1_Secc5!D185="","",CNGE_2023_M1_Secc5!D185)</f>
        <v/>
      </c>
      <c r="E94" s="323"/>
      <c r="F94" s="323"/>
      <c r="G94" s="323"/>
      <c r="H94" s="324"/>
      <c r="I94" s="260" t="str">
        <f>IF(CNGE_2023_M1_Secc5!K185="","",CNGE_2023_M1_Secc5!K185)</f>
        <v/>
      </c>
      <c r="J94" s="262"/>
      <c r="K94" s="364"/>
      <c r="L94" s="365"/>
      <c r="M94" s="364"/>
      <c r="N94" s="365"/>
      <c r="O94" s="364"/>
      <c r="P94" s="365"/>
      <c r="Q94" s="364"/>
      <c r="R94" s="365"/>
      <c r="S94" s="364"/>
      <c r="T94" s="365"/>
      <c r="U94" s="364"/>
      <c r="V94" s="365"/>
      <c r="W94" s="364"/>
      <c r="X94" s="365"/>
      <c r="Y94" s="364"/>
      <c r="Z94" s="365"/>
      <c r="AA94" s="364"/>
      <c r="AB94" s="365"/>
      <c r="AC94" s="364"/>
      <c r="AD94" s="365"/>
      <c r="AF94" s="122"/>
      <c r="AG94" s="8">
        <f t="shared" si="0"/>
        <v>0</v>
      </c>
      <c r="AH94" s="8">
        <f t="shared" si="1"/>
        <v>0</v>
      </c>
      <c r="AI94" s="8">
        <f t="shared" si="2"/>
        <v>0</v>
      </c>
      <c r="AJ94" s="8">
        <f t="shared" si="3"/>
        <v>0</v>
      </c>
      <c r="AK94">
        <f t="shared" si="4"/>
        <v>0</v>
      </c>
      <c r="AL94" s="8">
        <f t="shared" si="5"/>
        <v>0</v>
      </c>
      <c r="AM94" s="8">
        <f t="shared" si="6"/>
        <v>0</v>
      </c>
      <c r="AN94"/>
      <c r="AO94">
        <f t="shared" si="7"/>
        <v>0</v>
      </c>
      <c r="AP94">
        <f t="shared" si="8"/>
        <v>0</v>
      </c>
      <c r="ED94" s="122"/>
    </row>
    <row r="95" spans="1:134" s="1" customFormat="1" ht="15" customHeight="1">
      <c r="C95" s="121" t="s">
        <v>133</v>
      </c>
      <c r="D95" s="322" t="str">
        <f>IF(CNGE_2023_M1_Secc5!D186="","",CNGE_2023_M1_Secc5!D186)</f>
        <v/>
      </c>
      <c r="E95" s="323"/>
      <c r="F95" s="323"/>
      <c r="G95" s="323"/>
      <c r="H95" s="324"/>
      <c r="I95" s="260" t="str">
        <f>IF(CNGE_2023_M1_Secc5!K186="","",CNGE_2023_M1_Secc5!K186)</f>
        <v/>
      </c>
      <c r="J95" s="262"/>
      <c r="K95" s="364"/>
      <c r="L95" s="365"/>
      <c r="M95" s="364"/>
      <c r="N95" s="365"/>
      <c r="O95" s="364"/>
      <c r="P95" s="365"/>
      <c r="Q95" s="364"/>
      <c r="R95" s="365"/>
      <c r="S95" s="364"/>
      <c r="T95" s="365"/>
      <c r="U95" s="364"/>
      <c r="V95" s="365"/>
      <c r="W95" s="364"/>
      <c r="X95" s="365"/>
      <c r="Y95" s="364"/>
      <c r="Z95" s="365"/>
      <c r="AA95" s="364"/>
      <c r="AB95" s="365"/>
      <c r="AC95" s="364"/>
      <c r="AD95" s="365"/>
      <c r="AF95" s="122"/>
      <c r="AG95" s="8">
        <f t="shared" si="0"/>
        <v>0</v>
      </c>
      <c r="AH95" s="8">
        <f t="shared" si="1"/>
        <v>0</v>
      </c>
      <c r="AI95" s="8">
        <f t="shared" si="2"/>
        <v>0</v>
      </c>
      <c r="AJ95" s="8">
        <f t="shared" si="3"/>
        <v>0</v>
      </c>
      <c r="AK95">
        <f t="shared" si="4"/>
        <v>0</v>
      </c>
      <c r="AL95" s="8">
        <f t="shared" si="5"/>
        <v>0</v>
      </c>
      <c r="AM95" s="8">
        <f t="shared" si="6"/>
        <v>0</v>
      </c>
      <c r="AN95"/>
      <c r="AO95">
        <f t="shared" si="7"/>
        <v>0</v>
      </c>
      <c r="AP95">
        <f t="shared" si="8"/>
        <v>0</v>
      </c>
      <c r="ED95" s="122"/>
    </row>
    <row r="96" spans="1:134" s="1" customFormat="1" ht="15" customHeight="1">
      <c r="C96" s="121" t="s">
        <v>134</v>
      </c>
      <c r="D96" s="322" t="str">
        <f>IF(CNGE_2023_M1_Secc5!D187="","",CNGE_2023_M1_Secc5!D187)</f>
        <v/>
      </c>
      <c r="E96" s="323"/>
      <c r="F96" s="323"/>
      <c r="G96" s="323"/>
      <c r="H96" s="324"/>
      <c r="I96" s="260" t="str">
        <f>IF(CNGE_2023_M1_Secc5!K187="","",CNGE_2023_M1_Secc5!K187)</f>
        <v/>
      </c>
      <c r="J96" s="262"/>
      <c r="K96" s="364"/>
      <c r="L96" s="365"/>
      <c r="M96" s="364"/>
      <c r="N96" s="365"/>
      <c r="O96" s="364"/>
      <c r="P96" s="365"/>
      <c r="Q96" s="364"/>
      <c r="R96" s="365"/>
      <c r="S96" s="364"/>
      <c r="T96" s="365"/>
      <c r="U96" s="364"/>
      <c r="V96" s="365"/>
      <c r="W96" s="364"/>
      <c r="X96" s="365"/>
      <c r="Y96" s="364"/>
      <c r="Z96" s="365"/>
      <c r="AA96" s="364"/>
      <c r="AB96" s="365"/>
      <c r="AC96" s="364"/>
      <c r="AD96" s="365"/>
      <c r="AF96" s="122"/>
      <c r="AG96" s="8">
        <f t="shared" si="0"/>
        <v>0</v>
      </c>
      <c r="AH96" s="8">
        <f t="shared" si="1"/>
        <v>0</v>
      </c>
      <c r="AI96" s="8">
        <f t="shared" si="2"/>
        <v>0</v>
      </c>
      <c r="AJ96" s="8">
        <f t="shared" si="3"/>
        <v>0</v>
      </c>
      <c r="AK96">
        <f t="shared" si="4"/>
        <v>0</v>
      </c>
      <c r="AL96" s="8">
        <f t="shared" si="5"/>
        <v>0</v>
      </c>
      <c r="AM96" s="8">
        <f t="shared" si="6"/>
        <v>0</v>
      </c>
      <c r="AN96"/>
      <c r="AO96">
        <f t="shared" si="7"/>
        <v>0</v>
      </c>
      <c r="AP96">
        <f t="shared" si="8"/>
        <v>0</v>
      </c>
      <c r="ED96" s="122"/>
    </row>
    <row r="97" spans="3:134" s="1" customFormat="1" ht="15" customHeight="1">
      <c r="C97" s="121" t="s">
        <v>135</v>
      </c>
      <c r="D97" s="322" t="str">
        <f>IF(CNGE_2023_M1_Secc5!D188="","",CNGE_2023_M1_Secc5!D188)</f>
        <v/>
      </c>
      <c r="E97" s="323"/>
      <c r="F97" s="323"/>
      <c r="G97" s="323"/>
      <c r="H97" s="324"/>
      <c r="I97" s="260" t="str">
        <f>IF(CNGE_2023_M1_Secc5!K188="","",CNGE_2023_M1_Secc5!K188)</f>
        <v/>
      </c>
      <c r="J97" s="262"/>
      <c r="K97" s="364"/>
      <c r="L97" s="365"/>
      <c r="M97" s="364"/>
      <c r="N97" s="365"/>
      <c r="O97" s="364"/>
      <c r="P97" s="365"/>
      <c r="Q97" s="364"/>
      <c r="R97" s="365"/>
      <c r="S97" s="364"/>
      <c r="T97" s="365"/>
      <c r="U97" s="364"/>
      <c r="V97" s="365"/>
      <c r="W97" s="364"/>
      <c r="X97" s="365"/>
      <c r="Y97" s="364"/>
      <c r="Z97" s="365"/>
      <c r="AA97" s="364"/>
      <c r="AB97" s="365"/>
      <c r="AC97" s="364"/>
      <c r="AD97" s="365"/>
      <c r="AF97" s="122"/>
      <c r="AG97" s="8">
        <f t="shared" si="0"/>
        <v>0</v>
      </c>
      <c r="AH97" s="8">
        <f t="shared" si="1"/>
        <v>0</v>
      </c>
      <c r="AI97" s="8">
        <f t="shared" si="2"/>
        <v>0</v>
      </c>
      <c r="AJ97" s="8">
        <f t="shared" si="3"/>
        <v>0</v>
      </c>
      <c r="AK97">
        <f t="shared" si="4"/>
        <v>0</v>
      </c>
      <c r="AL97" s="8">
        <f t="shared" si="5"/>
        <v>0</v>
      </c>
      <c r="AM97" s="8">
        <f t="shared" si="6"/>
        <v>0</v>
      </c>
      <c r="AN97"/>
      <c r="AO97">
        <f t="shared" si="7"/>
        <v>0</v>
      </c>
      <c r="AP97">
        <f t="shared" si="8"/>
        <v>0</v>
      </c>
      <c r="ED97" s="122"/>
    </row>
    <row r="98" spans="3:134" s="1" customFormat="1" ht="15" customHeight="1">
      <c r="C98" s="121" t="s">
        <v>136</v>
      </c>
      <c r="D98" s="322" t="str">
        <f>IF(CNGE_2023_M1_Secc5!D189="","",CNGE_2023_M1_Secc5!D189)</f>
        <v/>
      </c>
      <c r="E98" s="323"/>
      <c r="F98" s="323"/>
      <c r="G98" s="323"/>
      <c r="H98" s="324"/>
      <c r="I98" s="260" t="str">
        <f>IF(CNGE_2023_M1_Secc5!K189="","",CNGE_2023_M1_Secc5!K189)</f>
        <v/>
      </c>
      <c r="J98" s="262"/>
      <c r="K98" s="364"/>
      <c r="L98" s="365"/>
      <c r="M98" s="364"/>
      <c r="N98" s="365"/>
      <c r="O98" s="364"/>
      <c r="P98" s="365"/>
      <c r="Q98" s="364"/>
      <c r="R98" s="365"/>
      <c r="S98" s="364"/>
      <c r="T98" s="365"/>
      <c r="U98" s="364"/>
      <c r="V98" s="365"/>
      <c r="W98" s="364"/>
      <c r="X98" s="365"/>
      <c r="Y98" s="364"/>
      <c r="Z98" s="365"/>
      <c r="AA98" s="364"/>
      <c r="AB98" s="365"/>
      <c r="AC98" s="364"/>
      <c r="AD98" s="365"/>
      <c r="AF98" s="122"/>
      <c r="AG98" s="8">
        <f t="shared" si="0"/>
        <v>0</v>
      </c>
      <c r="AH98" s="8">
        <f t="shared" si="1"/>
        <v>0</v>
      </c>
      <c r="AI98" s="8">
        <f t="shared" si="2"/>
        <v>0</v>
      </c>
      <c r="AJ98" s="8">
        <f t="shared" si="3"/>
        <v>0</v>
      </c>
      <c r="AK98">
        <f t="shared" si="4"/>
        <v>0</v>
      </c>
      <c r="AL98" s="8">
        <f t="shared" si="5"/>
        <v>0</v>
      </c>
      <c r="AM98" s="8">
        <f t="shared" si="6"/>
        <v>0</v>
      </c>
      <c r="AN98"/>
      <c r="AO98">
        <f t="shared" si="7"/>
        <v>0</v>
      </c>
      <c r="AP98">
        <f t="shared" si="8"/>
        <v>0</v>
      </c>
      <c r="ED98" s="122"/>
    </row>
    <row r="99" spans="3:134" s="1" customFormat="1" ht="15" customHeight="1">
      <c r="C99" s="121" t="s">
        <v>137</v>
      </c>
      <c r="D99" s="322" t="str">
        <f>IF(CNGE_2023_M1_Secc5!D190="","",CNGE_2023_M1_Secc5!D190)</f>
        <v/>
      </c>
      <c r="E99" s="323"/>
      <c r="F99" s="323"/>
      <c r="G99" s="323"/>
      <c r="H99" s="324"/>
      <c r="I99" s="260" t="str">
        <f>IF(CNGE_2023_M1_Secc5!K190="","",CNGE_2023_M1_Secc5!K190)</f>
        <v/>
      </c>
      <c r="J99" s="262"/>
      <c r="K99" s="364"/>
      <c r="L99" s="365"/>
      <c r="M99" s="364"/>
      <c r="N99" s="365"/>
      <c r="O99" s="364"/>
      <c r="P99" s="365"/>
      <c r="Q99" s="364"/>
      <c r="R99" s="365"/>
      <c r="S99" s="364"/>
      <c r="T99" s="365"/>
      <c r="U99" s="364"/>
      <c r="V99" s="365"/>
      <c r="W99" s="364"/>
      <c r="X99" s="365"/>
      <c r="Y99" s="364"/>
      <c r="Z99" s="365"/>
      <c r="AA99" s="364"/>
      <c r="AB99" s="365"/>
      <c r="AC99" s="364"/>
      <c r="AD99" s="365"/>
      <c r="AF99" s="122"/>
      <c r="AG99" s="8">
        <f t="shared" si="0"/>
        <v>0</v>
      </c>
      <c r="AH99" s="8">
        <f t="shared" si="1"/>
        <v>0</v>
      </c>
      <c r="AI99" s="8">
        <f t="shared" si="2"/>
        <v>0</v>
      </c>
      <c r="AJ99" s="8">
        <f t="shared" si="3"/>
        <v>0</v>
      </c>
      <c r="AK99">
        <f t="shared" si="4"/>
        <v>0</v>
      </c>
      <c r="AL99" s="8">
        <f t="shared" si="5"/>
        <v>0</v>
      </c>
      <c r="AM99" s="8">
        <f t="shared" si="6"/>
        <v>0</v>
      </c>
      <c r="AN99"/>
      <c r="AO99">
        <f t="shared" si="7"/>
        <v>0</v>
      </c>
      <c r="AP99">
        <f t="shared" si="8"/>
        <v>0</v>
      </c>
      <c r="ED99" s="122"/>
    </row>
    <row r="100" spans="3:134" s="1" customFormat="1" ht="15" customHeight="1">
      <c r="C100" s="121" t="s">
        <v>138</v>
      </c>
      <c r="D100" s="322" t="str">
        <f>IF(CNGE_2023_M1_Secc5!D191="","",CNGE_2023_M1_Secc5!D191)</f>
        <v/>
      </c>
      <c r="E100" s="323"/>
      <c r="F100" s="323"/>
      <c r="G100" s="323"/>
      <c r="H100" s="324"/>
      <c r="I100" s="260" t="str">
        <f>IF(CNGE_2023_M1_Secc5!K191="","",CNGE_2023_M1_Secc5!K191)</f>
        <v/>
      </c>
      <c r="J100" s="262"/>
      <c r="K100" s="364"/>
      <c r="L100" s="365"/>
      <c r="M100" s="364"/>
      <c r="N100" s="365"/>
      <c r="O100" s="364"/>
      <c r="P100" s="365"/>
      <c r="Q100" s="364"/>
      <c r="R100" s="365"/>
      <c r="S100" s="364"/>
      <c r="T100" s="365"/>
      <c r="U100" s="364"/>
      <c r="V100" s="365"/>
      <c r="W100" s="364"/>
      <c r="X100" s="365"/>
      <c r="Y100" s="364"/>
      <c r="Z100" s="365"/>
      <c r="AA100" s="364"/>
      <c r="AB100" s="365"/>
      <c r="AC100" s="364"/>
      <c r="AD100" s="365"/>
      <c r="AF100" s="122"/>
      <c r="AG100" s="8">
        <f t="shared" ref="AG100:AG134" si="9">IF(M100="",0,IF(M100&lt;18,1,IF(MID(M100,3,1)="",0,IF(MID(M100,1,2)=TEXT(INT(M100),0),1))))</f>
        <v>0</v>
      </c>
      <c r="AH100" s="8">
        <f t="shared" ref="AH100:AH134" si="10">IF(OR(O100="",O100="NA",O100="NS"),0,IF((LEN(O100)-LEN(INT(O100))-1)&lt;1,0,1))</f>
        <v>0</v>
      </c>
      <c r="AI100" s="8">
        <f t="shared" ref="AI100:AI134" si="11">IF(O100="",0,IF(AND(O100="NA",$C$174=""),1,0))</f>
        <v>0</v>
      </c>
      <c r="AJ100" s="8">
        <f t="shared" ref="AJ100:AJ134" si="12">IF(AND(Q100="",S100=""),0,IF(OR(AND(Q100&gt;1,S100=8),AND(OR(Q100=2,Q100=3,Q100=4),S100=4),AND(Q100=1,S100&lt;&gt;8),AND(Q100=9,S100&lt;&gt;9)),1,0))</f>
        <v>0</v>
      </c>
      <c r="AK100">
        <f t="shared" ref="AK100:AK134" si="13">IF(AND(W100=0,U100=21),0,IF(AND(W100=0,U100=22),0,IF(AND(W100=0,U100=23),0,IF(AND(W100=0,U100=99),0,IF(AND(W100&gt;0,OR(U100&lt;&gt;21,U100&lt;&gt;22,U100&lt;&gt;23,U100&lt;&gt;99)),0,IF(AND(U100="",W100=""),0,1))))))</f>
        <v>0</v>
      </c>
      <c r="AL100" s="8">
        <f t="shared" ref="AL100:AL134" si="14">IF(OR(M100="NS",W100="NS",W100="NA",M100="",W100=""),0,IF((M100-W100)&lt;18,1,0))</f>
        <v>0</v>
      </c>
      <c r="AM100" s="8">
        <f t="shared" ref="AM100:AM134" si="15">IF(OR(M100="NS",Y100="NS",W100="NS",M100="NA",Y100="NA",W100="NA",M100="",Y100="",W100=""),0,IF((M100-Y100)&lt;18,1,0))+IF(OR(Y100="NS",W100="NS",Y100="NA",W100="NA",Y100="",W100=""),0,IF(Y100&lt;=W100,0,1))</f>
        <v>0</v>
      </c>
      <c r="AN100"/>
      <c r="AO100">
        <f t="shared" ref="AO100:AO134" si="16">IF(OR(K100=8,COUNTBLANK(K100:AB100)=18),0,IF(COUNTA(K100:AB100)&lt;&gt;COUNTA($K$33:$P$34,$Q$34:$T$34,$U$33:$AB$34),1,0))</f>
        <v>0</v>
      </c>
      <c r="AP100">
        <f t="shared" ref="AP100:AP134" si="17">IF(AND(COUNTA(AC100)=1,COUNTA(K100:AB100)&gt;0),1,0)</f>
        <v>0</v>
      </c>
      <c r="ED100" s="122"/>
    </row>
    <row r="101" spans="3:134" s="1" customFormat="1" ht="15" customHeight="1">
      <c r="C101" s="121" t="s">
        <v>139</v>
      </c>
      <c r="D101" s="322" t="str">
        <f>IF(CNGE_2023_M1_Secc5!D192="","",CNGE_2023_M1_Secc5!D192)</f>
        <v/>
      </c>
      <c r="E101" s="323"/>
      <c r="F101" s="323"/>
      <c r="G101" s="323"/>
      <c r="H101" s="324"/>
      <c r="I101" s="260" t="str">
        <f>IF(CNGE_2023_M1_Secc5!K192="","",CNGE_2023_M1_Secc5!K192)</f>
        <v/>
      </c>
      <c r="J101" s="262"/>
      <c r="K101" s="364"/>
      <c r="L101" s="365"/>
      <c r="M101" s="364"/>
      <c r="N101" s="365"/>
      <c r="O101" s="364"/>
      <c r="P101" s="365"/>
      <c r="Q101" s="364"/>
      <c r="R101" s="365"/>
      <c r="S101" s="364"/>
      <c r="T101" s="365"/>
      <c r="U101" s="364"/>
      <c r="V101" s="365"/>
      <c r="W101" s="364"/>
      <c r="X101" s="365"/>
      <c r="Y101" s="364"/>
      <c r="Z101" s="365"/>
      <c r="AA101" s="364"/>
      <c r="AB101" s="365"/>
      <c r="AC101" s="364"/>
      <c r="AD101" s="365"/>
      <c r="AF101" s="122"/>
      <c r="AG101" s="8">
        <f t="shared" si="9"/>
        <v>0</v>
      </c>
      <c r="AH101" s="8">
        <f t="shared" si="10"/>
        <v>0</v>
      </c>
      <c r="AI101" s="8">
        <f t="shared" si="11"/>
        <v>0</v>
      </c>
      <c r="AJ101" s="8">
        <f t="shared" si="12"/>
        <v>0</v>
      </c>
      <c r="AK101">
        <f t="shared" si="13"/>
        <v>0</v>
      </c>
      <c r="AL101" s="8">
        <f t="shared" si="14"/>
        <v>0</v>
      </c>
      <c r="AM101" s="8">
        <f t="shared" si="15"/>
        <v>0</v>
      </c>
      <c r="AN101"/>
      <c r="AO101">
        <f t="shared" si="16"/>
        <v>0</v>
      </c>
      <c r="AP101">
        <f t="shared" si="17"/>
        <v>0</v>
      </c>
      <c r="ED101" s="122"/>
    </row>
    <row r="102" spans="3:134" s="1" customFormat="1" ht="15" customHeight="1">
      <c r="C102" s="121" t="s">
        <v>140</v>
      </c>
      <c r="D102" s="322" t="str">
        <f>IF(CNGE_2023_M1_Secc5!D193="","",CNGE_2023_M1_Secc5!D193)</f>
        <v/>
      </c>
      <c r="E102" s="323"/>
      <c r="F102" s="323"/>
      <c r="G102" s="323"/>
      <c r="H102" s="324"/>
      <c r="I102" s="260" t="str">
        <f>IF(CNGE_2023_M1_Secc5!K193="","",CNGE_2023_M1_Secc5!K193)</f>
        <v/>
      </c>
      <c r="J102" s="262"/>
      <c r="K102" s="364"/>
      <c r="L102" s="365"/>
      <c r="M102" s="364"/>
      <c r="N102" s="365"/>
      <c r="O102" s="364"/>
      <c r="P102" s="365"/>
      <c r="Q102" s="364"/>
      <c r="R102" s="365"/>
      <c r="S102" s="364"/>
      <c r="T102" s="365"/>
      <c r="U102" s="364"/>
      <c r="V102" s="365"/>
      <c r="W102" s="364"/>
      <c r="X102" s="365"/>
      <c r="Y102" s="364"/>
      <c r="Z102" s="365"/>
      <c r="AA102" s="364"/>
      <c r="AB102" s="365"/>
      <c r="AC102" s="364"/>
      <c r="AD102" s="365"/>
      <c r="AF102" s="122"/>
      <c r="AG102" s="8">
        <f t="shared" si="9"/>
        <v>0</v>
      </c>
      <c r="AH102" s="8">
        <f t="shared" si="10"/>
        <v>0</v>
      </c>
      <c r="AI102" s="8">
        <f t="shared" si="11"/>
        <v>0</v>
      </c>
      <c r="AJ102" s="8">
        <f t="shared" si="12"/>
        <v>0</v>
      </c>
      <c r="AK102">
        <f t="shared" si="13"/>
        <v>0</v>
      </c>
      <c r="AL102" s="8">
        <f t="shared" si="14"/>
        <v>0</v>
      </c>
      <c r="AM102" s="8">
        <f t="shared" si="15"/>
        <v>0</v>
      </c>
      <c r="AN102"/>
      <c r="AO102">
        <f t="shared" si="16"/>
        <v>0</v>
      </c>
      <c r="AP102">
        <f t="shared" si="17"/>
        <v>0</v>
      </c>
      <c r="ED102" s="122"/>
    </row>
    <row r="103" spans="3:134" s="1" customFormat="1" ht="15" customHeight="1">
      <c r="C103" s="121" t="s">
        <v>141</v>
      </c>
      <c r="D103" s="322" t="str">
        <f>IF(CNGE_2023_M1_Secc5!D194="","",CNGE_2023_M1_Secc5!D194)</f>
        <v/>
      </c>
      <c r="E103" s="323"/>
      <c r="F103" s="323"/>
      <c r="G103" s="323"/>
      <c r="H103" s="324"/>
      <c r="I103" s="260" t="str">
        <f>IF(CNGE_2023_M1_Secc5!K194="","",CNGE_2023_M1_Secc5!K194)</f>
        <v/>
      </c>
      <c r="J103" s="262"/>
      <c r="K103" s="364"/>
      <c r="L103" s="365"/>
      <c r="M103" s="364"/>
      <c r="N103" s="365"/>
      <c r="O103" s="364"/>
      <c r="P103" s="365"/>
      <c r="Q103" s="364"/>
      <c r="R103" s="365"/>
      <c r="S103" s="364"/>
      <c r="T103" s="365"/>
      <c r="U103" s="364"/>
      <c r="V103" s="365"/>
      <c r="W103" s="364"/>
      <c r="X103" s="365"/>
      <c r="Y103" s="364"/>
      <c r="Z103" s="365"/>
      <c r="AA103" s="364"/>
      <c r="AB103" s="365"/>
      <c r="AC103" s="364"/>
      <c r="AD103" s="365"/>
      <c r="AF103" s="122"/>
      <c r="AG103" s="8">
        <f t="shared" si="9"/>
        <v>0</v>
      </c>
      <c r="AH103" s="8">
        <f t="shared" si="10"/>
        <v>0</v>
      </c>
      <c r="AI103" s="8">
        <f t="shared" si="11"/>
        <v>0</v>
      </c>
      <c r="AJ103" s="8">
        <f t="shared" si="12"/>
        <v>0</v>
      </c>
      <c r="AK103">
        <f t="shared" si="13"/>
        <v>0</v>
      </c>
      <c r="AL103" s="8">
        <f t="shared" si="14"/>
        <v>0</v>
      </c>
      <c r="AM103" s="8">
        <f t="shared" si="15"/>
        <v>0</v>
      </c>
      <c r="AN103"/>
      <c r="AO103">
        <f t="shared" si="16"/>
        <v>0</v>
      </c>
      <c r="AP103">
        <f t="shared" si="17"/>
        <v>0</v>
      </c>
      <c r="ED103" s="122"/>
    </row>
    <row r="104" spans="3:134" s="1" customFormat="1" ht="15" customHeight="1">
      <c r="C104" s="121" t="s">
        <v>142</v>
      </c>
      <c r="D104" s="322" t="str">
        <f>IF(CNGE_2023_M1_Secc5!D195="","",CNGE_2023_M1_Secc5!D195)</f>
        <v/>
      </c>
      <c r="E104" s="323"/>
      <c r="F104" s="323"/>
      <c r="G104" s="323"/>
      <c r="H104" s="324"/>
      <c r="I104" s="260" t="str">
        <f>IF(CNGE_2023_M1_Secc5!K195="","",CNGE_2023_M1_Secc5!K195)</f>
        <v/>
      </c>
      <c r="J104" s="262"/>
      <c r="K104" s="364"/>
      <c r="L104" s="365"/>
      <c r="M104" s="364"/>
      <c r="N104" s="365"/>
      <c r="O104" s="364"/>
      <c r="P104" s="365"/>
      <c r="Q104" s="364"/>
      <c r="R104" s="365"/>
      <c r="S104" s="364"/>
      <c r="T104" s="365"/>
      <c r="U104" s="364"/>
      <c r="V104" s="365"/>
      <c r="W104" s="364"/>
      <c r="X104" s="365"/>
      <c r="Y104" s="364"/>
      <c r="Z104" s="365"/>
      <c r="AA104" s="364"/>
      <c r="AB104" s="365"/>
      <c r="AC104" s="364"/>
      <c r="AD104" s="365"/>
      <c r="AF104" s="122"/>
      <c r="AG104" s="8">
        <f t="shared" si="9"/>
        <v>0</v>
      </c>
      <c r="AH104" s="8">
        <f t="shared" si="10"/>
        <v>0</v>
      </c>
      <c r="AI104" s="8">
        <f t="shared" si="11"/>
        <v>0</v>
      </c>
      <c r="AJ104" s="8">
        <f t="shared" si="12"/>
        <v>0</v>
      </c>
      <c r="AK104">
        <f t="shared" si="13"/>
        <v>0</v>
      </c>
      <c r="AL104" s="8">
        <f t="shared" si="14"/>
        <v>0</v>
      </c>
      <c r="AM104" s="8">
        <f t="shared" si="15"/>
        <v>0</v>
      </c>
      <c r="AN104"/>
      <c r="AO104">
        <f t="shared" si="16"/>
        <v>0</v>
      </c>
      <c r="AP104">
        <f t="shared" si="17"/>
        <v>0</v>
      </c>
      <c r="ED104" s="122"/>
    </row>
    <row r="105" spans="3:134" s="1" customFormat="1" ht="15" customHeight="1">
      <c r="C105" s="121" t="s">
        <v>143</v>
      </c>
      <c r="D105" s="322" t="str">
        <f>IF(CNGE_2023_M1_Secc5!D196="","",CNGE_2023_M1_Secc5!D196)</f>
        <v/>
      </c>
      <c r="E105" s="323"/>
      <c r="F105" s="323"/>
      <c r="G105" s="323"/>
      <c r="H105" s="324"/>
      <c r="I105" s="260" t="str">
        <f>IF(CNGE_2023_M1_Secc5!K196="","",CNGE_2023_M1_Secc5!K196)</f>
        <v/>
      </c>
      <c r="J105" s="262"/>
      <c r="K105" s="364"/>
      <c r="L105" s="365"/>
      <c r="M105" s="364"/>
      <c r="N105" s="365"/>
      <c r="O105" s="364"/>
      <c r="P105" s="365"/>
      <c r="Q105" s="364"/>
      <c r="R105" s="365"/>
      <c r="S105" s="364"/>
      <c r="T105" s="365"/>
      <c r="U105" s="364"/>
      <c r="V105" s="365"/>
      <c r="W105" s="364"/>
      <c r="X105" s="365"/>
      <c r="Y105" s="364"/>
      <c r="Z105" s="365"/>
      <c r="AA105" s="364"/>
      <c r="AB105" s="365"/>
      <c r="AC105" s="364"/>
      <c r="AD105" s="365"/>
      <c r="AF105" s="122"/>
      <c r="AG105" s="8">
        <f t="shared" si="9"/>
        <v>0</v>
      </c>
      <c r="AH105" s="8">
        <f t="shared" si="10"/>
        <v>0</v>
      </c>
      <c r="AI105" s="8">
        <f t="shared" si="11"/>
        <v>0</v>
      </c>
      <c r="AJ105" s="8">
        <f t="shared" si="12"/>
        <v>0</v>
      </c>
      <c r="AK105">
        <f t="shared" si="13"/>
        <v>0</v>
      </c>
      <c r="AL105" s="8">
        <f t="shared" si="14"/>
        <v>0</v>
      </c>
      <c r="AM105" s="8">
        <f t="shared" si="15"/>
        <v>0</v>
      </c>
      <c r="AN105"/>
      <c r="AO105">
        <f t="shared" si="16"/>
        <v>0</v>
      </c>
      <c r="AP105">
        <f t="shared" si="17"/>
        <v>0</v>
      </c>
      <c r="ED105" s="122"/>
    </row>
    <row r="106" spans="3:134" s="1" customFormat="1" ht="15" customHeight="1">
      <c r="C106" s="121" t="s">
        <v>144</v>
      </c>
      <c r="D106" s="322" t="str">
        <f>IF(CNGE_2023_M1_Secc5!D197="","",CNGE_2023_M1_Secc5!D197)</f>
        <v/>
      </c>
      <c r="E106" s="323"/>
      <c r="F106" s="323"/>
      <c r="G106" s="323"/>
      <c r="H106" s="324"/>
      <c r="I106" s="260" t="str">
        <f>IF(CNGE_2023_M1_Secc5!K197="","",CNGE_2023_M1_Secc5!K197)</f>
        <v/>
      </c>
      <c r="J106" s="262"/>
      <c r="K106" s="364"/>
      <c r="L106" s="365"/>
      <c r="M106" s="364"/>
      <c r="N106" s="365"/>
      <c r="O106" s="364"/>
      <c r="P106" s="365"/>
      <c r="Q106" s="364"/>
      <c r="R106" s="365"/>
      <c r="S106" s="364"/>
      <c r="T106" s="365"/>
      <c r="U106" s="364"/>
      <c r="V106" s="365"/>
      <c r="W106" s="364"/>
      <c r="X106" s="365"/>
      <c r="Y106" s="364"/>
      <c r="Z106" s="365"/>
      <c r="AA106" s="364"/>
      <c r="AB106" s="365"/>
      <c r="AC106" s="364"/>
      <c r="AD106" s="365"/>
      <c r="AF106" s="122"/>
      <c r="AG106" s="8">
        <f t="shared" si="9"/>
        <v>0</v>
      </c>
      <c r="AH106" s="8">
        <f t="shared" si="10"/>
        <v>0</v>
      </c>
      <c r="AI106" s="8">
        <f t="shared" si="11"/>
        <v>0</v>
      </c>
      <c r="AJ106" s="8">
        <f t="shared" si="12"/>
        <v>0</v>
      </c>
      <c r="AK106">
        <f t="shared" si="13"/>
        <v>0</v>
      </c>
      <c r="AL106" s="8">
        <f t="shared" si="14"/>
        <v>0</v>
      </c>
      <c r="AM106" s="8">
        <f t="shared" si="15"/>
        <v>0</v>
      </c>
      <c r="AN106"/>
      <c r="AO106">
        <f t="shared" si="16"/>
        <v>0</v>
      </c>
      <c r="AP106">
        <f t="shared" si="17"/>
        <v>0</v>
      </c>
      <c r="ED106" s="122"/>
    </row>
    <row r="107" spans="3:134" s="1" customFormat="1" ht="15" customHeight="1">
      <c r="C107" s="121" t="s">
        <v>145</v>
      </c>
      <c r="D107" s="322" t="str">
        <f>IF(CNGE_2023_M1_Secc5!D198="","",CNGE_2023_M1_Secc5!D198)</f>
        <v/>
      </c>
      <c r="E107" s="323"/>
      <c r="F107" s="323"/>
      <c r="G107" s="323"/>
      <c r="H107" s="324"/>
      <c r="I107" s="260" t="str">
        <f>IF(CNGE_2023_M1_Secc5!K198="","",CNGE_2023_M1_Secc5!K198)</f>
        <v/>
      </c>
      <c r="J107" s="262"/>
      <c r="K107" s="364"/>
      <c r="L107" s="365"/>
      <c r="M107" s="364"/>
      <c r="N107" s="365"/>
      <c r="O107" s="364"/>
      <c r="P107" s="365"/>
      <c r="Q107" s="364"/>
      <c r="R107" s="365"/>
      <c r="S107" s="364"/>
      <c r="T107" s="365"/>
      <c r="U107" s="364"/>
      <c r="V107" s="365"/>
      <c r="W107" s="364"/>
      <c r="X107" s="365"/>
      <c r="Y107" s="364"/>
      <c r="Z107" s="365"/>
      <c r="AA107" s="364"/>
      <c r="AB107" s="365"/>
      <c r="AC107" s="364"/>
      <c r="AD107" s="365"/>
      <c r="AF107" s="122"/>
      <c r="AG107" s="8">
        <f t="shared" si="9"/>
        <v>0</v>
      </c>
      <c r="AH107" s="8">
        <f t="shared" si="10"/>
        <v>0</v>
      </c>
      <c r="AI107" s="8">
        <f t="shared" si="11"/>
        <v>0</v>
      </c>
      <c r="AJ107" s="8">
        <f t="shared" si="12"/>
        <v>0</v>
      </c>
      <c r="AK107">
        <f t="shared" si="13"/>
        <v>0</v>
      </c>
      <c r="AL107" s="8">
        <f t="shared" si="14"/>
        <v>0</v>
      </c>
      <c r="AM107" s="8">
        <f t="shared" si="15"/>
        <v>0</v>
      </c>
      <c r="AN107"/>
      <c r="AO107">
        <f t="shared" si="16"/>
        <v>0</v>
      </c>
      <c r="AP107">
        <f t="shared" si="17"/>
        <v>0</v>
      </c>
      <c r="ED107" s="122"/>
    </row>
    <row r="108" spans="3:134" s="1" customFormat="1" ht="15" customHeight="1">
      <c r="C108" s="121" t="s">
        <v>146</v>
      </c>
      <c r="D108" s="322" t="str">
        <f>IF(CNGE_2023_M1_Secc5!D199="","",CNGE_2023_M1_Secc5!D199)</f>
        <v/>
      </c>
      <c r="E108" s="323"/>
      <c r="F108" s="323"/>
      <c r="G108" s="323"/>
      <c r="H108" s="324"/>
      <c r="I108" s="260" t="str">
        <f>IF(CNGE_2023_M1_Secc5!K199="","",CNGE_2023_M1_Secc5!K199)</f>
        <v/>
      </c>
      <c r="J108" s="262"/>
      <c r="K108" s="364"/>
      <c r="L108" s="365"/>
      <c r="M108" s="364"/>
      <c r="N108" s="365"/>
      <c r="O108" s="364"/>
      <c r="P108" s="365"/>
      <c r="Q108" s="364"/>
      <c r="R108" s="365"/>
      <c r="S108" s="364"/>
      <c r="T108" s="365"/>
      <c r="U108" s="364"/>
      <c r="V108" s="365"/>
      <c r="W108" s="364"/>
      <c r="X108" s="365"/>
      <c r="Y108" s="364"/>
      <c r="Z108" s="365"/>
      <c r="AA108" s="364"/>
      <c r="AB108" s="365"/>
      <c r="AC108" s="364"/>
      <c r="AD108" s="365"/>
      <c r="AF108" s="122"/>
      <c r="AG108" s="8">
        <f t="shared" si="9"/>
        <v>0</v>
      </c>
      <c r="AH108" s="8">
        <f t="shared" si="10"/>
        <v>0</v>
      </c>
      <c r="AI108" s="8">
        <f t="shared" si="11"/>
        <v>0</v>
      </c>
      <c r="AJ108" s="8">
        <f t="shared" si="12"/>
        <v>0</v>
      </c>
      <c r="AK108">
        <f t="shared" si="13"/>
        <v>0</v>
      </c>
      <c r="AL108" s="8">
        <f t="shared" si="14"/>
        <v>0</v>
      </c>
      <c r="AM108" s="8">
        <f t="shared" si="15"/>
        <v>0</v>
      </c>
      <c r="AN108"/>
      <c r="AO108">
        <f t="shared" si="16"/>
        <v>0</v>
      </c>
      <c r="AP108">
        <f t="shared" si="17"/>
        <v>0</v>
      </c>
      <c r="ED108" s="122"/>
    </row>
    <row r="109" spans="3:134" s="1" customFormat="1" ht="15" customHeight="1">
      <c r="C109" s="121" t="s">
        <v>147</v>
      </c>
      <c r="D109" s="322" t="str">
        <f>IF(CNGE_2023_M1_Secc5!D200="","",CNGE_2023_M1_Secc5!D200)</f>
        <v/>
      </c>
      <c r="E109" s="323"/>
      <c r="F109" s="323"/>
      <c r="G109" s="323"/>
      <c r="H109" s="324"/>
      <c r="I109" s="260" t="str">
        <f>IF(CNGE_2023_M1_Secc5!K200="","",CNGE_2023_M1_Secc5!K200)</f>
        <v/>
      </c>
      <c r="J109" s="262"/>
      <c r="K109" s="364"/>
      <c r="L109" s="365"/>
      <c r="M109" s="364"/>
      <c r="N109" s="365"/>
      <c r="O109" s="364"/>
      <c r="P109" s="365"/>
      <c r="Q109" s="364"/>
      <c r="R109" s="365"/>
      <c r="S109" s="364"/>
      <c r="T109" s="365"/>
      <c r="U109" s="364"/>
      <c r="V109" s="365"/>
      <c r="W109" s="364"/>
      <c r="X109" s="365"/>
      <c r="Y109" s="364"/>
      <c r="Z109" s="365"/>
      <c r="AA109" s="364"/>
      <c r="AB109" s="365"/>
      <c r="AC109" s="364"/>
      <c r="AD109" s="365"/>
      <c r="AF109" s="122"/>
      <c r="AG109" s="8">
        <f t="shared" si="9"/>
        <v>0</v>
      </c>
      <c r="AH109" s="8">
        <f t="shared" si="10"/>
        <v>0</v>
      </c>
      <c r="AI109" s="8">
        <f t="shared" si="11"/>
        <v>0</v>
      </c>
      <c r="AJ109" s="8">
        <f t="shared" si="12"/>
        <v>0</v>
      </c>
      <c r="AK109">
        <f t="shared" si="13"/>
        <v>0</v>
      </c>
      <c r="AL109" s="8">
        <f t="shared" si="14"/>
        <v>0</v>
      </c>
      <c r="AM109" s="8">
        <f t="shared" si="15"/>
        <v>0</v>
      </c>
      <c r="AN109"/>
      <c r="AO109">
        <f t="shared" si="16"/>
        <v>0</v>
      </c>
      <c r="AP109">
        <f t="shared" si="17"/>
        <v>0</v>
      </c>
      <c r="ED109" s="122"/>
    </row>
    <row r="110" spans="3:134" s="1" customFormat="1" ht="15" customHeight="1">
      <c r="C110" s="121" t="s">
        <v>148</v>
      </c>
      <c r="D110" s="322" t="str">
        <f>IF(CNGE_2023_M1_Secc5!D201="","",CNGE_2023_M1_Secc5!D201)</f>
        <v/>
      </c>
      <c r="E110" s="323"/>
      <c r="F110" s="323"/>
      <c r="G110" s="323"/>
      <c r="H110" s="324"/>
      <c r="I110" s="260" t="str">
        <f>IF(CNGE_2023_M1_Secc5!K201="","",CNGE_2023_M1_Secc5!K201)</f>
        <v/>
      </c>
      <c r="J110" s="262"/>
      <c r="K110" s="364"/>
      <c r="L110" s="365"/>
      <c r="M110" s="364"/>
      <c r="N110" s="365"/>
      <c r="O110" s="364"/>
      <c r="P110" s="365"/>
      <c r="Q110" s="364"/>
      <c r="R110" s="365"/>
      <c r="S110" s="364"/>
      <c r="T110" s="365"/>
      <c r="U110" s="364"/>
      <c r="V110" s="365"/>
      <c r="W110" s="364"/>
      <c r="X110" s="365"/>
      <c r="Y110" s="364"/>
      <c r="Z110" s="365"/>
      <c r="AA110" s="364"/>
      <c r="AB110" s="365"/>
      <c r="AC110" s="364"/>
      <c r="AD110" s="365"/>
      <c r="AF110" s="122"/>
      <c r="AG110" s="8">
        <f t="shared" si="9"/>
        <v>0</v>
      </c>
      <c r="AH110" s="8">
        <f t="shared" si="10"/>
        <v>0</v>
      </c>
      <c r="AI110" s="8">
        <f t="shared" si="11"/>
        <v>0</v>
      </c>
      <c r="AJ110" s="8">
        <f t="shared" si="12"/>
        <v>0</v>
      </c>
      <c r="AK110">
        <f t="shared" si="13"/>
        <v>0</v>
      </c>
      <c r="AL110" s="8">
        <f t="shared" si="14"/>
        <v>0</v>
      </c>
      <c r="AM110" s="8">
        <f t="shared" si="15"/>
        <v>0</v>
      </c>
      <c r="AN110"/>
      <c r="AO110">
        <f t="shared" si="16"/>
        <v>0</v>
      </c>
      <c r="AP110">
        <f t="shared" si="17"/>
        <v>0</v>
      </c>
      <c r="ED110" s="122"/>
    </row>
    <row r="111" spans="3:134" s="1" customFormat="1" ht="15" customHeight="1">
      <c r="C111" s="121" t="s">
        <v>149</v>
      </c>
      <c r="D111" s="322" t="str">
        <f>IF(CNGE_2023_M1_Secc5!D202="","",CNGE_2023_M1_Secc5!D202)</f>
        <v/>
      </c>
      <c r="E111" s="323"/>
      <c r="F111" s="323"/>
      <c r="G111" s="323"/>
      <c r="H111" s="324"/>
      <c r="I111" s="260" t="str">
        <f>IF(CNGE_2023_M1_Secc5!K202="","",CNGE_2023_M1_Secc5!K202)</f>
        <v/>
      </c>
      <c r="J111" s="262"/>
      <c r="K111" s="364"/>
      <c r="L111" s="365"/>
      <c r="M111" s="364"/>
      <c r="N111" s="365"/>
      <c r="O111" s="364"/>
      <c r="P111" s="365"/>
      <c r="Q111" s="364"/>
      <c r="R111" s="365"/>
      <c r="S111" s="364"/>
      <c r="T111" s="365"/>
      <c r="U111" s="364"/>
      <c r="V111" s="365"/>
      <c r="W111" s="364"/>
      <c r="X111" s="365"/>
      <c r="Y111" s="364"/>
      <c r="Z111" s="365"/>
      <c r="AA111" s="364"/>
      <c r="AB111" s="365"/>
      <c r="AC111" s="364"/>
      <c r="AD111" s="365"/>
      <c r="AF111" s="122"/>
      <c r="AG111" s="8">
        <f t="shared" si="9"/>
        <v>0</v>
      </c>
      <c r="AH111" s="8">
        <f t="shared" si="10"/>
        <v>0</v>
      </c>
      <c r="AI111" s="8">
        <f t="shared" si="11"/>
        <v>0</v>
      </c>
      <c r="AJ111" s="8">
        <f t="shared" si="12"/>
        <v>0</v>
      </c>
      <c r="AK111">
        <f t="shared" si="13"/>
        <v>0</v>
      </c>
      <c r="AL111" s="8">
        <f t="shared" si="14"/>
        <v>0</v>
      </c>
      <c r="AM111" s="8">
        <f t="shared" si="15"/>
        <v>0</v>
      </c>
      <c r="AN111"/>
      <c r="AO111">
        <f t="shared" si="16"/>
        <v>0</v>
      </c>
      <c r="AP111">
        <f t="shared" si="17"/>
        <v>0</v>
      </c>
      <c r="ED111" s="122"/>
    </row>
    <row r="112" spans="3:134" s="1" customFormat="1" ht="15" customHeight="1">
      <c r="C112" s="121" t="s">
        <v>150</v>
      </c>
      <c r="D112" s="322" t="str">
        <f>IF(CNGE_2023_M1_Secc5!D203="","",CNGE_2023_M1_Secc5!D203)</f>
        <v/>
      </c>
      <c r="E112" s="323"/>
      <c r="F112" s="323"/>
      <c r="G112" s="323"/>
      <c r="H112" s="324"/>
      <c r="I112" s="260" t="str">
        <f>IF(CNGE_2023_M1_Secc5!K203="","",CNGE_2023_M1_Secc5!K203)</f>
        <v/>
      </c>
      <c r="J112" s="262"/>
      <c r="K112" s="364"/>
      <c r="L112" s="365"/>
      <c r="M112" s="364"/>
      <c r="N112" s="365"/>
      <c r="O112" s="364"/>
      <c r="P112" s="365"/>
      <c r="Q112" s="364"/>
      <c r="R112" s="365"/>
      <c r="S112" s="364"/>
      <c r="T112" s="365"/>
      <c r="U112" s="364"/>
      <c r="V112" s="365"/>
      <c r="W112" s="364"/>
      <c r="X112" s="365"/>
      <c r="Y112" s="364"/>
      <c r="Z112" s="365"/>
      <c r="AA112" s="364"/>
      <c r="AB112" s="365"/>
      <c r="AC112" s="364"/>
      <c r="AD112" s="365"/>
      <c r="AF112" s="122"/>
      <c r="AG112" s="8">
        <f t="shared" si="9"/>
        <v>0</v>
      </c>
      <c r="AH112" s="8">
        <f t="shared" si="10"/>
        <v>0</v>
      </c>
      <c r="AI112" s="8">
        <f t="shared" si="11"/>
        <v>0</v>
      </c>
      <c r="AJ112" s="8">
        <f t="shared" si="12"/>
        <v>0</v>
      </c>
      <c r="AK112">
        <f t="shared" si="13"/>
        <v>0</v>
      </c>
      <c r="AL112" s="8">
        <f t="shared" si="14"/>
        <v>0</v>
      </c>
      <c r="AM112" s="8">
        <f t="shared" si="15"/>
        <v>0</v>
      </c>
      <c r="AN112"/>
      <c r="AO112">
        <f t="shared" si="16"/>
        <v>0</v>
      </c>
      <c r="AP112">
        <f t="shared" si="17"/>
        <v>0</v>
      </c>
      <c r="ED112" s="122"/>
    </row>
    <row r="113" spans="3:134" s="1" customFormat="1" ht="15" customHeight="1">
      <c r="C113" s="121" t="s">
        <v>151</v>
      </c>
      <c r="D113" s="322" t="str">
        <f>IF(CNGE_2023_M1_Secc5!D204="","",CNGE_2023_M1_Secc5!D204)</f>
        <v/>
      </c>
      <c r="E113" s="323"/>
      <c r="F113" s="323"/>
      <c r="G113" s="323"/>
      <c r="H113" s="324"/>
      <c r="I113" s="260" t="str">
        <f>IF(CNGE_2023_M1_Secc5!K204="","",CNGE_2023_M1_Secc5!K204)</f>
        <v/>
      </c>
      <c r="J113" s="262"/>
      <c r="K113" s="364"/>
      <c r="L113" s="365"/>
      <c r="M113" s="364"/>
      <c r="N113" s="365"/>
      <c r="O113" s="364"/>
      <c r="P113" s="365"/>
      <c r="Q113" s="364"/>
      <c r="R113" s="365"/>
      <c r="S113" s="364"/>
      <c r="T113" s="365"/>
      <c r="U113" s="364"/>
      <c r="V113" s="365"/>
      <c r="W113" s="364"/>
      <c r="X113" s="365"/>
      <c r="Y113" s="364"/>
      <c r="Z113" s="365"/>
      <c r="AA113" s="364"/>
      <c r="AB113" s="365"/>
      <c r="AC113" s="364"/>
      <c r="AD113" s="365"/>
      <c r="AF113" s="122"/>
      <c r="AG113" s="8">
        <f t="shared" si="9"/>
        <v>0</v>
      </c>
      <c r="AH113" s="8">
        <f t="shared" si="10"/>
        <v>0</v>
      </c>
      <c r="AI113" s="8">
        <f t="shared" si="11"/>
        <v>0</v>
      </c>
      <c r="AJ113" s="8">
        <f t="shared" si="12"/>
        <v>0</v>
      </c>
      <c r="AK113">
        <f t="shared" si="13"/>
        <v>0</v>
      </c>
      <c r="AL113" s="8">
        <f t="shared" si="14"/>
        <v>0</v>
      </c>
      <c r="AM113" s="8">
        <f t="shared" si="15"/>
        <v>0</v>
      </c>
      <c r="AN113"/>
      <c r="AO113">
        <f t="shared" si="16"/>
        <v>0</v>
      </c>
      <c r="AP113">
        <f t="shared" si="17"/>
        <v>0</v>
      </c>
      <c r="ED113" s="122"/>
    </row>
    <row r="114" spans="3:134" s="1" customFormat="1" ht="15" customHeight="1">
      <c r="C114" s="121" t="s">
        <v>152</v>
      </c>
      <c r="D114" s="322" t="str">
        <f>IF(CNGE_2023_M1_Secc5!D205="","",CNGE_2023_M1_Secc5!D205)</f>
        <v/>
      </c>
      <c r="E114" s="323"/>
      <c r="F114" s="323"/>
      <c r="G114" s="323"/>
      <c r="H114" s="324"/>
      <c r="I114" s="260" t="str">
        <f>IF(CNGE_2023_M1_Secc5!K205="","",CNGE_2023_M1_Secc5!K205)</f>
        <v/>
      </c>
      <c r="J114" s="262"/>
      <c r="K114" s="364"/>
      <c r="L114" s="365"/>
      <c r="M114" s="364"/>
      <c r="N114" s="365"/>
      <c r="O114" s="364"/>
      <c r="P114" s="365"/>
      <c r="Q114" s="364"/>
      <c r="R114" s="365"/>
      <c r="S114" s="364"/>
      <c r="T114" s="365"/>
      <c r="U114" s="364"/>
      <c r="V114" s="365"/>
      <c r="W114" s="364"/>
      <c r="X114" s="365"/>
      <c r="Y114" s="364"/>
      <c r="Z114" s="365"/>
      <c r="AA114" s="364"/>
      <c r="AB114" s="365"/>
      <c r="AC114" s="364"/>
      <c r="AD114" s="365"/>
      <c r="AF114" s="122"/>
      <c r="AG114" s="8">
        <f t="shared" si="9"/>
        <v>0</v>
      </c>
      <c r="AH114" s="8">
        <f t="shared" si="10"/>
        <v>0</v>
      </c>
      <c r="AI114" s="8">
        <f t="shared" si="11"/>
        <v>0</v>
      </c>
      <c r="AJ114" s="8">
        <f t="shared" si="12"/>
        <v>0</v>
      </c>
      <c r="AK114">
        <f t="shared" si="13"/>
        <v>0</v>
      </c>
      <c r="AL114" s="8">
        <f t="shared" si="14"/>
        <v>0</v>
      </c>
      <c r="AM114" s="8">
        <f t="shared" si="15"/>
        <v>0</v>
      </c>
      <c r="AN114"/>
      <c r="AO114">
        <f t="shared" si="16"/>
        <v>0</v>
      </c>
      <c r="AP114">
        <f t="shared" si="17"/>
        <v>0</v>
      </c>
      <c r="ED114" s="122"/>
    </row>
    <row r="115" spans="3:134" s="1" customFormat="1" ht="15" customHeight="1">
      <c r="C115" s="121" t="s">
        <v>153</v>
      </c>
      <c r="D115" s="322" t="str">
        <f>IF(CNGE_2023_M1_Secc5!D206="","",CNGE_2023_M1_Secc5!D206)</f>
        <v/>
      </c>
      <c r="E115" s="323"/>
      <c r="F115" s="323"/>
      <c r="G115" s="323"/>
      <c r="H115" s="324"/>
      <c r="I115" s="260" t="str">
        <f>IF(CNGE_2023_M1_Secc5!K206="","",CNGE_2023_M1_Secc5!K206)</f>
        <v/>
      </c>
      <c r="J115" s="262"/>
      <c r="K115" s="364"/>
      <c r="L115" s="365"/>
      <c r="M115" s="364"/>
      <c r="N115" s="365"/>
      <c r="O115" s="364"/>
      <c r="P115" s="365"/>
      <c r="Q115" s="364"/>
      <c r="R115" s="365"/>
      <c r="S115" s="364"/>
      <c r="T115" s="365"/>
      <c r="U115" s="364"/>
      <c r="V115" s="365"/>
      <c r="W115" s="364"/>
      <c r="X115" s="365"/>
      <c r="Y115" s="364"/>
      <c r="Z115" s="365"/>
      <c r="AA115" s="364"/>
      <c r="AB115" s="365"/>
      <c r="AC115" s="364"/>
      <c r="AD115" s="365"/>
      <c r="AF115" s="122"/>
      <c r="AG115" s="8">
        <f t="shared" si="9"/>
        <v>0</v>
      </c>
      <c r="AH115" s="8">
        <f t="shared" si="10"/>
        <v>0</v>
      </c>
      <c r="AI115" s="8">
        <f t="shared" si="11"/>
        <v>0</v>
      </c>
      <c r="AJ115" s="8">
        <f t="shared" si="12"/>
        <v>0</v>
      </c>
      <c r="AK115">
        <f t="shared" si="13"/>
        <v>0</v>
      </c>
      <c r="AL115" s="8">
        <f t="shared" si="14"/>
        <v>0</v>
      </c>
      <c r="AM115" s="8">
        <f t="shared" si="15"/>
        <v>0</v>
      </c>
      <c r="AN115"/>
      <c r="AO115">
        <f t="shared" si="16"/>
        <v>0</v>
      </c>
      <c r="AP115">
        <f t="shared" si="17"/>
        <v>0</v>
      </c>
      <c r="ED115" s="122"/>
    </row>
    <row r="116" spans="3:134" s="1" customFormat="1" ht="15" customHeight="1">
      <c r="C116" s="121" t="s">
        <v>154</v>
      </c>
      <c r="D116" s="322" t="str">
        <f>IF(CNGE_2023_M1_Secc5!D207="","",CNGE_2023_M1_Secc5!D207)</f>
        <v/>
      </c>
      <c r="E116" s="323"/>
      <c r="F116" s="323"/>
      <c r="G116" s="323"/>
      <c r="H116" s="324"/>
      <c r="I116" s="260" t="str">
        <f>IF(CNGE_2023_M1_Secc5!K207="","",CNGE_2023_M1_Secc5!K207)</f>
        <v/>
      </c>
      <c r="J116" s="262"/>
      <c r="K116" s="364"/>
      <c r="L116" s="365"/>
      <c r="M116" s="364"/>
      <c r="N116" s="365"/>
      <c r="O116" s="364"/>
      <c r="P116" s="365"/>
      <c r="Q116" s="364"/>
      <c r="R116" s="365"/>
      <c r="S116" s="364"/>
      <c r="T116" s="365"/>
      <c r="U116" s="364"/>
      <c r="V116" s="365"/>
      <c r="W116" s="364"/>
      <c r="X116" s="365"/>
      <c r="Y116" s="364"/>
      <c r="Z116" s="365"/>
      <c r="AA116" s="364"/>
      <c r="AB116" s="365"/>
      <c r="AC116" s="364"/>
      <c r="AD116" s="365"/>
      <c r="AF116" s="122"/>
      <c r="AG116" s="8">
        <f t="shared" si="9"/>
        <v>0</v>
      </c>
      <c r="AH116" s="8">
        <f t="shared" si="10"/>
        <v>0</v>
      </c>
      <c r="AI116" s="8">
        <f t="shared" si="11"/>
        <v>0</v>
      </c>
      <c r="AJ116" s="8">
        <f t="shared" si="12"/>
        <v>0</v>
      </c>
      <c r="AK116">
        <f t="shared" si="13"/>
        <v>0</v>
      </c>
      <c r="AL116" s="8">
        <f t="shared" si="14"/>
        <v>0</v>
      </c>
      <c r="AM116" s="8">
        <f t="shared" si="15"/>
        <v>0</v>
      </c>
      <c r="AN116"/>
      <c r="AO116">
        <f t="shared" si="16"/>
        <v>0</v>
      </c>
      <c r="AP116">
        <f t="shared" si="17"/>
        <v>0</v>
      </c>
      <c r="ED116" s="122"/>
    </row>
    <row r="117" spans="3:134" s="1" customFormat="1" ht="15" customHeight="1">
      <c r="C117" s="121" t="s">
        <v>155</v>
      </c>
      <c r="D117" s="322" t="str">
        <f>IF(CNGE_2023_M1_Secc5!D208="","",CNGE_2023_M1_Secc5!D208)</f>
        <v/>
      </c>
      <c r="E117" s="323"/>
      <c r="F117" s="323"/>
      <c r="G117" s="323"/>
      <c r="H117" s="324"/>
      <c r="I117" s="260" t="str">
        <f>IF(CNGE_2023_M1_Secc5!K208="","",CNGE_2023_M1_Secc5!K208)</f>
        <v/>
      </c>
      <c r="J117" s="262"/>
      <c r="K117" s="364"/>
      <c r="L117" s="365"/>
      <c r="M117" s="364"/>
      <c r="N117" s="365"/>
      <c r="O117" s="364"/>
      <c r="P117" s="365"/>
      <c r="Q117" s="364"/>
      <c r="R117" s="365"/>
      <c r="S117" s="364"/>
      <c r="T117" s="365"/>
      <c r="U117" s="364"/>
      <c r="V117" s="365"/>
      <c r="W117" s="364"/>
      <c r="X117" s="365"/>
      <c r="Y117" s="364"/>
      <c r="Z117" s="365"/>
      <c r="AA117" s="364"/>
      <c r="AB117" s="365"/>
      <c r="AC117" s="364"/>
      <c r="AD117" s="365"/>
      <c r="AF117" s="122"/>
      <c r="AG117" s="8">
        <f t="shared" si="9"/>
        <v>0</v>
      </c>
      <c r="AH117" s="8">
        <f t="shared" si="10"/>
        <v>0</v>
      </c>
      <c r="AI117" s="8">
        <f t="shared" si="11"/>
        <v>0</v>
      </c>
      <c r="AJ117" s="8">
        <f t="shared" si="12"/>
        <v>0</v>
      </c>
      <c r="AK117">
        <f t="shared" si="13"/>
        <v>0</v>
      </c>
      <c r="AL117" s="8">
        <f t="shared" si="14"/>
        <v>0</v>
      </c>
      <c r="AM117" s="8">
        <f t="shared" si="15"/>
        <v>0</v>
      </c>
      <c r="AN117"/>
      <c r="AO117">
        <f t="shared" si="16"/>
        <v>0</v>
      </c>
      <c r="AP117">
        <f t="shared" si="17"/>
        <v>0</v>
      </c>
      <c r="ED117" s="122"/>
    </row>
    <row r="118" spans="3:134" s="1" customFormat="1" ht="15" customHeight="1">
      <c r="C118" s="121" t="s">
        <v>156</v>
      </c>
      <c r="D118" s="322" t="str">
        <f>IF(CNGE_2023_M1_Secc5!D209="","",CNGE_2023_M1_Secc5!D209)</f>
        <v/>
      </c>
      <c r="E118" s="323"/>
      <c r="F118" s="323"/>
      <c r="G118" s="323"/>
      <c r="H118" s="324"/>
      <c r="I118" s="260" t="str">
        <f>IF(CNGE_2023_M1_Secc5!K209="","",CNGE_2023_M1_Secc5!K209)</f>
        <v/>
      </c>
      <c r="J118" s="262"/>
      <c r="K118" s="364"/>
      <c r="L118" s="365"/>
      <c r="M118" s="364"/>
      <c r="N118" s="365"/>
      <c r="O118" s="364"/>
      <c r="P118" s="365"/>
      <c r="Q118" s="364"/>
      <c r="R118" s="365"/>
      <c r="S118" s="364"/>
      <c r="T118" s="365"/>
      <c r="U118" s="364"/>
      <c r="V118" s="365"/>
      <c r="W118" s="364"/>
      <c r="X118" s="365"/>
      <c r="Y118" s="364"/>
      <c r="Z118" s="365"/>
      <c r="AA118" s="364"/>
      <c r="AB118" s="365"/>
      <c r="AC118" s="364"/>
      <c r="AD118" s="365"/>
      <c r="AF118" s="122"/>
      <c r="AG118" s="8">
        <f t="shared" si="9"/>
        <v>0</v>
      </c>
      <c r="AH118" s="8">
        <f t="shared" si="10"/>
        <v>0</v>
      </c>
      <c r="AI118" s="8">
        <f t="shared" si="11"/>
        <v>0</v>
      </c>
      <c r="AJ118" s="8">
        <f t="shared" si="12"/>
        <v>0</v>
      </c>
      <c r="AK118">
        <f t="shared" si="13"/>
        <v>0</v>
      </c>
      <c r="AL118" s="8">
        <f t="shared" si="14"/>
        <v>0</v>
      </c>
      <c r="AM118" s="8">
        <f t="shared" si="15"/>
        <v>0</v>
      </c>
      <c r="AN118"/>
      <c r="AO118">
        <f t="shared" si="16"/>
        <v>0</v>
      </c>
      <c r="AP118">
        <f t="shared" si="17"/>
        <v>0</v>
      </c>
      <c r="ED118" s="122"/>
    </row>
    <row r="119" spans="3:134" s="1" customFormat="1" ht="15" customHeight="1">
      <c r="C119" s="121" t="s">
        <v>157</v>
      </c>
      <c r="D119" s="322" t="str">
        <f>IF(CNGE_2023_M1_Secc5!D210="","",CNGE_2023_M1_Secc5!D210)</f>
        <v/>
      </c>
      <c r="E119" s="323"/>
      <c r="F119" s="323"/>
      <c r="G119" s="323"/>
      <c r="H119" s="324"/>
      <c r="I119" s="260" t="str">
        <f>IF(CNGE_2023_M1_Secc5!K210="","",CNGE_2023_M1_Secc5!K210)</f>
        <v/>
      </c>
      <c r="J119" s="262"/>
      <c r="K119" s="364"/>
      <c r="L119" s="365"/>
      <c r="M119" s="364"/>
      <c r="N119" s="365"/>
      <c r="O119" s="364"/>
      <c r="P119" s="365"/>
      <c r="Q119" s="364"/>
      <c r="R119" s="365"/>
      <c r="S119" s="364"/>
      <c r="T119" s="365"/>
      <c r="U119" s="364"/>
      <c r="V119" s="365"/>
      <c r="W119" s="364"/>
      <c r="X119" s="365"/>
      <c r="Y119" s="364"/>
      <c r="Z119" s="365"/>
      <c r="AA119" s="364"/>
      <c r="AB119" s="365"/>
      <c r="AC119" s="364"/>
      <c r="AD119" s="365"/>
      <c r="AF119" s="122"/>
      <c r="AG119" s="8">
        <f t="shared" si="9"/>
        <v>0</v>
      </c>
      <c r="AH119" s="8">
        <f t="shared" si="10"/>
        <v>0</v>
      </c>
      <c r="AI119" s="8">
        <f t="shared" si="11"/>
        <v>0</v>
      </c>
      <c r="AJ119" s="8">
        <f t="shared" si="12"/>
        <v>0</v>
      </c>
      <c r="AK119">
        <f t="shared" si="13"/>
        <v>0</v>
      </c>
      <c r="AL119" s="8">
        <f t="shared" si="14"/>
        <v>0</v>
      </c>
      <c r="AM119" s="8">
        <f t="shared" si="15"/>
        <v>0</v>
      </c>
      <c r="AN119"/>
      <c r="AO119">
        <f t="shared" si="16"/>
        <v>0</v>
      </c>
      <c r="AP119">
        <f t="shared" si="17"/>
        <v>0</v>
      </c>
      <c r="ED119" s="122"/>
    </row>
    <row r="120" spans="3:134" s="1" customFormat="1" ht="15" customHeight="1">
      <c r="C120" s="121" t="s">
        <v>158</v>
      </c>
      <c r="D120" s="322" t="str">
        <f>IF(CNGE_2023_M1_Secc5!D211="","",CNGE_2023_M1_Secc5!D211)</f>
        <v/>
      </c>
      <c r="E120" s="323"/>
      <c r="F120" s="323"/>
      <c r="G120" s="323"/>
      <c r="H120" s="324"/>
      <c r="I120" s="260" t="str">
        <f>IF(CNGE_2023_M1_Secc5!K211="","",CNGE_2023_M1_Secc5!K211)</f>
        <v/>
      </c>
      <c r="J120" s="262"/>
      <c r="K120" s="364"/>
      <c r="L120" s="365"/>
      <c r="M120" s="364"/>
      <c r="N120" s="365"/>
      <c r="O120" s="364"/>
      <c r="P120" s="365"/>
      <c r="Q120" s="364"/>
      <c r="R120" s="365"/>
      <c r="S120" s="364"/>
      <c r="T120" s="365"/>
      <c r="U120" s="364"/>
      <c r="V120" s="365"/>
      <c r="W120" s="364"/>
      <c r="X120" s="365"/>
      <c r="Y120" s="364"/>
      <c r="Z120" s="365"/>
      <c r="AA120" s="364"/>
      <c r="AB120" s="365"/>
      <c r="AC120" s="364"/>
      <c r="AD120" s="365"/>
      <c r="AF120" s="122"/>
      <c r="AG120" s="8">
        <f t="shared" si="9"/>
        <v>0</v>
      </c>
      <c r="AH120" s="8">
        <f t="shared" si="10"/>
        <v>0</v>
      </c>
      <c r="AI120" s="8">
        <f t="shared" si="11"/>
        <v>0</v>
      </c>
      <c r="AJ120" s="8">
        <f t="shared" si="12"/>
        <v>0</v>
      </c>
      <c r="AK120">
        <f t="shared" si="13"/>
        <v>0</v>
      </c>
      <c r="AL120" s="8">
        <f t="shared" si="14"/>
        <v>0</v>
      </c>
      <c r="AM120" s="8">
        <f t="shared" si="15"/>
        <v>0</v>
      </c>
      <c r="AN120"/>
      <c r="AO120">
        <f t="shared" si="16"/>
        <v>0</v>
      </c>
      <c r="AP120">
        <f t="shared" si="17"/>
        <v>0</v>
      </c>
      <c r="ED120" s="122"/>
    </row>
    <row r="121" spans="3:134" s="1" customFormat="1" ht="15" customHeight="1">
      <c r="C121" s="121" t="s">
        <v>159</v>
      </c>
      <c r="D121" s="322" t="str">
        <f>IF(CNGE_2023_M1_Secc5!D212="","",CNGE_2023_M1_Secc5!D212)</f>
        <v/>
      </c>
      <c r="E121" s="323"/>
      <c r="F121" s="323"/>
      <c r="G121" s="323"/>
      <c r="H121" s="324"/>
      <c r="I121" s="260" t="str">
        <f>IF(CNGE_2023_M1_Secc5!K212="","",CNGE_2023_M1_Secc5!K212)</f>
        <v/>
      </c>
      <c r="J121" s="262"/>
      <c r="K121" s="364"/>
      <c r="L121" s="365"/>
      <c r="M121" s="364"/>
      <c r="N121" s="365"/>
      <c r="O121" s="364"/>
      <c r="P121" s="365"/>
      <c r="Q121" s="364"/>
      <c r="R121" s="365"/>
      <c r="S121" s="364"/>
      <c r="T121" s="365"/>
      <c r="U121" s="364"/>
      <c r="V121" s="365"/>
      <c r="W121" s="364"/>
      <c r="X121" s="365"/>
      <c r="Y121" s="364"/>
      <c r="Z121" s="365"/>
      <c r="AA121" s="364"/>
      <c r="AB121" s="365"/>
      <c r="AC121" s="364"/>
      <c r="AD121" s="365"/>
      <c r="AF121" s="122"/>
      <c r="AG121" s="8">
        <f t="shared" si="9"/>
        <v>0</v>
      </c>
      <c r="AH121" s="8">
        <f t="shared" si="10"/>
        <v>0</v>
      </c>
      <c r="AI121" s="8">
        <f t="shared" si="11"/>
        <v>0</v>
      </c>
      <c r="AJ121" s="8">
        <f t="shared" si="12"/>
        <v>0</v>
      </c>
      <c r="AK121">
        <f t="shared" si="13"/>
        <v>0</v>
      </c>
      <c r="AL121" s="8">
        <f t="shared" si="14"/>
        <v>0</v>
      </c>
      <c r="AM121" s="8">
        <f t="shared" si="15"/>
        <v>0</v>
      </c>
      <c r="AN121"/>
      <c r="AO121">
        <f t="shared" si="16"/>
        <v>0</v>
      </c>
      <c r="AP121">
        <f t="shared" si="17"/>
        <v>0</v>
      </c>
      <c r="ED121" s="122"/>
    </row>
    <row r="122" spans="3:134" s="1" customFormat="1" ht="15" customHeight="1">
      <c r="C122" s="121" t="s">
        <v>160</v>
      </c>
      <c r="D122" s="322" t="str">
        <f>IF(CNGE_2023_M1_Secc5!D213="","",CNGE_2023_M1_Secc5!D213)</f>
        <v/>
      </c>
      <c r="E122" s="323"/>
      <c r="F122" s="323"/>
      <c r="G122" s="323"/>
      <c r="H122" s="324"/>
      <c r="I122" s="260" t="str">
        <f>IF(CNGE_2023_M1_Secc5!K213="","",CNGE_2023_M1_Secc5!K213)</f>
        <v/>
      </c>
      <c r="J122" s="262"/>
      <c r="K122" s="364"/>
      <c r="L122" s="365"/>
      <c r="M122" s="364"/>
      <c r="N122" s="365"/>
      <c r="O122" s="364"/>
      <c r="P122" s="365"/>
      <c r="Q122" s="364"/>
      <c r="R122" s="365"/>
      <c r="S122" s="364"/>
      <c r="T122" s="365"/>
      <c r="U122" s="364"/>
      <c r="V122" s="365"/>
      <c r="W122" s="364"/>
      <c r="X122" s="365"/>
      <c r="Y122" s="364"/>
      <c r="Z122" s="365"/>
      <c r="AA122" s="364"/>
      <c r="AB122" s="365"/>
      <c r="AC122" s="364"/>
      <c r="AD122" s="365"/>
      <c r="AF122" s="122"/>
      <c r="AG122" s="8">
        <f t="shared" si="9"/>
        <v>0</v>
      </c>
      <c r="AH122" s="8">
        <f t="shared" si="10"/>
        <v>0</v>
      </c>
      <c r="AI122" s="8">
        <f t="shared" si="11"/>
        <v>0</v>
      </c>
      <c r="AJ122" s="8">
        <f t="shared" si="12"/>
        <v>0</v>
      </c>
      <c r="AK122">
        <f t="shared" si="13"/>
        <v>0</v>
      </c>
      <c r="AL122" s="8">
        <f t="shared" si="14"/>
        <v>0</v>
      </c>
      <c r="AM122" s="8">
        <f t="shared" si="15"/>
        <v>0</v>
      </c>
      <c r="AN122"/>
      <c r="AO122">
        <f t="shared" si="16"/>
        <v>0</v>
      </c>
      <c r="AP122">
        <f t="shared" si="17"/>
        <v>0</v>
      </c>
      <c r="ED122" s="122"/>
    </row>
    <row r="123" spans="3:134" s="1" customFormat="1" ht="15" customHeight="1">
      <c r="C123" s="121" t="s">
        <v>161</v>
      </c>
      <c r="D123" s="322" t="str">
        <f>IF(CNGE_2023_M1_Secc5!D214="","",CNGE_2023_M1_Secc5!D214)</f>
        <v/>
      </c>
      <c r="E123" s="323"/>
      <c r="F123" s="323"/>
      <c r="G123" s="323"/>
      <c r="H123" s="324"/>
      <c r="I123" s="260" t="str">
        <f>IF(CNGE_2023_M1_Secc5!K214="","",CNGE_2023_M1_Secc5!K214)</f>
        <v/>
      </c>
      <c r="J123" s="262"/>
      <c r="K123" s="364"/>
      <c r="L123" s="365"/>
      <c r="M123" s="364"/>
      <c r="N123" s="365"/>
      <c r="O123" s="364"/>
      <c r="P123" s="365"/>
      <c r="Q123" s="364"/>
      <c r="R123" s="365"/>
      <c r="S123" s="364"/>
      <c r="T123" s="365"/>
      <c r="U123" s="364"/>
      <c r="V123" s="365"/>
      <c r="W123" s="364"/>
      <c r="X123" s="365"/>
      <c r="Y123" s="364"/>
      <c r="Z123" s="365"/>
      <c r="AA123" s="364"/>
      <c r="AB123" s="365"/>
      <c r="AC123" s="364"/>
      <c r="AD123" s="365"/>
      <c r="AF123" s="122"/>
      <c r="AG123" s="8">
        <f t="shared" si="9"/>
        <v>0</v>
      </c>
      <c r="AH123" s="8">
        <f t="shared" si="10"/>
        <v>0</v>
      </c>
      <c r="AI123" s="8">
        <f t="shared" si="11"/>
        <v>0</v>
      </c>
      <c r="AJ123" s="8">
        <f t="shared" si="12"/>
        <v>0</v>
      </c>
      <c r="AK123">
        <f t="shared" si="13"/>
        <v>0</v>
      </c>
      <c r="AL123" s="8">
        <f t="shared" si="14"/>
        <v>0</v>
      </c>
      <c r="AM123" s="8">
        <f t="shared" si="15"/>
        <v>0</v>
      </c>
      <c r="AN123"/>
      <c r="AO123">
        <f t="shared" si="16"/>
        <v>0</v>
      </c>
      <c r="AP123">
        <f t="shared" si="17"/>
        <v>0</v>
      </c>
      <c r="ED123" s="122"/>
    </row>
    <row r="124" spans="3:134" s="1" customFormat="1" ht="15" customHeight="1">
      <c r="C124" s="121" t="s">
        <v>162</v>
      </c>
      <c r="D124" s="322" t="str">
        <f>IF(CNGE_2023_M1_Secc5!D215="","",CNGE_2023_M1_Secc5!D215)</f>
        <v/>
      </c>
      <c r="E124" s="323"/>
      <c r="F124" s="323"/>
      <c r="G124" s="323"/>
      <c r="H124" s="324"/>
      <c r="I124" s="260" t="str">
        <f>IF(CNGE_2023_M1_Secc5!K215="","",CNGE_2023_M1_Secc5!K215)</f>
        <v/>
      </c>
      <c r="J124" s="262"/>
      <c r="K124" s="364"/>
      <c r="L124" s="365"/>
      <c r="M124" s="364"/>
      <c r="N124" s="365"/>
      <c r="O124" s="364"/>
      <c r="P124" s="365"/>
      <c r="Q124" s="364"/>
      <c r="R124" s="365"/>
      <c r="S124" s="364"/>
      <c r="T124" s="365"/>
      <c r="U124" s="364"/>
      <c r="V124" s="365"/>
      <c r="W124" s="364"/>
      <c r="X124" s="365"/>
      <c r="Y124" s="364"/>
      <c r="Z124" s="365"/>
      <c r="AA124" s="364"/>
      <c r="AB124" s="365"/>
      <c r="AC124" s="364"/>
      <c r="AD124" s="365"/>
      <c r="AF124" s="122"/>
      <c r="AG124" s="8">
        <f t="shared" si="9"/>
        <v>0</v>
      </c>
      <c r="AH124" s="8">
        <f t="shared" si="10"/>
        <v>0</v>
      </c>
      <c r="AI124" s="8">
        <f t="shared" si="11"/>
        <v>0</v>
      </c>
      <c r="AJ124" s="8">
        <f t="shared" si="12"/>
        <v>0</v>
      </c>
      <c r="AK124">
        <f t="shared" si="13"/>
        <v>0</v>
      </c>
      <c r="AL124" s="8">
        <f t="shared" si="14"/>
        <v>0</v>
      </c>
      <c r="AM124" s="8">
        <f t="shared" si="15"/>
        <v>0</v>
      </c>
      <c r="AN124"/>
      <c r="AO124">
        <f t="shared" si="16"/>
        <v>0</v>
      </c>
      <c r="AP124">
        <f t="shared" si="17"/>
        <v>0</v>
      </c>
      <c r="ED124" s="122"/>
    </row>
    <row r="125" spans="3:134" s="1" customFormat="1" ht="15" customHeight="1">
      <c r="C125" s="121" t="s">
        <v>163</v>
      </c>
      <c r="D125" s="322" t="str">
        <f>IF(CNGE_2023_M1_Secc5!D216="","",CNGE_2023_M1_Secc5!D216)</f>
        <v/>
      </c>
      <c r="E125" s="323"/>
      <c r="F125" s="323"/>
      <c r="G125" s="323"/>
      <c r="H125" s="324"/>
      <c r="I125" s="260" t="str">
        <f>IF(CNGE_2023_M1_Secc5!K216="","",CNGE_2023_M1_Secc5!K216)</f>
        <v/>
      </c>
      <c r="J125" s="262"/>
      <c r="K125" s="364"/>
      <c r="L125" s="365"/>
      <c r="M125" s="364"/>
      <c r="N125" s="365"/>
      <c r="O125" s="364"/>
      <c r="P125" s="365"/>
      <c r="Q125" s="364"/>
      <c r="R125" s="365"/>
      <c r="S125" s="364"/>
      <c r="T125" s="365"/>
      <c r="U125" s="364"/>
      <c r="V125" s="365"/>
      <c r="W125" s="364"/>
      <c r="X125" s="365"/>
      <c r="Y125" s="364"/>
      <c r="Z125" s="365"/>
      <c r="AA125" s="364"/>
      <c r="AB125" s="365"/>
      <c r="AC125" s="364"/>
      <c r="AD125" s="365"/>
      <c r="AF125" s="122"/>
      <c r="AG125" s="8">
        <f t="shared" si="9"/>
        <v>0</v>
      </c>
      <c r="AH125" s="8">
        <f t="shared" si="10"/>
        <v>0</v>
      </c>
      <c r="AI125" s="8">
        <f t="shared" si="11"/>
        <v>0</v>
      </c>
      <c r="AJ125" s="8">
        <f t="shared" si="12"/>
        <v>0</v>
      </c>
      <c r="AK125">
        <f t="shared" si="13"/>
        <v>0</v>
      </c>
      <c r="AL125" s="8">
        <f t="shared" si="14"/>
        <v>0</v>
      </c>
      <c r="AM125" s="8">
        <f t="shared" si="15"/>
        <v>0</v>
      </c>
      <c r="AN125"/>
      <c r="AO125">
        <f t="shared" si="16"/>
        <v>0</v>
      </c>
      <c r="AP125">
        <f t="shared" si="17"/>
        <v>0</v>
      </c>
      <c r="ED125" s="122"/>
    </row>
    <row r="126" spans="3:134" s="1" customFormat="1" ht="15" customHeight="1">
      <c r="C126" s="121" t="s">
        <v>164</v>
      </c>
      <c r="D126" s="322" t="str">
        <f>IF(CNGE_2023_M1_Secc5!D217="","",CNGE_2023_M1_Secc5!D217)</f>
        <v/>
      </c>
      <c r="E126" s="323"/>
      <c r="F126" s="323"/>
      <c r="G126" s="323"/>
      <c r="H126" s="324"/>
      <c r="I126" s="260" t="str">
        <f>IF(CNGE_2023_M1_Secc5!K217="","",CNGE_2023_M1_Secc5!K217)</f>
        <v/>
      </c>
      <c r="J126" s="262"/>
      <c r="K126" s="364"/>
      <c r="L126" s="365"/>
      <c r="M126" s="364"/>
      <c r="N126" s="365"/>
      <c r="O126" s="364"/>
      <c r="P126" s="365"/>
      <c r="Q126" s="364"/>
      <c r="R126" s="365"/>
      <c r="S126" s="364"/>
      <c r="T126" s="365"/>
      <c r="U126" s="364"/>
      <c r="V126" s="365"/>
      <c r="W126" s="364"/>
      <c r="X126" s="365"/>
      <c r="Y126" s="364"/>
      <c r="Z126" s="365"/>
      <c r="AA126" s="364"/>
      <c r="AB126" s="365"/>
      <c r="AC126" s="364"/>
      <c r="AD126" s="365"/>
      <c r="AF126" s="122"/>
      <c r="AG126" s="8">
        <f t="shared" si="9"/>
        <v>0</v>
      </c>
      <c r="AH126" s="8">
        <f t="shared" si="10"/>
        <v>0</v>
      </c>
      <c r="AI126" s="8">
        <f t="shared" si="11"/>
        <v>0</v>
      </c>
      <c r="AJ126" s="8">
        <f t="shared" si="12"/>
        <v>0</v>
      </c>
      <c r="AK126">
        <f t="shared" si="13"/>
        <v>0</v>
      </c>
      <c r="AL126" s="8">
        <f t="shared" si="14"/>
        <v>0</v>
      </c>
      <c r="AM126" s="8">
        <f t="shared" si="15"/>
        <v>0</v>
      </c>
      <c r="AN126"/>
      <c r="AO126">
        <f t="shared" si="16"/>
        <v>0</v>
      </c>
      <c r="AP126">
        <f t="shared" si="17"/>
        <v>0</v>
      </c>
      <c r="ED126" s="122"/>
    </row>
    <row r="127" spans="3:134" s="1" customFormat="1" ht="15" customHeight="1">
      <c r="C127" s="121" t="s">
        <v>165</v>
      </c>
      <c r="D127" s="322" t="str">
        <f>IF(CNGE_2023_M1_Secc5!D218="","",CNGE_2023_M1_Secc5!D218)</f>
        <v/>
      </c>
      <c r="E127" s="323"/>
      <c r="F127" s="323"/>
      <c r="G127" s="323"/>
      <c r="H127" s="324"/>
      <c r="I127" s="260" t="str">
        <f>IF(CNGE_2023_M1_Secc5!K218="","",CNGE_2023_M1_Secc5!K218)</f>
        <v/>
      </c>
      <c r="J127" s="262"/>
      <c r="K127" s="364"/>
      <c r="L127" s="365"/>
      <c r="M127" s="364"/>
      <c r="N127" s="365"/>
      <c r="O127" s="364"/>
      <c r="P127" s="365"/>
      <c r="Q127" s="364"/>
      <c r="R127" s="365"/>
      <c r="S127" s="364"/>
      <c r="T127" s="365"/>
      <c r="U127" s="364"/>
      <c r="V127" s="365"/>
      <c r="W127" s="364"/>
      <c r="X127" s="365"/>
      <c r="Y127" s="364"/>
      <c r="Z127" s="365"/>
      <c r="AA127" s="364"/>
      <c r="AB127" s="365"/>
      <c r="AC127" s="364"/>
      <c r="AD127" s="365"/>
      <c r="AF127" s="122"/>
      <c r="AG127" s="8">
        <f t="shared" si="9"/>
        <v>0</v>
      </c>
      <c r="AH127" s="8">
        <f t="shared" si="10"/>
        <v>0</v>
      </c>
      <c r="AI127" s="8">
        <f t="shared" si="11"/>
        <v>0</v>
      </c>
      <c r="AJ127" s="8">
        <f t="shared" si="12"/>
        <v>0</v>
      </c>
      <c r="AK127">
        <f t="shared" si="13"/>
        <v>0</v>
      </c>
      <c r="AL127" s="8">
        <f t="shared" si="14"/>
        <v>0</v>
      </c>
      <c r="AM127" s="8">
        <f t="shared" si="15"/>
        <v>0</v>
      </c>
      <c r="AN127"/>
      <c r="AO127">
        <f t="shared" si="16"/>
        <v>0</v>
      </c>
      <c r="AP127">
        <f t="shared" si="17"/>
        <v>0</v>
      </c>
      <c r="ED127" s="122"/>
    </row>
    <row r="128" spans="3:134" s="1" customFormat="1" ht="15" customHeight="1">
      <c r="C128" s="121" t="s">
        <v>166</v>
      </c>
      <c r="D128" s="322" t="str">
        <f>IF(CNGE_2023_M1_Secc5!D219="","",CNGE_2023_M1_Secc5!D219)</f>
        <v/>
      </c>
      <c r="E128" s="323"/>
      <c r="F128" s="323"/>
      <c r="G128" s="323"/>
      <c r="H128" s="324"/>
      <c r="I128" s="260" t="str">
        <f>IF(CNGE_2023_M1_Secc5!K219="","",CNGE_2023_M1_Secc5!K219)</f>
        <v/>
      </c>
      <c r="J128" s="262"/>
      <c r="K128" s="364"/>
      <c r="L128" s="365"/>
      <c r="M128" s="364"/>
      <c r="N128" s="365"/>
      <c r="O128" s="364"/>
      <c r="P128" s="365"/>
      <c r="Q128" s="364"/>
      <c r="R128" s="365"/>
      <c r="S128" s="364"/>
      <c r="T128" s="365"/>
      <c r="U128" s="364"/>
      <c r="V128" s="365"/>
      <c r="W128" s="364"/>
      <c r="X128" s="365"/>
      <c r="Y128" s="364"/>
      <c r="Z128" s="365"/>
      <c r="AA128" s="364"/>
      <c r="AB128" s="365"/>
      <c r="AC128" s="364"/>
      <c r="AD128" s="365"/>
      <c r="AF128" s="122"/>
      <c r="AG128" s="8">
        <f t="shared" si="9"/>
        <v>0</v>
      </c>
      <c r="AH128" s="8">
        <f t="shared" si="10"/>
        <v>0</v>
      </c>
      <c r="AI128" s="8">
        <f t="shared" si="11"/>
        <v>0</v>
      </c>
      <c r="AJ128" s="8">
        <f t="shared" si="12"/>
        <v>0</v>
      </c>
      <c r="AK128">
        <f t="shared" si="13"/>
        <v>0</v>
      </c>
      <c r="AL128" s="8">
        <f t="shared" si="14"/>
        <v>0</v>
      </c>
      <c r="AM128" s="8">
        <f t="shared" si="15"/>
        <v>0</v>
      </c>
      <c r="AN128"/>
      <c r="AO128">
        <f t="shared" si="16"/>
        <v>0</v>
      </c>
      <c r="AP128">
        <f t="shared" si="17"/>
        <v>0</v>
      </c>
      <c r="ED128" s="122"/>
    </row>
    <row r="129" spans="1:134" s="1" customFormat="1" ht="15" customHeight="1">
      <c r="C129" s="121" t="s">
        <v>167</v>
      </c>
      <c r="D129" s="322" t="str">
        <f>IF(CNGE_2023_M1_Secc5!D220="","",CNGE_2023_M1_Secc5!D220)</f>
        <v/>
      </c>
      <c r="E129" s="323"/>
      <c r="F129" s="323"/>
      <c r="G129" s="323"/>
      <c r="H129" s="324"/>
      <c r="I129" s="260" t="str">
        <f>IF(CNGE_2023_M1_Secc5!K220="","",CNGE_2023_M1_Secc5!K220)</f>
        <v/>
      </c>
      <c r="J129" s="262"/>
      <c r="K129" s="364"/>
      <c r="L129" s="365"/>
      <c r="M129" s="364"/>
      <c r="N129" s="365"/>
      <c r="O129" s="364"/>
      <c r="P129" s="365"/>
      <c r="Q129" s="364"/>
      <c r="R129" s="365"/>
      <c r="S129" s="364"/>
      <c r="T129" s="365"/>
      <c r="U129" s="364"/>
      <c r="V129" s="365"/>
      <c r="W129" s="364"/>
      <c r="X129" s="365"/>
      <c r="Y129" s="364"/>
      <c r="Z129" s="365"/>
      <c r="AA129" s="364"/>
      <c r="AB129" s="365"/>
      <c r="AC129" s="364"/>
      <c r="AD129" s="365"/>
      <c r="AF129" s="122"/>
      <c r="AG129" s="8">
        <f t="shared" si="9"/>
        <v>0</v>
      </c>
      <c r="AH129" s="8">
        <f t="shared" si="10"/>
        <v>0</v>
      </c>
      <c r="AI129" s="8">
        <f t="shared" si="11"/>
        <v>0</v>
      </c>
      <c r="AJ129" s="8">
        <f t="shared" si="12"/>
        <v>0</v>
      </c>
      <c r="AK129">
        <f t="shared" si="13"/>
        <v>0</v>
      </c>
      <c r="AL129" s="8">
        <f t="shared" si="14"/>
        <v>0</v>
      </c>
      <c r="AM129" s="8">
        <f t="shared" si="15"/>
        <v>0</v>
      </c>
      <c r="AN129"/>
      <c r="AO129">
        <f t="shared" si="16"/>
        <v>0</v>
      </c>
      <c r="AP129">
        <f t="shared" si="17"/>
        <v>0</v>
      </c>
      <c r="ED129" s="122"/>
    </row>
    <row r="130" spans="1:134" s="1" customFormat="1" ht="15" customHeight="1">
      <c r="C130" s="121" t="s">
        <v>168</v>
      </c>
      <c r="D130" s="322" t="str">
        <f>IF(CNGE_2023_M1_Secc5!D221="","",CNGE_2023_M1_Secc5!D221)</f>
        <v/>
      </c>
      <c r="E130" s="323"/>
      <c r="F130" s="323"/>
      <c r="G130" s="323"/>
      <c r="H130" s="324"/>
      <c r="I130" s="260" t="str">
        <f>IF(CNGE_2023_M1_Secc5!K221="","",CNGE_2023_M1_Secc5!K221)</f>
        <v/>
      </c>
      <c r="J130" s="262"/>
      <c r="K130" s="364"/>
      <c r="L130" s="365"/>
      <c r="M130" s="364"/>
      <c r="N130" s="365"/>
      <c r="O130" s="364"/>
      <c r="P130" s="365"/>
      <c r="Q130" s="364"/>
      <c r="R130" s="365"/>
      <c r="S130" s="364"/>
      <c r="T130" s="365"/>
      <c r="U130" s="364"/>
      <c r="V130" s="365"/>
      <c r="W130" s="364"/>
      <c r="X130" s="365"/>
      <c r="Y130" s="364"/>
      <c r="Z130" s="365"/>
      <c r="AA130" s="364"/>
      <c r="AB130" s="365"/>
      <c r="AC130" s="364"/>
      <c r="AD130" s="365"/>
      <c r="AF130" s="122"/>
      <c r="AG130" s="8">
        <f t="shared" si="9"/>
        <v>0</v>
      </c>
      <c r="AH130" s="8">
        <f t="shared" si="10"/>
        <v>0</v>
      </c>
      <c r="AI130" s="8">
        <f t="shared" si="11"/>
        <v>0</v>
      </c>
      <c r="AJ130" s="8">
        <f t="shared" si="12"/>
        <v>0</v>
      </c>
      <c r="AK130">
        <f t="shared" si="13"/>
        <v>0</v>
      </c>
      <c r="AL130" s="8">
        <f t="shared" si="14"/>
        <v>0</v>
      </c>
      <c r="AM130" s="8">
        <f t="shared" si="15"/>
        <v>0</v>
      </c>
      <c r="AN130"/>
      <c r="AO130">
        <f t="shared" si="16"/>
        <v>0</v>
      </c>
      <c r="AP130">
        <f t="shared" si="17"/>
        <v>0</v>
      </c>
      <c r="ED130" s="122"/>
    </row>
    <row r="131" spans="1:134" s="1" customFormat="1" ht="15" customHeight="1">
      <c r="C131" s="121" t="s">
        <v>169</v>
      </c>
      <c r="D131" s="322" t="str">
        <f>IF(CNGE_2023_M1_Secc5!D222="","",CNGE_2023_M1_Secc5!D222)</f>
        <v/>
      </c>
      <c r="E131" s="323"/>
      <c r="F131" s="323"/>
      <c r="G131" s="323"/>
      <c r="H131" s="324"/>
      <c r="I131" s="260" t="str">
        <f>IF(CNGE_2023_M1_Secc5!K222="","",CNGE_2023_M1_Secc5!K222)</f>
        <v/>
      </c>
      <c r="J131" s="262"/>
      <c r="K131" s="364"/>
      <c r="L131" s="365"/>
      <c r="M131" s="364"/>
      <c r="N131" s="365"/>
      <c r="O131" s="364"/>
      <c r="P131" s="365"/>
      <c r="Q131" s="364"/>
      <c r="R131" s="365"/>
      <c r="S131" s="364"/>
      <c r="T131" s="365"/>
      <c r="U131" s="364"/>
      <c r="V131" s="365"/>
      <c r="W131" s="364"/>
      <c r="X131" s="365"/>
      <c r="Y131" s="364"/>
      <c r="Z131" s="365"/>
      <c r="AA131" s="364"/>
      <c r="AB131" s="365"/>
      <c r="AC131" s="364"/>
      <c r="AD131" s="365"/>
      <c r="AF131" s="122"/>
      <c r="AG131" s="8">
        <f t="shared" si="9"/>
        <v>0</v>
      </c>
      <c r="AH131" s="8">
        <f t="shared" si="10"/>
        <v>0</v>
      </c>
      <c r="AI131" s="8">
        <f t="shared" si="11"/>
        <v>0</v>
      </c>
      <c r="AJ131" s="8">
        <f t="shared" si="12"/>
        <v>0</v>
      </c>
      <c r="AK131">
        <f t="shared" si="13"/>
        <v>0</v>
      </c>
      <c r="AL131" s="8">
        <f t="shared" si="14"/>
        <v>0</v>
      </c>
      <c r="AM131" s="8">
        <f t="shared" si="15"/>
        <v>0</v>
      </c>
      <c r="AN131"/>
      <c r="AO131">
        <f t="shared" si="16"/>
        <v>0</v>
      </c>
      <c r="AP131">
        <f t="shared" si="17"/>
        <v>0</v>
      </c>
      <c r="ED131" s="122"/>
    </row>
    <row r="132" spans="1:134" s="1" customFormat="1" ht="15" customHeight="1">
      <c r="C132" s="121" t="s">
        <v>170</v>
      </c>
      <c r="D132" s="322" t="str">
        <f>IF(CNGE_2023_M1_Secc5!D223="","",CNGE_2023_M1_Secc5!D223)</f>
        <v/>
      </c>
      <c r="E132" s="323"/>
      <c r="F132" s="323"/>
      <c r="G132" s="323"/>
      <c r="H132" s="324"/>
      <c r="I132" s="260" t="str">
        <f>IF(CNGE_2023_M1_Secc5!K223="","",CNGE_2023_M1_Secc5!K223)</f>
        <v/>
      </c>
      <c r="J132" s="262"/>
      <c r="K132" s="364"/>
      <c r="L132" s="365"/>
      <c r="M132" s="364"/>
      <c r="N132" s="365"/>
      <c r="O132" s="364"/>
      <c r="P132" s="365"/>
      <c r="Q132" s="364"/>
      <c r="R132" s="365"/>
      <c r="S132" s="364"/>
      <c r="T132" s="365"/>
      <c r="U132" s="364"/>
      <c r="V132" s="365"/>
      <c r="W132" s="364"/>
      <c r="X132" s="365"/>
      <c r="Y132" s="364"/>
      <c r="Z132" s="365"/>
      <c r="AA132" s="364"/>
      <c r="AB132" s="365"/>
      <c r="AC132" s="364"/>
      <c r="AD132" s="365"/>
      <c r="AF132" s="122"/>
      <c r="AG132" s="8">
        <f t="shared" si="9"/>
        <v>0</v>
      </c>
      <c r="AH132" s="8">
        <f t="shared" si="10"/>
        <v>0</v>
      </c>
      <c r="AI132" s="8">
        <f t="shared" si="11"/>
        <v>0</v>
      </c>
      <c r="AJ132" s="8">
        <f t="shared" si="12"/>
        <v>0</v>
      </c>
      <c r="AK132">
        <f t="shared" si="13"/>
        <v>0</v>
      </c>
      <c r="AL132" s="8">
        <f t="shared" si="14"/>
        <v>0</v>
      </c>
      <c r="AM132" s="8">
        <f t="shared" si="15"/>
        <v>0</v>
      </c>
      <c r="AN132"/>
      <c r="AO132">
        <f t="shared" si="16"/>
        <v>0</v>
      </c>
      <c r="AP132">
        <f t="shared" si="17"/>
        <v>0</v>
      </c>
      <c r="ED132" s="122"/>
    </row>
    <row r="133" spans="1:134" s="1" customFormat="1" ht="15" customHeight="1">
      <c r="C133" s="121" t="s">
        <v>171</v>
      </c>
      <c r="D133" s="322" t="str">
        <f>IF(CNGE_2023_M1_Secc5!D224="","",CNGE_2023_M1_Secc5!D224)</f>
        <v/>
      </c>
      <c r="E133" s="323"/>
      <c r="F133" s="323"/>
      <c r="G133" s="323"/>
      <c r="H133" s="324"/>
      <c r="I133" s="260" t="str">
        <f>IF(CNGE_2023_M1_Secc5!K224="","",CNGE_2023_M1_Secc5!K224)</f>
        <v/>
      </c>
      <c r="J133" s="262"/>
      <c r="K133" s="364"/>
      <c r="L133" s="365"/>
      <c r="M133" s="364"/>
      <c r="N133" s="365"/>
      <c r="O133" s="364"/>
      <c r="P133" s="365"/>
      <c r="Q133" s="364"/>
      <c r="R133" s="365"/>
      <c r="S133" s="364"/>
      <c r="T133" s="365"/>
      <c r="U133" s="364"/>
      <c r="V133" s="365"/>
      <c r="W133" s="364"/>
      <c r="X133" s="365"/>
      <c r="Y133" s="364"/>
      <c r="Z133" s="365"/>
      <c r="AA133" s="364"/>
      <c r="AB133" s="365"/>
      <c r="AC133" s="364"/>
      <c r="AD133" s="365"/>
      <c r="AF133" s="122"/>
      <c r="AG133" s="8">
        <f t="shared" si="9"/>
        <v>0</v>
      </c>
      <c r="AH133" s="8">
        <f t="shared" si="10"/>
        <v>0</v>
      </c>
      <c r="AI133" s="8">
        <f t="shared" si="11"/>
        <v>0</v>
      </c>
      <c r="AJ133" s="8">
        <f t="shared" si="12"/>
        <v>0</v>
      </c>
      <c r="AK133">
        <f t="shared" si="13"/>
        <v>0</v>
      </c>
      <c r="AL133" s="8">
        <f t="shared" si="14"/>
        <v>0</v>
      </c>
      <c r="AM133" s="8">
        <f t="shared" si="15"/>
        <v>0</v>
      </c>
      <c r="AN133">
        <f>IF(AND(COUNTIF(AA35:AB134,7)&gt;0,F136=""),1,0)</f>
        <v>0</v>
      </c>
      <c r="AO133">
        <f t="shared" si="16"/>
        <v>0</v>
      </c>
      <c r="AP133">
        <f t="shared" si="17"/>
        <v>0</v>
      </c>
      <c r="ED133" s="122"/>
    </row>
    <row r="134" spans="1:134" s="1" customFormat="1" ht="15" customHeight="1">
      <c r="C134" s="121" t="s">
        <v>172</v>
      </c>
      <c r="D134" s="322" t="str">
        <f>IF(CNGE_2023_M1_Secc5!D225="","",CNGE_2023_M1_Secc5!D225)</f>
        <v/>
      </c>
      <c r="E134" s="323"/>
      <c r="F134" s="323"/>
      <c r="G134" s="323"/>
      <c r="H134" s="324"/>
      <c r="I134" s="260" t="str">
        <f>IF(CNGE_2023_M1_Secc5!K225="","",CNGE_2023_M1_Secc5!K225)</f>
        <v/>
      </c>
      <c r="J134" s="262"/>
      <c r="K134" s="364"/>
      <c r="L134" s="365"/>
      <c r="M134" s="364"/>
      <c r="N134" s="365"/>
      <c r="O134" s="364"/>
      <c r="P134" s="365"/>
      <c r="Q134" s="364"/>
      <c r="R134" s="365"/>
      <c r="S134" s="364"/>
      <c r="T134" s="365"/>
      <c r="U134" s="364"/>
      <c r="V134" s="365"/>
      <c r="W134" s="364"/>
      <c r="X134" s="365"/>
      <c r="Y134" s="364"/>
      <c r="Z134" s="365"/>
      <c r="AA134" s="364"/>
      <c r="AB134" s="365"/>
      <c r="AC134" s="364"/>
      <c r="AD134" s="365"/>
      <c r="AF134" s="122"/>
      <c r="AG134" s="8">
        <f t="shared" si="9"/>
        <v>0</v>
      </c>
      <c r="AH134" s="8">
        <f t="shared" si="10"/>
        <v>0</v>
      </c>
      <c r="AI134" s="8">
        <f t="shared" si="11"/>
        <v>0</v>
      </c>
      <c r="AJ134" s="8">
        <f t="shared" si="12"/>
        <v>0</v>
      </c>
      <c r="AK134">
        <f t="shared" si="13"/>
        <v>0</v>
      </c>
      <c r="AL134" s="8">
        <f t="shared" si="14"/>
        <v>0</v>
      </c>
      <c r="AM134" s="8">
        <f t="shared" si="15"/>
        <v>0</v>
      </c>
      <c r="AN134">
        <f>IF(AND(COUNTIF(AA35:AB134,7)=0,F136&lt;&gt;""),1,0)</f>
        <v>0</v>
      </c>
      <c r="AO134">
        <f t="shared" si="16"/>
        <v>0</v>
      </c>
      <c r="AP134">
        <f t="shared" si="17"/>
        <v>0</v>
      </c>
      <c r="ED134" s="122"/>
    </row>
    <row r="135" spans="1:134" ht="15" customHeight="1">
      <c r="A135" s="8"/>
      <c r="B135" s="8"/>
      <c r="C135" s="114"/>
      <c r="D135" s="11"/>
      <c r="E135" s="11"/>
      <c r="F135" s="11"/>
      <c r="G135" s="11"/>
      <c r="H135" s="11"/>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G135" s="106">
        <f>SUM(AG35:AG134)</f>
        <v>0</v>
      </c>
      <c r="AH135" s="106">
        <f t="shared" ref="AH135:AN135" si="18">SUM(AH35:AH134)</f>
        <v>0</v>
      </c>
      <c r="AI135" s="106">
        <f t="shared" si="18"/>
        <v>0</v>
      </c>
      <c r="AJ135" s="106">
        <f t="shared" si="18"/>
        <v>0</v>
      </c>
      <c r="AK135" s="106">
        <f t="shared" si="18"/>
        <v>0</v>
      </c>
      <c r="AL135" s="106">
        <f t="shared" si="18"/>
        <v>0</v>
      </c>
      <c r="AM135" s="106">
        <f t="shared" si="18"/>
        <v>0</v>
      </c>
      <c r="AN135" s="106">
        <f t="shared" si="18"/>
        <v>0</v>
      </c>
      <c r="AO135" s="106">
        <f>SUM(AO35:AO134)</f>
        <v>0</v>
      </c>
      <c r="AP135" s="106">
        <f>SUM(AP35:AP134)</f>
        <v>0</v>
      </c>
    </row>
    <row r="136" spans="1:134" ht="45" customHeight="1">
      <c r="A136" s="74"/>
      <c r="B136" s="107"/>
      <c r="C136" s="366" t="s">
        <v>1412</v>
      </c>
      <c r="D136" s="366"/>
      <c r="E136" s="366"/>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G136" s="8">
        <f>COUNTIF($AA$35:$AB$134,7)</f>
        <v>0</v>
      </c>
      <c r="AI136" s="106">
        <f>AH135+AI135</f>
        <v>0</v>
      </c>
      <c r="AK136" s="96">
        <f>AJ135+AK135</f>
        <v>0</v>
      </c>
      <c r="AM136" s="106">
        <f>AL135+AM135</f>
        <v>0</v>
      </c>
      <c r="AP136" s="96">
        <f>AG135+AP135</f>
        <v>0</v>
      </c>
    </row>
    <row r="137" spans="1:134" ht="1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134" ht="15" customHeight="1">
      <c r="A138" s="110"/>
      <c r="B138" s="8"/>
      <c r="C138" s="259" t="s">
        <v>403</v>
      </c>
      <c r="D138" s="259"/>
      <c r="E138" s="259"/>
      <c r="F138" s="259"/>
      <c r="G138" s="259"/>
      <c r="H138" s="259"/>
      <c r="I138" s="259"/>
      <c r="J138" s="259"/>
      <c r="K138" s="111"/>
      <c r="L138" s="325" t="s">
        <v>404</v>
      </c>
      <c r="M138" s="325"/>
      <c r="N138" s="325"/>
      <c r="O138" s="325"/>
      <c r="P138" s="325"/>
      <c r="Q138" s="325"/>
      <c r="R138" s="325"/>
      <c r="S138" s="325"/>
      <c r="T138" s="325"/>
      <c r="U138" s="325"/>
      <c r="V138" s="325"/>
      <c r="W138" s="325"/>
      <c r="X138" s="325"/>
      <c r="Y138" s="325"/>
      <c r="Z138" s="325"/>
      <c r="AA138" s="325"/>
      <c r="AB138" s="325"/>
      <c r="AC138" s="325"/>
      <c r="AD138" s="325"/>
    </row>
    <row r="139" spans="1:134" ht="15" customHeight="1">
      <c r="A139" s="110"/>
      <c r="B139" s="8"/>
      <c r="C139" s="49" t="s">
        <v>68</v>
      </c>
      <c r="D139" s="463" t="s">
        <v>405</v>
      </c>
      <c r="E139" s="463"/>
      <c r="F139" s="463"/>
      <c r="G139" s="463"/>
      <c r="H139" s="463"/>
      <c r="I139" s="463"/>
      <c r="J139" s="463"/>
      <c r="K139" s="55"/>
      <c r="L139" s="112" t="s">
        <v>68</v>
      </c>
      <c r="M139" s="463" t="s">
        <v>217</v>
      </c>
      <c r="N139" s="463"/>
      <c r="O139" s="463"/>
      <c r="P139" s="463"/>
      <c r="Q139" s="463"/>
      <c r="R139" s="463"/>
      <c r="S139" s="463"/>
      <c r="T139" s="463"/>
      <c r="U139" s="463"/>
      <c r="V139" s="463"/>
      <c r="W139" s="463"/>
      <c r="X139" s="463"/>
      <c r="Y139" s="463"/>
      <c r="Z139" s="463"/>
      <c r="AA139" s="463"/>
      <c r="AB139" s="463"/>
      <c r="AC139" s="463"/>
      <c r="AD139" s="463"/>
    </row>
    <row r="140" spans="1:134" ht="15" customHeight="1">
      <c r="A140" s="110"/>
      <c r="B140" s="8"/>
      <c r="C140" s="49" t="s">
        <v>69</v>
      </c>
      <c r="D140" s="463" t="s">
        <v>406</v>
      </c>
      <c r="E140" s="463"/>
      <c r="F140" s="463"/>
      <c r="G140" s="463"/>
      <c r="H140" s="463"/>
      <c r="I140" s="463"/>
      <c r="J140" s="463"/>
      <c r="K140" s="55"/>
      <c r="L140" s="113" t="s">
        <v>69</v>
      </c>
      <c r="M140" s="463" t="s">
        <v>407</v>
      </c>
      <c r="N140" s="463"/>
      <c r="O140" s="463"/>
      <c r="P140" s="463"/>
      <c r="Q140" s="463"/>
      <c r="R140" s="463"/>
      <c r="S140" s="463"/>
      <c r="T140" s="463"/>
      <c r="U140" s="463"/>
      <c r="V140" s="463"/>
      <c r="W140" s="463"/>
      <c r="X140" s="463"/>
      <c r="Y140" s="463"/>
      <c r="Z140" s="463"/>
      <c r="AA140" s="463"/>
      <c r="AB140" s="463"/>
      <c r="AC140" s="463"/>
      <c r="AD140" s="463"/>
    </row>
    <row r="141" spans="1:134" ht="24" customHeight="1">
      <c r="A141" s="110"/>
      <c r="B141" s="8"/>
      <c r="C141" s="49" t="s">
        <v>75</v>
      </c>
      <c r="D141" s="463" t="s">
        <v>408</v>
      </c>
      <c r="E141" s="463"/>
      <c r="F141" s="463"/>
      <c r="G141" s="463"/>
      <c r="H141" s="463"/>
      <c r="I141" s="463"/>
      <c r="J141" s="463"/>
      <c r="K141" s="55"/>
      <c r="L141" s="113" t="s">
        <v>70</v>
      </c>
      <c r="M141" s="463" t="s">
        <v>443</v>
      </c>
      <c r="N141" s="463"/>
      <c r="O141" s="463"/>
      <c r="P141" s="463"/>
      <c r="Q141" s="463"/>
      <c r="R141" s="463"/>
      <c r="S141" s="463"/>
      <c r="T141" s="463"/>
      <c r="U141" s="463"/>
      <c r="V141" s="463"/>
      <c r="W141" s="463"/>
      <c r="X141" s="463"/>
      <c r="Y141" s="463"/>
      <c r="Z141" s="463"/>
      <c r="AA141" s="463"/>
      <c r="AB141" s="463"/>
      <c r="AC141" s="463"/>
      <c r="AD141" s="463"/>
    </row>
    <row r="142" spans="1:134" ht="15" customHeight="1">
      <c r="A142" s="110"/>
      <c r="B142" s="8"/>
      <c r="C142" s="49" t="s">
        <v>76</v>
      </c>
      <c r="D142" s="463" t="s">
        <v>369</v>
      </c>
      <c r="E142" s="463"/>
      <c r="F142" s="463"/>
      <c r="G142" s="463"/>
      <c r="H142" s="463"/>
      <c r="I142" s="463"/>
      <c r="J142" s="463"/>
      <c r="K142" s="55"/>
      <c r="L142" s="113" t="s">
        <v>71</v>
      </c>
      <c r="M142" s="463" t="s">
        <v>409</v>
      </c>
      <c r="N142" s="463"/>
      <c r="O142" s="463"/>
      <c r="P142" s="463"/>
      <c r="Q142" s="463"/>
      <c r="R142" s="463"/>
      <c r="S142" s="463"/>
      <c r="T142" s="463"/>
      <c r="U142" s="463"/>
      <c r="V142" s="463"/>
      <c r="W142" s="463"/>
      <c r="X142" s="463"/>
      <c r="Y142" s="463"/>
      <c r="Z142" s="463"/>
      <c r="AA142" s="463"/>
      <c r="AB142" s="463"/>
      <c r="AC142" s="463"/>
      <c r="AD142" s="463"/>
    </row>
    <row r="143" spans="1:134" ht="15" customHeight="1">
      <c r="A143" s="110"/>
      <c r="B143" s="8"/>
      <c r="C143" s="111"/>
      <c r="D143" s="111"/>
      <c r="E143" s="111"/>
      <c r="F143" s="111"/>
      <c r="G143" s="111"/>
      <c r="H143" s="111"/>
      <c r="I143" s="111"/>
      <c r="J143" s="111"/>
      <c r="K143" s="12"/>
      <c r="L143" s="113" t="s">
        <v>72</v>
      </c>
      <c r="M143" s="463" t="s">
        <v>410</v>
      </c>
      <c r="N143" s="463"/>
      <c r="O143" s="463"/>
      <c r="P143" s="463"/>
      <c r="Q143" s="463"/>
      <c r="R143" s="463"/>
      <c r="S143" s="463"/>
      <c r="T143" s="463"/>
      <c r="U143" s="463"/>
      <c r="V143" s="463"/>
      <c r="W143" s="463"/>
      <c r="X143" s="463"/>
      <c r="Y143" s="463"/>
      <c r="Z143" s="463"/>
      <c r="AA143" s="463"/>
      <c r="AB143" s="463"/>
      <c r="AC143" s="463"/>
      <c r="AD143" s="463"/>
    </row>
    <row r="144" spans="1:134" ht="15" customHeight="1">
      <c r="A144" s="110"/>
      <c r="B144" s="8"/>
      <c r="C144" s="256" t="s">
        <v>411</v>
      </c>
      <c r="D144" s="257"/>
      <c r="E144" s="257"/>
      <c r="F144" s="257"/>
      <c r="G144" s="257"/>
      <c r="H144" s="257"/>
      <c r="I144" s="257"/>
      <c r="J144" s="258"/>
      <c r="K144" s="111"/>
      <c r="L144" s="113" t="s">
        <v>73</v>
      </c>
      <c r="M144" s="463" t="s">
        <v>225</v>
      </c>
      <c r="N144" s="463"/>
      <c r="O144" s="463"/>
      <c r="P144" s="463"/>
      <c r="Q144" s="463"/>
      <c r="R144" s="463"/>
      <c r="S144" s="463"/>
      <c r="T144" s="463"/>
      <c r="U144" s="463"/>
      <c r="V144" s="463"/>
      <c r="W144" s="463"/>
      <c r="X144" s="463"/>
      <c r="Y144" s="463"/>
      <c r="Z144" s="463"/>
      <c r="AA144" s="463"/>
      <c r="AB144" s="463"/>
      <c r="AC144" s="463"/>
      <c r="AD144" s="463"/>
    </row>
    <row r="145" spans="1:30" ht="15" customHeight="1">
      <c r="A145" s="110"/>
      <c r="B145" s="8"/>
      <c r="C145" s="49" t="s">
        <v>68</v>
      </c>
      <c r="D145" s="437" t="s">
        <v>412</v>
      </c>
      <c r="E145" s="438"/>
      <c r="F145" s="438"/>
      <c r="G145" s="438"/>
      <c r="H145" s="438"/>
      <c r="I145" s="438"/>
      <c r="J145" s="439"/>
      <c r="K145" s="55"/>
      <c r="L145" s="113" t="s">
        <v>74</v>
      </c>
      <c r="M145" s="463" t="s">
        <v>413</v>
      </c>
      <c r="N145" s="463"/>
      <c r="O145" s="463"/>
      <c r="P145" s="463"/>
      <c r="Q145" s="463"/>
      <c r="R145" s="463"/>
      <c r="S145" s="463"/>
      <c r="T145" s="463"/>
      <c r="U145" s="463"/>
      <c r="V145" s="463"/>
      <c r="W145" s="463"/>
      <c r="X145" s="463"/>
      <c r="Y145" s="463"/>
      <c r="Z145" s="463"/>
      <c r="AA145" s="463"/>
      <c r="AB145" s="463"/>
      <c r="AC145" s="463"/>
      <c r="AD145" s="463"/>
    </row>
    <row r="146" spans="1:30" ht="15" customHeight="1">
      <c r="A146" s="110"/>
      <c r="B146" s="8"/>
      <c r="C146" s="49" t="s">
        <v>69</v>
      </c>
      <c r="D146" s="437" t="s">
        <v>414</v>
      </c>
      <c r="E146" s="438"/>
      <c r="F146" s="438"/>
      <c r="G146" s="438"/>
      <c r="H146" s="438"/>
      <c r="I146" s="438"/>
      <c r="J146" s="439"/>
      <c r="K146" s="55"/>
      <c r="L146" s="113" t="s">
        <v>75</v>
      </c>
      <c r="M146" s="463" t="s">
        <v>415</v>
      </c>
      <c r="N146" s="463"/>
      <c r="O146" s="463"/>
      <c r="P146" s="463"/>
      <c r="Q146" s="463"/>
      <c r="R146" s="463"/>
      <c r="S146" s="463"/>
      <c r="T146" s="463"/>
      <c r="U146" s="463"/>
      <c r="V146" s="463"/>
      <c r="W146" s="463"/>
      <c r="X146" s="463"/>
      <c r="Y146" s="463"/>
      <c r="Z146" s="463"/>
      <c r="AA146" s="463"/>
      <c r="AB146" s="463"/>
      <c r="AC146" s="463"/>
      <c r="AD146" s="463"/>
    </row>
    <row r="147" spans="1:30" ht="15" customHeight="1">
      <c r="A147" s="110"/>
      <c r="B147" s="8"/>
      <c r="C147" s="49" t="s">
        <v>70</v>
      </c>
      <c r="D147" s="437" t="s">
        <v>416</v>
      </c>
      <c r="E147" s="438"/>
      <c r="F147" s="438"/>
      <c r="G147" s="438"/>
      <c r="H147" s="438"/>
      <c r="I147" s="438"/>
      <c r="J147" s="439"/>
      <c r="K147" s="55"/>
      <c r="L147" s="113" t="s">
        <v>76</v>
      </c>
      <c r="M147" s="463" t="s">
        <v>417</v>
      </c>
      <c r="N147" s="463"/>
      <c r="O147" s="463"/>
      <c r="P147" s="463"/>
      <c r="Q147" s="463"/>
      <c r="R147" s="463"/>
      <c r="S147" s="463"/>
      <c r="T147" s="463"/>
      <c r="U147" s="463"/>
      <c r="V147" s="463"/>
      <c r="W147" s="463"/>
      <c r="X147" s="463"/>
      <c r="Y147" s="463"/>
      <c r="Z147" s="463"/>
      <c r="AA147" s="463"/>
      <c r="AB147" s="463"/>
      <c r="AC147" s="463"/>
      <c r="AD147" s="463"/>
    </row>
    <row r="148" spans="1:30" ht="24" customHeight="1">
      <c r="A148" s="110"/>
      <c r="B148" s="8"/>
      <c r="C148" s="49" t="s">
        <v>71</v>
      </c>
      <c r="D148" s="437" t="s">
        <v>418</v>
      </c>
      <c r="E148" s="438"/>
      <c r="F148" s="438"/>
      <c r="G148" s="438"/>
      <c r="H148" s="438"/>
      <c r="I148" s="438"/>
      <c r="J148" s="439"/>
      <c r="K148" s="55"/>
      <c r="L148" s="113" t="s">
        <v>77</v>
      </c>
      <c r="M148" s="463" t="s">
        <v>419</v>
      </c>
      <c r="N148" s="463"/>
      <c r="O148" s="463"/>
      <c r="P148" s="463"/>
      <c r="Q148" s="463"/>
      <c r="R148" s="463"/>
      <c r="S148" s="463"/>
      <c r="T148" s="463"/>
      <c r="U148" s="463"/>
      <c r="V148" s="463"/>
      <c r="W148" s="463"/>
      <c r="X148" s="463"/>
      <c r="Y148" s="463"/>
      <c r="Z148" s="463"/>
      <c r="AA148" s="463"/>
      <c r="AB148" s="463"/>
      <c r="AC148" s="463"/>
      <c r="AD148" s="463"/>
    </row>
    <row r="149" spans="1:30" ht="24" customHeight="1">
      <c r="A149" s="110"/>
      <c r="B149" s="8"/>
      <c r="C149" s="49" t="s">
        <v>72</v>
      </c>
      <c r="D149" s="463" t="s">
        <v>420</v>
      </c>
      <c r="E149" s="463"/>
      <c r="F149" s="463"/>
      <c r="G149" s="463"/>
      <c r="H149" s="463"/>
      <c r="I149" s="463"/>
      <c r="J149" s="463"/>
      <c r="K149" s="55"/>
      <c r="L149" s="113" t="s">
        <v>78</v>
      </c>
      <c r="M149" s="463" t="s">
        <v>421</v>
      </c>
      <c r="N149" s="463"/>
      <c r="O149" s="463"/>
      <c r="P149" s="463"/>
      <c r="Q149" s="463"/>
      <c r="R149" s="463"/>
      <c r="S149" s="463"/>
      <c r="T149" s="463"/>
      <c r="U149" s="463"/>
      <c r="V149" s="463"/>
      <c r="W149" s="463"/>
      <c r="X149" s="463"/>
      <c r="Y149" s="463"/>
      <c r="Z149" s="463"/>
      <c r="AA149" s="463"/>
      <c r="AB149" s="463"/>
      <c r="AC149" s="463"/>
      <c r="AD149" s="463"/>
    </row>
    <row r="150" spans="1:30" ht="24" customHeight="1">
      <c r="A150" s="110"/>
      <c r="B150" s="8"/>
      <c r="C150" s="49" t="s">
        <v>73</v>
      </c>
      <c r="D150" s="463" t="s">
        <v>422</v>
      </c>
      <c r="E150" s="463"/>
      <c r="F150" s="463"/>
      <c r="G150" s="463"/>
      <c r="H150" s="463"/>
      <c r="I150" s="463"/>
      <c r="J150" s="463"/>
      <c r="K150" s="55"/>
      <c r="L150" s="113" t="s">
        <v>79</v>
      </c>
      <c r="M150" s="463" t="s">
        <v>423</v>
      </c>
      <c r="N150" s="463"/>
      <c r="O150" s="463"/>
      <c r="P150" s="463"/>
      <c r="Q150" s="463"/>
      <c r="R150" s="463"/>
      <c r="S150" s="463"/>
      <c r="T150" s="463"/>
      <c r="U150" s="463"/>
      <c r="V150" s="463"/>
      <c r="W150" s="463"/>
      <c r="X150" s="463"/>
      <c r="Y150" s="463"/>
      <c r="Z150" s="463"/>
      <c r="AA150" s="463"/>
      <c r="AB150" s="463"/>
      <c r="AC150" s="463"/>
      <c r="AD150" s="463"/>
    </row>
    <row r="151" spans="1:30" ht="24" customHeight="1">
      <c r="A151" s="110"/>
      <c r="B151" s="8"/>
      <c r="C151" s="49" t="s">
        <v>74</v>
      </c>
      <c r="D151" s="463" t="s">
        <v>424</v>
      </c>
      <c r="E151" s="463"/>
      <c r="F151" s="463"/>
      <c r="G151" s="463"/>
      <c r="H151" s="463"/>
      <c r="I151" s="463"/>
      <c r="J151" s="463"/>
      <c r="K151" s="55"/>
      <c r="L151" s="113" t="s">
        <v>80</v>
      </c>
      <c r="M151" s="463" t="s">
        <v>425</v>
      </c>
      <c r="N151" s="463"/>
      <c r="O151" s="463"/>
      <c r="P151" s="463"/>
      <c r="Q151" s="463"/>
      <c r="R151" s="463"/>
      <c r="S151" s="463"/>
      <c r="T151" s="463"/>
      <c r="U151" s="463"/>
      <c r="V151" s="463"/>
      <c r="W151" s="463"/>
      <c r="X151" s="463"/>
      <c r="Y151" s="463"/>
      <c r="Z151" s="463"/>
      <c r="AA151" s="463"/>
      <c r="AB151" s="463"/>
      <c r="AC151" s="463"/>
      <c r="AD151" s="463"/>
    </row>
    <row r="152" spans="1:30" ht="15" customHeight="1">
      <c r="A152" s="110"/>
      <c r="B152" s="8"/>
      <c r="C152" s="49" t="s">
        <v>75</v>
      </c>
      <c r="D152" s="463" t="s">
        <v>426</v>
      </c>
      <c r="E152" s="463"/>
      <c r="F152" s="463"/>
      <c r="G152" s="463"/>
      <c r="H152" s="463"/>
      <c r="I152" s="463"/>
      <c r="J152" s="463"/>
      <c r="K152" s="55"/>
      <c r="L152" s="113" t="s">
        <v>81</v>
      </c>
      <c r="M152" s="463" t="s">
        <v>427</v>
      </c>
      <c r="N152" s="463"/>
      <c r="O152" s="463"/>
      <c r="P152" s="463"/>
      <c r="Q152" s="463"/>
      <c r="R152" s="463"/>
      <c r="S152" s="463"/>
      <c r="T152" s="463"/>
      <c r="U152" s="463"/>
      <c r="V152" s="463"/>
      <c r="W152" s="463"/>
      <c r="X152" s="463"/>
      <c r="Y152" s="463"/>
      <c r="Z152" s="463"/>
      <c r="AA152" s="463"/>
      <c r="AB152" s="463"/>
      <c r="AC152" s="463"/>
      <c r="AD152" s="463"/>
    </row>
    <row r="153" spans="1:30" ht="15" customHeight="1">
      <c r="A153" s="110"/>
      <c r="B153" s="8"/>
      <c r="C153" s="113" t="s">
        <v>76</v>
      </c>
      <c r="D153" s="463" t="s">
        <v>369</v>
      </c>
      <c r="E153" s="463"/>
      <c r="F153" s="463"/>
      <c r="G153" s="463"/>
      <c r="H153" s="463"/>
      <c r="I153" s="463"/>
      <c r="J153" s="463"/>
      <c r="K153" s="55"/>
      <c r="L153" s="113" t="s">
        <v>82</v>
      </c>
      <c r="M153" s="463" t="s">
        <v>428</v>
      </c>
      <c r="N153" s="463"/>
      <c r="O153" s="463"/>
      <c r="P153" s="463"/>
      <c r="Q153" s="463"/>
      <c r="R153" s="463"/>
      <c r="S153" s="463"/>
      <c r="T153" s="463"/>
      <c r="U153" s="463"/>
      <c r="V153" s="463"/>
      <c r="W153" s="463"/>
      <c r="X153" s="463"/>
      <c r="Y153" s="463"/>
      <c r="Z153" s="463"/>
      <c r="AA153" s="463"/>
      <c r="AB153" s="463"/>
      <c r="AC153" s="463"/>
      <c r="AD153" s="463"/>
    </row>
    <row r="154" spans="1:30" ht="24" customHeight="1">
      <c r="A154" s="110"/>
      <c r="B154" s="8"/>
      <c r="C154" s="12"/>
      <c r="D154" s="12"/>
      <c r="E154" s="12"/>
      <c r="F154" s="12"/>
      <c r="G154" s="12"/>
      <c r="H154" s="12"/>
      <c r="I154" s="12"/>
      <c r="J154" s="12"/>
      <c r="K154" s="55"/>
      <c r="L154" s="113" t="s">
        <v>83</v>
      </c>
      <c r="M154" s="463" t="s">
        <v>1415</v>
      </c>
      <c r="N154" s="463"/>
      <c r="O154" s="463"/>
      <c r="P154" s="463"/>
      <c r="Q154" s="463"/>
      <c r="R154" s="463"/>
      <c r="S154" s="463"/>
      <c r="T154" s="463"/>
      <c r="U154" s="463"/>
      <c r="V154" s="463"/>
      <c r="W154" s="463"/>
      <c r="X154" s="463"/>
      <c r="Y154" s="463"/>
      <c r="Z154" s="463"/>
      <c r="AA154" s="463"/>
      <c r="AB154" s="463"/>
      <c r="AC154" s="463"/>
      <c r="AD154" s="463"/>
    </row>
    <row r="155" spans="1:30" ht="24" customHeight="1">
      <c r="A155" s="110"/>
      <c r="B155" s="8"/>
      <c r="C155" s="259" t="s">
        <v>429</v>
      </c>
      <c r="D155" s="259"/>
      <c r="E155" s="259"/>
      <c r="F155" s="259"/>
      <c r="G155" s="259"/>
      <c r="H155" s="259"/>
      <c r="I155" s="259"/>
      <c r="J155" s="259"/>
      <c r="K155" s="111"/>
      <c r="L155" s="113" t="s">
        <v>84</v>
      </c>
      <c r="M155" s="463" t="s">
        <v>431</v>
      </c>
      <c r="N155" s="463"/>
      <c r="O155" s="463"/>
      <c r="P155" s="463"/>
      <c r="Q155" s="463"/>
      <c r="R155" s="463"/>
      <c r="S155" s="463"/>
      <c r="T155" s="463"/>
      <c r="U155" s="463"/>
      <c r="V155" s="463"/>
      <c r="W155" s="463"/>
      <c r="X155" s="463"/>
      <c r="Y155" s="463"/>
      <c r="Z155" s="463"/>
      <c r="AA155" s="463"/>
      <c r="AB155" s="463"/>
      <c r="AC155" s="463"/>
      <c r="AD155" s="463"/>
    </row>
    <row r="156" spans="1:30" ht="24" customHeight="1">
      <c r="A156" s="110"/>
      <c r="B156" s="8"/>
      <c r="C156" s="49" t="s">
        <v>68</v>
      </c>
      <c r="D156" s="437" t="s">
        <v>430</v>
      </c>
      <c r="E156" s="438"/>
      <c r="F156" s="438"/>
      <c r="G156" s="438"/>
      <c r="H156" s="438"/>
      <c r="I156" s="438"/>
      <c r="J156" s="439"/>
      <c r="K156" s="55"/>
      <c r="L156" s="113" t="s">
        <v>85</v>
      </c>
      <c r="M156" s="463" t="s">
        <v>1416</v>
      </c>
      <c r="N156" s="463"/>
      <c r="O156" s="463"/>
      <c r="P156" s="463"/>
      <c r="Q156" s="463"/>
      <c r="R156" s="463"/>
      <c r="S156" s="463"/>
      <c r="T156" s="463"/>
      <c r="U156" s="463"/>
      <c r="V156" s="463"/>
      <c r="W156" s="463"/>
      <c r="X156" s="463"/>
      <c r="Y156" s="463"/>
      <c r="Z156" s="463"/>
      <c r="AA156" s="463"/>
      <c r="AB156" s="463"/>
      <c r="AC156" s="463"/>
      <c r="AD156" s="463"/>
    </row>
    <row r="157" spans="1:30" ht="24" customHeight="1">
      <c r="A157" s="110"/>
      <c r="B157" s="8"/>
      <c r="C157" s="49" t="s">
        <v>69</v>
      </c>
      <c r="D157" s="437" t="s">
        <v>432</v>
      </c>
      <c r="E157" s="438"/>
      <c r="F157" s="438"/>
      <c r="G157" s="438"/>
      <c r="H157" s="438"/>
      <c r="I157" s="438"/>
      <c r="J157" s="439"/>
      <c r="K157" s="55"/>
      <c r="L157" s="113" t="s">
        <v>86</v>
      </c>
      <c r="M157" s="463" t="s">
        <v>435</v>
      </c>
      <c r="N157" s="463"/>
      <c r="O157" s="463"/>
      <c r="P157" s="463"/>
      <c r="Q157" s="463"/>
      <c r="R157" s="463"/>
      <c r="S157" s="463"/>
      <c r="T157" s="463"/>
      <c r="U157" s="463"/>
      <c r="V157" s="463"/>
      <c r="W157" s="463"/>
      <c r="X157" s="463"/>
      <c r="Y157" s="463"/>
      <c r="Z157" s="463"/>
      <c r="AA157" s="463"/>
      <c r="AB157" s="463"/>
      <c r="AC157" s="463"/>
      <c r="AD157" s="463"/>
    </row>
    <row r="158" spans="1:30" ht="15" customHeight="1">
      <c r="A158" s="110"/>
      <c r="B158" s="8"/>
      <c r="C158" s="49" t="s">
        <v>70</v>
      </c>
      <c r="D158" s="437" t="s">
        <v>433</v>
      </c>
      <c r="E158" s="438"/>
      <c r="F158" s="438"/>
      <c r="G158" s="438"/>
      <c r="H158" s="438"/>
      <c r="I158" s="438"/>
      <c r="J158" s="439"/>
      <c r="K158" s="55"/>
      <c r="L158" s="113" t="s">
        <v>87</v>
      </c>
      <c r="M158" s="463" t="s">
        <v>436</v>
      </c>
      <c r="N158" s="463"/>
      <c r="O158" s="463"/>
      <c r="P158" s="463"/>
      <c r="Q158" s="463"/>
      <c r="R158" s="463"/>
      <c r="S158" s="463"/>
      <c r="T158" s="463"/>
      <c r="U158" s="463"/>
      <c r="V158" s="463"/>
      <c r="W158" s="463"/>
      <c r="X158" s="463"/>
      <c r="Y158" s="463"/>
      <c r="Z158" s="463"/>
      <c r="AA158" s="463"/>
      <c r="AB158" s="463"/>
      <c r="AC158" s="463"/>
      <c r="AD158" s="463"/>
    </row>
    <row r="159" spans="1:30" ht="15" customHeight="1">
      <c r="A159" s="110"/>
      <c r="B159" s="8"/>
      <c r="C159" s="49" t="s">
        <v>71</v>
      </c>
      <c r="D159" s="437" t="s">
        <v>434</v>
      </c>
      <c r="E159" s="438"/>
      <c r="F159" s="438"/>
      <c r="G159" s="438"/>
      <c r="H159" s="438"/>
      <c r="I159" s="438"/>
      <c r="J159" s="439"/>
      <c r="K159" s="55"/>
      <c r="L159" s="113" t="s">
        <v>88</v>
      </c>
      <c r="M159" s="463" t="s">
        <v>437</v>
      </c>
      <c r="N159" s="463"/>
      <c r="O159" s="463"/>
      <c r="P159" s="463"/>
      <c r="Q159" s="463"/>
      <c r="R159" s="463"/>
      <c r="S159" s="463"/>
      <c r="T159" s="463"/>
      <c r="U159" s="463"/>
      <c r="V159" s="463"/>
      <c r="W159" s="463"/>
      <c r="X159" s="463"/>
      <c r="Y159" s="463"/>
      <c r="Z159" s="463"/>
      <c r="AA159" s="463"/>
      <c r="AB159" s="463"/>
      <c r="AC159" s="463"/>
      <c r="AD159" s="463"/>
    </row>
    <row r="160" spans="1:30" ht="15" customHeight="1">
      <c r="A160" s="110"/>
      <c r="B160" s="8"/>
      <c r="C160" s="49" t="s">
        <v>75</v>
      </c>
      <c r="D160" s="437" t="s">
        <v>213</v>
      </c>
      <c r="E160" s="438"/>
      <c r="F160" s="438"/>
      <c r="G160" s="438"/>
      <c r="H160" s="438"/>
      <c r="I160" s="438"/>
      <c r="J160" s="439"/>
      <c r="K160" s="55"/>
      <c r="L160" s="113" t="s">
        <v>89</v>
      </c>
      <c r="M160" s="463" t="s">
        <v>438</v>
      </c>
      <c r="N160" s="463"/>
      <c r="O160" s="463"/>
      <c r="P160" s="463"/>
      <c r="Q160" s="463"/>
      <c r="R160" s="463"/>
      <c r="S160" s="463"/>
      <c r="T160" s="463"/>
      <c r="U160" s="463"/>
      <c r="V160" s="463"/>
      <c r="W160" s="463"/>
      <c r="X160" s="463"/>
      <c r="Y160" s="463"/>
      <c r="Z160" s="463"/>
      <c r="AA160" s="463"/>
      <c r="AB160" s="463"/>
      <c r="AC160" s="463"/>
      <c r="AD160" s="463"/>
    </row>
    <row r="161" spans="1:30" ht="15" customHeight="1">
      <c r="A161" s="110"/>
      <c r="B161" s="8"/>
      <c r="C161" s="49" t="s">
        <v>76</v>
      </c>
      <c r="D161" s="437" t="s">
        <v>369</v>
      </c>
      <c r="E161" s="438"/>
      <c r="F161" s="438"/>
      <c r="G161" s="438"/>
      <c r="H161" s="438"/>
      <c r="I161" s="438"/>
      <c r="J161" s="439"/>
      <c r="K161" s="55"/>
      <c r="L161" s="113" t="s">
        <v>90</v>
      </c>
      <c r="M161" s="463" t="s">
        <v>440</v>
      </c>
      <c r="N161" s="463"/>
      <c r="O161" s="463"/>
      <c r="P161" s="463"/>
      <c r="Q161" s="463"/>
      <c r="R161" s="463"/>
      <c r="S161" s="463"/>
      <c r="T161" s="463"/>
      <c r="U161" s="463"/>
      <c r="V161" s="463"/>
      <c r="W161" s="463"/>
      <c r="X161" s="463"/>
      <c r="Y161" s="463"/>
      <c r="Z161" s="463"/>
      <c r="AA161" s="463"/>
      <c r="AB161" s="463"/>
      <c r="AC161" s="463"/>
      <c r="AD161" s="463"/>
    </row>
    <row r="162" spans="1:30" ht="15" customHeight="1">
      <c r="A162" s="110"/>
      <c r="B162" s="8"/>
      <c r="C162" s="114"/>
      <c r="D162" s="115"/>
      <c r="E162" s="115"/>
      <c r="F162" s="115"/>
      <c r="G162" s="115"/>
      <c r="H162" s="115"/>
      <c r="I162" s="115"/>
      <c r="J162" s="115"/>
      <c r="K162" s="55"/>
      <c r="L162" s="113" t="s">
        <v>171</v>
      </c>
      <c r="M162" s="463" t="s">
        <v>369</v>
      </c>
      <c r="N162" s="463"/>
      <c r="O162" s="463"/>
      <c r="P162" s="463"/>
      <c r="Q162" s="463"/>
      <c r="R162" s="463"/>
      <c r="S162" s="463"/>
      <c r="T162" s="463"/>
      <c r="U162" s="463"/>
      <c r="V162" s="463"/>
      <c r="W162" s="463"/>
      <c r="X162" s="463"/>
      <c r="Y162" s="463"/>
      <c r="Z162" s="463"/>
      <c r="AA162" s="463"/>
      <c r="AB162" s="463"/>
      <c r="AC162" s="463"/>
      <c r="AD162" s="463"/>
    </row>
    <row r="163" spans="1:30" ht="15" customHeight="1">
      <c r="A163" s="110"/>
      <c r="B163" s="8"/>
      <c r="C163" s="256" t="s">
        <v>439</v>
      </c>
      <c r="D163" s="257"/>
      <c r="E163" s="257"/>
      <c r="F163" s="257"/>
      <c r="G163" s="257"/>
      <c r="H163" s="257"/>
      <c r="I163" s="257"/>
      <c r="J163" s="258"/>
      <c r="K163" s="111"/>
      <c r="L163" s="116"/>
      <c r="M163" s="116"/>
      <c r="N163" s="116"/>
      <c r="O163" s="116"/>
      <c r="P163" s="116"/>
      <c r="Q163" s="116"/>
      <c r="R163" s="116"/>
      <c r="S163" s="116"/>
      <c r="T163" s="116"/>
      <c r="U163" s="116"/>
      <c r="V163" s="116"/>
      <c r="W163" s="116"/>
      <c r="X163" s="116"/>
      <c r="Y163" s="116"/>
      <c r="Z163" s="116"/>
      <c r="AA163" s="116"/>
      <c r="AB163" s="116"/>
      <c r="AC163" s="116"/>
      <c r="AD163" s="116"/>
    </row>
    <row r="164" spans="1:30" ht="24" customHeight="1">
      <c r="A164" s="110"/>
      <c r="B164" s="8"/>
      <c r="C164" s="113" t="s">
        <v>68</v>
      </c>
      <c r="D164" s="463" t="s">
        <v>1413</v>
      </c>
      <c r="E164" s="463"/>
      <c r="F164" s="463"/>
      <c r="G164" s="463"/>
      <c r="H164" s="463"/>
      <c r="I164" s="463"/>
      <c r="J164" s="463"/>
      <c r="K164" s="55"/>
      <c r="L164" s="116"/>
      <c r="M164" s="116"/>
      <c r="N164" s="116"/>
      <c r="O164" s="116"/>
      <c r="P164" s="116"/>
      <c r="Q164" s="116"/>
      <c r="R164" s="116"/>
      <c r="S164" s="116"/>
      <c r="T164" s="116"/>
      <c r="U164" s="116"/>
      <c r="V164" s="116"/>
      <c r="W164" s="116"/>
      <c r="X164" s="116"/>
      <c r="Y164" s="116"/>
      <c r="Z164" s="116"/>
      <c r="AA164" s="116"/>
      <c r="AB164" s="116"/>
      <c r="AC164" s="116"/>
      <c r="AD164" s="116"/>
    </row>
    <row r="165" spans="1:30" ht="36" customHeight="1">
      <c r="A165" s="110"/>
      <c r="B165" s="8"/>
      <c r="C165" s="113" t="s">
        <v>69</v>
      </c>
      <c r="D165" s="463" t="s">
        <v>1414</v>
      </c>
      <c r="E165" s="463"/>
      <c r="F165" s="463"/>
      <c r="G165" s="463"/>
      <c r="H165" s="463"/>
      <c r="I165" s="463"/>
      <c r="J165" s="463"/>
      <c r="K165" s="55"/>
      <c r="L165" s="55"/>
      <c r="M165" s="55"/>
      <c r="N165" s="55"/>
      <c r="O165" s="55"/>
      <c r="P165" s="55"/>
      <c r="Q165" s="55"/>
      <c r="R165" s="55"/>
      <c r="S165" s="55"/>
      <c r="W165" s="12"/>
      <c r="X165" s="12"/>
      <c r="Y165" s="12"/>
      <c r="Z165" s="12"/>
      <c r="AA165" s="12"/>
      <c r="AB165" s="12"/>
      <c r="AC165" s="12"/>
      <c r="AD165" s="12"/>
    </row>
    <row r="166" spans="1:30" ht="15" customHeight="1">
      <c r="A166" s="110"/>
      <c r="B166" s="8"/>
      <c r="C166" s="113" t="s">
        <v>70</v>
      </c>
      <c r="D166" s="437" t="s">
        <v>444</v>
      </c>
      <c r="E166" s="438"/>
      <c r="F166" s="438"/>
      <c r="G166" s="438"/>
      <c r="H166" s="438"/>
      <c r="I166" s="438"/>
      <c r="J166" s="439"/>
      <c r="K166" s="55"/>
      <c r="L166" s="55"/>
      <c r="M166" s="55"/>
      <c r="N166" s="55"/>
      <c r="O166" s="55"/>
      <c r="P166" s="55"/>
      <c r="Q166" s="55"/>
      <c r="R166" s="55"/>
      <c r="S166" s="55"/>
      <c r="W166" s="12"/>
      <c r="X166" s="12"/>
      <c r="Y166" s="12"/>
      <c r="Z166" s="12"/>
      <c r="AA166" s="12"/>
      <c r="AB166" s="12"/>
      <c r="AC166" s="12"/>
      <c r="AD166" s="12"/>
    </row>
    <row r="167" spans="1:30" ht="36" customHeight="1">
      <c r="A167" s="110"/>
      <c r="B167" s="8"/>
      <c r="C167" s="113" t="s">
        <v>71</v>
      </c>
      <c r="D167" s="437" t="s">
        <v>445</v>
      </c>
      <c r="E167" s="438"/>
      <c r="F167" s="438"/>
      <c r="G167" s="438"/>
      <c r="H167" s="438"/>
      <c r="I167" s="438"/>
      <c r="J167" s="439"/>
      <c r="K167" s="55"/>
      <c r="L167" s="55"/>
      <c r="M167" s="55"/>
      <c r="N167" s="55"/>
      <c r="O167" s="55"/>
      <c r="P167" s="55"/>
      <c r="Q167" s="55"/>
      <c r="R167" s="55"/>
      <c r="S167" s="55"/>
      <c r="W167" s="12"/>
      <c r="X167" s="12"/>
      <c r="Y167" s="12"/>
      <c r="Z167" s="12"/>
      <c r="AA167" s="12"/>
      <c r="AB167" s="12"/>
      <c r="AC167" s="12"/>
      <c r="AD167" s="12"/>
    </row>
    <row r="168" spans="1:30" ht="36" customHeight="1">
      <c r="A168" s="110"/>
      <c r="B168" s="8"/>
      <c r="C168" s="113" t="s">
        <v>72</v>
      </c>
      <c r="D168" s="463" t="s">
        <v>1418</v>
      </c>
      <c r="E168" s="463"/>
      <c r="F168" s="463"/>
      <c r="G168" s="463"/>
      <c r="H168" s="463"/>
      <c r="I168" s="463"/>
      <c r="J168" s="463"/>
      <c r="K168" s="55"/>
      <c r="L168" s="55"/>
      <c r="M168" s="55"/>
      <c r="N168" s="55"/>
      <c r="O168" s="55"/>
      <c r="P168" s="55"/>
      <c r="Q168" s="55"/>
      <c r="R168" s="55"/>
      <c r="S168" s="55"/>
      <c r="W168" s="12"/>
      <c r="X168" s="12"/>
      <c r="Y168" s="12"/>
      <c r="Z168" s="12"/>
      <c r="AA168" s="12"/>
      <c r="AB168" s="12"/>
      <c r="AC168" s="12"/>
      <c r="AD168" s="12"/>
    </row>
    <row r="169" spans="1:30" ht="24" customHeight="1">
      <c r="A169" s="110"/>
      <c r="B169" s="8"/>
      <c r="C169" s="113" t="s">
        <v>73</v>
      </c>
      <c r="D169" s="437" t="s">
        <v>441</v>
      </c>
      <c r="E169" s="438"/>
      <c r="F169" s="438"/>
      <c r="G169" s="438"/>
      <c r="H169" s="438"/>
      <c r="I169" s="438"/>
      <c r="J169" s="439"/>
      <c r="K169" s="55"/>
      <c r="L169" s="55"/>
      <c r="M169" s="55"/>
      <c r="N169" s="55"/>
      <c r="O169" s="55"/>
      <c r="P169" s="55"/>
      <c r="Q169" s="55"/>
      <c r="R169" s="55"/>
      <c r="S169" s="55"/>
      <c r="W169" s="12"/>
      <c r="X169" s="12"/>
      <c r="Y169" s="12"/>
      <c r="Z169" s="12"/>
      <c r="AA169" s="12"/>
      <c r="AB169" s="12"/>
      <c r="AC169" s="12"/>
      <c r="AD169" s="12"/>
    </row>
    <row r="170" spans="1:30" ht="24" customHeight="1">
      <c r="A170" s="110"/>
      <c r="B170" s="8"/>
      <c r="C170" s="113" t="s">
        <v>74</v>
      </c>
      <c r="D170" s="437" t="s">
        <v>442</v>
      </c>
      <c r="E170" s="438"/>
      <c r="F170" s="438"/>
      <c r="G170" s="438"/>
      <c r="H170" s="438"/>
      <c r="I170" s="438"/>
      <c r="J170" s="439"/>
      <c r="K170" s="55"/>
      <c r="L170" s="55"/>
      <c r="M170" s="55"/>
      <c r="N170" s="55"/>
      <c r="O170" s="55"/>
      <c r="P170" s="55"/>
      <c r="Q170" s="55"/>
      <c r="R170" s="55"/>
      <c r="S170" s="55"/>
      <c r="W170" s="12"/>
      <c r="X170" s="12"/>
      <c r="Y170" s="12"/>
      <c r="Z170" s="12"/>
      <c r="AA170" s="12"/>
      <c r="AB170" s="12"/>
      <c r="AC170" s="12"/>
      <c r="AD170" s="12"/>
    </row>
    <row r="171" spans="1:30" ht="15" customHeight="1">
      <c r="A171" s="110"/>
      <c r="B171" s="8"/>
      <c r="C171" s="113" t="s">
        <v>76</v>
      </c>
      <c r="D171" s="463" t="s">
        <v>369</v>
      </c>
      <c r="E171" s="463"/>
      <c r="F171" s="463"/>
      <c r="G171" s="463"/>
      <c r="H171" s="463"/>
      <c r="I171" s="463"/>
      <c r="J171" s="463"/>
      <c r="K171" s="55"/>
      <c r="L171" s="55"/>
      <c r="M171" s="55"/>
      <c r="N171" s="55"/>
      <c r="O171" s="55"/>
      <c r="P171" s="55"/>
      <c r="Q171" s="55"/>
      <c r="R171" s="55"/>
      <c r="S171" s="55"/>
      <c r="W171" s="12"/>
      <c r="X171" s="12"/>
      <c r="Y171" s="12"/>
      <c r="Z171" s="12"/>
      <c r="AA171" s="12"/>
      <c r="AB171" s="12"/>
      <c r="AC171" s="12"/>
      <c r="AD171" s="12"/>
    </row>
    <row r="172" spans="1:30" ht="15" customHeight="1">
      <c r="A172" s="110"/>
      <c r="B172" s="8"/>
      <c r="L172" s="12"/>
      <c r="M172" s="55"/>
      <c r="N172" s="55"/>
      <c r="O172" s="55"/>
      <c r="P172" s="55"/>
      <c r="Q172" s="55"/>
      <c r="R172" s="55"/>
      <c r="S172" s="55"/>
      <c r="W172" s="12"/>
      <c r="X172" s="12"/>
      <c r="Y172" s="12"/>
      <c r="Z172" s="12"/>
      <c r="AA172" s="12"/>
      <c r="AB172" s="12"/>
      <c r="AC172" s="12"/>
      <c r="AD172" s="12"/>
    </row>
    <row r="173" spans="1:30" ht="24" customHeight="1">
      <c r="A173" s="7"/>
      <c r="B173" s="7"/>
      <c r="C173" s="285" t="s">
        <v>194</v>
      </c>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row>
    <row r="174" spans="1:30" ht="60" customHeight="1">
      <c r="A174" s="7"/>
      <c r="B174" s="7"/>
      <c r="C174" s="375"/>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c r="AD174" s="375"/>
    </row>
    <row r="175" spans="1:30" ht="15" customHeight="1">
      <c r="A175" s="7"/>
    </row>
    <row r="176" spans="1:30" ht="15" customHeight="1">
      <c r="B176" s="283" t="str">
        <f>IF(AP136=0,"",IF(AG135&gt;0,"Error: verificar la consistencia de la edad ya que nadie debería trabajar antes de la mayoría de edad. Años cumplidos","Error: selecciono el consecutivo de la unidad, por tanto debe dejar el resto de la fila en blanco."))</f>
        <v/>
      </c>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row>
    <row r="177" spans="2:30" ht="15" customHeight="1">
      <c r="B177" s="283" t="str">
        <f>IF(AI136=0,"",IF(AH135&gt;0,"Error: verifica los ingresos mensuales,sin decimales.", "Error: verifica los ingresos Justificar si hay NA"))</f>
        <v/>
      </c>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row>
    <row r="178" spans="2:30" ht="15" customHeight="1">
      <c r="B178" s="283" t="str">
        <f>IF(AK136=0,"",IF(AJ135&gt;0,"Error: verificar la consistencia entre el nivel de escolaridad y el estatus del último grado de estudios.","Alerta: verificar la consistencia en Institución de procedencia y/o justificación."))</f>
        <v/>
      </c>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row>
    <row r="179" spans="2:30" ht="15" customHeight="1">
      <c r="B179" s="283" t="str">
        <f>IF(AM136=0,"",IF(AL135&gt;0,"Error: verificar la consistencia entre Antigüedad en el servicio con respecto a la edad.","Error: verificar la consistencia entre Antigüedad en el cargo con respecto a la edad."))</f>
        <v/>
      </c>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row>
    <row r="180" spans="2:30" ht="15" customHeight="1">
      <c r="B180" s="283" t="str">
        <f>IF(AN135=0,"",IF(AN133&gt;0,"Error: debe especificar la opción Otra forma de designación (especifique)."," Error: no debe presentar información en el recuadro (especifique)."))</f>
        <v/>
      </c>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row>
    <row r="181" spans="2:30" ht="15" customHeight="1">
      <c r="B181" s="315" t="str">
        <f>IF(AO135=0,"","Error: debe completar toda la información requerida.")</f>
        <v/>
      </c>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row>
    <row r="182" spans="2:30" ht="15" customHeight="1"/>
  </sheetData>
  <sheetProtection algorithmName="SHA-512" hashValue="IcQ/j+zU1Thky4vzbjBlbRpavnFYvvNEevxkvQ3EMuXHac8qsBQahbKeg+YOV3JYf7K0AJYy6gbNLa4Z80ib0Q==" saltValue="7IzdzAivukxHj0paGZk5KQ==" spinCount="100000" sheet="1" objects="1" scenarios="1"/>
  <mergeCells count="1305">
    <mergeCell ref="B1:AD1"/>
    <mergeCell ref="B3:AD3"/>
    <mergeCell ref="B5:AD5"/>
    <mergeCell ref="B7:AD7"/>
    <mergeCell ref="AA9:AD9"/>
    <mergeCell ref="C25:AD25"/>
    <mergeCell ref="C26:AD26"/>
    <mergeCell ref="C27:AD27"/>
    <mergeCell ref="C28:AD28"/>
    <mergeCell ref="C29:AD29"/>
    <mergeCell ref="C30:AD30"/>
    <mergeCell ref="C19:AD19"/>
    <mergeCell ref="C20:AD20"/>
    <mergeCell ref="C21:AD21"/>
    <mergeCell ref="C22:AD22"/>
    <mergeCell ref="C23:AD23"/>
    <mergeCell ref="C24:AD24"/>
    <mergeCell ref="AA12:AD12"/>
    <mergeCell ref="B14:AD14"/>
    <mergeCell ref="C15:AD15"/>
    <mergeCell ref="C16:AD16"/>
    <mergeCell ref="C17:AD17"/>
    <mergeCell ref="C18:AD18"/>
    <mergeCell ref="B10:L10"/>
    <mergeCell ref="N10:O10"/>
    <mergeCell ref="S35:T35"/>
    <mergeCell ref="U35:V35"/>
    <mergeCell ref="W35:X35"/>
    <mergeCell ref="Y35:Z35"/>
    <mergeCell ref="AA35:AB35"/>
    <mergeCell ref="AC35:AD35"/>
    <mergeCell ref="Y33:Z34"/>
    <mergeCell ref="AA33:AB34"/>
    <mergeCell ref="Q34:R34"/>
    <mergeCell ref="S34:T34"/>
    <mergeCell ref="D35:H35"/>
    <mergeCell ref="I35:J35"/>
    <mergeCell ref="K35:L35"/>
    <mergeCell ref="M35:N35"/>
    <mergeCell ref="O35:P35"/>
    <mergeCell ref="Q35:R35"/>
    <mergeCell ref="C32:H34"/>
    <mergeCell ref="I32:J34"/>
    <mergeCell ref="K32:AB32"/>
    <mergeCell ref="AC32:AD34"/>
    <mergeCell ref="K33:L34"/>
    <mergeCell ref="M33:N34"/>
    <mergeCell ref="O33:P34"/>
    <mergeCell ref="Q33:T33"/>
    <mergeCell ref="U33:V34"/>
    <mergeCell ref="W33:X34"/>
    <mergeCell ref="S37:T37"/>
    <mergeCell ref="U37:V37"/>
    <mergeCell ref="W37:X37"/>
    <mergeCell ref="Y37:Z37"/>
    <mergeCell ref="AA37:AB37"/>
    <mergeCell ref="AC37:AD37"/>
    <mergeCell ref="D37:H37"/>
    <mergeCell ref="I37:J37"/>
    <mergeCell ref="K37:L37"/>
    <mergeCell ref="M37:N37"/>
    <mergeCell ref="O37:P37"/>
    <mergeCell ref="Q37:R37"/>
    <mergeCell ref="S36:T36"/>
    <mergeCell ref="U36:V36"/>
    <mergeCell ref="W36:X36"/>
    <mergeCell ref="Y36:Z36"/>
    <mergeCell ref="AA36:AB36"/>
    <mergeCell ref="AC36:AD36"/>
    <mergeCell ref="D36:H36"/>
    <mergeCell ref="I36:J36"/>
    <mergeCell ref="K36:L36"/>
    <mergeCell ref="M36:N36"/>
    <mergeCell ref="O36:P36"/>
    <mergeCell ref="Q36:R36"/>
    <mergeCell ref="S39:T39"/>
    <mergeCell ref="U39:V39"/>
    <mergeCell ref="W39:X39"/>
    <mergeCell ref="Y39:Z39"/>
    <mergeCell ref="AA39:AB39"/>
    <mergeCell ref="AC39:AD39"/>
    <mergeCell ref="D39:H39"/>
    <mergeCell ref="I39:J39"/>
    <mergeCell ref="K39:L39"/>
    <mergeCell ref="M39:N39"/>
    <mergeCell ref="O39:P39"/>
    <mergeCell ref="Q39:R39"/>
    <mergeCell ref="S38:T38"/>
    <mergeCell ref="U38:V38"/>
    <mergeCell ref="W38:X38"/>
    <mergeCell ref="Y38:Z38"/>
    <mergeCell ref="AA38:AB38"/>
    <mergeCell ref="AC38:AD38"/>
    <mergeCell ref="D38:H38"/>
    <mergeCell ref="I38:J38"/>
    <mergeCell ref="K38:L38"/>
    <mergeCell ref="M38:N38"/>
    <mergeCell ref="O38:P38"/>
    <mergeCell ref="Q38:R38"/>
    <mergeCell ref="S41:T41"/>
    <mergeCell ref="U41:V41"/>
    <mergeCell ref="W41:X41"/>
    <mergeCell ref="Y41:Z41"/>
    <mergeCell ref="AA41:AB41"/>
    <mergeCell ref="AC41:AD41"/>
    <mergeCell ref="D41:H41"/>
    <mergeCell ref="I41:J41"/>
    <mergeCell ref="K41:L41"/>
    <mergeCell ref="M41:N41"/>
    <mergeCell ref="O41:P41"/>
    <mergeCell ref="Q41:R41"/>
    <mergeCell ref="S40:T40"/>
    <mergeCell ref="U40:V40"/>
    <mergeCell ref="W40:X40"/>
    <mergeCell ref="Y40:Z40"/>
    <mergeCell ref="AA40:AB40"/>
    <mergeCell ref="AC40:AD40"/>
    <mergeCell ref="D40:H40"/>
    <mergeCell ref="I40:J40"/>
    <mergeCell ref="K40:L40"/>
    <mergeCell ref="M40:N40"/>
    <mergeCell ref="O40:P40"/>
    <mergeCell ref="Q40:R40"/>
    <mergeCell ref="S43:T43"/>
    <mergeCell ref="U43:V43"/>
    <mergeCell ref="W43:X43"/>
    <mergeCell ref="Y43:Z43"/>
    <mergeCell ref="AA43:AB43"/>
    <mergeCell ref="AC43:AD43"/>
    <mergeCell ref="D43:H43"/>
    <mergeCell ref="I43:J43"/>
    <mergeCell ref="K43:L43"/>
    <mergeCell ref="M43:N43"/>
    <mergeCell ref="O43:P43"/>
    <mergeCell ref="Q43:R43"/>
    <mergeCell ref="S42:T42"/>
    <mergeCell ref="U42:V42"/>
    <mergeCell ref="W42:X42"/>
    <mergeCell ref="Y42:Z42"/>
    <mergeCell ref="AA42:AB42"/>
    <mergeCell ref="AC42:AD42"/>
    <mergeCell ref="D42:H42"/>
    <mergeCell ref="I42:J42"/>
    <mergeCell ref="K42:L42"/>
    <mergeCell ref="M42:N42"/>
    <mergeCell ref="O42:P42"/>
    <mergeCell ref="Q42:R42"/>
    <mergeCell ref="S45:T45"/>
    <mergeCell ref="U45:V45"/>
    <mergeCell ref="W45:X45"/>
    <mergeCell ref="Y45:Z45"/>
    <mergeCell ref="AA45:AB45"/>
    <mergeCell ref="AC45:AD45"/>
    <mergeCell ref="D45:H45"/>
    <mergeCell ref="I45:J45"/>
    <mergeCell ref="K45:L45"/>
    <mergeCell ref="M45:N45"/>
    <mergeCell ref="O45:P45"/>
    <mergeCell ref="Q45:R45"/>
    <mergeCell ref="S44:T44"/>
    <mergeCell ref="U44:V44"/>
    <mergeCell ref="W44:X44"/>
    <mergeCell ref="Y44:Z44"/>
    <mergeCell ref="AA44:AB44"/>
    <mergeCell ref="AC44:AD44"/>
    <mergeCell ref="D44:H44"/>
    <mergeCell ref="I44:J44"/>
    <mergeCell ref="K44:L44"/>
    <mergeCell ref="M44:N44"/>
    <mergeCell ref="O44:P44"/>
    <mergeCell ref="Q44:R44"/>
    <mergeCell ref="S47:T47"/>
    <mergeCell ref="U47:V47"/>
    <mergeCell ref="W47:X47"/>
    <mergeCell ref="Y47:Z47"/>
    <mergeCell ref="AA47:AB47"/>
    <mergeCell ref="AC47:AD47"/>
    <mergeCell ref="D47:H47"/>
    <mergeCell ref="I47:J47"/>
    <mergeCell ref="K47:L47"/>
    <mergeCell ref="M47:N47"/>
    <mergeCell ref="O47:P47"/>
    <mergeCell ref="Q47:R47"/>
    <mergeCell ref="S46:T46"/>
    <mergeCell ref="U46:V46"/>
    <mergeCell ref="W46:X46"/>
    <mergeCell ref="Y46:Z46"/>
    <mergeCell ref="AA46:AB46"/>
    <mergeCell ref="AC46:AD46"/>
    <mergeCell ref="D46:H46"/>
    <mergeCell ref="I46:J46"/>
    <mergeCell ref="K46:L46"/>
    <mergeCell ref="M46:N46"/>
    <mergeCell ref="O46:P46"/>
    <mergeCell ref="Q46:R46"/>
    <mergeCell ref="S49:T49"/>
    <mergeCell ref="U49:V49"/>
    <mergeCell ref="W49:X49"/>
    <mergeCell ref="Y49:Z49"/>
    <mergeCell ref="AA49:AB49"/>
    <mergeCell ref="AC49:AD49"/>
    <mergeCell ref="D49:H49"/>
    <mergeCell ref="I49:J49"/>
    <mergeCell ref="K49:L49"/>
    <mergeCell ref="M49:N49"/>
    <mergeCell ref="O49:P49"/>
    <mergeCell ref="Q49:R49"/>
    <mergeCell ref="S48:T48"/>
    <mergeCell ref="U48:V48"/>
    <mergeCell ref="W48:X48"/>
    <mergeCell ref="Y48:Z48"/>
    <mergeCell ref="AA48:AB48"/>
    <mergeCell ref="AC48:AD48"/>
    <mergeCell ref="D48:H48"/>
    <mergeCell ref="I48:J48"/>
    <mergeCell ref="K48:L48"/>
    <mergeCell ref="M48:N48"/>
    <mergeCell ref="O48:P48"/>
    <mergeCell ref="Q48:R48"/>
    <mergeCell ref="S51:T51"/>
    <mergeCell ref="U51:V51"/>
    <mergeCell ref="W51:X51"/>
    <mergeCell ref="Y51:Z51"/>
    <mergeCell ref="AA51:AB51"/>
    <mergeCell ref="AC51:AD51"/>
    <mergeCell ref="D51:H51"/>
    <mergeCell ref="I51:J51"/>
    <mergeCell ref="K51:L51"/>
    <mergeCell ref="M51:N51"/>
    <mergeCell ref="O51:P51"/>
    <mergeCell ref="Q51:R51"/>
    <mergeCell ref="S50:T50"/>
    <mergeCell ref="U50:V50"/>
    <mergeCell ref="W50:X50"/>
    <mergeCell ref="Y50:Z50"/>
    <mergeCell ref="AA50:AB50"/>
    <mergeCell ref="AC50:AD50"/>
    <mergeCell ref="D50:H50"/>
    <mergeCell ref="I50:J50"/>
    <mergeCell ref="K50:L50"/>
    <mergeCell ref="M50:N50"/>
    <mergeCell ref="O50:P50"/>
    <mergeCell ref="Q50:R50"/>
    <mergeCell ref="S53:T53"/>
    <mergeCell ref="U53:V53"/>
    <mergeCell ref="W53:X53"/>
    <mergeCell ref="Y53:Z53"/>
    <mergeCell ref="AA53:AB53"/>
    <mergeCell ref="AC53:AD53"/>
    <mergeCell ref="D53:H53"/>
    <mergeCell ref="I53:J53"/>
    <mergeCell ref="K53:L53"/>
    <mergeCell ref="M53:N53"/>
    <mergeCell ref="O53:P53"/>
    <mergeCell ref="Q53:R53"/>
    <mergeCell ref="S52:T52"/>
    <mergeCell ref="U52:V52"/>
    <mergeCell ref="W52:X52"/>
    <mergeCell ref="Y52:Z52"/>
    <mergeCell ref="AA52:AB52"/>
    <mergeCell ref="AC52:AD52"/>
    <mergeCell ref="D52:H52"/>
    <mergeCell ref="I52:J52"/>
    <mergeCell ref="K52:L52"/>
    <mergeCell ref="M52:N52"/>
    <mergeCell ref="O52:P52"/>
    <mergeCell ref="Q52:R52"/>
    <mergeCell ref="S55:T55"/>
    <mergeCell ref="U55:V55"/>
    <mergeCell ref="W55:X55"/>
    <mergeCell ref="Y55:Z55"/>
    <mergeCell ref="AA55:AB55"/>
    <mergeCell ref="AC55:AD55"/>
    <mergeCell ref="D55:H55"/>
    <mergeCell ref="I55:J55"/>
    <mergeCell ref="K55:L55"/>
    <mergeCell ref="M55:N55"/>
    <mergeCell ref="O55:P55"/>
    <mergeCell ref="Q55:R55"/>
    <mergeCell ref="S54:T54"/>
    <mergeCell ref="U54:V54"/>
    <mergeCell ref="W54:X54"/>
    <mergeCell ref="Y54:Z54"/>
    <mergeCell ref="AA54:AB54"/>
    <mergeCell ref="AC54:AD54"/>
    <mergeCell ref="D54:H54"/>
    <mergeCell ref="I54:J54"/>
    <mergeCell ref="K54:L54"/>
    <mergeCell ref="M54:N54"/>
    <mergeCell ref="O54:P54"/>
    <mergeCell ref="Q54:R54"/>
    <mergeCell ref="S57:T57"/>
    <mergeCell ref="U57:V57"/>
    <mergeCell ref="W57:X57"/>
    <mergeCell ref="Y57:Z57"/>
    <mergeCell ref="AA57:AB57"/>
    <mergeCell ref="AC57:AD57"/>
    <mergeCell ref="D57:H57"/>
    <mergeCell ref="I57:J57"/>
    <mergeCell ref="K57:L57"/>
    <mergeCell ref="M57:N57"/>
    <mergeCell ref="O57:P57"/>
    <mergeCell ref="Q57:R57"/>
    <mergeCell ref="S56:T56"/>
    <mergeCell ref="U56:V56"/>
    <mergeCell ref="W56:X56"/>
    <mergeCell ref="Y56:Z56"/>
    <mergeCell ref="AA56:AB56"/>
    <mergeCell ref="AC56:AD56"/>
    <mergeCell ref="D56:H56"/>
    <mergeCell ref="I56:J56"/>
    <mergeCell ref="K56:L56"/>
    <mergeCell ref="M56:N56"/>
    <mergeCell ref="O56:P56"/>
    <mergeCell ref="Q56:R56"/>
    <mergeCell ref="S59:T59"/>
    <mergeCell ref="U59:V59"/>
    <mergeCell ref="W59:X59"/>
    <mergeCell ref="Y59:Z59"/>
    <mergeCell ref="AA59:AB59"/>
    <mergeCell ref="AC59:AD59"/>
    <mergeCell ref="D59:H59"/>
    <mergeCell ref="I59:J59"/>
    <mergeCell ref="K59:L59"/>
    <mergeCell ref="M59:N59"/>
    <mergeCell ref="O59:P59"/>
    <mergeCell ref="Q59:R59"/>
    <mergeCell ref="S58:T58"/>
    <mergeCell ref="U58:V58"/>
    <mergeCell ref="W58:X58"/>
    <mergeCell ref="Y58:Z58"/>
    <mergeCell ref="AA58:AB58"/>
    <mergeCell ref="AC58:AD58"/>
    <mergeCell ref="D58:H58"/>
    <mergeCell ref="I58:J58"/>
    <mergeCell ref="K58:L58"/>
    <mergeCell ref="M58:N58"/>
    <mergeCell ref="O58:P58"/>
    <mergeCell ref="Q58:R58"/>
    <mergeCell ref="S61:T61"/>
    <mergeCell ref="U61:V61"/>
    <mergeCell ref="W61:X61"/>
    <mergeCell ref="Y61:Z61"/>
    <mergeCell ref="AA61:AB61"/>
    <mergeCell ref="AC61:AD61"/>
    <mergeCell ref="D61:H61"/>
    <mergeCell ref="I61:J61"/>
    <mergeCell ref="K61:L61"/>
    <mergeCell ref="M61:N61"/>
    <mergeCell ref="O61:P61"/>
    <mergeCell ref="Q61:R61"/>
    <mergeCell ref="S60:T60"/>
    <mergeCell ref="U60:V60"/>
    <mergeCell ref="W60:X60"/>
    <mergeCell ref="Y60:Z60"/>
    <mergeCell ref="AA60:AB60"/>
    <mergeCell ref="AC60:AD60"/>
    <mergeCell ref="D60:H60"/>
    <mergeCell ref="I60:J60"/>
    <mergeCell ref="K60:L60"/>
    <mergeCell ref="M60:N60"/>
    <mergeCell ref="O60:P60"/>
    <mergeCell ref="Q60:R60"/>
    <mergeCell ref="S63:T63"/>
    <mergeCell ref="U63:V63"/>
    <mergeCell ref="W63:X63"/>
    <mergeCell ref="Y63:Z63"/>
    <mergeCell ref="AA63:AB63"/>
    <mergeCell ref="AC63:AD63"/>
    <mergeCell ref="D63:H63"/>
    <mergeCell ref="I63:J63"/>
    <mergeCell ref="K63:L63"/>
    <mergeCell ref="M63:N63"/>
    <mergeCell ref="O63:P63"/>
    <mergeCell ref="Q63:R63"/>
    <mergeCell ref="S62:T62"/>
    <mergeCell ref="U62:V62"/>
    <mergeCell ref="W62:X62"/>
    <mergeCell ref="Y62:Z62"/>
    <mergeCell ref="AA62:AB62"/>
    <mergeCell ref="AC62:AD62"/>
    <mergeCell ref="D62:H62"/>
    <mergeCell ref="I62:J62"/>
    <mergeCell ref="K62:L62"/>
    <mergeCell ref="M62:N62"/>
    <mergeCell ref="O62:P62"/>
    <mergeCell ref="Q62:R62"/>
    <mergeCell ref="S65:T65"/>
    <mergeCell ref="U65:V65"/>
    <mergeCell ref="W65:X65"/>
    <mergeCell ref="Y65:Z65"/>
    <mergeCell ref="AA65:AB65"/>
    <mergeCell ref="AC65:AD65"/>
    <mergeCell ref="D65:H65"/>
    <mergeCell ref="I65:J65"/>
    <mergeCell ref="K65:L65"/>
    <mergeCell ref="M65:N65"/>
    <mergeCell ref="O65:P65"/>
    <mergeCell ref="Q65:R65"/>
    <mergeCell ref="S64:T64"/>
    <mergeCell ref="U64:V64"/>
    <mergeCell ref="W64:X64"/>
    <mergeCell ref="Y64:Z64"/>
    <mergeCell ref="AA64:AB64"/>
    <mergeCell ref="AC64:AD64"/>
    <mergeCell ref="D64:H64"/>
    <mergeCell ref="I64:J64"/>
    <mergeCell ref="K64:L64"/>
    <mergeCell ref="M64:N64"/>
    <mergeCell ref="O64:P64"/>
    <mergeCell ref="Q64:R64"/>
    <mergeCell ref="S67:T67"/>
    <mergeCell ref="U67:V67"/>
    <mergeCell ref="W67:X67"/>
    <mergeCell ref="Y67:Z67"/>
    <mergeCell ref="AA67:AB67"/>
    <mergeCell ref="AC67:AD67"/>
    <mergeCell ref="D67:H67"/>
    <mergeCell ref="I67:J67"/>
    <mergeCell ref="K67:L67"/>
    <mergeCell ref="M67:N67"/>
    <mergeCell ref="O67:P67"/>
    <mergeCell ref="Q67:R67"/>
    <mergeCell ref="S66:T66"/>
    <mergeCell ref="U66:V66"/>
    <mergeCell ref="W66:X66"/>
    <mergeCell ref="Y66:Z66"/>
    <mergeCell ref="AA66:AB66"/>
    <mergeCell ref="AC66:AD66"/>
    <mergeCell ref="D66:H66"/>
    <mergeCell ref="I66:J66"/>
    <mergeCell ref="K66:L66"/>
    <mergeCell ref="M66:N66"/>
    <mergeCell ref="O66:P66"/>
    <mergeCell ref="Q66:R66"/>
    <mergeCell ref="S69:T69"/>
    <mergeCell ref="U69:V69"/>
    <mergeCell ref="W69:X69"/>
    <mergeCell ref="Y69:Z69"/>
    <mergeCell ref="AA69:AB69"/>
    <mergeCell ref="AC69:AD69"/>
    <mergeCell ref="D69:H69"/>
    <mergeCell ref="I69:J69"/>
    <mergeCell ref="K69:L69"/>
    <mergeCell ref="M69:N69"/>
    <mergeCell ref="O69:P69"/>
    <mergeCell ref="Q69:R69"/>
    <mergeCell ref="S68:T68"/>
    <mergeCell ref="U68:V68"/>
    <mergeCell ref="W68:X68"/>
    <mergeCell ref="Y68:Z68"/>
    <mergeCell ref="AA68:AB68"/>
    <mergeCell ref="AC68:AD68"/>
    <mergeCell ref="D68:H68"/>
    <mergeCell ref="I68:J68"/>
    <mergeCell ref="K68:L68"/>
    <mergeCell ref="M68:N68"/>
    <mergeCell ref="O68:P68"/>
    <mergeCell ref="Q68:R68"/>
    <mergeCell ref="S71:T71"/>
    <mergeCell ref="U71:V71"/>
    <mergeCell ref="W71:X71"/>
    <mergeCell ref="Y71:Z71"/>
    <mergeCell ref="AA71:AB71"/>
    <mergeCell ref="AC71:AD71"/>
    <mergeCell ref="D71:H71"/>
    <mergeCell ref="I71:J71"/>
    <mergeCell ref="K71:L71"/>
    <mergeCell ref="M71:N71"/>
    <mergeCell ref="O71:P71"/>
    <mergeCell ref="Q71:R71"/>
    <mergeCell ref="S70:T70"/>
    <mergeCell ref="U70:V70"/>
    <mergeCell ref="W70:X70"/>
    <mergeCell ref="Y70:Z70"/>
    <mergeCell ref="AA70:AB70"/>
    <mergeCell ref="AC70:AD70"/>
    <mergeCell ref="D70:H70"/>
    <mergeCell ref="I70:J70"/>
    <mergeCell ref="K70:L70"/>
    <mergeCell ref="M70:N70"/>
    <mergeCell ref="O70:P70"/>
    <mergeCell ref="Q70:R70"/>
    <mergeCell ref="S73:T73"/>
    <mergeCell ref="U73:V73"/>
    <mergeCell ref="W73:X73"/>
    <mergeCell ref="Y73:Z73"/>
    <mergeCell ref="AA73:AB73"/>
    <mergeCell ref="AC73:AD73"/>
    <mergeCell ref="D73:H73"/>
    <mergeCell ref="I73:J73"/>
    <mergeCell ref="K73:L73"/>
    <mergeCell ref="M73:N73"/>
    <mergeCell ref="O73:P73"/>
    <mergeCell ref="Q73:R73"/>
    <mergeCell ref="S72:T72"/>
    <mergeCell ref="U72:V72"/>
    <mergeCell ref="W72:X72"/>
    <mergeCell ref="Y72:Z72"/>
    <mergeCell ref="AA72:AB72"/>
    <mergeCell ref="AC72:AD72"/>
    <mergeCell ref="D72:H72"/>
    <mergeCell ref="I72:J72"/>
    <mergeCell ref="K72:L72"/>
    <mergeCell ref="M72:N72"/>
    <mergeCell ref="O72:P72"/>
    <mergeCell ref="Q72:R72"/>
    <mergeCell ref="S75:T75"/>
    <mergeCell ref="U75:V75"/>
    <mergeCell ref="W75:X75"/>
    <mergeCell ref="Y75:Z75"/>
    <mergeCell ref="AA75:AB75"/>
    <mergeCell ref="AC75:AD75"/>
    <mergeCell ref="D75:H75"/>
    <mergeCell ref="I75:J75"/>
    <mergeCell ref="K75:L75"/>
    <mergeCell ref="M75:N75"/>
    <mergeCell ref="O75:P75"/>
    <mergeCell ref="Q75:R75"/>
    <mergeCell ref="S74:T74"/>
    <mergeCell ref="U74:V74"/>
    <mergeCell ref="W74:X74"/>
    <mergeCell ref="Y74:Z74"/>
    <mergeCell ref="AA74:AB74"/>
    <mergeCell ref="AC74:AD74"/>
    <mergeCell ref="D74:H74"/>
    <mergeCell ref="I74:J74"/>
    <mergeCell ref="K74:L74"/>
    <mergeCell ref="M74:N74"/>
    <mergeCell ref="O74:P74"/>
    <mergeCell ref="Q74:R74"/>
    <mergeCell ref="S77:T77"/>
    <mergeCell ref="U77:V77"/>
    <mergeCell ref="W77:X77"/>
    <mergeCell ref="Y77:Z77"/>
    <mergeCell ref="AA77:AB77"/>
    <mergeCell ref="AC77:AD77"/>
    <mergeCell ref="D77:H77"/>
    <mergeCell ref="I77:J77"/>
    <mergeCell ref="K77:L77"/>
    <mergeCell ref="M77:N77"/>
    <mergeCell ref="O77:P77"/>
    <mergeCell ref="Q77:R77"/>
    <mergeCell ref="S76:T76"/>
    <mergeCell ref="U76:V76"/>
    <mergeCell ref="W76:X76"/>
    <mergeCell ref="Y76:Z76"/>
    <mergeCell ref="AA76:AB76"/>
    <mergeCell ref="AC76:AD76"/>
    <mergeCell ref="D76:H76"/>
    <mergeCell ref="I76:J76"/>
    <mergeCell ref="K76:L76"/>
    <mergeCell ref="M76:N76"/>
    <mergeCell ref="O76:P76"/>
    <mergeCell ref="Q76:R76"/>
    <mergeCell ref="S79:T79"/>
    <mergeCell ref="U79:V79"/>
    <mergeCell ref="W79:X79"/>
    <mergeCell ref="Y79:Z79"/>
    <mergeCell ref="AA79:AB79"/>
    <mergeCell ref="AC79:AD79"/>
    <mergeCell ref="D79:H79"/>
    <mergeCell ref="I79:J79"/>
    <mergeCell ref="K79:L79"/>
    <mergeCell ref="M79:N79"/>
    <mergeCell ref="O79:P79"/>
    <mergeCell ref="Q79:R79"/>
    <mergeCell ref="S78:T78"/>
    <mergeCell ref="U78:V78"/>
    <mergeCell ref="W78:X78"/>
    <mergeCell ref="Y78:Z78"/>
    <mergeCell ref="AA78:AB78"/>
    <mergeCell ref="AC78:AD78"/>
    <mergeCell ref="D78:H78"/>
    <mergeCell ref="I78:J78"/>
    <mergeCell ref="K78:L78"/>
    <mergeCell ref="M78:N78"/>
    <mergeCell ref="O78:P78"/>
    <mergeCell ref="Q78:R78"/>
    <mergeCell ref="S81:T81"/>
    <mergeCell ref="U81:V81"/>
    <mergeCell ref="W81:X81"/>
    <mergeCell ref="Y81:Z81"/>
    <mergeCell ref="AA81:AB81"/>
    <mergeCell ref="AC81:AD81"/>
    <mergeCell ref="D81:H81"/>
    <mergeCell ref="I81:J81"/>
    <mergeCell ref="K81:L81"/>
    <mergeCell ref="M81:N81"/>
    <mergeCell ref="O81:P81"/>
    <mergeCell ref="Q81:R81"/>
    <mergeCell ref="S80:T80"/>
    <mergeCell ref="U80:V80"/>
    <mergeCell ref="W80:X80"/>
    <mergeCell ref="Y80:Z80"/>
    <mergeCell ref="AA80:AB80"/>
    <mergeCell ref="AC80:AD80"/>
    <mergeCell ref="D80:H80"/>
    <mergeCell ref="I80:J80"/>
    <mergeCell ref="K80:L80"/>
    <mergeCell ref="M80:N80"/>
    <mergeCell ref="O80:P80"/>
    <mergeCell ref="Q80:R80"/>
    <mergeCell ref="S83:T83"/>
    <mergeCell ref="U83:V83"/>
    <mergeCell ref="W83:X83"/>
    <mergeCell ref="Y83:Z83"/>
    <mergeCell ref="AA83:AB83"/>
    <mergeCell ref="AC83:AD83"/>
    <mergeCell ref="D83:H83"/>
    <mergeCell ref="I83:J83"/>
    <mergeCell ref="K83:L83"/>
    <mergeCell ref="M83:N83"/>
    <mergeCell ref="O83:P83"/>
    <mergeCell ref="Q83:R83"/>
    <mergeCell ref="S82:T82"/>
    <mergeCell ref="U82:V82"/>
    <mergeCell ref="W82:X82"/>
    <mergeCell ref="Y82:Z82"/>
    <mergeCell ref="AA82:AB82"/>
    <mergeCell ref="AC82:AD82"/>
    <mergeCell ref="D82:H82"/>
    <mergeCell ref="I82:J82"/>
    <mergeCell ref="K82:L82"/>
    <mergeCell ref="M82:N82"/>
    <mergeCell ref="O82:P82"/>
    <mergeCell ref="Q82:R82"/>
    <mergeCell ref="M139:AD139"/>
    <mergeCell ref="S84:T84"/>
    <mergeCell ref="U84:V84"/>
    <mergeCell ref="W84:X84"/>
    <mergeCell ref="Y84:Z84"/>
    <mergeCell ref="AA84:AB84"/>
    <mergeCell ref="AC84:AD84"/>
    <mergeCell ref="D84:H84"/>
    <mergeCell ref="I84:J84"/>
    <mergeCell ref="K84:L84"/>
    <mergeCell ref="M84:N84"/>
    <mergeCell ref="O84:P84"/>
    <mergeCell ref="Q84:R84"/>
    <mergeCell ref="K86:L86"/>
    <mergeCell ref="K87:L87"/>
    <mergeCell ref="AA86:AB86"/>
    <mergeCell ref="AC86:AD86"/>
    <mergeCell ref="K85:L85"/>
    <mergeCell ref="U85:V85"/>
    <mergeCell ref="W85:X85"/>
    <mergeCell ref="Y85:Z85"/>
    <mergeCell ref="I88:J88"/>
    <mergeCell ref="M88:N88"/>
    <mergeCell ref="O88:P88"/>
    <mergeCell ref="Q88:R88"/>
    <mergeCell ref="Y90:Z90"/>
    <mergeCell ref="AA90:AB90"/>
    <mergeCell ref="AC90:AD90"/>
    <mergeCell ref="D87:H87"/>
    <mergeCell ref="I87:J87"/>
    <mergeCell ref="M87:N87"/>
    <mergeCell ref="O87:P87"/>
    <mergeCell ref="D151:J151"/>
    <mergeCell ref="M151:AD151"/>
    <mergeCell ref="D152:J152"/>
    <mergeCell ref="M152:AD152"/>
    <mergeCell ref="D147:J147"/>
    <mergeCell ref="M147:AD147"/>
    <mergeCell ref="D148:J148"/>
    <mergeCell ref="M148:AD148"/>
    <mergeCell ref="D149:J149"/>
    <mergeCell ref="M149:AD149"/>
    <mergeCell ref="M143:AD143"/>
    <mergeCell ref="C144:J144"/>
    <mergeCell ref="M144:AD144"/>
    <mergeCell ref="D145:J145"/>
    <mergeCell ref="M145:AD145"/>
    <mergeCell ref="D146:J146"/>
    <mergeCell ref="M146:AD146"/>
    <mergeCell ref="M150:AD150"/>
    <mergeCell ref="D140:J140"/>
    <mergeCell ref="M140:AD140"/>
    <mergeCell ref="D141:J141"/>
    <mergeCell ref="M141:AD141"/>
    <mergeCell ref="D142:J142"/>
    <mergeCell ref="M142:AD142"/>
    <mergeCell ref="C136:E136"/>
    <mergeCell ref="F136:AD136"/>
    <mergeCell ref="C138:J138"/>
    <mergeCell ref="L138:AD138"/>
    <mergeCell ref="D139:J139"/>
    <mergeCell ref="D169:J169"/>
    <mergeCell ref="D170:J170"/>
    <mergeCell ref="D171:J171"/>
    <mergeCell ref="C173:AD173"/>
    <mergeCell ref="C174:AD174"/>
    <mergeCell ref="D164:J164"/>
    <mergeCell ref="D165:J165"/>
    <mergeCell ref="D166:J166"/>
    <mergeCell ref="D167:J167"/>
    <mergeCell ref="D168:J168"/>
    <mergeCell ref="D160:J160"/>
    <mergeCell ref="M160:AD160"/>
    <mergeCell ref="D161:J161"/>
    <mergeCell ref="M161:AD161"/>
    <mergeCell ref="M162:AD162"/>
    <mergeCell ref="C163:J163"/>
    <mergeCell ref="D157:J157"/>
    <mergeCell ref="M157:AD157"/>
    <mergeCell ref="D158:J158"/>
    <mergeCell ref="M158:AD158"/>
    <mergeCell ref="D159:J159"/>
    <mergeCell ref="Q87:R87"/>
    <mergeCell ref="S87:T87"/>
    <mergeCell ref="AC85:AD85"/>
    <mergeCell ref="D86:H86"/>
    <mergeCell ref="I86:J86"/>
    <mergeCell ref="M86:N86"/>
    <mergeCell ref="O86:P86"/>
    <mergeCell ref="Q86:R86"/>
    <mergeCell ref="S86:T86"/>
    <mergeCell ref="U86:V86"/>
    <mergeCell ref="W86:X86"/>
    <mergeCell ref="Y86:Z86"/>
    <mergeCell ref="D85:H85"/>
    <mergeCell ref="I85:J85"/>
    <mergeCell ref="M85:N85"/>
    <mergeCell ref="O85:P85"/>
    <mergeCell ref="Q85:R85"/>
    <mergeCell ref="S85:T85"/>
    <mergeCell ref="AA85:AB85"/>
    <mergeCell ref="U87:V87"/>
    <mergeCell ref="W87:X87"/>
    <mergeCell ref="Y87:Z87"/>
    <mergeCell ref="AA87:AB87"/>
    <mergeCell ref="AC87:AD87"/>
    <mergeCell ref="D88:H88"/>
    <mergeCell ref="U89:V89"/>
    <mergeCell ref="W89:X89"/>
    <mergeCell ref="Y89:Z89"/>
    <mergeCell ref="AA89:AB89"/>
    <mergeCell ref="AC89:AD89"/>
    <mergeCell ref="D90:H90"/>
    <mergeCell ref="I90:J90"/>
    <mergeCell ref="M90:N90"/>
    <mergeCell ref="O90:P90"/>
    <mergeCell ref="Q90:R90"/>
    <mergeCell ref="W92:X92"/>
    <mergeCell ref="Y92:Z92"/>
    <mergeCell ref="AA92:AB92"/>
    <mergeCell ref="AC92:AD92"/>
    <mergeCell ref="W88:X88"/>
    <mergeCell ref="Y88:Z88"/>
    <mergeCell ref="AA88:AB88"/>
    <mergeCell ref="AC88:AD88"/>
    <mergeCell ref="D89:H89"/>
    <mergeCell ref="I89:J89"/>
    <mergeCell ref="M89:N89"/>
    <mergeCell ref="O89:P89"/>
    <mergeCell ref="Q89:R89"/>
    <mergeCell ref="S89:T89"/>
    <mergeCell ref="K90:L90"/>
    <mergeCell ref="S90:T90"/>
    <mergeCell ref="U90:V90"/>
    <mergeCell ref="K88:L88"/>
    <mergeCell ref="K89:L89"/>
    <mergeCell ref="S88:T88"/>
    <mergeCell ref="U88:V88"/>
    <mergeCell ref="W90:X90"/>
    <mergeCell ref="U91:V91"/>
    <mergeCell ref="W91:X91"/>
    <mergeCell ref="Y91:Z91"/>
    <mergeCell ref="AA91:AB91"/>
    <mergeCell ref="AC91:AD91"/>
    <mergeCell ref="D92:H92"/>
    <mergeCell ref="I92:J92"/>
    <mergeCell ref="M92:N92"/>
    <mergeCell ref="O92:P92"/>
    <mergeCell ref="Q92:R92"/>
    <mergeCell ref="W94:X94"/>
    <mergeCell ref="Y94:Z94"/>
    <mergeCell ref="AA94:AB94"/>
    <mergeCell ref="AC94:AD94"/>
    <mergeCell ref="D91:H91"/>
    <mergeCell ref="I91:J91"/>
    <mergeCell ref="M91:N91"/>
    <mergeCell ref="O91:P91"/>
    <mergeCell ref="Q91:R91"/>
    <mergeCell ref="S91:T91"/>
    <mergeCell ref="K92:L92"/>
    <mergeCell ref="S92:T92"/>
    <mergeCell ref="U92:V92"/>
    <mergeCell ref="K91:L91"/>
    <mergeCell ref="U93:V93"/>
    <mergeCell ref="W93:X93"/>
    <mergeCell ref="Y93:Z93"/>
    <mergeCell ref="AA93:AB93"/>
    <mergeCell ref="AC93:AD93"/>
    <mergeCell ref="D94:H94"/>
    <mergeCell ref="I94:J94"/>
    <mergeCell ref="M94:N94"/>
    <mergeCell ref="O94:P94"/>
    <mergeCell ref="Q94:R94"/>
    <mergeCell ref="W96:X96"/>
    <mergeCell ref="Y96:Z96"/>
    <mergeCell ref="AA96:AB96"/>
    <mergeCell ref="AC96:AD96"/>
    <mergeCell ref="D93:H93"/>
    <mergeCell ref="I93:J93"/>
    <mergeCell ref="M93:N93"/>
    <mergeCell ref="O93:P93"/>
    <mergeCell ref="Q93:R93"/>
    <mergeCell ref="S93:T93"/>
    <mergeCell ref="K94:L94"/>
    <mergeCell ref="S94:T94"/>
    <mergeCell ref="U94:V94"/>
    <mergeCell ref="K93:L93"/>
    <mergeCell ref="U95:V95"/>
    <mergeCell ref="W95:X95"/>
    <mergeCell ref="Y95:Z95"/>
    <mergeCell ref="AA95:AB95"/>
    <mergeCell ref="AC95:AD95"/>
    <mergeCell ref="D96:H96"/>
    <mergeCell ref="I96:J96"/>
    <mergeCell ref="M96:N96"/>
    <mergeCell ref="O96:P96"/>
    <mergeCell ref="Q96:R96"/>
    <mergeCell ref="D95:H95"/>
    <mergeCell ref="I95:J95"/>
    <mergeCell ref="M95:N95"/>
    <mergeCell ref="O95:P95"/>
    <mergeCell ref="Q95:R95"/>
    <mergeCell ref="S95:T95"/>
    <mergeCell ref="K96:L96"/>
    <mergeCell ref="S96:T96"/>
    <mergeCell ref="U96:V96"/>
    <mergeCell ref="K95:L95"/>
    <mergeCell ref="U97:V97"/>
    <mergeCell ref="W97:X97"/>
    <mergeCell ref="Y97:Z97"/>
    <mergeCell ref="AA97:AB97"/>
    <mergeCell ref="AC97:AD97"/>
    <mergeCell ref="D98:H98"/>
    <mergeCell ref="I98:J98"/>
    <mergeCell ref="M98:N98"/>
    <mergeCell ref="O98:P98"/>
    <mergeCell ref="Q98:R98"/>
    <mergeCell ref="D97:H97"/>
    <mergeCell ref="I97:J97"/>
    <mergeCell ref="M97:N97"/>
    <mergeCell ref="O97:P97"/>
    <mergeCell ref="Q97:R97"/>
    <mergeCell ref="S97:T97"/>
    <mergeCell ref="K98:L98"/>
    <mergeCell ref="S98:T98"/>
    <mergeCell ref="U98:V98"/>
    <mergeCell ref="K97:L97"/>
    <mergeCell ref="U99:V99"/>
    <mergeCell ref="W99:X99"/>
    <mergeCell ref="Y99:Z99"/>
    <mergeCell ref="AA99:AB99"/>
    <mergeCell ref="AC99:AD99"/>
    <mergeCell ref="D100:H100"/>
    <mergeCell ref="I100:J100"/>
    <mergeCell ref="M100:N100"/>
    <mergeCell ref="O100:P100"/>
    <mergeCell ref="Q100:R100"/>
    <mergeCell ref="W98:X98"/>
    <mergeCell ref="Y98:Z98"/>
    <mergeCell ref="AA98:AB98"/>
    <mergeCell ref="AC98:AD98"/>
    <mergeCell ref="D99:H99"/>
    <mergeCell ref="I99:J99"/>
    <mergeCell ref="M99:N99"/>
    <mergeCell ref="O99:P99"/>
    <mergeCell ref="Q99:R99"/>
    <mergeCell ref="S99:T99"/>
    <mergeCell ref="K100:L100"/>
    <mergeCell ref="S100:T100"/>
    <mergeCell ref="U100:V100"/>
    <mergeCell ref="K99:L99"/>
    <mergeCell ref="U101:V101"/>
    <mergeCell ref="W101:X101"/>
    <mergeCell ref="Y101:Z101"/>
    <mergeCell ref="AA101:AB101"/>
    <mergeCell ref="AC101:AD101"/>
    <mergeCell ref="D102:H102"/>
    <mergeCell ref="I102:J102"/>
    <mergeCell ref="M102:N102"/>
    <mergeCell ref="O102:P102"/>
    <mergeCell ref="Q102:R102"/>
    <mergeCell ref="W100:X100"/>
    <mergeCell ref="Y100:Z100"/>
    <mergeCell ref="AA100:AB100"/>
    <mergeCell ref="AC100:AD100"/>
    <mergeCell ref="D101:H101"/>
    <mergeCell ref="I101:J101"/>
    <mergeCell ref="M101:N101"/>
    <mergeCell ref="O101:P101"/>
    <mergeCell ref="Q101:R101"/>
    <mergeCell ref="S101:T101"/>
    <mergeCell ref="K102:L102"/>
    <mergeCell ref="S102:T102"/>
    <mergeCell ref="U102:V102"/>
    <mergeCell ref="K101:L101"/>
    <mergeCell ref="U103:V103"/>
    <mergeCell ref="W103:X103"/>
    <mergeCell ref="Y103:Z103"/>
    <mergeCell ref="AA103:AB103"/>
    <mergeCell ref="AC103:AD103"/>
    <mergeCell ref="D104:H104"/>
    <mergeCell ref="I104:J104"/>
    <mergeCell ref="M104:N104"/>
    <mergeCell ref="O104:P104"/>
    <mergeCell ref="Q104:R104"/>
    <mergeCell ref="W102:X102"/>
    <mergeCell ref="Y102:Z102"/>
    <mergeCell ref="AA102:AB102"/>
    <mergeCell ref="AC102:AD102"/>
    <mergeCell ref="D103:H103"/>
    <mergeCell ref="I103:J103"/>
    <mergeCell ref="M103:N103"/>
    <mergeCell ref="O103:P103"/>
    <mergeCell ref="Q103:R103"/>
    <mergeCell ref="S103:T103"/>
    <mergeCell ref="K104:L104"/>
    <mergeCell ref="S104:T104"/>
    <mergeCell ref="U104:V104"/>
    <mergeCell ref="K103:L103"/>
    <mergeCell ref="U105:V105"/>
    <mergeCell ref="W105:X105"/>
    <mergeCell ref="Y105:Z105"/>
    <mergeCell ref="AA105:AB105"/>
    <mergeCell ref="AC105:AD105"/>
    <mergeCell ref="D106:H106"/>
    <mergeCell ref="I106:J106"/>
    <mergeCell ref="M106:N106"/>
    <mergeCell ref="O106:P106"/>
    <mergeCell ref="Q106:R106"/>
    <mergeCell ref="W104:X104"/>
    <mergeCell ref="Y104:Z104"/>
    <mergeCell ref="AA104:AB104"/>
    <mergeCell ref="AC104:AD104"/>
    <mergeCell ref="D105:H105"/>
    <mergeCell ref="I105:J105"/>
    <mergeCell ref="M105:N105"/>
    <mergeCell ref="O105:P105"/>
    <mergeCell ref="Q105:R105"/>
    <mergeCell ref="S105:T105"/>
    <mergeCell ref="K106:L106"/>
    <mergeCell ref="S106:T106"/>
    <mergeCell ref="U106:V106"/>
    <mergeCell ref="K105:L105"/>
    <mergeCell ref="U107:V107"/>
    <mergeCell ref="W107:X107"/>
    <mergeCell ref="Y107:Z107"/>
    <mergeCell ref="AA107:AB107"/>
    <mergeCell ref="AC107:AD107"/>
    <mergeCell ref="D108:H108"/>
    <mergeCell ref="I108:J108"/>
    <mergeCell ref="M108:N108"/>
    <mergeCell ref="O108:P108"/>
    <mergeCell ref="Q108:R108"/>
    <mergeCell ref="W106:X106"/>
    <mergeCell ref="Y106:Z106"/>
    <mergeCell ref="AA106:AB106"/>
    <mergeCell ref="AC106:AD106"/>
    <mergeCell ref="D107:H107"/>
    <mergeCell ref="I107:J107"/>
    <mergeCell ref="M107:N107"/>
    <mergeCell ref="O107:P107"/>
    <mergeCell ref="Q107:R107"/>
    <mergeCell ref="S107:T107"/>
    <mergeCell ref="K108:L108"/>
    <mergeCell ref="S108:T108"/>
    <mergeCell ref="U108:V108"/>
    <mergeCell ref="K107:L107"/>
    <mergeCell ref="U109:V109"/>
    <mergeCell ref="W109:X109"/>
    <mergeCell ref="Y109:Z109"/>
    <mergeCell ref="AA109:AB109"/>
    <mergeCell ref="AC109:AD109"/>
    <mergeCell ref="D110:H110"/>
    <mergeCell ref="I110:J110"/>
    <mergeCell ref="M110:N110"/>
    <mergeCell ref="O110:P110"/>
    <mergeCell ref="Q110:R110"/>
    <mergeCell ref="W108:X108"/>
    <mergeCell ref="Y108:Z108"/>
    <mergeCell ref="AA108:AB108"/>
    <mergeCell ref="AC108:AD108"/>
    <mergeCell ref="D109:H109"/>
    <mergeCell ref="I109:J109"/>
    <mergeCell ref="M109:N109"/>
    <mergeCell ref="O109:P109"/>
    <mergeCell ref="Q109:R109"/>
    <mergeCell ref="S109:T109"/>
    <mergeCell ref="K110:L110"/>
    <mergeCell ref="S110:T110"/>
    <mergeCell ref="U110:V110"/>
    <mergeCell ref="K109:L109"/>
    <mergeCell ref="U111:V111"/>
    <mergeCell ref="W111:X111"/>
    <mergeCell ref="Y111:Z111"/>
    <mergeCell ref="AA111:AB111"/>
    <mergeCell ref="AC111:AD111"/>
    <mergeCell ref="D112:H112"/>
    <mergeCell ref="I112:J112"/>
    <mergeCell ref="M112:N112"/>
    <mergeCell ref="O112:P112"/>
    <mergeCell ref="Q112:R112"/>
    <mergeCell ref="W110:X110"/>
    <mergeCell ref="Y110:Z110"/>
    <mergeCell ref="AA110:AB110"/>
    <mergeCell ref="AC110:AD110"/>
    <mergeCell ref="D111:H111"/>
    <mergeCell ref="I111:J111"/>
    <mergeCell ref="M111:N111"/>
    <mergeCell ref="O111:P111"/>
    <mergeCell ref="Q111:R111"/>
    <mergeCell ref="S111:T111"/>
    <mergeCell ref="K112:L112"/>
    <mergeCell ref="S112:T112"/>
    <mergeCell ref="U112:V112"/>
    <mergeCell ref="K111:L111"/>
    <mergeCell ref="U113:V113"/>
    <mergeCell ref="W113:X113"/>
    <mergeCell ref="Y113:Z113"/>
    <mergeCell ref="AA113:AB113"/>
    <mergeCell ref="AC113:AD113"/>
    <mergeCell ref="D114:H114"/>
    <mergeCell ref="I114:J114"/>
    <mergeCell ref="M114:N114"/>
    <mergeCell ref="O114:P114"/>
    <mergeCell ref="Q114:R114"/>
    <mergeCell ref="W112:X112"/>
    <mergeCell ref="Y112:Z112"/>
    <mergeCell ref="AA112:AB112"/>
    <mergeCell ref="AC112:AD112"/>
    <mergeCell ref="D113:H113"/>
    <mergeCell ref="I113:J113"/>
    <mergeCell ref="M113:N113"/>
    <mergeCell ref="O113:P113"/>
    <mergeCell ref="Q113:R113"/>
    <mergeCell ref="S113:T113"/>
    <mergeCell ref="K114:L114"/>
    <mergeCell ref="S114:T114"/>
    <mergeCell ref="U114:V114"/>
    <mergeCell ref="K113:L113"/>
    <mergeCell ref="U115:V115"/>
    <mergeCell ref="W115:X115"/>
    <mergeCell ref="Y115:Z115"/>
    <mergeCell ref="AA115:AB115"/>
    <mergeCell ref="AC115:AD115"/>
    <mergeCell ref="D116:H116"/>
    <mergeCell ref="I116:J116"/>
    <mergeCell ref="M116:N116"/>
    <mergeCell ref="O116:P116"/>
    <mergeCell ref="Q116:R116"/>
    <mergeCell ref="W114:X114"/>
    <mergeCell ref="Y114:Z114"/>
    <mergeCell ref="AA114:AB114"/>
    <mergeCell ref="AC114:AD114"/>
    <mergeCell ref="D115:H115"/>
    <mergeCell ref="I115:J115"/>
    <mergeCell ref="M115:N115"/>
    <mergeCell ref="O115:P115"/>
    <mergeCell ref="Q115:R115"/>
    <mergeCell ref="S115:T115"/>
    <mergeCell ref="K116:L116"/>
    <mergeCell ref="S116:T116"/>
    <mergeCell ref="U116:V116"/>
    <mergeCell ref="K115:L115"/>
    <mergeCell ref="U117:V117"/>
    <mergeCell ref="W117:X117"/>
    <mergeCell ref="Y117:Z117"/>
    <mergeCell ref="AA117:AB117"/>
    <mergeCell ref="AC117:AD117"/>
    <mergeCell ref="D118:H118"/>
    <mergeCell ref="I118:J118"/>
    <mergeCell ref="M118:N118"/>
    <mergeCell ref="O118:P118"/>
    <mergeCell ref="Q118:R118"/>
    <mergeCell ref="W116:X116"/>
    <mergeCell ref="Y116:Z116"/>
    <mergeCell ref="AA116:AB116"/>
    <mergeCell ref="AC116:AD116"/>
    <mergeCell ref="D117:H117"/>
    <mergeCell ref="I117:J117"/>
    <mergeCell ref="M117:N117"/>
    <mergeCell ref="O117:P117"/>
    <mergeCell ref="Q117:R117"/>
    <mergeCell ref="S117:T117"/>
    <mergeCell ref="K118:L118"/>
    <mergeCell ref="S118:T118"/>
    <mergeCell ref="U118:V118"/>
    <mergeCell ref="K117:L117"/>
    <mergeCell ref="U119:V119"/>
    <mergeCell ref="W119:X119"/>
    <mergeCell ref="Y119:Z119"/>
    <mergeCell ref="AA119:AB119"/>
    <mergeCell ref="AC119:AD119"/>
    <mergeCell ref="D120:H120"/>
    <mergeCell ref="I120:J120"/>
    <mergeCell ref="M120:N120"/>
    <mergeCell ref="O120:P120"/>
    <mergeCell ref="Q120:R120"/>
    <mergeCell ref="W118:X118"/>
    <mergeCell ref="Y118:Z118"/>
    <mergeCell ref="AA118:AB118"/>
    <mergeCell ref="AC118:AD118"/>
    <mergeCell ref="D119:H119"/>
    <mergeCell ref="I119:J119"/>
    <mergeCell ref="M119:N119"/>
    <mergeCell ref="O119:P119"/>
    <mergeCell ref="Q119:R119"/>
    <mergeCell ref="S119:T119"/>
    <mergeCell ref="K120:L120"/>
    <mergeCell ref="S120:T120"/>
    <mergeCell ref="U120:V120"/>
    <mergeCell ref="K119:L119"/>
    <mergeCell ref="U121:V121"/>
    <mergeCell ref="W121:X121"/>
    <mergeCell ref="Y121:Z121"/>
    <mergeCell ref="AA121:AB121"/>
    <mergeCell ref="AC121:AD121"/>
    <mergeCell ref="D122:H122"/>
    <mergeCell ref="I122:J122"/>
    <mergeCell ref="M122:N122"/>
    <mergeCell ref="O122:P122"/>
    <mergeCell ref="Q122:R122"/>
    <mergeCell ref="W120:X120"/>
    <mergeCell ref="Y120:Z120"/>
    <mergeCell ref="AA120:AB120"/>
    <mergeCell ref="AC120:AD120"/>
    <mergeCell ref="D121:H121"/>
    <mergeCell ref="I121:J121"/>
    <mergeCell ref="M121:N121"/>
    <mergeCell ref="O121:P121"/>
    <mergeCell ref="Q121:R121"/>
    <mergeCell ref="S121:T121"/>
    <mergeCell ref="K122:L122"/>
    <mergeCell ref="S122:T122"/>
    <mergeCell ref="U122:V122"/>
    <mergeCell ref="K121:L121"/>
    <mergeCell ref="U123:V123"/>
    <mergeCell ref="W123:X123"/>
    <mergeCell ref="Y123:Z123"/>
    <mergeCell ref="AA123:AB123"/>
    <mergeCell ref="AC123:AD123"/>
    <mergeCell ref="D124:H124"/>
    <mergeCell ref="I124:J124"/>
    <mergeCell ref="M124:N124"/>
    <mergeCell ref="O124:P124"/>
    <mergeCell ref="Q124:R124"/>
    <mergeCell ref="W122:X122"/>
    <mergeCell ref="Y122:Z122"/>
    <mergeCell ref="AA122:AB122"/>
    <mergeCell ref="AC122:AD122"/>
    <mergeCell ref="D123:H123"/>
    <mergeCell ref="I123:J123"/>
    <mergeCell ref="M123:N123"/>
    <mergeCell ref="O123:P123"/>
    <mergeCell ref="Q123:R123"/>
    <mergeCell ref="S123:T123"/>
    <mergeCell ref="K124:L124"/>
    <mergeCell ref="S124:T124"/>
    <mergeCell ref="U124:V124"/>
    <mergeCell ref="K123:L123"/>
    <mergeCell ref="U125:V125"/>
    <mergeCell ref="W125:X125"/>
    <mergeCell ref="Y125:Z125"/>
    <mergeCell ref="AA125:AB125"/>
    <mergeCell ref="AC125:AD125"/>
    <mergeCell ref="D126:H126"/>
    <mergeCell ref="I126:J126"/>
    <mergeCell ref="M126:N126"/>
    <mergeCell ref="O126:P126"/>
    <mergeCell ref="Q126:R126"/>
    <mergeCell ref="W124:X124"/>
    <mergeCell ref="Y124:Z124"/>
    <mergeCell ref="AA124:AB124"/>
    <mergeCell ref="AC124:AD124"/>
    <mergeCell ref="D125:H125"/>
    <mergeCell ref="I125:J125"/>
    <mergeCell ref="M125:N125"/>
    <mergeCell ref="O125:P125"/>
    <mergeCell ref="Q125:R125"/>
    <mergeCell ref="S125:T125"/>
    <mergeCell ref="K126:L126"/>
    <mergeCell ref="S126:T126"/>
    <mergeCell ref="U126:V126"/>
    <mergeCell ref="K125:L125"/>
    <mergeCell ref="U127:V127"/>
    <mergeCell ref="W127:X127"/>
    <mergeCell ref="Y127:Z127"/>
    <mergeCell ref="AA127:AB127"/>
    <mergeCell ref="AC127:AD127"/>
    <mergeCell ref="D128:H128"/>
    <mergeCell ref="I128:J128"/>
    <mergeCell ref="M128:N128"/>
    <mergeCell ref="O128:P128"/>
    <mergeCell ref="Q128:R128"/>
    <mergeCell ref="W126:X126"/>
    <mergeCell ref="Y126:Z126"/>
    <mergeCell ref="AA126:AB126"/>
    <mergeCell ref="AC126:AD126"/>
    <mergeCell ref="Y130:Z130"/>
    <mergeCell ref="AA130:AB130"/>
    <mergeCell ref="AC130:AD130"/>
    <mergeCell ref="D127:H127"/>
    <mergeCell ref="I127:J127"/>
    <mergeCell ref="M127:N127"/>
    <mergeCell ref="O127:P127"/>
    <mergeCell ref="Q127:R127"/>
    <mergeCell ref="S127:T127"/>
    <mergeCell ref="K128:L128"/>
    <mergeCell ref="S128:T128"/>
    <mergeCell ref="U128:V128"/>
    <mergeCell ref="K127:L127"/>
    <mergeCell ref="U129:V129"/>
    <mergeCell ref="W129:X129"/>
    <mergeCell ref="Y129:Z129"/>
    <mergeCell ref="AA129:AB129"/>
    <mergeCell ref="AC129:AD129"/>
    <mergeCell ref="D130:H130"/>
    <mergeCell ref="I130:J130"/>
    <mergeCell ref="M130:N130"/>
    <mergeCell ref="O130:P130"/>
    <mergeCell ref="Q130:R130"/>
    <mergeCell ref="W128:X128"/>
    <mergeCell ref="Y128:Z128"/>
    <mergeCell ref="AA128:AB128"/>
    <mergeCell ref="AC128:AD128"/>
    <mergeCell ref="D129:H129"/>
    <mergeCell ref="I129:J129"/>
    <mergeCell ref="M129:N129"/>
    <mergeCell ref="O129:P129"/>
    <mergeCell ref="Q129:R129"/>
    <mergeCell ref="S129:T129"/>
    <mergeCell ref="K130:L130"/>
    <mergeCell ref="S130:T130"/>
    <mergeCell ref="U130:V130"/>
    <mergeCell ref="K129:L129"/>
    <mergeCell ref="D133:H133"/>
    <mergeCell ref="I133:J133"/>
    <mergeCell ref="M133:N133"/>
    <mergeCell ref="O133:P133"/>
    <mergeCell ref="Q133:R133"/>
    <mergeCell ref="S133:T133"/>
    <mergeCell ref="W130:X130"/>
    <mergeCell ref="K134:L134"/>
    <mergeCell ref="K133:L133"/>
    <mergeCell ref="U131:V131"/>
    <mergeCell ref="W131:X131"/>
    <mergeCell ref="Y131:Z131"/>
    <mergeCell ref="AA131:AB131"/>
    <mergeCell ref="AC131:AD131"/>
    <mergeCell ref="D132:H132"/>
    <mergeCell ref="I132:J132"/>
    <mergeCell ref="M132:N132"/>
    <mergeCell ref="O132:P132"/>
    <mergeCell ref="Q132:R132"/>
    <mergeCell ref="D131:H131"/>
    <mergeCell ref="I131:J131"/>
    <mergeCell ref="M131:N131"/>
    <mergeCell ref="O131:P131"/>
    <mergeCell ref="Q131:R131"/>
    <mergeCell ref="S131:T131"/>
    <mergeCell ref="K132:L132"/>
    <mergeCell ref="S132:T132"/>
    <mergeCell ref="U132:V132"/>
    <mergeCell ref="K131:L131"/>
    <mergeCell ref="W132:X132"/>
    <mergeCell ref="Y132:Z132"/>
    <mergeCell ref="AA132:AB132"/>
    <mergeCell ref="AC132:AD132"/>
    <mergeCell ref="B176:AD176"/>
    <mergeCell ref="B177:AD177"/>
    <mergeCell ref="B178:AD178"/>
    <mergeCell ref="B179:AD179"/>
    <mergeCell ref="B180:AD180"/>
    <mergeCell ref="B181:AD181"/>
    <mergeCell ref="S134:T134"/>
    <mergeCell ref="U134:V134"/>
    <mergeCell ref="W134:X134"/>
    <mergeCell ref="Y134:Z134"/>
    <mergeCell ref="AA134:AB134"/>
    <mergeCell ref="AC134:AD134"/>
    <mergeCell ref="U133:V133"/>
    <mergeCell ref="W133:X133"/>
    <mergeCell ref="Y133:Z133"/>
    <mergeCell ref="AA133:AB133"/>
    <mergeCell ref="AC133:AD133"/>
    <mergeCell ref="D134:H134"/>
    <mergeCell ref="I134:J134"/>
    <mergeCell ref="M134:N134"/>
    <mergeCell ref="O134:P134"/>
    <mergeCell ref="Q134:R134"/>
    <mergeCell ref="M159:AD159"/>
    <mergeCell ref="D153:J153"/>
    <mergeCell ref="M153:AD153"/>
    <mergeCell ref="M154:AD154"/>
    <mergeCell ref="C155:J155"/>
    <mergeCell ref="M155:AD155"/>
    <mergeCell ref="D156:J156"/>
    <mergeCell ref="M156:AD156"/>
    <mergeCell ref="D150:J150"/>
  </mergeCells>
  <conditionalFormatting sqref="M35:AD134">
    <cfRule type="expression" dxfId="26" priority="4">
      <formula>$K35=8</formula>
    </cfRule>
  </conditionalFormatting>
  <conditionalFormatting sqref="K35:AB134">
    <cfRule type="expression" dxfId="25" priority="3">
      <formula>$AC35&lt;&gt;""</formula>
    </cfRule>
  </conditionalFormatting>
  <conditionalFormatting sqref="F136:AD136">
    <cfRule type="expression" dxfId="24" priority="2">
      <formula>$AG$136=0</formula>
    </cfRule>
  </conditionalFormatting>
  <conditionalFormatting sqref="D35:AD134 F136:AD136 C174:AD174">
    <cfRule type="expression" dxfId="23" priority="1">
      <formula>$AG$29&gt;1</formula>
    </cfRule>
  </conditionalFormatting>
  <dataValidations count="5">
    <dataValidation type="list" allowBlank="1" showInputMessage="1" showErrorMessage="1" sqref="K35:L134">
      <formula1>$AG$15:$AK$15</formula1>
    </dataValidation>
    <dataValidation type="list" allowBlank="1" showInputMessage="1" showErrorMessage="1" sqref="Q35:R134">
      <formula1>$AH$16:$AP$16</formula1>
    </dataValidation>
    <dataValidation type="list" allowBlank="1" showInputMessage="1" showErrorMessage="1" sqref="S35:T134">
      <formula1>$AG$17:$AM$17</formula1>
    </dataValidation>
    <dataValidation type="list" allowBlank="1" showInputMessage="1" showErrorMessage="1" sqref="U35:V134">
      <formula1>$AG$19:$BE$19</formula1>
    </dataValidation>
    <dataValidation type="list" allowBlank="1" showInputMessage="1" showErrorMessage="1" sqref="AA35:AB134">
      <formula1>$AG$18:$AO$18</formula1>
    </dataValidation>
  </dataValidations>
  <hyperlinks>
    <hyperlink ref="AA9:AD9" location="Índice!B21" display="Índice"/>
    <hyperlink ref="AA12:AD12" location="CNGE_2023_M1_Secc5!A104" display="Pregunta 4"/>
  </hyperlinks>
  <pageMargins left="0.70866141732283472" right="0.70866141732283472" top="0.74803149606299213" bottom="0.74803149606299213" header="0.31496062992125984" footer="0.31496062992125984"/>
  <pageSetup scale="75" orientation="portrait" r:id="rId1"/>
  <headerFooter>
    <oddHeader>&amp;CMódulo 1 Sección V
Complemento 2</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 id="{C425422A-FA13-4D90-A490-9346C0E7998D}">
            <xm:f>CNGE_2023_M1_Secc5!$AM$123&lt;_xlfn.NUMBERVALUE($C35)</xm:f>
            <x14:dxf>
              <fill>
                <patternFill patternType="mediumGray"/>
              </fill>
            </x14:dxf>
          </x14:cfRule>
          <xm:sqref>D35:AD134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EG135"/>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customWidth="1"/>
    <col min="2" max="132" width="3.7109375" customWidth="1"/>
    <col min="133" max="133" width="5.7109375" customWidth="1"/>
    <col min="134" max="134" width="1.7109375" style="97" hidden="1" customWidth="1"/>
    <col min="135" max="137" width="0" hidden="1" customWidth="1"/>
    <col min="138" max="16384" width="5.7109375" hidden="1"/>
  </cols>
  <sheetData>
    <row r="1" spans="1:137" ht="173.25" customHeight="1">
      <c r="A1" s="4"/>
      <c r="B1" s="466" t="s">
        <v>0</v>
      </c>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row>
    <row r="2" spans="1:137" ht="15" customHeight="1">
      <c r="A2" s="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row>
    <row r="3" spans="1:137" ht="45" customHeight="1">
      <c r="A3" s="124"/>
      <c r="B3" s="284" t="s">
        <v>1</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row>
    <row r="4" spans="1:137" ht="15" customHeight="1">
      <c r="A4" s="4"/>
      <c r="B4" s="19"/>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137" ht="45" customHeight="1">
      <c r="A5" s="4"/>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246"/>
      <c r="DQ5" s="246"/>
      <c r="DR5" s="246"/>
      <c r="DS5" s="246"/>
      <c r="DT5" s="246"/>
      <c r="DU5" s="246"/>
      <c r="DV5" s="246"/>
      <c r="DW5" s="246"/>
      <c r="DX5" s="246"/>
      <c r="DY5" s="246"/>
      <c r="DZ5" s="246"/>
      <c r="EA5" s="246"/>
      <c r="EB5" s="246"/>
    </row>
    <row r="6" spans="1:137" ht="15" customHeight="1">
      <c r="A6" s="4"/>
      <c r="B6" s="20"/>
      <c r="C6" s="20"/>
      <c r="D6" s="20"/>
      <c r="E6" s="20"/>
      <c r="F6" s="20"/>
      <c r="G6" s="20"/>
      <c r="H6" s="20"/>
      <c r="I6" s="20"/>
      <c r="J6" s="20"/>
      <c r="K6" s="20"/>
      <c r="L6" s="20"/>
      <c r="M6" s="20"/>
      <c r="N6" s="20"/>
      <c r="O6" s="20"/>
      <c r="P6" s="20"/>
      <c r="Q6" s="20"/>
      <c r="R6" s="20"/>
      <c r="S6" s="20"/>
      <c r="T6" s="20"/>
      <c r="U6" s="20"/>
      <c r="V6" s="20"/>
      <c r="W6" s="20"/>
      <c r="X6" s="20"/>
      <c r="Y6" s="20"/>
      <c r="Z6" s="20"/>
      <c r="AA6" s="20"/>
      <c r="AB6" s="20"/>
    </row>
    <row r="7" spans="1:137" ht="60" customHeight="1">
      <c r="A7" s="3"/>
      <c r="B7" s="246" t="s">
        <v>484</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row>
    <row r="8" spans="1:137" ht="15" customHeight="1">
      <c r="A8" s="3"/>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row>
    <row r="9" spans="1:137" ht="15" customHeight="1" thickBot="1">
      <c r="A9" s="124"/>
      <c r="B9" s="2" t="s">
        <v>3</v>
      </c>
      <c r="C9" s="1"/>
      <c r="D9" s="1"/>
      <c r="E9" s="1"/>
      <c r="F9" s="1"/>
      <c r="G9" s="1"/>
      <c r="H9" s="1"/>
      <c r="I9" s="1"/>
      <c r="J9" s="1"/>
      <c r="K9" s="1"/>
      <c r="L9" s="1"/>
      <c r="M9" s="1"/>
      <c r="N9" s="2" t="s">
        <v>4</v>
      </c>
      <c r="O9" s="1"/>
      <c r="DD9" s="125"/>
      <c r="DE9" s="125"/>
      <c r="DF9" s="125"/>
      <c r="DG9" s="125"/>
      <c r="DH9" s="125"/>
      <c r="DI9" s="125"/>
      <c r="DJ9" s="125"/>
      <c r="DK9" s="125"/>
      <c r="DL9" s="125"/>
      <c r="DM9" s="125"/>
      <c r="DN9" s="125"/>
      <c r="DO9" s="125"/>
      <c r="DP9" s="125"/>
      <c r="DQ9" s="125"/>
      <c r="DR9" s="125"/>
      <c r="DS9" s="125"/>
      <c r="DT9" s="125"/>
      <c r="DU9" s="125"/>
      <c r="DV9" s="125"/>
      <c r="DW9" s="125"/>
      <c r="DX9" s="125"/>
      <c r="DY9" s="479" t="s">
        <v>2</v>
      </c>
      <c r="DZ9" s="479"/>
      <c r="EA9" s="479"/>
      <c r="EB9" s="479"/>
    </row>
    <row r="10" spans="1:137" ht="15" customHeight="1" thickBot="1">
      <c r="A10" s="124"/>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2"/>
      <c r="Q10" s="2"/>
      <c r="R10" s="2"/>
      <c r="S10" s="2"/>
      <c r="T10" s="2"/>
      <c r="U10" s="2"/>
      <c r="V10" s="2"/>
      <c r="W10" s="2"/>
      <c r="X10" s="2"/>
      <c r="Y10" s="2"/>
      <c r="Z10" s="2"/>
      <c r="AA10" s="2"/>
      <c r="AB10" s="2"/>
      <c r="AC10" s="2"/>
      <c r="AD10" s="2"/>
      <c r="AE10" s="2"/>
      <c r="AF10" s="2"/>
    </row>
    <row r="11" spans="1:137" ht="15" customHeight="1">
      <c r="A11" s="124"/>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137" ht="15" customHeight="1">
      <c r="A12" s="4"/>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DD12" s="126"/>
      <c r="DE12" s="127"/>
      <c r="DF12" s="127"/>
      <c r="DG12" s="127"/>
      <c r="DH12" s="127"/>
      <c r="DI12" s="127"/>
      <c r="DJ12" s="127"/>
      <c r="DK12" s="127"/>
      <c r="DL12" s="127"/>
      <c r="DM12" s="127"/>
      <c r="DN12" s="127"/>
      <c r="DO12" s="127"/>
      <c r="DP12" s="127"/>
      <c r="DQ12" s="127"/>
      <c r="DR12" s="127"/>
      <c r="DS12" s="127"/>
      <c r="DT12" s="127"/>
      <c r="DU12" s="127"/>
      <c r="DV12" s="127"/>
      <c r="DW12" s="127"/>
      <c r="DX12" s="127"/>
      <c r="DY12" s="464" t="s">
        <v>476</v>
      </c>
      <c r="DZ12" s="464"/>
      <c r="EA12" s="464"/>
      <c r="EB12" s="464"/>
    </row>
    <row r="13" spans="1:137" ht="15" customHeight="1">
      <c r="A13" s="4"/>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1:137" ht="15" customHeight="1">
      <c r="A14" s="74"/>
      <c r="B14" s="346" t="s">
        <v>379</v>
      </c>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8"/>
      <c r="EE14" t="s">
        <v>1646</v>
      </c>
    </row>
    <row r="15" spans="1:137" ht="15" customHeight="1">
      <c r="A15" s="8"/>
      <c r="B15" s="128"/>
      <c r="C15" s="285" t="s">
        <v>846</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c r="CA15" s="285"/>
      <c r="CB15" s="285"/>
      <c r="CC15" s="285"/>
      <c r="CD15" s="285"/>
      <c r="CE15" s="285"/>
      <c r="CF15" s="285"/>
      <c r="CG15" s="285"/>
      <c r="CH15" s="285"/>
      <c r="CI15" s="285"/>
      <c r="CJ15" s="285"/>
      <c r="CK15" s="285"/>
      <c r="CL15" s="285"/>
      <c r="CM15" s="285"/>
      <c r="CN15" s="285"/>
      <c r="CO15" s="285"/>
      <c r="CP15" s="285"/>
      <c r="CQ15" s="285"/>
      <c r="CR15" s="285"/>
      <c r="CS15" s="285"/>
      <c r="CT15" s="285"/>
      <c r="CU15" s="285"/>
      <c r="CV15" s="285"/>
      <c r="CW15" s="285"/>
      <c r="CX15" s="285"/>
      <c r="CY15" s="285"/>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6"/>
      <c r="EF15" t="s">
        <v>1503</v>
      </c>
      <c r="EG15" t="s">
        <v>1504</v>
      </c>
    </row>
    <row r="16" spans="1:137" ht="15" customHeight="1">
      <c r="A16" s="8"/>
      <c r="B16" s="128"/>
      <c r="C16" s="340" t="s">
        <v>1420</v>
      </c>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340"/>
      <c r="DI16" s="340"/>
      <c r="DJ16" s="340"/>
      <c r="DK16" s="340"/>
      <c r="DL16" s="340"/>
      <c r="DM16" s="340"/>
      <c r="DN16" s="340"/>
      <c r="DO16" s="340"/>
      <c r="DP16" s="340"/>
      <c r="DQ16" s="340"/>
      <c r="DR16" s="340"/>
      <c r="DS16" s="340"/>
      <c r="DT16" s="340"/>
      <c r="DU16" s="340"/>
      <c r="DV16" s="340"/>
      <c r="DW16" s="340"/>
      <c r="DX16" s="340"/>
      <c r="DY16" s="340"/>
      <c r="DZ16" s="340"/>
      <c r="EA16" s="340"/>
      <c r="EB16" s="343"/>
    </row>
    <row r="17" spans="1:136" ht="15" customHeight="1">
      <c r="A17" s="8"/>
      <c r="B17" s="128"/>
      <c r="C17" s="340" t="s">
        <v>487</v>
      </c>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3"/>
    </row>
    <row r="18" spans="1:136" ht="15" customHeight="1">
      <c r="A18" s="8"/>
      <c r="B18" s="128"/>
      <c r="C18" s="340" t="s">
        <v>488</v>
      </c>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3"/>
    </row>
    <row r="19" spans="1:136" ht="15" customHeight="1">
      <c r="A19" s="8"/>
      <c r="B19" s="128"/>
      <c r="C19" s="340" t="s">
        <v>489</v>
      </c>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340"/>
      <c r="DI19" s="340"/>
      <c r="DJ19" s="340"/>
      <c r="DK19" s="340"/>
      <c r="DL19" s="340"/>
      <c r="DM19" s="340"/>
      <c r="DN19" s="340"/>
      <c r="DO19" s="340"/>
      <c r="DP19" s="340"/>
      <c r="DQ19" s="340"/>
      <c r="DR19" s="340"/>
      <c r="DS19" s="340"/>
      <c r="DT19" s="340"/>
      <c r="DU19" s="340"/>
      <c r="DV19" s="340"/>
      <c r="DW19" s="340"/>
      <c r="DX19" s="340"/>
      <c r="DY19" s="340"/>
      <c r="DZ19" s="340"/>
      <c r="EA19" s="340"/>
      <c r="EB19" s="343"/>
    </row>
    <row r="20" spans="1:136" ht="15" customHeight="1">
      <c r="A20" s="8"/>
      <c r="B20" s="129"/>
      <c r="C20" s="349" t="s">
        <v>490</v>
      </c>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c r="DO20" s="349"/>
      <c r="DP20" s="349"/>
      <c r="DQ20" s="349"/>
      <c r="DR20" s="349"/>
      <c r="DS20" s="349"/>
      <c r="DT20" s="349"/>
      <c r="DU20" s="349"/>
      <c r="DV20" s="349"/>
      <c r="DW20" s="349"/>
      <c r="DX20" s="349"/>
      <c r="DY20" s="349"/>
      <c r="DZ20" s="349"/>
      <c r="EA20" s="349"/>
      <c r="EB20" s="350"/>
    </row>
    <row r="21" spans="1:136" ht="15" customHeight="1">
      <c r="A21" s="74"/>
      <c r="EE21" t="s">
        <v>1507</v>
      </c>
      <c r="EF21" t="s">
        <v>1508</v>
      </c>
    </row>
    <row r="22" spans="1:136" ht="15" customHeight="1">
      <c r="C22" s="401" t="s">
        <v>464</v>
      </c>
      <c r="D22" s="402"/>
      <c r="E22" s="402"/>
      <c r="F22" s="402"/>
      <c r="G22" s="403"/>
      <c r="H22" s="467" t="s">
        <v>465</v>
      </c>
      <c r="I22" s="468"/>
      <c r="J22" s="473" t="s">
        <v>491</v>
      </c>
      <c r="K22" s="474"/>
      <c r="L22" s="325" t="s">
        <v>104</v>
      </c>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84" t="s">
        <v>485</v>
      </c>
      <c r="EE22">
        <f>COUNTBLANK(J25:EB124)</f>
        <v>12300</v>
      </c>
      <c r="EF22">
        <v>12300</v>
      </c>
    </row>
    <row r="23" spans="1:136" ht="240" customHeight="1">
      <c r="C23" s="432"/>
      <c r="D23" s="433"/>
      <c r="E23" s="433"/>
      <c r="F23" s="433"/>
      <c r="G23" s="434"/>
      <c r="H23" s="469"/>
      <c r="I23" s="470"/>
      <c r="J23" s="475"/>
      <c r="K23" s="476"/>
      <c r="L23" s="130" t="str">
        <f>IF(CNGE_2023_M1_Secc5!D434="","",CNGE_2023_M1_Secc5!D434)</f>
        <v/>
      </c>
      <c r="M23" s="130" t="str">
        <f>IF(CNGE_2023_M1_Secc5!D435="","",CNGE_2023_M1_Secc5!D435)</f>
        <v/>
      </c>
      <c r="N23" s="130" t="str">
        <f>IF(CNGE_2023_M1_Secc5!D436="","",CNGE_2023_M1_Secc5!D436)</f>
        <v/>
      </c>
      <c r="O23" s="130" t="str">
        <f>IF(CNGE_2023_M1_Secc5!D437="","",CNGE_2023_M1_Secc5!D437)</f>
        <v/>
      </c>
      <c r="P23" s="130" t="str">
        <f>IF(CNGE_2023_M1_Secc5!D438="","",CNGE_2023_M1_Secc5!D438)</f>
        <v/>
      </c>
      <c r="Q23" s="130" t="str">
        <f>IF(CNGE_2023_M1_Secc5!D439="","",CNGE_2023_M1_Secc5!D439)</f>
        <v/>
      </c>
      <c r="R23" s="130" t="str">
        <f>IF(CNGE_2023_M1_Secc5!D440="","",CNGE_2023_M1_Secc5!D440)</f>
        <v/>
      </c>
      <c r="S23" s="130" t="str">
        <f>IF(CNGE_2023_M1_Secc5!D441="","",CNGE_2023_M1_Secc5!D441)</f>
        <v/>
      </c>
      <c r="T23" s="130" t="str">
        <f>IF(CNGE_2023_M1_Secc5!D442="","",CNGE_2023_M1_Secc5!D442)</f>
        <v/>
      </c>
      <c r="U23" s="130" t="str">
        <f>IF(CNGE_2023_M1_Secc5!D443="","",CNGE_2023_M1_Secc5!D443)</f>
        <v/>
      </c>
      <c r="V23" s="130" t="str">
        <f>IF(CNGE_2023_M1_Secc5!D444="","",CNGE_2023_M1_Secc5!D444)</f>
        <v/>
      </c>
      <c r="W23" s="130" t="str">
        <f>IF(CNGE_2023_M1_Secc5!D445="","",CNGE_2023_M1_Secc5!D445)</f>
        <v/>
      </c>
      <c r="X23" s="130" t="str">
        <f>IF(CNGE_2023_M1_Secc5!D446="","",CNGE_2023_M1_Secc5!D446)</f>
        <v/>
      </c>
      <c r="Y23" s="130" t="str">
        <f>IF(CNGE_2023_M1_Secc5!D447="","",CNGE_2023_M1_Secc5!D447)</f>
        <v/>
      </c>
      <c r="Z23" s="130" t="str">
        <f>IF(CNGE_2023_M1_Secc5!D448="","",CNGE_2023_M1_Secc5!D448)</f>
        <v/>
      </c>
      <c r="AA23" s="130" t="str">
        <f>IF(CNGE_2023_M1_Secc5!D449="","",CNGE_2023_M1_Secc5!D449)</f>
        <v/>
      </c>
      <c r="AB23" s="130" t="str">
        <f>IF(CNGE_2023_M1_Secc5!D450="","",CNGE_2023_M1_Secc5!D450)</f>
        <v/>
      </c>
      <c r="AC23" s="130" t="str">
        <f>IF(CNGE_2023_M1_Secc5!D451="","",CNGE_2023_M1_Secc5!D451)</f>
        <v/>
      </c>
      <c r="AD23" s="130" t="str">
        <f>IF(CNGE_2023_M1_Secc5!D452="","",CNGE_2023_M1_Secc5!D452)</f>
        <v/>
      </c>
      <c r="AE23" s="130" t="str">
        <f>IF(CNGE_2023_M1_Secc5!D453="","",CNGE_2023_M1_Secc5!D453)</f>
        <v/>
      </c>
      <c r="AF23" s="130" t="str">
        <f>IF(CNGE_2023_M1_Secc5!D454="","",CNGE_2023_M1_Secc5!D454)</f>
        <v/>
      </c>
      <c r="AG23" s="130" t="str">
        <f>IF(CNGE_2023_M1_Secc5!D455="","",CNGE_2023_M1_Secc5!D455)</f>
        <v/>
      </c>
      <c r="AH23" s="130" t="str">
        <f>IF(CNGE_2023_M1_Secc5!D456="","",CNGE_2023_M1_Secc5!D456)</f>
        <v/>
      </c>
      <c r="AI23" s="130" t="str">
        <f>IF(CNGE_2023_M1_Secc5!D457="","",CNGE_2023_M1_Secc5!D457)</f>
        <v/>
      </c>
      <c r="AJ23" s="130" t="str">
        <f>IF(CNGE_2023_M1_Secc5!D458="","",CNGE_2023_M1_Secc5!D458)</f>
        <v/>
      </c>
      <c r="AK23" s="130" t="str">
        <f>IF(CNGE_2023_M1_Secc5!D459="","",CNGE_2023_M1_Secc5!D459)</f>
        <v/>
      </c>
      <c r="AL23" s="130" t="str">
        <f>IF(CNGE_2023_M1_Secc5!D460="","",CNGE_2023_M1_Secc5!D460)</f>
        <v/>
      </c>
      <c r="AM23" s="130" t="str">
        <f>IF(CNGE_2023_M1_Secc5!D461="","",CNGE_2023_M1_Secc5!D461)</f>
        <v/>
      </c>
      <c r="AN23" s="130" t="str">
        <f>IF(CNGE_2023_M1_Secc5!D462="","",CNGE_2023_M1_Secc5!D462)</f>
        <v/>
      </c>
      <c r="AO23" s="130" t="str">
        <f>IF(CNGE_2023_M1_Secc5!D463="","",CNGE_2023_M1_Secc5!D463)</f>
        <v/>
      </c>
      <c r="AP23" s="130" t="str">
        <f>IF(CNGE_2023_M1_Secc5!D464="","",CNGE_2023_M1_Secc5!D464)</f>
        <v/>
      </c>
      <c r="AQ23" s="130" t="str">
        <f>IF(CNGE_2023_M1_Secc5!D465="","",CNGE_2023_M1_Secc5!D465)</f>
        <v/>
      </c>
      <c r="AR23" s="130" t="str">
        <f>IF(CNGE_2023_M1_Secc5!D466="","",CNGE_2023_M1_Secc5!D466)</f>
        <v/>
      </c>
      <c r="AS23" s="130" t="str">
        <f>IF(CNGE_2023_M1_Secc5!D467="","",CNGE_2023_M1_Secc5!D467)</f>
        <v/>
      </c>
      <c r="AT23" s="130" t="str">
        <f>IF(CNGE_2023_M1_Secc5!D468="","",CNGE_2023_M1_Secc5!D468)</f>
        <v/>
      </c>
      <c r="AU23" s="130" t="str">
        <f>IF(CNGE_2023_M1_Secc5!D469="","",CNGE_2023_M1_Secc5!D469)</f>
        <v/>
      </c>
      <c r="AV23" s="130" t="str">
        <f>IF(CNGE_2023_M1_Secc5!D470="","",CNGE_2023_M1_Secc5!D470)</f>
        <v/>
      </c>
      <c r="AW23" s="130" t="str">
        <f>IF(CNGE_2023_M1_Secc5!D471="","",CNGE_2023_M1_Secc5!D471)</f>
        <v/>
      </c>
      <c r="AX23" s="130" t="str">
        <f>IF(CNGE_2023_M1_Secc5!D472="","",CNGE_2023_M1_Secc5!D472)</f>
        <v/>
      </c>
      <c r="AY23" s="130" t="str">
        <f>IF(CNGE_2023_M1_Secc5!D473="","",CNGE_2023_M1_Secc5!D473)</f>
        <v/>
      </c>
      <c r="AZ23" s="130" t="str">
        <f>IF(CNGE_2023_M1_Secc5!D474="","",CNGE_2023_M1_Secc5!D474)</f>
        <v/>
      </c>
      <c r="BA23" s="130" t="str">
        <f>IF(CNGE_2023_M1_Secc5!D475="","",CNGE_2023_M1_Secc5!D475)</f>
        <v/>
      </c>
      <c r="BB23" s="130" t="str">
        <f>IF(CNGE_2023_M1_Secc5!D476="","",CNGE_2023_M1_Secc5!D476)</f>
        <v/>
      </c>
      <c r="BC23" s="130" t="str">
        <f>IF(CNGE_2023_M1_Secc5!D477="","",CNGE_2023_M1_Secc5!D477)</f>
        <v/>
      </c>
      <c r="BD23" s="130" t="str">
        <f>IF(CNGE_2023_M1_Secc5!D478="","",CNGE_2023_M1_Secc5!D478)</f>
        <v/>
      </c>
      <c r="BE23" s="130" t="str">
        <f>IF(CNGE_2023_M1_Secc5!D479="","",CNGE_2023_M1_Secc5!D479)</f>
        <v/>
      </c>
      <c r="BF23" s="130" t="str">
        <f>IF(CNGE_2023_M1_Secc5!D480="","",CNGE_2023_M1_Secc5!D480)</f>
        <v/>
      </c>
      <c r="BG23" s="130" t="str">
        <f>IF(CNGE_2023_M1_Secc5!D481="","",CNGE_2023_M1_Secc5!D481)</f>
        <v/>
      </c>
      <c r="BH23" s="130" t="str">
        <f>IF(CNGE_2023_M1_Secc5!D482="","",CNGE_2023_M1_Secc5!D482)</f>
        <v/>
      </c>
      <c r="BI23" s="130" t="str">
        <f>IF(CNGE_2023_M1_Secc5!D483="","",CNGE_2023_M1_Secc5!D483)</f>
        <v/>
      </c>
      <c r="BJ23" s="130" t="str">
        <f>IF(CNGE_2023_M1_Secc5!D484="","",CNGE_2023_M1_Secc5!D484)</f>
        <v/>
      </c>
      <c r="BK23" s="130" t="str">
        <f>IF(CNGE_2023_M1_Secc5!D485="","",CNGE_2023_M1_Secc5!D485)</f>
        <v/>
      </c>
      <c r="BL23" s="130" t="str">
        <f>IF(CNGE_2023_M1_Secc5!D486="","",CNGE_2023_M1_Secc5!D486)</f>
        <v/>
      </c>
      <c r="BM23" s="130" t="str">
        <f>IF(CNGE_2023_M1_Secc5!D487="","",CNGE_2023_M1_Secc5!D487)</f>
        <v/>
      </c>
      <c r="BN23" s="130" t="str">
        <f>IF(CNGE_2023_M1_Secc5!D488="","",CNGE_2023_M1_Secc5!D488)</f>
        <v/>
      </c>
      <c r="BO23" s="130" t="str">
        <f>IF(CNGE_2023_M1_Secc5!D489="","",CNGE_2023_M1_Secc5!D489)</f>
        <v/>
      </c>
      <c r="BP23" s="130" t="str">
        <f>IF(CNGE_2023_M1_Secc5!D490="","",CNGE_2023_M1_Secc5!D490)</f>
        <v/>
      </c>
      <c r="BQ23" s="130" t="str">
        <f>IF(CNGE_2023_M1_Secc5!D491="","",CNGE_2023_M1_Secc5!D491)</f>
        <v/>
      </c>
      <c r="BR23" s="130" t="str">
        <f>IF(CNGE_2023_M1_Secc5!D492="","",CNGE_2023_M1_Secc5!D492)</f>
        <v/>
      </c>
      <c r="BS23" s="130" t="str">
        <f>IF(CNGE_2023_M1_Secc5!D493="","",CNGE_2023_M1_Secc5!D493)</f>
        <v/>
      </c>
      <c r="BT23" s="130" t="str">
        <f>IF(CNGE_2023_M1_Secc5!D494="","",CNGE_2023_M1_Secc5!D494)</f>
        <v/>
      </c>
      <c r="BU23" s="130" t="str">
        <f>IF(CNGE_2023_M1_Secc5!D495="","",CNGE_2023_M1_Secc5!D495)</f>
        <v/>
      </c>
      <c r="BV23" s="130" t="str">
        <f>IF(CNGE_2023_M1_Secc5!D496="","",CNGE_2023_M1_Secc5!D496)</f>
        <v/>
      </c>
      <c r="BW23" s="130" t="str">
        <f>IF(CNGE_2023_M1_Secc5!D497="","",CNGE_2023_M1_Secc5!D497)</f>
        <v/>
      </c>
      <c r="BX23" s="130" t="str">
        <f>IF(CNGE_2023_M1_Secc5!D498="","",CNGE_2023_M1_Secc5!D498)</f>
        <v/>
      </c>
      <c r="BY23" s="130" t="str">
        <f>IF(CNGE_2023_M1_Secc5!D499="","",CNGE_2023_M1_Secc5!D499)</f>
        <v/>
      </c>
      <c r="BZ23" s="130" t="str">
        <f>IF(CNGE_2023_M1_Secc5!D500="","",CNGE_2023_M1_Secc5!D500)</f>
        <v/>
      </c>
      <c r="CA23" s="130" t="str">
        <f>IF(CNGE_2023_M1_Secc5!D501="","",CNGE_2023_M1_Secc5!D501)</f>
        <v/>
      </c>
      <c r="CB23" s="130" t="str">
        <f>IF(CNGE_2023_M1_Secc5!D502="","",CNGE_2023_M1_Secc5!D502)</f>
        <v/>
      </c>
      <c r="CC23" s="130" t="str">
        <f>IF(CNGE_2023_M1_Secc5!D503="","",CNGE_2023_M1_Secc5!D503)</f>
        <v/>
      </c>
      <c r="CD23" s="130" t="str">
        <f>IF(CNGE_2023_M1_Secc5!D504="","",CNGE_2023_M1_Secc5!D504)</f>
        <v/>
      </c>
      <c r="CE23" s="130" t="str">
        <f>IF(CNGE_2023_M1_Secc5!D505="","",CNGE_2023_M1_Secc5!D505)</f>
        <v/>
      </c>
      <c r="CF23" s="130" t="str">
        <f>IF(CNGE_2023_M1_Secc5!D506="","",CNGE_2023_M1_Secc5!D506)</f>
        <v/>
      </c>
      <c r="CG23" s="130" t="str">
        <f>IF(CNGE_2023_M1_Secc5!D507="","",CNGE_2023_M1_Secc5!D507)</f>
        <v/>
      </c>
      <c r="CH23" s="130" t="str">
        <f>IF(CNGE_2023_M1_Secc5!D508="","",CNGE_2023_M1_Secc5!D508)</f>
        <v/>
      </c>
      <c r="CI23" s="130" t="str">
        <f>IF(CNGE_2023_M1_Secc5!D509="","",CNGE_2023_M1_Secc5!D509)</f>
        <v/>
      </c>
      <c r="CJ23" s="130" t="str">
        <f>IF(CNGE_2023_M1_Secc5!D510="","",CNGE_2023_M1_Secc5!D510)</f>
        <v/>
      </c>
      <c r="CK23" s="130" t="str">
        <f>IF(CNGE_2023_M1_Secc5!D511="","",CNGE_2023_M1_Secc5!D511)</f>
        <v/>
      </c>
      <c r="CL23" s="130" t="str">
        <f>IF(CNGE_2023_M1_Secc5!D512="","",CNGE_2023_M1_Secc5!D512)</f>
        <v/>
      </c>
      <c r="CM23" s="130" t="str">
        <f>IF(CNGE_2023_M1_Secc5!D513="","",CNGE_2023_M1_Secc5!D513)</f>
        <v/>
      </c>
      <c r="CN23" s="130" t="str">
        <f>IF(CNGE_2023_M1_Secc5!D514="","",CNGE_2023_M1_Secc5!D514)</f>
        <v/>
      </c>
      <c r="CO23" s="130" t="str">
        <f>IF(CNGE_2023_M1_Secc5!D515="","",CNGE_2023_M1_Secc5!D515)</f>
        <v/>
      </c>
      <c r="CP23" s="130" t="str">
        <f>IF(CNGE_2023_M1_Secc5!D516="","",CNGE_2023_M1_Secc5!D516)</f>
        <v/>
      </c>
      <c r="CQ23" s="130" t="str">
        <f>IF(CNGE_2023_M1_Secc5!D517="","",CNGE_2023_M1_Secc5!D517)</f>
        <v/>
      </c>
      <c r="CR23" s="130" t="str">
        <f>IF(CNGE_2023_M1_Secc5!D518="","",CNGE_2023_M1_Secc5!D518)</f>
        <v/>
      </c>
      <c r="CS23" s="130" t="str">
        <f>IF(CNGE_2023_M1_Secc5!D519="","",CNGE_2023_M1_Secc5!D519)</f>
        <v/>
      </c>
      <c r="CT23" s="130" t="str">
        <f>IF(CNGE_2023_M1_Secc5!D520="","",CNGE_2023_M1_Secc5!D520)</f>
        <v/>
      </c>
      <c r="CU23" s="130" t="str">
        <f>IF(CNGE_2023_M1_Secc5!D521="","",CNGE_2023_M1_Secc5!D521)</f>
        <v/>
      </c>
      <c r="CV23" s="130" t="str">
        <f>IF(CNGE_2023_M1_Secc5!D522="","",CNGE_2023_M1_Secc5!D522)</f>
        <v/>
      </c>
      <c r="CW23" s="130" t="str">
        <f>IF(CNGE_2023_M1_Secc5!D523="","",CNGE_2023_M1_Secc5!D523)</f>
        <v/>
      </c>
      <c r="CX23" s="130" t="str">
        <f>IF(CNGE_2023_M1_Secc5!D524="","",CNGE_2023_M1_Secc5!D524)</f>
        <v/>
      </c>
      <c r="CY23" s="130" t="str">
        <f>IF(CNGE_2023_M1_Secc5!D525="","",CNGE_2023_M1_Secc5!D525)</f>
        <v/>
      </c>
      <c r="CZ23" s="130" t="str">
        <f>IF(CNGE_2023_M1_Secc5!D526="","",CNGE_2023_M1_Secc5!D526)</f>
        <v/>
      </c>
      <c r="DA23" s="130" t="str">
        <f>IF(CNGE_2023_M1_Secc5!D527="","",CNGE_2023_M1_Secc5!D527)</f>
        <v/>
      </c>
      <c r="DB23" s="130" t="str">
        <f>IF(CNGE_2023_M1_Secc5!D528="","",CNGE_2023_M1_Secc5!D528)</f>
        <v/>
      </c>
      <c r="DC23" s="130" t="str">
        <f>IF(CNGE_2023_M1_Secc5!D529="","",CNGE_2023_M1_Secc5!D529)</f>
        <v/>
      </c>
      <c r="DD23" s="130" t="str">
        <f>IF(CNGE_2023_M1_Secc5!D530="","",CNGE_2023_M1_Secc5!D530)</f>
        <v/>
      </c>
      <c r="DE23" s="130" t="str">
        <f>IF(CNGE_2023_M1_Secc5!D531="","",CNGE_2023_M1_Secc5!D531)</f>
        <v/>
      </c>
      <c r="DF23" s="130" t="str">
        <f>IF(CNGE_2023_M1_Secc5!D532="","",CNGE_2023_M1_Secc5!D532)</f>
        <v/>
      </c>
      <c r="DG23" s="130" t="str">
        <f>IF(CNGE_2023_M1_Secc5!D533="","",CNGE_2023_M1_Secc5!D533)</f>
        <v/>
      </c>
      <c r="DH23" s="130" t="str">
        <f>IF(CNGE_2023_M1_Secc5!D534="","",CNGE_2023_M1_Secc5!D534)</f>
        <v/>
      </c>
      <c r="DI23" s="130" t="str">
        <f>IF(CNGE_2023_M1_Secc5!D535="","",CNGE_2023_M1_Secc5!D535)</f>
        <v/>
      </c>
      <c r="DJ23" s="130" t="str">
        <f>IF(CNGE_2023_M1_Secc5!D536="","",CNGE_2023_M1_Secc5!D536)</f>
        <v/>
      </c>
      <c r="DK23" s="130" t="str">
        <f>IF(CNGE_2023_M1_Secc5!D537="","",CNGE_2023_M1_Secc5!D537)</f>
        <v/>
      </c>
      <c r="DL23" s="130" t="str">
        <f>IF(CNGE_2023_M1_Secc5!D538="","",CNGE_2023_M1_Secc5!D538)</f>
        <v/>
      </c>
      <c r="DM23" s="130" t="str">
        <f>IF(CNGE_2023_M1_Secc5!D539="","",CNGE_2023_M1_Secc5!D539)</f>
        <v/>
      </c>
      <c r="DN23" s="130" t="str">
        <f>IF(CNGE_2023_M1_Secc5!D540="","",CNGE_2023_M1_Secc5!D540)</f>
        <v/>
      </c>
      <c r="DO23" s="130" t="str">
        <f>IF(CNGE_2023_M1_Secc5!D541="","",CNGE_2023_M1_Secc5!D541)</f>
        <v/>
      </c>
      <c r="DP23" s="130" t="str">
        <f>IF(CNGE_2023_M1_Secc5!D542="","",CNGE_2023_M1_Secc5!D542)</f>
        <v/>
      </c>
      <c r="DQ23" s="130" t="str">
        <f>IF(CNGE_2023_M1_Secc5!D543="","",CNGE_2023_M1_Secc5!D543)</f>
        <v/>
      </c>
      <c r="DR23" s="130" t="str">
        <f>IF(CNGE_2023_M1_Secc5!D544="","",CNGE_2023_M1_Secc5!D544)</f>
        <v/>
      </c>
      <c r="DS23" s="130" t="str">
        <f>IF(CNGE_2023_M1_Secc5!D545="","",CNGE_2023_M1_Secc5!D545)</f>
        <v/>
      </c>
      <c r="DT23" s="130" t="str">
        <f>IF(CNGE_2023_M1_Secc5!D546="","",CNGE_2023_M1_Secc5!D546)</f>
        <v/>
      </c>
      <c r="DU23" s="130" t="str">
        <f>IF(CNGE_2023_M1_Secc5!D547="","",CNGE_2023_M1_Secc5!D547)</f>
        <v/>
      </c>
      <c r="DV23" s="130" t="str">
        <f>IF(CNGE_2023_M1_Secc5!D548="","",CNGE_2023_M1_Secc5!D548)</f>
        <v/>
      </c>
      <c r="DW23" s="130" t="str">
        <f>IF(CNGE_2023_M1_Secc5!D549="","",CNGE_2023_M1_Secc5!D549)</f>
        <v/>
      </c>
      <c r="DX23" s="130" t="str">
        <f>IF(CNGE_2023_M1_Secc5!D550="","",CNGE_2023_M1_Secc5!D550)</f>
        <v/>
      </c>
      <c r="DY23" s="130" t="str">
        <f>IF(CNGE_2023_M1_Secc5!D551="","",CNGE_2023_M1_Secc5!D551)</f>
        <v/>
      </c>
      <c r="DZ23" s="130" t="str">
        <f>IF(CNGE_2023_M1_Secc5!D552="","",CNGE_2023_M1_Secc5!D552)</f>
        <v/>
      </c>
      <c r="EA23" s="130" t="str">
        <f>IF(CNGE_2023_M1_Secc5!D553="","",CNGE_2023_M1_Secc5!D553)</f>
        <v/>
      </c>
      <c r="EB23" s="384"/>
    </row>
    <row r="24" spans="1:136" ht="15" customHeight="1">
      <c r="C24" s="404"/>
      <c r="D24" s="405"/>
      <c r="E24" s="405"/>
      <c r="F24" s="405"/>
      <c r="G24" s="406"/>
      <c r="H24" s="471"/>
      <c r="I24" s="472"/>
      <c r="J24" s="477"/>
      <c r="K24" s="478"/>
      <c r="L24" s="64" t="s">
        <v>68</v>
      </c>
      <c r="M24" s="64" t="s">
        <v>69</v>
      </c>
      <c r="N24" s="64" t="s">
        <v>70</v>
      </c>
      <c r="O24" s="64" t="s">
        <v>71</v>
      </c>
      <c r="P24" s="64" t="s">
        <v>72</v>
      </c>
      <c r="Q24" s="64" t="s">
        <v>73</v>
      </c>
      <c r="R24" s="64" t="s">
        <v>74</v>
      </c>
      <c r="S24" s="64" t="s">
        <v>75</v>
      </c>
      <c r="T24" s="64" t="s">
        <v>76</v>
      </c>
      <c r="U24" s="64" t="s">
        <v>77</v>
      </c>
      <c r="V24" s="64" t="s">
        <v>78</v>
      </c>
      <c r="W24" s="64" t="s">
        <v>79</v>
      </c>
      <c r="X24" s="64" t="s">
        <v>80</v>
      </c>
      <c r="Y24" s="64" t="s">
        <v>81</v>
      </c>
      <c r="Z24" s="64" t="s">
        <v>82</v>
      </c>
      <c r="AA24" s="64" t="s">
        <v>83</v>
      </c>
      <c r="AB24" s="64" t="s">
        <v>84</v>
      </c>
      <c r="AC24" s="64" t="s">
        <v>85</v>
      </c>
      <c r="AD24" s="64" t="s">
        <v>86</v>
      </c>
      <c r="AE24" s="64" t="s">
        <v>87</v>
      </c>
      <c r="AF24" s="64" t="s">
        <v>88</v>
      </c>
      <c r="AG24" s="64" t="s">
        <v>89</v>
      </c>
      <c r="AH24" s="64" t="s">
        <v>90</v>
      </c>
      <c r="AI24" s="64" t="s">
        <v>91</v>
      </c>
      <c r="AJ24" s="64" t="s">
        <v>92</v>
      </c>
      <c r="AK24" s="64" t="s">
        <v>93</v>
      </c>
      <c r="AL24" s="64" t="s">
        <v>94</v>
      </c>
      <c r="AM24" s="64" t="s">
        <v>95</v>
      </c>
      <c r="AN24" s="64" t="s">
        <v>96</v>
      </c>
      <c r="AO24" s="64" t="s">
        <v>97</v>
      </c>
      <c r="AP24" s="64" t="s">
        <v>98</v>
      </c>
      <c r="AQ24" s="64" t="s">
        <v>99</v>
      </c>
      <c r="AR24" s="64" t="s">
        <v>100</v>
      </c>
      <c r="AS24" s="64" t="s">
        <v>101</v>
      </c>
      <c r="AT24" s="64" t="s">
        <v>102</v>
      </c>
      <c r="AU24" s="64" t="s">
        <v>108</v>
      </c>
      <c r="AV24" s="64" t="s">
        <v>109</v>
      </c>
      <c r="AW24" s="64" t="s">
        <v>110</v>
      </c>
      <c r="AX24" s="64" t="s">
        <v>111</v>
      </c>
      <c r="AY24" s="64" t="s">
        <v>112</v>
      </c>
      <c r="AZ24" s="64" t="s">
        <v>113</v>
      </c>
      <c r="BA24" s="64" t="s">
        <v>114</v>
      </c>
      <c r="BB24" s="64" t="s">
        <v>115</v>
      </c>
      <c r="BC24" s="64" t="s">
        <v>116</v>
      </c>
      <c r="BD24" s="64" t="s">
        <v>117</v>
      </c>
      <c r="BE24" s="64" t="s">
        <v>118</v>
      </c>
      <c r="BF24" s="64" t="s">
        <v>119</v>
      </c>
      <c r="BG24" s="64" t="s">
        <v>120</v>
      </c>
      <c r="BH24" s="64" t="s">
        <v>121</v>
      </c>
      <c r="BI24" s="64" t="s">
        <v>122</v>
      </c>
      <c r="BJ24" s="64" t="s">
        <v>123</v>
      </c>
      <c r="BK24" s="64" t="s">
        <v>124</v>
      </c>
      <c r="BL24" s="64" t="s">
        <v>125</v>
      </c>
      <c r="BM24" s="64" t="s">
        <v>126</v>
      </c>
      <c r="BN24" s="64" t="s">
        <v>127</v>
      </c>
      <c r="BO24" s="64" t="s">
        <v>128</v>
      </c>
      <c r="BP24" s="64" t="s">
        <v>129</v>
      </c>
      <c r="BQ24" s="64" t="s">
        <v>130</v>
      </c>
      <c r="BR24" s="64" t="s">
        <v>131</v>
      </c>
      <c r="BS24" s="64" t="s">
        <v>132</v>
      </c>
      <c r="BT24" s="64" t="s">
        <v>133</v>
      </c>
      <c r="BU24" s="64" t="s">
        <v>134</v>
      </c>
      <c r="BV24" s="64" t="s">
        <v>135</v>
      </c>
      <c r="BW24" s="64" t="s">
        <v>136</v>
      </c>
      <c r="BX24" s="64" t="s">
        <v>137</v>
      </c>
      <c r="BY24" s="64" t="s">
        <v>138</v>
      </c>
      <c r="BZ24" s="64" t="s">
        <v>139</v>
      </c>
      <c r="CA24" s="64" t="s">
        <v>140</v>
      </c>
      <c r="CB24" s="64" t="s">
        <v>141</v>
      </c>
      <c r="CC24" s="64" t="s">
        <v>142</v>
      </c>
      <c r="CD24" s="64" t="s">
        <v>143</v>
      </c>
      <c r="CE24" s="64" t="s">
        <v>144</v>
      </c>
      <c r="CF24" s="64" t="s">
        <v>145</v>
      </c>
      <c r="CG24" s="64" t="s">
        <v>146</v>
      </c>
      <c r="CH24" s="64" t="s">
        <v>147</v>
      </c>
      <c r="CI24" s="64" t="s">
        <v>148</v>
      </c>
      <c r="CJ24" s="64" t="s">
        <v>149</v>
      </c>
      <c r="CK24" s="64" t="s">
        <v>150</v>
      </c>
      <c r="CL24" s="64" t="s">
        <v>151</v>
      </c>
      <c r="CM24" s="64" t="s">
        <v>152</v>
      </c>
      <c r="CN24" s="64" t="s">
        <v>153</v>
      </c>
      <c r="CO24" s="64" t="s">
        <v>154</v>
      </c>
      <c r="CP24" s="64" t="s">
        <v>155</v>
      </c>
      <c r="CQ24" s="64" t="s">
        <v>156</v>
      </c>
      <c r="CR24" s="64" t="s">
        <v>157</v>
      </c>
      <c r="CS24" s="64" t="s">
        <v>158</v>
      </c>
      <c r="CT24" s="64" t="s">
        <v>159</v>
      </c>
      <c r="CU24" s="64" t="s">
        <v>160</v>
      </c>
      <c r="CV24" s="64" t="s">
        <v>161</v>
      </c>
      <c r="CW24" s="64" t="s">
        <v>162</v>
      </c>
      <c r="CX24" s="64" t="s">
        <v>163</v>
      </c>
      <c r="CY24" s="64" t="s">
        <v>164</v>
      </c>
      <c r="CZ24" s="64" t="s">
        <v>165</v>
      </c>
      <c r="DA24" s="64" t="s">
        <v>166</v>
      </c>
      <c r="DB24" s="64" t="s">
        <v>167</v>
      </c>
      <c r="DC24" s="64" t="s">
        <v>168</v>
      </c>
      <c r="DD24" s="64" t="s">
        <v>169</v>
      </c>
      <c r="DE24" s="64" t="s">
        <v>170</v>
      </c>
      <c r="DF24" s="64" t="s">
        <v>171</v>
      </c>
      <c r="DG24" s="131" t="s">
        <v>172</v>
      </c>
      <c r="DH24" s="121" t="s">
        <v>173</v>
      </c>
      <c r="DI24" s="121" t="s">
        <v>174</v>
      </c>
      <c r="DJ24" s="132" t="s">
        <v>175</v>
      </c>
      <c r="DK24" s="132" t="s">
        <v>176</v>
      </c>
      <c r="DL24" s="132" t="s">
        <v>177</v>
      </c>
      <c r="DM24" s="132" t="s">
        <v>178</v>
      </c>
      <c r="DN24" s="132" t="s">
        <v>179</v>
      </c>
      <c r="DO24" s="132" t="s">
        <v>180</v>
      </c>
      <c r="DP24" s="132" t="s">
        <v>181</v>
      </c>
      <c r="DQ24" s="132" t="s">
        <v>182</v>
      </c>
      <c r="DR24" s="132" t="s">
        <v>183</v>
      </c>
      <c r="DS24" s="132" t="s">
        <v>184</v>
      </c>
      <c r="DT24" s="132" t="s">
        <v>185</v>
      </c>
      <c r="DU24" s="132" t="s">
        <v>186</v>
      </c>
      <c r="DV24" s="132" t="s">
        <v>187</v>
      </c>
      <c r="DW24" s="132" t="s">
        <v>188</v>
      </c>
      <c r="DX24" s="132" t="s">
        <v>189</v>
      </c>
      <c r="DY24" s="132" t="s">
        <v>190</v>
      </c>
      <c r="DZ24" s="132" t="s">
        <v>191</v>
      </c>
      <c r="EA24" s="132" t="s">
        <v>192</v>
      </c>
      <c r="EB24" s="384"/>
      <c r="EE24" t="s">
        <v>1510</v>
      </c>
      <c r="EF24" t="s">
        <v>1512</v>
      </c>
    </row>
    <row r="25" spans="1:136" ht="15" customHeight="1">
      <c r="B25" s="133"/>
      <c r="C25" s="134" t="s">
        <v>68</v>
      </c>
      <c r="D25" s="375" t="str">
        <f>IF(CNGE_2023_M1_Secc5!D126="","",CNGE_2023_M1_Secc5!D126)</f>
        <v/>
      </c>
      <c r="E25" s="375"/>
      <c r="F25" s="375"/>
      <c r="G25" s="375"/>
      <c r="H25" s="279" t="str">
        <f>IF(CNGE_2023_M1_Secc5!K126="","",CNGE_2023_M1_Secc5!K126)</f>
        <v/>
      </c>
      <c r="I25" s="279"/>
      <c r="J25" s="279"/>
      <c r="K25" s="279"/>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E25">
        <f>IF(AND(CNGE_2023_M1_Secc5!D126="",COUNTBLANK(J25:EB25)=123),0,IF(AND(CNGE_2023_M1_Secc5!D126&lt;&gt;"",COUNTA(J25:EB25)&gt;0),0,1))</f>
        <v>0</v>
      </c>
      <c r="EF25">
        <f>COUNTBLANK(J25:EB25)</f>
        <v>123</v>
      </c>
    </row>
    <row r="26" spans="1:136" ht="15" customHeight="1">
      <c r="B26" s="133"/>
      <c r="C26" s="135" t="s">
        <v>69</v>
      </c>
      <c r="D26" s="375" t="str">
        <f>IF(CNGE_2023_M1_Secc5!D127="","",CNGE_2023_M1_Secc5!D127)</f>
        <v/>
      </c>
      <c r="E26" s="375"/>
      <c r="F26" s="375"/>
      <c r="G26" s="375"/>
      <c r="H26" s="279" t="str">
        <f>IF(CNGE_2023_M1_Secc5!K127="","",CNGE_2023_M1_Secc5!K127)</f>
        <v/>
      </c>
      <c r="I26" s="279"/>
      <c r="J26" s="279"/>
      <c r="K26" s="279"/>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E26">
        <f>IF(AND(CNGE_2023_M1_Secc5!D127="",COUNTBLANK(J26:EB26)=123),0,IF(AND(CNGE_2023_M1_Secc5!D127&lt;&gt;"",COUNTA(J26:EB26)&gt;0),0,1))</f>
        <v>0</v>
      </c>
    </row>
    <row r="27" spans="1:136" ht="15" customHeight="1">
      <c r="B27" s="133"/>
      <c r="C27" s="136" t="s">
        <v>70</v>
      </c>
      <c r="D27" s="375" t="str">
        <f>IF(CNGE_2023_M1_Secc5!D128="","",CNGE_2023_M1_Secc5!D128)</f>
        <v/>
      </c>
      <c r="E27" s="375"/>
      <c r="F27" s="375"/>
      <c r="G27" s="375"/>
      <c r="H27" s="279" t="str">
        <f>IF(CNGE_2023_M1_Secc5!K128="","",CNGE_2023_M1_Secc5!K128)</f>
        <v/>
      </c>
      <c r="I27" s="279"/>
      <c r="J27" s="279"/>
      <c r="K27" s="279"/>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E27">
        <f>IF(AND(CNGE_2023_M1_Secc5!D128="",COUNTBLANK(J27:EB27)=123),0,IF(AND(CNGE_2023_M1_Secc5!D128&lt;&gt;"",COUNTA(J27:EB27)&gt;0),0,1))</f>
        <v>0</v>
      </c>
    </row>
    <row r="28" spans="1:136" ht="15" customHeight="1">
      <c r="B28" s="133"/>
      <c r="C28" s="136" t="s">
        <v>71</v>
      </c>
      <c r="D28" s="375" t="str">
        <f>IF(CNGE_2023_M1_Secc5!D129="","",CNGE_2023_M1_Secc5!D129)</f>
        <v/>
      </c>
      <c r="E28" s="375"/>
      <c r="F28" s="375"/>
      <c r="G28" s="375"/>
      <c r="H28" s="279" t="str">
        <f>IF(CNGE_2023_M1_Secc5!K129="","",CNGE_2023_M1_Secc5!K129)</f>
        <v/>
      </c>
      <c r="I28" s="279"/>
      <c r="J28" s="279"/>
      <c r="K28" s="279"/>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E28">
        <f>IF(AND(CNGE_2023_M1_Secc5!D129="",COUNTBLANK(J28:EB28)=123),0,IF(AND(CNGE_2023_M1_Secc5!D129&lt;&gt;"",COUNTA(J28:EB28)&gt;0),0,1))</f>
        <v>0</v>
      </c>
    </row>
    <row r="29" spans="1:136" ht="15" customHeight="1">
      <c r="B29" s="133"/>
      <c r="C29" s="136" t="s">
        <v>72</v>
      </c>
      <c r="D29" s="375" t="str">
        <f>IF(CNGE_2023_M1_Secc5!D130="","",CNGE_2023_M1_Secc5!D130)</f>
        <v/>
      </c>
      <c r="E29" s="375"/>
      <c r="F29" s="375"/>
      <c r="G29" s="375"/>
      <c r="H29" s="279" t="str">
        <f>IF(CNGE_2023_M1_Secc5!K130="","",CNGE_2023_M1_Secc5!K130)</f>
        <v/>
      </c>
      <c r="I29" s="279"/>
      <c r="J29" s="279"/>
      <c r="K29" s="279"/>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E29">
        <f>IF(AND(CNGE_2023_M1_Secc5!D130="",COUNTBLANK(J29:EB29)=123),0,IF(AND(CNGE_2023_M1_Secc5!D130&lt;&gt;"",COUNTA(J29:EB29)&gt;0),0,1))</f>
        <v>0</v>
      </c>
    </row>
    <row r="30" spans="1:136" ht="15" customHeight="1">
      <c r="B30" s="133"/>
      <c r="C30" s="136" t="s">
        <v>73</v>
      </c>
      <c r="D30" s="375" t="str">
        <f>IF(CNGE_2023_M1_Secc5!D131="","",CNGE_2023_M1_Secc5!D131)</f>
        <v/>
      </c>
      <c r="E30" s="375"/>
      <c r="F30" s="375"/>
      <c r="G30" s="375"/>
      <c r="H30" s="279" t="str">
        <f>IF(CNGE_2023_M1_Secc5!K131="","",CNGE_2023_M1_Secc5!K131)</f>
        <v/>
      </c>
      <c r="I30" s="279"/>
      <c r="J30" s="279"/>
      <c r="K30" s="279"/>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E30">
        <f>IF(AND(CNGE_2023_M1_Secc5!D131="",COUNTBLANK(J30:EB30)=123),0,IF(AND(CNGE_2023_M1_Secc5!D131&lt;&gt;"",COUNTA(J30:EB30)&gt;0),0,1))</f>
        <v>0</v>
      </c>
    </row>
    <row r="31" spans="1:136" ht="15" customHeight="1">
      <c r="B31" s="133"/>
      <c r="C31" s="136" t="s">
        <v>74</v>
      </c>
      <c r="D31" s="375" t="str">
        <f>IF(CNGE_2023_M1_Secc5!D132="","",CNGE_2023_M1_Secc5!D132)</f>
        <v/>
      </c>
      <c r="E31" s="375"/>
      <c r="F31" s="375"/>
      <c r="G31" s="375"/>
      <c r="H31" s="279" t="str">
        <f>IF(CNGE_2023_M1_Secc5!K132="","",CNGE_2023_M1_Secc5!K132)</f>
        <v/>
      </c>
      <c r="I31" s="279"/>
      <c r="J31" s="279"/>
      <c r="K31" s="279"/>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E31">
        <f>IF(AND(CNGE_2023_M1_Secc5!D132="",COUNTBLANK(J31:EB31)=123),0,IF(AND(CNGE_2023_M1_Secc5!D132&lt;&gt;"",COUNTA(J31:EB31)&gt;0),0,1))</f>
        <v>0</v>
      </c>
    </row>
    <row r="32" spans="1:136" ht="15" customHeight="1">
      <c r="B32" s="133"/>
      <c r="C32" s="136" t="s">
        <v>75</v>
      </c>
      <c r="D32" s="375" t="str">
        <f>IF(CNGE_2023_M1_Secc5!D133="","",CNGE_2023_M1_Secc5!D133)</f>
        <v/>
      </c>
      <c r="E32" s="375"/>
      <c r="F32" s="375"/>
      <c r="G32" s="375"/>
      <c r="H32" s="279" t="str">
        <f>IF(CNGE_2023_M1_Secc5!K133="","",CNGE_2023_M1_Secc5!K133)</f>
        <v/>
      </c>
      <c r="I32" s="279"/>
      <c r="J32" s="279"/>
      <c r="K32" s="279"/>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E32">
        <f>IF(AND(CNGE_2023_M1_Secc5!D133="",COUNTBLANK(J32:EB32)=123),0,IF(AND(CNGE_2023_M1_Secc5!D133&lt;&gt;"",COUNTA(J32:EB32)&gt;0),0,1))</f>
        <v>0</v>
      </c>
    </row>
    <row r="33" spans="2:135" ht="15" customHeight="1">
      <c r="B33" s="133"/>
      <c r="C33" s="136" t="s">
        <v>76</v>
      </c>
      <c r="D33" s="375" t="str">
        <f>IF(CNGE_2023_M1_Secc5!D134="","",CNGE_2023_M1_Secc5!D134)</f>
        <v/>
      </c>
      <c r="E33" s="375"/>
      <c r="F33" s="375"/>
      <c r="G33" s="375"/>
      <c r="H33" s="279" t="str">
        <f>IF(CNGE_2023_M1_Secc5!K134="","",CNGE_2023_M1_Secc5!K134)</f>
        <v/>
      </c>
      <c r="I33" s="279"/>
      <c r="J33" s="279"/>
      <c r="K33" s="279"/>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E33">
        <f>IF(AND(CNGE_2023_M1_Secc5!D134="",COUNTBLANK(J33:EB33)=123),0,IF(AND(CNGE_2023_M1_Secc5!D134&lt;&gt;"",COUNTA(J33:EB33)&gt;0),0,1))</f>
        <v>0</v>
      </c>
    </row>
    <row r="34" spans="2:135" ht="15" customHeight="1">
      <c r="B34" s="133"/>
      <c r="C34" s="136" t="s">
        <v>77</v>
      </c>
      <c r="D34" s="375" t="str">
        <f>IF(CNGE_2023_M1_Secc5!D135="","",CNGE_2023_M1_Secc5!D135)</f>
        <v/>
      </c>
      <c r="E34" s="375"/>
      <c r="F34" s="375"/>
      <c r="G34" s="375"/>
      <c r="H34" s="279" t="str">
        <f>IF(CNGE_2023_M1_Secc5!K135="","",CNGE_2023_M1_Secc5!K135)</f>
        <v/>
      </c>
      <c r="I34" s="279"/>
      <c r="J34" s="279"/>
      <c r="K34" s="279"/>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E34">
        <f>IF(AND(CNGE_2023_M1_Secc5!D135="",COUNTBLANK(J34:EB34)=123),0,IF(AND(CNGE_2023_M1_Secc5!D135&lt;&gt;"",COUNTA(J34:EB34)&gt;0),0,1))</f>
        <v>0</v>
      </c>
    </row>
    <row r="35" spans="2:135" ht="15" customHeight="1">
      <c r="B35" s="133"/>
      <c r="C35" s="136" t="s">
        <v>78</v>
      </c>
      <c r="D35" s="375" t="str">
        <f>IF(CNGE_2023_M1_Secc5!D136="","",CNGE_2023_M1_Secc5!D136)</f>
        <v/>
      </c>
      <c r="E35" s="375"/>
      <c r="F35" s="375"/>
      <c r="G35" s="375"/>
      <c r="H35" s="279" t="str">
        <f>IF(CNGE_2023_M1_Secc5!K136="","",CNGE_2023_M1_Secc5!K136)</f>
        <v/>
      </c>
      <c r="I35" s="279"/>
      <c r="J35" s="279"/>
      <c r="K35" s="279"/>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E35">
        <f>IF(AND(CNGE_2023_M1_Secc5!D136="",COUNTBLANK(J35:EB35)=123),0,IF(AND(CNGE_2023_M1_Secc5!D136&lt;&gt;"",COUNTA(J35:EB35)&gt;0),0,1))</f>
        <v>0</v>
      </c>
    </row>
    <row r="36" spans="2:135" ht="15" customHeight="1">
      <c r="B36" s="133"/>
      <c r="C36" s="136" t="s">
        <v>79</v>
      </c>
      <c r="D36" s="375" t="str">
        <f>IF(CNGE_2023_M1_Secc5!D137="","",CNGE_2023_M1_Secc5!D137)</f>
        <v/>
      </c>
      <c r="E36" s="375"/>
      <c r="F36" s="375"/>
      <c r="G36" s="375"/>
      <c r="H36" s="279" t="str">
        <f>IF(CNGE_2023_M1_Secc5!K137="","",CNGE_2023_M1_Secc5!K137)</f>
        <v/>
      </c>
      <c r="I36" s="279"/>
      <c r="J36" s="279"/>
      <c r="K36" s="279"/>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E36">
        <f>IF(AND(CNGE_2023_M1_Secc5!D137="",COUNTBLANK(J36:EB36)=123),0,IF(AND(CNGE_2023_M1_Secc5!D137&lt;&gt;"",COUNTA(J36:EB36)&gt;0),0,1))</f>
        <v>0</v>
      </c>
    </row>
    <row r="37" spans="2:135" ht="15" customHeight="1">
      <c r="B37" s="133"/>
      <c r="C37" s="136" t="s">
        <v>80</v>
      </c>
      <c r="D37" s="375" t="str">
        <f>IF(CNGE_2023_M1_Secc5!D138="","",CNGE_2023_M1_Secc5!D138)</f>
        <v/>
      </c>
      <c r="E37" s="375"/>
      <c r="F37" s="375"/>
      <c r="G37" s="375"/>
      <c r="H37" s="279" t="str">
        <f>IF(CNGE_2023_M1_Secc5!K138="","",CNGE_2023_M1_Secc5!K138)</f>
        <v/>
      </c>
      <c r="I37" s="279"/>
      <c r="J37" s="279"/>
      <c r="K37" s="279"/>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E37">
        <f>IF(AND(CNGE_2023_M1_Secc5!D138="",COUNTBLANK(J37:EB37)=123),0,IF(AND(CNGE_2023_M1_Secc5!D138&lt;&gt;"",COUNTA(J37:EB37)&gt;0),0,1))</f>
        <v>0</v>
      </c>
    </row>
    <row r="38" spans="2:135" ht="15" customHeight="1">
      <c r="B38" s="133"/>
      <c r="C38" s="136" t="s">
        <v>81</v>
      </c>
      <c r="D38" s="375" t="str">
        <f>IF(CNGE_2023_M1_Secc5!D139="","",CNGE_2023_M1_Secc5!D139)</f>
        <v/>
      </c>
      <c r="E38" s="375"/>
      <c r="F38" s="375"/>
      <c r="G38" s="375"/>
      <c r="H38" s="279" t="str">
        <f>IF(CNGE_2023_M1_Secc5!K139="","",CNGE_2023_M1_Secc5!K139)</f>
        <v/>
      </c>
      <c r="I38" s="279"/>
      <c r="J38" s="279"/>
      <c r="K38" s="279"/>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E38">
        <f>IF(AND(CNGE_2023_M1_Secc5!D139="",COUNTBLANK(J38:EB38)=123),0,IF(AND(CNGE_2023_M1_Secc5!D139&lt;&gt;"",COUNTA(J38:EB38)&gt;0),0,1))</f>
        <v>0</v>
      </c>
    </row>
    <row r="39" spans="2:135" ht="15" customHeight="1">
      <c r="B39" s="133"/>
      <c r="C39" s="136" t="s">
        <v>82</v>
      </c>
      <c r="D39" s="375" t="str">
        <f>IF(CNGE_2023_M1_Secc5!D140="","",CNGE_2023_M1_Secc5!D140)</f>
        <v/>
      </c>
      <c r="E39" s="375"/>
      <c r="F39" s="375"/>
      <c r="G39" s="375"/>
      <c r="H39" s="279" t="str">
        <f>IF(CNGE_2023_M1_Secc5!K140="","",CNGE_2023_M1_Secc5!K140)</f>
        <v/>
      </c>
      <c r="I39" s="279"/>
      <c r="J39" s="279"/>
      <c r="K39" s="279"/>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E39">
        <f>IF(AND(CNGE_2023_M1_Secc5!D140="",COUNTBLANK(J39:EB39)=123),0,IF(AND(CNGE_2023_M1_Secc5!D140&lt;&gt;"",COUNTA(J39:EB39)&gt;0),0,1))</f>
        <v>0</v>
      </c>
    </row>
    <row r="40" spans="2:135" ht="15" customHeight="1">
      <c r="B40" s="133"/>
      <c r="C40" s="136" t="s">
        <v>83</v>
      </c>
      <c r="D40" s="375" t="str">
        <f>IF(CNGE_2023_M1_Secc5!D141="","",CNGE_2023_M1_Secc5!D141)</f>
        <v/>
      </c>
      <c r="E40" s="375"/>
      <c r="F40" s="375"/>
      <c r="G40" s="375"/>
      <c r="H40" s="279" t="str">
        <f>IF(CNGE_2023_M1_Secc5!K141="","",CNGE_2023_M1_Secc5!K141)</f>
        <v/>
      </c>
      <c r="I40" s="279"/>
      <c r="J40" s="279"/>
      <c r="K40" s="279"/>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E40">
        <f>IF(AND(CNGE_2023_M1_Secc5!D141="",COUNTBLANK(J40:EB40)=123),0,IF(AND(CNGE_2023_M1_Secc5!D141&lt;&gt;"",COUNTA(J40:EB40)&gt;0),0,1))</f>
        <v>0</v>
      </c>
    </row>
    <row r="41" spans="2:135" ht="15" customHeight="1">
      <c r="B41" s="133"/>
      <c r="C41" s="136" t="s">
        <v>84</v>
      </c>
      <c r="D41" s="375" t="str">
        <f>IF(CNGE_2023_M1_Secc5!D142="","",CNGE_2023_M1_Secc5!D142)</f>
        <v/>
      </c>
      <c r="E41" s="375"/>
      <c r="F41" s="375"/>
      <c r="G41" s="375"/>
      <c r="H41" s="279" t="str">
        <f>IF(CNGE_2023_M1_Secc5!K142="","",CNGE_2023_M1_Secc5!K142)</f>
        <v/>
      </c>
      <c r="I41" s="279"/>
      <c r="J41" s="279"/>
      <c r="K41" s="279"/>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E41">
        <f>IF(AND(CNGE_2023_M1_Secc5!D142="",COUNTBLANK(J41:EB41)=123),0,IF(AND(CNGE_2023_M1_Secc5!D142&lt;&gt;"",COUNTA(J41:EB41)&gt;0),0,1))</f>
        <v>0</v>
      </c>
    </row>
    <row r="42" spans="2:135" ht="15" customHeight="1">
      <c r="B42" s="133"/>
      <c r="C42" s="136" t="s">
        <v>85</v>
      </c>
      <c r="D42" s="375" t="str">
        <f>IF(CNGE_2023_M1_Secc5!D143="","",CNGE_2023_M1_Secc5!D143)</f>
        <v/>
      </c>
      <c r="E42" s="375"/>
      <c r="F42" s="375"/>
      <c r="G42" s="375"/>
      <c r="H42" s="279" t="str">
        <f>IF(CNGE_2023_M1_Secc5!K143="","",CNGE_2023_M1_Secc5!K143)</f>
        <v/>
      </c>
      <c r="I42" s="279"/>
      <c r="J42" s="279"/>
      <c r="K42" s="279"/>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E42">
        <f>IF(AND(CNGE_2023_M1_Secc5!D143="",COUNTBLANK(J42:EB42)=123),0,IF(AND(CNGE_2023_M1_Secc5!D143&lt;&gt;"",COUNTA(J42:EB42)&gt;0),0,1))</f>
        <v>0</v>
      </c>
    </row>
    <row r="43" spans="2:135" ht="15" customHeight="1">
      <c r="B43" s="133"/>
      <c r="C43" s="136" t="s">
        <v>86</v>
      </c>
      <c r="D43" s="375" t="str">
        <f>IF(CNGE_2023_M1_Secc5!D144="","",CNGE_2023_M1_Secc5!D144)</f>
        <v/>
      </c>
      <c r="E43" s="375"/>
      <c r="F43" s="375"/>
      <c r="G43" s="375"/>
      <c r="H43" s="279" t="str">
        <f>IF(CNGE_2023_M1_Secc5!K144="","",CNGE_2023_M1_Secc5!K144)</f>
        <v/>
      </c>
      <c r="I43" s="279"/>
      <c r="J43" s="279"/>
      <c r="K43" s="279"/>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E43">
        <f>IF(AND(CNGE_2023_M1_Secc5!D144="",COUNTBLANK(J43:EB43)=123),0,IF(AND(CNGE_2023_M1_Secc5!D144&lt;&gt;"",COUNTA(J43:EB43)&gt;0),0,1))</f>
        <v>0</v>
      </c>
    </row>
    <row r="44" spans="2:135" ht="15" customHeight="1">
      <c r="B44" s="133"/>
      <c r="C44" s="136" t="s">
        <v>87</v>
      </c>
      <c r="D44" s="375" t="str">
        <f>IF(CNGE_2023_M1_Secc5!D145="","",CNGE_2023_M1_Secc5!D145)</f>
        <v/>
      </c>
      <c r="E44" s="375"/>
      <c r="F44" s="375"/>
      <c r="G44" s="375"/>
      <c r="H44" s="279" t="str">
        <f>IF(CNGE_2023_M1_Secc5!K145="","",CNGE_2023_M1_Secc5!K145)</f>
        <v/>
      </c>
      <c r="I44" s="279"/>
      <c r="J44" s="279"/>
      <c r="K44" s="279"/>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E44">
        <f>IF(AND(CNGE_2023_M1_Secc5!D145="",COUNTBLANK(J44:EB44)=123),0,IF(AND(CNGE_2023_M1_Secc5!D145&lt;&gt;"",COUNTA(J44:EB44)&gt;0),0,1))</f>
        <v>0</v>
      </c>
    </row>
    <row r="45" spans="2:135" ht="15" customHeight="1">
      <c r="B45" s="133"/>
      <c r="C45" s="18" t="s">
        <v>88</v>
      </c>
      <c r="D45" s="375" t="str">
        <f>IF(CNGE_2023_M1_Secc5!D146="","",CNGE_2023_M1_Secc5!D146)</f>
        <v/>
      </c>
      <c r="E45" s="375"/>
      <c r="F45" s="375"/>
      <c r="G45" s="375"/>
      <c r="H45" s="279" t="str">
        <f>IF(CNGE_2023_M1_Secc5!K146="","",CNGE_2023_M1_Secc5!K146)</f>
        <v/>
      </c>
      <c r="I45" s="279"/>
      <c r="J45" s="279"/>
      <c r="K45" s="279"/>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E45">
        <f>IF(AND(CNGE_2023_M1_Secc5!D146="",COUNTBLANK(J45:EB45)=123),0,IF(AND(CNGE_2023_M1_Secc5!D146&lt;&gt;"",COUNTA(J45:EB45)&gt;0),0,1))</f>
        <v>0</v>
      </c>
    </row>
    <row r="46" spans="2:135" ht="15" customHeight="1">
      <c r="B46" s="133"/>
      <c r="C46" s="18" t="s">
        <v>89</v>
      </c>
      <c r="D46" s="375" t="str">
        <f>IF(CNGE_2023_M1_Secc5!D147="","",CNGE_2023_M1_Secc5!D147)</f>
        <v/>
      </c>
      <c r="E46" s="375"/>
      <c r="F46" s="375"/>
      <c r="G46" s="375"/>
      <c r="H46" s="279" t="str">
        <f>IF(CNGE_2023_M1_Secc5!K147="","",CNGE_2023_M1_Secc5!K147)</f>
        <v/>
      </c>
      <c r="I46" s="279"/>
      <c r="J46" s="279"/>
      <c r="K46" s="279"/>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E46">
        <f>IF(AND(CNGE_2023_M1_Secc5!D147="",COUNTBLANK(J46:EB46)=123),0,IF(AND(CNGE_2023_M1_Secc5!D147&lt;&gt;"",COUNTA(J46:EB46)&gt;0),0,1))</f>
        <v>0</v>
      </c>
    </row>
    <row r="47" spans="2:135" ht="15" customHeight="1">
      <c r="B47" s="133"/>
      <c r="C47" s="18" t="s">
        <v>90</v>
      </c>
      <c r="D47" s="375" t="str">
        <f>IF(CNGE_2023_M1_Secc5!D148="","",CNGE_2023_M1_Secc5!D148)</f>
        <v/>
      </c>
      <c r="E47" s="375"/>
      <c r="F47" s="375"/>
      <c r="G47" s="375"/>
      <c r="H47" s="279" t="str">
        <f>IF(CNGE_2023_M1_Secc5!K148="","",CNGE_2023_M1_Secc5!K148)</f>
        <v/>
      </c>
      <c r="I47" s="279"/>
      <c r="J47" s="279"/>
      <c r="K47" s="279"/>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E47">
        <f>IF(AND(CNGE_2023_M1_Secc5!D148="",COUNTBLANK(J47:EB47)=123),0,IF(AND(CNGE_2023_M1_Secc5!D148&lt;&gt;"",COUNTA(J47:EB47)&gt;0),0,1))</f>
        <v>0</v>
      </c>
    </row>
    <row r="48" spans="2:135" ht="15" customHeight="1">
      <c r="B48" s="133"/>
      <c r="C48" s="18" t="s">
        <v>91</v>
      </c>
      <c r="D48" s="375" t="str">
        <f>IF(CNGE_2023_M1_Secc5!D149="","",CNGE_2023_M1_Secc5!D149)</f>
        <v/>
      </c>
      <c r="E48" s="375"/>
      <c r="F48" s="375"/>
      <c r="G48" s="375"/>
      <c r="H48" s="279" t="str">
        <f>IF(CNGE_2023_M1_Secc5!K149="","",CNGE_2023_M1_Secc5!K149)</f>
        <v/>
      </c>
      <c r="I48" s="279"/>
      <c r="J48" s="279"/>
      <c r="K48" s="279"/>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E48">
        <f>IF(AND(CNGE_2023_M1_Secc5!D149="",COUNTBLANK(J48:EB48)=123),0,IF(AND(CNGE_2023_M1_Secc5!D149&lt;&gt;"",COUNTA(J48:EB48)&gt;0),0,1))</f>
        <v>0</v>
      </c>
    </row>
    <row r="49" spans="2:135" ht="15" customHeight="1">
      <c r="B49" s="133"/>
      <c r="C49" s="18" t="s">
        <v>92</v>
      </c>
      <c r="D49" s="375" t="str">
        <f>IF(CNGE_2023_M1_Secc5!D150="","",CNGE_2023_M1_Secc5!D150)</f>
        <v/>
      </c>
      <c r="E49" s="375"/>
      <c r="F49" s="375"/>
      <c r="G49" s="375"/>
      <c r="H49" s="279" t="str">
        <f>IF(CNGE_2023_M1_Secc5!K150="","",CNGE_2023_M1_Secc5!K150)</f>
        <v/>
      </c>
      <c r="I49" s="279"/>
      <c r="J49" s="279"/>
      <c r="K49" s="279"/>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E49">
        <f>IF(AND(CNGE_2023_M1_Secc5!D150="",COUNTBLANK(J49:EB49)=123),0,IF(AND(CNGE_2023_M1_Secc5!D150&lt;&gt;"",COUNTA(J49:EB49)&gt;0),0,1))</f>
        <v>0</v>
      </c>
    </row>
    <row r="50" spans="2:135" ht="15" customHeight="1">
      <c r="B50" s="133"/>
      <c r="C50" s="18" t="s">
        <v>93</v>
      </c>
      <c r="D50" s="375" t="str">
        <f>IF(CNGE_2023_M1_Secc5!D151="","",CNGE_2023_M1_Secc5!D151)</f>
        <v/>
      </c>
      <c r="E50" s="375"/>
      <c r="F50" s="375"/>
      <c r="G50" s="375"/>
      <c r="H50" s="279" t="str">
        <f>IF(CNGE_2023_M1_Secc5!K151="","",CNGE_2023_M1_Secc5!K151)</f>
        <v/>
      </c>
      <c r="I50" s="279"/>
      <c r="J50" s="279"/>
      <c r="K50" s="279"/>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E50">
        <f>IF(AND(CNGE_2023_M1_Secc5!D151="",COUNTBLANK(J50:EB50)=123),0,IF(AND(CNGE_2023_M1_Secc5!D151&lt;&gt;"",COUNTA(J50:EB50)&gt;0),0,1))</f>
        <v>0</v>
      </c>
    </row>
    <row r="51" spans="2:135" ht="15" customHeight="1">
      <c r="B51" s="133"/>
      <c r="C51" s="18" t="s">
        <v>94</v>
      </c>
      <c r="D51" s="375" t="str">
        <f>IF(CNGE_2023_M1_Secc5!D152="","",CNGE_2023_M1_Secc5!D152)</f>
        <v/>
      </c>
      <c r="E51" s="375"/>
      <c r="F51" s="375"/>
      <c r="G51" s="375"/>
      <c r="H51" s="279" t="str">
        <f>IF(CNGE_2023_M1_Secc5!K152="","",CNGE_2023_M1_Secc5!K152)</f>
        <v/>
      </c>
      <c r="I51" s="279"/>
      <c r="J51" s="279"/>
      <c r="K51" s="279"/>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E51">
        <f>IF(AND(CNGE_2023_M1_Secc5!D152="",COUNTBLANK(J51:EB51)=123),0,IF(AND(CNGE_2023_M1_Secc5!D152&lt;&gt;"",COUNTA(J51:EB51)&gt;0),0,1))</f>
        <v>0</v>
      </c>
    </row>
    <row r="52" spans="2:135" ht="15" customHeight="1">
      <c r="B52" s="133"/>
      <c r="C52" s="18" t="s">
        <v>95</v>
      </c>
      <c r="D52" s="375" t="str">
        <f>IF(CNGE_2023_M1_Secc5!D153="","",CNGE_2023_M1_Secc5!D153)</f>
        <v/>
      </c>
      <c r="E52" s="375"/>
      <c r="F52" s="375"/>
      <c r="G52" s="375"/>
      <c r="H52" s="279" t="str">
        <f>IF(CNGE_2023_M1_Secc5!K153="","",CNGE_2023_M1_Secc5!K153)</f>
        <v/>
      </c>
      <c r="I52" s="279"/>
      <c r="J52" s="279"/>
      <c r="K52" s="279"/>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E52">
        <f>IF(AND(CNGE_2023_M1_Secc5!D153="",COUNTBLANK(J52:EB52)=123),0,IF(AND(CNGE_2023_M1_Secc5!D153&lt;&gt;"",COUNTA(J52:EB52)&gt;0),0,1))</f>
        <v>0</v>
      </c>
    </row>
    <row r="53" spans="2:135" ht="15" customHeight="1">
      <c r="B53" s="133"/>
      <c r="C53" s="18" t="s">
        <v>96</v>
      </c>
      <c r="D53" s="375" t="str">
        <f>IF(CNGE_2023_M1_Secc5!D154="","",CNGE_2023_M1_Secc5!D154)</f>
        <v/>
      </c>
      <c r="E53" s="375"/>
      <c r="F53" s="375"/>
      <c r="G53" s="375"/>
      <c r="H53" s="279" t="str">
        <f>IF(CNGE_2023_M1_Secc5!K154="","",CNGE_2023_M1_Secc5!K154)</f>
        <v/>
      </c>
      <c r="I53" s="279"/>
      <c r="J53" s="279"/>
      <c r="K53" s="279"/>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E53">
        <f>IF(AND(CNGE_2023_M1_Secc5!D154="",COUNTBLANK(J53:EB53)=123),0,IF(AND(CNGE_2023_M1_Secc5!D154&lt;&gt;"",COUNTA(J53:EB53)&gt;0),0,1))</f>
        <v>0</v>
      </c>
    </row>
    <row r="54" spans="2:135" ht="15" customHeight="1">
      <c r="B54" s="133"/>
      <c r="C54" s="18" t="s">
        <v>97</v>
      </c>
      <c r="D54" s="375" t="str">
        <f>IF(CNGE_2023_M1_Secc5!D155="","",CNGE_2023_M1_Secc5!D155)</f>
        <v/>
      </c>
      <c r="E54" s="375"/>
      <c r="F54" s="375"/>
      <c r="G54" s="375"/>
      <c r="H54" s="279" t="str">
        <f>IF(CNGE_2023_M1_Secc5!K155="","",CNGE_2023_M1_Secc5!K155)</f>
        <v/>
      </c>
      <c r="I54" s="279"/>
      <c r="J54" s="279"/>
      <c r="K54" s="279"/>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E54">
        <f>IF(AND(CNGE_2023_M1_Secc5!D155="",COUNTBLANK(J54:EB54)=123),0,IF(AND(CNGE_2023_M1_Secc5!D155&lt;&gt;"",COUNTA(J54:EB54)&gt;0),0,1))</f>
        <v>0</v>
      </c>
    </row>
    <row r="55" spans="2:135" ht="15" customHeight="1">
      <c r="B55" s="133"/>
      <c r="C55" s="18" t="s">
        <v>98</v>
      </c>
      <c r="D55" s="375" t="str">
        <f>IF(CNGE_2023_M1_Secc5!D156="","",CNGE_2023_M1_Secc5!D156)</f>
        <v/>
      </c>
      <c r="E55" s="375"/>
      <c r="F55" s="375"/>
      <c r="G55" s="375"/>
      <c r="H55" s="279" t="str">
        <f>IF(CNGE_2023_M1_Secc5!K156="","",CNGE_2023_M1_Secc5!K156)</f>
        <v/>
      </c>
      <c r="I55" s="279"/>
      <c r="J55" s="279"/>
      <c r="K55" s="279"/>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E55">
        <f>IF(AND(CNGE_2023_M1_Secc5!D156="",COUNTBLANK(J55:EB55)=123),0,IF(AND(CNGE_2023_M1_Secc5!D156&lt;&gt;"",COUNTA(J55:EB55)&gt;0),0,1))</f>
        <v>0</v>
      </c>
    </row>
    <row r="56" spans="2:135" ht="15" customHeight="1">
      <c r="B56" s="133"/>
      <c r="C56" s="18" t="s">
        <v>99</v>
      </c>
      <c r="D56" s="375" t="str">
        <f>IF(CNGE_2023_M1_Secc5!D157="","",CNGE_2023_M1_Secc5!D157)</f>
        <v/>
      </c>
      <c r="E56" s="375"/>
      <c r="F56" s="375"/>
      <c r="G56" s="375"/>
      <c r="H56" s="279" t="str">
        <f>IF(CNGE_2023_M1_Secc5!K157="","",CNGE_2023_M1_Secc5!K157)</f>
        <v/>
      </c>
      <c r="I56" s="279"/>
      <c r="J56" s="279"/>
      <c r="K56" s="279"/>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E56">
        <f>IF(AND(CNGE_2023_M1_Secc5!D157="",COUNTBLANK(J56:EB56)=123),0,IF(AND(CNGE_2023_M1_Secc5!D157&lt;&gt;"",COUNTA(J56:EB56)&gt;0),0,1))</f>
        <v>0</v>
      </c>
    </row>
    <row r="57" spans="2:135" ht="15" customHeight="1">
      <c r="B57" s="133"/>
      <c r="C57" s="18" t="s">
        <v>100</v>
      </c>
      <c r="D57" s="375" t="str">
        <f>IF(CNGE_2023_M1_Secc5!D158="","",CNGE_2023_M1_Secc5!D158)</f>
        <v/>
      </c>
      <c r="E57" s="375"/>
      <c r="F57" s="375"/>
      <c r="G57" s="375"/>
      <c r="H57" s="279" t="str">
        <f>IF(CNGE_2023_M1_Secc5!K158="","",CNGE_2023_M1_Secc5!K158)</f>
        <v/>
      </c>
      <c r="I57" s="279"/>
      <c r="J57" s="279"/>
      <c r="K57" s="279"/>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E57">
        <f>IF(AND(CNGE_2023_M1_Secc5!D158="",COUNTBLANK(J57:EB57)=123),0,IF(AND(CNGE_2023_M1_Secc5!D158&lt;&gt;"",COUNTA(J57:EB57)&gt;0),0,1))</f>
        <v>0</v>
      </c>
    </row>
    <row r="58" spans="2:135" ht="15" customHeight="1">
      <c r="B58" s="133"/>
      <c r="C58" s="18" t="s">
        <v>101</v>
      </c>
      <c r="D58" s="375" t="str">
        <f>IF(CNGE_2023_M1_Secc5!D159="","",CNGE_2023_M1_Secc5!D159)</f>
        <v/>
      </c>
      <c r="E58" s="375"/>
      <c r="F58" s="375"/>
      <c r="G58" s="375"/>
      <c r="H58" s="279" t="str">
        <f>IF(CNGE_2023_M1_Secc5!K159="","",CNGE_2023_M1_Secc5!K159)</f>
        <v/>
      </c>
      <c r="I58" s="279"/>
      <c r="J58" s="279"/>
      <c r="K58" s="279"/>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E58">
        <f>IF(AND(CNGE_2023_M1_Secc5!D159="",COUNTBLANK(J58:EB58)=123),0,IF(AND(CNGE_2023_M1_Secc5!D159&lt;&gt;"",COUNTA(J58:EB58)&gt;0),0,1))</f>
        <v>0</v>
      </c>
    </row>
    <row r="59" spans="2:135" ht="15" customHeight="1">
      <c r="B59" s="133"/>
      <c r="C59" s="18" t="s">
        <v>102</v>
      </c>
      <c r="D59" s="375" t="str">
        <f>IF(CNGE_2023_M1_Secc5!D160="","",CNGE_2023_M1_Secc5!D160)</f>
        <v/>
      </c>
      <c r="E59" s="375"/>
      <c r="F59" s="375"/>
      <c r="G59" s="375"/>
      <c r="H59" s="279" t="str">
        <f>IF(CNGE_2023_M1_Secc5!K160="","",CNGE_2023_M1_Secc5!K160)</f>
        <v/>
      </c>
      <c r="I59" s="279"/>
      <c r="J59" s="279"/>
      <c r="K59" s="279"/>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E59">
        <f>IF(AND(CNGE_2023_M1_Secc5!D160="",COUNTBLANK(J59:EB59)=123),0,IF(AND(CNGE_2023_M1_Secc5!D160&lt;&gt;"",COUNTA(J59:EB59)&gt;0),0,1))</f>
        <v>0</v>
      </c>
    </row>
    <row r="60" spans="2:135" ht="15" customHeight="1">
      <c r="B60" s="133"/>
      <c r="C60" s="18" t="s">
        <v>108</v>
      </c>
      <c r="D60" s="375" t="str">
        <f>IF(CNGE_2023_M1_Secc5!D161="","",CNGE_2023_M1_Secc5!D161)</f>
        <v/>
      </c>
      <c r="E60" s="375"/>
      <c r="F60" s="375"/>
      <c r="G60" s="375"/>
      <c r="H60" s="279" t="str">
        <f>IF(CNGE_2023_M1_Secc5!K161="","",CNGE_2023_M1_Secc5!K161)</f>
        <v/>
      </c>
      <c r="I60" s="279"/>
      <c r="J60" s="279"/>
      <c r="K60" s="279"/>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E60">
        <f>IF(AND(CNGE_2023_M1_Secc5!D161="",COUNTBLANK(J60:EB60)=123),0,IF(AND(CNGE_2023_M1_Secc5!D161&lt;&gt;"",COUNTA(J60:EB60)&gt;0),0,1))</f>
        <v>0</v>
      </c>
    </row>
    <row r="61" spans="2:135" ht="15" customHeight="1">
      <c r="B61" s="133"/>
      <c r="C61" s="18" t="s">
        <v>109</v>
      </c>
      <c r="D61" s="375" t="str">
        <f>IF(CNGE_2023_M1_Secc5!D162="","",CNGE_2023_M1_Secc5!D162)</f>
        <v/>
      </c>
      <c r="E61" s="375"/>
      <c r="F61" s="375"/>
      <c r="G61" s="375"/>
      <c r="H61" s="279" t="str">
        <f>IF(CNGE_2023_M1_Secc5!K162="","",CNGE_2023_M1_Secc5!K162)</f>
        <v/>
      </c>
      <c r="I61" s="279"/>
      <c r="J61" s="279"/>
      <c r="K61" s="279"/>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E61">
        <f>IF(AND(CNGE_2023_M1_Secc5!D162="",COUNTBLANK(J61:EB61)=123),0,IF(AND(CNGE_2023_M1_Secc5!D162&lt;&gt;"",COUNTA(J61:EB61)&gt;0),0,1))</f>
        <v>0</v>
      </c>
    </row>
    <row r="62" spans="2:135" ht="15" customHeight="1">
      <c r="B62" s="133"/>
      <c r="C62" s="18" t="s">
        <v>110</v>
      </c>
      <c r="D62" s="375" t="str">
        <f>IF(CNGE_2023_M1_Secc5!D163="","",CNGE_2023_M1_Secc5!D163)</f>
        <v/>
      </c>
      <c r="E62" s="375"/>
      <c r="F62" s="375"/>
      <c r="G62" s="375"/>
      <c r="H62" s="279" t="str">
        <f>IF(CNGE_2023_M1_Secc5!K163="","",CNGE_2023_M1_Secc5!K163)</f>
        <v/>
      </c>
      <c r="I62" s="279"/>
      <c r="J62" s="279"/>
      <c r="K62" s="279"/>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E62">
        <f>IF(AND(CNGE_2023_M1_Secc5!D163="",COUNTBLANK(J62:EB62)=123),0,IF(AND(CNGE_2023_M1_Secc5!D163&lt;&gt;"",COUNTA(J62:EB62)&gt;0),0,1))</f>
        <v>0</v>
      </c>
    </row>
    <row r="63" spans="2:135" ht="15" customHeight="1">
      <c r="B63" s="133"/>
      <c r="C63" s="18" t="s">
        <v>111</v>
      </c>
      <c r="D63" s="375" t="str">
        <f>IF(CNGE_2023_M1_Secc5!D164="","",CNGE_2023_M1_Secc5!D164)</f>
        <v/>
      </c>
      <c r="E63" s="375"/>
      <c r="F63" s="375"/>
      <c r="G63" s="375"/>
      <c r="H63" s="279" t="str">
        <f>IF(CNGE_2023_M1_Secc5!K164="","",CNGE_2023_M1_Secc5!K164)</f>
        <v/>
      </c>
      <c r="I63" s="279"/>
      <c r="J63" s="279"/>
      <c r="K63" s="279"/>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E63">
        <f>IF(AND(CNGE_2023_M1_Secc5!D164="",COUNTBLANK(J63:EB63)=123),0,IF(AND(CNGE_2023_M1_Secc5!D164&lt;&gt;"",COUNTA(J63:EB63)&gt;0),0,1))</f>
        <v>0</v>
      </c>
    </row>
    <row r="64" spans="2:135" ht="15" customHeight="1">
      <c r="B64" s="133"/>
      <c r="C64" s="18" t="s">
        <v>112</v>
      </c>
      <c r="D64" s="375" t="str">
        <f>IF(CNGE_2023_M1_Secc5!D165="","",CNGE_2023_M1_Secc5!D165)</f>
        <v/>
      </c>
      <c r="E64" s="375"/>
      <c r="F64" s="375"/>
      <c r="G64" s="375"/>
      <c r="H64" s="279" t="str">
        <f>IF(CNGE_2023_M1_Secc5!K165="","",CNGE_2023_M1_Secc5!K165)</f>
        <v/>
      </c>
      <c r="I64" s="279"/>
      <c r="J64" s="279"/>
      <c r="K64" s="279"/>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E64">
        <f>IF(AND(CNGE_2023_M1_Secc5!D165="",COUNTBLANK(J64:EB64)=123),0,IF(AND(CNGE_2023_M1_Secc5!D165&lt;&gt;"",COUNTA(J64:EB64)&gt;0),0,1))</f>
        <v>0</v>
      </c>
    </row>
    <row r="65" spans="2:135" ht="15" customHeight="1">
      <c r="B65" s="133"/>
      <c r="C65" s="18" t="s">
        <v>113</v>
      </c>
      <c r="D65" s="375" t="str">
        <f>IF(CNGE_2023_M1_Secc5!D166="","",CNGE_2023_M1_Secc5!D166)</f>
        <v/>
      </c>
      <c r="E65" s="375"/>
      <c r="F65" s="375"/>
      <c r="G65" s="375"/>
      <c r="H65" s="279" t="str">
        <f>IF(CNGE_2023_M1_Secc5!K166="","",CNGE_2023_M1_Secc5!K166)</f>
        <v/>
      </c>
      <c r="I65" s="279"/>
      <c r="J65" s="279"/>
      <c r="K65" s="279"/>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E65">
        <f>IF(AND(CNGE_2023_M1_Secc5!D166="",COUNTBLANK(J65:EB65)=123),0,IF(AND(CNGE_2023_M1_Secc5!D166&lt;&gt;"",COUNTA(J65:EB65)&gt;0),0,1))</f>
        <v>0</v>
      </c>
    </row>
    <row r="66" spans="2:135" ht="15" customHeight="1">
      <c r="B66" s="133"/>
      <c r="C66" s="18" t="s">
        <v>114</v>
      </c>
      <c r="D66" s="375" t="str">
        <f>IF(CNGE_2023_M1_Secc5!D167="","",CNGE_2023_M1_Secc5!D167)</f>
        <v/>
      </c>
      <c r="E66" s="375"/>
      <c r="F66" s="375"/>
      <c r="G66" s="375"/>
      <c r="H66" s="279" t="str">
        <f>IF(CNGE_2023_M1_Secc5!K167="","",CNGE_2023_M1_Secc5!K167)</f>
        <v/>
      </c>
      <c r="I66" s="279"/>
      <c r="J66" s="279"/>
      <c r="K66" s="279"/>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E66">
        <f>IF(AND(CNGE_2023_M1_Secc5!D167="",COUNTBLANK(J66:EB66)=123),0,IF(AND(CNGE_2023_M1_Secc5!D167&lt;&gt;"",COUNTA(J66:EB66)&gt;0),0,1))</f>
        <v>0</v>
      </c>
    </row>
    <row r="67" spans="2:135" ht="15" customHeight="1">
      <c r="B67" s="133"/>
      <c r="C67" s="18" t="s">
        <v>115</v>
      </c>
      <c r="D67" s="375" t="str">
        <f>IF(CNGE_2023_M1_Secc5!D168="","",CNGE_2023_M1_Secc5!D168)</f>
        <v/>
      </c>
      <c r="E67" s="375"/>
      <c r="F67" s="375"/>
      <c r="G67" s="375"/>
      <c r="H67" s="279" t="str">
        <f>IF(CNGE_2023_M1_Secc5!K168="","",CNGE_2023_M1_Secc5!K168)</f>
        <v/>
      </c>
      <c r="I67" s="279"/>
      <c r="J67" s="279"/>
      <c r="K67" s="279"/>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E67">
        <f>IF(AND(CNGE_2023_M1_Secc5!D168="",COUNTBLANK(J67:EB67)=123),0,IF(AND(CNGE_2023_M1_Secc5!D168&lt;&gt;"",COUNTA(J67:EB67)&gt;0),0,1))</f>
        <v>0</v>
      </c>
    </row>
    <row r="68" spans="2:135" ht="15" customHeight="1">
      <c r="B68" s="133"/>
      <c r="C68" s="18" t="s">
        <v>116</v>
      </c>
      <c r="D68" s="375" t="str">
        <f>IF(CNGE_2023_M1_Secc5!D169="","",CNGE_2023_M1_Secc5!D169)</f>
        <v/>
      </c>
      <c r="E68" s="375"/>
      <c r="F68" s="375"/>
      <c r="G68" s="375"/>
      <c r="H68" s="279" t="str">
        <f>IF(CNGE_2023_M1_Secc5!K169="","",CNGE_2023_M1_Secc5!K169)</f>
        <v/>
      </c>
      <c r="I68" s="279"/>
      <c r="J68" s="279"/>
      <c r="K68" s="279"/>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E68">
        <f>IF(AND(CNGE_2023_M1_Secc5!D169="",COUNTBLANK(J68:EB68)=123),0,IF(AND(CNGE_2023_M1_Secc5!D169&lt;&gt;"",COUNTA(J68:EB68)&gt;0),0,1))</f>
        <v>0</v>
      </c>
    </row>
    <row r="69" spans="2:135" ht="15" customHeight="1">
      <c r="B69" s="133"/>
      <c r="C69" s="18" t="s">
        <v>117</v>
      </c>
      <c r="D69" s="375" t="str">
        <f>IF(CNGE_2023_M1_Secc5!D170="","",CNGE_2023_M1_Secc5!D170)</f>
        <v/>
      </c>
      <c r="E69" s="375"/>
      <c r="F69" s="375"/>
      <c r="G69" s="375"/>
      <c r="H69" s="279" t="str">
        <f>IF(CNGE_2023_M1_Secc5!K170="","",CNGE_2023_M1_Secc5!K170)</f>
        <v/>
      </c>
      <c r="I69" s="279"/>
      <c r="J69" s="279"/>
      <c r="K69" s="279"/>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E69">
        <f>IF(AND(CNGE_2023_M1_Secc5!D170="",COUNTBLANK(J69:EB69)=123),0,IF(AND(CNGE_2023_M1_Secc5!D170&lt;&gt;"",COUNTA(J69:EB69)&gt;0),0,1))</f>
        <v>0</v>
      </c>
    </row>
    <row r="70" spans="2:135" ht="15" customHeight="1">
      <c r="B70" s="133"/>
      <c r="C70" s="18" t="s">
        <v>118</v>
      </c>
      <c r="D70" s="375" t="str">
        <f>IF(CNGE_2023_M1_Secc5!D171="","",CNGE_2023_M1_Secc5!D171)</f>
        <v/>
      </c>
      <c r="E70" s="375"/>
      <c r="F70" s="375"/>
      <c r="G70" s="375"/>
      <c r="H70" s="279" t="str">
        <f>IF(CNGE_2023_M1_Secc5!K171="","",CNGE_2023_M1_Secc5!K171)</f>
        <v/>
      </c>
      <c r="I70" s="279"/>
      <c r="J70" s="279"/>
      <c r="K70" s="279"/>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E70">
        <f>IF(AND(CNGE_2023_M1_Secc5!D171="",COUNTBLANK(J70:EB70)=123),0,IF(AND(CNGE_2023_M1_Secc5!D171&lt;&gt;"",COUNTA(J70:EB70)&gt;0),0,1))</f>
        <v>0</v>
      </c>
    </row>
    <row r="71" spans="2:135" ht="15" customHeight="1">
      <c r="B71" s="133"/>
      <c r="C71" s="18" t="s">
        <v>119</v>
      </c>
      <c r="D71" s="375" t="str">
        <f>IF(CNGE_2023_M1_Secc5!D172="","",CNGE_2023_M1_Secc5!D172)</f>
        <v/>
      </c>
      <c r="E71" s="375"/>
      <c r="F71" s="375"/>
      <c r="G71" s="375"/>
      <c r="H71" s="279" t="str">
        <f>IF(CNGE_2023_M1_Secc5!K172="","",CNGE_2023_M1_Secc5!K172)</f>
        <v/>
      </c>
      <c r="I71" s="279"/>
      <c r="J71" s="279"/>
      <c r="K71" s="279"/>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E71">
        <f>IF(AND(CNGE_2023_M1_Secc5!D172="",COUNTBLANK(J71:EB71)=123),0,IF(AND(CNGE_2023_M1_Secc5!D172&lt;&gt;"",COUNTA(J71:EB71)&gt;0),0,1))</f>
        <v>0</v>
      </c>
    </row>
    <row r="72" spans="2:135" ht="15" customHeight="1">
      <c r="B72" s="133"/>
      <c r="C72" s="18" t="s">
        <v>120</v>
      </c>
      <c r="D72" s="375" t="str">
        <f>IF(CNGE_2023_M1_Secc5!D173="","",CNGE_2023_M1_Secc5!D173)</f>
        <v/>
      </c>
      <c r="E72" s="375"/>
      <c r="F72" s="375"/>
      <c r="G72" s="375"/>
      <c r="H72" s="279" t="str">
        <f>IF(CNGE_2023_M1_Secc5!K173="","",CNGE_2023_M1_Secc5!K173)</f>
        <v/>
      </c>
      <c r="I72" s="279"/>
      <c r="J72" s="279"/>
      <c r="K72" s="279"/>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E72">
        <f>IF(AND(CNGE_2023_M1_Secc5!D173="",COUNTBLANK(J72:EB72)=123),0,IF(AND(CNGE_2023_M1_Secc5!D173&lt;&gt;"",COUNTA(J72:EB72)&gt;0),0,1))</f>
        <v>0</v>
      </c>
    </row>
    <row r="73" spans="2:135" ht="15" customHeight="1">
      <c r="B73" s="133"/>
      <c r="C73" s="18" t="s">
        <v>121</v>
      </c>
      <c r="D73" s="375" t="str">
        <f>IF(CNGE_2023_M1_Secc5!D174="","",CNGE_2023_M1_Secc5!D174)</f>
        <v/>
      </c>
      <c r="E73" s="375"/>
      <c r="F73" s="375"/>
      <c r="G73" s="375"/>
      <c r="H73" s="279" t="str">
        <f>IF(CNGE_2023_M1_Secc5!K174="","",CNGE_2023_M1_Secc5!K174)</f>
        <v/>
      </c>
      <c r="I73" s="279"/>
      <c r="J73" s="279"/>
      <c r="K73" s="279"/>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E73">
        <f>IF(AND(CNGE_2023_M1_Secc5!D174="",COUNTBLANK(J73:EB73)=123),0,IF(AND(CNGE_2023_M1_Secc5!D174&lt;&gt;"",COUNTA(J73:EB73)&gt;0),0,1))</f>
        <v>0</v>
      </c>
    </row>
    <row r="74" spans="2:135" ht="15" customHeight="1">
      <c r="B74" s="133"/>
      <c r="C74" s="18" t="s">
        <v>122</v>
      </c>
      <c r="D74" s="375" t="str">
        <f>IF(CNGE_2023_M1_Secc5!D175="","",CNGE_2023_M1_Secc5!D175)</f>
        <v/>
      </c>
      <c r="E74" s="375"/>
      <c r="F74" s="375"/>
      <c r="G74" s="375"/>
      <c r="H74" s="279" t="str">
        <f>IF(CNGE_2023_M1_Secc5!K175="","",CNGE_2023_M1_Secc5!K175)</f>
        <v/>
      </c>
      <c r="I74" s="279"/>
      <c r="J74" s="279"/>
      <c r="K74" s="279"/>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E74">
        <f>IF(AND(CNGE_2023_M1_Secc5!D175="",COUNTBLANK(J74:EB74)=123),0,IF(AND(CNGE_2023_M1_Secc5!D175&lt;&gt;"",COUNTA(J74:EB74)&gt;0),0,1))</f>
        <v>0</v>
      </c>
    </row>
    <row r="75" spans="2:135" s="1" customFormat="1" ht="15" customHeight="1">
      <c r="B75" s="137"/>
      <c r="C75" s="138" t="s">
        <v>123</v>
      </c>
      <c r="D75" s="375" t="str">
        <f>IF(CNGE_2023_M1_Secc5!D176="","",CNGE_2023_M1_Secc5!D176)</f>
        <v/>
      </c>
      <c r="E75" s="375"/>
      <c r="F75" s="375"/>
      <c r="G75" s="375"/>
      <c r="H75" s="279" t="str">
        <f>IF(CNGE_2023_M1_Secc5!K176="","",CNGE_2023_M1_Secc5!K176)</f>
        <v/>
      </c>
      <c r="I75" s="279"/>
      <c r="J75" s="279"/>
      <c r="K75" s="279"/>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D75" s="122"/>
      <c r="EE75">
        <f>IF(AND(CNGE_2023_M1_Secc5!D176="",COUNTBLANK(J75:EB75)=123),0,IF(AND(CNGE_2023_M1_Secc5!D176&lt;&gt;"",COUNTA(J75:EB75)&gt;0),0,1))</f>
        <v>0</v>
      </c>
    </row>
    <row r="76" spans="2:135" s="1" customFormat="1" ht="15" customHeight="1">
      <c r="B76" s="137"/>
      <c r="C76" s="138" t="s">
        <v>124</v>
      </c>
      <c r="D76" s="375" t="str">
        <f>IF(CNGE_2023_M1_Secc5!D177="","",CNGE_2023_M1_Secc5!D177)</f>
        <v/>
      </c>
      <c r="E76" s="375"/>
      <c r="F76" s="375"/>
      <c r="G76" s="375"/>
      <c r="H76" s="279" t="str">
        <f>IF(CNGE_2023_M1_Secc5!K177="","",CNGE_2023_M1_Secc5!K177)</f>
        <v/>
      </c>
      <c r="I76" s="279"/>
      <c r="J76" s="279"/>
      <c r="K76" s="279"/>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D76" s="122"/>
      <c r="EE76">
        <f>IF(AND(CNGE_2023_M1_Secc5!D177="",COUNTBLANK(J76:EB76)=123),0,IF(AND(CNGE_2023_M1_Secc5!D177&lt;&gt;"",COUNTA(J76:EB76)&gt;0),0,1))</f>
        <v>0</v>
      </c>
    </row>
    <row r="77" spans="2:135" s="1" customFormat="1" ht="15" customHeight="1">
      <c r="B77" s="137"/>
      <c r="C77" s="138" t="s">
        <v>125</v>
      </c>
      <c r="D77" s="375" t="str">
        <f>IF(CNGE_2023_M1_Secc5!D178="","",CNGE_2023_M1_Secc5!D178)</f>
        <v/>
      </c>
      <c r="E77" s="375"/>
      <c r="F77" s="375"/>
      <c r="G77" s="375"/>
      <c r="H77" s="279" t="str">
        <f>IF(CNGE_2023_M1_Secc5!K178="","",CNGE_2023_M1_Secc5!K178)</f>
        <v/>
      </c>
      <c r="I77" s="279"/>
      <c r="J77" s="279"/>
      <c r="K77" s="279"/>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D77" s="122"/>
      <c r="EE77">
        <f>IF(AND(CNGE_2023_M1_Secc5!D178="",COUNTBLANK(J77:EB77)=123),0,IF(AND(CNGE_2023_M1_Secc5!D178&lt;&gt;"",COUNTA(J77:EB77)&gt;0),0,1))</f>
        <v>0</v>
      </c>
    </row>
    <row r="78" spans="2:135" s="1" customFormat="1" ht="15" customHeight="1">
      <c r="B78" s="137"/>
      <c r="C78" s="138" t="s">
        <v>126</v>
      </c>
      <c r="D78" s="375" t="str">
        <f>IF(CNGE_2023_M1_Secc5!D179="","",CNGE_2023_M1_Secc5!D179)</f>
        <v/>
      </c>
      <c r="E78" s="375"/>
      <c r="F78" s="375"/>
      <c r="G78" s="375"/>
      <c r="H78" s="279" t="str">
        <f>IF(CNGE_2023_M1_Secc5!K179="","",CNGE_2023_M1_Secc5!K179)</f>
        <v/>
      </c>
      <c r="I78" s="279"/>
      <c r="J78" s="279"/>
      <c r="K78" s="279"/>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D78" s="122"/>
      <c r="EE78">
        <f>IF(AND(CNGE_2023_M1_Secc5!D179="",COUNTBLANK(J78:EB78)=123),0,IF(AND(CNGE_2023_M1_Secc5!D179&lt;&gt;"",COUNTA(J78:EB78)&gt;0),0,1))</f>
        <v>0</v>
      </c>
    </row>
    <row r="79" spans="2:135" s="1" customFormat="1" ht="15" customHeight="1">
      <c r="B79" s="137"/>
      <c r="C79" s="138" t="s">
        <v>127</v>
      </c>
      <c r="D79" s="375" t="str">
        <f>IF(CNGE_2023_M1_Secc5!D180="","",CNGE_2023_M1_Secc5!D180)</f>
        <v/>
      </c>
      <c r="E79" s="375"/>
      <c r="F79" s="375"/>
      <c r="G79" s="375"/>
      <c r="H79" s="279" t="str">
        <f>IF(CNGE_2023_M1_Secc5!K180="","",CNGE_2023_M1_Secc5!K180)</f>
        <v/>
      </c>
      <c r="I79" s="279"/>
      <c r="J79" s="279"/>
      <c r="K79" s="279"/>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D79" s="122"/>
      <c r="EE79">
        <f>IF(AND(CNGE_2023_M1_Secc5!D180="",COUNTBLANK(J79:EB79)=123),0,IF(AND(CNGE_2023_M1_Secc5!D180&lt;&gt;"",COUNTA(J79:EB79)&gt;0),0,1))</f>
        <v>0</v>
      </c>
    </row>
    <row r="80" spans="2:135" s="1" customFormat="1" ht="15" customHeight="1">
      <c r="B80" s="137"/>
      <c r="C80" s="138" t="s">
        <v>128</v>
      </c>
      <c r="D80" s="375" t="str">
        <f>IF(CNGE_2023_M1_Secc5!D181="","",CNGE_2023_M1_Secc5!D181)</f>
        <v/>
      </c>
      <c r="E80" s="375"/>
      <c r="F80" s="375"/>
      <c r="G80" s="375"/>
      <c r="H80" s="279" t="str">
        <f>IF(CNGE_2023_M1_Secc5!K181="","",CNGE_2023_M1_Secc5!K181)</f>
        <v/>
      </c>
      <c r="I80" s="279"/>
      <c r="J80" s="279"/>
      <c r="K80" s="279"/>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D80" s="122"/>
      <c r="EE80">
        <f>IF(AND(CNGE_2023_M1_Secc5!D181="",COUNTBLANK(J80:EB80)=123),0,IF(AND(CNGE_2023_M1_Secc5!D181&lt;&gt;"",COUNTA(J80:EB80)&gt;0),0,1))</f>
        <v>0</v>
      </c>
    </row>
    <row r="81" spans="2:135" s="1" customFormat="1" ht="15" customHeight="1">
      <c r="B81" s="137"/>
      <c r="C81" s="138" t="s">
        <v>129</v>
      </c>
      <c r="D81" s="375" t="str">
        <f>IF(CNGE_2023_M1_Secc5!D182="","",CNGE_2023_M1_Secc5!D182)</f>
        <v/>
      </c>
      <c r="E81" s="375"/>
      <c r="F81" s="375"/>
      <c r="G81" s="375"/>
      <c r="H81" s="279" t="str">
        <f>IF(CNGE_2023_M1_Secc5!K182="","",CNGE_2023_M1_Secc5!K182)</f>
        <v/>
      </c>
      <c r="I81" s="279"/>
      <c r="J81" s="279"/>
      <c r="K81" s="279"/>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D81" s="122"/>
      <c r="EE81">
        <f>IF(AND(CNGE_2023_M1_Secc5!D182="",COUNTBLANK(J81:EB81)=123),0,IF(AND(CNGE_2023_M1_Secc5!D182&lt;&gt;"",COUNTA(J81:EB81)&gt;0),0,1))</f>
        <v>0</v>
      </c>
    </row>
    <row r="82" spans="2:135" s="1" customFormat="1" ht="15" customHeight="1">
      <c r="B82" s="137"/>
      <c r="C82" s="138" t="s">
        <v>130</v>
      </c>
      <c r="D82" s="375" t="str">
        <f>IF(CNGE_2023_M1_Secc5!D183="","",CNGE_2023_M1_Secc5!D183)</f>
        <v/>
      </c>
      <c r="E82" s="375"/>
      <c r="F82" s="375"/>
      <c r="G82" s="375"/>
      <c r="H82" s="279" t="str">
        <f>IF(CNGE_2023_M1_Secc5!K183="","",CNGE_2023_M1_Secc5!K183)</f>
        <v/>
      </c>
      <c r="I82" s="279"/>
      <c r="J82" s="279"/>
      <c r="K82" s="279"/>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D82" s="122"/>
      <c r="EE82">
        <f>IF(AND(CNGE_2023_M1_Secc5!D183="",COUNTBLANK(J82:EB82)=123),0,IF(AND(CNGE_2023_M1_Secc5!D183&lt;&gt;"",COUNTA(J82:EB82)&gt;0),0,1))</f>
        <v>0</v>
      </c>
    </row>
    <row r="83" spans="2:135" s="1" customFormat="1" ht="15" customHeight="1">
      <c r="B83" s="137"/>
      <c r="C83" s="138" t="s">
        <v>131</v>
      </c>
      <c r="D83" s="375" t="str">
        <f>IF(CNGE_2023_M1_Secc5!D184="","",CNGE_2023_M1_Secc5!D184)</f>
        <v/>
      </c>
      <c r="E83" s="375"/>
      <c r="F83" s="375"/>
      <c r="G83" s="375"/>
      <c r="H83" s="279" t="str">
        <f>IF(CNGE_2023_M1_Secc5!K184="","",CNGE_2023_M1_Secc5!K184)</f>
        <v/>
      </c>
      <c r="I83" s="279"/>
      <c r="J83" s="279"/>
      <c r="K83" s="279"/>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D83" s="122"/>
      <c r="EE83">
        <f>IF(AND(CNGE_2023_M1_Secc5!D184="",COUNTBLANK(J83:EB83)=123),0,IF(AND(CNGE_2023_M1_Secc5!D184&lt;&gt;"",COUNTA(J83:EB83)&gt;0),0,1))</f>
        <v>0</v>
      </c>
    </row>
    <row r="84" spans="2:135" s="1" customFormat="1" ht="15" customHeight="1">
      <c r="B84" s="137"/>
      <c r="C84" s="138" t="s">
        <v>132</v>
      </c>
      <c r="D84" s="375" t="str">
        <f>IF(CNGE_2023_M1_Secc5!D185="","",CNGE_2023_M1_Secc5!D185)</f>
        <v/>
      </c>
      <c r="E84" s="375"/>
      <c r="F84" s="375"/>
      <c r="G84" s="375"/>
      <c r="H84" s="279" t="str">
        <f>IF(CNGE_2023_M1_Secc5!K185="","",CNGE_2023_M1_Secc5!K185)</f>
        <v/>
      </c>
      <c r="I84" s="279"/>
      <c r="J84" s="279"/>
      <c r="K84" s="279"/>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D84" s="122"/>
      <c r="EE84">
        <f>IF(AND(CNGE_2023_M1_Secc5!D185="",COUNTBLANK(J84:EB84)=123),0,IF(AND(CNGE_2023_M1_Secc5!D185&lt;&gt;"",COUNTA(J84:EB84)&gt;0),0,1))</f>
        <v>0</v>
      </c>
    </row>
    <row r="85" spans="2:135" s="1" customFormat="1" ht="15" customHeight="1">
      <c r="B85" s="137"/>
      <c r="C85" s="138" t="s">
        <v>133</v>
      </c>
      <c r="D85" s="375" t="str">
        <f>IF(CNGE_2023_M1_Secc5!D186="","",CNGE_2023_M1_Secc5!D186)</f>
        <v/>
      </c>
      <c r="E85" s="375"/>
      <c r="F85" s="375"/>
      <c r="G85" s="375"/>
      <c r="H85" s="279" t="str">
        <f>IF(CNGE_2023_M1_Secc5!K186="","",CNGE_2023_M1_Secc5!K186)</f>
        <v/>
      </c>
      <c r="I85" s="279"/>
      <c r="J85" s="279"/>
      <c r="K85" s="279"/>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D85" s="122"/>
      <c r="EE85">
        <f>IF(AND(CNGE_2023_M1_Secc5!D186="",COUNTBLANK(J85:EB85)=123),0,IF(AND(CNGE_2023_M1_Secc5!D186&lt;&gt;"",COUNTA(J85:EB85)&gt;0),0,1))</f>
        <v>0</v>
      </c>
    </row>
    <row r="86" spans="2:135" s="1" customFormat="1" ht="15" customHeight="1">
      <c r="B86" s="137"/>
      <c r="C86" s="138" t="s">
        <v>134</v>
      </c>
      <c r="D86" s="375" t="str">
        <f>IF(CNGE_2023_M1_Secc5!D187="","",CNGE_2023_M1_Secc5!D187)</f>
        <v/>
      </c>
      <c r="E86" s="375"/>
      <c r="F86" s="375"/>
      <c r="G86" s="375"/>
      <c r="H86" s="279" t="str">
        <f>IF(CNGE_2023_M1_Secc5!K187="","",CNGE_2023_M1_Secc5!K187)</f>
        <v/>
      </c>
      <c r="I86" s="279"/>
      <c r="J86" s="279"/>
      <c r="K86" s="279"/>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D86" s="122"/>
      <c r="EE86">
        <f>IF(AND(CNGE_2023_M1_Secc5!D187="",COUNTBLANK(J86:EB86)=123),0,IF(AND(CNGE_2023_M1_Secc5!D187&lt;&gt;"",COUNTA(J86:EB86)&gt;0),0,1))</f>
        <v>0</v>
      </c>
    </row>
    <row r="87" spans="2:135" s="1" customFormat="1" ht="15" customHeight="1">
      <c r="B87" s="137"/>
      <c r="C87" s="138" t="s">
        <v>135</v>
      </c>
      <c r="D87" s="375" t="str">
        <f>IF(CNGE_2023_M1_Secc5!D188="","",CNGE_2023_M1_Secc5!D188)</f>
        <v/>
      </c>
      <c r="E87" s="375"/>
      <c r="F87" s="375"/>
      <c r="G87" s="375"/>
      <c r="H87" s="279" t="str">
        <f>IF(CNGE_2023_M1_Secc5!K188="","",CNGE_2023_M1_Secc5!K188)</f>
        <v/>
      </c>
      <c r="I87" s="279"/>
      <c r="J87" s="279"/>
      <c r="K87" s="279"/>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D87" s="122"/>
      <c r="EE87">
        <f>IF(AND(CNGE_2023_M1_Secc5!D188="",COUNTBLANK(J87:EB87)=123),0,IF(AND(CNGE_2023_M1_Secc5!D188&lt;&gt;"",COUNTA(J87:EB87)&gt;0),0,1))</f>
        <v>0</v>
      </c>
    </row>
    <row r="88" spans="2:135" s="1" customFormat="1" ht="15" customHeight="1">
      <c r="B88" s="137"/>
      <c r="C88" s="138" t="s">
        <v>136</v>
      </c>
      <c r="D88" s="375" t="str">
        <f>IF(CNGE_2023_M1_Secc5!D189="","",CNGE_2023_M1_Secc5!D189)</f>
        <v/>
      </c>
      <c r="E88" s="375"/>
      <c r="F88" s="375"/>
      <c r="G88" s="375"/>
      <c r="H88" s="279" t="str">
        <f>IF(CNGE_2023_M1_Secc5!K189="","",CNGE_2023_M1_Secc5!K189)</f>
        <v/>
      </c>
      <c r="I88" s="279"/>
      <c r="J88" s="279"/>
      <c r="K88" s="279"/>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D88" s="122"/>
      <c r="EE88">
        <f>IF(AND(CNGE_2023_M1_Secc5!D189="",COUNTBLANK(J88:EB88)=123),0,IF(AND(CNGE_2023_M1_Secc5!D189&lt;&gt;"",COUNTA(J88:EB88)&gt;0),0,1))</f>
        <v>0</v>
      </c>
    </row>
    <row r="89" spans="2:135" s="1" customFormat="1" ht="15" customHeight="1">
      <c r="B89" s="137"/>
      <c r="C89" s="138" t="s">
        <v>137</v>
      </c>
      <c r="D89" s="375" t="str">
        <f>IF(CNGE_2023_M1_Secc5!D190="","",CNGE_2023_M1_Secc5!D190)</f>
        <v/>
      </c>
      <c r="E89" s="375"/>
      <c r="F89" s="375"/>
      <c r="G89" s="375"/>
      <c r="H89" s="279" t="str">
        <f>IF(CNGE_2023_M1_Secc5!K190="","",CNGE_2023_M1_Secc5!K190)</f>
        <v/>
      </c>
      <c r="I89" s="279"/>
      <c r="J89" s="279"/>
      <c r="K89" s="279"/>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D89" s="122"/>
      <c r="EE89">
        <f>IF(AND(CNGE_2023_M1_Secc5!D190="",COUNTBLANK(J89:EB89)=123),0,IF(AND(CNGE_2023_M1_Secc5!D190&lt;&gt;"",COUNTA(J89:EB89)&gt;0),0,1))</f>
        <v>0</v>
      </c>
    </row>
    <row r="90" spans="2:135" s="1" customFormat="1" ht="15" customHeight="1">
      <c r="B90" s="137"/>
      <c r="C90" s="138" t="s">
        <v>138</v>
      </c>
      <c r="D90" s="375" t="str">
        <f>IF(CNGE_2023_M1_Secc5!D191="","",CNGE_2023_M1_Secc5!D191)</f>
        <v/>
      </c>
      <c r="E90" s="375"/>
      <c r="F90" s="375"/>
      <c r="G90" s="375"/>
      <c r="H90" s="279" t="str">
        <f>IF(CNGE_2023_M1_Secc5!K191="","",CNGE_2023_M1_Secc5!K191)</f>
        <v/>
      </c>
      <c r="I90" s="279"/>
      <c r="J90" s="279"/>
      <c r="K90" s="279"/>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D90" s="122"/>
      <c r="EE90">
        <f>IF(AND(CNGE_2023_M1_Secc5!D191="",COUNTBLANK(J90:EB90)=123),0,IF(AND(CNGE_2023_M1_Secc5!D191&lt;&gt;"",COUNTA(J90:EB90)&gt;0),0,1))</f>
        <v>0</v>
      </c>
    </row>
    <row r="91" spans="2:135" s="1" customFormat="1" ht="15" customHeight="1">
      <c r="B91" s="137"/>
      <c r="C91" s="138" t="s">
        <v>139</v>
      </c>
      <c r="D91" s="375" t="str">
        <f>IF(CNGE_2023_M1_Secc5!D192="","",CNGE_2023_M1_Secc5!D192)</f>
        <v/>
      </c>
      <c r="E91" s="375"/>
      <c r="F91" s="375"/>
      <c r="G91" s="375"/>
      <c r="H91" s="279" t="str">
        <f>IF(CNGE_2023_M1_Secc5!K192="","",CNGE_2023_M1_Secc5!K192)</f>
        <v/>
      </c>
      <c r="I91" s="279"/>
      <c r="J91" s="279"/>
      <c r="K91" s="279"/>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D91" s="122"/>
      <c r="EE91">
        <f>IF(AND(CNGE_2023_M1_Secc5!D192="",COUNTBLANK(J91:EB91)=123),0,IF(AND(CNGE_2023_M1_Secc5!D192&lt;&gt;"",COUNTA(J91:EB91)&gt;0),0,1))</f>
        <v>0</v>
      </c>
    </row>
    <row r="92" spans="2:135" s="1" customFormat="1" ht="15" customHeight="1">
      <c r="B92" s="137"/>
      <c r="C92" s="138" t="s">
        <v>140</v>
      </c>
      <c r="D92" s="375" t="str">
        <f>IF(CNGE_2023_M1_Secc5!D193="","",CNGE_2023_M1_Secc5!D193)</f>
        <v/>
      </c>
      <c r="E92" s="375"/>
      <c r="F92" s="375"/>
      <c r="G92" s="375"/>
      <c r="H92" s="279" t="str">
        <f>IF(CNGE_2023_M1_Secc5!K193="","",CNGE_2023_M1_Secc5!K193)</f>
        <v/>
      </c>
      <c r="I92" s="279"/>
      <c r="J92" s="279"/>
      <c r="K92" s="279"/>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D92" s="122"/>
      <c r="EE92">
        <f>IF(AND(CNGE_2023_M1_Secc5!D193="",COUNTBLANK(J92:EB92)=123),0,IF(AND(CNGE_2023_M1_Secc5!D193&lt;&gt;"",COUNTA(J92:EB92)&gt;0),0,1))</f>
        <v>0</v>
      </c>
    </row>
    <row r="93" spans="2:135" s="1" customFormat="1" ht="15" customHeight="1">
      <c r="B93" s="137"/>
      <c r="C93" s="138" t="s">
        <v>141</v>
      </c>
      <c r="D93" s="375" t="str">
        <f>IF(CNGE_2023_M1_Secc5!D194="","",CNGE_2023_M1_Secc5!D194)</f>
        <v/>
      </c>
      <c r="E93" s="375"/>
      <c r="F93" s="375"/>
      <c r="G93" s="375"/>
      <c r="H93" s="279" t="str">
        <f>IF(CNGE_2023_M1_Secc5!K194="","",CNGE_2023_M1_Secc5!K194)</f>
        <v/>
      </c>
      <c r="I93" s="279"/>
      <c r="J93" s="279"/>
      <c r="K93" s="279"/>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D93" s="122"/>
      <c r="EE93">
        <f>IF(AND(CNGE_2023_M1_Secc5!D194="",COUNTBLANK(J93:EB93)=123),0,IF(AND(CNGE_2023_M1_Secc5!D194&lt;&gt;"",COUNTA(J93:EB93)&gt;0),0,1))</f>
        <v>0</v>
      </c>
    </row>
    <row r="94" spans="2:135" s="1" customFormat="1" ht="15" customHeight="1">
      <c r="B94" s="137"/>
      <c r="C94" s="138" t="s">
        <v>142</v>
      </c>
      <c r="D94" s="375" t="str">
        <f>IF(CNGE_2023_M1_Secc5!D195="","",CNGE_2023_M1_Secc5!D195)</f>
        <v/>
      </c>
      <c r="E94" s="375"/>
      <c r="F94" s="375"/>
      <c r="G94" s="375"/>
      <c r="H94" s="279" t="str">
        <f>IF(CNGE_2023_M1_Secc5!K195="","",CNGE_2023_M1_Secc5!K195)</f>
        <v/>
      </c>
      <c r="I94" s="279"/>
      <c r="J94" s="279"/>
      <c r="K94" s="279"/>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D94" s="122"/>
      <c r="EE94">
        <f>IF(AND(CNGE_2023_M1_Secc5!D195="",COUNTBLANK(J94:EB94)=123),0,IF(AND(CNGE_2023_M1_Secc5!D195&lt;&gt;"",COUNTA(J94:EB94)&gt;0),0,1))</f>
        <v>0</v>
      </c>
    </row>
    <row r="95" spans="2:135" s="1" customFormat="1" ht="15" customHeight="1">
      <c r="B95" s="137"/>
      <c r="C95" s="138" t="s">
        <v>143</v>
      </c>
      <c r="D95" s="375" t="str">
        <f>IF(CNGE_2023_M1_Secc5!D196="","",CNGE_2023_M1_Secc5!D196)</f>
        <v/>
      </c>
      <c r="E95" s="375"/>
      <c r="F95" s="375"/>
      <c r="G95" s="375"/>
      <c r="H95" s="279" t="str">
        <f>IF(CNGE_2023_M1_Secc5!K196="","",CNGE_2023_M1_Secc5!K196)</f>
        <v/>
      </c>
      <c r="I95" s="279"/>
      <c r="J95" s="279"/>
      <c r="K95" s="279"/>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D95" s="122"/>
      <c r="EE95">
        <f>IF(AND(CNGE_2023_M1_Secc5!D196="",COUNTBLANK(J95:EB95)=123),0,IF(AND(CNGE_2023_M1_Secc5!D196&lt;&gt;"",COUNTA(J95:EB95)&gt;0),0,1))</f>
        <v>0</v>
      </c>
    </row>
    <row r="96" spans="2:135" s="1" customFormat="1" ht="15" customHeight="1">
      <c r="B96" s="137"/>
      <c r="C96" s="138" t="s">
        <v>144</v>
      </c>
      <c r="D96" s="375" t="str">
        <f>IF(CNGE_2023_M1_Secc5!D197="","",CNGE_2023_M1_Secc5!D197)</f>
        <v/>
      </c>
      <c r="E96" s="375"/>
      <c r="F96" s="375"/>
      <c r="G96" s="375"/>
      <c r="H96" s="279" t="str">
        <f>IF(CNGE_2023_M1_Secc5!K197="","",CNGE_2023_M1_Secc5!K197)</f>
        <v/>
      </c>
      <c r="I96" s="279"/>
      <c r="J96" s="279"/>
      <c r="K96" s="279"/>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D96" s="122"/>
      <c r="EE96">
        <f>IF(AND(CNGE_2023_M1_Secc5!D197="",COUNTBLANK(J96:EB96)=123),0,IF(AND(CNGE_2023_M1_Secc5!D197&lt;&gt;"",COUNTA(J96:EB96)&gt;0),0,1))</f>
        <v>0</v>
      </c>
    </row>
    <row r="97" spans="2:135" s="1" customFormat="1" ht="15" customHeight="1">
      <c r="B97" s="137"/>
      <c r="C97" s="138" t="s">
        <v>145</v>
      </c>
      <c r="D97" s="375" t="str">
        <f>IF(CNGE_2023_M1_Secc5!D198="","",CNGE_2023_M1_Secc5!D198)</f>
        <v/>
      </c>
      <c r="E97" s="375"/>
      <c r="F97" s="375"/>
      <c r="G97" s="375"/>
      <c r="H97" s="279" t="str">
        <f>IF(CNGE_2023_M1_Secc5!K198="","",CNGE_2023_M1_Secc5!K198)</f>
        <v/>
      </c>
      <c r="I97" s="279"/>
      <c r="J97" s="279"/>
      <c r="K97" s="279"/>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D97" s="122"/>
      <c r="EE97">
        <f>IF(AND(CNGE_2023_M1_Secc5!D198="",COUNTBLANK(J97:EB97)=123),0,IF(AND(CNGE_2023_M1_Secc5!D198&lt;&gt;"",COUNTA(J97:EB97)&gt;0),0,1))</f>
        <v>0</v>
      </c>
    </row>
    <row r="98" spans="2:135" s="1" customFormat="1" ht="15" customHeight="1">
      <c r="B98" s="137"/>
      <c r="C98" s="138" t="s">
        <v>146</v>
      </c>
      <c r="D98" s="375" t="str">
        <f>IF(CNGE_2023_M1_Secc5!D199="","",CNGE_2023_M1_Secc5!D199)</f>
        <v/>
      </c>
      <c r="E98" s="375"/>
      <c r="F98" s="375"/>
      <c r="G98" s="375"/>
      <c r="H98" s="279" t="str">
        <f>IF(CNGE_2023_M1_Secc5!K199="","",CNGE_2023_M1_Secc5!K199)</f>
        <v/>
      </c>
      <c r="I98" s="279"/>
      <c r="J98" s="279"/>
      <c r="K98" s="279"/>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D98" s="122"/>
      <c r="EE98">
        <f>IF(AND(CNGE_2023_M1_Secc5!D199="",COUNTBLANK(J98:EB98)=123),0,IF(AND(CNGE_2023_M1_Secc5!D199&lt;&gt;"",COUNTA(J98:EB98)&gt;0),0,1))</f>
        <v>0</v>
      </c>
    </row>
    <row r="99" spans="2:135" s="1" customFormat="1" ht="15" customHeight="1">
      <c r="B99" s="137"/>
      <c r="C99" s="138" t="s">
        <v>147</v>
      </c>
      <c r="D99" s="375" t="str">
        <f>IF(CNGE_2023_M1_Secc5!D200="","",CNGE_2023_M1_Secc5!D200)</f>
        <v/>
      </c>
      <c r="E99" s="375"/>
      <c r="F99" s="375"/>
      <c r="G99" s="375"/>
      <c r="H99" s="279" t="str">
        <f>IF(CNGE_2023_M1_Secc5!K200="","",CNGE_2023_M1_Secc5!K200)</f>
        <v/>
      </c>
      <c r="I99" s="279"/>
      <c r="J99" s="279"/>
      <c r="K99" s="279"/>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D99" s="122"/>
      <c r="EE99">
        <f>IF(AND(CNGE_2023_M1_Secc5!D200="",COUNTBLANK(J99:EB99)=123),0,IF(AND(CNGE_2023_M1_Secc5!D200&lt;&gt;"",COUNTA(J99:EB99)&gt;0),0,1))</f>
        <v>0</v>
      </c>
    </row>
    <row r="100" spans="2:135" s="1" customFormat="1" ht="15" customHeight="1">
      <c r="B100" s="137"/>
      <c r="C100" s="138" t="s">
        <v>148</v>
      </c>
      <c r="D100" s="375" t="str">
        <f>IF(CNGE_2023_M1_Secc5!D201="","",CNGE_2023_M1_Secc5!D201)</f>
        <v/>
      </c>
      <c r="E100" s="375"/>
      <c r="F100" s="375"/>
      <c r="G100" s="375"/>
      <c r="H100" s="279" t="str">
        <f>IF(CNGE_2023_M1_Secc5!K201="","",CNGE_2023_M1_Secc5!K201)</f>
        <v/>
      </c>
      <c r="I100" s="279"/>
      <c r="J100" s="279"/>
      <c r="K100" s="279"/>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D100" s="122"/>
      <c r="EE100">
        <f>IF(AND(CNGE_2023_M1_Secc5!D201="",COUNTBLANK(J100:EB100)=123),0,IF(AND(CNGE_2023_M1_Secc5!D201&lt;&gt;"",COUNTA(J100:EB100)&gt;0),0,1))</f>
        <v>0</v>
      </c>
    </row>
    <row r="101" spans="2:135" s="1" customFormat="1" ht="15" customHeight="1">
      <c r="B101" s="137"/>
      <c r="C101" s="138" t="s">
        <v>149</v>
      </c>
      <c r="D101" s="375" t="str">
        <f>IF(CNGE_2023_M1_Secc5!D202="","",CNGE_2023_M1_Secc5!D202)</f>
        <v/>
      </c>
      <c r="E101" s="375"/>
      <c r="F101" s="375"/>
      <c r="G101" s="375"/>
      <c r="H101" s="279" t="str">
        <f>IF(CNGE_2023_M1_Secc5!K202="","",CNGE_2023_M1_Secc5!K202)</f>
        <v/>
      </c>
      <c r="I101" s="279"/>
      <c r="J101" s="279"/>
      <c r="K101" s="279"/>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D101" s="122"/>
      <c r="EE101">
        <f>IF(AND(CNGE_2023_M1_Secc5!D202="",COUNTBLANK(J101:EB101)=123),0,IF(AND(CNGE_2023_M1_Secc5!D202&lt;&gt;"",COUNTA(J101:EB101)&gt;0),0,1))</f>
        <v>0</v>
      </c>
    </row>
    <row r="102" spans="2:135" s="1" customFormat="1" ht="15" customHeight="1">
      <c r="B102" s="137"/>
      <c r="C102" s="138" t="s">
        <v>150</v>
      </c>
      <c r="D102" s="375" t="str">
        <f>IF(CNGE_2023_M1_Secc5!D203="","",CNGE_2023_M1_Secc5!D203)</f>
        <v/>
      </c>
      <c r="E102" s="375"/>
      <c r="F102" s="375"/>
      <c r="G102" s="375"/>
      <c r="H102" s="279" t="str">
        <f>IF(CNGE_2023_M1_Secc5!K203="","",CNGE_2023_M1_Secc5!K203)</f>
        <v/>
      </c>
      <c r="I102" s="279"/>
      <c r="J102" s="279"/>
      <c r="K102" s="279"/>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D102" s="122"/>
      <c r="EE102">
        <f>IF(AND(CNGE_2023_M1_Secc5!D203="",COUNTBLANK(J102:EB102)=123),0,IF(AND(CNGE_2023_M1_Secc5!D203&lt;&gt;"",COUNTA(J102:EB102)&gt;0),0,1))</f>
        <v>0</v>
      </c>
    </row>
    <row r="103" spans="2:135" s="1" customFormat="1" ht="15" customHeight="1">
      <c r="B103" s="137"/>
      <c r="C103" s="138" t="s">
        <v>151</v>
      </c>
      <c r="D103" s="375" t="str">
        <f>IF(CNGE_2023_M1_Secc5!D204="","",CNGE_2023_M1_Secc5!D204)</f>
        <v/>
      </c>
      <c r="E103" s="375"/>
      <c r="F103" s="375"/>
      <c r="G103" s="375"/>
      <c r="H103" s="279" t="str">
        <f>IF(CNGE_2023_M1_Secc5!K204="","",CNGE_2023_M1_Secc5!K204)</f>
        <v/>
      </c>
      <c r="I103" s="279"/>
      <c r="J103" s="279"/>
      <c r="K103" s="279"/>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D103" s="122"/>
      <c r="EE103">
        <f>IF(AND(CNGE_2023_M1_Secc5!D204="",COUNTBLANK(J103:EB103)=123),0,IF(AND(CNGE_2023_M1_Secc5!D204&lt;&gt;"",COUNTA(J103:EB103)&gt;0),0,1))</f>
        <v>0</v>
      </c>
    </row>
    <row r="104" spans="2:135" s="1" customFormat="1" ht="15" customHeight="1">
      <c r="B104" s="137"/>
      <c r="C104" s="138" t="s">
        <v>152</v>
      </c>
      <c r="D104" s="375" t="str">
        <f>IF(CNGE_2023_M1_Secc5!D205="","",CNGE_2023_M1_Secc5!D205)</f>
        <v/>
      </c>
      <c r="E104" s="375"/>
      <c r="F104" s="375"/>
      <c r="G104" s="375"/>
      <c r="H104" s="279" t="str">
        <f>IF(CNGE_2023_M1_Secc5!K205="","",CNGE_2023_M1_Secc5!K205)</f>
        <v/>
      </c>
      <c r="I104" s="279"/>
      <c r="J104" s="279"/>
      <c r="K104" s="279"/>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D104" s="122"/>
      <c r="EE104">
        <f>IF(AND(CNGE_2023_M1_Secc5!D205="",COUNTBLANK(J104:EB104)=123),0,IF(AND(CNGE_2023_M1_Secc5!D205&lt;&gt;"",COUNTA(J104:EB104)&gt;0),0,1))</f>
        <v>0</v>
      </c>
    </row>
    <row r="105" spans="2:135" s="1" customFormat="1" ht="15" customHeight="1">
      <c r="B105" s="137"/>
      <c r="C105" s="138" t="s">
        <v>153</v>
      </c>
      <c r="D105" s="375" t="str">
        <f>IF(CNGE_2023_M1_Secc5!D206="","",CNGE_2023_M1_Secc5!D206)</f>
        <v/>
      </c>
      <c r="E105" s="375"/>
      <c r="F105" s="375"/>
      <c r="G105" s="375"/>
      <c r="H105" s="279" t="str">
        <f>IF(CNGE_2023_M1_Secc5!K206="","",CNGE_2023_M1_Secc5!K206)</f>
        <v/>
      </c>
      <c r="I105" s="279"/>
      <c r="J105" s="279"/>
      <c r="K105" s="279"/>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D105" s="122"/>
      <c r="EE105">
        <f>IF(AND(CNGE_2023_M1_Secc5!D206="",COUNTBLANK(J105:EB105)=123),0,IF(AND(CNGE_2023_M1_Secc5!D206&lt;&gt;"",COUNTA(J105:EB105)&gt;0),0,1))</f>
        <v>0</v>
      </c>
    </row>
    <row r="106" spans="2:135" s="1" customFormat="1" ht="15" customHeight="1">
      <c r="B106" s="137"/>
      <c r="C106" s="138" t="s">
        <v>154</v>
      </c>
      <c r="D106" s="375" t="str">
        <f>IF(CNGE_2023_M1_Secc5!D207="","",CNGE_2023_M1_Secc5!D207)</f>
        <v/>
      </c>
      <c r="E106" s="375"/>
      <c r="F106" s="375"/>
      <c r="G106" s="375"/>
      <c r="H106" s="279" t="str">
        <f>IF(CNGE_2023_M1_Secc5!K207="","",CNGE_2023_M1_Secc5!K207)</f>
        <v/>
      </c>
      <c r="I106" s="279"/>
      <c r="J106" s="279"/>
      <c r="K106" s="279"/>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D106" s="122"/>
      <c r="EE106">
        <f>IF(AND(CNGE_2023_M1_Secc5!D207="",COUNTBLANK(J106:EB106)=123),0,IF(AND(CNGE_2023_M1_Secc5!D207&lt;&gt;"",COUNTA(J106:EB106)&gt;0),0,1))</f>
        <v>0</v>
      </c>
    </row>
    <row r="107" spans="2:135" s="1" customFormat="1" ht="15" customHeight="1">
      <c r="B107" s="137"/>
      <c r="C107" s="138" t="s">
        <v>155</v>
      </c>
      <c r="D107" s="375" t="str">
        <f>IF(CNGE_2023_M1_Secc5!D208="","",CNGE_2023_M1_Secc5!D208)</f>
        <v/>
      </c>
      <c r="E107" s="375"/>
      <c r="F107" s="375"/>
      <c r="G107" s="375"/>
      <c r="H107" s="279" t="str">
        <f>IF(CNGE_2023_M1_Secc5!K208="","",CNGE_2023_M1_Secc5!K208)</f>
        <v/>
      </c>
      <c r="I107" s="279"/>
      <c r="J107" s="279"/>
      <c r="K107" s="279"/>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D107" s="122"/>
      <c r="EE107">
        <f>IF(AND(CNGE_2023_M1_Secc5!D208="",COUNTBLANK(J107:EB107)=123),0,IF(AND(CNGE_2023_M1_Secc5!D208&lt;&gt;"",COUNTA(J107:EB107)&gt;0),0,1))</f>
        <v>0</v>
      </c>
    </row>
    <row r="108" spans="2:135" s="1" customFormat="1" ht="15" customHeight="1">
      <c r="B108" s="137"/>
      <c r="C108" s="138" t="s">
        <v>156</v>
      </c>
      <c r="D108" s="375" t="str">
        <f>IF(CNGE_2023_M1_Secc5!D209="","",CNGE_2023_M1_Secc5!D209)</f>
        <v/>
      </c>
      <c r="E108" s="375"/>
      <c r="F108" s="375"/>
      <c r="G108" s="375"/>
      <c r="H108" s="279" t="str">
        <f>IF(CNGE_2023_M1_Secc5!K209="","",CNGE_2023_M1_Secc5!K209)</f>
        <v/>
      </c>
      <c r="I108" s="279"/>
      <c r="J108" s="279"/>
      <c r="K108" s="279"/>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D108" s="122"/>
      <c r="EE108">
        <f>IF(AND(CNGE_2023_M1_Secc5!D209="",COUNTBLANK(J108:EB108)=123),0,IF(AND(CNGE_2023_M1_Secc5!D209&lt;&gt;"",COUNTA(J108:EB108)&gt;0),0,1))</f>
        <v>0</v>
      </c>
    </row>
    <row r="109" spans="2:135" s="1" customFormat="1" ht="15" customHeight="1">
      <c r="B109" s="137"/>
      <c r="C109" s="138" t="s">
        <v>157</v>
      </c>
      <c r="D109" s="375" t="str">
        <f>IF(CNGE_2023_M1_Secc5!D210="","",CNGE_2023_M1_Secc5!D210)</f>
        <v/>
      </c>
      <c r="E109" s="375"/>
      <c r="F109" s="375"/>
      <c r="G109" s="375"/>
      <c r="H109" s="279" t="str">
        <f>IF(CNGE_2023_M1_Secc5!K210="","",CNGE_2023_M1_Secc5!K210)</f>
        <v/>
      </c>
      <c r="I109" s="279"/>
      <c r="J109" s="279"/>
      <c r="K109" s="279"/>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D109" s="122"/>
      <c r="EE109">
        <f>IF(AND(CNGE_2023_M1_Secc5!D210="",COUNTBLANK(J109:EB109)=123),0,IF(AND(CNGE_2023_M1_Secc5!D210&lt;&gt;"",COUNTA(J109:EB109)&gt;0),0,1))</f>
        <v>0</v>
      </c>
    </row>
    <row r="110" spans="2:135" s="1" customFormat="1" ht="15" customHeight="1">
      <c r="B110" s="137"/>
      <c r="C110" s="138" t="s">
        <v>158</v>
      </c>
      <c r="D110" s="375" t="str">
        <f>IF(CNGE_2023_M1_Secc5!D211="","",CNGE_2023_M1_Secc5!D211)</f>
        <v/>
      </c>
      <c r="E110" s="375"/>
      <c r="F110" s="375"/>
      <c r="G110" s="375"/>
      <c r="H110" s="279" t="str">
        <f>IF(CNGE_2023_M1_Secc5!K211="","",CNGE_2023_M1_Secc5!K211)</f>
        <v/>
      </c>
      <c r="I110" s="279"/>
      <c r="J110" s="279"/>
      <c r="K110" s="279"/>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D110" s="122"/>
      <c r="EE110">
        <f>IF(AND(CNGE_2023_M1_Secc5!D211="",COUNTBLANK(J110:EB110)=123),0,IF(AND(CNGE_2023_M1_Secc5!D211&lt;&gt;"",COUNTA(J110:EB110)&gt;0),0,1))</f>
        <v>0</v>
      </c>
    </row>
    <row r="111" spans="2:135" s="1" customFormat="1" ht="15" customHeight="1">
      <c r="B111" s="137"/>
      <c r="C111" s="138" t="s">
        <v>159</v>
      </c>
      <c r="D111" s="375" t="str">
        <f>IF(CNGE_2023_M1_Secc5!D212="","",CNGE_2023_M1_Secc5!D212)</f>
        <v/>
      </c>
      <c r="E111" s="375"/>
      <c r="F111" s="375"/>
      <c r="G111" s="375"/>
      <c r="H111" s="279" t="str">
        <f>IF(CNGE_2023_M1_Secc5!K212="","",CNGE_2023_M1_Secc5!K212)</f>
        <v/>
      </c>
      <c r="I111" s="279"/>
      <c r="J111" s="279"/>
      <c r="K111" s="279"/>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D111" s="122"/>
      <c r="EE111">
        <f>IF(AND(CNGE_2023_M1_Secc5!D212="",COUNTBLANK(J111:EB111)=123),0,IF(AND(CNGE_2023_M1_Secc5!D212&lt;&gt;"",COUNTA(J111:EB111)&gt;0),0,1))</f>
        <v>0</v>
      </c>
    </row>
    <row r="112" spans="2:135" s="1" customFormat="1" ht="15" customHeight="1">
      <c r="B112" s="137"/>
      <c r="C112" s="138" t="s">
        <v>160</v>
      </c>
      <c r="D112" s="375" t="str">
        <f>IF(CNGE_2023_M1_Secc5!D213="","",CNGE_2023_M1_Secc5!D213)</f>
        <v/>
      </c>
      <c r="E112" s="375"/>
      <c r="F112" s="375"/>
      <c r="G112" s="375"/>
      <c r="H112" s="279" t="str">
        <f>IF(CNGE_2023_M1_Secc5!K213="","",CNGE_2023_M1_Secc5!K213)</f>
        <v/>
      </c>
      <c r="I112" s="279"/>
      <c r="J112" s="279"/>
      <c r="K112" s="279"/>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D112" s="122"/>
      <c r="EE112">
        <f>IF(AND(CNGE_2023_M1_Secc5!D213="",COUNTBLANK(J112:EB112)=123),0,IF(AND(CNGE_2023_M1_Secc5!D213&lt;&gt;"",COUNTA(J112:EB112)&gt;0),0,1))</f>
        <v>0</v>
      </c>
    </row>
    <row r="113" spans="2:136" s="1" customFormat="1" ht="15" customHeight="1">
      <c r="B113" s="137"/>
      <c r="C113" s="138" t="s">
        <v>161</v>
      </c>
      <c r="D113" s="375" t="str">
        <f>IF(CNGE_2023_M1_Secc5!D214="","",CNGE_2023_M1_Secc5!D214)</f>
        <v/>
      </c>
      <c r="E113" s="375"/>
      <c r="F113" s="375"/>
      <c r="G113" s="375"/>
      <c r="H113" s="279" t="str">
        <f>IF(CNGE_2023_M1_Secc5!K214="","",CNGE_2023_M1_Secc5!K214)</f>
        <v/>
      </c>
      <c r="I113" s="279"/>
      <c r="J113" s="279"/>
      <c r="K113" s="279"/>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D113" s="122"/>
      <c r="EE113">
        <f>IF(AND(CNGE_2023_M1_Secc5!D214="",COUNTBLANK(J113:EB113)=123),0,IF(AND(CNGE_2023_M1_Secc5!D214&lt;&gt;"",COUNTA(J113:EB113)&gt;0),0,1))</f>
        <v>0</v>
      </c>
    </row>
    <row r="114" spans="2:136" s="1" customFormat="1" ht="15" customHeight="1">
      <c r="B114" s="137"/>
      <c r="C114" s="138" t="s">
        <v>162</v>
      </c>
      <c r="D114" s="375" t="str">
        <f>IF(CNGE_2023_M1_Secc5!D215="","",CNGE_2023_M1_Secc5!D215)</f>
        <v/>
      </c>
      <c r="E114" s="375"/>
      <c r="F114" s="375"/>
      <c r="G114" s="375"/>
      <c r="H114" s="279" t="str">
        <f>IF(CNGE_2023_M1_Secc5!K215="","",CNGE_2023_M1_Secc5!K215)</f>
        <v/>
      </c>
      <c r="I114" s="279"/>
      <c r="J114" s="279"/>
      <c r="K114" s="279"/>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D114" s="122"/>
      <c r="EE114">
        <f>IF(AND(CNGE_2023_M1_Secc5!D215="",COUNTBLANK(J114:EB114)=123),0,IF(AND(CNGE_2023_M1_Secc5!D215&lt;&gt;"",COUNTA(J114:EB114)&gt;0),0,1))</f>
        <v>0</v>
      </c>
    </row>
    <row r="115" spans="2:136" s="1" customFormat="1" ht="15" customHeight="1">
      <c r="B115" s="137"/>
      <c r="C115" s="138" t="s">
        <v>163</v>
      </c>
      <c r="D115" s="375" t="str">
        <f>IF(CNGE_2023_M1_Secc5!D216="","",CNGE_2023_M1_Secc5!D216)</f>
        <v/>
      </c>
      <c r="E115" s="375"/>
      <c r="F115" s="375"/>
      <c r="G115" s="375"/>
      <c r="H115" s="279" t="str">
        <f>IF(CNGE_2023_M1_Secc5!K216="","",CNGE_2023_M1_Secc5!K216)</f>
        <v/>
      </c>
      <c r="I115" s="279"/>
      <c r="J115" s="279"/>
      <c r="K115" s="279"/>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D115" s="122"/>
      <c r="EE115">
        <f>IF(AND(CNGE_2023_M1_Secc5!D216="",COUNTBLANK(J115:EB115)=123),0,IF(AND(CNGE_2023_M1_Secc5!D216&lt;&gt;"",COUNTA(J115:EB115)&gt;0),0,1))</f>
        <v>0</v>
      </c>
    </row>
    <row r="116" spans="2:136" s="1" customFormat="1" ht="15" customHeight="1">
      <c r="B116" s="137"/>
      <c r="C116" s="138" t="s">
        <v>164</v>
      </c>
      <c r="D116" s="375" t="str">
        <f>IF(CNGE_2023_M1_Secc5!D217="","",CNGE_2023_M1_Secc5!D217)</f>
        <v/>
      </c>
      <c r="E116" s="375"/>
      <c r="F116" s="375"/>
      <c r="G116" s="375"/>
      <c r="H116" s="279" t="str">
        <f>IF(CNGE_2023_M1_Secc5!K217="","",CNGE_2023_M1_Secc5!K217)</f>
        <v/>
      </c>
      <c r="I116" s="279"/>
      <c r="J116" s="279"/>
      <c r="K116" s="279"/>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D116" s="122"/>
      <c r="EE116">
        <f>IF(AND(CNGE_2023_M1_Secc5!D217="",COUNTBLANK(J116:EB116)=123),0,IF(AND(CNGE_2023_M1_Secc5!D217&lt;&gt;"",COUNTA(J116:EB116)&gt;0),0,1))</f>
        <v>0</v>
      </c>
    </row>
    <row r="117" spans="2:136" s="1" customFormat="1" ht="15" customHeight="1">
      <c r="B117" s="137"/>
      <c r="C117" s="138" t="s">
        <v>165</v>
      </c>
      <c r="D117" s="375" t="str">
        <f>IF(CNGE_2023_M1_Secc5!D218="","",CNGE_2023_M1_Secc5!D218)</f>
        <v/>
      </c>
      <c r="E117" s="375"/>
      <c r="F117" s="375"/>
      <c r="G117" s="375"/>
      <c r="H117" s="279" t="str">
        <f>IF(CNGE_2023_M1_Secc5!K218="","",CNGE_2023_M1_Secc5!K218)</f>
        <v/>
      </c>
      <c r="I117" s="279"/>
      <c r="J117" s="279"/>
      <c r="K117" s="279"/>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D117" s="122"/>
      <c r="EE117">
        <f>IF(AND(CNGE_2023_M1_Secc5!D218="",COUNTBLANK(J117:EB117)=123),0,IF(AND(CNGE_2023_M1_Secc5!D218&lt;&gt;"",COUNTA(J117:EB117)&gt;0),0,1))</f>
        <v>0</v>
      </c>
    </row>
    <row r="118" spans="2:136" s="1" customFormat="1" ht="15" customHeight="1">
      <c r="B118" s="137"/>
      <c r="C118" s="138" t="s">
        <v>166</v>
      </c>
      <c r="D118" s="375" t="str">
        <f>IF(CNGE_2023_M1_Secc5!D219="","",CNGE_2023_M1_Secc5!D219)</f>
        <v/>
      </c>
      <c r="E118" s="375"/>
      <c r="F118" s="375"/>
      <c r="G118" s="375"/>
      <c r="H118" s="279" t="str">
        <f>IF(CNGE_2023_M1_Secc5!K219="","",CNGE_2023_M1_Secc5!K219)</f>
        <v/>
      </c>
      <c r="I118" s="279"/>
      <c r="J118" s="279"/>
      <c r="K118" s="279"/>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D118" s="122"/>
      <c r="EE118">
        <f>IF(AND(CNGE_2023_M1_Secc5!D219="",COUNTBLANK(J118:EB118)=123),0,IF(AND(CNGE_2023_M1_Secc5!D219&lt;&gt;"",COUNTA(J118:EB118)&gt;0),0,1))</f>
        <v>0</v>
      </c>
    </row>
    <row r="119" spans="2:136" s="1" customFormat="1" ht="15" customHeight="1">
      <c r="B119" s="137"/>
      <c r="C119" s="138" t="s">
        <v>167</v>
      </c>
      <c r="D119" s="375" t="str">
        <f>IF(CNGE_2023_M1_Secc5!D220="","",CNGE_2023_M1_Secc5!D220)</f>
        <v/>
      </c>
      <c r="E119" s="375"/>
      <c r="F119" s="375"/>
      <c r="G119" s="375"/>
      <c r="H119" s="279" t="str">
        <f>IF(CNGE_2023_M1_Secc5!K220="","",CNGE_2023_M1_Secc5!K220)</f>
        <v/>
      </c>
      <c r="I119" s="279"/>
      <c r="J119" s="279"/>
      <c r="K119" s="279"/>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D119" s="122"/>
      <c r="EE119">
        <f>IF(AND(CNGE_2023_M1_Secc5!D220="",COUNTBLANK(J119:EB119)=123),0,IF(AND(CNGE_2023_M1_Secc5!D220&lt;&gt;"",COUNTA(J119:EB119)&gt;0),0,1))</f>
        <v>0</v>
      </c>
    </row>
    <row r="120" spans="2:136" s="1" customFormat="1" ht="15" customHeight="1">
      <c r="B120" s="137"/>
      <c r="C120" s="138" t="s">
        <v>168</v>
      </c>
      <c r="D120" s="375" t="str">
        <f>IF(CNGE_2023_M1_Secc5!D221="","",CNGE_2023_M1_Secc5!D221)</f>
        <v/>
      </c>
      <c r="E120" s="375"/>
      <c r="F120" s="375"/>
      <c r="G120" s="375"/>
      <c r="H120" s="279" t="str">
        <f>IF(CNGE_2023_M1_Secc5!K221="","",CNGE_2023_M1_Secc5!K221)</f>
        <v/>
      </c>
      <c r="I120" s="279"/>
      <c r="J120" s="279"/>
      <c r="K120" s="279"/>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D120" s="122"/>
      <c r="EE120">
        <f>IF(AND(CNGE_2023_M1_Secc5!D221="",COUNTBLANK(J120:EB120)=123),0,IF(AND(CNGE_2023_M1_Secc5!D221&lt;&gt;"",COUNTA(J120:EB120)&gt;0),0,1))</f>
        <v>0</v>
      </c>
    </row>
    <row r="121" spans="2:136" s="1" customFormat="1" ht="15" customHeight="1">
      <c r="B121" s="137"/>
      <c r="C121" s="138" t="s">
        <v>169</v>
      </c>
      <c r="D121" s="375" t="str">
        <f>IF(CNGE_2023_M1_Secc5!D222="","",CNGE_2023_M1_Secc5!D222)</f>
        <v/>
      </c>
      <c r="E121" s="375"/>
      <c r="F121" s="375"/>
      <c r="G121" s="375"/>
      <c r="H121" s="279" t="str">
        <f>IF(CNGE_2023_M1_Secc5!K222="","",CNGE_2023_M1_Secc5!K222)</f>
        <v/>
      </c>
      <c r="I121" s="279"/>
      <c r="J121" s="279"/>
      <c r="K121" s="279"/>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D121" s="122"/>
      <c r="EE121">
        <f>IF(AND(CNGE_2023_M1_Secc5!D222="",COUNTBLANK(J121:EB121)=123),0,IF(AND(CNGE_2023_M1_Secc5!D222&lt;&gt;"",COUNTA(J121:EB121)&gt;0),0,1))</f>
        <v>0</v>
      </c>
    </row>
    <row r="122" spans="2:136" s="1" customFormat="1" ht="15" customHeight="1">
      <c r="B122" s="137"/>
      <c r="C122" s="138" t="s">
        <v>170</v>
      </c>
      <c r="D122" s="375" t="str">
        <f>IF(CNGE_2023_M1_Secc5!D223="","",CNGE_2023_M1_Secc5!D223)</f>
        <v/>
      </c>
      <c r="E122" s="375"/>
      <c r="F122" s="375"/>
      <c r="G122" s="375"/>
      <c r="H122" s="279" t="str">
        <f>IF(CNGE_2023_M1_Secc5!K223="","",CNGE_2023_M1_Secc5!K223)</f>
        <v/>
      </c>
      <c r="I122" s="279"/>
      <c r="J122" s="279"/>
      <c r="K122" s="279"/>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D122" s="122"/>
      <c r="EE122">
        <f>IF(AND(CNGE_2023_M1_Secc5!D223="",COUNTBLANK(J122:EB122)=123),0,IF(AND(CNGE_2023_M1_Secc5!D223&lt;&gt;"",COUNTA(J122:EB122)&gt;0),0,1))</f>
        <v>0</v>
      </c>
    </row>
    <row r="123" spans="2:136" s="1" customFormat="1" ht="15" customHeight="1">
      <c r="B123" s="137"/>
      <c r="C123" s="138" t="s">
        <v>171</v>
      </c>
      <c r="D123" s="375" t="str">
        <f>IF(CNGE_2023_M1_Secc5!D224="","",CNGE_2023_M1_Secc5!D224)</f>
        <v/>
      </c>
      <c r="E123" s="375"/>
      <c r="F123" s="375"/>
      <c r="G123" s="375"/>
      <c r="H123" s="279" t="str">
        <f>IF(CNGE_2023_M1_Secc5!K224="","",CNGE_2023_M1_Secc5!K224)</f>
        <v/>
      </c>
      <c r="I123" s="279"/>
      <c r="J123" s="279"/>
      <c r="K123" s="279"/>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D123" s="122"/>
      <c r="EE123">
        <f>IF(AND(CNGE_2023_M1_Secc5!D224="",COUNTBLANK(J123:EB123)=123),0,IF(AND(CNGE_2023_M1_Secc5!D224&lt;&gt;"",COUNTA(J123:EB123)&gt;0),0,1))</f>
        <v>0</v>
      </c>
      <c r="EF123">
        <f>IF(AND(COUNTIF(EB25:EB124,"X")&gt;0,F126=""),1,0)</f>
        <v>0</v>
      </c>
    </row>
    <row r="124" spans="2:136" s="1" customFormat="1" ht="15" customHeight="1">
      <c r="B124" s="137"/>
      <c r="C124" s="138" t="s">
        <v>172</v>
      </c>
      <c r="D124" s="375" t="str">
        <f>IF(CNGE_2023_M1_Secc5!D225="","",CNGE_2023_M1_Secc5!D225)</f>
        <v/>
      </c>
      <c r="E124" s="375"/>
      <c r="F124" s="375"/>
      <c r="G124" s="375"/>
      <c r="H124" s="279" t="str">
        <f>IF(CNGE_2023_M1_Secc5!K225="","",CNGE_2023_M1_Secc5!K225)</f>
        <v/>
      </c>
      <c r="I124" s="279"/>
      <c r="J124" s="279"/>
      <c r="K124" s="279"/>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D124" s="122"/>
      <c r="EE124">
        <f>IF(AND(CNGE_2023_M1_Secc5!D225="",COUNTBLANK(J124:EB124)=123),0,IF(AND(CNGE_2023_M1_Secc5!D225&lt;&gt;"",COUNTA(J124:EB124)&gt;0),0,1))</f>
        <v>0</v>
      </c>
      <c r="EF124">
        <f>IF(AND(COUNTIF(EB25:EB124,"X")=0,F126&lt;&gt;""),1,0)</f>
        <v>0</v>
      </c>
    </row>
    <row r="125" spans="2:136" ht="15" customHeight="1">
      <c r="EE125" s="96">
        <f>SUM(EE25:EE124)</f>
        <v>0</v>
      </c>
      <c r="EF125" s="96">
        <f>+EF123+EF124</f>
        <v>0</v>
      </c>
    </row>
    <row r="126" spans="2:136" ht="45" customHeight="1">
      <c r="C126" s="408" t="s">
        <v>486</v>
      </c>
      <c r="D126" s="408"/>
      <c r="E126" s="408"/>
      <c r="F126" s="317"/>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c r="AL126" s="280"/>
      <c r="AM126" s="280"/>
      <c r="AN126" s="280"/>
      <c r="AO126" s="280"/>
      <c r="AP126" s="280"/>
      <c r="AQ126" s="280"/>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80"/>
      <c r="CQ126" s="280"/>
      <c r="CR126" s="280"/>
      <c r="CS126" s="280"/>
      <c r="CT126" s="280"/>
      <c r="CU126" s="280"/>
      <c r="CV126" s="280"/>
      <c r="CW126" s="280"/>
      <c r="CX126" s="280"/>
      <c r="CY126" s="280"/>
      <c r="CZ126" s="280"/>
      <c r="DA126" s="280"/>
      <c r="DB126" s="280"/>
      <c r="DC126" s="280"/>
      <c r="DD126" s="280"/>
      <c r="DE126" s="280"/>
      <c r="DF126" s="280"/>
      <c r="DG126" s="280"/>
      <c r="DH126" s="280"/>
      <c r="DI126" s="280"/>
      <c r="DJ126" s="280"/>
      <c r="DK126" s="280"/>
      <c r="DL126" s="280"/>
      <c r="DM126" s="280"/>
      <c r="DN126" s="280"/>
      <c r="DO126" s="280"/>
      <c r="DP126" s="280"/>
      <c r="DQ126" s="280"/>
      <c r="DR126" s="280"/>
      <c r="DS126" s="280"/>
      <c r="DT126" s="280"/>
      <c r="DU126" s="280"/>
      <c r="DV126" s="280"/>
      <c r="DW126" s="280"/>
      <c r="DX126" s="280"/>
      <c r="DY126" s="280"/>
      <c r="DZ126" s="280"/>
      <c r="EA126" s="280"/>
      <c r="EB126" s="318"/>
      <c r="EE126" s="109">
        <f>COUNTIF(EB25:EB124,"X")</f>
        <v>0</v>
      </c>
    </row>
    <row r="127" spans="2:136" ht="15" customHeight="1"/>
    <row r="128" spans="2:136" ht="15" customHeight="1">
      <c r="C128" s="340" t="s">
        <v>194</v>
      </c>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40"/>
      <c r="BY128" s="340"/>
      <c r="BZ128" s="340"/>
      <c r="CA128" s="340"/>
      <c r="CB128" s="340"/>
      <c r="CC128" s="340"/>
      <c r="CD128" s="340"/>
      <c r="CE128" s="340"/>
      <c r="CF128" s="340"/>
      <c r="CG128" s="340"/>
      <c r="CH128" s="340"/>
      <c r="CI128" s="340"/>
      <c r="CJ128" s="340"/>
      <c r="CK128" s="340"/>
      <c r="CL128" s="340"/>
      <c r="CM128" s="340"/>
      <c r="CN128" s="340"/>
      <c r="CO128" s="340"/>
      <c r="CP128" s="340"/>
      <c r="CQ128" s="340"/>
      <c r="CR128" s="340"/>
      <c r="CS128" s="340"/>
      <c r="CT128" s="340"/>
      <c r="CU128" s="340"/>
      <c r="CV128" s="340"/>
      <c r="CW128" s="340"/>
      <c r="CX128" s="340"/>
      <c r="CY128" s="340"/>
      <c r="CZ128" s="340"/>
      <c r="DA128" s="340"/>
      <c r="DB128" s="340"/>
      <c r="DC128" s="340"/>
      <c r="DD128" s="340"/>
      <c r="DE128" s="340"/>
      <c r="DF128" s="340"/>
      <c r="DG128" s="340"/>
      <c r="DH128" s="340"/>
      <c r="DI128" s="340"/>
      <c r="DJ128" s="340"/>
      <c r="DK128" s="340"/>
      <c r="DL128" s="340"/>
      <c r="DM128" s="340"/>
      <c r="DN128" s="340"/>
      <c r="DO128" s="340"/>
      <c r="DP128" s="340"/>
      <c r="DQ128" s="340"/>
      <c r="DR128" s="340"/>
      <c r="DS128" s="340"/>
      <c r="DT128" s="340"/>
      <c r="DU128" s="340"/>
      <c r="DV128" s="340"/>
      <c r="DW128" s="340"/>
      <c r="DX128" s="340"/>
      <c r="DY128" s="340"/>
      <c r="DZ128" s="340"/>
      <c r="EA128" s="340"/>
      <c r="EB128" s="340"/>
    </row>
    <row r="129" spans="2:132" ht="60" customHeight="1">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5"/>
      <c r="AO129" s="465"/>
      <c r="AP129" s="465"/>
      <c r="AQ129" s="465"/>
      <c r="AR129" s="465"/>
      <c r="AS129" s="465"/>
      <c r="AT129" s="465"/>
      <c r="AU129" s="465"/>
      <c r="AV129" s="465"/>
      <c r="AW129" s="465"/>
      <c r="AX129" s="465"/>
      <c r="AY129" s="465"/>
      <c r="AZ129" s="465"/>
      <c r="BA129" s="465"/>
      <c r="BB129" s="465"/>
      <c r="BC129" s="465"/>
      <c r="BD129" s="465"/>
      <c r="BE129" s="465"/>
      <c r="BF129" s="465"/>
      <c r="BG129" s="465"/>
      <c r="BH129" s="465"/>
      <c r="BI129" s="465"/>
      <c r="BJ129" s="465"/>
      <c r="BK129" s="465"/>
      <c r="BL129" s="465"/>
      <c r="BM129" s="465"/>
      <c r="BN129" s="465"/>
      <c r="BO129" s="465"/>
      <c r="BP129" s="465"/>
      <c r="BQ129" s="465"/>
      <c r="BR129" s="465"/>
      <c r="BS129" s="465"/>
      <c r="BT129" s="465"/>
      <c r="BU129" s="465"/>
      <c r="BV129" s="465"/>
      <c r="BW129" s="465"/>
      <c r="BX129" s="465"/>
      <c r="BY129" s="465"/>
      <c r="BZ129" s="465"/>
      <c r="CA129" s="465"/>
      <c r="CB129" s="465"/>
      <c r="CC129" s="465"/>
      <c r="CD129" s="465"/>
      <c r="CE129" s="465"/>
      <c r="CF129" s="465"/>
      <c r="CG129" s="465"/>
      <c r="CH129" s="465"/>
      <c r="CI129" s="465"/>
      <c r="CJ129" s="465"/>
      <c r="CK129" s="465"/>
      <c r="CL129" s="465"/>
      <c r="CM129" s="465"/>
      <c r="CN129" s="465"/>
      <c r="CO129" s="465"/>
      <c r="CP129" s="465"/>
      <c r="CQ129" s="465"/>
      <c r="CR129" s="465"/>
      <c r="CS129" s="465"/>
      <c r="CT129" s="465"/>
      <c r="CU129" s="465"/>
      <c r="CV129" s="465"/>
      <c r="CW129" s="465"/>
      <c r="CX129" s="465"/>
      <c r="CY129" s="465"/>
      <c r="CZ129" s="465"/>
      <c r="DA129" s="465"/>
      <c r="DB129" s="465"/>
      <c r="DC129" s="465"/>
      <c r="DD129" s="465"/>
      <c r="DE129" s="465"/>
      <c r="DF129" s="465"/>
      <c r="DG129" s="465"/>
      <c r="DH129" s="465"/>
      <c r="DI129" s="465"/>
      <c r="DJ129" s="465"/>
      <c r="DK129" s="465"/>
      <c r="DL129" s="465"/>
      <c r="DM129" s="465"/>
      <c r="DN129" s="465"/>
      <c r="DO129" s="465"/>
      <c r="DP129" s="465"/>
      <c r="DQ129" s="465"/>
      <c r="DR129" s="465"/>
      <c r="DS129" s="465"/>
      <c r="DT129" s="465"/>
      <c r="DU129" s="465"/>
      <c r="DV129" s="465"/>
      <c r="DW129" s="465"/>
      <c r="DX129" s="465"/>
      <c r="DY129" s="465"/>
      <c r="DZ129" s="465"/>
      <c r="EA129" s="465"/>
      <c r="EB129" s="465"/>
    </row>
    <row r="130" spans="2:132" ht="15" customHeight="1"/>
    <row r="131" spans="2:132" ht="15" customHeight="1">
      <c r="B131" s="283" t="str">
        <f>IF(EF125=0,"",IF(EF123&gt;0,"Error: debe especificar la opción Otra institución (especifique)."," Error: no debe presentar información en el recuadro (especifique)."))</f>
        <v/>
      </c>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83"/>
      <c r="BG131" s="283"/>
      <c r="BH131" s="283"/>
      <c r="BI131" s="283"/>
      <c r="BJ131" s="283"/>
      <c r="BK131" s="283"/>
      <c r="BL131" s="283"/>
      <c r="BM131" s="283"/>
      <c r="BN131" s="283"/>
      <c r="BO131" s="283"/>
      <c r="BP131" s="283"/>
      <c r="BQ131" s="283"/>
      <c r="BR131" s="283"/>
      <c r="BS131" s="283"/>
      <c r="BT131" s="283"/>
      <c r="BU131" s="283"/>
      <c r="BV131" s="283"/>
      <c r="BW131" s="283"/>
      <c r="BX131" s="283"/>
      <c r="BY131" s="283"/>
      <c r="BZ131" s="283"/>
      <c r="CA131" s="283"/>
      <c r="CB131" s="283"/>
      <c r="CC131" s="283"/>
      <c r="CD131" s="283"/>
      <c r="CE131" s="283"/>
      <c r="CF131" s="283"/>
      <c r="CG131" s="283"/>
      <c r="CH131" s="283"/>
      <c r="CI131" s="283"/>
      <c r="CJ131" s="283"/>
      <c r="CK131" s="283"/>
      <c r="CL131" s="283"/>
      <c r="CM131" s="283"/>
      <c r="CN131" s="283"/>
      <c r="CO131" s="283"/>
      <c r="CP131" s="283"/>
      <c r="CQ131" s="283"/>
      <c r="CR131" s="283"/>
      <c r="CS131" s="283"/>
      <c r="CT131" s="283"/>
      <c r="CU131" s="283"/>
      <c r="CV131" s="283"/>
      <c r="CW131" s="283"/>
      <c r="CX131" s="283"/>
      <c r="CY131" s="283"/>
      <c r="CZ131" s="283"/>
      <c r="DA131" s="283"/>
      <c r="DB131" s="283"/>
      <c r="DC131" s="283"/>
      <c r="DD131" s="283"/>
      <c r="DE131" s="283"/>
      <c r="DF131" s="283"/>
      <c r="DG131" s="283"/>
      <c r="DH131" s="283"/>
      <c r="DI131" s="283"/>
      <c r="DJ131" s="283"/>
      <c r="DK131" s="283"/>
      <c r="DL131" s="283"/>
      <c r="DM131" s="283"/>
      <c r="DN131" s="283"/>
      <c r="DO131" s="283"/>
      <c r="DP131" s="283"/>
      <c r="DQ131" s="283"/>
      <c r="DR131" s="283"/>
      <c r="DS131" s="283"/>
      <c r="DT131" s="283"/>
      <c r="DU131" s="283"/>
      <c r="DV131" s="283"/>
      <c r="DW131" s="283"/>
      <c r="DX131" s="283"/>
      <c r="DY131" s="283"/>
      <c r="DZ131" s="283"/>
      <c r="EA131" s="283"/>
      <c r="EB131" s="283"/>
    </row>
    <row r="132" spans="2:132" ht="15" customHeight="1">
      <c r="B132" s="315" t="str">
        <f>IF(EE125=0,"","Error: debe completar toda la información requerida.")</f>
        <v/>
      </c>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c r="CG132" s="315"/>
      <c r="CH132" s="315"/>
      <c r="CI132" s="315"/>
      <c r="CJ132" s="315"/>
      <c r="CK132" s="315"/>
      <c r="CL132" s="315"/>
      <c r="CM132" s="315"/>
      <c r="CN132" s="315"/>
      <c r="CO132" s="315"/>
      <c r="CP132" s="315"/>
      <c r="CQ132" s="315"/>
      <c r="CR132" s="315"/>
      <c r="CS132" s="315"/>
      <c r="CT132" s="315"/>
      <c r="CU132" s="315"/>
      <c r="CV132" s="315"/>
      <c r="CW132" s="315"/>
      <c r="CX132" s="315"/>
      <c r="CY132" s="315"/>
      <c r="CZ132" s="315"/>
      <c r="DA132" s="315"/>
      <c r="DB132" s="315"/>
      <c r="DC132" s="315"/>
      <c r="DD132" s="315"/>
      <c r="DE132" s="315"/>
      <c r="DF132" s="315"/>
      <c r="DG132" s="315"/>
      <c r="DH132" s="315"/>
      <c r="DI132" s="315"/>
      <c r="DJ132" s="315"/>
      <c r="DK132" s="315"/>
      <c r="DL132" s="315"/>
      <c r="DM132" s="315"/>
      <c r="DN132" s="315"/>
      <c r="DO132" s="315"/>
      <c r="DP132" s="315"/>
      <c r="DQ132" s="315"/>
      <c r="DR132" s="315"/>
      <c r="DS132" s="315"/>
      <c r="DT132" s="315"/>
      <c r="DU132" s="315"/>
      <c r="DV132" s="315"/>
      <c r="DW132" s="315"/>
      <c r="DX132" s="315"/>
      <c r="DY132" s="315"/>
      <c r="DZ132" s="315"/>
      <c r="EA132" s="315"/>
      <c r="EB132" s="315"/>
    </row>
    <row r="133" spans="2:132" ht="15" customHeight="1"/>
    <row r="134" spans="2:132" ht="15" customHeight="1"/>
    <row r="135" spans="2:132" ht="15" customHeight="1"/>
  </sheetData>
  <sheetProtection algorithmName="SHA-512" hashValue="eonttGc2v1FG0RUqVCyHREnlUA3P71LoBqnXULskJhTjSLGaTXNBnVJggzJFzYwHSxA8/xdc00N0R3UV/wSyIw==" saltValue="/aa5IOcifMQ8SxqpKQ95KQ==" spinCount="100000" sheet="1" objects="1" scenarios="1"/>
  <mergeCells count="326">
    <mergeCell ref="B1:EB1"/>
    <mergeCell ref="B3:EB3"/>
    <mergeCell ref="B5:EB5"/>
    <mergeCell ref="B7:EB7"/>
    <mergeCell ref="C20:EB20"/>
    <mergeCell ref="C22:G24"/>
    <mergeCell ref="H22:I24"/>
    <mergeCell ref="J22:K24"/>
    <mergeCell ref="EB22:EB24"/>
    <mergeCell ref="B14:EB14"/>
    <mergeCell ref="C15:EB15"/>
    <mergeCell ref="C16:EB16"/>
    <mergeCell ref="C17:EB17"/>
    <mergeCell ref="C18:EB18"/>
    <mergeCell ref="C19:EB19"/>
    <mergeCell ref="DY9:EB9"/>
    <mergeCell ref="DY12:EB12"/>
    <mergeCell ref="B10:L10"/>
    <mergeCell ref="N10:O10"/>
    <mergeCell ref="D27:G27"/>
    <mergeCell ref="H27:I27"/>
    <mergeCell ref="J27:K27"/>
    <mergeCell ref="D28:G28"/>
    <mergeCell ref="H28:I28"/>
    <mergeCell ref="J28:K28"/>
    <mergeCell ref="D25:G25"/>
    <mergeCell ref="H25:I25"/>
    <mergeCell ref="J25:K25"/>
    <mergeCell ref="D26:G26"/>
    <mergeCell ref="H26:I26"/>
    <mergeCell ref="J26:K26"/>
    <mergeCell ref="D31:G31"/>
    <mergeCell ref="H31:I31"/>
    <mergeCell ref="J31:K31"/>
    <mergeCell ref="D32:G32"/>
    <mergeCell ref="H32:I32"/>
    <mergeCell ref="J32:K32"/>
    <mergeCell ref="D29:G29"/>
    <mergeCell ref="H29:I29"/>
    <mergeCell ref="J29:K29"/>
    <mergeCell ref="D30:G30"/>
    <mergeCell ref="H30:I30"/>
    <mergeCell ref="J30:K30"/>
    <mergeCell ref="D35:G35"/>
    <mergeCell ref="H35:I35"/>
    <mergeCell ref="J35:K35"/>
    <mergeCell ref="D36:G36"/>
    <mergeCell ref="H36:I36"/>
    <mergeCell ref="J36:K36"/>
    <mergeCell ref="D33:G33"/>
    <mergeCell ref="H33:I33"/>
    <mergeCell ref="J33:K33"/>
    <mergeCell ref="D34:G34"/>
    <mergeCell ref="H34:I34"/>
    <mergeCell ref="J34:K34"/>
    <mergeCell ref="D39:G39"/>
    <mergeCell ref="H39:I39"/>
    <mergeCell ref="J39:K39"/>
    <mergeCell ref="D40:G40"/>
    <mergeCell ref="H40:I40"/>
    <mergeCell ref="J40:K40"/>
    <mergeCell ref="D37:G37"/>
    <mergeCell ref="H37:I37"/>
    <mergeCell ref="J37:K37"/>
    <mergeCell ref="D38:G38"/>
    <mergeCell ref="H38:I38"/>
    <mergeCell ref="J38:K38"/>
    <mergeCell ref="D43:G43"/>
    <mergeCell ref="H43:I43"/>
    <mergeCell ref="J43:K43"/>
    <mergeCell ref="D44:G44"/>
    <mergeCell ref="H44:I44"/>
    <mergeCell ref="J44:K44"/>
    <mergeCell ref="D41:G41"/>
    <mergeCell ref="H41:I41"/>
    <mergeCell ref="J41:K41"/>
    <mergeCell ref="D42:G42"/>
    <mergeCell ref="H42:I42"/>
    <mergeCell ref="J42:K42"/>
    <mergeCell ref="D47:G47"/>
    <mergeCell ref="H47:I47"/>
    <mergeCell ref="J47:K47"/>
    <mergeCell ref="D48:G48"/>
    <mergeCell ref="H48:I48"/>
    <mergeCell ref="J48:K48"/>
    <mergeCell ref="D45:G45"/>
    <mergeCell ref="H45:I45"/>
    <mergeCell ref="J45:K45"/>
    <mergeCell ref="D46:G46"/>
    <mergeCell ref="H46:I46"/>
    <mergeCell ref="J46:K46"/>
    <mergeCell ref="D51:G51"/>
    <mergeCell ref="H51:I51"/>
    <mergeCell ref="J51:K51"/>
    <mergeCell ref="D52:G52"/>
    <mergeCell ref="H52:I52"/>
    <mergeCell ref="J52:K52"/>
    <mergeCell ref="D49:G49"/>
    <mergeCell ref="H49:I49"/>
    <mergeCell ref="J49:K49"/>
    <mergeCell ref="D50:G50"/>
    <mergeCell ref="H50:I50"/>
    <mergeCell ref="J50:K50"/>
    <mergeCell ref="D55:G55"/>
    <mergeCell ref="H55:I55"/>
    <mergeCell ref="J55:K55"/>
    <mergeCell ref="D56:G56"/>
    <mergeCell ref="H56:I56"/>
    <mergeCell ref="J56:K56"/>
    <mergeCell ref="D53:G53"/>
    <mergeCell ref="H53:I53"/>
    <mergeCell ref="J53:K53"/>
    <mergeCell ref="D54:G54"/>
    <mergeCell ref="H54:I54"/>
    <mergeCell ref="J54:K54"/>
    <mergeCell ref="D59:G59"/>
    <mergeCell ref="H59:I59"/>
    <mergeCell ref="J59:K59"/>
    <mergeCell ref="D60:G60"/>
    <mergeCell ref="H60:I60"/>
    <mergeCell ref="J60:K60"/>
    <mergeCell ref="D57:G57"/>
    <mergeCell ref="H57:I57"/>
    <mergeCell ref="J57:K57"/>
    <mergeCell ref="D58:G58"/>
    <mergeCell ref="H58:I58"/>
    <mergeCell ref="J58:K58"/>
    <mergeCell ref="D63:G63"/>
    <mergeCell ref="H63:I63"/>
    <mergeCell ref="J63:K63"/>
    <mergeCell ref="D64:G64"/>
    <mergeCell ref="H64:I64"/>
    <mergeCell ref="J64:K64"/>
    <mergeCell ref="D61:G61"/>
    <mergeCell ref="H61:I61"/>
    <mergeCell ref="J61:K61"/>
    <mergeCell ref="D62:G62"/>
    <mergeCell ref="H62:I62"/>
    <mergeCell ref="J62:K62"/>
    <mergeCell ref="D67:G67"/>
    <mergeCell ref="H67:I67"/>
    <mergeCell ref="J67:K67"/>
    <mergeCell ref="D68:G68"/>
    <mergeCell ref="H68:I68"/>
    <mergeCell ref="J68:K68"/>
    <mergeCell ref="D65:G65"/>
    <mergeCell ref="H65:I65"/>
    <mergeCell ref="J65:K65"/>
    <mergeCell ref="D66:G66"/>
    <mergeCell ref="H66:I66"/>
    <mergeCell ref="J66:K66"/>
    <mergeCell ref="D71:G71"/>
    <mergeCell ref="H71:I71"/>
    <mergeCell ref="J71:K71"/>
    <mergeCell ref="D72:G72"/>
    <mergeCell ref="H72:I72"/>
    <mergeCell ref="J72:K72"/>
    <mergeCell ref="D69:G69"/>
    <mergeCell ref="H69:I69"/>
    <mergeCell ref="J69:K69"/>
    <mergeCell ref="D70:G70"/>
    <mergeCell ref="H70:I70"/>
    <mergeCell ref="J70:K70"/>
    <mergeCell ref="C126:E126"/>
    <mergeCell ref="F126:EB126"/>
    <mergeCell ref="C128:EB128"/>
    <mergeCell ref="C129:EB129"/>
    <mergeCell ref="D73:G73"/>
    <mergeCell ref="H73:I73"/>
    <mergeCell ref="J73:K73"/>
    <mergeCell ref="D74:G74"/>
    <mergeCell ref="H74:I74"/>
    <mergeCell ref="J74:K74"/>
    <mergeCell ref="D123:G123"/>
    <mergeCell ref="H123:I123"/>
    <mergeCell ref="D120:G120"/>
    <mergeCell ref="H120:I120"/>
    <mergeCell ref="D117:G117"/>
    <mergeCell ref="H117:I117"/>
    <mergeCell ref="D114:G114"/>
    <mergeCell ref="H114:I114"/>
    <mergeCell ref="D111:G111"/>
    <mergeCell ref="H111:I111"/>
    <mergeCell ref="J78:K78"/>
    <mergeCell ref="D79:G79"/>
    <mergeCell ref="H79:I79"/>
    <mergeCell ref="J79:K79"/>
    <mergeCell ref="D80:G80"/>
    <mergeCell ref="H80:I80"/>
    <mergeCell ref="J80:K80"/>
    <mergeCell ref="D75:G75"/>
    <mergeCell ref="H75:I75"/>
    <mergeCell ref="J75:K75"/>
    <mergeCell ref="D76:G76"/>
    <mergeCell ref="H76:I76"/>
    <mergeCell ref="J76:K76"/>
    <mergeCell ref="D78:G78"/>
    <mergeCell ref="H78:I78"/>
    <mergeCell ref="D77:G77"/>
    <mergeCell ref="H77:I77"/>
    <mergeCell ref="J77:K77"/>
    <mergeCell ref="J84:K84"/>
    <mergeCell ref="D85:G85"/>
    <mergeCell ref="H85:I85"/>
    <mergeCell ref="J85:K85"/>
    <mergeCell ref="D86:G86"/>
    <mergeCell ref="H86:I86"/>
    <mergeCell ref="J86:K86"/>
    <mergeCell ref="J81:K81"/>
    <mergeCell ref="D82:G82"/>
    <mergeCell ref="H82:I82"/>
    <mergeCell ref="J82:K82"/>
    <mergeCell ref="D83:G83"/>
    <mergeCell ref="H83:I83"/>
    <mergeCell ref="J83:K83"/>
    <mergeCell ref="D84:G84"/>
    <mergeCell ref="H84:I84"/>
    <mergeCell ref="D81:G81"/>
    <mergeCell ref="H81:I81"/>
    <mergeCell ref="J90:K90"/>
    <mergeCell ref="D91:G91"/>
    <mergeCell ref="H91:I91"/>
    <mergeCell ref="J91:K91"/>
    <mergeCell ref="D92:G92"/>
    <mergeCell ref="H92:I92"/>
    <mergeCell ref="J92:K92"/>
    <mergeCell ref="J87:K87"/>
    <mergeCell ref="D88:G88"/>
    <mergeCell ref="H88:I88"/>
    <mergeCell ref="J88:K88"/>
    <mergeCell ref="D89:G89"/>
    <mergeCell ref="H89:I89"/>
    <mergeCell ref="J89:K89"/>
    <mergeCell ref="D90:G90"/>
    <mergeCell ref="H90:I90"/>
    <mergeCell ref="D87:G87"/>
    <mergeCell ref="H87:I87"/>
    <mergeCell ref="J96:K96"/>
    <mergeCell ref="D97:G97"/>
    <mergeCell ref="H97:I97"/>
    <mergeCell ref="J97:K97"/>
    <mergeCell ref="D98:G98"/>
    <mergeCell ref="H98:I98"/>
    <mergeCell ref="J98:K98"/>
    <mergeCell ref="J93:K93"/>
    <mergeCell ref="D94:G94"/>
    <mergeCell ref="H94:I94"/>
    <mergeCell ref="J94:K94"/>
    <mergeCell ref="D95:G95"/>
    <mergeCell ref="H95:I95"/>
    <mergeCell ref="J95:K95"/>
    <mergeCell ref="D96:G96"/>
    <mergeCell ref="H96:I96"/>
    <mergeCell ref="D93:G93"/>
    <mergeCell ref="H93:I93"/>
    <mergeCell ref="J102:K102"/>
    <mergeCell ref="D103:G103"/>
    <mergeCell ref="H103:I103"/>
    <mergeCell ref="J103:K103"/>
    <mergeCell ref="D104:G104"/>
    <mergeCell ref="H104:I104"/>
    <mergeCell ref="J104:K104"/>
    <mergeCell ref="J99:K99"/>
    <mergeCell ref="D100:G100"/>
    <mergeCell ref="H100:I100"/>
    <mergeCell ref="J100:K100"/>
    <mergeCell ref="D101:G101"/>
    <mergeCell ref="H101:I101"/>
    <mergeCell ref="J101:K101"/>
    <mergeCell ref="D102:G102"/>
    <mergeCell ref="H102:I102"/>
    <mergeCell ref="D99:G99"/>
    <mergeCell ref="H99:I99"/>
    <mergeCell ref="J108:K108"/>
    <mergeCell ref="D109:G109"/>
    <mergeCell ref="H109:I109"/>
    <mergeCell ref="J109:K109"/>
    <mergeCell ref="D110:G110"/>
    <mergeCell ref="H110:I110"/>
    <mergeCell ref="J110:K110"/>
    <mergeCell ref="J105:K105"/>
    <mergeCell ref="D106:G106"/>
    <mergeCell ref="H106:I106"/>
    <mergeCell ref="J106:K106"/>
    <mergeCell ref="D107:G107"/>
    <mergeCell ref="H107:I107"/>
    <mergeCell ref="J107:K107"/>
    <mergeCell ref="D108:G108"/>
    <mergeCell ref="H108:I108"/>
    <mergeCell ref="D105:G105"/>
    <mergeCell ref="H105:I105"/>
    <mergeCell ref="J115:K115"/>
    <mergeCell ref="D116:G116"/>
    <mergeCell ref="H116:I116"/>
    <mergeCell ref="J116:K116"/>
    <mergeCell ref="J111:K111"/>
    <mergeCell ref="D112:G112"/>
    <mergeCell ref="H112:I112"/>
    <mergeCell ref="J112:K112"/>
    <mergeCell ref="D113:G113"/>
    <mergeCell ref="H113:I113"/>
    <mergeCell ref="J113:K113"/>
    <mergeCell ref="B131:EB131"/>
    <mergeCell ref="B132:EB132"/>
    <mergeCell ref="J123:K123"/>
    <mergeCell ref="D124:G124"/>
    <mergeCell ref="H124:I124"/>
    <mergeCell ref="J124:K124"/>
    <mergeCell ref="L22:EA22"/>
    <mergeCell ref="J120:K120"/>
    <mergeCell ref="D121:G121"/>
    <mergeCell ref="H121:I121"/>
    <mergeCell ref="J121:K121"/>
    <mergeCell ref="D122:G122"/>
    <mergeCell ref="H122:I122"/>
    <mergeCell ref="J122:K122"/>
    <mergeCell ref="J117:K117"/>
    <mergeCell ref="D118:G118"/>
    <mergeCell ref="H118:I118"/>
    <mergeCell ref="J118:K118"/>
    <mergeCell ref="D119:G119"/>
    <mergeCell ref="H119:I119"/>
    <mergeCell ref="J119:K119"/>
    <mergeCell ref="J114:K114"/>
    <mergeCell ref="D115:G115"/>
    <mergeCell ref="H115:I115"/>
  </mergeCells>
  <conditionalFormatting sqref="L25:EB124">
    <cfRule type="expression" dxfId="21" priority="2">
      <formula>$J25="X"</formula>
    </cfRule>
  </conditionalFormatting>
  <conditionalFormatting sqref="F126:EB126">
    <cfRule type="expression" dxfId="20" priority="1">
      <formula>$EE$126=0</formula>
    </cfRule>
  </conditionalFormatting>
  <dataValidations count="1">
    <dataValidation type="list" allowBlank="1" showInputMessage="1" showErrorMessage="1" sqref="J25:EB124">
      <formula1>$EE$15:$EF$15</formula1>
    </dataValidation>
  </dataValidations>
  <hyperlinks>
    <hyperlink ref="DY9:EB9" location="Índice!B23" display="Índice"/>
    <hyperlink ref="DY12:EB12" location="CNGE_2023_M1_Secc5!A104" display="Pregunta 5.4"/>
  </hyperlinks>
  <printOptions horizontalCentered="1"/>
  <pageMargins left="0.70866141732283472" right="0.70866141732283472" top="0.74803149606299213" bottom="0.74803149606299213" header="0.31496062992125984" footer="0.31496062992125984"/>
  <pageSetup paperSize="5" scale="56" orientation="landscape" r:id="rId1"/>
  <headerFooter>
    <oddHeader>&amp;CMódulo 1 Sección V
Complemento 3</oddHeader>
    <oddFooter>&amp;LCenso Nacional de Gobiernos Estatales 2023&amp;R&amp;P de &amp;N</oddFooter>
  </headerFooter>
  <colBreaks count="1" manualBreakCount="1">
    <brk id="67" max="129" man="1"/>
  </colBreaks>
  <drawing r:id="rId2"/>
  <extLst>
    <ext xmlns:x14="http://schemas.microsoft.com/office/spreadsheetml/2009/9/main" uri="{78C0D931-6437-407d-A8EE-F0AAD7539E65}">
      <x14:conditionalFormattings>
        <x14:conditionalFormatting xmlns:xm="http://schemas.microsoft.com/office/excel/2006/main">
          <x14:cfRule type="expression" priority="3" id="{C8E2564D-8AA1-45C3-9D4B-294C994C1939}">
            <xm:f>CNGE_2023_M1_Secc5!$AM$123&lt;_xlfn.NUMBERVALUE($C25)</xm:f>
            <x14:dxf>
              <fill>
                <patternFill patternType="mediumGray"/>
              </fill>
            </x14:dxf>
          </x14:cfRule>
          <xm:sqref>D25:EB124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BP152"/>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4" width="5" hidden="1" customWidth="1"/>
    <col min="35" max="16384" width="4.7109375" hidden="1"/>
  </cols>
  <sheetData>
    <row r="1" spans="1: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5"/>
    <row r="3" spans="1: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5"/>
    <row r="5" spans="1:35" ht="45" customHeight="1">
      <c r="B5" s="246" t="s">
        <v>783</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5"/>
    <row r="7" spans="1:35" ht="60" customHeight="1">
      <c r="B7" s="246" t="s">
        <v>1429</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35"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5"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336" t="s">
        <v>2</v>
      </c>
      <c r="AB9" s="336"/>
      <c r="AC9" s="336"/>
      <c r="AD9" s="336"/>
    </row>
    <row r="10" spans="1:35" ht="15" customHeight="1" thickBot="1">
      <c r="B10" s="248" t="str">
        <f>IF(Presentación!B10="","",Presentación!B10)</f>
        <v>Veracruz de Ignacio de la Llave</v>
      </c>
      <c r="C10" s="249"/>
      <c r="D10" s="249"/>
      <c r="E10" s="249"/>
      <c r="F10" s="249"/>
      <c r="G10" s="249"/>
      <c r="H10" s="249"/>
      <c r="I10" s="249"/>
      <c r="J10" s="249"/>
      <c r="K10" s="249"/>
      <c r="L10" s="250"/>
      <c r="M10" s="1"/>
      <c r="N10" s="248" t="str">
        <f>IF(Presentación!N10="","",Presentación!N10)</f>
        <v>230</v>
      </c>
      <c r="O10" s="250"/>
      <c r="P10" s="3"/>
      <c r="Q10" s="3"/>
      <c r="R10" s="3"/>
      <c r="S10" s="3"/>
      <c r="T10" s="3"/>
      <c r="U10" s="3"/>
      <c r="V10" s="3"/>
      <c r="W10" s="3"/>
      <c r="X10" s="3"/>
      <c r="Y10" s="3"/>
      <c r="Z10" s="3"/>
      <c r="AA10" s="3"/>
      <c r="AB10" s="3"/>
      <c r="AC10" s="3"/>
      <c r="AD10" s="3"/>
    </row>
    <row r="11" spans="1:35"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35"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4" t="s">
        <v>1425</v>
      </c>
      <c r="AB12" s="464"/>
      <c r="AC12" s="464"/>
      <c r="AD12" s="464"/>
    </row>
    <row r="13" spans="1:35"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35" ht="15" customHeight="1">
      <c r="A14" s="7"/>
      <c r="B14" s="413" t="s">
        <v>379</v>
      </c>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5"/>
      <c r="AG14" t="s">
        <v>1502</v>
      </c>
    </row>
    <row r="15" spans="1:35" ht="24" customHeight="1">
      <c r="A15" s="139"/>
      <c r="B15" s="101"/>
      <c r="C15" s="340" t="s">
        <v>1426</v>
      </c>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419"/>
      <c r="AH15" t="s">
        <v>1503</v>
      </c>
      <c r="AI15" t="s">
        <v>1504</v>
      </c>
    </row>
    <row r="16" spans="1:35" ht="24" customHeight="1">
      <c r="A16" s="7"/>
      <c r="B16" s="100"/>
      <c r="C16" s="285" t="s">
        <v>1420</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6"/>
    </row>
    <row r="17" spans="1:68" ht="24" customHeight="1">
      <c r="A17" s="7"/>
      <c r="B17" s="100"/>
      <c r="C17" s="285" t="s">
        <v>1431</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6"/>
      <c r="AG17">
        <f>CNGE_2023_M1_Secc5!M331</f>
        <v>0</v>
      </c>
      <c r="AH17" s="96" t="s">
        <v>1645</v>
      </c>
    </row>
    <row r="18" spans="1:68" ht="24" customHeight="1">
      <c r="A18" s="7"/>
      <c r="B18" s="100"/>
      <c r="C18" s="340" t="s">
        <v>1432</v>
      </c>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93"/>
    </row>
    <row r="19" spans="1:68" ht="36" customHeight="1">
      <c r="A19" s="7"/>
      <c r="B19" s="103"/>
      <c r="C19" s="296" t="s">
        <v>1428</v>
      </c>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7"/>
      <c r="AG19" t="s">
        <v>1507</v>
      </c>
      <c r="AH19" t="s">
        <v>1508</v>
      </c>
    </row>
    <row r="20" spans="1:68" ht="1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G20">
        <f>COUNTBLANK(K23:AD142)</f>
        <v>2400</v>
      </c>
      <c r="AH20">
        <v>2400</v>
      </c>
      <c r="AL20" t="s">
        <v>1425</v>
      </c>
    </row>
    <row r="21" spans="1:68" ht="15" customHeight="1">
      <c r="A21" s="7"/>
      <c r="B21" s="7"/>
      <c r="C21" s="325" t="s">
        <v>104</v>
      </c>
      <c r="D21" s="325"/>
      <c r="E21" s="325"/>
      <c r="F21" s="325"/>
      <c r="G21" s="325"/>
      <c r="H21" s="325"/>
      <c r="I21" s="325"/>
      <c r="J21" s="325"/>
      <c r="K21" s="384" t="s">
        <v>213</v>
      </c>
      <c r="L21" s="384"/>
      <c r="M21" s="259" t="s">
        <v>201</v>
      </c>
      <c r="N21" s="259"/>
      <c r="O21" s="259"/>
      <c r="P21" s="259"/>
      <c r="Q21" s="259"/>
      <c r="R21" s="259"/>
      <c r="S21" s="259"/>
      <c r="T21" s="259"/>
      <c r="U21" s="259"/>
      <c r="V21" s="259"/>
      <c r="W21" s="259"/>
      <c r="X21" s="259"/>
      <c r="Y21" s="259"/>
      <c r="Z21" s="259"/>
      <c r="AA21" s="259"/>
      <c r="AB21" s="259"/>
      <c r="AC21" s="259"/>
      <c r="AD21" s="259"/>
      <c r="AL21" t="s">
        <v>105</v>
      </c>
      <c r="AQ21" t="s">
        <v>202</v>
      </c>
      <c r="AV21" t="s">
        <v>203</v>
      </c>
      <c r="BA21" t="s">
        <v>1647</v>
      </c>
      <c r="BF21" t="s">
        <v>1648</v>
      </c>
      <c r="BK21" t="s">
        <v>1435</v>
      </c>
    </row>
    <row r="22" spans="1:68" ht="36" customHeight="1">
      <c r="A22" s="7"/>
      <c r="B22" s="141"/>
      <c r="C22" s="325"/>
      <c r="D22" s="325"/>
      <c r="E22" s="325"/>
      <c r="F22" s="325"/>
      <c r="G22" s="325"/>
      <c r="H22" s="325"/>
      <c r="I22" s="325"/>
      <c r="J22" s="325"/>
      <c r="K22" s="384"/>
      <c r="L22" s="384"/>
      <c r="M22" s="259" t="s">
        <v>105</v>
      </c>
      <c r="N22" s="259"/>
      <c r="O22" s="259"/>
      <c r="P22" s="263" t="s">
        <v>202</v>
      </c>
      <c r="Q22" s="263"/>
      <c r="R22" s="263"/>
      <c r="S22" s="263" t="s">
        <v>203</v>
      </c>
      <c r="T22" s="263"/>
      <c r="U22" s="263"/>
      <c r="V22" s="263" t="s">
        <v>204</v>
      </c>
      <c r="W22" s="263"/>
      <c r="X22" s="263"/>
      <c r="Y22" s="263" t="s">
        <v>536</v>
      </c>
      <c r="Z22" s="263"/>
      <c r="AA22" s="263"/>
      <c r="AB22" s="263" t="s">
        <v>1435</v>
      </c>
      <c r="AC22" s="263"/>
      <c r="AD22" s="263"/>
      <c r="AG22" t="s">
        <v>105</v>
      </c>
      <c r="AH22" t="s">
        <v>1527</v>
      </c>
      <c r="AI22" t="s">
        <v>1521</v>
      </c>
      <c r="AJ22" t="s">
        <v>1528</v>
      </c>
      <c r="AL22" t="s">
        <v>105</v>
      </c>
      <c r="AM22" t="s">
        <v>1527</v>
      </c>
      <c r="AN22" t="s">
        <v>1521</v>
      </c>
      <c r="AO22" t="s">
        <v>1528</v>
      </c>
      <c r="AQ22" t="s">
        <v>105</v>
      </c>
      <c r="AR22" t="s">
        <v>1527</v>
      </c>
      <c r="AS22" t="s">
        <v>1521</v>
      </c>
      <c r="AT22" t="s">
        <v>1528</v>
      </c>
      <c r="AV22" t="s">
        <v>105</v>
      </c>
      <c r="AW22" t="s">
        <v>1527</v>
      </c>
      <c r="AX22" t="s">
        <v>1521</v>
      </c>
      <c r="AY22" t="s">
        <v>1528</v>
      </c>
      <c r="BA22" t="s">
        <v>105</v>
      </c>
      <c r="BB22" t="s">
        <v>1527</v>
      </c>
      <c r="BC22" t="s">
        <v>1521</v>
      </c>
      <c r="BD22" t="s">
        <v>1528</v>
      </c>
      <c r="BF22" t="s">
        <v>105</v>
      </c>
      <c r="BG22" t="s">
        <v>1527</v>
      </c>
      <c r="BH22" t="s">
        <v>1521</v>
      </c>
      <c r="BI22" t="s">
        <v>1528</v>
      </c>
      <c r="BK22" t="s">
        <v>105</v>
      </c>
      <c r="BL22" t="s">
        <v>1527</v>
      </c>
      <c r="BM22" t="s">
        <v>1521</v>
      </c>
      <c r="BN22" t="s">
        <v>1528</v>
      </c>
      <c r="BP22" t="s">
        <v>1510</v>
      </c>
    </row>
    <row r="23" spans="1:68" ht="15" customHeight="1">
      <c r="A23" s="7"/>
      <c r="C23" s="142" t="s">
        <v>68</v>
      </c>
      <c r="D23" s="428" t="str">
        <f>IF(CNGE_2023_M1_Secc5!D434="","",CNGE_2023_M1_Secc5!D434)</f>
        <v/>
      </c>
      <c r="E23" s="428"/>
      <c r="F23" s="428"/>
      <c r="G23" s="428"/>
      <c r="H23" s="428"/>
      <c r="I23" s="428"/>
      <c r="J23" s="428"/>
      <c r="K23" s="320"/>
      <c r="L23" s="320"/>
      <c r="M23" s="320"/>
      <c r="N23" s="320"/>
      <c r="O23" s="320"/>
      <c r="P23" s="320"/>
      <c r="Q23" s="320"/>
      <c r="R23" s="320"/>
      <c r="S23" s="320"/>
      <c r="T23" s="320"/>
      <c r="U23" s="320"/>
      <c r="V23" s="320"/>
      <c r="W23" s="320"/>
      <c r="X23" s="320"/>
      <c r="Y23" s="320"/>
      <c r="Z23" s="320"/>
      <c r="AA23" s="320"/>
      <c r="AB23" s="320"/>
      <c r="AC23" s="320"/>
      <c r="AD23" s="320"/>
      <c r="AG23">
        <f>M23</f>
        <v>0</v>
      </c>
      <c r="AH23">
        <f>COUNTIF(P23:AD23,"NS")</f>
        <v>0</v>
      </c>
      <c r="AI23">
        <f>SUM(P23:AD23)</f>
        <v>0</v>
      </c>
      <c r="AJ23">
        <f>IF($AG$20=$AH$20,0,IF(OR(AND(AG23=0,AH23&gt;0),AND(AG23="NS",AI23&gt;0),AND(AG23="NS",AI23=0,AH23=0)),1,IF(OR(AND(AH23&gt;=2,AI23&lt;AG23),AND(AG23="NS",AI23=0,AH23&gt;0),AG23=AI23,COUNTIF(M23:AD23,"NA")=6),0,1)))</f>
        <v>0</v>
      </c>
      <c r="AL23">
        <f>CNGE_2023_M1_Secc5!M331</f>
        <v>0</v>
      </c>
      <c r="AM23">
        <f>COUNTIF(M23:O142,"NS")</f>
        <v>0</v>
      </c>
      <c r="AN23">
        <f>M143</f>
        <v>0</v>
      </c>
      <c r="AO23" s="96">
        <f>IF($AG$20=$AH$20,0,IF(OR(AND(AL23=0,AM23&gt;0),AND(AL23="NS",AN23&gt;0),AND(AL23="NS",AN23=0,AM23=0)),1,IF(OR(AND(AM23&gt;=2,AN23&lt;AL23),AND(AL23="NS",AN23=0,AM23&gt;0),AL23=AN23),0,1)))</f>
        <v>0</v>
      </c>
      <c r="AQ23">
        <f>CNGE_2023_M1_Secc5!P331</f>
        <v>0</v>
      </c>
      <c r="AR23">
        <f>COUNTIF(P23:R142,"NS")</f>
        <v>0</v>
      </c>
      <c r="AS23">
        <f>P143</f>
        <v>0</v>
      </c>
      <c r="AT23" s="96">
        <f>IF($AG$20=$AH$20,0,IF(OR(AND(AQ23=0,AR23&gt;0),AND(AQ23="NS",AS23&gt;0),AND(AQ23="NS",AS23=0,AR23=0)),1,IF(OR(AND(AR23&gt;=2,AS23&lt;AQ23),AND(AQ23="NS",AS23=0,AR23&gt;0),AQ23=AS23),0,1)))</f>
        <v>0</v>
      </c>
      <c r="AV23">
        <f>CNGE_2023_M1_Secc5!S331</f>
        <v>0</v>
      </c>
      <c r="AW23">
        <f>COUNTIF(S23:U142,"NS")</f>
        <v>0</v>
      </c>
      <c r="AX23">
        <f>S143</f>
        <v>0</v>
      </c>
      <c r="AY23" s="96">
        <f>IF($AG$20=$AH$20,0,IF(OR(AND(AV23=0,AW23&gt;0),AND(AV23="NS",AX23&gt;0),AND(AV23="NS",AX23=0,AW23=0)),1,IF(OR(AND(AW23&gt;=2,AX23&lt;AV23),AND(AV23="NS",AX23=0,AW23&gt;0),AV23=AX23),0,1)))</f>
        <v>0</v>
      </c>
      <c r="BA23">
        <f>CNGE_2023_M1_Secc5!V331</f>
        <v>0</v>
      </c>
      <c r="BB23">
        <f>COUNTIF(V23:X142,"NS")</f>
        <v>0</v>
      </c>
      <c r="BC23">
        <f>V143</f>
        <v>0</v>
      </c>
      <c r="BD23" s="96">
        <f>IF($AG$20=$AH$20,0,IF(OR(AND(BA23=0,BB23&gt;0),AND(BA23="NS",BC23&gt;0),AND(BA23="NS",BC23=0,BB23=0)),1,IF(OR(AND(BB23&gt;=2,BC23&lt;BA23),AND(BA23="NS",BC23=0,BB23&gt;0),BA23=BC23),0,1)))</f>
        <v>0</v>
      </c>
      <c r="BF23">
        <f>CNGE_2023_M1_Secc5!Y331</f>
        <v>0</v>
      </c>
      <c r="BG23">
        <f>COUNTIF(Y23:AA142,"NS")</f>
        <v>0</v>
      </c>
      <c r="BH23">
        <f>Y143</f>
        <v>0</v>
      </c>
      <c r="BI23" s="96">
        <f>IF($AG$20=$AH$20,0,IF(OR(AND(BF23=0,BG23&gt;0),AND(BF23="NS",BH23&gt;0),AND(BF23="NS",BH23=0,BG23=0)),1,IF(OR(AND(BG23&gt;=2,BH23&lt;BF23),AND(BF23="NS",BH23=0,BG23&gt;0),BF23=BH23),0,1)))</f>
        <v>0</v>
      </c>
      <c r="BK23">
        <f>CNGE_2023_M1_Secc5!AB331</f>
        <v>0</v>
      </c>
      <c r="BL23">
        <f>COUNTIF(AB23:AD142,"NS")</f>
        <v>0</v>
      </c>
      <c r="BM23">
        <f>AB143</f>
        <v>0</v>
      </c>
      <c r="BN23" s="96">
        <f>IF($AG$20=$AH$20,0,IF(OR(AND(BK23=0,BL23&gt;0),AND(BK23="NS",BM23&gt;0),AND(BK23="NS",BM23=0,BL23=0)),1,IF(OR(AND(BL23&gt;=2,BM23&lt;BK23),AND(BK23="NS",BM23=0,BL23&gt;0),BK23=BM23),0,1)))</f>
        <v>0</v>
      </c>
      <c r="BP23">
        <f>IF(OR($AG$20=$AH$20,COUNTBLANK(K23:AD23)=20),0,IF(AND(K23="",COUNTA(M23:AD23)&lt;&gt;COUNTA($M$22:$AD$22)),1,0))</f>
        <v>0</v>
      </c>
    </row>
    <row r="24" spans="1:68" ht="15" customHeight="1">
      <c r="A24" s="7"/>
      <c r="C24" s="64" t="s">
        <v>69</v>
      </c>
      <c r="D24" s="428" t="str">
        <f>IF(CNGE_2023_M1_Secc5!D435="","",CNGE_2023_M1_Secc5!D435)</f>
        <v/>
      </c>
      <c r="E24" s="428"/>
      <c r="F24" s="428"/>
      <c r="G24" s="428"/>
      <c r="H24" s="428"/>
      <c r="I24" s="428"/>
      <c r="J24" s="428"/>
      <c r="K24" s="320"/>
      <c r="L24" s="320"/>
      <c r="M24" s="320"/>
      <c r="N24" s="320"/>
      <c r="O24" s="320"/>
      <c r="P24" s="320"/>
      <c r="Q24" s="320"/>
      <c r="R24" s="320"/>
      <c r="S24" s="320"/>
      <c r="T24" s="320"/>
      <c r="U24" s="320"/>
      <c r="V24" s="320"/>
      <c r="W24" s="320"/>
      <c r="X24" s="320"/>
      <c r="Y24" s="320"/>
      <c r="Z24" s="320"/>
      <c r="AA24" s="320"/>
      <c r="AB24" s="320"/>
      <c r="AC24" s="320"/>
      <c r="AD24" s="320"/>
      <c r="AG24">
        <f t="shared" ref="AG24:AG87" si="0">M24</f>
        <v>0</v>
      </c>
      <c r="AH24">
        <f t="shared" ref="AH24:AH87" si="1">COUNTIF(P24:AD24,"NS")</f>
        <v>0</v>
      </c>
      <c r="AI24">
        <f t="shared" ref="AI24:AI87" si="2">SUM(P24:AD24)</f>
        <v>0</v>
      </c>
      <c r="AJ24">
        <f t="shared" ref="AJ24:AJ87" si="3">IF($AG$20=$AH$20,0,IF(OR(AND(AG24=0,AH24&gt;0),AND(AG24="NS",AI24&gt;0),AND(AG24="NS",AI24=0,AH24=0)),1,IF(OR(AND(AH24&gt;=2,AI24&lt;AG24),AND(AG24="NS",AI24=0,AH24&gt;0),AG24=AI24,COUNTIF(M24:AD24,"NA")=6),0,1)))</f>
        <v>0</v>
      </c>
      <c r="BN24" s="96">
        <f>AO23+AT23+AY23+BD23+BI23+BN23</f>
        <v>0</v>
      </c>
      <c r="BP24">
        <f t="shared" ref="BP24:BP87" si="4">IF(OR($AG$20=$AH$20,COUNTBLANK(K24:AD24)=20),0,IF(AND(K24="",COUNTA(M24:AD24)&lt;&gt;COUNTA($M$22:$AD$22)),1,0))</f>
        <v>0</v>
      </c>
    </row>
    <row r="25" spans="1:68" ht="15" customHeight="1">
      <c r="A25" s="7"/>
      <c r="C25" s="64" t="s">
        <v>70</v>
      </c>
      <c r="D25" s="428" t="str">
        <f>IF(CNGE_2023_M1_Secc5!D436="","",CNGE_2023_M1_Secc5!D436)</f>
        <v/>
      </c>
      <c r="E25" s="428"/>
      <c r="F25" s="428"/>
      <c r="G25" s="428"/>
      <c r="H25" s="428"/>
      <c r="I25" s="428"/>
      <c r="J25" s="428"/>
      <c r="K25" s="320"/>
      <c r="L25" s="320"/>
      <c r="M25" s="320"/>
      <c r="N25" s="320"/>
      <c r="O25" s="320"/>
      <c r="P25" s="320"/>
      <c r="Q25" s="320"/>
      <c r="R25" s="320"/>
      <c r="S25" s="320"/>
      <c r="T25" s="320"/>
      <c r="U25" s="320"/>
      <c r="V25" s="320"/>
      <c r="W25" s="320"/>
      <c r="X25" s="320"/>
      <c r="Y25" s="320"/>
      <c r="Z25" s="320"/>
      <c r="AA25" s="320"/>
      <c r="AB25" s="320"/>
      <c r="AC25" s="320"/>
      <c r="AD25" s="320"/>
      <c r="AG25">
        <f t="shared" si="0"/>
        <v>0</v>
      </c>
      <c r="AH25">
        <f t="shared" si="1"/>
        <v>0</v>
      </c>
      <c r="AI25">
        <f t="shared" si="2"/>
        <v>0</v>
      </c>
      <c r="AJ25">
        <f t="shared" si="3"/>
        <v>0</v>
      </c>
      <c r="BP25">
        <f t="shared" si="4"/>
        <v>0</v>
      </c>
    </row>
    <row r="26" spans="1:68" ht="15" customHeight="1">
      <c r="A26" s="7"/>
      <c r="C26" s="64" t="s">
        <v>71</v>
      </c>
      <c r="D26" s="428" t="str">
        <f>IF(CNGE_2023_M1_Secc5!D437="","",CNGE_2023_M1_Secc5!D437)</f>
        <v/>
      </c>
      <c r="E26" s="428"/>
      <c r="F26" s="428"/>
      <c r="G26" s="428"/>
      <c r="H26" s="428"/>
      <c r="I26" s="428"/>
      <c r="J26" s="428"/>
      <c r="K26" s="320"/>
      <c r="L26" s="320"/>
      <c r="M26" s="320"/>
      <c r="N26" s="320"/>
      <c r="O26" s="320"/>
      <c r="P26" s="320"/>
      <c r="Q26" s="320"/>
      <c r="R26" s="320"/>
      <c r="S26" s="320"/>
      <c r="T26" s="320"/>
      <c r="U26" s="320"/>
      <c r="V26" s="320"/>
      <c r="W26" s="320"/>
      <c r="X26" s="320"/>
      <c r="Y26" s="320"/>
      <c r="Z26" s="320"/>
      <c r="AA26" s="320"/>
      <c r="AB26" s="320"/>
      <c r="AC26" s="320"/>
      <c r="AD26" s="320"/>
      <c r="AG26">
        <f t="shared" si="0"/>
        <v>0</v>
      </c>
      <c r="AH26">
        <f t="shared" si="1"/>
        <v>0</v>
      </c>
      <c r="AI26">
        <f t="shared" si="2"/>
        <v>0</v>
      </c>
      <c r="AJ26">
        <f t="shared" si="3"/>
        <v>0</v>
      </c>
      <c r="BP26">
        <f t="shared" si="4"/>
        <v>0</v>
      </c>
    </row>
    <row r="27" spans="1:68" ht="15" customHeight="1">
      <c r="A27" s="7"/>
      <c r="C27" s="64" t="s">
        <v>72</v>
      </c>
      <c r="D27" s="428" t="str">
        <f>IF(CNGE_2023_M1_Secc5!D438="","",CNGE_2023_M1_Secc5!D438)</f>
        <v/>
      </c>
      <c r="E27" s="428"/>
      <c r="F27" s="428"/>
      <c r="G27" s="428"/>
      <c r="H27" s="428"/>
      <c r="I27" s="428"/>
      <c r="J27" s="428"/>
      <c r="K27" s="320"/>
      <c r="L27" s="320"/>
      <c r="M27" s="320"/>
      <c r="N27" s="320"/>
      <c r="O27" s="320"/>
      <c r="P27" s="320"/>
      <c r="Q27" s="320"/>
      <c r="R27" s="320"/>
      <c r="S27" s="320"/>
      <c r="T27" s="320"/>
      <c r="U27" s="320"/>
      <c r="V27" s="320"/>
      <c r="W27" s="320"/>
      <c r="X27" s="320"/>
      <c r="Y27" s="320"/>
      <c r="Z27" s="320"/>
      <c r="AA27" s="320"/>
      <c r="AB27" s="320"/>
      <c r="AC27" s="320"/>
      <c r="AD27" s="320"/>
      <c r="AG27">
        <f t="shared" si="0"/>
        <v>0</v>
      </c>
      <c r="AH27">
        <f t="shared" si="1"/>
        <v>0</v>
      </c>
      <c r="AI27">
        <f t="shared" si="2"/>
        <v>0</v>
      </c>
      <c r="AJ27">
        <f t="shared" si="3"/>
        <v>0</v>
      </c>
      <c r="BP27">
        <f t="shared" si="4"/>
        <v>0</v>
      </c>
    </row>
    <row r="28" spans="1:68" ht="15" customHeight="1">
      <c r="A28" s="7"/>
      <c r="C28" s="64" t="s">
        <v>73</v>
      </c>
      <c r="D28" s="428" t="str">
        <f>IF(CNGE_2023_M1_Secc5!D439="","",CNGE_2023_M1_Secc5!D439)</f>
        <v/>
      </c>
      <c r="E28" s="428"/>
      <c r="F28" s="428"/>
      <c r="G28" s="428"/>
      <c r="H28" s="428"/>
      <c r="I28" s="428"/>
      <c r="J28" s="428"/>
      <c r="K28" s="320"/>
      <c r="L28" s="320"/>
      <c r="M28" s="320"/>
      <c r="N28" s="320"/>
      <c r="O28" s="320"/>
      <c r="P28" s="320"/>
      <c r="Q28" s="320"/>
      <c r="R28" s="320"/>
      <c r="S28" s="320"/>
      <c r="T28" s="320"/>
      <c r="U28" s="320"/>
      <c r="V28" s="320"/>
      <c r="W28" s="320"/>
      <c r="X28" s="320"/>
      <c r="Y28" s="320"/>
      <c r="Z28" s="320"/>
      <c r="AA28" s="320"/>
      <c r="AB28" s="320"/>
      <c r="AC28" s="320"/>
      <c r="AD28" s="320"/>
      <c r="AG28">
        <f t="shared" si="0"/>
        <v>0</v>
      </c>
      <c r="AH28">
        <f t="shared" si="1"/>
        <v>0</v>
      </c>
      <c r="AI28">
        <f t="shared" si="2"/>
        <v>0</v>
      </c>
      <c r="AJ28">
        <f t="shared" si="3"/>
        <v>0</v>
      </c>
      <c r="BP28">
        <f t="shared" si="4"/>
        <v>0</v>
      </c>
    </row>
    <row r="29" spans="1:68" ht="15" customHeight="1">
      <c r="A29" s="7"/>
      <c r="C29" s="64" t="s">
        <v>74</v>
      </c>
      <c r="D29" s="428" t="str">
        <f>IF(CNGE_2023_M1_Secc5!D440="","",CNGE_2023_M1_Secc5!D440)</f>
        <v/>
      </c>
      <c r="E29" s="428"/>
      <c r="F29" s="428"/>
      <c r="G29" s="428"/>
      <c r="H29" s="428"/>
      <c r="I29" s="428"/>
      <c r="J29" s="428"/>
      <c r="K29" s="320"/>
      <c r="L29" s="320"/>
      <c r="M29" s="320"/>
      <c r="N29" s="320"/>
      <c r="O29" s="320"/>
      <c r="P29" s="320"/>
      <c r="Q29" s="320"/>
      <c r="R29" s="320"/>
      <c r="S29" s="320"/>
      <c r="T29" s="320"/>
      <c r="U29" s="320"/>
      <c r="V29" s="320"/>
      <c r="W29" s="320"/>
      <c r="X29" s="320"/>
      <c r="Y29" s="320"/>
      <c r="Z29" s="320"/>
      <c r="AA29" s="320"/>
      <c r="AB29" s="320"/>
      <c r="AC29" s="320"/>
      <c r="AD29" s="320"/>
      <c r="AG29">
        <f t="shared" si="0"/>
        <v>0</v>
      </c>
      <c r="AH29">
        <f t="shared" si="1"/>
        <v>0</v>
      </c>
      <c r="AI29">
        <f t="shared" si="2"/>
        <v>0</v>
      </c>
      <c r="AJ29">
        <f t="shared" si="3"/>
        <v>0</v>
      </c>
      <c r="BP29">
        <f t="shared" si="4"/>
        <v>0</v>
      </c>
    </row>
    <row r="30" spans="1:68" ht="15" customHeight="1">
      <c r="A30" s="7"/>
      <c r="C30" s="64" t="s">
        <v>75</v>
      </c>
      <c r="D30" s="428" t="str">
        <f>IF(CNGE_2023_M1_Secc5!D441="","",CNGE_2023_M1_Secc5!D441)</f>
        <v/>
      </c>
      <c r="E30" s="428"/>
      <c r="F30" s="428"/>
      <c r="G30" s="428"/>
      <c r="H30" s="428"/>
      <c r="I30" s="428"/>
      <c r="J30" s="428"/>
      <c r="K30" s="320"/>
      <c r="L30" s="320"/>
      <c r="M30" s="320"/>
      <c r="N30" s="320"/>
      <c r="O30" s="320"/>
      <c r="P30" s="320"/>
      <c r="Q30" s="320"/>
      <c r="R30" s="320"/>
      <c r="S30" s="320"/>
      <c r="T30" s="320"/>
      <c r="U30" s="320"/>
      <c r="V30" s="320"/>
      <c r="W30" s="320"/>
      <c r="X30" s="320"/>
      <c r="Y30" s="320"/>
      <c r="Z30" s="320"/>
      <c r="AA30" s="320"/>
      <c r="AB30" s="320"/>
      <c r="AC30" s="320"/>
      <c r="AD30" s="320"/>
      <c r="AG30">
        <f t="shared" si="0"/>
        <v>0</v>
      </c>
      <c r="AH30">
        <f t="shared" si="1"/>
        <v>0</v>
      </c>
      <c r="AI30">
        <f t="shared" si="2"/>
        <v>0</v>
      </c>
      <c r="AJ30">
        <f t="shared" si="3"/>
        <v>0</v>
      </c>
      <c r="BP30">
        <f t="shared" si="4"/>
        <v>0</v>
      </c>
    </row>
    <row r="31" spans="1:68" ht="15" customHeight="1">
      <c r="A31" s="7"/>
      <c r="C31" s="64" t="s">
        <v>76</v>
      </c>
      <c r="D31" s="428" t="str">
        <f>IF(CNGE_2023_M1_Secc5!D442="","",CNGE_2023_M1_Secc5!D442)</f>
        <v/>
      </c>
      <c r="E31" s="428"/>
      <c r="F31" s="428"/>
      <c r="G31" s="428"/>
      <c r="H31" s="428"/>
      <c r="I31" s="428"/>
      <c r="J31" s="428"/>
      <c r="K31" s="320"/>
      <c r="L31" s="320"/>
      <c r="M31" s="320"/>
      <c r="N31" s="320"/>
      <c r="O31" s="320"/>
      <c r="P31" s="320"/>
      <c r="Q31" s="320"/>
      <c r="R31" s="320"/>
      <c r="S31" s="320"/>
      <c r="T31" s="320"/>
      <c r="U31" s="320"/>
      <c r="V31" s="320"/>
      <c r="W31" s="320"/>
      <c r="X31" s="320"/>
      <c r="Y31" s="320"/>
      <c r="Z31" s="320"/>
      <c r="AA31" s="320"/>
      <c r="AB31" s="320"/>
      <c r="AC31" s="320"/>
      <c r="AD31" s="320"/>
      <c r="AG31">
        <f t="shared" si="0"/>
        <v>0</v>
      </c>
      <c r="AH31">
        <f t="shared" si="1"/>
        <v>0</v>
      </c>
      <c r="AI31">
        <f t="shared" si="2"/>
        <v>0</v>
      </c>
      <c r="AJ31">
        <f t="shared" si="3"/>
        <v>0</v>
      </c>
      <c r="BP31">
        <f t="shared" si="4"/>
        <v>0</v>
      </c>
    </row>
    <row r="32" spans="1:68" ht="15" customHeight="1">
      <c r="A32" s="7"/>
      <c r="C32" s="64" t="s">
        <v>77</v>
      </c>
      <c r="D32" s="428" t="str">
        <f>IF(CNGE_2023_M1_Secc5!D443="","",CNGE_2023_M1_Secc5!D443)</f>
        <v/>
      </c>
      <c r="E32" s="428"/>
      <c r="F32" s="428"/>
      <c r="G32" s="428"/>
      <c r="H32" s="428"/>
      <c r="I32" s="428"/>
      <c r="J32" s="428"/>
      <c r="K32" s="320"/>
      <c r="L32" s="320"/>
      <c r="M32" s="320"/>
      <c r="N32" s="320"/>
      <c r="O32" s="320"/>
      <c r="P32" s="320"/>
      <c r="Q32" s="320"/>
      <c r="R32" s="320"/>
      <c r="S32" s="320"/>
      <c r="T32" s="320"/>
      <c r="U32" s="320"/>
      <c r="V32" s="320"/>
      <c r="W32" s="320"/>
      <c r="X32" s="320"/>
      <c r="Y32" s="320"/>
      <c r="Z32" s="320"/>
      <c r="AA32" s="320"/>
      <c r="AB32" s="320"/>
      <c r="AC32" s="320"/>
      <c r="AD32" s="320"/>
      <c r="AG32">
        <f t="shared" si="0"/>
        <v>0</v>
      </c>
      <c r="AH32">
        <f t="shared" si="1"/>
        <v>0</v>
      </c>
      <c r="AI32">
        <f t="shared" si="2"/>
        <v>0</v>
      </c>
      <c r="AJ32">
        <f t="shared" si="3"/>
        <v>0</v>
      </c>
      <c r="BP32">
        <f t="shared" si="4"/>
        <v>0</v>
      </c>
    </row>
    <row r="33" spans="1:68" ht="15" customHeight="1">
      <c r="A33" s="7"/>
      <c r="C33" s="64" t="s">
        <v>78</v>
      </c>
      <c r="D33" s="428" t="str">
        <f>IF(CNGE_2023_M1_Secc5!D444="","",CNGE_2023_M1_Secc5!D444)</f>
        <v/>
      </c>
      <c r="E33" s="428"/>
      <c r="F33" s="428"/>
      <c r="G33" s="428"/>
      <c r="H33" s="428"/>
      <c r="I33" s="428"/>
      <c r="J33" s="428"/>
      <c r="K33" s="320"/>
      <c r="L33" s="320"/>
      <c r="M33" s="320"/>
      <c r="N33" s="320"/>
      <c r="O33" s="320"/>
      <c r="P33" s="320"/>
      <c r="Q33" s="320"/>
      <c r="R33" s="320"/>
      <c r="S33" s="320"/>
      <c r="T33" s="320"/>
      <c r="U33" s="320"/>
      <c r="V33" s="320"/>
      <c r="W33" s="320"/>
      <c r="X33" s="320"/>
      <c r="Y33" s="320"/>
      <c r="Z33" s="320"/>
      <c r="AA33" s="320"/>
      <c r="AB33" s="320"/>
      <c r="AC33" s="320"/>
      <c r="AD33" s="320"/>
      <c r="AG33">
        <f t="shared" si="0"/>
        <v>0</v>
      </c>
      <c r="AH33">
        <f t="shared" si="1"/>
        <v>0</v>
      </c>
      <c r="AI33">
        <f t="shared" si="2"/>
        <v>0</v>
      </c>
      <c r="AJ33">
        <f t="shared" si="3"/>
        <v>0</v>
      </c>
      <c r="BP33">
        <f t="shared" si="4"/>
        <v>0</v>
      </c>
    </row>
    <row r="34" spans="1:68" ht="15" customHeight="1">
      <c r="A34" s="7"/>
      <c r="C34" s="64" t="s">
        <v>79</v>
      </c>
      <c r="D34" s="428" t="str">
        <f>IF(CNGE_2023_M1_Secc5!D445="","",CNGE_2023_M1_Secc5!D445)</f>
        <v/>
      </c>
      <c r="E34" s="428"/>
      <c r="F34" s="428"/>
      <c r="G34" s="428"/>
      <c r="H34" s="428"/>
      <c r="I34" s="428"/>
      <c r="J34" s="428"/>
      <c r="K34" s="320"/>
      <c r="L34" s="320"/>
      <c r="M34" s="320"/>
      <c r="N34" s="320"/>
      <c r="O34" s="320"/>
      <c r="P34" s="320"/>
      <c r="Q34" s="320"/>
      <c r="R34" s="320"/>
      <c r="S34" s="320"/>
      <c r="T34" s="320"/>
      <c r="U34" s="320"/>
      <c r="V34" s="320"/>
      <c r="W34" s="320"/>
      <c r="X34" s="320"/>
      <c r="Y34" s="320"/>
      <c r="Z34" s="320"/>
      <c r="AA34" s="320"/>
      <c r="AB34" s="320"/>
      <c r="AC34" s="320"/>
      <c r="AD34" s="320"/>
      <c r="AG34">
        <f t="shared" si="0"/>
        <v>0</v>
      </c>
      <c r="AH34">
        <f t="shared" si="1"/>
        <v>0</v>
      </c>
      <c r="AI34">
        <f t="shared" si="2"/>
        <v>0</v>
      </c>
      <c r="AJ34">
        <f t="shared" si="3"/>
        <v>0</v>
      </c>
      <c r="BP34">
        <f t="shared" si="4"/>
        <v>0</v>
      </c>
    </row>
    <row r="35" spans="1:68" ht="15" customHeight="1">
      <c r="A35" s="7"/>
      <c r="C35" s="64" t="s">
        <v>80</v>
      </c>
      <c r="D35" s="428" t="str">
        <f>IF(CNGE_2023_M1_Secc5!D446="","",CNGE_2023_M1_Secc5!D446)</f>
        <v/>
      </c>
      <c r="E35" s="428"/>
      <c r="F35" s="428"/>
      <c r="G35" s="428"/>
      <c r="H35" s="428"/>
      <c r="I35" s="428"/>
      <c r="J35" s="428"/>
      <c r="K35" s="320"/>
      <c r="L35" s="320"/>
      <c r="M35" s="320"/>
      <c r="N35" s="320"/>
      <c r="O35" s="320"/>
      <c r="P35" s="320"/>
      <c r="Q35" s="320"/>
      <c r="R35" s="320"/>
      <c r="S35" s="320"/>
      <c r="T35" s="320"/>
      <c r="U35" s="320"/>
      <c r="V35" s="320"/>
      <c r="W35" s="320"/>
      <c r="X35" s="320"/>
      <c r="Y35" s="320"/>
      <c r="Z35" s="320"/>
      <c r="AA35" s="320"/>
      <c r="AB35" s="320"/>
      <c r="AC35" s="320"/>
      <c r="AD35" s="320"/>
      <c r="AG35">
        <f t="shared" si="0"/>
        <v>0</v>
      </c>
      <c r="AH35">
        <f t="shared" si="1"/>
        <v>0</v>
      </c>
      <c r="AI35">
        <f t="shared" si="2"/>
        <v>0</v>
      </c>
      <c r="AJ35">
        <f t="shared" si="3"/>
        <v>0</v>
      </c>
      <c r="BP35">
        <f t="shared" si="4"/>
        <v>0</v>
      </c>
    </row>
    <row r="36" spans="1:68" ht="15" customHeight="1">
      <c r="A36" s="7"/>
      <c r="C36" s="64" t="s">
        <v>81</v>
      </c>
      <c r="D36" s="428" t="str">
        <f>IF(CNGE_2023_M1_Secc5!D447="","",CNGE_2023_M1_Secc5!D447)</f>
        <v/>
      </c>
      <c r="E36" s="428"/>
      <c r="F36" s="428"/>
      <c r="G36" s="428"/>
      <c r="H36" s="428"/>
      <c r="I36" s="428"/>
      <c r="J36" s="428"/>
      <c r="K36" s="320"/>
      <c r="L36" s="320"/>
      <c r="M36" s="320"/>
      <c r="N36" s="320"/>
      <c r="O36" s="320"/>
      <c r="P36" s="320"/>
      <c r="Q36" s="320"/>
      <c r="R36" s="320"/>
      <c r="S36" s="320"/>
      <c r="T36" s="320"/>
      <c r="U36" s="320"/>
      <c r="V36" s="320"/>
      <c r="W36" s="320"/>
      <c r="X36" s="320"/>
      <c r="Y36" s="320"/>
      <c r="Z36" s="320"/>
      <c r="AA36" s="320"/>
      <c r="AB36" s="320"/>
      <c r="AC36" s="320"/>
      <c r="AD36" s="320"/>
      <c r="AG36">
        <f t="shared" si="0"/>
        <v>0</v>
      </c>
      <c r="AH36">
        <f t="shared" si="1"/>
        <v>0</v>
      </c>
      <c r="AI36">
        <f t="shared" si="2"/>
        <v>0</v>
      </c>
      <c r="AJ36">
        <f t="shared" si="3"/>
        <v>0</v>
      </c>
      <c r="BP36">
        <f t="shared" si="4"/>
        <v>0</v>
      </c>
    </row>
    <row r="37" spans="1:68" ht="15" customHeight="1">
      <c r="A37" s="7"/>
      <c r="C37" s="64" t="s">
        <v>82</v>
      </c>
      <c r="D37" s="428" t="str">
        <f>IF(CNGE_2023_M1_Secc5!D448="","",CNGE_2023_M1_Secc5!D448)</f>
        <v/>
      </c>
      <c r="E37" s="428"/>
      <c r="F37" s="428"/>
      <c r="G37" s="428"/>
      <c r="H37" s="428"/>
      <c r="I37" s="428"/>
      <c r="J37" s="428"/>
      <c r="K37" s="320"/>
      <c r="L37" s="320"/>
      <c r="M37" s="320"/>
      <c r="N37" s="320"/>
      <c r="O37" s="320"/>
      <c r="P37" s="320"/>
      <c r="Q37" s="320"/>
      <c r="R37" s="320"/>
      <c r="S37" s="320"/>
      <c r="T37" s="320"/>
      <c r="U37" s="320"/>
      <c r="V37" s="320"/>
      <c r="W37" s="320"/>
      <c r="X37" s="320"/>
      <c r="Y37" s="320"/>
      <c r="Z37" s="320"/>
      <c r="AA37" s="320"/>
      <c r="AB37" s="320"/>
      <c r="AC37" s="320"/>
      <c r="AD37" s="320"/>
      <c r="AG37">
        <f t="shared" si="0"/>
        <v>0</v>
      </c>
      <c r="AH37">
        <f t="shared" si="1"/>
        <v>0</v>
      </c>
      <c r="AI37">
        <f t="shared" si="2"/>
        <v>0</v>
      </c>
      <c r="AJ37">
        <f t="shared" si="3"/>
        <v>0</v>
      </c>
      <c r="BP37">
        <f t="shared" si="4"/>
        <v>0</v>
      </c>
    </row>
    <row r="38" spans="1:68" ht="15" customHeight="1">
      <c r="A38" s="7"/>
      <c r="C38" s="64" t="s">
        <v>83</v>
      </c>
      <c r="D38" s="428" t="str">
        <f>IF(CNGE_2023_M1_Secc5!D449="","",CNGE_2023_M1_Secc5!D449)</f>
        <v/>
      </c>
      <c r="E38" s="428"/>
      <c r="F38" s="428"/>
      <c r="G38" s="428"/>
      <c r="H38" s="428"/>
      <c r="I38" s="428"/>
      <c r="J38" s="428"/>
      <c r="K38" s="320"/>
      <c r="L38" s="320"/>
      <c r="M38" s="320"/>
      <c r="N38" s="320"/>
      <c r="O38" s="320"/>
      <c r="P38" s="320"/>
      <c r="Q38" s="320"/>
      <c r="R38" s="320"/>
      <c r="S38" s="320"/>
      <c r="T38" s="320"/>
      <c r="U38" s="320"/>
      <c r="V38" s="320"/>
      <c r="W38" s="320"/>
      <c r="X38" s="320"/>
      <c r="Y38" s="320"/>
      <c r="Z38" s="320"/>
      <c r="AA38" s="320"/>
      <c r="AB38" s="320"/>
      <c r="AC38" s="320"/>
      <c r="AD38" s="320"/>
      <c r="AG38">
        <f t="shared" si="0"/>
        <v>0</v>
      </c>
      <c r="AH38">
        <f t="shared" si="1"/>
        <v>0</v>
      </c>
      <c r="AI38">
        <f t="shared" si="2"/>
        <v>0</v>
      </c>
      <c r="AJ38">
        <f t="shared" si="3"/>
        <v>0</v>
      </c>
      <c r="BP38">
        <f t="shared" si="4"/>
        <v>0</v>
      </c>
    </row>
    <row r="39" spans="1:68" ht="15" customHeight="1">
      <c r="A39" s="7"/>
      <c r="C39" s="64" t="s">
        <v>84</v>
      </c>
      <c r="D39" s="428" t="str">
        <f>IF(CNGE_2023_M1_Secc5!D450="","",CNGE_2023_M1_Secc5!D450)</f>
        <v/>
      </c>
      <c r="E39" s="428"/>
      <c r="F39" s="428"/>
      <c r="G39" s="428"/>
      <c r="H39" s="428"/>
      <c r="I39" s="428"/>
      <c r="J39" s="428"/>
      <c r="K39" s="320"/>
      <c r="L39" s="320"/>
      <c r="M39" s="320"/>
      <c r="N39" s="320"/>
      <c r="O39" s="320"/>
      <c r="P39" s="320"/>
      <c r="Q39" s="320"/>
      <c r="R39" s="320"/>
      <c r="S39" s="320"/>
      <c r="T39" s="320"/>
      <c r="U39" s="320"/>
      <c r="V39" s="320"/>
      <c r="W39" s="320"/>
      <c r="X39" s="320"/>
      <c r="Y39" s="320"/>
      <c r="Z39" s="320"/>
      <c r="AA39" s="320"/>
      <c r="AB39" s="320"/>
      <c r="AC39" s="320"/>
      <c r="AD39" s="320"/>
      <c r="AG39">
        <f t="shared" si="0"/>
        <v>0</v>
      </c>
      <c r="AH39">
        <f t="shared" si="1"/>
        <v>0</v>
      </c>
      <c r="AI39">
        <f t="shared" si="2"/>
        <v>0</v>
      </c>
      <c r="AJ39">
        <f t="shared" si="3"/>
        <v>0</v>
      </c>
      <c r="BP39">
        <f t="shared" si="4"/>
        <v>0</v>
      </c>
    </row>
    <row r="40" spans="1:68" ht="15" customHeight="1">
      <c r="A40" s="7"/>
      <c r="C40" s="64" t="s">
        <v>85</v>
      </c>
      <c r="D40" s="428" t="str">
        <f>IF(CNGE_2023_M1_Secc5!D451="","",CNGE_2023_M1_Secc5!D451)</f>
        <v/>
      </c>
      <c r="E40" s="428"/>
      <c r="F40" s="428"/>
      <c r="G40" s="428"/>
      <c r="H40" s="428"/>
      <c r="I40" s="428"/>
      <c r="J40" s="428"/>
      <c r="K40" s="320"/>
      <c r="L40" s="320"/>
      <c r="M40" s="320"/>
      <c r="N40" s="320"/>
      <c r="O40" s="320"/>
      <c r="P40" s="320"/>
      <c r="Q40" s="320"/>
      <c r="R40" s="320"/>
      <c r="S40" s="320"/>
      <c r="T40" s="320"/>
      <c r="U40" s="320"/>
      <c r="V40" s="320"/>
      <c r="W40" s="320"/>
      <c r="X40" s="320"/>
      <c r="Y40" s="320"/>
      <c r="Z40" s="320"/>
      <c r="AA40" s="320"/>
      <c r="AB40" s="320"/>
      <c r="AC40" s="320"/>
      <c r="AD40" s="320"/>
      <c r="AG40">
        <f t="shared" si="0"/>
        <v>0</v>
      </c>
      <c r="AH40">
        <f t="shared" si="1"/>
        <v>0</v>
      </c>
      <c r="AI40">
        <f t="shared" si="2"/>
        <v>0</v>
      </c>
      <c r="AJ40">
        <f t="shared" si="3"/>
        <v>0</v>
      </c>
      <c r="BP40">
        <f t="shared" si="4"/>
        <v>0</v>
      </c>
    </row>
    <row r="41" spans="1:68" ht="15" customHeight="1">
      <c r="A41" s="7"/>
      <c r="C41" s="64" t="s">
        <v>86</v>
      </c>
      <c r="D41" s="428" t="str">
        <f>IF(CNGE_2023_M1_Secc5!D452="","",CNGE_2023_M1_Secc5!D452)</f>
        <v/>
      </c>
      <c r="E41" s="428"/>
      <c r="F41" s="428"/>
      <c r="G41" s="428"/>
      <c r="H41" s="428"/>
      <c r="I41" s="428"/>
      <c r="J41" s="428"/>
      <c r="K41" s="320"/>
      <c r="L41" s="320"/>
      <c r="M41" s="320"/>
      <c r="N41" s="320"/>
      <c r="O41" s="320"/>
      <c r="P41" s="320"/>
      <c r="Q41" s="320"/>
      <c r="R41" s="320"/>
      <c r="S41" s="320"/>
      <c r="T41" s="320"/>
      <c r="U41" s="320"/>
      <c r="V41" s="320"/>
      <c r="W41" s="320"/>
      <c r="X41" s="320"/>
      <c r="Y41" s="320"/>
      <c r="Z41" s="320"/>
      <c r="AA41" s="320"/>
      <c r="AB41" s="320"/>
      <c r="AC41" s="320"/>
      <c r="AD41" s="320"/>
      <c r="AG41">
        <f t="shared" si="0"/>
        <v>0</v>
      </c>
      <c r="AH41">
        <f t="shared" si="1"/>
        <v>0</v>
      </c>
      <c r="AI41">
        <f t="shared" si="2"/>
        <v>0</v>
      </c>
      <c r="AJ41">
        <f t="shared" si="3"/>
        <v>0</v>
      </c>
      <c r="BP41">
        <f t="shared" si="4"/>
        <v>0</v>
      </c>
    </row>
    <row r="42" spans="1:68" ht="15" customHeight="1">
      <c r="A42" s="7"/>
      <c r="C42" s="64" t="s">
        <v>87</v>
      </c>
      <c r="D42" s="428" t="str">
        <f>IF(CNGE_2023_M1_Secc5!D453="","",CNGE_2023_M1_Secc5!D453)</f>
        <v/>
      </c>
      <c r="E42" s="428"/>
      <c r="F42" s="428"/>
      <c r="G42" s="428"/>
      <c r="H42" s="428"/>
      <c r="I42" s="428"/>
      <c r="J42" s="428"/>
      <c r="K42" s="320"/>
      <c r="L42" s="320"/>
      <c r="M42" s="320"/>
      <c r="N42" s="320"/>
      <c r="O42" s="320"/>
      <c r="P42" s="320"/>
      <c r="Q42" s="320"/>
      <c r="R42" s="320"/>
      <c r="S42" s="320"/>
      <c r="T42" s="320"/>
      <c r="U42" s="320"/>
      <c r="V42" s="320"/>
      <c r="W42" s="320"/>
      <c r="X42" s="320"/>
      <c r="Y42" s="320"/>
      <c r="Z42" s="320"/>
      <c r="AA42" s="320"/>
      <c r="AB42" s="320"/>
      <c r="AC42" s="320"/>
      <c r="AD42" s="320"/>
      <c r="AG42">
        <f t="shared" si="0"/>
        <v>0</v>
      </c>
      <c r="AH42">
        <f t="shared" si="1"/>
        <v>0</v>
      </c>
      <c r="AI42">
        <f t="shared" si="2"/>
        <v>0</v>
      </c>
      <c r="AJ42">
        <f t="shared" si="3"/>
        <v>0</v>
      </c>
      <c r="BP42">
        <f t="shared" si="4"/>
        <v>0</v>
      </c>
    </row>
    <row r="43" spans="1:68" ht="15" customHeight="1">
      <c r="A43" s="7"/>
      <c r="C43" s="64" t="s">
        <v>88</v>
      </c>
      <c r="D43" s="428" t="str">
        <f>IF(CNGE_2023_M1_Secc5!D454="","",CNGE_2023_M1_Secc5!D454)</f>
        <v/>
      </c>
      <c r="E43" s="428"/>
      <c r="F43" s="428"/>
      <c r="G43" s="428"/>
      <c r="H43" s="428"/>
      <c r="I43" s="428"/>
      <c r="J43" s="428"/>
      <c r="K43" s="320"/>
      <c r="L43" s="320"/>
      <c r="M43" s="320"/>
      <c r="N43" s="320"/>
      <c r="O43" s="320"/>
      <c r="P43" s="320"/>
      <c r="Q43" s="320"/>
      <c r="R43" s="320"/>
      <c r="S43" s="320"/>
      <c r="T43" s="320"/>
      <c r="U43" s="320"/>
      <c r="V43" s="320"/>
      <c r="W43" s="320"/>
      <c r="X43" s="320"/>
      <c r="Y43" s="320"/>
      <c r="Z43" s="320"/>
      <c r="AA43" s="320"/>
      <c r="AB43" s="320"/>
      <c r="AC43" s="320"/>
      <c r="AD43" s="320"/>
      <c r="AG43">
        <f t="shared" si="0"/>
        <v>0</v>
      </c>
      <c r="AH43">
        <f t="shared" si="1"/>
        <v>0</v>
      </c>
      <c r="AI43">
        <f t="shared" si="2"/>
        <v>0</v>
      </c>
      <c r="AJ43">
        <f t="shared" si="3"/>
        <v>0</v>
      </c>
      <c r="BP43">
        <f t="shared" si="4"/>
        <v>0</v>
      </c>
    </row>
    <row r="44" spans="1:68" ht="15" customHeight="1">
      <c r="A44" s="7"/>
      <c r="C44" s="64" t="s">
        <v>89</v>
      </c>
      <c r="D44" s="428" t="str">
        <f>IF(CNGE_2023_M1_Secc5!D455="","",CNGE_2023_M1_Secc5!D455)</f>
        <v/>
      </c>
      <c r="E44" s="428"/>
      <c r="F44" s="428"/>
      <c r="G44" s="428"/>
      <c r="H44" s="428"/>
      <c r="I44" s="428"/>
      <c r="J44" s="428"/>
      <c r="K44" s="320"/>
      <c r="L44" s="320"/>
      <c r="M44" s="320"/>
      <c r="N44" s="320"/>
      <c r="O44" s="320"/>
      <c r="P44" s="320"/>
      <c r="Q44" s="320"/>
      <c r="R44" s="320"/>
      <c r="S44" s="320"/>
      <c r="T44" s="320"/>
      <c r="U44" s="320"/>
      <c r="V44" s="320"/>
      <c r="W44" s="320"/>
      <c r="X44" s="320"/>
      <c r="Y44" s="320"/>
      <c r="Z44" s="320"/>
      <c r="AA44" s="320"/>
      <c r="AB44" s="320"/>
      <c r="AC44" s="320"/>
      <c r="AD44" s="320"/>
      <c r="AG44">
        <f t="shared" si="0"/>
        <v>0</v>
      </c>
      <c r="AH44">
        <f t="shared" si="1"/>
        <v>0</v>
      </c>
      <c r="AI44">
        <f t="shared" si="2"/>
        <v>0</v>
      </c>
      <c r="AJ44">
        <f t="shared" si="3"/>
        <v>0</v>
      </c>
      <c r="BP44">
        <f t="shared" si="4"/>
        <v>0</v>
      </c>
    </row>
    <row r="45" spans="1:68" ht="15" customHeight="1">
      <c r="A45" s="7"/>
      <c r="C45" s="64" t="s">
        <v>90</v>
      </c>
      <c r="D45" s="428" t="str">
        <f>IF(CNGE_2023_M1_Secc5!D456="","",CNGE_2023_M1_Secc5!D456)</f>
        <v/>
      </c>
      <c r="E45" s="428"/>
      <c r="F45" s="428"/>
      <c r="G45" s="428"/>
      <c r="H45" s="428"/>
      <c r="I45" s="428"/>
      <c r="J45" s="428"/>
      <c r="K45" s="320"/>
      <c r="L45" s="320"/>
      <c r="M45" s="320"/>
      <c r="N45" s="320"/>
      <c r="O45" s="320"/>
      <c r="P45" s="320"/>
      <c r="Q45" s="320"/>
      <c r="R45" s="320"/>
      <c r="S45" s="320"/>
      <c r="T45" s="320"/>
      <c r="U45" s="320"/>
      <c r="V45" s="320"/>
      <c r="W45" s="320"/>
      <c r="X45" s="320"/>
      <c r="Y45" s="320"/>
      <c r="Z45" s="320"/>
      <c r="AA45" s="320"/>
      <c r="AB45" s="320"/>
      <c r="AC45" s="320"/>
      <c r="AD45" s="320"/>
      <c r="AG45">
        <f t="shared" si="0"/>
        <v>0</v>
      </c>
      <c r="AH45">
        <f t="shared" si="1"/>
        <v>0</v>
      </c>
      <c r="AI45">
        <f t="shared" si="2"/>
        <v>0</v>
      </c>
      <c r="AJ45">
        <f t="shared" si="3"/>
        <v>0</v>
      </c>
      <c r="BP45">
        <f t="shared" si="4"/>
        <v>0</v>
      </c>
    </row>
    <row r="46" spans="1:68" ht="15" customHeight="1">
      <c r="A46" s="7"/>
      <c r="C46" s="64" t="s">
        <v>91</v>
      </c>
      <c r="D46" s="428" t="str">
        <f>IF(CNGE_2023_M1_Secc5!D457="","",CNGE_2023_M1_Secc5!D457)</f>
        <v/>
      </c>
      <c r="E46" s="428"/>
      <c r="F46" s="428"/>
      <c r="G46" s="428"/>
      <c r="H46" s="428"/>
      <c r="I46" s="428"/>
      <c r="J46" s="428"/>
      <c r="K46" s="320"/>
      <c r="L46" s="320"/>
      <c r="M46" s="320"/>
      <c r="N46" s="320"/>
      <c r="O46" s="320"/>
      <c r="P46" s="320"/>
      <c r="Q46" s="320"/>
      <c r="R46" s="320"/>
      <c r="S46" s="320"/>
      <c r="T46" s="320"/>
      <c r="U46" s="320"/>
      <c r="V46" s="320"/>
      <c r="W46" s="320"/>
      <c r="X46" s="320"/>
      <c r="Y46" s="320"/>
      <c r="Z46" s="320"/>
      <c r="AA46" s="320"/>
      <c r="AB46" s="320"/>
      <c r="AC46" s="320"/>
      <c r="AD46" s="320"/>
      <c r="AG46">
        <f t="shared" si="0"/>
        <v>0</v>
      </c>
      <c r="AH46">
        <f t="shared" si="1"/>
        <v>0</v>
      </c>
      <c r="AI46">
        <f t="shared" si="2"/>
        <v>0</v>
      </c>
      <c r="AJ46">
        <f t="shared" si="3"/>
        <v>0</v>
      </c>
      <c r="BP46">
        <f t="shared" si="4"/>
        <v>0</v>
      </c>
    </row>
    <row r="47" spans="1:68" ht="15" customHeight="1">
      <c r="A47" s="7"/>
      <c r="C47" s="64" t="s">
        <v>92</v>
      </c>
      <c r="D47" s="428" t="str">
        <f>IF(CNGE_2023_M1_Secc5!D458="","",CNGE_2023_M1_Secc5!D458)</f>
        <v/>
      </c>
      <c r="E47" s="428"/>
      <c r="F47" s="428"/>
      <c r="G47" s="428"/>
      <c r="H47" s="428"/>
      <c r="I47" s="428"/>
      <c r="J47" s="428"/>
      <c r="K47" s="320"/>
      <c r="L47" s="320"/>
      <c r="M47" s="320"/>
      <c r="N47" s="320"/>
      <c r="O47" s="320"/>
      <c r="P47" s="320"/>
      <c r="Q47" s="320"/>
      <c r="R47" s="320"/>
      <c r="S47" s="320"/>
      <c r="T47" s="320"/>
      <c r="U47" s="320"/>
      <c r="V47" s="320"/>
      <c r="W47" s="320"/>
      <c r="X47" s="320"/>
      <c r="Y47" s="320"/>
      <c r="Z47" s="320"/>
      <c r="AA47" s="320"/>
      <c r="AB47" s="320"/>
      <c r="AC47" s="320"/>
      <c r="AD47" s="320"/>
      <c r="AG47">
        <f t="shared" si="0"/>
        <v>0</v>
      </c>
      <c r="AH47">
        <f t="shared" si="1"/>
        <v>0</v>
      </c>
      <c r="AI47">
        <f t="shared" si="2"/>
        <v>0</v>
      </c>
      <c r="AJ47">
        <f t="shared" si="3"/>
        <v>0</v>
      </c>
      <c r="BP47">
        <f t="shared" si="4"/>
        <v>0</v>
      </c>
    </row>
    <row r="48" spans="1:68" ht="15" customHeight="1">
      <c r="A48" s="7"/>
      <c r="C48" s="64" t="s">
        <v>93</v>
      </c>
      <c r="D48" s="428" t="str">
        <f>IF(CNGE_2023_M1_Secc5!D459="","",CNGE_2023_M1_Secc5!D459)</f>
        <v/>
      </c>
      <c r="E48" s="428"/>
      <c r="F48" s="428"/>
      <c r="G48" s="428"/>
      <c r="H48" s="428"/>
      <c r="I48" s="428"/>
      <c r="J48" s="428"/>
      <c r="K48" s="320"/>
      <c r="L48" s="320"/>
      <c r="M48" s="320"/>
      <c r="N48" s="320"/>
      <c r="O48" s="320"/>
      <c r="P48" s="320"/>
      <c r="Q48" s="320"/>
      <c r="R48" s="320"/>
      <c r="S48" s="320"/>
      <c r="T48" s="320"/>
      <c r="U48" s="320"/>
      <c r="V48" s="320"/>
      <c r="W48" s="320"/>
      <c r="X48" s="320"/>
      <c r="Y48" s="320"/>
      <c r="Z48" s="320"/>
      <c r="AA48" s="320"/>
      <c r="AB48" s="320"/>
      <c r="AC48" s="320"/>
      <c r="AD48" s="320"/>
      <c r="AG48">
        <f t="shared" si="0"/>
        <v>0</v>
      </c>
      <c r="AH48">
        <f t="shared" si="1"/>
        <v>0</v>
      </c>
      <c r="AI48">
        <f t="shared" si="2"/>
        <v>0</v>
      </c>
      <c r="AJ48">
        <f t="shared" si="3"/>
        <v>0</v>
      </c>
      <c r="BP48">
        <f t="shared" si="4"/>
        <v>0</v>
      </c>
    </row>
    <row r="49" spans="1:68" ht="15" customHeight="1">
      <c r="A49" s="7"/>
      <c r="C49" s="64" t="s">
        <v>94</v>
      </c>
      <c r="D49" s="428" t="str">
        <f>IF(CNGE_2023_M1_Secc5!D460="","",CNGE_2023_M1_Secc5!D460)</f>
        <v/>
      </c>
      <c r="E49" s="428"/>
      <c r="F49" s="428"/>
      <c r="G49" s="428"/>
      <c r="H49" s="428"/>
      <c r="I49" s="428"/>
      <c r="J49" s="428"/>
      <c r="K49" s="320"/>
      <c r="L49" s="320"/>
      <c r="M49" s="320"/>
      <c r="N49" s="320"/>
      <c r="O49" s="320"/>
      <c r="P49" s="320"/>
      <c r="Q49" s="320"/>
      <c r="R49" s="320"/>
      <c r="S49" s="320"/>
      <c r="T49" s="320"/>
      <c r="U49" s="320"/>
      <c r="V49" s="320"/>
      <c r="W49" s="320"/>
      <c r="X49" s="320"/>
      <c r="Y49" s="320"/>
      <c r="Z49" s="320"/>
      <c r="AA49" s="320"/>
      <c r="AB49" s="320"/>
      <c r="AC49" s="320"/>
      <c r="AD49" s="320"/>
      <c r="AG49">
        <f t="shared" si="0"/>
        <v>0</v>
      </c>
      <c r="AH49">
        <f t="shared" si="1"/>
        <v>0</v>
      </c>
      <c r="AI49">
        <f t="shared" si="2"/>
        <v>0</v>
      </c>
      <c r="AJ49">
        <f t="shared" si="3"/>
        <v>0</v>
      </c>
      <c r="BP49">
        <f t="shared" si="4"/>
        <v>0</v>
      </c>
    </row>
    <row r="50" spans="1:68" ht="15" customHeight="1">
      <c r="A50" s="7"/>
      <c r="C50" s="64" t="s">
        <v>95</v>
      </c>
      <c r="D50" s="428" t="str">
        <f>IF(CNGE_2023_M1_Secc5!D461="","",CNGE_2023_M1_Secc5!D461)</f>
        <v/>
      </c>
      <c r="E50" s="428"/>
      <c r="F50" s="428"/>
      <c r="G50" s="428"/>
      <c r="H50" s="428"/>
      <c r="I50" s="428"/>
      <c r="J50" s="428"/>
      <c r="K50" s="320"/>
      <c r="L50" s="320"/>
      <c r="M50" s="320"/>
      <c r="N50" s="320"/>
      <c r="O50" s="320"/>
      <c r="P50" s="320"/>
      <c r="Q50" s="320"/>
      <c r="R50" s="320"/>
      <c r="S50" s="320"/>
      <c r="T50" s="320"/>
      <c r="U50" s="320"/>
      <c r="V50" s="320"/>
      <c r="W50" s="320"/>
      <c r="X50" s="320"/>
      <c r="Y50" s="320"/>
      <c r="Z50" s="320"/>
      <c r="AA50" s="320"/>
      <c r="AB50" s="320"/>
      <c r="AC50" s="320"/>
      <c r="AD50" s="320"/>
      <c r="AG50">
        <f t="shared" si="0"/>
        <v>0</v>
      </c>
      <c r="AH50">
        <f t="shared" si="1"/>
        <v>0</v>
      </c>
      <c r="AI50">
        <f t="shared" si="2"/>
        <v>0</v>
      </c>
      <c r="AJ50">
        <f t="shared" si="3"/>
        <v>0</v>
      </c>
      <c r="BP50">
        <f t="shared" si="4"/>
        <v>0</v>
      </c>
    </row>
    <row r="51" spans="1:68" ht="15" customHeight="1">
      <c r="A51" s="7"/>
      <c r="C51" s="64" t="s">
        <v>96</v>
      </c>
      <c r="D51" s="428" t="str">
        <f>IF(CNGE_2023_M1_Secc5!D462="","",CNGE_2023_M1_Secc5!D462)</f>
        <v/>
      </c>
      <c r="E51" s="428"/>
      <c r="F51" s="428"/>
      <c r="G51" s="428"/>
      <c r="H51" s="428"/>
      <c r="I51" s="428"/>
      <c r="J51" s="428"/>
      <c r="K51" s="320"/>
      <c r="L51" s="320"/>
      <c r="M51" s="320"/>
      <c r="N51" s="320"/>
      <c r="O51" s="320"/>
      <c r="P51" s="320"/>
      <c r="Q51" s="320"/>
      <c r="R51" s="320"/>
      <c r="S51" s="320"/>
      <c r="T51" s="320"/>
      <c r="U51" s="320"/>
      <c r="V51" s="320"/>
      <c r="W51" s="320"/>
      <c r="X51" s="320"/>
      <c r="Y51" s="320"/>
      <c r="Z51" s="320"/>
      <c r="AA51" s="320"/>
      <c r="AB51" s="320"/>
      <c r="AC51" s="320"/>
      <c r="AD51" s="320"/>
      <c r="AG51">
        <f t="shared" si="0"/>
        <v>0</v>
      </c>
      <c r="AH51">
        <f t="shared" si="1"/>
        <v>0</v>
      </c>
      <c r="AI51">
        <f t="shared" si="2"/>
        <v>0</v>
      </c>
      <c r="AJ51">
        <f t="shared" si="3"/>
        <v>0</v>
      </c>
      <c r="BP51">
        <f t="shared" si="4"/>
        <v>0</v>
      </c>
    </row>
    <row r="52" spans="1:68" ht="15" customHeight="1">
      <c r="A52" s="7"/>
      <c r="C52" s="64" t="s">
        <v>97</v>
      </c>
      <c r="D52" s="428" t="str">
        <f>IF(CNGE_2023_M1_Secc5!D463="","",CNGE_2023_M1_Secc5!D463)</f>
        <v/>
      </c>
      <c r="E52" s="428"/>
      <c r="F52" s="428"/>
      <c r="G52" s="428"/>
      <c r="H52" s="428"/>
      <c r="I52" s="428"/>
      <c r="J52" s="428"/>
      <c r="K52" s="320"/>
      <c r="L52" s="320"/>
      <c r="M52" s="320"/>
      <c r="N52" s="320"/>
      <c r="O52" s="320"/>
      <c r="P52" s="320"/>
      <c r="Q52" s="320"/>
      <c r="R52" s="320"/>
      <c r="S52" s="320"/>
      <c r="T52" s="320"/>
      <c r="U52" s="320"/>
      <c r="V52" s="320"/>
      <c r="W52" s="320"/>
      <c r="X52" s="320"/>
      <c r="Y52" s="320"/>
      <c r="Z52" s="320"/>
      <c r="AA52" s="320"/>
      <c r="AB52" s="320"/>
      <c r="AC52" s="320"/>
      <c r="AD52" s="320"/>
      <c r="AG52">
        <f t="shared" si="0"/>
        <v>0</v>
      </c>
      <c r="AH52">
        <f t="shared" si="1"/>
        <v>0</v>
      </c>
      <c r="AI52">
        <f t="shared" si="2"/>
        <v>0</v>
      </c>
      <c r="AJ52">
        <f t="shared" si="3"/>
        <v>0</v>
      </c>
      <c r="BP52">
        <f t="shared" si="4"/>
        <v>0</v>
      </c>
    </row>
    <row r="53" spans="1:68" ht="15" customHeight="1">
      <c r="A53" s="7"/>
      <c r="C53" s="64" t="s">
        <v>98</v>
      </c>
      <c r="D53" s="428" t="str">
        <f>IF(CNGE_2023_M1_Secc5!D464="","",CNGE_2023_M1_Secc5!D464)</f>
        <v/>
      </c>
      <c r="E53" s="428"/>
      <c r="F53" s="428"/>
      <c r="G53" s="428"/>
      <c r="H53" s="428"/>
      <c r="I53" s="428"/>
      <c r="J53" s="428"/>
      <c r="K53" s="320"/>
      <c r="L53" s="320"/>
      <c r="M53" s="320"/>
      <c r="N53" s="320"/>
      <c r="O53" s="320"/>
      <c r="P53" s="320"/>
      <c r="Q53" s="320"/>
      <c r="R53" s="320"/>
      <c r="S53" s="320"/>
      <c r="T53" s="320"/>
      <c r="U53" s="320"/>
      <c r="V53" s="320"/>
      <c r="W53" s="320"/>
      <c r="X53" s="320"/>
      <c r="Y53" s="320"/>
      <c r="Z53" s="320"/>
      <c r="AA53" s="320"/>
      <c r="AB53" s="320"/>
      <c r="AC53" s="320"/>
      <c r="AD53" s="320"/>
      <c r="AG53">
        <f t="shared" si="0"/>
        <v>0</v>
      </c>
      <c r="AH53">
        <f t="shared" si="1"/>
        <v>0</v>
      </c>
      <c r="AI53">
        <f t="shared" si="2"/>
        <v>0</v>
      </c>
      <c r="AJ53">
        <f t="shared" si="3"/>
        <v>0</v>
      </c>
      <c r="BP53">
        <f t="shared" si="4"/>
        <v>0</v>
      </c>
    </row>
    <row r="54" spans="1:68" ht="15" customHeight="1">
      <c r="A54" s="7"/>
      <c r="C54" s="64" t="s">
        <v>99</v>
      </c>
      <c r="D54" s="428" t="str">
        <f>IF(CNGE_2023_M1_Secc5!D465="","",CNGE_2023_M1_Secc5!D465)</f>
        <v/>
      </c>
      <c r="E54" s="428"/>
      <c r="F54" s="428"/>
      <c r="G54" s="428"/>
      <c r="H54" s="428"/>
      <c r="I54" s="428"/>
      <c r="J54" s="428"/>
      <c r="K54" s="320"/>
      <c r="L54" s="320"/>
      <c r="M54" s="320"/>
      <c r="N54" s="320"/>
      <c r="O54" s="320"/>
      <c r="P54" s="320"/>
      <c r="Q54" s="320"/>
      <c r="R54" s="320"/>
      <c r="S54" s="320"/>
      <c r="T54" s="320"/>
      <c r="U54" s="320"/>
      <c r="V54" s="320"/>
      <c r="W54" s="320"/>
      <c r="X54" s="320"/>
      <c r="Y54" s="320"/>
      <c r="Z54" s="320"/>
      <c r="AA54" s="320"/>
      <c r="AB54" s="320"/>
      <c r="AC54" s="320"/>
      <c r="AD54" s="320"/>
      <c r="AG54">
        <f t="shared" si="0"/>
        <v>0</v>
      </c>
      <c r="AH54">
        <f t="shared" si="1"/>
        <v>0</v>
      </c>
      <c r="AI54">
        <f t="shared" si="2"/>
        <v>0</v>
      </c>
      <c r="AJ54">
        <f t="shared" si="3"/>
        <v>0</v>
      </c>
      <c r="BP54">
        <f t="shared" si="4"/>
        <v>0</v>
      </c>
    </row>
    <row r="55" spans="1:68" ht="15" customHeight="1">
      <c r="A55" s="7"/>
      <c r="C55" s="64" t="s">
        <v>100</v>
      </c>
      <c r="D55" s="428" t="str">
        <f>IF(CNGE_2023_M1_Secc5!D466="","",CNGE_2023_M1_Secc5!D466)</f>
        <v/>
      </c>
      <c r="E55" s="428"/>
      <c r="F55" s="428"/>
      <c r="G55" s="428"/>
      <c r="H55" s="428"/>
      <c r="I55" s="428"/>
      <c r="J55" s="428"/>
      <c r="K55" s="320"/>
      <c r="L55" s="320"/>
      <c r="M55" s="320"/>
      <c r="N55" s="320"/>
      <c r="O55" s="320"/>
      <c r="P55" s="320"/>
      <c r="Q55" s="320"/>
      <c r="R55" s="320"/>
      <c r="S55" s="320"/>
      <c r="T55" s="320"/>
      <c r="U55" s="320"/>
      <c r="V55" s="320"/>
      <c r="W55" s="320"/>
      <c r="X55" s="320"/>
      <c r="Y55" s="320"/>
      <c r="Z55" s="320"/>
      <c r="AA55" s="320"/>
      <c r="AB55" s="320"/>
      <c r="AC55" s="320"/>
      <c r="AD55" s="320"/>
      <c r="AG55">
        <f t="shared" si="0"/>
        <v>0</v>
      </c>
      <c r="AH55">
        <f t="shared" si="1"/>
        <v>0</v>
      </c>
      <c r="AI55">
        <f t="shared" si="2"/>
        <v>0</v>
      </c>
      <c r="AJ55">
        <f t="shared" si="3"/>
        <v>0</v>
      </c>
      <c r="BP55">
        <f t="shared" si="4"/>
        <v>0</v>
      </c>
    </row>
    <row r="56" spans="1:68" ht="15" customHeight="1">
      <c r="A56" s="7"/>
      <c r="C56" s="64" t="s">
        <v>101</v>
      </c>
      <c r="D56" s="428" t="str">
        <f>IF(CNGE_2023_M1_Secc5!D467="","",CNGE_2023_M1_Secc5!D467)</f>
        <v/>
      </c>
      <c r="E56" s="428"/>
      <c r="F56" s="428"/>
      <c r="G56" s="428"/>
      <c r="H56" s="428"/>
      <c r="I56" s="428"/>
      <c r="J56" s="428"/>
      <c r="K56" s="320"/>
      <c r="L56" s="320"/>
      <c r="M56" s="320"/>
      <c r="N56" s="320"/>
      <c r="O56" s="320"/>
      <c r="P56" s="320"/>
      <c r="Q56" s="320"/>
      <c r="R56" s="320"/>
      <c r="S56" s="320"/>
      <c r="T56" s="320"/>
      <c r="U56" s="320"/>
      <c r="V56" s="320"/>
      <c r="W56" s="320"/>
      <c r="X56" s="320"/>
      <c r="Y56" s="320"/>
      <c r="Z56" s="320"/>
      <c r="AA56" s="320"/>
      <c r="AB56" s="320"/>
      <c r="AC56" s="320"/>
      <c r="AD56" s="320"/>
      <c r="AG56">
        <f t="shared" si="0"/>
        <v>0</v>
      </c>
      <c r="AH56">
        <f t="shared" si="1"/>
        <v>0</v>
      </c>
      <c r="AI56">
        <f t="shared" si="2"/>
        <v>0</v>
      </c>
      <c r="AJ56">
        <f t="shared" si="3"/>
        <v>0</v>
      </c>
      <c r="BP56">
        <f t="shared" si="4"/>
        <v>0</v>
      </c>
    </row>
    <row r="57" spans="1:68" ht="15" customHeight="1">
      <c r="A57" s="7"/>
      <c r="C57" s="64" t="s">
        <v>102</v>
      </c>
      <c r="D57" s="428" t="str">
        <f>IF(CNGE_2023_M1_Secc5!D468="","",CNGE_2023_M1_Secc5!D468)</f>
        <v/>
      </c>
      <c r="E57" s="428"/>
      <c r="F57" s="428"/>
      <c r="G57" s="428"/>
      <c r="H57" s="428"/>
      <c r="I57" s="428"/>
      <c r="J57" s="428"/>
      <c r="K57" s="320"/>
      <c r="L57" s="320"/>
      <c r="M57" s="320"/>
      <c r="N57" s="320"/>
      <c r="O57" s="320"/>
      <c r="P57" s="320"/>
      <c r="Q57" s="320"/>
      <c r="R57" s="320"/>
      <c r="S57" s="320"/>
      <c r="T57" s="320"/>
      <c r="U57" s="320"/>
      <c r="V57" s="320"/>
      <c r="W57" s="320"/>
      <c r="X57" s="320"/>
      <c r="Y57" s="320"/>
      <c r="Z57" s="320"/>
      <c r="AA57" s="320"/>
      <c r="AB57" s="320"/>
      <c r="AC57" s="320"/>
      <c r="AD57" s="320"/>
      <c r="AG57">
        <f t="shared" si="0"/>
        <v>0</v>
      </c>
      <c r="AH57">
        <f t="shared" si="1"/>
        <v>0</v>
      </c>
      <c r="AI57">
        <f t="shared" si="2"/>
        <v>0</v>
      </c>
      <c r="AJ57">
        <f t="shared" si="3"/>
        <v>0</v>
      </c>
      <c r="BP57">
        <f t="shared" si="4"/>
        <v>0</v>
      </c>
    </row>
    <row r="58" spans="1:68" ht="15" customHeight="1">
      <c r="A58" s="7"/>
      <c r="C58" s="64" t="s">
        <v>108</v>
      </c>
      <c r="D58" s="428" t="str">
        <f>IF(CNGE_2023_M1_Secc5!D469="","",CNGE_2023_M1_Secc5!D469)</f>
        <v/>
      </c>
      <c r="E58" s="428"/>
      <c r="F58" s="428"/>
      <c r="G58" s="428"/>
      <c r="H58" s="428"/>
      <c r="I58" s="428"/>
      <c r="J58" s="428"/>
      <c r="K58" s="320"/>
      <c r="L58" s="320"/>
      <c r="M58" s="320"/>
      <c r="N58" s="320"/>
      <c r="O58" s="320"/>
      <c r="P58" s="320"/>
      <c r="Q58" s="320"/>
      <c r="R58" s="320"/>
      <c r="S58" s="320"/>
      <c r="T58" s="320"/>
      <c r="U58" s="320"/>
      <c r="V58" s="320"/>
      <c r="W58" s="320"/>
      <c r="X58" s="320"/>
      <c r="Y58" s="320"/>
      <c r="Z58" s="320"/>
      <c r="AA58" s="320"/>
      <c r="AB58" s="320"/>
      <c r="AC58" s="320"/>
      <c r="AD58" s="320"/>
      <c r="AG58">
        <f t="shared" si="0"/>
        <v>0</v>
      </c>
      <c r="AH58">
        <f t="shared" si="1"/>
        <v>0</v>
      </c>
      <c r="AI58">
        <f t="shared" si="2"/>
        <v>0</v>
      </c>
      <c r="AJ58">
        <f t="shared" si="3"/>
        <v>0</v>
      </c>
      <c r="BP58">
        <f t="shared" si="4"/>
        <v>0</v>
      </c>
    </row>
    <row r="59" spans="1:68" ht="15" customHeight="1">
      <c r="A59" s="7"/>
      <c r="C59" s="64" t="s">
        <v>109</v>
      </c>
      <c r="D59" s="428" t="str">
        <f>IF(CNGE_2023_M1_Secc5!D470="","",CNGE_2023_M1_Secc5!D470)</f>
        <v/>
      </c>
      <c r="E59" s="428"/>
      <c r="F59" s="428"/>
      <c r="G59" s="428"/>
      <c r="H59" s="428"/>
      <c r="I59" s="428"/>
      <c r="J59" s="428"/>
      <c r="K59" s="320"/>
      <c r="L59" s="320"/>
      <c r="M59" s="320"/>
      <c r="N59" s="320"/>
      <c r="O59" s="320"/>
      <c r="P59" s="320"/>
      <c r="Q59" s="320"/>
      <c r="R59" s="320"/>
      <c r="S59" s="320"/>
      <c r="T59" s="320"/>
      <c r="U59" s="320"/>
      <c r="V59" s="320"/>
      <c r="W59" s="320"/>
      <c r="X59" s="320"/>
      <c r="Y59" s="320"/>
      <c r="Z59" s="320"/>
      <c r="AA59" s="320"/>
      <c r="AB59" s="320"/>
      <c r="AC59" s="320"/>
      <c r="AD59" s="320"/>
      <c r="AG59">
        <f t="shared" si="0"/>
        <v>0</v>
      </c>
      <c r="AH59">
        <f t="shared" si="1"/>
        <v>0</v>
      </c>
      <c r="AI59">
        <f t="shared" si="2"/>
        <v>0</v>
      </c>
      <c r="AJ59">
        <f t="shared" si="3"/>
        <v>0</v>
      </c>
      <c r="BP59">
        <f t="shared" si="4"/>
        <v>0</v>
      </c>
    </row>
    <row r="60" spans="1:68" ht="15" customHeight="1">
      <c r="A60" s="110"/>
      <c r="C60" s="64" t="s">
        <v>110</v>
      </c>
      <c r="D60" s="428" t="str">
        <f>IF(CNGE_2023_M1_Secc5!D471="","",CNGE_2023_M1_Secc5!D471)</f>
        <v/>
      </c>
      <c r="E60" s="428"/>
      <c r="F60" s="428"/>
      <c r="G60" s="428"/>
      <c r="H60" s="428"/>
      <c r="I60" s="428"/>
      <c r="J60" s="428"/>
      <c r="K60" s="320"/>
      <c r="L60" s="320"/>
      <c r="M60" s="320"/>
      <c r="N60" s="320"/>
      <c r="O60" s="320"/>
      <c r="P60" s="320"/>
      <c r="Q60" s="320"/>
      <c r="R60" s="320"/>
      <c r="S60" s="320"/>
      <c r="T60" s="320"/>
      <c r="U60" s="320"/>
      <c r="V60" s="320"/>
      <c r="W60" s="320"/>
      <c r="X60" s="320"/>
      <c r="Y60" s="320"/>
      <c r="Z60" s="320"/>
      <c r="AA60" s="320"/>
      <c r="AB60" s="320"/>
      <c r="AC60" s="320"/>
      <c r="AD60" s="320"/>
      <c r="AE60" s="8"/>
      <c r="AG60">
        <f t="shared" si="0"/>
        <v>0</v>
      </c>
      <c r="AH60">
        <f t="shared" si="1"/>
        <v>0</v>
      </c>
      <c r="AI60">
        <f t="shared" si="2"/>
        <v>0</v>
      </c>
      <c r="AJ60">
        <f t="shared" si="3"/>
        <v>0</v>
      </c>
      <c r="BP60">
        <f t="shared" si="4"/>
        <v>0</v>
      </c>
    </row>
    <row r="61" spans="1:68" ht="15" customHeight="1">
      <c r="A61" s="110"/>
      <c r="C61" s="64" t="s">
        <v>111</v>
      </c>
      <c r="D61" s="428" t="str">
        <f>IF(CNGE_2023_M1_Secc5!D472="","",CNGE_2023_M1_Secc5!D472)</f>
        <v/>
      </c>
      <c r="E61" s="428"/>
      <c r="F61" s="428"/>
      <c r="G61" s="428"/>
      <c r="H61" s="428"/>
      <c r="I61" s="428"/>
      <c r="J61" s="428"/>
      <c r="K61" s="320"/>
      <c r="L61" s="320"/>
      <c r="M61" s="320"/>
      <c r="N61" s="320"/>
      <c r="O61" s="320"/>
      <c r="P61" s="320"/>
      <c r="Q61" s="320"/>
      <c r="R61" s="320"/>
      <c r="S61" s="320"/>
      <c r="T61" s="320"/>
      <c r="U61" s="320"/>
      <c r="V61" s="320"/>
      <c r="W61" s="320"/>
      <c r="X61" s="320"/>
      <c r="Y61" s="320"/>
      <c r="Z61" s="320"/>
      <c r="AA61" s="320"/>
      <c r="AB61" s="320"/>
      <c r="AC61" s="320"/>
      <c r="AD61" s="320"/>
      <c r="AE61" s="8"/>
      <c r="AG61">
        <f t="shared" si="0"/>
        <v>0</v>
      </c>
      <c r="AH61">
        <f t="shared" si="1"/>
        <v>0</v>
      </c>
      <c r="AI61">
        <f t="shared" si="2"/>
        <v>0</v>
      </c>
      <c r="AJ61">
        <f t="shared" si="3"/>
        <v>0</v>
      </c>
      <c r="BP61">
        <f t="shared" si="4"/>
        <v>0</v>
      </c>
    </row>
    <row r="62" spans="1:68" ht="15" customHeight="1">
      <c r="A62" s="110"/>
      <c r="C62" s="64" t="s">
        <v>112</v>
      </c>
      <c r="D62" s="428" t="str">
        <f>IF(CNGE_2023_M1_Secc5!D473="","",CNGE_2023_M1_Secc5!D473)</f>
        <v/>
      </c>
      <c r="E62" s="428"/>
      <c r="F62" s="428"/>
      <c r="G62" s="428"/>
      <c r="H62" s="428"/>
      <c r="I62" s="428"/>
      <c r="J62" s="428"/>
      <c r="K62" s="320"/>
      <c r="L62" s="320"/>
      <c r="M62" s="320"/>
      <c r="N62" s="320"/>
      <c r="O62" s="320"/>
      <c r="P62" s="320"/>
      <c r="Q62" s="320"/>
      <c r="R62" s="320"/>
      <c r="S62" s="320"/>
      <c r="T62" s="320"/>
      <c r="U62" s="320"/>
      <c r="V62" s="320"/>
      <c r="W62" s="320"/>
      <c r="X62" s="320"/>
      <c r="Y62" s="320"/>
      <c r="Z62" s="320"/>
      <c r="AA62" s="320"/>
      <c r="AB62" s="320"/>
      <c r="AC62" s="320"/>
      <c r="AD62" s="320"/>
      <c r="AE62" s="8"/>
      <c r="AG62">
        <f t="shared" si="0"/>
        <v>0</v>
      </c>
      <c r="AH62">
        <f t="shared" si="1"/>
        <v>0</v>
      </c>
      <c r="AI62">
        <f t="shared" si="2"/>
        <v>0</v>
      </c>
      <c r="AJ62">
        <f t="shared" si="3"/>
        <v>0</v>
      </c>
      <c r="BP62">
        <f t="shared" si="4"/>
        <v>0</v>
      </c>
    </row>
    <row r="63" spans="1:68" ht="15" customHeight="1">
      <c r="A63" s="110"/>
      <c r="C63" s="64" t="s">
        <v>113</v>
      </c>
      <c r="D63" s="428" t="str">
        <f>IF(CNGE_2023_M1_Secc5!D474="","",CNGE_2023_M1_Secc5!D474)</f>
        <v/>
      </c>
      <c r="E63" s="428"/>
      <c r="F63" s="428"/>
      <c r="G63" s="428"/>
      <c r="H63" s="428"/>
      <c r="I63" s="428"/>
      <c r="J63" s="428"/>
      <c r="K63" s="320"/>
      <c r="L63" s="320"/>
      <c r="M63" s="320"/>
      <c r="N63" s="320"/>
      <c r="O63" s="320"/>
      <c r="P63" s="320"/>
      <c r="Q63" s="320"/>
      <c r="R63" s="320"/>
      <c r="S63" s="320"/>
      <c r="T63" s="320"/>
      <c r="U63" s="320"/>
      <c r="V63" s="320"/>
      <c r="W63" s="320"/>
      <c r="X63" s="320"/>
      <c r="Y63" s="320"/>
      <c r="Z63" s="320"/>
      <c r="AA63" s="320"/>
      <c r="AB63" s="320"/>
      <c r="AC63" s="320"/>
      <c r="AD63" s="320"/>
      <c r="AE63" s="8"/>
      <c r="AG63">
        <f t="shared" si="0"/>
        <v>0</v>
      </c>
      <c r="AH63">
        <f t="shared" si="1"/>
        <v>0</v>
      </c>
      <c r="AI63">
        <f t="shared" si="2"/>
        <v>0</v>
      </c>
      <c r="AJ63">
        <f t="shared" si="3"/>
        <v>0</v>
      </c>
      <c r="BP63">
        <f t="shared" si="4"/>
        <v>0</v>
      </c>
    </row>
    <row r="64" spans="1:68" ht="15" customHeight="1">
      <c r="A64" s="110"/>
      <c r="C64" s="64" t="s">
        <v>114</v>
      </c>
      <c r="D64" s="428" t="str">
        <f>IF(CNGE_2023_M1_Secc5!D475="","",CNGE_2023_M1_Secc5!D475)</f>
        <v/>
      </c>
      <c r="E64" s="428"/>
      <c r="F64" s="428"/>
      <c r="G64" s="428"/>
      <c r="H64" s="428"/>
      <c r="I64" s="428"/>
      <c r="J64" s="428"/>
      <c r="K64" s="320"/>
      <c r="L64" s="320"/>
      <c r="M64" s="320"/>
      <c r="N64" s="320"/>
      <c r="O64" s="320"/>
      <c r="P64" s="320"/>
      <c r="Q64" s="320"/>
      <c r="R64" s="320"/>
      <c r="S64" s="320"/>
      <c r="T64" s="320"/>
      <c r="U64" s="320"/>
      <c r="V64" s="320"/>
      <c r="W64" s="320"/>
      <c r="X64" s="320"/>
      <c r="Y64" s="320"/>
      <c r="Z64" s="320"/>
      <c r="AA64" s="320"/>
      <c r="AB64" s="320"/>
      <c r="AC64" s="320"/>
      <c r="AD64" s="320"/>
      <c r="AE64" s="8"/>
      <c r="AG64">
        <f t="shared" si="0"/>
        <v>0</v>
      </c>
      <c r="AH64">
        <f t="shared" si="1"/>
        <v>0</v>
      </c>
      <c r="AI64">
        <f t="shared" si="2"/>
        <v>0</v>
      </c>
      <c r="AJ64">
        <f t="shared" si="3"/>
        <v>0</v>
      </c>
      <c r="BP64">
        <f t="shared" si="4"/>
        <v>0</v>
      </c>
    </row>
    <row r="65" spans="1:68" ht="15" customHeight="1">
      <c r="A65" s="110"/>
      <c r="C65" s="64" t="s">
        <v>115</v>
      </c>
      <c r="D65" s="428" t="str">
        <f>IF(CNGE_2023_M1_Secc5!D476="","",CNGE_2023_M1_Secc5!D476)</f>
        <v/>
      </c>
      <c r="E65" s="428"/>
      <c r="F65" s="428"/>
      <c r="G65" s="428"/>
      <c r="H65" s="428"/>
      <c r="I65" s="428"/>
      <c r="J65" s="428"/>
      <c r="K65" s="320"/>
      <c r="L65" s="320"/>
      <c r="M65" s="320"/>
      <c r="N65" s="320"/>
      <c r="O65" s="320"/>
      <c r="P65" s="320"/>
      <c r="Q65" s="320"/>
      <c r="R65" s="320"/>
      <c r="S65" s="320"/>
      <c r="T65" s="320"/>
      <c r="U65" s="320"/>
      <c r="V65" s="320"/>
      <c r="W65" s="320"/>
      <c r="X65" s="320"/>
      <c r="Y65" s="320"/>
      <c r="Z65" s="320"/>
      <c r="AA65" s="320"/>
      <c r="AB65" s="320"/>
      <c r="AC65" s="320"/>
      <c r="AD65" s="320"/>
      <c r="AE65" s="8"/>
      <c r="AG65">
        <f t="shared" si="0"/>
        <v>0</v>
      </c>
      <c r="AH65">
        <f t="shared" si="1"/>
        <v>0</v>
      </c>
      <c r="AI65">
        <f t="shared" si="2"/>
        <v>0</v>
      </c>
      <c r="AJ65">
        <f t="shared" si="3"/>
        <v>0</v>
      </c>
      <c r="BP65">
        <f t="shared" si="4"/>
        <v>0</v>
      </c>
    </row>
    <row r="66" spans="1:68" ht="15" customHeight="1">
      <c r="A66" s="110"/>
      <c r="C66" s="64" t="s">
        <v>116</v>
      </c>
      <c r="D66" s="428" t="str">
        <f>IF(CNGE_2023_M1_Secc5!D477="","",CNGE_2023_M1_Secc5!D477)</f>
        <v/>
      </c>
      <c r="E66" s="428"/>
      <c r="F66" s="428"/>
      <c r="G66" s="428"/>
      <c r="H66" s="428"/>
      <c r="I66" s="428"/>
      <c r="J66" s="428"/>
      <c r="K66" s="320"/>
      <c r="L66" s="320"/>
      <c r="M66" s="320"/>
      <c r="N66" s="320"/>
      <c r="O66" s="320"/>
      <c r="P66" s="320"/>
      <c r="Q66" s="320"/>
      <c r="R66" s="320"/>
      <c r="S66" s="320"/>
      <c r="T66" s="320"/>
      <c r="U66" s="320"/>
      <c r="V66" s="320"/>
      <c r="W66" s="320"/>
      <c r="X66" s="320"/>
      <c r="Y66" s="320"/>
      <c r="Z66" s="320"/>
      <c r="AA66" s="320"/>
      <c r="AB66" s="320"/>
      <c r="AC66" s="320"/>
      <c r="AD66" s="320"/>
      <c r="AE66" s="8"/>
      <c r="AG66">
        <f t="shared" si="0"/>
        <v>0</v>
      </c>
      <c r="AH66">
        <f t="shared" si="1"/>
        <v>0</v>
      </c>
      <c r="AI66">
        <f t="shared" si="2"/>
        <v>0</v>
      </c>
      <c r="AJ66">
        <f t="shared" si="3"/>
        <v>0</v>
      </c>
      <c r="BP66">
        <f t="shared" si="4"/>
        <v>0</v>
      </c>
    </row>
    <row r="67" spans="1:68" ht="15" customHeight="1">
      <c r="A67" s="110"/>
      <c r="C67" s="64" t="s">
        <v>117</v>
      </c>
      <c r="D67" s="428" t="str">
        <f>IF(CNGE_2023_M1_Secc5!D478="","",CNGE_2023_M1_Secc5!D478)</f>
        <v/>
      </c>
      <c r="E67" s="428"/>
      <c r="F67" s="428"/>
      <c r="G67" s="428"/>
      <c r="H67" s="428"/>
      <c r="I67" s="428"/>
      <c r="J67" s="428"/>
      <c r="K67" s="320"/>
      <c r="L67" s="320"/>
      <c r="M67" s="320"/>
      <c r="N67" s="320"/>
      <c r="O67" s="320"/>
      <c r="P67" s="320"/>
      <c r="Q67" s="320"/>
      <c r="R67" s="320"/>
      <c r="S67" s="320"/>
      <c r="T67" s="320"/>
      <c r="U67" s="320"/>
      <c r="V67" s="320"/>
      <c r="W67" s="320"/>
      <c r="X67" s="320"/>
      <c r="Y67" s="320"/>
      <c r="Z67" s="320"/>
      <c r="AA67" s="320"/>
      <c r="AB67" s="320"/>
      <c r="AC67" s="320"/>
      <c r="AD67" s="320"/>
      <c r="AE67" s="8"/>
      <c r="AG67">
        <f t="shared" si="0"/>
        <v>0</v>
      </c>
      <c r="AH67">
        <f t="shared" si="1"/>
        <v>0</v>
      </c>
      <c r="AI67">
        <f t="shared" si="2"/>
        <v>0</v>
      </c>
      <c r="AJ67">
        <f t="shared" si="3"/>
        <v>0</v>
      </c>
      <c r="BP67">
        <f t="shared" si="4"/>
        <v>0</v>
      </c>
    </row>
    <row r="68" spans="1:68" ht="15" customHeight="1">
      <c r="A68" s="110"/>
      <c r="C68" s="64" t="s">
        <v>118</v>
      </c>
      <c r="D68" s="428" t="str">
        <f>IF(CNGE_2023_M1_Secc5!D479="","",CNGE_2023_M1_Secc5!D479)</f>
        <v/>
      </c>
      <c r="E68" s="428"/>
      <c r="F68" s="428"/>
      <c r="G68" s="428"/>
      <c r="H68" s="428"/>
      <c r="I68" s="428"/>
      <c r="J68" s="428"/>
      <c r="K68" s="320"/>
      <c r="L68" s="320"/>
      <c r="M68" s="320"/>
      <c r="N68" s="320"/>
      <c r="O68" s="320"/>
      <c r="P68" s="320"/>
      <c r="Q68" s="320"/>
      <c r="R68" s="320"/>
      <c r="S68" s="320"/>
      <c r="T68" s="320"/>
      <c r="U68" s="320"/>
      <c r="V68" s="320"/>
      <c r="W68" s="320"/>
      <c r="X68" s="320"/>
      <c r="Y68" s="320"/>
      <c r="Z68" s="320"/>
      <c r="AA68" s="320"/>
      <c r="AB68" s="320"/>
      <c r="AC68" s="320"/>
      <c r="AD68" s="320"/>
      <c r="AE68" s="8"/>
      <c r="AG68">
        <f t="shared" si="0"/>
        <v>0</v>
      </c>
      <c r="AH68">
        <f t="shared" si="1"/>
        <v>0</v>
      </c>
      <c r="AI68">
        <f t="shared" si="2"/>
        <v>0</v>
      </c>
      <c r="AJ68">
        <f t="shared" si="3"/>
        <v>0</v>
      </c>
      <c r="BP68">
        <f t="shared" si="4"/>
        <v>0</v>
      </c>
    </row>
    <row r="69" spans="1:68" ht="15" customHeight="1">
      <c r="A69" s="110"/>
      <c r="C69" s="64" t="s">
        <v>119</v>
      </c>
      <c r="D69" s="428" t="str">
        <f>IF(CNGE_2023_M1_Secc5!D480="","",CNGE_2023_M1_Secc5!D480)</f>
        <v/>
      </c>
      <c r="E69" s="428"/>
      <c r="F69" s="428"/>
      <c r="G69" s="428"/>
      <c r="H69" s="428"/>
      <c r="I69" s="428"/>
      <c r="J69" s="428"/>
      <c r="K69" s="320"/>
      <c r="L69" s="320"/>
      <c r="M69" s="320"/>
      <c r="N69" s="320"/>
      <c r="O69" s="320"/>
      <c r="P69" s="320"/>
      <c r="Q69" s="320"/>
      <c r="R69" s="320"/>
      <c r="S69" s="320"/>
      <c r="T69" s="320"/>
      <c r="U69" s="320"/>
      <c r="V69" s="320"/>
      <c r="W69" s="320"/>
      <c r="X69" s="320"/>
      <c r="Y69" s="320"/>
      <c r="Z69" s="320"/>
      <c r="AA69" s="320"/>
      <c r="AB69" s="320"/>
      <c r="AC69" s="320"/>
      <c r="AD69" s="320"/>
      <c r="AE69" s="8"/>
      <c r="AG69">
        <f t="shared" si="0"/>
        <v>0</v>
      </c>
      <c r="AH69">
        <f t="shared" si="1"/>
        <v>0</v>
      </c>
      <c r="AI69">
        <f t="shared" si="2"/>
        <v>0</v>
      </c>
      <c r="AJ69">
        <f t="shared" si="3"/>
        <v>0</v>
      </c>
      <c r="BP69">
        <f t="shared" si="4"/>
        <v>0</v>
      </c>
    </row>
    <row r="70" spans="1:68" ht="15" customHeight="1">
      <c r="A70" s="110"/>
      <c r="C70" s="64" t="s">
        <v>120</v>
      </c>
      <c r="D70" s="428" t="str">
        <f>IF(CNGE_2023_M1_Secc5!D481="","",CNGE_2023_M1_Secc5!D481)</f>
        <v/>
      </c>
      <c r="E70" s="428"/>
      <c r="F70" s="428"/>
      <c r="G70" s="428"/>
      <c r="H70" s="428"/>
      <c r="I70" s="428"/>
      <c r="J70" s="428"/>
      <c r="K70" s="320"/>
      <c r="L70" s="320"/>
      <c r="M70" s="320"/>
      <c r="N70" s="320"/>
      <c r="O70" s="320"/>
      <c r="P70" s="320"/>
      <c r="Q70" s="320"/>
      <c r="R70" s="320"/>
      <c r="S70" s="320"/>
      <c r="T70" s="320"/>
      <c r="U70" s="320"/>
      <c r="V70" s="320"/>
      <c r="W70" s="320"/>
      <c r="X70" s="320"/>
      <c r="Y70" s="320"/>
      <c r="Z70" s="320"/>
      <c r="AA70" s="320"/>
      <c r="AB70" s="320"/>
      <c r="AC70" s="320"/>
      <c r="AD70" s="320"/>
      <c r="AE70" s="8"/>
      <c r="AG70">
        <f t="shared" si="0"/>
        <v>0</v>
      </c>
      <c r="AH70">
        <f t="shared" si="1"/>
        <v>0</v>
      </c>
      <c r="AI70">
        <f t="shared" si="2"/>
        <v>0</v>
      </c>
      <c r="AJ70">
        <f t="shared" si="3"/>
        <v>0</v>
      </c>
      <c r="BP70">
        <f t="shared" si="4"/>
        <v>0</v>
      </c>
    </row>
    <row r="71" spans="1:68" ht="15" customHeight="1">
      <c r="A71" s="110"/>
      <c r="C71" s="64" t="s">
        <v>121</v>
      </c>
      <c r="D71" s="428" t="str">
        <f>IF(CNGE_2023_M1_Secc5!D482="","",CNGE_2023_M1_Secc5!D482)</f>
        <v/>
      </c>
      <c r="E71" s="428"/>
      <c r="F71" s="428"/>
      <c r="G71" s="428"/>
      <c r="H71" s="428"/>
      <c r="I71" s="428"/>
      <c r="J71" s="428"/>
      <c r="K71" s="320"/>
      <c r="L71" s="320"/>
      <c r="M71" s="320"/>
      <c r="N71" s="320"/>
      <c r="O71" s="320"/>
      <c r="P71" s="320"/>
      <c r="Q71" s="320"/>
      <c r="R71" s="320"/>
      <c r="S71" s="320"/>
      <c r="T71" s="320"/>
      <c r="U71" s="320"/>
      <c r="V71" s="320"/>
      <c r="W71" s="320"/>
      <c r="X71" s="320"/>
      <c r="Y71" s="320"/>
      <c r="Z71" s="320"/>
      <c r="AA71" s="320"/>
      <c r="AB71" s="320"/>
      <c r="AC71" s="320"/>
      <c r="AD71" s="320"/>
      <c r="AE71" s="8"/>
      <c r="AG71">
        <f t="shared" si="0"/>
        <v>0</v>
      </c>
      <c r="AH71">
        <f t="shared" si="1"/>
        <v>0</v>
      </c>
      <c r="AI71">
        <f t="shared" si="2"/>
        <v>0</v>
      </c>
      <c r="AJ71">
        <f t="shared" si="3"/>
        <v>0</v>
      </c>
      <c r="BP71">
        <f t="shared" si="4"/>
        <v>0</v>
      </c>
    </row>
    <row r="72" spans="1:68" ht="15" customHeight="1">
      <c r="A72" s="110"/>
      <c r="C72" s="64" t="s">
        <v>122</v>
      </c>
      <c r="D72" s="428" t="str">
        <f>IF(CNGE_2023_M1_Secc5!D483="","",CNGE_2023_M1_Secc5!D483)</f>
        <v/>
      </c>
      <c r="E72" s="428"/>
      <c r="F72" s="428"/>
      <c r="G72" s="428"/>
      <c r="H72" s="428"/>
      <c r="I72" s="428"/>
      <c r="J72" s="428"/>
      <c r="K72" s="320"/>
      <c r="L72" s="320"/>
      <c r="M72" s="320"/>
      <c r="N72" s="320"/>
      <c r="O72" s="320"/>
      <c r="P72" s="320"/>
      <c r="Q72" s="320"/>
      <c r="R72" s="320"/>
      <c r="S72" s="320"/>
      <c r="T72" s="320"/>
      <c r="U72" s="320"/>
      <c r="V72" s="320"/>
      <c r="W72" s="320"/>
      <c r="X72" s="320"/>
      <c r="Y72" s="320"/>
      <c r="Z72" s="320"/>
      <c r="AA72" s="320"/>
      <c r="AB72" s="320"/>
      <c r="AC72" s="320"/>
      <c r="AD72" s="320"/>
      <c r="AE72" s="8"/>
      <c r="AG72">
        <f t="shared" si="0"/>
        <v>0</v>
      </c>
      <c r="AH72">
        <f t="shared" si="1"/>
        <v>0</v>
      </c>
      <c r="AI72">
        <f t="shared" si="2"/>
        <v>0</v>
      </c>
      <c r="AJ72">
        <f t="shared" si="3"/>
        <v>0</v>
      </c>
      <c r="BP72">
        <f t="shared" si="4"/>
        <v>0</v>
      </c>
    </row>
    <row r="73" spans="1:68" ht="15" customHeight="1">
      <c r="A73" s="110"/>
      <c r="C73" s="64" t="s">
        <v>123</v>
      </c>
      <c r="D73" s="428" t="str">
        <f>IF(CNGE_2023_M1_Secc5!D484="","",CNGE_2023_M1_Secc5!D484)</f>
        <v/>
      </c>
      <c r="E73" s="428"/>
      <c r="F73" s="428"/>
      <c r="G73" s="428"/>
      <c r="H73" s="428"/>
      <c r="I73" s="428"/>
      <c r="J73" s="428"/>
      <c r="K73" s="320"/>
      <c r="L73" s="320"/>
      <c r="M73" s="320"/>
      <c r="N73" s="320"/>
      <c r="O73" s="320"/>
      <c r="P73" s="320"/>
      <c r="Q73" s="320"/>
      <c r="R73" s="320"/>
      <c r="S73" s="320"/>
      <c r="T73" s="320"/>
      <c r="U73" s="320"/>
      <c r="V73" s="320"/>
      <c r="W73" s="320"/>
      <c r="X73" s="320"/>
      <c r="Y73" s="320"/>
      <c r="Z73" s="320"/>
      <c r="AA73" s="320"/>
      <c r="AB73" s="320"/>
      <c r="AC73" s="320"/>
      <c r="AD73" s="320"/>
      <c r="AE73" s="8"/>
      <c r="AG73">
        <f t="shared" si="0"/>
        <v>0</v>
      </c>
      <c r="AH73">
        <f t="shared" si="1"/>
        <v>0</v>
      </c>
      <c r="AI73">
        <f t="shared" si="2"/>
        <v>0</v>
      </c>
      <c r="AJ73">
        <f t="shared" si="3"/>
        <v>0</v>
      </c>
      <c r="BP73">
        <f t="shared" si="4"/>
        <v>0</v>
      </c>
    </row>
    <row r="74" spans="1:68" ht="15" customHeight="1">
      <c r="A74" s="110"/>
      <c r="C74" s="64" t="s">
        <v>124</v>
      </c>
      <c r="D74" s="428" t="str">
        <f>IF(CNGE_2023_M1_Secc5!D485="","",CNGE_2023_M1_Secc5!D485)</f>
        <v/>
      </c>
      <c r="E74" s="428"/>
      <c r="F74" s="428"/>
      <c r="G74" s="428"/>
      <c r="H74" s="428"/>
      <c r="I74" s="428"/>
      <c r="J74" s="428"/>
      <c r="K74" s="320"/>
      <c r="L74" s="320"/>
      <c r="M74" s="320"/>
      <c r="N74" s="320"/>
      <c r="O74" s="320"/>
      <c r="P74" s="320"/>
      <c r="Q74" s="320"/>
      <c r="R74" s="320"/>
      <c r="S74" s="320"/>
      <c r="T74" s="320"/>
      <c r="U74" s="320"/>
      <c r="V74" s="320"/>
      <c r="W74" s="320"/>
      <c r="X74" s="320"/>
      <c r="Y74" s="320"/>
      <c r="Z74" s="320"/>
      <c r="AA74" s="320"/>
      <c r="AB74" s="320"/>
      <c r="AC74" s="320"/>
      <c r="AD74" s="320"/>
      <c r="AE74" s="8"/>
      <c r="AG74">
        <f t="shared" si="0"/>
        <v>0</v>
      </c>
      <c r="AH74">
        <f t="shared" si="1"/>
        <v>0</v>
      </c>
      <c r="AI74">
        <f t="shared" si="2"/>
        <v>0</v>
      </c>
      <c r="AJ74">
        <f t="shared" si="3"/>
        <v>0</v>
      </c>
      <c r="BP74">
        <f t="shared" si="4"/>
        <v>0</v>
      </c>
    </row>
    <row r="75" spans="1:68" ht="15" customHeight="1">
      <c r="A75" s="110"/>
      <c r="C75" s="64" t="s">
        <v>125</v>
      </c>
      <c r="D75" s="428" t="str">
        <f>IF(CNGE_2023_M1_Secc5!D486="","",CNGE_2023_M1_Secc5!D486)</f>
        <v/>
      </c>
      <c r="E75" s="428"/>
      <c r="F75" s="428"/>
      <c r="G75" s="428"/>
      <c r="H75" s="428"/>
      <c r="I75" s="428"/>
      <c r="J75" s="428"/>
      <c r="K75" s="320"/>
      <c r="L75" s="320"/>
      <c r="M75" s="320"/>
      <c r="N75" s="320"/>
      <c r="O75" s="320"/>
      <c r="P75" s="320"/>
      <c r="Q75" s="320"/>
      <c r="R75" s="320"/>
      <c r="S75" s="320"/>
      <c r="T75" s="320"/>
      <c r="U75" s="320"/>
      <c r="V75" s="320"/>
      <c r="W75" s="320"/>
      <c r="X75" s="320"/>
      <c r="Y75" s="320"/>
      <c r="Z75" s="320"/>
      <c r="AA75" s="320"/>
      <c r="AB75" s="320"/>
      <c r="AC75" s="320"/>
      <c r="AD75" s="320"/>
      <c r="AE75" s="8"/>
      <c r="AG75">
        <f t="shared" si="0"/>
        <v>0</v>
      </c>
      <c r="AH75">
        <f t="shared" si="1"/>
        <v>0</v>
      </c>
      <c r="AI75">
        <f t="shared" si="2"/>
        <v>0</v>
      </c>
      <c r="AJ75">
        <f t="shared" si="3"/>
        <v>0</v>
      </c>
      <c r="BP75">
        <f t="shared" si="4"/>
        <v>0</v>
      </c>
    </row>
    <row r="76" spans="1:68" ht="15" customHeight="1">
      <c r="A76" s="110"/>
      <c r="C76" s="64" t="s">
        <v>126</v>
      </c>
      <c r="D76" s="428" t="str">
        <f>IF(CNGE_2023_M1_Secc5!D487="","",CNGE_2023_M1_Secc5!D487)</f>
        <v/>
      </c>
      <c r="E76" s="428"/>
      <c r="F76" s="428"/>
      <c r="G76" s="428"/>
      <c r="H76" s="428"/>
      <c r="I76" s="428"/>
      <c r="J76" s="428"/>
      <c r="K76" s="320"/>
      <c r="L76" s="320"/>
      <c r="M76" s="320"/>
      <c r="N76" s="320"/>
      <c r="O76" s="320"/>
      <c r="P76" s="320"/>
      <c r="Q76" s="320"/>
      <c r="R76" s="320"/>
      <c r="S76" s="320"/>
      <c r="T76" s="320"/>
      <c r="U76" s="320"/>
      <c r="V76" s="320"/>
      <c r="W76" s="320"/>
      <c r="X76" s="320"/>
      <c r="Y76" s="320"/>
      <c r="Z76" s="320"/>
      <c r="AA76" s="320"/>
      <c r="AB76" s="320"/>
      <c r="AC76" s="320"/>
      <c r="AD76" s="320"/>
      <c r="AE76" s="8"/>
      <c r="AG76">
        <f t="shared" si="0"/>
        <v>0</v>
      </c>
      <c r="AH76">
        <f t="shared" si="1"/>
        <v>0</v>
      </c>
      <c r="AI76">
        <f t="shared" si="2"/>
        <v>0</v>
      </c>
      <c r="AJ76">
        <f t="shared" si="3"/>
        <v>0</v>
      </c>
      <c r="BP76">
        <f t="shared" si="4"/>
        <v>0</v>
      </c>
    </row>
    <row r="77" spans="1:68" ht="15" customHeight="1">
      <c r="A77" s="110"/>
      <c r="C77" s="64" t="s">
        <v>127</v>
      </c>
      <c r="D77" s="428" t="str">
        <f>IF(CNGE_2023_M1_Secc5!D488="","",CNGE_2023_M1_Secc5!D488)</f>
        <v/>
      </c>
      <c r="E77" s="428"/>
      <c r="F77" s="428"/>
      <c r="G77" s="428"/>
      <c r="H77" s="428"/>
      <c r="I77" s="428"/>
      <c r="J77" s="428"/>
      <c r="K77" s="320"/>
      <c r="L77" s="320"/>
      <c r="M77" s="320"/>
      <c r="N77" s="320"/>
      <c r="O77" s="320"/>
      <c r="P77" s="320"/>
      <c r="Q77" s="320"/>
      <c r="R77" s="320"/>
      <c r="S77" s="320"/>
      <c r="T77" s="320"/>
      <c r="U77" s="320"/>
      <c r="V77" s="320"/>
      <c r="W77" s="320"/>
      <c r="X77" s="320"/>
      <c r="Y77" s="320"/>
      <c r="Z77" s="320"/>
      <c r="AA77" s="320"/>
      <c r="AB77" s="320"/>
      <c r="AC77" s="320"/>
      <c r="AD77" s="320"/>
      <c r="AE77" s="8"/>
      <c r="AG77">
        <f t="shared" si="0"/>
        <v>0</v>
      </c>
      <c r="AH77">
        <f t="shared" si="1"/>
        <v>0</v>
      </c>
      <c r="AI77">
        <f t="shared" si="2"/>
        <v>0</v>
      </c>
      <c r="AJ77">
        <f t="shared" si="3"/>
        <v>0</v>
      </c>
      <c r="BP77">
        <f t="shared" si="4"/>
        <v>0</v>
      </c>
    </row>
    <row r="78" spans="1:68" ht="15" customHeight="1">
      <c r="A78" s="110"/>
      <c r="C78" s="64" t="s">
        <v>128</v>
      </c>
      <c r="D78" s="428" t="str">
        <f>IF(CNGE_2023_M1_Secc5!D489="","",CNGE_2023_M1_Secc5!D489)</f>
        <v/>
      </c>
      <c r="E78" s="428"/>
      <c r="F78" s="428"/>
      <c r="G78" s="428"/>
      <c r="H78" s="428"/>
      <c r="I78" s="428"/>
      <c r="J78" s="428"/>
      <c r="K78" s="320"/>
      <c r="L78" s="320"/>
      <c r="M78" s="320"/>
      <c r="N78" s="320"/>
      <c r="O78" s="320"/>
      <c r="P78" s="320"/>
      <c r="Q78" s="320"/>
      <c r="R78" s="320"/>
      <c r="S78" s="320"/>
      <c r="T78" s="320"/>
      <c r="U78" s="320"/>
      <c r="V78" s="320"/>
      <c r="W78" s="320"/>
      <c r="X78" s="320"/>
      <c r="Y78" s="320"/>
      <c r="Z78" s="320"/>
      <c r="AA78" s="320"/>
      <c r="AB78" s="320"/>
      <c r="AC78" s="320"/>
      <c r="AD78" s="320"/>
      <c r="AE78" s="8"/>
      <c r="AG78">
        <f t="shared" si="0"/>
        <v>0</v>
      </c>
      <c r="AH78">
        <f t="shared" si="1"/>
        <v>0</v>
      </c>
      <c r="AI78">
        <f t="shared" si="2"/>
        <v>0</v>
      </c>
      <c r="AJ78">
        <f t="shared" si="3"/>
        <v>0</v>
      </c>
      <c r="BP78">
        <f t="shared" si="4"/>
        <v>0</v>
      </c>
    </row>
    <row r="79" spans="1:68" ht="15" customHeight="1">
      <c r="A79" s="110"/>
      <c r="C79" s="64" t="s">
        <v>129</v>
      </c>
      <c r="D79" s="428" t="str">
        <f>IF(CNGE_2023_M1_Secc5!D490="","",CNGE_2023_M1_Secc5!D490)</f>
        <v/>
      </c>
      <c r="E79" s="428"/>
      <c r="F79" s="428"/>
      <c r="G79" s="428"/>
      <c r="H79" s="428"/>
      <c r="I79" s="428"/>
      <c r="J79" s="428"/>
      <c r="K79" s="320"/>
      <c r="L79" s="320"/>
      <c r="M79" s="320"/>
      <c r="N79" s="320"/>
      <c r="O79" s="320"/>
      <c r="P79" s="320"/>
      <c r="Q79" s="320"/>
      <c r="R79" s="320"/>
      <c r="S79" s="320"/>
      <c r="T79" s="320"/>
      <c r="U79" s="320"/>
      <c r="V79" s="320"/>
      <c r="W79" s="320"/>
      <c r="X79" s="320"/>
      <c r="Y79" s="320"/>
      <c r="Z79" s="320"/>
      <c r="AA79" s="320"/>
      <c r="AB79" s="320"/>
      <c r="AC79" s="320"/>
      <c r="AD79" s="320"/>
      <c r="AE79" s="8"/>
      <c r="AG79">
        <f t="shared" si="0"/>
        <v>0</v>
      </c>
      <c r="AH79">
        <f t="shared" si="1"/>
        <v>0</v>
      </c>
      <c r="AI79">
        <f t="shared" si="2"/>
        <v>0</v>
      </c>
      <c r="AJ79">
        <f t="shared" si="3"/>
        <v>0</v>
      </c>
      <c r="BP79">
        <f t="shared" si="4"/>
        <v>0</v>
      </c>
    </row>
    <row r="80" spans="1:68" ht="15" customHeight="1">
      <c r="A80" s="110"/>
      <c r="C80" s="64" t="s">
        <v>130</v>
      </c>
      <c r="D80" s="428" t="str">
        <f>IF(CNGE_2023_M1_Secc5!D491="","",CNGE_2023_M1_Secc5!D491)</f>
        <v/>
      </c>
      <c r="E80" s="428"/>
      <c r="F80" s="428"/>
      <c r="G80" s="428"/>
      <c r="H80" s="428"/>
      <c r="I80" s="428"/>
      <c r="J80" s="428"/>
      <c r="K80" s="320"/>
      <c r="L80" s="320"/>
      <c r="M80" s="320"/>
      <c r="N80" s="320"/>
      <c r="O80" s="320"/>
      <c r="P80" s="320"/>
      <c r="Q80" s="320"/>
      <c r="R80" s="320"/>
      <c r="S80" s="320"/>
      <c r="T80" s="320"/>
      <c r="U80" s="320"/>
      <c r="V80" s="320"/>
      <c r="W80" s="320"/>
      <c r="X80" s="320"/>
      <c r="Y80" s="320"/>
      <c r="Z80" s="320"/>
      <c r="AA80" s="320"/>
      <c r="AB80" s="320"/>
      <c r="AC80" s="320"/>
      <c r="AD80" s="320"/>
      <c r="AE80" s="8"/>
      <c r="AG80">
        <f t="shared" si="0"/>
        <v>0</v>
      </c>
      <c r="AH80">
        <f t="shared" si="1"/>
        <v>0</v>
      </c>
      <c r="AI80">
        <f t="shared" si="2"/>
        <v>0</v>
      </c>
      <c r="AJ80">
        <f t="shared" si="3"/>
        <v>0</v>
      </c>
      <c r="BP80">
        <f t="shared" si="4"/>
        <v>0</v>
      </c>
    </row>
    <row r="81" spans="1:68" ht="15" customHeight="1">
      <c r="A81" s="110"/>
      <c r="C81" s="64" t="s">
        <v>131</v>
      </c>
      <c r="D81" s="428" t="str">
        <f>IF(CNGE_2023_M1_Secc5!D492="","",CNGE_2023_M1_Secc5!D492)</f>
        <v/>
      </c>
      <c r="E81" s="428"/>
      <c r="F81" s="428"/>
      <c r="G81" s="428"/>
      <c r="H81" s="428"/>
      <c r="I81" s="428"/>
      <c r="J81" s="428"/>
      <c r="K81" s="320"/>
      <c r="L81" s="320"/>
      <c r="M81" s="320"/>
      <c r="N81" s="320"/>
      <c r="O81" s="320"/>
      <c r="P81" s="320"/>
      <c r="Q81" s="320"/>
      <c r="R81" s="320"/>
      <c r="S81" s="320"/>
      <c r="T81" s="320"/>
      <c r="U81" s="320"/>
      <c r="V81" s="320"/>
      <c r="W81" s="320"/>
      <c r="X81" s="320"/>
      <c r="Y81" s="320"/>
      <c r="Z81" s="320"/>
      <c r="AA81" s="320"/>
      <c r="AB81" s="320"/>
      <c r="AC81" s="320"/>
      <c r="AD81" s="320"/>
      <c r="AE81" s="8"/>
      <c r="AG81">
        <f t="shared" si="0"/>
        <v>0</v>
      </c>
      <c r="AH81">
        <f t="shared" si="1"/>
        <v>0</v>
      </c>
      <c r="AI81">
        <f t="shared" si="2"/>
        <v>0</v>
      </c>
      <c r="AJ81">
        <f t="shared" si="3"/>
        <v>0</v>
      </c>
      <c r="BP81">
        <f t="shared" si="4"/>
        <v>0</v>
      </c>
    </row>
    <row r="82" spans="1:68" ht="15" customHeight="1">
      <c r="A82" s="110"/>
      <c r="C82" s="64" t="s">
        <v>132</v>
      </c>
      <c r="D82" s="428" t="str">
        <f>IF(CNGE_2023_M1_Secc5!D493="","",CNGE_2023_M1_Secc5!D493)</f>
        <v/>
      </c>
      <c r="E82" s="428"/>
      <c r="F82" s="428"/>
      <c r="G82" s="428"/>
      <c r="H82" s="428"/>
      <c r="I82" s="428"/>
      <c r="J82" s="428"/>
      <c r="K82" s="320"/>
      <c r="L82" s="320"/>
      <c r="M82" s="320"/>
      <c r="N82" s="320"/>
      <c r="O82" s="320"/>
      <c r="P82" s="320"/>
      <c r="Q82" s="320"/>
      <c r="R82" s="320"/>
      <c r="S82" s="320"/>
      <c r="T82" s="320"/>
      <c r="U82" s="320"/>
      <c r="V82" s="320"/>
      <c r="W82" s="320"/>
      <c r="X82" s="320"/>
      <c r="Y82" s="320"/>
      <c r="Z82" s="320"/>
      <c r="AA82" s="320"/>
      <c r="AB82" s="320"/>
      <c r="AC82" s="320"/>
      <c r="AD82" s="320"/>
      <c r="AE82" s="8"/>
      <c r="AG82">
        <f t="shared" si="0"/>
        <v>0</v>
      </c>
      <c r="AH82">
        <f t="shared" si="1"/>
        <v>0</v>
      </c>
      <c r="AI82">
        <f t="shared" si="2"/>
        <v>0</v>
      </c>
      <c r="AJ82">
        <f t="shared" si="3"/>
        <v>0</v>
      </c>
      <c r="BP82">
        <f t="shared" si="4"/>
        <v>0</v>
      </c>
    </row>
    <row r="83" spans="1:68" ht="15" customHeight="1">
      <c r="A83" s="110"/>
      <c r="C83" s="64" t="s">
        <v>133</v>
      </c>
      <c r="D83" s="428" t="str">
        <f>IF(CNGE_2023_M1_Secc5!D494="","",CNGE_2023_M1_Secc5!D494)</f>
        <v/>
      </c>
      <c r="E83" s="428"/>
      <c r="F83" s="428"/>
      <c r="G83" s="428"/>
      <c r="H83" s="428"/>
      <c r="I83" s="428"/>
      <c r="J83" s="428"/>
      <c r="K83" s="320"/>
      <c r="L83" s="320"/>
      <c r="M83" s="320"/>
      <c r="N83" s="320"/>
      <c r="O83" s="320"/>
      <c r="P83" s="320"/>
      <c r="Q83" s="320"/>
      <c r="R83" s="320"/>
      <c r="S83" s="320"/>
      <c r="T83" s="320"/>
      <c r="U83" s="320"/>
      <c r="V83" s="320"/>
      <c r="W83" s="320"/>
      <c r="X83" s="320"/>
      <c r="Y83" s="320"/>
      <c r="Z83" s="320"/>
      <c r="AA83" s="320"/>
      <c r="AB83" s="320"/>
      <c r="AC83" s="320"/>
      <c r="AD83" s="320"/>
      <c r="AE83" s="8"/>
      <c r="AG83">
        <f t="shared" si="0"/>
        <v>0</v>
      </c>
      <c r="AH83">
        <f t="shared" si="1"/>
        <v>0</v>
      </c>
      <c r="AI83">
        <f t="shared" si="2"/>
        <v>0</v>
      </c>
      <c r="AJ83">
        <f t="shared" si="3"/>
        <v>0</v>
      </c>
      <c r="BP83">
        <f t="shared" si="4"/>
        <v>0</v>
      </c>
    </row>
    <row r="84" spans="1:68" ht="15" customHeight="1">
      <c r="A84" s="110"/>
      <c r="C84" s="64" t="s">
        <v>134</v>
      </c>
      <c r="D84" s="428" t="str">
        <f>IF(CNGE_2023_M1_Secc5!D495="","",CNGE_2023_M1_Secc5!D495)</f>
        <v/>
      </c>
      <c r="E84" s="428"/>
      <c r="F84" s="428"/>
      <c r="G84" s="428"/>
      <c r="H84" s="428"/>
      <c r="I84" s="428"/>
      <c r="J84" s="428"/>
      <c r="K84" s="320"/>
      <c r="L84" s="320"/>
      <c r="M84" s="320"/>
      <c r="N84" s="320"/>
      <c r="O84" s="320"/>
      <c r="P84" s="320"/>
      <c r="Q84" s="320"/>
      <c r="R84" s="320"/>
      <c r="S84" s="320"/>
      <c r="T84" s="320"/>
      <c r="U84" s="320"/>
      <c r="V84" s="320"/>
      <c r="W84" s="320"/>
      <c r="X84" s="320"/>
      <c r="Y84" s="320"/>
      <c r="Z84" s="320"/>
      <c r="AA84" s="320"/>
      <c r="AB84" s="320"/>
      <c r="AC84" s="320"/>
      <c r="AD84" s="320"/>
      <c r="AE84" s="8"/>
      <c r="AG84">
        <f t="shared" si="0"/>
        <v>0</v>
      </c>
      <c r="AH84">
        <f t="shared" si="1"/>
        <v>0</v>
      </c>
      <c r="AI84">
        <f t="shared" si="2"/>
        <v>0</v>
      </c>
      <c r="AJ84">
        <f t="shared" si="3"/>
        <v>0</v>
      </c>
      <c r="BP84">
        <f t="shared" si="4"/>
        <v>0</v>
      </c>
    </row>
    <row r="85" spans="1:68" ht="15" customHeight="1">
      <c r="A85" s="110"/>
      <c r="C85" s="64" t="s">
        <v>135</v>
      </c>
      <c r="D85" s="428" t="str">
        <f>IF(CNGE_2023_M1_Secc5!D496="","",CNGE_2023_M1_Secc5!D496)</f>
        <v/>
      </c>
      <c r="E85" s="428"/>
      <c r="F85" s="428"/>
      <c r="G85" s="428"/>
      <c r="H85" s="428"/>
      <c r="I85" s="428"/>
      <c r="J85" s="428"/>
      <c r="K85" s="320"/>
      <c r="L85" s="320"/>
      <c r="M85" s="320"/>
      <c r="N85" s="320"/>
      <c r="O85" s="320"/>
      <c r="P85" s="320"/>
      <c r="Q85" s="320"/>
      <c r="R85" s="320"/>
      <c r="S85" s="320"/>
      <c r="T85" s="320"/>
      <c r="U85" s="320"/>
      <c r="V85" s="320"/>
      <c r="W85" s="320"/>
      <c r="X85" s="320"/>
      <c r="Y85" s="320"/>
      <c r="Z85" s="320"/>
      <c r="AA85" s="320"/>
      <c r="AB85" s="320"/>
      <c r="AC85" s="320"/>
      <c r="AD85" s="320"/>
      <c r="AE85" s="8"/>
      <c r="AG85">
        <f t="shared" si="0"/>
        <v>0</v>
      </c>
      <c r="AH85">
        <f t="shared" si="1"/>
        <v>0</v>
      </c>
      <c r="AI85">
        <f t="shared" si="2"/>
        <v>0</v>
      </c>
      <c r="AJ85">
        <f t="shared" si="3"/>
        <v>0</v>
      </c>
      <c r="BP85">
        <f t="shared" si="4"/>
        <v>0</v>
      </c>
    </row>
    <row r="86" spans="1:68" ht="15" customHeight="1">
      <c r="A86" s="110"/>
      <c r="C86" s="64" t="s">
        <v>136</v>
      </c>
      <c r="D86" s="428" t="str">
        <f>IF(CNGE_2023_M1_Secc5!D497="","",CNGE_2023_M1_Secc5!D497)</f>
        <v/>
      </c>
      <c r="E86" s="428"/>
      <c r="F86" s="428"/>
      <c r="G86" s="428"/>
      <c r="H86" s="428"/>
      <c r="I86" s="428"/>
      <c r="J86" s="428"/>
      <c r="K86" s="320"/>
      <c r="L86" s="320"/>
      <c r="M86" s="320"/>
      <c r="N86" s="320"/>
      <c r="O86" s="320"/>
      <c r="P86" s="320"/>
      <c r="Q86" s="320"/>
      <c r="R86" s="320"/>
      <c r="S86" s="320"/>
      <c r="T86" s="320"/>
      <c r="U86" s="320"/>
      <c r="V86" s="320"/>
      <c r="W86" s="320"/>
      <c r="X86" s="320"/>
      <c r="Y86" s="320"/>
      <c r="Z86" s="320"/>
      <c r="AA86" s="320"/>
      <c r="AB86" s="320"/>
      <c r="AC86" s="320"/>
      <c r="AD86" s="320"/>
      <c r="AE86" s="8"/>
      <c r="AG86">
        <f t="shared" si="0"/>
        <v>0</v>
      </c>
      <c r="AH86">
        <f t="shared" si="1"/>
        <v>0</v>
      </c>
      <c r="AI86">
        <f t="shared" si="2"/>
        <v>0</v>
      </c>
      <c r="AJ86">
        <f t="shared" si="3"/>
        <v>0</v>
      </c>
      <c r="BP86">
        <f t="shared" si="4"/>
        <v>0</v>
      </c>
    </row>
    <row r="87" spans="1:68" ht="15" customHeight="1">
      <c r="A87" s="110"/>
      <c r="C87" s="64" t="s">
        <v>137</v>
      </c>
      <c r="D87" s="428" t="str">
        <f>IF(CNGE_2023_M1_Secc5!D498="","",CNGE_2023_M1_Secc5!D498)</f>
        <v/>
      </c>
      <c r="E87" s="428"/>
      <c r="F87" s="428"/>
      <c r="G87" s="428"/>
      <c r="H87" s="428"/>
      <c r="I87" s="428"/>
      <c r="J87" s="428"/>
      <c r="K87" s="320"/>
      <c r="L87" s="320"/>
      <c r="M87" s="320"/>
      <c r="N87" s="320"/>
      <c r="O87" s="320"/>
      <c r="P87" s="320"/>
      <c r="Q87" s="320"/>
      <c r="R87" s="320"/>
      <c r="S87" s="320"/>
      <c r="T87" s="320"/>
      <c r="U87" s="320"/>
      <c r="V87" s="320"/>
      <c r="W87" s="320"/>
      <c r="X87" s="320"/>
      <c r="Y87" s="320"/>
      <c r="Z87" s="320"/>
      <c r="AA87" s="320"/>
      <c r="AB87" s="320"/>
      <c r="AC87" s="320"/>
      <c r="AD87" s="320"/>
      <c r="AE87" s="8"/>
      <c r="AG87">
        <f t="shared" si="0"/>
        <v>0</v>
      </c>
      <c r="AH87">
        <f t="shared" si="1"/>
        <v>0</v>
      </c>
      <c r="AI87">
        <f t="shared" si="2"/>
        <v>0</v>
      </c>
      <c r="AJ87">
        <f t="shared" si="3"/>
        <v>0</v>
      </c>
      <c r="BP87">
        <f t="shared" si="4"/>
        <v>0</v>
      </c>
    </row>
    <row r="88" spans="1:68" ht="15" customHeight="1">
      <c r="A88" s="110"/>
      <c r="C88" s="64" t="s">
        <v>138</v>
      </c>
      <c r="D88" s="428" t="str">
        <f>IF(CNGE_2023_M1_Secc5!D499="","",CNGE_2023_M1_Secc5!D499)</f>
        <v/>
      </c>
      <c r="E88" s="428"/>
      <c r="F88" s="428"/>
      <c r="G88" s="428"/>
      <c r="H88" s="428"/>
      <c r="I88" s="428"/>
      <c r="J88" s="428"/>
      <c r="K88" s="320"/>
      <c r="L88" s="320"/>
      <c r="M88" s="320"/>
      <c r="N88" s="320"/>
      <c r="O88" s="320"/>
      <c r="P88" s="320"/>
      <c r="Q88" s="320"/>
      <c r="R88" s="320"/>
      <c r="S88" s="320"/>
      <c r="T88" s="320"/>
      <c r="U88" s="320"/>
      <c r="V88" s="320"/>
      <c r="W88" s="320"/>
      <c r="X88" s="320"/>
      <c r="Y88" s="320"/>
      <c r="Z88" s="320"/>
      <c r="AA88" s="320"/>
      <c r="AB88" s="320"/>
      <c r="AC88" s="320"/>
      <c r="AD88" s="320"/>
      <c r="AE88" s="8"/>
      <c r="AG88">
        <f t="shared" ref="AG88:AG142" si="5">M88</f>
        <v>0</v>
      </c>
      <c r="AH88">
        <f t="shared" ref="AH88:AH142" si="6">COUNTIF(P88:AD88,"NS")</f>
        <v>0</v>
      </c>
      <c r="AI88">
        <f t="shared" ref="AI88:AI142" si="7">SUM(P88:AD88)</f>
        <v>0</v>
      </c>
      <c r="AJ88">
        <f t="shared" ref="AJ88:AJ142" si="8">IF($AG$20=$AH$20,0,IF(OR(AND(AG88=0,AH88&gt;0),AND(AG88="NS",AI88&gt;0),AND(AG88="NS",AI88=0,AH88=0)),1,IF(OR(AND(AH88&gt;=2,AI88&lt;AG88),AND(AG88="NS",AI88=0,AH88&gt;0),AG88=AI88,COUNTIF(M88:AD88,"NA")=6),0,1)))</f>
        <v>0</v>
      </c>
      <c r="BP88">
        <f t="shared" ref="BP88:BP142" si="9">IF(OR($AG$20=$AH$20,COUNTBLANK(K88:AD88)=20),0,IF(AND(K88="",COUNTA(M88:AD88)&lt;&gt;COUNTA($M$22:$AD$22)),1,0))</f>
        <v>0</v>
      </c>
    </row>
    <row r="89" spans="1:68" ht="15" customHeight="1">
      <c r="A89" s="110"/>
      <c r="C89" s="64" t="s">
        <v>139</v>
      </c>
      <c r="D89" s="428" t="str">
        <f>IF(CNGE_2023_M1_Secc5!D500="","",CNGE_2023_M1_Secc5!D500)</f>
        <v/>
      </c>
      <c r="E89" s="428"/>
      <c r="F89" s="428"/>
      <c r="G89" s="428"/>
      <c r="H89" s="428"/>
      <c r="I89" s="428"/>
      <c r="J89" s="428"/>
      <c r="K89" s="320"/>
      <c r="L89" s="320"/>
      <c r="M89" s="320"/>
      <c r="N89" s="320"/>
      <c r="O89" s="320"/>
      <c r="P89" s="320"/>
      <c r="Q89" s="320"/>
      <c r="R89" s="320"/>
      <c r="S89" s="320"/>
      <c r="T89" s="320"/>
      <c r="U89" s="320"/>
      <c r="V89" s="320"/>
      <c r="W89" s="320"/>
      <c r="X89" s="320"/>
      <c r="Y89" s="320"/>
      <c r="Z89" s="320"/>
      <c r="AA89" s="320"/>
      <c r="AB89" s="320"/>
      <c r="AC89" s="320"/>
      <c r="AD89" s="320"/>
      <c r="AE89" s="8"/>
      <c r="AG89">
        <f t="shared" si="5"/>
        <v>0</v>
      </c>
      <c r="AH89">
        <f t="shared" si="6"/>
        <v>0</v>
      </c>
      <c r="AI89">
        <f t="shared" si="7"/>
        <v>0</v>
      </c>
      <c r="AJ89">
        <f t="shared" si="8"/>
        <v>0</v>
      </c>
      <c r="BP89">
        <f t="shared" si="9"/>
        <v>0</v>
      </c>
    </row>
    <row r="90" spans="1:68" ht="15" customHeight="1">
      <c r="A90" s="110"/>
      <c r="C90" s="64" t="s">
        <v>140</v>
      </c>
      <c r="D90" s="428" t="str">
        <f>IF(CNGE_2023_M1_Secc5!D501="","",CNGE_2023_M1_Secc5!D501)</f>
        <v/>
      </c>
      <c r="E90" s="428"/>
      <c r="F90" s="428"/>
      <c r="G90" s="428"/>
      <c r="H90" s="428"/>
      <c r="I90" s="428"/>
      <c r="J90" s="428"/>
      <c r="K90" s="320"/>
      <c r="L90" s="320"/>
      <c r="M90" s="320"/>
      <c r="N90" s="320"/>
      <c r="O90" s="320"/>
      <c r="P90" s="320"/>
      <c r="Q90" s="320"/>
      <c r="R90" s="320"/>
      <c r="S90" s="320"/>
      <c r="T90" s="320"/>
      <c r="U90" s="320"/>
      <c r="V90" s="320"/>
      <c r="W90" s="320"/>
      <c r="X90" s="320"/>
      <c r="Y90" s="320"/>
      <c r="Z90" s="320"/>
      <c r="AA90" s="320"/>
      <c r="AB90" s="320"/>
      <c r="AC90" s="320"/>
      <c r="AD90" s="320"/>
      <c r="AE90" s="8"/>
      <c r="AG90">
        <f t="shared" si="5"/>
        <v>0</v>
      </c>
      <c r="AH90">
        <f t="shared" si="6"/>
        <v>0</v>
      </c>
      <c r="AI90">
        <f t="shared" si="7"/>
        <v>0</v>
      </c>
      <c r="AJ90">
        <f t="shared" si="8"/>
        <v>0</v>
      </c>
      <c r="BP90">
        <f t="shared" si="9"/>
        <v>0</v>
      </c>
    </row>
    <row r="91" spans="1:68" ht="15" customHeight="1">
      <c r="A91" s="110"/>
      <c r="C91" s="64" t="s">
        <v>141</v>
      </c>
      <c r="D91" s="428" t="str">
        <f>IF(CNGE_2023_M1_Secc5!D502="","",CNGE_2023_M1_Secc5!D502)</f>
        <v/>
      </c>
      <c r="E91" s="428"/>
      <c r="F91" s="428"/>
      <c r="G91" s="428"/>
      <c r="H91" s="428"/>
      <c r="I91" s="428"/>
      <c r="J91" s="428"/>
      <c r="K91" s="320"/>
      <c r="L91" s="320"/>
      <c r="M91" s="320"/>
      <c r="N91" s="320"/>
      <c r="O91" s="320"/>
      <c r="P91" s="320"/>
      <c r="Q91" s="320"/>
      <c r="R91" s="320"/>
      <c r="S91" s="320"/>
      <c r="T91" s="320"/>
      <c r="U91" s="320"/>
      <c r="V91" s="320"/>
      <c r="W91" s="320"/>
      <c r="X91" s="320"/>
      <c r="Y91" s="320"/>
      <c r="Z91" s="320"/>
      <c r="AA91" s="320"/>
      <c r="AB91" s="320"/>
      <c r="AC91" s="320"/>
      <c r="AD91" s="320"/>
      <c r="AE91" s="8"/>
      <c r="AG91">
        <f t="shared" si="5"/>
        <v>0</v>
      </c>
      <c r="AH91">
        <f t="shared" si="6"/>
        <v>0</v>
      </c>
      <c r="AI91">
        <f t="shared" si="7"/>
        <v>0</v>
      </c>
      <c r="AJ91">
        <f t="shared" si="8"/>
        <v>0</v>
      </c>
      <c r="BP91">
        <f t="shared" si="9"/>
        <v>0</v>
      </c>
    </row>
    <row r="92" spans="1:68" ht="15" customHeight="1">
      <c r="A92" s="110"/>
      <c r="C92" s="64" t="s">
        <v>142</v>
      </c>
      <c r="D92" s="428" t="str">
        <f>IF(CNGE_2023_M1_Secc5!D503="","",CNGE_2023_M1_Secc5!D503)</f>
        <v/>
      </c>
      <c r="E92" s="428"/>
      <c r="F92" s="428"/>
      <c r="G92" s="428"/>
      <c r="H92" s="428"/>
      <c r="I92" s="428"/>
      <c r="J92" s="428"/>
      <c r="K92" s="320"/>
      <c r="L92" s="320"/>
      <c r="M92" s="320"/>
      <c r="N92" s="320"/>
      <c r="O92" s="320"/>
      <c r="P92" s="320"/>
      <c r="Q92" s="320"/>
      <c r="R92" s="320"/>
      <c r="S92" s="320"/>
      <c r="T92" s="320"/>
      <c r="U92" s="320"/>
      <c r="V92" s="320"/>
      <c r="W92" s="320"/>
      <c r="X92" s="320"/>
      <c r="Y92" s="320"/>
      <c r="Z92" s="320"/>
      <c r="AA92" s="320"/>
      <c r="AB92" s="320"/>
      <c r="AC92" s="320"/>
      <c r="AD92" s="320"/>
      <c r="AE92" s="8"/>
      <c r="AG92">
        <f t="shared" si="5"/>
        <v>0</v>
      </c>
      <c r="AH92">
        <f t="shared" si="6"/>
        <v>0</v>
      </c>
      <c r="AI92">
        <f t="shared" si="7"/>
        <v>0</v>
      </c>
      <c r="AJ92">
        <f t="shared" si="8"/>
        <v>0</v>
      </c>
      <c r="BP92">
        <f t="shared" si="9"/>
        <v>0</v>
      </c>
    </row>
    <row r="93" spans="1:68" ht="15" customHeight="1">
      <c r="A93" s="110"/>
      <c r="C93" s="64" t="s">
        <v>143</v>
      </c>
      <c r="D93" s="428" t="str">
        <f>IF(CNGE_2023_M1_Secc5!D504="","",CNGE_2023_M1_Secc5!D504)</f>
        <v/>
      </c>
      <c r="E93" s="428"/>
      <c r="F93" s="428"/>
      <c r="G93" s="428"/>
      <c r="H93" s="428"/>
      <c r="I93" s="428"/>
      <c r="J93" s="428"/>
      <c r="K93" s="320"/>
      <c r="L93" s="320"/>
      <c r="M93" s="320"/>
      <c r="N93" s="320"/>
      <c r="O93" s="320"/>
      <c r="P93" s="320"/>
      <c r="Q93" s="320"/>
      <c r="R93" s="320"/>
      <c r="S93" s="320"/>
      <c r="T93" s="320"/>
      <c r="U93" s="320"/>
      <c r="V93" s="320"/>
      <c r="W93" s="320"/>
      <c r="X93" s="320"/>
      <c r="Y93" s="320"/>
      <c r="Z93" s="320"/>
      <c r="AA93" s="320"/>
      <c r="AB93" s="320"/>
      <c r="AC93" s="320"/>
      <c r="AD93" s="320"/>
      <c r="AE93" s="8"/>
      <c r="AG93">
        <f t="shared" si="5"/>
        <v>0</v>
      </c>
      <c r="AH93">
        <f t="shared" si="6"/>
        <v>0</v>
      </c>
      <c r="AI93">
        <f t="shared" si="7"/>
        <v>0</v>
      </c>
      <c r="AJ93">
        <f t="shared" si="8"/>
        <v>0</v>
      </c>
      <c r="BP93">
        <f t="shared" si="9"/>
        <v>0</v>
      </c>
    </row>
    <row r="94" spans="1:68" ht="15" customHeight="1">
      <c r="A94" s="110"/>
      <c r="C94" s="64" t="s">
        <v>144</v>
      </c>
      <c r="D94" s="428" t="str">
        <f>IF(CNGE_2023_M1_Secc5!D505="","",CNGE_2023_M1_Secc5!D505)</f>
        <v/>
      </c>
      <c r="E94" s="428"/>
      <c r="F94" s="428"/>
      <c r="G94" s="428"/>
      <c r="H94" s="428"/>
      <c r="I94" s="428"/>
      <c r="J94" s="428"/>
      <c r="K94" s="320"/>
      <c r="L94" s="320"/>
      <c r="M94" s="320"/>
      <c r="N94" s="320"/>
      <c r="O94" s="320"/>
      <c r="P94" s="320"/>
      <c r="Q94" s="320"/>
      <c r="R94" s="320"/>
      <c r="S94" s="320"/>
      <c r="T94" s="320"/>
      <c r="U94" s="320"/>
      <c r="V94" s="320"/>
      <c r="W94" s="320"/>
      <c r="X94" s="320"/>
      <c r="Y94" s="320"/>
      <c r="Z94" s="320"/>
      <c r="AA94" s="320"/>
      <c r="AB94" s="320"/>
      <c r="AC94" s="320"/>
      <c r="AD94" s="320"/>
      <c r="AE94" s="8"/>
      <c r="AG94">
        <f t="shared" si="5"/>
        <v>0</v>
      </c>
      <c r="AH94">
        <f t="shared" si="6"/>
        <v>0</v>
      </c>
      <c r="AI94">
        <f t="shared" si="7"/>
        <v>0</v>
      </c>
      <c r="AJ94">
        <f t="shared" si="8"/>
        <v>0</v>
      </c>
      <c r="BP94">
        <f t="shared" si="9"/>
        <v>0</v>
      </c>
    </row>
    <row r="95" spans="1:68" ht="15" customHeight="1">
      <c r="A95" s="110"/>
      <c r="C95" s="64" t="s">
        <v>145</v>
      </c>
      <c r="D95" s="428" t="str">
        <f>IF(CNGE_2023_M1_Secc5!D506="","",CNGE_2023_M1_Secc5!D506)</f>
        <v/>
      </c>
      <c r="E95" s="428"/>
      <c r="F95" s="428"/>
      <c r="G95" s="428"/>
      <c r="H95" s="428"/>
      <c r="I95" s="428"/>
      <c r="J95" s="428"/>
      <c r="K95" s="320"/>
      <c r="L95" s="320"/>
      <c r="M95" s="320"/>
      <c r="N95" s="320"/>
      <c r="O95" s="320"/>
      <c r="P95" s="320"/>
      <c r="Q95" s="320"/>
      <c r="R95" s="320"/>
      <c r="S95" s="320"/>
      <c r="T95" s="320"/>
      <c r="U95" s="320"/>
      <c r="V95" s="320"/>
      <c r="W95" s="320"/>
      <c r="X95" s="320"/>
      <c r="Y95" s="320"/>
      <c r="Z95" s="320"/>
      <c r="AA95" s="320"/>
      <c r="AB95" s="320"/>
      <c r="AC95" s="320"/>
      <c r="AD95" s="320"/>
      <c r="AE95" s="8"/>
      <c r="AG95">
        <f t="shared" si="5"/>
        <v>0</v>
      </c>
      <c r="AH95">
        <f t="shared" si="6"/>
        <v>0</v>
      </c>
      <c r="AI95">
        <f t="shared" si="7"/>
        <v>0</v>
      </c>
      <c r="AJ95">
        <f t="shared" si="8"/>
        <v>0</v>
      </c>
      <c r="BP95">
        <f t="shared" si="9"/>
        <v>0</v>
      </c>
    </row>
    <row r="96" spans="1:68" ht="15" customHeight="1">
      <c r="A96" s="110"/>
      <c r="C96" s="64" t="s">
        <v>146</v>
      </c>
      <c r="D96" s="428" t="str">
        <f>IF(CNGE_2023_M1_Secc5!D507="","",CNGE_2023_M1_Secc5!D507)</f>
        <v/>
      </c>
      <c r="E96" s="428"/>
      <c r="F96" s="428"/>
      <c r="G96" s="428"/>
      <c r="H96" s="428"/>
      <c r="I96" s="428"/>
      <c r="J96" s="428"/>
      <c r="K96" s="320"/>
      <c r="L96" s="320"/>
      <c r="M96" s="320"/>
      <c r="N96" s="320"/>
      <c r="O96" s="320"/>
      <c r="P96" s="320"/>
      <c r="Q96" s="320"/>
      <c r="R96" s="320"/>
      <c r="S96" s="320"/>
      <c r="T96" s="320"/>
      <c r="U96" s="320"/>
      <c r="V96" s="320"/>
      <c r="W96" s="320"/>
      <c r="X96" s="320"/>
      <c r="Y96" s="320"/>
      <c r="Z96" s="320"/>
      <c r="AA96" s="320"/>
      <c r="AB96" s="320"/>
      <c r="AC96" s="320"/>
      <c r="AD96" s="320"/>
      <c r="AE96" s="8"/>
      <c r="AG96">
        <f t="shared" si="5"/>
        <v>0</v>
      </c>
      <c r="AH96">
        <f t="shared" si="6"/>
        <v>0</v>
      </c>
      <c r="AI96">
        <f t="shared" si="7"/>
        <v>0</v>
      </c>
      <c r="AJ96">
        <f t="shared" si="8"/>
        <v>0</v>
      </c>
      <c r="BP96">
        <f t="shared" si="9"/>
        <v>0</v>
      </c>
    </row>
    <row r="97" spans="1:68" ht="15" customHeight="1">
      <c r="A97" s="110"/>
      <c r="C97" s="64" t="s">
        <v>147</v>
      </c>
      <c r="D97" s="428" t="str">
        <f>IF(CNGE_2023_M1_Secc5!D508="","",CNGE_2023_M1_Secc5!D508)</f>
        <v/>
      </c>
      <c r="E97" s="428"/>
      <c r="F97" s="428"/>
      <c r="G97" s="428"/>
      <c r="H97" s="428"/>
      <c r="I97" s="428"/>
      <c r="J97" s="428"/>
      <c r="K97" s="320"/>
      <c r="L97" s="320"/>
      <c r="M97" s="320"/>
      <c r="N97" s="320"/>
      <c r="O97" s="320"/>
      <c r="P97" s="320"/>
      <c r="Q97" s="320"/>
      <c r="R97" s="320"/>
      <c r="S97" s="320"/>
      <c r="T97" s="320"/>
      <c r="U97" s="320"/>
      <c r="V97" s="320"/>
      <c r="W97" s="320"/>
      <c r="X97" s="320"/>
      <c r="Y97" s="320"/>
      <c r="Z97" s="320"/>
      <c r="AA97" s="320"/>
      <c r="AB97" s="320"/>
      <c r="AC97" s="320"/>
      <c r="AD97" s="320"/>
      <c r="AE97" s="8"/>
      <c r="AG97">
        <f t="shared" si="5"/>
        <v>0</v>
      </c>
      <c r="AH97">
        <f t="shared" si="6"/>
        <v>0</v>
      </c>
      <c r="AI97">
        <f t="shared" si="7"/>
        <v>0</v>
      </c>
      <c r="AJ97">
        <f t="shared" si="8"/>
        <v>0</v>
      </c>
      <c r="BP97">
        <f t="shared" si="9"/>
        <v>0</v>
      </c>
    </row>
    <row r="98" spans="1:68" ht="15" customHeight="1">
      <c r="A98" s="110"/>
      <c r="C98" s="64" t="s">
        <v>148</v>
      </c>
      <c r="D98" s="428" t="str">
        <f>IF(CNGE_2023_M1_Secc5!D509="","",CNGE_2023_M1_Secc5!D509)</f>
        <v/>
      </c>
      <c r="E98" s="428"/>
      <c r="F98" s="428"/>
      <c r="G98" s="428"/>
      <c r="H98" s="428"/>
      <c r="I98" s="428"/>
      <c r="J98" s="428"/>
      <c r="K98" s="320"/>
      <c r="L98" s="320"/>
      <c r="M98" s="320"/>
      <c r="N98" s="320"/>
      <c r="O98" s="320"/>
      <c r="P98" s="320"/>
      <c r="Q98" s="320"/>
      <c r="R98" s="320"/>
      <c r="S98" s="320"/>
      <c r="T98" s="320"/>
      <c r="U98" s="320"/>
      <c r="V98" s="320"/>
      <c r="W98" s="320"/>
      <c r="X98" s="320"/>
      <c r="Y98" s="320"/>
      <c r="Z98" s="320"/>
      <c r="AA98" s="320"/>
      <c r="AB98" s="320"/>
      <c r="AC98" s="320"/>
      <c r="AD98" s="320"/>
      <c r="AE98" s="8"/>
      <c r="AG98">
        <f t="shared" si="5"/>
        <v>0</v>
      </c>
      <c r="AH98">
        <f t="shared" si="6"/>
        <v>0</v>
      </c>
      <c r="AI98">
        <f t="shared" si="7"/>
        <v>0</v>
      </c>
      <c r="AJ98">
        <f t="shared" si="8"/>
        <v>0</v>
      </c>
      <c r="BP98">
        <f t="shared" si="9"/>
        <v>0</v>
      </c>
    </row>
    <row r="99" spans="1:68" ht="15" customHeight="1">
      <c r="A99" s="110"/>
      <c r="C99" s="64" t="s">
        <v>149</v>
      </c>
      <c r="D99" s="428" t="str">
        <f>IF(CNGE_2023_M1_Secc5!D510="","",CNGE_2023_M1_Secc5!D510)</f>
        <v/>
      </c>
      <c r="E99" s="428"/>
      <c r="F99" s="428"/>
      <c r="G99" s="428"/>
      <c r="H99" s="428"/>
      <c r="I99" s="428"/>
      <c r="J99" s="428"/>
      <c r="K99" s="320"/>
      <c r="L99" s="320"/>
      <c r="M99" s="320"/>
      <c r="N99" s="320"/>
      <c r="O99" s="320"/>
      <c r="P99" s="320"/>
      <c r="Q99" s="320"/>
      <c r="R99" s="320"/>
      <c r="S99" s="320"/>
      <c r="T99" s="320"/>
      <c r="U99" s="320"/>
      <c r="V99" s="320"/>
      <c r="W99" s="320"/>
      <c r="X99" s="320"/>
      <c r="Y99" s="320"/>
      <c r="Z99" s="320"/>
      <c r="AA99" s="320"/>
      <c r="AB99" s="320"/>
      <c r="AC99" s="320"/>
      <c r="AD99" s="320"/>
      <c r="AE99" s="8"/>
      <c r="AG99">
        <f t="shared" si="5"/>
        <v>0</v>
      </c>
      <c r="AH99">
        <f t="shared" si="6"/>
        <v>0</v>
      </c>
      <c r="AI99">
        <f t="shared" si="7"/>
        <v>0</v>
      </c>
      <c r="AJ99">
        <f t="shared" si="8"/>
        <v>0</v>
      </c>
      <c r="BP99">
        <f t="shared" si="9"/>
        <v>0</v>
      </c>
    </row>
    <row r="100" spans="1:68" ht="15" customHeight="1">
      <c r="A100" s="110"/>
      <c r="C100" s="64" t="s">
        <v>150</v>
      </c>
      <c r="D100" s="428" t="str">
        <f>IF(CNGE_2023_M1_Secc5!D511="","",CNGE_2023_M1_Secc5!D511)</f>
        <v/>
      </c>
      <c r="E100" s="428"/>
      <c r="F100" s="428"/>
      <c r="G100" s="428"/>
      <c r="H100" s="428"/>
      <c r="I100" s="428"/>
      <c r="J100" s="428"/>
      <c r="K100" s="320"/>
      <c r="L100" s="320"/>
      <c r="M100" s="320"/>
      <c r="N100" s="320"/>
      <c r="O100" s="320"/>
      <c r="P100" s="320"/>
      <c r="Q100" s="320"/>
      <c r="R100" s="320"/>
      <c r="S100" s="320"/>
      <c r="T100" s="320"/>
      <c r="U100" s="320"/>
      <c r="V100" s="320"/>
      <c r="W100" s="320"/>
      <c r="X100" s="320"/>
      <c r="Y100" s="320"/>
      <c r="Z100" s="320"/>
      <c r="AA100" s="320"/>
      <c r="AB100" s="320"/>
      <c r="AC100" s="320"/>
      <c r="AD100" s="320"/>
      <c r="AE100" s="8"/>
      <c r="AG100">
        <f t="shared" si="5"/>
        <v>0</v>
      </c>
      <c r="AH100">
        <f t="shared" si="6"/>
        <v>0</v>
      </c>
      <c r="AI100">
        <f t="shared" si="7"/>
        <v>0</v>
      </c>
      <c r="AJ100">
        <f t="shared" si="8"/>
        <v>0</v>
      </c>
      <c r="BP100">
        <f t="shared" si="9"/>
        <v>0</v>
      </c>
    </row>
    <row r="101" spans="1:68" ht="15" customHeight="1">
      <c r="A101" s="110"/>
      <c r="C101" s="64" t="s">
        <v>151</v>
      </c>
      <c r="D101" s="428" t="str">
        <f>IF(CNGE_2023_M1_Secc5!D512="","",CNGE_2023_M1_Secc5!D512)</f>
        <v/>
      </c>
      <c r="E101" s="428"/>
      <c r="F101" s="428"/>
      <c r="G101" s="428"/>
      <c r="H101" s="428"/>
      <c r="I101" s="428"/>
      <c r="J101" s="428"/>
      <c r="K101" s="320"/>
      <c r="L101" s="320"/>
      <c r="M101" s="320"/>
      <c r="N101" s="320"/>
      <c r="O101" s="320"/>
      <c r="P101" s="320"/>
      <c r="Q101" s="320"/>
      <c r="R101" s="320"/>
      <c r="S101" s="320"/>
      <c r="T101" s="320"/>
      <c r="U101" s="320"/>
      <c r="V101" s="320"/>
      <c r="W101" s="320"/>
      <c r="X101" s="320"/>
      <c r="Y101" s="320"/>
      <c r="Z101" s="320"/>
      <c r="AA101" s="320"/>
      <c r="AB101" s="320"/>
      <c r="AC101" s="320"/>
      <c r="AD101" s="320"/>
      <c r="AE101" s="8"/>
      <c r="AG101">
        <f t="shared" si="5"/>
        <v>0</v>
      </c>
      <c r="AH101">
        <f t="shared" si="6"/>
        <v>0</v>
      </c>
      <c r="AI101">
        <f t="shared" si="7"/>
        <v>0</v>
      </c>
      <c r="AJ101">
        <f t="shared" si="8"/>
        <v>0</v>
      </c>
      <c r="BP101">
        <f t="shared" si="9"/>
        <v>0</v>
      </c>
    </row>
    <row r="102" spans="1:68" ht="15" customHeight="1">
      <c r="A102" s="110"/>
      <c r="C102" s="64" t="s">
        <v>152</v>
      </c>
      <c r="D102" s="428" t="str">
        <f>IF(CNGE_2023_M1_Secc5!D513="","",CNGE_2023_M1_Secc5!D513)</f>
        <v/>
      </c>
      <c r="E102" s="428"/>
      <c r="F102" s="428"/>
      <c r="G102" s="428"/>
      <c r="H102" s="428"/>
      <c r="I102" s="428"/>
      <c r="J102" s="428"/>
      <c r="K102" s="320"/>
      <c r="L102" s="320"/>
      <c r="M102" s="320"/>
      <c r="N102" s="320"/>
      <c r="O102" s="320"/>
      <c r="P102" s="320"/>
      <c r="Q102" s="320"/>
      <c r="R102" s="320"/>
      <c r="S102" s="320"/>
      <c r="T102" s="320"/>
      <c r="U102" s="320"/>
      <c r="V102" s="320"/>
      <c r="W102" s="320"/>
      <c r="X102" s="320"/>
      <c r="Y102" s="320"/>
      <c r="Z102" s="320"/>
      <c r="AA102" s="320"/>
      <c r="AB102" s="320"/>
      <c r="AC102" s="320"/>
      <c r="AD102" s="320"/>
      <c r="AE102" s="8"/>
      <c r="AG102">
        <f t="shared" si="5"/>
        <v>0</v>
      </c>
      <c r="AH102">
        <f t="shared" si="6"/>
        <v>0</v>
      </c>
      <c r="AI102">
        <f t="shared" si="7"/>
        <v>0</v>
      </c>
      <c r="AJ102">
        <f t="shared" si="8"/>
        <v>0</v>
      </c>
      <c r="BP102">
        <f t="shared" si="9"/>
        <v>0</v>
      </c>
    </row>
    <row r="103" spans="1:68" ht="15" customHeight="1">
      <c r="A103" s="110"/>
      <c r="C103" s="64" t="s">
        <v>153</v>
      </c>
      <c r="D103" s="428" t="str">
        <f>IF(CNGE_2023_M1_Secc5!D514="","",CNGE_2023_M1_Secc5!D514)</f>
        <v/>
      </c>
      <c r="E103" s="428"/>
      <c r="F103" s="428"/>
      <c r="G103" s="428"/>
      <c r="H103" s="428"/>
      <c r="I103" s="428"/>
      <c r="J103" s="428"/>
      <c r="K103" s="320"/>
      <c r="L103" s="320"/>
      <c r="M103" s="320"/>
      <c r="N103" s="320"/>
      <c r="O103" s="320"/>
      <c r="P103" s="320"/>
      <c r="Q103" s="320"/>
      <c r="R103" s="320"/>
      <c r="S103" s="320"/>
      <c r="T103" s="320"/>
      <c r="U103" s="320"/>
      <c r="V103" s="320"/>
      <c r="W103" s="320"/>
      <c r="X103" s="320"/>
      <c r="Y103" s="320"/>
      <c r="Z103" s="320"/>
      <c r="AA103" s="320"/>
      <c r="AB103" s="320"/>
      <c r="AC103" s="320"/>
      <c r="AD103" s="320"/>
      <c r="AE103" s="8"/>
      <c r="AG103">
        <f t="shared" si="5"/>
        <v>0</v>
      </c>
      <c r="AH103">
        <f t="shared" si="6"/>
        <v>0</v>
      </c>
      <c r="AI103">
        <f t="shared" si="7"/>
        <v>0</v>
      </c>
      <c r="AJ103">
        <f t="shared" si="8"/>
        <v>0</v>
      </c>
      <c r="BP103">
        <f t="shared" si="9"/>
        <v>0</v>
      </c>
    </row>
    <row r="104" spans="1:68" ht="15" customHeight="1">
      <c r="A104" s="110"/>
      <c r="C104" s="64" t="s">
        <v>154</v>
      </c>
      <c r="D104" s="428" t="str">
        <f>IF(CNGE_2023_M1_Secc5!D515="","",CNGE_2023_M1_Secc5!D515)</f>
        <v/>
      </c>
      <c r="E104" s="428"/>
      <c r="F104" s="428"/>
      <c r="G104" s="428"/>
      <c r="H104" s="428"/>
      <c r="I104" s="428"/>
      <c r="J104" s="428"/>
      <c r="K104" s="320"/>
      <c r="L104" s="320"/>
      <c r="M104" s="320"/>
      <c r="N104" s="320"/>
      <c r="O104" s="320"/>
      <c r="P104" s="320"/>
      <c r="Q104" s="320"/>
      <c r="R104" s="320"/>
      <c r="S104" s="320"/>
      <c r="T104" s="320"/>
      <c r="U104" s="320"/>
      <c r="V104" s="320"/>
      <c r="W104" s="320"/>
      <c r="X104" s="320"/>
      <c r="Y104" s="320"/>
      <c r="Z104" s="320"/>
      <c r="AA104" s="320"/>
      <c r="AB104" s="320"/>
      <c r="AC104" s="320"/>
      <c r="AD104" s="320"/>
      <c r="AE104" s="8"/>
      <c r="AG104">
        <f t="shared" si="5"/>
        <v>0</v>
      </c>
      <c r="AH104">
        <f t="shared" si="6"/>
        <v>0</v>
      </c>
      <c r="AI104">
        <f t="shared" si="7"/>
        <v>0</v>
      </c>
      <c r="AJ104">
        <f t="shared" si="8"/>
        <v>0</v>
      </c>
      <c r="BP104">
        <f t="shared" si="9"/>
        <v>0</v>
      </c>
    </row>
    <row r="105" spans="1:68" ht="15" customHeight="1">
      <c r="A105" s="110"/>
      <c r="C105" s="64" t="s">
        <v>155</v>
      </c>
      <c r="D105" s="428" t="str">
        <f>IF(CNGE_2023_M1_Secc5!D516="","",CNGE_2023_M1_Secc5!D516)</f>
        <v/>
      </c>
      <c r="E105" s="428"/>
      <c r="F105" s="428"/>
      <c r="G105" s="428"/>
      <c r="H105" s="428"/>
      <c r="I105" s="428"/>
      <c r="J105" s="428"/>
      <c r="K105" s="320"/>
      <c r="L105" s="320"/>
      <c r="M105" s="320"/>
      <c r="N105" s="320"/>
      <c r="O105" s="320"/>
      <c r="P105" s="320"/>
      <c r="Q105" s="320"/>
      <c r="R105" s="320"/>
      <c r="S105" s="320"/>
      <c r="T105" s="320"/>
      <c r="U105" s="320"/>
      <c r="V105" s="320"/>
      <c r="W105" s="320"/>
      <c r="X105" s="320"/>
      <c r="Y105" s="320"/>
      <c r="Z105" s="320"/>
      <c r="AA105" s="320"/>
      <c r="AB105" s="320"/>
      <c r="AC105" s="320"/>
      <c r="AD105" s="320"/>
      <c r="AE105" s="8"/>
      <c r="AG105">
        <f t="shared" si="5"/>
        <v>0</v>
      </c>
      <c r="AH105">
        <f t="shared" si="6"/>
        <v>0</v>
      </c>
      <c r="AI105">
        <f t="shared" si="7"/>
        <v>0</v>
      </c>
      <c r="AJ105">
        <f t="shared" si="8"/>
        <v>0</v>
      </c>
      <c r="BP105">
        <f t="shared" si="9"/>
        <v>0</v>
      </c>
    </row>
    <row r="106" spans="1:68" ht="15" customHeight="1">
      <c r="A106" s="110"/>
      <c r="C106" s="64" t="s">
        <v>156</v>
      </c>
      <c r="D106" s="428" t="str">
        <f>IF(CNGE_2023_M1_Secc5!D517="","",CNGE_2023_M1_Secc5!D517)</f>
        <v/>
      </c>
      <c r="E106" s="428"/>
      <c r="F106" s="428"/>
      <c r="G106" s="428"/>
      <c r="H106" s="428"/>
      <c r="I106" s="428"/>
      <c r="J106" s="428"/>
      <c r="K106" s="320"/>
      <c r="L106" s="320"/>
      <c r="M106" s="320"/>
      <c r="N106" s="320"/>
      <c r="O106" s="320"/>
      <c r="P106" s="320"/>
      <c r="Q106" s="320"/>
      <c r="R106" s="320"/>
      <c r="S106" s="320"/>
      <c r="T106" s="320"/>
      <c r="U106" s="320"/>
      <c r="V106" s="320"/>
      <c r="W106" s="320"/>
      <c r="X106" s="320"/>
      <c r="Y106" s="320"/>
      <c r="Z106" s="320"/>
      <c r="AA106" s="320"/>
      <c r="AB106" s="320"/>
      <c r="AC106" s="320"/>
      <c r="AD106" s="320"/>
      <c r="AE106" s="8"/>
      <c r="AG106">
        <f t="shared" si="5"/>
        <v>0</v>
      </c>
      <c r="AH106">
        <f t="shared" si="6"/>
        <v>0</v>
      </c>
      <c r="AI106">
        <f t="shared" si="7"/>
        <v>0</v>
      </c>
      <c r="AJ106">
        <f t="shared" si="8"/>
        <v>0</v>
      </c>
      <c r="BP106">
        <f t="shared" si="9"/>
        <v>0</v>
      </c>
    </row>
    <row r="107" spans="1:68" ht="15" customHeight="1">
      <c r="A107" s="110"/>
      <c r="C107" s="64" t="s">
        <v>157</v>
      </c>
      <c r="D107" s="428" t="str">
        <f>IF(CNGE_2023_M1_Secc5!D518="","",CNGE_2023_M1_Secc5!D518)</f>
        <v/>
      </c>
      <c r="E107" s="428"/>
      <c r="F107" s="428"/>
      <c r="G107" s="428"/>
      <c r="H107" s="428"/>
      <c r="I107" s="428"/>
      <c r="J107" s="428"/>
      <c r="K107" s="320"/>
      <c r="L107" s="320"/>
      <c r="M107" s="320"/>
      <c r="N107" s="320"/>
      <c r="O107" s="320"/>
      <c r="P107" s="320"/>
      <c r="Q107" s="320"/>
      <c r="R107" s="320"/>
      <c r="S107" s="320"/>
      <c r="T107" s="320"/>
      <c r="U107" s="320"/>
      <c r="V107" s="320"/>
      <c r="W107" s="320"/>
      <c r="X107" s="320"/>
      <c r="Y107" s="320"/>
      <c r="Z107" s="320"/>
      <c r="AA107" s="320"/>
      <c r="AB107" s="320"/>
      <c r="AC107" s="320"/>
      <c r="AD107" s="320"/>
      <c r="AE107" s="8"/>
      <c r="AG107">
        <f t="shared" si="5"/>
        <v>0</v>
      </c>
      <c r="AH107">
        <f t="shared" si="6"/>
        <v>0</v>
      </c>
      <c r="AI107">
        <f t="shared" si="7"/>
        <v>0</v>
      </c>
      <c r="AJ107">
        <f t="shared" si="8"/>
        <v>0</v>
      </c>
      <c r="BP107">
        <f t="shared" si="9"/>
        <v>0</v>
      </c>
    </row>
    <row r="108" spans="1:68" ht="15" customHeight="1">
      <c r="A108" s="110"/>
      <c r="C108" s="64" t="s">
        <v>158</v>
      </c>
      <c r="D108" s="428" t="str">
        <f>IF(CNGE_2023_M1_Secc5!D519="","",CNGE_2023_M1_Secc5!D519)</f>
        <v/>
      </c>
      <c r="E108" s="428"/>
      <c r="F108" s="428"/>
      <c r="G108" s="428"/>
      <c r="H108" s="428"/>
      <c r="I108" s="428"/>
      <c r="J108" s="428"/>
      <c r="K108" s="320"/>
      <c r="L108" s="320"/>
      <c r="M108" s="320"/>
      <c r="N108" s="320"/>
      <c r="O108" s="320"/>
      <c r="P108" s="320"/>
      <c r="Q108" s="320"/>
      <c r="R108" s="320"/>
      <c r="S108" s="320"/>
      <c r="T108" s="320"/>
      <c r="U108" s="320"/>
      <c r="V108" s="320"/>
      <c r="W108" s="320"/>
      <c r="X108" s="320"/>
      <c r="Y108" s="320"/>
      <c r="Z108" s="320"/>
      <c r="AA108" s="320"/>
      <c r="AB108" s="320"/>
      <c r="AC108" s="320"/>
      <c r="AD108" s="320"/>
      <c r="AE108" s="8"/>
      <c r="AG108">
        <f t="shared" si="5"/>
        <v>0</v>
      </c>
      <c r="AH108">
        <f t="shared" si="6"/>
        <v>0</v>
      </c>
      <c r="AI108">
        <f t="shared" si="7"/>
        <v>0</v>
      </c>
      <c r="AJ108">
        <f t="shared" si="8"/>
        <v>0</v>
      </c>
      <c r="BP108">
        <f t="shared" si="9"/>
        <v>0</v>
      </c>
    </row>
    <row r="109" spans="1:68" ht="15" customHeight="1">
      <c r="A109" s="110"/>
      <c r="C109" s="64" t="s">
        <v>159</v>
      </c>
      <c r="D109" s="428" t="str">
        <f>IF(CNGE_2023_M1_Secc5!D520="","",CNGE_2023_M1_Secc5!D520)</f>
        <v/>
      </c>
      <c r="E109" s="428"/>
      <c r="F109" s="428"/>
      <c r="G109" s="428"/>
      <c r="H109" s="428"/>
      <c r="I109" s="428"/>
      <c r="J109" s="428"/>
      <c r="K109" s="320"/>
      <c r="L109" s="320"/>
      <c r="M109" s="320"/>
      <c r="N109" s="320"/>
      <c r="O109" s="320"/>
      <c r="P109" s="320"/>
      <c r="Q109" s="320"/>
      <c r="R109" s="320"/>
      <c r="S109" s="320"/>
      <c r="T109" s="320"/>
      <c r="U109" s="320"/>
      <c r="V109" s="320"/>
      <c r="W109" s="320"/>
      <c r="X109" s="320"/>
      <c r="Y109" s="320"/>
      <c r="Z109" s="320"/>
      <c r="AA109" s="320"/>
      <c r="AB109" s="320"/>
      <c r="AC109" s="320"/>
      <c r="AD109" s="320"/>
      <c r="AE109" s="8"/>
      <c r="AG109">
        <f t="shared" si="5"/>
        <v>0</v>
      </c>
      <c r="AH109">
        <f t="shared" si="6"/>
        <v>0</v>
      </c>
      <c r="AI109">
        <f t="shared" si="7"/>
        <v>0</v>
      </c>
      <c r="AJ109">
        <f t="shared" si="8"/>
        <v>0</v>
      </c>
      <c r="BP109">
        <f t="shared" si="9"/>
        <v>0</v>
      </c>
    </row>
    <row r="110" spans="1:68" ht="15" customHeight="1">
      <c r="A110" s="110"/>
      <c r="C110" s="64" t="s">
        <v>160</v>
      </c>
      <c r="D110" s="428" t="str">
        <f>IF(CNGE_2023_M1_Secc5!D521="","",CNGE_2023_M1_Secc5!D521)</f>
        <v/>
      </c>
      <c r="E110" s="428"/>
      <c r="F110" s="428"/>
      <c r="G110" s="428"/>
      <c r="H110" s="428"/>
      <c r="I110" s="428"/>
      <c r="J110" s="428"/>
      <c r="K110" s="320"/>
      <c r="L110" s="320"/>
      <c r="M110" s="320"/>
      <c r="N110" s="320"/>
      <c r="O110" s="320"/>
      <c r="P110" s="320"/>
      <c r="Q110" s="320"/>
      <c r="R110" s="320"/>
      <c r="S110" s="320"/>
      <c r="T110" s="320"/>
      <c r="U110" s="320"/>
      <c r="V110" s="320"/>
      <c r="W110" s="320"/>
      <c r="X110" s="320"/>
      <c r="Y110" s="320"/>
      <c r="Z110" s="320"/>
      <c r="AA110" s="320"/>
      <c r="AB110" s="320"/>
      <c r="AC110" s="320"/>
      <c r="AD110" s="320"/>
      <c r="AE110" s="8"/>
      <c r="AG110">
        <f t="shared" si="5"/>
        <v>0</v>
      </c>
      <c r="AH110">
        <f t="shared" si="6"/>
        <v>0</v>
      </c>
      <c r="AI110">
        <f t="shared" si="7"/>
        <v>0</v>
      </c>
      <c r="AJ110">
        <f t="shared" si="8"/>
        <v>0</v>
      </c>
      <c r="BP110">
        <f t="shared" si="9"/>
        <v>0</v>
      </c>
    </row>
    <row r="111" spans="1:68" ht="15" customHeight="1">
      <c r="A111" s="110"/>
      <c r="C111" s="64" t="s">
        <v>161</v>
      </c>
      <c r="D111" s="428" t="str">
        <f>IF(CNGE_2023_M1_Secc5!D522="","",CNGE_2023_M1_Secc5!D522)</f>
        <v/>
      </c>
      <c r="E111" s="428"/>
      <c r="F111" s="428"/>
      <c r="G111" s="428"/>
      <c r="H111" s="428"/>
      <c r="I111" s="428"/>
      <c r="J111" s="428"/>
      <c r="K111" s="320"/>
      <c r="L111" s="320"/>
      <c r="M111" s="320"/>
      <c r="N111" s="320"/>
      <c r="O111" s="320"/>
      <c r="P111" s="320"/>
      <c r="Q111" s="320"/>
      <c r="R111" s="320"/>
      <c r="S111" s="320"/>
      <c r="T111" s="320"/>
      <c r="U111" s="320"/>
      <c r="V111" s="320"/>
      <c r="W111" s="320"/>
      <c r="X111" s="320"/>
      <c r="Y111" s="320"/>
      <c r="Z111" s="320"/>
      <c r="AA111" s="320"/>
      <c r="AB111" s="320"/>
      <c r="AC111" s="320"/>
      <c r="AD111" s="320"/>
      <c r="AE111" s="8"/>
      <c r="AG111">
        <f t="shared" si="5"/>
        <v>0</v>
      </c>
      <c r="AH111">
        <f t="shared" si="6"/>
        <v>0</v>
      </c>
      <c r="AI111">
        <f t="shared" si="7"/>
        <v>0</v>
      </c>
      <c r="AJ111">
        <f t="shared" si="8"/>
        <v>0</v>
      </c>
      <c r="BP111">
        <f t="shared" si="9"/>
        <v>0</v>
      </c>
    </row>
    <row r="112" spans="1:68" ht="15" customHeight="1">
      <c r="A112" s="110"/>
      <c r="C112" s="64" t="s">
        <v>162</v>
      </c>
      <c r="D112" s="428" t="str">
        <f>IF(CNGE_2023_M1_Secc5!D523="","",CNGE_2023_M1_Secc5!D523)</f>
        <v/>
      </c>
      <c r="E112" s="428"/>
      <c r="F112" s="428"/>
      <c r="G112" s="428"/>
      <c r="H112" s="428"/>
      <c r="I112" s="428"/>
      <c r="J112" s="428"/>
      <c r="K112" s="320"/>
      <c r="L112" s="320"/>
      <c r="M112" s="320"/>
      <c r="N112" s="320"/>
      <c r="O112" s="320"/>
      <c r="P112" s="320"/>
      <c r="Q112" s="320"/>
      <c r="R112" s="320"/>
      <c r="S112" s="320"/>
      <c r="T112" s="320"/>
      <c r="U112" s="320"/>
      <c r="V112" s="320"/>
      <c r="W112" s="320"/>
      <c r="X112" s="320"/>
      <c r="Y112" s="320"/>
      <c r="Z112" s="320"/>
      <c r="AA112" s="320"/>
      <c r="AB112" s="320"/>
      <c r="AC112" s="320"/>
      <c r="AD112" s="320"/>
      <c r="AE112" s="8"/>
      <c r="AG112">
        <f t="shared" si="5"/>
        <v>0</v>
      </c>
      <c r="AH112">
        <f t="shared" si="6"/>
        <v>0</v>
      </c>
      <c r="AI112">
        <f t="shared" si="7"/>
        <v>0</v>
      </c>
      <c r="AJ112">
        <f t="shared" si="8"/>
        <v>0</v>
      </c>
      <c r="BP112">
        <f t="shared" si="9"/>
        <v>0</v>
      </c>
    </row>
    <row r="113" spans="1:68" ht="15" customHeight="1">
      <c r="A113" s="110"/>
      <c r="C113" s="64" t="s">
        <v>163</v>
      </c>
      <c r="D113" s="428" t="str">
        <f>IF(CNGE_2023_M1_Secc5!D524="","",CNGE_2023_M1_Secc5!D524)</f>
        <v/>
      </c>
      <c r="E113" s="428"/>
      <c r="F113" s="428"/>
      <c r="G113" s="428"/>
      <c r="H113" s="428"/>
      <c r="I113" s="428"/>
      <c r="J113" s="428"/>
      <c r="K113" s="320"/>
      <c r="L113" s="320"/>
      <c r="M113" s="320"/>
      <c r="N113" s="320"/>
      <c r="O113" s="320"/>
      <c r="P113" s="320"/>
      <c r="Q113" s="320"/>
      <c r="R113" s="320"/>
      <c r="S113" s="320"/>
      <c r="T113" s="320"/>
      <c r="U113" s="320"/>
      <c r="V113" s="320"/>
      <c r="W113" s="320"/>
      <c r="X113" s="320"/>
      <c r="Y113" s="320"/>
      <c r="Z113" s="320"/>
      <c r="AA113" s="320"/>
      <c r="AB113" s="320"/>
      <c r="AC113" s="320"/>
      <c r="AD113" s="320"/>
      <c r="AE113" s="8"/>
      <c r="AG113">
        <f t="shared" si="5"/>
        <v>0</v>
      </c>
      <c r="AH113">
        <f t="shared" si="6"/>
        <v>0</v>
      </c>
      <c r="AI113">
        <f t="shared" si="7"/>
        <v>0</v>
      </c>
      <c r="AJ113">
        <f t="shared" si="8"/>
        <v>0</v>
      </c>
      <c r="BP113">
        <f t="shared" si="9"/>
        <v>0</v>
      </c>
    </row>
    <row r="114" spans="1:68" ht="15" customHeight="1">
      <c r="A114" s="110"/>
      <c r="C114" s="64" t="s">
        <v>164</v>
      </c>
      <c r="D114" s="428" t="str">
        <f>IF(CNGE_2023_M1_Secc5!D525="","",CNGE_2023_M1_Secc5!D525)</f>
        <v/>
      </c>
      <c r="E114" s="428"/>
      <c r="F114" s="428"/>
      <c r="G114" s="428"/>
      <c r="H114" s="428"/>
      <c r="I114" s="428"/>
      <c r="J114" s="428"/>
      <c r="K114" s="320"/>
      <c r="L114" s="320"/>
      <c r="M114" s="320"/>
      <c r="N114" s="320"/>
      <c r="O114" s="320"/>
      <c r="P114" s="320"/>
      <c r="Q114" s="320"/>
      <c r="R114" s="320"/>
      <c r="S114" s="320"/>
      <c r="T114" s="320"/>
      <c r="U114" s="320"/>
      <c r="V114" s="320"/>
      <c r="W114" s="320"/>
      <c r="X114" s="320"/>
      <c r="Y114" s="320"/>
      <c r="Z114" s="320"/>
      <c r="AA114" s="320"/>
      <c r="AB114" s="320"/>
      <c r="AC114" s="320"/>
      <c r="AD114" s="320"/>
      <c r="AE114" s="8"/>
      <c r="AG114">
        <f t="shared" si="5"/>
        <v>0</v>
      </c>
      <c r="AH114">
        <f t="shared" si="6"/>
        <v>0</v>
      </c>
      <c r="AI114">
        <f t="shared" si="7"/>
        <v>0</v>
      </c>
      <c r="AJ114">
        <f t="shared" si="8"/>
        <v>0</v>
      </c>
      <c r="BP114">
        <f t="shared" si="9"/>
        <v>0</v>
      </c>
    </row>
    <row r="115" spans="1:68" ht="15" customHeight="1">
      <c r="A115" s="110"/>
      <c r="C115" s="64" t="s">
        <v>165</v>
      </c>
      <c r="D115" s="428" t="str">
        <f>IF(CNGE_2023_M1_Secc5!D526="","",CNGE_2023_M1_Secc5!D526)</f>
        <v/>
      </c>
      <c r="E115" s="428"/>
      <c r="F115" s="428"/>
      <c r="G115" s="428"/>
      <c r="H115" s="428"/>
      <c r="I115" s="428"/>
      <c r="J115" s="428"/>
      <c r="K115" s="320"/>
      <c r="L115" s="320"/>
      <c r="M115" s="320"/>
      <c r="N115" s="320"/>
      <c r="O115" s="320"/>
      <c r="P115" s="320"/>
      <c r="Q115" s="320"/>
      <c r="R115" s="320"/>
      <c r="S115" s="320"/>
      <c r="T115" s="320"/>
      <c r="U115" s="320"/>
      <c r="V115" s="320"/>
      <c r="W115" s="320"/>
      <c r="X115" s="320"/>
      <c r="Y115" s="320"/>
      <c r="Z115" s="320"/>
      <c r="AA115" s="320"/>
      <c r="AB115" s="320"/>
      <c r="AC115" s="320"/>
      <c r="AD115" s="320"/>
      <c r="AE115" s="8"/>
      <c r="AG115">
        <f t="shared" si="5"/>
        <v>0</v>
      </c>
      <c r="AH115">
        <f t="shared" si="6"/>
        <v>0</v>
      </c>
      <c r="AI115">
        <f t="shared" si="7"/>
        <v>0</v>
      </c>
      <c r="AJ115">
        <f t="shared" si="8"/>
        <v>0</v>
      </c>
      <c r="BP115">
        <f t="shared" si="9"/>
        <v>0</v>
      </c>
    </row>
    <row r="116" spans="1:68" ht="15" customHeight="1">
      <c r="A116" s="110"/>
      <c r="C116" s="64" t="s">
        <v>166</v>
      </c>
      <c r="D116" s="428" t="str">
        <f>IF(CNGE_2023_M1_Secc5!D527="","",CNGE_2023_M1_Secc5!D527)</f>
        <v/>
      </c>
      <c r="E116" s="428"/>
      <c r="F116" s="428"/>
      <c r="G116" s="428"/>
      <c r="H116" s="428"/>
      <c r="I116" s="428"/>
      <c r="J116" s="428"/>
      <c r="K116" s="320"/>
      <c r="L116" s="320"/>
      <c r="M116" s="320"/>
      <c r="N116" s="320"/>
      <c r="O116" s="320"/>
      <c r="P116" s="320"/>
      <c r="Q116" s="320"/>
      <c r="R116" s="320"/>
      <c r="S116" s="320"/>
      <c r="T116" s="320"/>
      <c r="U116" s="320"/>
      <c r="V116" s="320"/>
      <c r="W116" s="320"/>
      <c r="X116" s="320"/>
      <c r="Y116" s="320"/>
      <c r="Z116" s="320"/>
      <c r="AA116" s="320"/>
      <c r="AB116" s="320"/>
      <c r="AC116" s="320"/>
      <c r="AD116" s="320"/>
      <c r="AE116" s="8"/>
      <c r="AG116">
        <f t="shared" si="5"/>
        <v>0</v>
      </c>
      <c r="AH116">
        <f t="shared" si="6"/>
        <v>0</v>
      </c>
      <c r="AI116">
        <f t="shared" si="7"/>
        <v>0</v>
      </c>
      <c r="AJ116">
        <f t="shared" si="8"/>
        <v>0</v>
      </c>
      <c r="BP116">
        <f t="shared" si="9"/>
        <v>0</v>
      </c>
    </row>
    <row r="117" spans="1:68" ht="15" customHeight="1">
      <c r="A117" s="110"/>
      <c r="C117" s="64" t="s">
        <v>167</v>
      </c>
      <c r="D117" s="428" t="str">
        <f>IF(CNGE_2023_M1_Secc5!D528="","",CNGE_2023_M1_Secc5!D528)</f>
        <v/>
      </c>
      <c r="E117" s="428"/>
      <c r="F117" s="428"/>
      <c r="G117" s="428"/>
      <c r="H117" s="428"/>
      <c r="I117" s="428"/>
      <c r="J117" s="428"/>
      <c r="K117" s="320"/>
      <c r="L117" s="320"/>
      <c r="M117" s="320"/>
      <c r="N117" s="320"/>
      <c r="O117" s="320"/>
      <c r="P117" s="320"/>
      <c r="Q117" s="320"/>
      <c r="R117" s="320"/>
      <c r="S117" s="320"/>
      <c r="T117" s="320"/>
      <c r="U117" s="320"/>
      <c r="V117" s="320"/>
      <c r="W117" s="320"/>
      <c r="X117" s="320"/>
      <c r="Y117" s="320"/>
      <c r="Z117" s="320"/>
      <c r="AA117" s="320"/>
      <c r="AB117" s="320"/>
      <c r="AC117" s="320"/>
      <c r="AD117" s="320"/>
      <c r="AE117" s="8"/>
      <c r="AG117">
        <f t="shared" si="5"/>
        <v>0</v>
      </c>
      <c r="AH117">
        <f t="shared" si="6"/>
        <v>0</v>
      </c>
      <c r="AI117">
        <f t="shared" si="7"/>
        <v>0</v>
      </c>
      <c r="AJ117">
        <f t="shared" si="8"/>
        <v>0</v>
      </c>
      <c r="BP117">
        <f t="shared" si="9"/>
        <v>0</v>
      </c>
    </row>
    <row r="118" spans="1:68" ht="15" customHeight="1">
      <c r="A118" s="110"/>
      <c r="C118" s="64" t="s">
        <v>168</v>
      </c>
      <c r="D118" s="428" t="str">
        <f>IF(CNGE_2023_M1_Secc5!D529="","",CNGE_2023_M1_Secc5!D529)</f>
        <v/>
      </c>
      <c r="E118" s="428"/>
      <c r="F118" s="428"/>
      <c r="G118" s="428"/>
      <c r="H118" s="428"/>
      <c r="I118" s="428"/>
      <c r="J118" s="428"/>
      <c r="K118" s="320"/>
      <c r="L118" s="320"/>
      <c r="M118" s="320"/>
      <c r="N118" s="320"/>
      <c r="O118" s="320"/>
      <c r="P118" s="320"/>
      <c r="Q118" s="320"/>
      <c r="R118" s="320"/>
      <c r="S118" s="320"/>
      <c r="T118" s="320"/>
      <c r="U118" s="320"/>
      <c r="V118" s="320"/>
      <c r="W118" s="320"/>
      <c r="X118" s="320"/>
      <c r="Y118" s="320"/>
      <c r="Z118" s="320"/>
      <c r="AA118" s="320"/>
      <c r="AB118" s="320"/>
      <c r="AC118" s="320"/>
      <c r="AD118" s="320"/>
      <c r="AE118" s="8"/>
      <c r="AG118">
        <f t="shared" si="5"/>
        <v>0</v>
      </c>
      <c r="AH118">
        <f t="shared" si="6"/>
        <v>0</v>
      </c>
      <c r="AI118">
        <f t="shared" si="7"/>
        <v>0</v>
      </c>
      <c r="AJ118">
        <f t="shared" si="8"/>
        <v>0</v>
      </c>
      <c r="BP118">
        <f t="shared" si="9"/>
        <v>0</v>
      </c>
    </row>
    <row r="119" spans="1:68" ht="15" customHeight="1">
      <c r="A119" s="110"/>
      <c r="C119" s="64" t="s">
        <v>169</v>
      </c>
      <c r="D119" s="428" t="str">
        <f>IF(CNGE_2023_M1_Secc5!D530="","",CNGE_2023_M1_Secc5!D530)</f>
        <v/>
      </c>
      <c r="E119" s="428"/>
      <c r="F119" s="428"/>
      <c r="G119" s="428"/>
      <c r="H119" s="428"/>
      <c r="I119" s="428"/>
      <c r="J119" s="428"/>
      <c r="K119" s="320"/>
      <c r="L119" s="320"/>
      <c r="M119" s="320"/>
      <c r="N119" s="320"/>
      <c r="O119" s="320"/>
      <c r="P119" s="320"/>
      <c r="Q119" s="320"/>
      <c r="R119" s="320"/>
      <c r="S119" s="320"/>
      <c r="T119" s="320"/>
      <c r="U119" s="320"/>
      <c r="V119" s="320"/>
      <c r="W119" s="320"/>
      <c r="X119" s="320"/>
      <c r="Y119" s="320"/>
      <c r="Z119" s="320"/>
      <c r="AA119" s="320"/>
      <c r="AB119" s="320"/>
      <c r="AC119" s="320"/>
      <c r="AD119" s="320"/>
      <c r="AE119" s="8"/>
      <c r="AG119">
        <f t="shared" si="5"/>
        <v>0</v>
      </c>
      <c r="AH119">
        <f t="shared" si="6"/>
        <v>0</v>
      </c>
      <c r="AI119">
        <f t="shared" si="7"/>
        <v>0</v>
      </c>
      <c r="AJ119">
        <f t="shared" si="8"/>
        <v>0</v>
      </c>
      <c r="BP119">
        <f t="shared" si="9"/>
        <v>0</v>
      </c>
    </row>
    <row r="120" spans="1:68" ht="15" customHeight="1">
      <c r="A120" s="110"/>
      <c r="C120" s="64" t="s">
        <v>170</v>
      </c>
      <c r="D120" s="428" t="str">
        <f>IF(CNGE_2023_M1_Secc5!D531="","",CNGE_2023_M1_Secc5!D531)</f>
        <v/>
      </c>
      <c r="E120" s="428"/>
      <c r="F120" s="428"/>
      <c r="G120" s="428"/>
      <c r="H120" s="428"/>
      <c r="I120" s="428"/>
      <c r="J120" s="428"/>
      <c r="K120" s="320"/>
      <c r="L120" s="320"/>
      <c r="M120" s="320"/>
      <c r="N120" s="320"/>
      <c r="O120" s="320"/>
      <c r="P120" s="320"/>
      <c r="Q120" s="320"/>
      <c r="R120" s="320"/>
      <c r="S120" s="320"/>
      <c r="T120" s="320"/>
      <c r="U120" s="320"/>
      <c r="V120" s="320"/>
      <c r="W120" s="320"/>
      <c r="X120" s="320"/>
      <c r="Y120" s="320"/>
      <c r="Z120" s="320"/>
      <c r="AA120" s="320"/>
      <c r="AB120" s="320"/>
      <c r="AC120" s="320"/>
      <c r="AD120" s="320"/>
      <c r="AE120" s="8"/>
      <c r="AG120">
        <f t="shared" si="5"/>
        <v>0</v>
      </c>
      <c r="AH120">
        <f t="shared" si="6"/>
        <v>0</v>
      </c>
      <c r="AI120">
        <f t="shared" si="7"/>
        <v>0</v>
      </c>
      <c r="AJ120">
        <f t="shared" si="8"/>
        <v>0</v>
      </c>
      <c r="BP120">
        <f t="shared" si="9"/>
        <v>0</v>
      </c>
    </row>
    <row r="121" spans="1:68" ht="15" customHeight="1">
      <c r="A121" s="110"/>
      <c r="C121" s="64" t="s">
        <v>171</v>
      </c>
      <c r="D121" s="428" t="str">
        <f>IF(CNGE_2023_M1_Secc5!D532="","",CNGE_2023_M1_Secc5!D532)</f>
        <v/>
      </c>
      <c r="E121" s="428"/>
      <c r="F121" s="428"/>
      <c r="G121" s="428"/>
      <c r="H121" s="428"/>
      <c r="I121" s="428"/>
      <c r="J121" s="428"/>
      <c r="K121" s="320"/>
      <c r="L121" s="320"/>
      <c r="M121" s="320"/>
      <c r="N121" s="320"/>
      <c r="O121" s="320"/>
      <c r="P121" s="320"/>
      <c r="Q121" s="320"/>
      <c r="R121" s="320"/>
      <c r="S121" s="320"/>
      <c r="T121" s="320"/>
      <c r="U121" s="320"/>
      <c r="V121" s="320"/>
      <c r="W121" s="320"/>
      <c r="X121" s="320"/>
      <c r="Y121" s="320"/>
      <c r="Z121" s="320"/>
      <c r="AA121" s="320"/>
      <c r="AB121" s="320"/>
      <c r="AC121" s="320"/>
      <c r="AD121" s="320"/>
      <c r="AE121" s="8"/>
      <c r="AG121">
        <f t="shared" si="5"/>
        <v>0</v>
      </c>
      <c r="AH121">
        <f t="shared" si="6"/>
        <v>0</v>
      </c>
      <c r="AI121">
        <f t="shared" si="7"/>
        <v>0</v>
      </c>
      <c r="AJ121">
        <f t="shared" si="8"/>
        <v>0</v>
      </c>
      <c r="BP121">
        <f t="shared" si="9"/>
        <v>0</v>
      </c>
    </row>
    <row r="122" spans="1:68" ht="15" customHeight="1">
      <c r="A122" s="110"/>
      <c r="C122" s="131" t="s">
        <v>172</v>
      </c>
      <c r="D122" s="428" t="str">
        <f>IF(CNGE_2023_M1_Secc5!D533="","",CNGE_2023_M1_Secc5!D533)</f>
        <v/>
      </c>
      <c r="E122" s="428"/>
      <c r="F122" s="428"/>
      <c r="G122" s="428"/>
      <c r="H122" s="428"/>
      <c r="I122" s="428"/>
      <c r="J122" s="428"/>
      <c r="K122" s="320"/>
      <c r="L122" s="320"/>
      <c r="M122" s="320"/>
      <c r="N122" s="320"/>
      <c r="O122" s="320"/>
      <c r="P122" s="320"/>
      <c r="Q122" s="320"/>
      <c r="R122" s="320"/>
      <c r="S122" s="320"/>
      <c r="T122" s="320"/>
      <c r="U122" s="320"/>
      <c r="V122" s="320"/>
      <c r="W122" s="320"/>
      <c r="X122" s="320"/>
      <c r="Y122" s="320"/>
      <c r="Z122" s="320"/>
      <c r="AA122" s="320"/>
      <c r="AB122" s="320"/>
      <c r="AC122" s="320"/>
      <c r="AD122" s="320"/>
      <c r="AE122" s="8"/>
      <c r="AG122">
        <f t="shared" si="5"/>
        <v>0</v>
      </c>
      <c r="AH122">
        <f t="shared" si="6"/>
        <v>0</v>
      </c>
      <c r="AI122">
        <f t="shared" si="7"/>
        <v>0</v>
      </c>
      <c r="AJ122">
        <f t="shared" si="8"/>
        <v>0</v>
      </c>
      <c r="BP122">
        <f t="shared" si="9"/>
        <v>0</v>
      </c>
    </row>
    <row r="123" spans="1:68" s="6" customFormat="1" ht="15" customHeight="1">
      <c r="A123" s="8"/>
      <c r="B123" s="8"/>
      <c r="C123" s="143" t="s">
        <v>173</v>
      </c>
      <c r="D123" s="428" t="str">
        <f>IF(CNGE_2023_M1_Secc5!D534="","",CNGE_2023_M1_Secc5!D534)</f>
        <v/>
      </c>
      <c r="E123" s="428"/>
      <c r="F123" s="428"/>
      <c r="G123" s="428"/>
      <c r="H123" s="428"/>
      <c r="I123" s="428"/>
      <c r="J123" s="428"/>
      <c r="K123" s="320"/>
      <c r="L123" s="320"/>
      <c r="M123" s="320"/>
      <c r="N123" s="320"/>
      <c r="O123" s="320"/>
      <c r="P123" s="320"/>
      <c r="Q123" s="320"/>
      <c r="R123" s="320"/>
      <c r="S123" s="320"/>
      <c r="T123" s="320"/>
      <c r="U123" s="320"/>
      <c r="V123" s="320"/>
      <c r="W123" s="320"/>
      <c r="X123" s="320"/>
      <c r="Y123" s="320"/>
      <c r="Z123" s="320"/>
      <c r="AA123" s="320"/>
      <c r="AB123" s="320"/>
      <c r="AC123" s="320"/>
      <c r="AD123" s="320"/>
      <c r="AF123" s="98"/>
      <c r="AG123">
        <f t="shared" si="5"/>
        <v>0</v>
      </c>
      <c r="AH123">
        <f t="shared" si="6"/>
        <v>0</v>
      </c>
      <c r="AI123">
        <f t="shared" si="7"/>
        <v>0</v>
      </c>
      <c r="AJ123">
        <f t="shared" si="8"/>
        <v>0</v>
      </c>
      <c r="BP123">
        <f t="shared" si="9"/>
        <v>0</v>
      </c>
    </row>
    <row r="124" spans="1:68" s="6" customFormat="1" ht="15" customHeight="1">
      <c r="A124" s="8"/>
      <c r="B124" s="8"/>
      <c r="C124" s="143" t="s">
        <v>174</v>
      </c>
      <c r="D124" s="428" t="str">
        <f>IF(CNGE_2023_M1_Secc5!D535="","",CNGE_2023_M1_Secc5!D535)</f>
        <v/>
      </c>
      <c r="E124" s="428"/>
      <c r="F124" s="428"/>
      <c r="G124" s="428"/>
      <c r="H124" s="428"/>
      <c r="I124" s="428"/>
      <c r="J124" s="428"/>
      <c r="K124" s="320"/>
      <c r="L124" s="320"/>
      <c r="M124" s="320"/>
      <c r="N124" s="320"/>
      <c r="O124" s="320"/>
      <c r="P124" s="320"/>
      <c r="Q124" s="320"/>
      <c r="R124" s="320"/>
      <c r="S124" s="320"/>
      <c r="T124" s="320"/>
      <c r="U124" s="320"/>
      <c r="V124" s="320"/>
      <c r="W124" s="320"/>
      <c r="X124" s="320"/>
      <c r="Y124" s="320"/>
      <c r="Z124" s="320"/>
      <c r="AA124" s="320"/>
      <c r="AB124" s="320"/>
      <c r="AC124" s="320"/>
      <c r="AD124" s="320"/>
      <c r="AF124" s="98"/>
      <c r="AG124">
        <f t="shared" si="5"/>
        <v>0</v>
      </c>
      <c r="AH124">
        <f t="shared" si="6"/>
        <v>0</v>
      </c>
      <c r="AI124">
        <f t="shared" si="7"/>
        <v>0</v>
      </c>
      <c r="AJ124">
        <f t="shared" si="8"/>
        <v>0</v>
      </c>
      <c r="BP124">
        <f t="shared" si="9"/>
        <v>0</v>
      </c>
    </row>
    <row r="125" spans="1:68" s="6" customFormat="1" ht="15" customHeight="1">
      <c r="A125" s="8"/>
      <c r="B125" s="8"/>
      <c r="C125" s="143" t="s">
        <v>175</v>
      </c>
      <c r="D125" s="428" t="str">
        <f>IF(CNGE_2023_M1_Secc5!D536="","",CNGE_2023_M1_Secc5!D536)</f>
        <v/>
      </c>
      <c r="E125" s="428"/>
      <c r="F125" s="428"/>
      <c r="G125" s="428"/>
      <c r="H125" s="428"/>
      <c r="I125" s="428"/>
      <c r="J125" s="428"/>
      <c r="K125" s="320"/>
      <c r="L125" s="320"/>
      <c r="M125" s="320"/>
      <c r="N125" s="320"/>
      <c r="O125" s="320"/>
      <c r="P125" s="320"/>
      <c r="Q125" s="320"/>
      <c r="R125" s="320"/>
      <c r="S125" s="320"/>
      <c r="T125" s="320"/>
      <c r="U125" s="320"/>
      <c r="V125" s="320"/>
      <c r="W125" s="320"/>
      <c r="X125" s="320"/>
      <c r="Y125" s="320"/>
      <c r="Z125" s="320"/>
      <c r="AA125" s="320"/>
      <c r="AB125" s="320"/>
      <c r="AC125" s="320"/>
      <c r="AD125" s="320"/>
      <c r="AF125" s="98"/>
      <c r="AG125">
        <f t="shared" si="5"/>
        <v>0</v>
      </c>
      <c r="AH125">
        <f t="shared" si="6"/>
        <v>0</v>
      </c>
      <c r="AI125">
        <f t="shared" si="7"/>
        <v>0</v>
      </c>
      <c r="AJ125">
        <f t="shared" si="8"/>
        <v>0</v>
      </c>
      <c r="BP125">
        <f t="shared" si="9"/>
        <v>0</v>
      </c>
    </row>
    <row r="126" spans="1:68" s="6" customFormat="1" ht="15" customHeight="1">
      <c r="A126" s="8"/>
      <c r="B126" s="8"/>
      <c r="C126" s="143" t="s">
        <v>176</v>
      </c>
      <c r="D126" s="428" t="str">
        <f>IF(CNGE_2023_M1_Secc5!D537="","",CNGE_2023_M1_Secc5!D537)</f>
        <v/>
      </c>
      <c r="E126" s="428"/>
      <c r="F126" s="428"/>
      <c r="G126" s="428"/>
      <c r="H126" s="428"/>
      <c r="I126" s="428"/>
      <c r="J126" s="428"/>
      <c r="K126" s="320"/>
      <c r="L126" s="320"/>
      <c r="M126" s="320"/>
      <c r="N126" s="320"/>
      <c r="O126" s="320"/>
      <c r="P126" s="320"/>
      <c r="Q126" s="320"/>
      <c r="R126" s="320"/>
      <c r="S126" s="320"/>
      <c r="T126" s="320"/>
      <c r="U126" s="320"/>
      <c r="V126" s="320"/>
      <c r="W126" s="320"/>
      <c r="X126" s="320"/>
      <c r="Y126" s="320"/>
      <c r="Z126" s="320"/>
      <c r="AA126" s="320"/>
      <c r="AB126" s="320"/>
      <c r="AC126" s="320"/>
      <c r="AD126" s="320"/>
      <c r="AF126" s="98"/>
      <c r="AG126">
        <f t="shared" si="5"/>
        <v>0</v>
      </c>
      <c r="AH126">
        <f t="shared" si="6"/>
        <v>0</v>
      </c>
      <c r="AI126">
        <f t="shared" si="7"/>
        <v>0</v>
      </c>
      <c r="AJ126">
        <f t="shared" si="8"/>
        <v>0</v>
      </c>
      <c r="BP126">
        <f t="shared" si="9"/>
        <v>0</v>
      </c>
    </row>
    <row r="127" spans="1:68" s="6" customFormat="1" ht="15" customHeight="1">
      <c r="A127" s="8"/>
      <c r="B127" s="8"/>
      <c r="C127" s="143" t="s">
        <v>177</v>
      </c>
      <c r="D127" s="428" t="str">
        <f>IF(CNGE_2023_M1_Secc5!D538="","",CNGE_2023_M1_Secc5!D538)</f>
        <v/>
      </c>
      <c r="E127" s="428"/>
      <c r="F127" s="428"/>
      <c r="G127" s="428"/>
      <c r="H127" s="428"/>
      <c r="I127" s="428"/>
      <c r="J127" s="428"/>
      <c r="K127" s="320"/>
      <c r="L127" s="320"/>
      <c r="M127" s="320"/>
      <c r="N127" s="320"/>
      <c r="O127" s="320"/>
      <c r="P127" s="320"/>
      <c r="Q127" s="320"/>
      <c r="R127" s="320"/>
      <c r="S127" s="320"/>
      <c r="T127" s="320"/>
      <c r="U127" s="320"/>
      <c r="V127" s="320"/>
      <c r="W127" s="320"/>
      <c r="X127" s="320"/>
      <c r="Y127" s="320"/>
      <c r="Z127" s="320"/>
      <c r="AA127" s="320"/>
      <c r="AB127" s="320"/>
      <c r="AC127" s="320"/>
      <c r="AD127" s="320"/>
      <c r="AF127" s="98"/>
      <c r="AG127">
        <f t="shared" si="5"/>
        <v>0</v>
      </c>
      <c r="AH127">
        <f t="shared" si="6"/>
        <v>0</v>
      </c>
      <c r="AI127">
        <f t="shared" si="7"/>
        <v>0</v>
      </c>
      <c r="AJ127">
        <f t="shared" si="8"/>
        <v>0</v>
      </c>
      <c r="BP127">
        <f t="shared" si="9"/>
        <v>0</v>
      </c>
    </row>
    <row r="128" spans="1:68" s="6" customFormat="1" ht="15" customHeight="1">
      <c r="A128" s="8"/>
      <c r="B128" s="8"/>
      <c r="C128" s="143" t="s">
        <v>178</v>
      </c>
      <c r="D128" s="428" t="str">
        <f>IF(CNGE_2023_M1_Secc5!D539="","",CNGE_2023_M1_Secc5!D539)</f>
        <v/>
      </c>
      <c r="E128" s="428"/>
      <c r="F128" s="428"/>
      <c r="G128" s="428"/>
      <c r="H128" s="428"/>
      <c r="I128" s="428"/>
      <c r="J128" s="428"/>
      <c r="K128" s="320"/>
      <c r="L128" s="320"/>
      <c r="M128" s="320"/>
      <c r="N128" s="320"/>
      <c r="O128" s="320"/>
      <c r="P128" s="320"/>
      <c r="Q128" s="320"/>
      <c r="R128" s="320"/>
      <c r="S128" s="320"/>
      <c r="T128" s="320"/>
      <c r="U128" s="320"/>
      <c r="V128" s="320"/>
      <c r="W128" s="320"/>
      <c r="X128" s="320"/>
      <c r="Y128" s="320"/>
      <c r="Z128" s="320"/>
      <c r="AA128" s="320"/>
      <c r="AB128" s="320"/>
      <c r="AC128" s="320"/>
      <c r="AD128" s="320"/>
      <c r="AF128" s="98"/>
      <c r="AG128">
        <f t="shared" si="5"/>
        <v>0</v>
      </c>
      <c r="AH128">
        <f t="shared" si="6"/>
        <v>0</v>
      </c>
      <c r="AI128">
        <f t="shared" si="7"/>
        <v>0</v>
      </c>
      <c r="AJ128">
        <f t="shared" si="8"/>
        <v>0</v>
      </c>
      <c r="BP128">
        <f t="shared" si="9"/>
        <v>0</v>
      </c>
    </row>
    <row r="129" spans="1:68" s="6" customFormat="1" ht="15" customHeight="1">
      <c r="A129" s="8"/>
      <c r="B129" s="8"/>
      <c r="C129" s="143" t="s">
        <v>179</v>
      </c>
      <c r="D129" s="428" t="str">
        <f>IF(CNGE_2023_M1_Secc5!D540="","",CNGE_2023_M1_Secc5!D540)</f>
        <v/>
      </c>
      <c r="E129" s="428"/>
      <c r="F129" s="428"/>
      <c r="G129" s="428"/>
      <c r="H129" s="428"/>
      <c r="I129" s="428"/>
      <c r="J129" s="428"/>
      <c r="K129" s="320"/>
      <c r="L129" s="320"/>
      <c r="M129" s="320"/>
      <c r="N129" s="320"/>
      <c r="O129" s="320"/>
      <c r="P129" s="320"/>
      <c r="Q129" s="320"/>
      <c r="R129" s="320"/>
      <c r="S129" s="320"/>
      <c r="T129" s="320"/>
      <c r="U129" s="320"/>
      <c r="V129" s="320"/>
      <c r="W129" s="320"/>
      <c r="X129" s="320"/>
      <c r="Y129" s="320"/>
      <c r="Z129" s="320"/>
      <c r="AA129" s="320"/>
      <c r="AB129" s="320"/>
      <c r="AC129" s="320"/>
      <c r="AD129" s="320"/>
      <c r="AF129" s="98"/>
      <c r="AG129">
        <f t="shared" si="5"/>
        <v>0</v>
      </c>
      <c r="AH129">
        <f t="shared" si="6"/>
        <v>0</v>
      </c>
      <c r="AI129">
        <f t="shared" si="7"/>
        <v>0</v>
      </c>
      <c r="AJ129">
        <f t="shared" si="8"/>
        <v>0</v>
      </c>
      <c r="BP129">
        <f t="shared" si="9"/>
        <v>0</v>
      </c>
    </row>
    <row r="130" spans="1:68" s="6" customFormat="1" ht="15" customHeight="1">
      <c r="A130" s="8"/>
      <c r="B130" s="8"/>
      <c r="C130" s="143" t="s">
        <v>180</v>
      </c>
      <c r="D130" s="428" t="str">
        <f>IF(CNGE_2023_M1_Secc5!D541="","",CNGE_2023_M1_Secc5!D541)</f>
        <v/>
      </c>
      <c r="E130" s="428"/>
      <c r="F130" s="428"/>
      <c r="G130" s="428"/>
      <c r="H130" s="428"/>
      <c r="I130" s="428"/>
      <c r="J130" s="428"/>
      <c r="K130" s="320"/>
      <c r="L130" s="320"/>
      <c r="M130" s="320"/>
      <c r="N130" s="320"/>
      <c r="O130" s="320"/>
      <c r="P130" s="320"/>
      <c r="Q130" s="320"/>
      <c r="R130" s="320"/>
      <c r="S130" s="320"/>
      <c r="T130" s="320"/>
      <c r="U130" s="320"/>
      <c r="V130" s="320"/>
      <c r="W130" s="320"/>
      <c r="X130" s="320"/>
      <c r="Y130" s="320"/>
      <c r="Z130" s="320"/>
      <c r="AA130" s="320"/>
      <c r="AB130" s="320"/>
      <c r="AC130" s="320"/>
      <c r="AD130" s="320"/>
      <c r="AF130" s="98"/>
      <c r="AG130">
        <f t="shared" si="5"/>
        <v>0</v>
      </c>
      <c r="AH130">
        <f t="shared" si="6"/>
        <v>0</v>
      </c>
      <c r="AI130">
        <f t="shared" si="7"/>
        <v>0</v>
      </c>
      <c r="AJ130">
        <f t="shared" si="8"/>
        <v>0</v>
      </c>
      <c r="BP130">
        <f t="shared" si="9"/>
        <v>0</v>
      </c>
    </row>
    <row r="131" spans="1:68" s="6" customFormat="1" ht="15" customHeight="1">
      <c r="A131" s="8"/>
      <c r="B131" s="8"/>
      <c r="C131" s="143" t="s">
        <v>181</v>
      </c>
      <c r="D131" s="428" t="str">
        <f>IF(CNGE_2023_M1_Secc5!D542="","",CNGE_2023_M1_Secc5!D542)</f>
        <v/>
      </c>
      <c r="E131" s="428"/>
      <c r="F131" s="428"/>
      <c r="G131" s="428"/>
      <c r="H131" s="428"/>
      <c r="I131" s="428"/>
      <c r="J131" s="428"/>
      <c r="K131" s="320"/>
      <c r="L131" s="320"/>
      <c r="M131" s="320"/>
      <c r="N131" s="320"/>
      <c r="O131" s="320"/>
      <c r="P131" s="320"/>
      <c r="Q131" s="320"/>
      <c r="R131" s="320"/>
      <c r="S131" s="320"/>
      <c r="T131" s="320"/>
      <c r="U131" s="320"/>
      <c r="V131" s="320"/>
      <c r="W131" s="320"/>
      <c r="X131" s="320"/>
      <c r="Y131" s="320"/>
      <c r="Z131" s="320"/>
      <c r="AA131" s="320"/>
      <c r="AB131" s="320"/>
      <c r="AC131" s="320"/>
      <c r="AD131" s="320"/>
      <c r="AF131" s="98"/>
      <c r="AG131">
        <f t="shared" si="5"/>
        <v>0</v>
      </c>
      <c r="AH131">
        <f t="shared" si="6"/>
        <v>0</v>
      </c>
      <c r="AI131">
        <f t="shared" si="7"/>
        <v>0</v>
      </c>
      <c r="AJ131">
        <f t="shared" si="8"/>
        <v>0</v>
      </c>
      <c r="BP131">
        <f t="shared" si="9"/>
        <v>0</v>
      </c>
    </row>
    <row r="132" spans="1:68" s="6" customFormat="1" ht="15" customHeight="1">
      <c r="A132" s="8"/>
      <c r="B132" s="8"/>
      <c r="C132" s="143" t="s">
        <v>182</v>
      </c>
      <c r="D132" s="428" t="str">
        <f>IF(CNGE_2023_M1_Secc5!D543="","",CNGE_2023_M1_Secc5!D543)</f>
        <v/>
      </c>
      <c r="E132" s="428"/>
      <c r="F132" s="428"/>
      <c r="G132" s="428"/>
      <c r="H132" s="428"/>
      <c r="I132" s="428"/>
      <c r="J132" s="428"/>
      <c r="K132" s="320"/>
      <c r="L132" s="320"/>
      <c r="M132" s="320"/>
      <c r="N132" s="320"/>
      <c r="O132" s="320"/>
      <c r="P132" s="320"/>
      <c r="Q132" s="320"/>
      <c r="R132" s="320"/>
      <c r="S132" s="320"/>
      <c r="T132" s="320"/>
      <c r="U132" s="320"/>
      <c r="V132" s="320"/>
      <c r="W132" s="320"/>
      <c r="X132" s="320"/>
      <c r="Y132" s="320"/>
      <c r="Z132" s="320"/>
      <c r="AA132" s="320"/>
      <c r="AB132" s="320"/>
      <c r="AC132" s="320"/>
      <c r="AD132" s="320"/>
      <c r="AF132" s="98"/>
      <c r="AG132">
        <f t="shared" si="5"/>
        <v>0</v>
      </c>
      <c r="AH132">
        <f t="shared" si="6"/>
        <v>0</v>
      </c>
      <c r="AI132">
        <f t="shared" si="7"/>
        <v>0</v>
      </c>
      <c r="AJ132">
        <f t="shared" si="8"/>
        <v>0</v>
      </c>
      <c r="BP132">
        <f t="shared" si="9"/>
        <v>0</v>
      </c>
    </row>
    <row r="133" spans="1:68" s="6" customFormat="1" ht="15" customHeight="1">
      <c r="A133" s="8"/>
      <c r="B133" s="8"/>
      <c r="C133" s="143" t="s">
        <v>183</v>
      </c>
      <c r="D133" s="428" t="str">
        <f>IF(CNGE_2023_M1_Secc5!D544="","",CNGE_2023_M1_Secc5!D544)</f>
        <v/>
      </c>
      <c r="E133" s="428"/>
      <c r="F133" s="428"/>
      <c r="G133" s="428"/>
      <c r="H133" s="428"/>
      <c r="I133" s="428"/>
      <c r="J133" s="428"/>
      <c r="K133" s="320"/>
      <c r="L133" s="320"/>
      <c r="M133" s="320"/>
      <c r="N133" s="320"/>
      <c r="O133" s="320"/>
      <c r="P133" s="320"/>
      <c r="Q133" s="320"/>
      <c r="R133" s="320"/>
      <c r="S133" s="320"/>
      <c r="T133" s="320"/>
      <c r="U133" s="320"/>
      <c r="V133" s="320"/>
      <c r="W133" s="320"/>
      <c r="X133" s="320"/>
      <c r="Y133" s="320"/>
      <c r="Z133" s="320"/>
      <c r="AA133" s="320"/>
      <c r="AB133" s="320"/>
      <c r="AC133" s="320"/>
      <c r="AD133" s="320"/>
      <c r="AF133" s="98"/>
      <c r="AG133">
        <f t="shared" si="5"/>
        <v>0</v>
      </c>
      <c r="AH133">
        <f t="shared" si="6"/>
        <v>0</v>
      </c>
      <c r="AI133">
        <f t="shared" si="7"/>
        <v>0</v>
      </c>
      <c r="AJ133">
        <f t="shared" si="8"/>
        <v>0</v>
      </c>
      <c r="BP133">
        <f t="shared" si="9"/>
        <v>0</v>
      </c>
    </row>
    <row r="134" spans="1:68" s="6" customFormat="1" ht="15" customHeight="1">
      <c r="A134" s="8"/>
      <c r="B134" s="8"/>
      <c r="C134" s="143" t="s">
        <v>184</v>
      </c>
      <c r="D134" s="428" t="str">
        <f>IF(CNGE_2023_M1_Secc5!D545="","",CNGE_2023_M1_Secc5!D545)</f>
        <v/>
      </c>
      <c r="E134" s="428"/>
      <c r="F134" s="428"/>
      <c r="G134" s="428"/>
      <c r="H134" s="428"/>
      <c r="I134" s="428"/>
      <c r="J134" s="428"/>
      <c r="K134" s="320"/>
      <c r="L134" s="320"/>
      <c r="M134" s="320"/>
      <c r="N134" s="320"/>
      <c r="O134" s="320"/>
      <c r="P134" s="320"/>
      <c r="Q134" s="320"/>
      <c r="R134" s="320"/>
      <c r="S134" s="320"/>
      <c r="T134" s="320"/>
      <c r="U134" s="320"/>
      <c r="V134" s="320"/>
      <c r="W134" s="320"/>
      <c r="X134" s="320"/>
      <c r="Y134" s="320"/>
      <c r="Z134" s="320"/>
      <c r="AA134" s="320"/>
      <c r="AB134" s="320"/>
      <c r="AC134" s="320"/>
      <c r="AD134" s="320"/>
      <c r="AF134" s="98"/>
      <c r="AG134">
        <f t="shared" si="5"/>
        <v>0</v>
      </c>
      <c r="AH134">
        <f t="shared" si="6"/>
        <v>0</v>
      </c>
      <c r="AI134">
        <f t="shared" si="7"/>
        <v>0</v>
      </c>
      <c r="AJ134">
        <f t="shared" si="8"/>
        <v>0</v>
      </c>
      <c r="BP134">
        <f t="shared" si="9"/>
        <v>0</v>
      </c>
    </row>
    <row r="135" spans="1:68" s="6" customFormat="1" ht="15" customHeight="1">
      <c r="A135" s="8"/>
      <c r="B135" s="8"/>
      <c r="C135" s="143" t="s">
        <v>185</v>
      </c>
      <c r="D135" s="428" t="str">
        <f>IF(CNGE_2023_M1_Secc5!D546="","",CNGE_2023_M1_Secc5!D546)</f>
        <v/>
      </c>
      <c r="E135" s="428"/>
      <c r="F135" s="428"/>
      <c r="G135" s="428"/>
      <c r="H135" s="428"/>
      <c r="I135" s="428"/>
      <c r="J135" s="428"/>
      <c r="K135" s="320"/>
      <c r="L135" s="320"/>
      <c r="M135" s="320"/>
      <c r="N135" s="320"/>
      <c r="O135" s="320"/>
      <c r="P135" s="320"/>
      <c r="Q135" s="320"/>
      <c r="R135" s="320"/>
      <c r="S135" s="320"/>
      <c r="T135" s="320"/>
      <c r="U135" s="320"/>
      <c r="V135" s="320"/>
      <c r="W135" s="320"/>
      <c r="X135" s="320"/>
      <c r="Y135" s="320"/>
      <c r="Z135" s="320"/>
      <c r="AA135" s="320"/>
      <c r="AB135" s="320"/>
      <c r="AC135" s="320"/>
      <c r="AD135" s="320"/>
      <c r="AF135" s="98"/>
      <c r="AG135">
        <f t="shared" si="5"/>
        <v>0</v>
      </c>
      <c r="AH135">
        <f t="shared" si="6"/>
        <v>0</v>
      </c>
      <c r="AI135">
        <f t="shared" si="7"/>
        <v>0</v>
      </c>
      <c r="AJ135">
        <f t="shared" si="8"/>
        <v>0</v>
      </c>
      <c r="BP135">
        <f t="shared" si="9"/>
        <v>0</v>
      </c>
    </row>
    <row r="136" spans="1:68" s="6" customFormat="1" ht="15" customHeight="1">
      <c r="A136" s="8"/>
      <c r="B136" s="8"/>
      <c r="C136" s="143" t="s">
        <v>186</v>
      </c>
      <c r="D136" s="428" t="str">
        <f>IF(CNGE_2023_M1_Secc5!D547="","",CNGE_2023_M1_Secc5!D547)</f>
        <v/>
      </c>
      <c r="E136" s="428"/>
      <c r="F136" s="428"/>
      <c r="G136" s="428"/>
      <c r="H136" s="428"/>
      <c r="I136" s="428"/>
      <c r="J136" s="428"/>
      <c r="K136" s="320"/>
      <c r="L136" s="320"/>
      <c r="M136" s="320"/>
      <c r="N136" s="320"/>
      <c r="O136" s="320"/>
      <c r="P136" s="320"/>
      <c r="Q136" s="320"/>
      <c r="R136" s="320"/>
      <c r="S136" s="320"/>
      <c r="T136" s="320"/>
      <c r="U136" s="320"/>
      <c r="V136" s="320"/>
      <c r="W136" s="320"/>
      <c r="X136" s="320"/>
      <c r="Y136" s="320"/>
      <c r="Z136" s="320"/>
      <c r="AA136" s="320"/>
      <c r="AB136" s="320"/>
      <c r="AC136" s="320"/>
      <c r="AD136" s="320"/>
      <c r="AF136" s="98"/>
      <c r="AG136">
        <f t="shared" si="5"/>
        <v>0</v>
      </c>
      <c r="AH136">
        <f t="shared" si="6"/>
        <v>0</v>
      </c>
      <c r="AI136">
        <f t="shared" si="7"/>
        <v>0</v>
      </c>
      <c r="AJ136">
        <f t="shared" si="8"/>
        <v>0</v>
      </c>
      <c r="BP136">
        <f t="shared" si="9"/>
        <v>0</v>
      </c>
    </row>
    <row r="137" spans="1:68" s="6" customFormat="1" ht="15" customHeight="1">
      <c r="A137" s="8"/>
      <c r="B137" s="8"/>
      <c r="C137" s="143" t="s">
        <v>187</v>
      </c>
      <c r="D137" s="428" t="str">
        <f>IF(CNGE_2023_M1_Secc5!D548="","",CNGE_2023_M1_Secc5!D548)</f>
        <v/>
      </c>
      <c r="E137" s="428"/>
      <c r="F137" s="428"/>
      <c r="G137" s="428"/>
      <c r="H137" s="428"/>
      <c r="I137" s="428"/>
      <c r="J137" s="428"/>
      <c r="K137" s="320"/>
      <c r="L137" s="320"/>
      <c r="M137" s="320"/>
      <c r="N137" s="320"/>
      <c r="O137" s="320"/>
      <c r="P137" s="320"/>
      <c r="Q137" s="320"/>
      <c r="R137" s="320"/>
      <c r="S137" s="320"/>
      <c r="T137" s="320"/>
      <c r="U137" s="320"/>
      <c r="V137" s="320"/>
      <c r="W137" s="320"/>
      <c r="X137" s="320"/>
      <c r="Y137" s="320"/>
      <c r="Z137" s="320"/>
      <c r="AA137" s="320"/>
      <c r="AB137" s="320"/>
      <c r="AC137" s="320"/>
      <c r="AD137" s="320"/>
      <c r="AF137" s="98"/>
      <c r="AG137">
        <f t="shared" si="5"/>
        <v>0</v>
      </c>
      <c r="AH137">
        <f t="shared" si="6"/>
        <v>0</v>
      </c>
      <c r="AI137">
        <f t="shared" si="7"/>
        <v>0</v>
      </c>
      <c r="AJ137">
        <f t="shared" si="8"/>
        <v>0</v>
      </c>
      <c r="BP137">
        <f t="shared" si="9"/>
        <v>0</v>
      </c>
    </row>
    <row r="138" spans="1:68" s="6" customFormat="1" ht="15" customHeight="1">
      <c r="A138" s="8"/>
      <c r="B138" s="8"/>
      <c r="C138" s="143" t="s">
        <v>188</v>
      </c>
      <c r="D138" s="428" t="str">
        <f>IF(CNGE_2023_M1_Secc5!D549="","",CNGE_2023_M1_Secc5!D549)</f>
        <v/>
      </c>
      <c r="E138" s="428"/>
      <c r="F138" s="428"/>
      <c r="G138" s="428"/>
      <c r="H138" s="428"/>
      <c r="I138" s="428"/>
      <c r="J138" s="428"/>
      <c r="K138" s="320"/>
      <c r="L138" s="320"/>
      <c r="M138" s="320"/>
      <c r="N138" s="320"/>
      <c r="O138" s="320"/>
      <c r="P138" s="320"/>
      <c r="Q138" s="320"/>
      <c r="R138" s="320"/>
      <c r="S138" s="320"/>
      <c r="T138" s="320"/>
      <c r="U138" s="320"/>
      <c r="V138" s="320"/>
      <c r="W138" s="320"/>
      <c r="X138" s="320"/>
      <c r="Y138" s="320"/>
      <c r="Z138" s="320"/>
      <c r="AA138" s="320"/>
      <c r="AB138" s="320"/>
      <c r="AC138" s="320"/>
      <c r="AD138" s="320"/>
      <c r="AF138" s="98"/>
      <c r="AG138">
        <f t="shared" si="5"/>
        <v>0</v>
      </c>
      <c r="AH138">
        <f t="shared" si="6"/>
        <v>0</v>
      </c>
      <c r="AI138">
        <f t="shared" si="7"/>
        <v>0</v>
      </c>
      <c r="AJ138">
        <f t="shared" si="8"/>
        <v>0</v>
      </c>
      <c r="BP138">
        <f t="shared" si="9"/>
        <v>0</v>
      </c>
    </row>
    <row r="139" spans="1:68" s="6" customFormat="1" ht="15" customHeight="1">
      <c r="A139" s="8"/>
      <c r="B139" s="8"/>
      <c r="C139" s="143" t="s">
        <v>189</v>
      </c>
      <c r="D139" s="428" t="str">
        <f>IF(CNGE_2023_M1_Secc5!D550="","",CNGE_2023_M1_Secc5!D550)</f>
        <v/>
      </c>
      <c r="E139" s="428"/>
      <c r="F139" s="428"/>
      <c r="G139" s="428"/>
      <c r="H139" s="428"/>
      <c r="I139" s="428"/>
      <c r="J139" s="428"/>
      <c r="K139" s="320"/>
      <c r="L139" s="320"/>
      <c r="M139" s="320"/>
      <c r="N139" s="320"/>
      <c r="O139" s="320"/>
      <c r="P139" s="320"/>
      <c r="Q139" s="320"/>
      <c r="R139" s="320"/>
      <c r="S139" s="320"/>
      <c r="T139" s="320"/>
      <c r="U139" s="320"/>
      <c r="V139" s="320"/>
      <c r="W139" s="320"/>
      <c r="X139" s="320"/>
      <c r="Y139" s="320"/>
      <c r="Z139" s="320"/>
      <c r="AA139" s="320"/>
      <c r="AB139" s="320"/>
      <c r="AC139" s="320"/>
      <c r="AD139" s="320"/>
      <c r="AF139" s="98"/>
      <c r="AG139">
        <f t="shared" si="5"/>
        <v>0</v>
      </c>
      <c r="AH139">
        <f t="shared" si="6"/>
        <v>0</v>
      </c>
      <c r="AI139">
        <f t="shared" si="7"/>
        <v>0</v>
      </c>
      <c r="AJ139">
        <f t="shared" si="8"/>
        <v>0</v>
      </c>
      <c r="BP139">
        <f t="shared" si="9"/>
        <v>0</v>
      </c>
    </row>
    <row r="140" spans="1:68" s="6" customFormat="1" ht="15" customHeight="1">
      <c r="A140" s="8"/>
      <c r="B140" s="8"/>
      <c r="C140" s="143" t="s">
        <v>190</v>
      </c>
      <c r="D140" s="428" t="str">
        <f>IF(CNGE_2023_M1_Secc5!D551="","",CNGE_2023_M1_Secc5!D551)</f>
        <v/>
      </c>
      <c r="E140" s="428"/>
      <c r="F140" s="428"/>
      <c r="G140" s="428"/>
      <c r="H140" s="428"/>
      <c r="I140" s="428"/>
      <c r="J140" s="428"/>
      <c r="K140" s="320"/>
      <c r="L140" s="320"/>
      <c r="M140" s="320"/>
      <c r="N140" s="320"/>
      <c r="O140" s="320"/>
      <c r="P140" s="320"/>
      <c r="Q140" s="320"/>
      <c r="R140" s="320"/>
      <c r="S140" s="320"/>
      <c r="T140" s="320"/>
      <c r="U140" s="320"/>
      <c r="V140" s="320"/>
      <c r="W140" s="320"/>
      <c r="X140" s="320"/>
      <c r="Y140" s="320"/>
      <c r="Z140" s="320"/>
      <c r="AA140" s="320"/>
      <c r="AB140" s="320"/>
      <c r="AC140" s="320"/>
      <c r="AD140" s="320"/>
      <c r="AF140" s="98"/>
      <c r="AG140">
        <f t="shared" si="5"/>
        <v>0</v>
      </c>
      <c r="AH140">
        <f t="shared" si="6"/>
        <v>0</v>
      </c>
      <c r="AI140">
        <f t="shared" si="7"/>
        <v>0</v>
      </c>
      <c r="AJ140">
        <f t="shared" si="8"/>
        <v>0</v>
      </c>
      <c r="BP140">
        <f t="shared" si="9"/>
        <v>0</v>
      </c>
    </row>
    <row r="141" spans="1:68" s="6" customFormat="1" ht="15" customHeight="1">
      <c r="A141" s="8"/>
      <c r="B141" s="8"/>
      <c r="C141" s="143" t="s">
        <v>191</v>
      </c>
      <c r="D141" s="428" t="str">
        <f>IF(CNGE_2023_M1_Secc5!D552="","",CNGE_2023_M1_Secc5!D552)</f>
        <v/>
      </c>
      <c r="E141" s="428"/>
      <c r="F141" s="428"/>
      <c r="G141" s="428"/>
      <c r="H141" s="428"/>
      <c r="I141" s="428"/>
      <c r="J141" s="428"/>
      <c r="K141" s="320"/>
      <c r="L141" s="320"/>
      <c r="M141" s="320"/>
      <c r="N141" s="320"/>
      <c r="O141" s="320"/>
      <c r="P141" s="320"/>
      <c r="Q141" s="320"/>
      <c r="R141" s="320"/>
      <c r="S141" s="320"/>
      <c r="T141" s="320"/>
      <c r="U141" s="320"/>
      <c r="V141" s="320"/>
      <c r="W141" s="320"/>
      <c r="X141" s="320"/>
      <c r="Y141" s="320"/>
      <c r="Z141" s="320"/>
      <c r="AA141" s="320"/>
      <c r="AB141" s="320"/>
      <c r="AC141" s="320"/>
      <c r="AD141" s="320"/>
      <c r="AF141" s="98"/>
      <c r="AG141">
        <f t="shared" si="5"/>
        <v>0</v>
      </c>
      <c r="AH141">
        <f t="shared" si="6"/>
        <v>0</v>
      </c>
      <c r="AI141">
        <f t="shared" si="7"/>
        <v>0</v>
      </c>
      <c r="AJ141">
        <f t="shared" si="8"/>
        <v>0</v>
      </c>
      <c r="BP141">
        <f t="shared" si="9"/>
        <v>0</v>
      </c>
    </row>
    <row r="142" spans="1:68" s="6" customFormat="1" ht="15" customHeight="1">
      <c r="A142" s="8"/>
      <c r="B142" s="8"/>
      <c r="C142" s="143" t="s">
        <v>192</v>
      </c>
      <c r="D142" s="428" t="str">
        <f>IF(CNGE_2023_M1_Secc5!D553="","",CNGE_2023_M1_Secc5!D553)</f>
        <v/>
      </c>
      <c r="E142" s="428"/>
      <c r="F142" s="428"/>
      <c r="G142" s="428"/>
      <c r="H142" s="428"/>
      <c r="I142" s="428"/>
      <c r="J142" s="428"/>
      <c r="K142" s="320"/>
      <c r="L142" s="320"/>
      <c r="M142" s="320"/>
      <c r="N142" s="320"/>
      <c r="O142" s="320"/>
      <c r="P142" s="320"/>
      <c r="Q142" s="320"/>
      <c r="R142" s="320"/>
      <c r="S142" s="320"/>
      <c r="T142" s="320"/>
      <c r="U142" s="320"/>
      <c r="V142" s="320"/>
      <c r="W142" s="320"/>
      <c r="X142" s="320"/>
      <c r="Y142" s="320"/>
      <c r="Z142" s="320"/>
      <c r="AA142" s="320"/>
      <c r="AB142" s="320"/>
      <c r="AC142" s="320"/>
      <c r="AD142" s="320"/>
      <c r="AF142" s="98"/>
      <c r="AG142">
        <f t="shared" si="5"/>
        <v>0</v>
      </c>
      <c r="AH142">
        <f t="shared" si="6"/>
        <v>0</v>
      </c>
      <c r="AI142">
        <f t="shared" si="7"/>
        <v>0</v>
      </c>
      <c r="AJ142">
        <f t="shared" si="8"/>
        <v>0</v>
      </c>
      <c r="BP142">
        <f t="shared" si="9"/>
        <v>0</v>
      </c>
    </row>
    <row r="143" spans="1:68" s="6" customFormat="1" ht="15" customHeight="1">
      <c r="A143" s="8"/>
      <c r="B143" s="8"/>
      <c r="C143" s="144"/>
      <c r="D143" s="11"/>
      <c r="E143" s="11"/>
      <c r="F143" s="11"/>
      <c r="G143" s="11"/>
      <c r="H143" s="11"/>
      <c r="I143" s="11"/>
      <c r="J143" s="11"/>
      <c r="K143" s="114"/>
      <c r="L143" s="145" t="s">
        <v>193</v>
      </c>
      <c r="M143" s="263">
        <f>IF(AND(SUM(M23:O142)=0,COUNTIF(M23:O142,"NS")&gt;0),"NS",
IF(AND(SUM(M23:O142)=0,COUNTIF(M23:O142,0)&gt;0),0,
IF(AND(SUM(M23:O142)=0,COUNTIF(M23:O142,"NA")&gt;0),"NA",
SUM(M23:O142))))</f>
        <v>0</v>
      </c>
      <c r="N143" s="263"/>
      <c r="O143" s="263"/>
      <c r="P143" s="263">
        <f>IF(AND(SUM(P23:R142)=0,COUNTIF(P23:R142,"NS")&gt;0),"NS",
IF(AND(SUM(P23:R142)=0,COUNTIF(P23:R142,0)&gt;0),0,
IF(AND(SUM(P23:R142)=0,COUNTIF(P23:R142,"NA")&gt;0),"NA",
SUM(P23:R142))))</f>
        <v>0</v>
      </c>
      <c r="Q143" s="263"/>
      <c r="R143" s="263"/>
      <c r="S143" s="263">
        <f>IF(AND(SUM(S23:U142)=0,COUNTIF(S23:U142,"NS")&gt;0),"NS",
IF(AND(SUM(S23:U142)=0,COUNTIF(S23:U142,0)&gt;0),0,
IF(AND(SUM(S23:U142)=0,COUNTIF(S23:U142,"NA")&gt;0),"NA",
SUM(S23:U142))))</f>
        <v>0</v>
      </c>
      <c r="T143" s="263"/>
      <c r="U143" s="263"/>
      <c r="V143" s="263">
        <f>IF(AND(SUM(V23:X142)=0,COUNTIF(V23:X142,"NS")&gt;0),"NS",
IF(AND(SUM(V23:X142)=0,COUNTIF(V23:X142,0)&gt;0),0,
IF(AND(SUM(V23:X142)=0,COUNTIF(V23:X142,"NA")&gt;0),"NA",
SUM(V23:X142))))</f>
        <v>0</v>
      </c>
      <c r="W143" s="263"/>
      <c r="X143" s="263"/>
      <c r="Y143" s="263">
        <f>IF(AND(SUM(Y23:AA142)=0,COUNTIF(Y23:AA142,"NS")&gt;0),"NS",
IF(AND(SUM(Y23:AA142)=0,COUNTIF(Y23:AA142,0)&gt;0),0,
IF(AND(SUM(Y23:AA142)=0,COUNTIF(Y23:AA142,"NA")&gt;0),"NA",
SUM(Y23:AA142))))</f>
        <v>0</v>
      </c>
      <c r="Z143" s="263"/>
      <c r="AA143" s="263"/>
      <c r="AB143" s="263">
        <f>IF(AND(SUM(AB23:AD142)=0,COUNTIF(AB23:AD142,"NS")&gt;0),"NS",
IF(AND(SUM(AB23:AD142)=0,COUNTIF(AB23:AD142,0)&gt;0),0,
IF(AND(SUM(AB23:AD142)=0,COUNTIF(AB23:AD142,"NA")&gt;0),"NA",
SUM(AB23:AD142))))</f>
        <v>0</v>
      </c>
      <c r="AC143" s="263"/>
      <c r="AD143" s="263"/>
      <c r="AF143" s="98"/>
      <c r="AJ143" s="146">
        <f>SUM(AJ23:AJ142)</f>
        <v>0</v>
      </c>
      <c r="BP143" s="146">
        <f>SUM(BP23:BP142)</f>
        <v>0</v>
      </c>
    </row>
    <row r="144" spans="1:68" ht="15" customHeight="1">
      <c r="A144" s="110"/>
      <c r="B144" s="8"/>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8"/>
    </row>
    <row r="145" spans="1:31" ht="24" customHeight="1">
      <c r="A145" s="110"/>
      <c r="B145" s="8"/>
      <c r="C145" s="285" t="s">
        <v>194</v>
      </c>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8"/>
    </row>
    <row r="146" spans="1:31" ht="60" customHeight="1">
      <c r="C146" s="367"/>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369"/>
    </row>
    <row r="147" spans="1:31" ht="15" customHeight="1"/>
    <row r="148" spans="1:31" ht="15" customHeight="1">
      <c r="B148" s="283" t="str">
        <f>IF(AJ143=0,"","Error: verificar sumas por fila.")</f>
        <v/>
      </c>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row>
    <row r="149" spans="1:31" ht="15" customHeight="1">
      <c r="B149" s="283" t="str">
        <f>IF(BN24=0,"","Error: verificar la consistencia con la pregunta 5.8.")</f>
        <v/>
      </c>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row>
    <row r="150" spans="1:31" ht="15" customHeight="1">
      <c r="B150" s="315" t="str">
        <f>IF(BP143=0,"","Error: debe completar toda la información requerida.")</f>
        <v/>
      </c>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row>
    <row r="151" spans="1:31" ht="15" customHeight="1"/>
    <row r="152" spans="1:31" ht="15" customHeight="1"/>
  </sheetData>
  <sheetProtection algorithmName="SHA-512" hashValue="f6rNS1Ic1D9s+m5XlR9NoIncPQqf5/OPFQvWihSzbl8cTuajftAKxIhf8N/NLMtlwIon6IhjT5oR1U9VL7ymIw==" saltValue="ilX8Z/4seOOvHKPe+899cA==" spinCount="100000" sheet="1" objects="1" scenarios="1"/>
  <mergeCells count="994">
    <mergeCell ref="B148:AD148"/>
    <mergeCell ref="B149:AD149"/>
    <mergeCell ref="B150:AD150"/>
    <mergeCell ref="S138:U138"/>
    <mergeCell ref="V138:X138"/>
    <mergeCell ref="Y138:AA138"/>
    <mergeCell ref="Y141:AA141"/>
    <mergeCell ref="AB141:AD141"/>
    <mergeCell ref="S134:U134"/>
    <mergeCell ref="V134:X134"/>
    <mergeCell ref="Y134:AA134"/>
    <mergeCell ref="AB134:AD134"/>
    <mergeCell ref="AB139:AD139"/>
    <mergeCell ref="S135:U135"/>
    <mergeCell ref="V135:X135"/>
    <mergeCell ref="Y135:AA135"/>
    <mergeCell ref="AB135:AD135"/>
    <mergeCell ref="S136:U136"/>
    <mergeCell ref="V136:X136"/>
    <mergeCell ref="Y136:AA136"/>
    <mergeCell ref="AB136:AD136"/>
    <mergeCell ref="D140:J140"/>
    <mergeCell ref="K140:L140"/>
    <mergeCell ref="M140:O140"/>
    <mergeCell ref="P140:R140"/>
    <mergeCell ref="S140:U140"/>
    <mergeCell ref="V140:X140"/>
    <mergeCell ref="Y140:AA140"/>
    <mergeCell ref="AB140:AD140"/>
    <mergeCell ref="D137:J137"/>
    <mergeCell ref="K137:L137"/>
    <mergeCell ref="D139:J139"/>
    <mergeCell ref="K139:L139"/>
    <mergeCell ref="M139:O139"/>
    <mergeCell ref="P139:R139"/>
    <mergeCell ref="S139:U139"/>
    <mergeCell ref="V139:X139"/>
    <mergeCell ref="Y139:AA139"/>
    <mergeCell ref="S137:U137"/>
    <mergeCell ref="V137:X137"/>
    <mergeCell ref="Y137:AA137"/>
    <mergeCell ref="AB137:AD137"/>
    <mergeCell ref="K138:L138"/>
    <mergeCell ref="M138:O138"/>
    <mergeCell ref="P138:R138"/>
    <mergeCell ref="D126:J126"/>
    <mergeCell ref="K126:L126"/>
    <mergeCell ref="M126:O126"/>
    <mergeCell ref="P126:R126"/>
    <mergeCell ref="D127:J127"/>
    <mergeCell ref="K127:L127"/>
    <mergeCell ref="AB138:AD138"/>
    <mergeCell ref="P143:R143"/>
    <mergeCell ref="S143:U143"/>
    <mergeCell ref="V143:X143"/>
    <mergeCell ref="Y143:AA143"/>
    <mergeCell ref="AB143:AD143"/>
    <mergeCell ref="M131:O131"/>
    <mergeCell ref="P131:R131"/>
    <mergeCell ref="S131:U131"/>
    <mergeCell ref="V131:X131"/>
    <mergeCell ref="Y131:AA131"/>
    <mergeCell ref="AB131:AD131"/>
    <mergeCell ref="S142:U142"/>
    <mergeCell ref="V142:X142"/>
    <mergeCell ref="Y142:AA142"/>
    <mergeCell ref="AB142:AD142"/>
    <mergeCell ref="S141:U141"/>
    <mergeCell ref="V141:X141"/>
    <mergeCell ref="S132:U132"/>
    <mergeCell ref="V132:X132"/>
    <mergeCell ref="Y132:AA132"/>
    <mergeCell ref="AB132:AD132"/>
    <mergeCell ref="S124:U124"/>
    <mergeCell ref="V124:X124"/>
    <mergeCell ref="Y124:AA124"/>
    <mergeCell ref="AB124:AD124"/>
    <mergeCell ref="M127:O127"/>
    <mergeCell ref="P127:R127"/>
    <mergeCell ref="S127:U127"/>
    <mergeCell ref="V127:X127"/>
    <mergeCell ref="Y127:AA127"/>
    <mergeCell ref="AB127:AD127"/>
    <mergeCell ref="S122:U122"/>
    <mergeCell ref="V122:X122"/>
    <mergeCell ref="Y122:AA122"/>
    <mergeCell ref="AB122:AD122"/>
    <mergeCell ref="D123:J123"/>
    <mergeCell ref="K123:L123"/>
    <mergeCell ref="M123:O123"/>
    <mergeCell ref="P123:R123"/>
    <mergeCell ref="S123:U123"/>
    <mergeCell ref="V123:X123"/>
    <mergeCell ref="Y123:AA123"/>
    <mergeCell ref="AB123:AD123"/>
    <mergeCell ref="S120:U120"/>
    <mergeCell ref="V120:X120"/>
    <mergeCell ref="Y120:AA120"/>
    <mergeCell ref="AB120:AD120"/>
    <mergeCell ref="D121:J121"/>
    <mergeCell ref="K121:L121"/>
    <mergeCell ref="M121:O121"/>
    <mergeCell ref="P121:R121"/>
    <mergeCell ref="S121:U121"/>
    <mergeCell ref="V121:X121"/>
    <mergeCell ref="Y121:AA121"/>
    <mergeCell ref="AB121:AD121"/>
    <mergeCell ref="S119:U119"/>
    <mergeCell ref="V119:X119"/>
    <mergeCell ref="Y119:AA119"/>
    <mergeCell ref="AB119:AD119"/>
    <mergeCell ref="S118:U118"/>
    <mergeCell ref="V118:X118"/>
    <mergeCell ref="Y118:AA118"/>
    <mergeCell ref="AB118:AD118"/>
    <mergeCell ref="S117:U117"/>
    <mergeCell ref="V117:X117"/>
    <mergeCell ref="Y117:AA117"/>
    <mergeCell ref="AB117:AD117"/>
    <mergeCell ref="D115:J115"/>
    <mergeCell ref="K115:L115"/>
    <mergeCell ref="M115:O115"/>
    <mergeCell ref="P115:R115"/>
    <mergeCell ref="S115:U115"/>
    <mergeCell ref="V115:X115"/>
    <mergeCell ref="Y115:AA115"/>
    <mergeCell ref="AB115:AD115"/>
    <mergeCell ref="D116:J116"/>
    <mergeCell ref="K116:L116"/>
    <mergeCell ref="M116:O116"/>
    <mergeCell ref="P116:R116"/>
    <mergeCell ref="S116:U116"/>
    <mergeCell ref="V116:X116"/>
    <mergeCell ref="Y116:AA116"/>
    <mergeCell ref="AB116:AD116"/>
    <mergeCell ref="D108:J108"/>
    <mergeCell ref="K108:L108"/>
    <mergeCell ref="M108:O108"/>
    <mergeCell ref="P108:R108"/>
    <mergeCell ref="S108:U108"/>
    <mergeCell ref="V108:X108"/>
    <mergeCell ref="Y108:AA108"/>
    <mergeCell ref="AB108:AD108"/>
    <mergeCell ref="D114:J114"/>
    <mergeCell ref="K114:L114"/>
    <mergeCell ref="M114:O114"/>
    <mergeCell ref="P114:R114"/>
    <mergeCell ref="S114:U114"/>
    <mergeCell ref="V114:X114"/>
    <mergeCell ref="Y114:AA114"/>
    <mergeCell ref="AB114:AD114"/>
    <mergeCell ref="S113:U113"/>
    <mergeCell ref="V113:X113"/>
    <mergeCell ref="Y113:AA113"/>
    <mergeCell ref="AB113:AD113"/>
    <mergeCell ref="S109:U109"/>
    <mergeCell ref="V109:X109"/>
    <mergeCell ref="Y109:AA109"/>
    <mergeCell ref="AB109:AD109"/>
    <mergeCell ref="D106:J106"/>
    <mergeCell ref="K106:L106"/>
    <mergeCell ref="M106:O106"/>
    <mergeCell ref="P106:R106"/>
    <mergeCell ref="S106:U106"/>
    <mergeCell ref="V106:X106"/>
    <mergeCell ref="Y106:AA106"/>
    <mergeCell ref="AB106:AD106"/>
    <mergeCell ref="D107:J107"/>
    <mergeCell ref="K107:L107"/>
    <mergeCell ref="M107:O107"/>
    <mergeCell ref="P107:R107"/>
    <mergeCell ref="S107:U107"/>
    <mergeCell ref="V107:X107"/>
    <mergeCell ref="Y107:AA107"/>
    <mergeCell ref="AB107:AD107"/>
    <mergeCell ref="D104:J104"/>
    <mergeCell ref="K104:L104"/>
    <mergeCell ref="M104:O104"/>
    <mergeCell ref="P104:R104"/>
    <mergeCell ref="S104:U104"/>
    <mergeCell ref="V104:X104"/>
    <mergeCell ref="Y104:AA104"/>
    <mergeCell ref="AB104:AD104"/>
    <mergeCell ref="D105:J105"/>
    <mergeCell ref="K105:L105"/>
    <mergeCell ref="M105:O105"/>
    <mergeCell ref="P105:R105"/>
    <mergeCell ref="S105:U105"/>
    <mergeCell ref="V105:X105"/>
    <mergeCell ref="Y105:AA105"/>
    <mergeCell ref="AB105:AD105"/>
    <mergeCell ref="D100:J100"/>
    <mergeCell ref="K100:L100"/>
    <mergeCell ref="M100:O100"/>
    <mergeCell ref="P100:R100"/>
    <mergeCell ref="S100:U100"/>
    <mergeCell ref="V100:X100"/>
    <mergeCell ref="Y100:AA100"/>
    <mergeCell ref="AB100:AD100"/>
    <mergeCell ref="D103:J103"/>
    <mergeCell ref="K103:L103"/>
    <mergeCell ref="M103:O103"/>
    <mergeCell ref="P103:R103"/>
    <mergeCell ref="S103:U103"/>
    <mergeCell ref="V103:X103"/>
    <mergeCell ref="Y103:AA103"/>
    <mergeCell ref="AB103:AD103"/>
    <mergeCell ref="S102:U102"/>
    <mergeCell ref="V102:X102"/>
    <mergeCell ref="Y102:AA102"/>
    <mergeCell ref="AB102:AD102"/>
    <mergeCell ref="S101:U101"/>
    <mergeCell ref="V101:X101"/>
    <mergeCell ref="Y101:AA101"/>
    <mergeCell ref="AB101:AD101"/>
    <mergeCell ref="D98:J98"/>
    <mergeCell ref="K98:L98"/>
    <mergeCell ref="M98:O98"/>
    <mergeCell ref="P98:R98"/>
    <mergeCell ref="S98:U98"/>
    <mergeCell ref="V98:X98"/>
    <mergeCell ref="Y98:AA98"/>
    <mergeCell ref="AB98:AD98"/>
    <mergeCell ref="S99:U99"/>
    <mergeCell ref="V99:X99"/>
    <mergeCell ref="Y99:AA99"/>
    <mergeCell ref="AB99:AD99"/>
    <mergeCell ref="D96:J96"/>
    <mergeCell ref="K96:L96"/>
    <mergeCell ref="M96:O96"/>
    <mergeCell ref="P96:R96"/>
    <mergeCell ref="S96:U96"/>
    <mergeCell ref="V96:X96"/>
    <mergeCell ref="Y96:AA96"/>
    <mergeCell ref="AB96:AD96"/>
    <mergeCell ref="S97:U97"/>
    <mergeCell ref="V97:X97"/>
    <mergeCell ref="Y97:AA97"/>
    <mergeCell ref="AB97:AD97"/>
    <mergeCell ref="D91:J91"/>
    <mergeCell ref="K91:L91"/>
    <mergeCell ref="M91:O91"/>
    <mergeCell ref="P91:R91"/>
    <mergeCell ref="S91:U91"/>
    <mergeCell ref="V91:X91"/>
    <mergeCell ref="Y91:AA91"/>
    <mergeCell ref="AB91:AD91"/>
    <mergeCell ref="D92:J92"/>
    <mergeCell ref="K92:L92"/>
    <mergeCell ref="M92:O92"/>
    <mergeCell ref="P92:R92"/>
    <mergeCell ref="S92:U92"/>
    <mergeCell ref="V92:X92"/>
    <mergeCell ref="Y92:AA92"/>
    <mergeCell ref="AB92:AD92"/>
    <mergeCell ref="D84:J84"/>
    <mergeCell ref="K84:L84"/>
    <mergeCell ref="M84:O84"/>
    <mergeCell ref="P84:R84"/>
    <mergeCell ref="S84:U84"/>
    <mergeCell ref="V84:X84"/>
    <mergeCell ref="Y84:AA84"/>
    <mergeCell ref="AB84:AD84"/>
    <mergeCell ref="D87:J87"/>
    <mergeCell ref="K87:L87"/>
    <mergeCell ref="M87:O87"/>
    <mergeCell ref="P87:R87"/>
    <mergeCell ref="S87:U87"/>
    <mergeCell ref="V87:X87"/>
    <mergeCell ref="Y87:AA87"/>
    <mergeCell ref="AB87:AD87"/>
    <mergeCell ref="S86:U86"/>
    <mergeCell ref="V86:X86"/>
    <mergeCell ref="Y86:AA86"/>
    <mergeCell ref="AB86:AD86"/>
    <mergeCell ref="S85:U85"/>
    <mergeCell ref="V85:X85"/>
    <mergeCell ref="Y85:AA85"/>
    <mergeCell ref="AB85:AD85"/>
    <mergeCell ref="D82:J82"/>
    <mergeCell ref="K82:L82"/>
    <mergeCell ref="M82:O82"/>
    <mergeCell ref="P82:R82"/>
    <mergeCell ref="S82:U82"/>
    <mergeCell ref="V82:X82"/>
    <mergeCell ref="Y82:AA82"/>
    <mergeCell ref="AB82:AD82"/>
    <mergeCell ref="D83:J83"/>
    <mergeCell ref="K83:L83"/>
    <mergeCell ref="M83:O83"/>
    <mergeCell ref="P83:R83"/>
    <mergeCell ref="S83:U83"/>
    <mergeCell ref="V83:X83"/>
    <mergeCell ref="Y83:AA83"/>
    <mergeCell ref="AB83:AD83"/>
    <mergeCell ref="D80:J80"/>
    <mergeCell ref="K80:L80"/>
    <mergeCell ref="M80:O80"/>
    <mergeCell ref="P80:R80"/>
    <mergeCell ref="S80:U80"/>
    <mergeCell ref="V80:X80"/>
    <mergeCell ref="Y80:AA80"/>
    <mergeCell ref="AB80:AD80"/>
    <mergeCell ref="D81:J81"/>
    <mergeCell ref="K81:L81"/>
    <mergeCell ref="M81:O81"/>
    <mergeCell ref="P81:R81"/>
    <mergeCell ref="S81:U81"/>
    <mergeCell ref="V81:X81"/>
    <mergeCell ref="Y81:AA81"/>
    <mergeCell ref="AB81:AD81"/>
    <mergeCell ref="S76:U76"/>
    <mergeCell ref="V76:X76"/>
    <mergeCell ref="Y76:AA76"/>
    <mergeCell ref="AB76:AD76"/>
    <mergeCell ref="D79:J79"/>
    <mergeCell ref="K79:L79"/>
    <mergeCell ref="M79:O79"/>
    <mergeCell ref="P79:R79"/>
    <mergeCell ref="S79:U79"/>
    <mergeCell ref="V79:X79"/>
    <mergeCell ref="Y79:AA79"/>
    <mergeCell ref="AB79:AD79"/>
    <mergeCell ref="S78:U78"/>
    <mergeCell ref="V78:X78"/>
    <mergeCell ref="Y78:AA78"/>
    <mergeCell ref="AB78:AD78"/>
    <mergeCell ref="S77:U77"/>
    <mergeCell ref="V77:X77"/>
    <mergeCell ref="Y77:AA77"/>
    <mergeCell ref="AB77:AD77"/>
    <mergeCell ref="D77:J77"/>
    <mergeCell ref="K77:L77"/>
    <mergeCell ref="M77:O77"/>
    <mergeCell ref="P77:R77"/>
    <mergeCell ref="S74:U74"/>
    <mergeCell ref="V74:X74"/>
    <mergeCell ref="Y74:AA74"/>
    <mergeCell ref="AB74:AD74"/>
    <mergeCell ref="D75:J75"/>
    <mergeCell ref="K75:L75"/>
    <mergeCell ref="M75:O75"/>
    <mergeCell ref="P75:R75"/>
    <mergeCell ref="S75:U75"/>
    <mergeCell ref="V75:X75"/>
    <mergeCell ref="Y75:AA75"/>
    <mergeCell ref="AB75:AD75"/>
    <mergeCell ref="S69:U69"/>
    <mergeCell ref="V69:X69"/>
    <mergeCell ref="Y69:AA69"/>
    <mergeCell ref="AB69:AD69"/>
    <mergeCell ref="S72:U72"/>
    <mergeCell ref="V72:X72"/>
    <mergeCell ref="Y72:AA72"/>
    <mergeCell ref="AB72:AD72"/>
    <mergeCell ref="D73:J73"/>
    <mergeCell ref="K73:L73"/>
    <mergeCell ref="M73:O73"/>
    <mergeCell ref="P73:R73"/>
    <mergeCell ref="S73:U73"/>
    <mergeCell ref="V73:X73"/>
    <mergeCell ref="Y73:AA73"/>
    <mergeCell ref="AB73:AD73"/>
    <mergeCell ref="D71:J71"/>
    <mergeCell ref="K71:L71"/>
    <mergeCell ref="M71:O71"/>
    <mergeCell ref="P71:R71"/>
    <mergeCell ref="S71:U71"/>
    <mergeCell ref="V71:X71"/>
    <mergeCell ref="Y71:AA71"/>
    <mergeCell ref="AB71:AD71"/>
    <mergeCell ref="S70:U70"/>
    <mergeCell ref="V70:X70"/>
    <mergeCell ref="Y70:AA70"/>
    <mergeCell ref="AB70:AD70"/>
    <mergeCell ref="D67:J67"/>
    <mergeCell ref="K67:L67"/>
    <mergeCell ref="M67:O67"/>
    <mergeCell ref="P67:R67"/>
    <mergeCell ref="S67:U67"/>
    <mergeCell ref="V67:X67"/>
    <mergeCell ref="Y67:AA67"/>
    <mergeCell ref="AB67:AD67"/>
    <mergeCell ref="D68:J68"/>
    <mergeCell ref="K68:L68"/>
    <mergeCell ref="M68:O68"/>
    <mergeCell ref="P68:R68"/>
    <mergeCell ref="S68:U68"/>
    <mergeCell ref="V68:X68"/>
    <mergeCell ref="Y68:AA68"/>
    <mergeCell ref="AB68:AD68"/>
    <mergeCell ref="D70:J70"/>
    <mergeCell ref="K70:L70"/>
    <mergeCell ref="M70:O70"/>
    <mergeCell ref="P70:R70"/>
    <mergeCell ref="D60:J60"/>
    <mergeCell ref="K60:L60"/>
    <mergeCell ref="M60:O60"/>
    <mergeCell ref="P60:R60"/>
    <mergeCell ref="S60:U60"/>
    <mergeCell ref="V60:X60"/>
    <mergeCell ref="Y60:AA60"/>
    <mergeCell ref="AB60:AD60"/>
    <mergeCell ref="D66:J66"/>
    <mergeCell ref="K66:L66"/>
    <mergeCell ref="M66:O66"/>
    <mergeCell ref="P66:R66"/>
    <mergeCell ref="S66:U66"/>
    <mergeCell ref="V66:X66"/>
    <mergeCell ref="Y66:AA66"/>
    <mergeCell ref="AB66:AD66"/>
    <mergeCell ref="S65:U65"/>
    <mergeCell ref="V65:X65"/>
    <mergeCell ref="Y65:AA65"/>
    <mergeCell ref="AB65:AD65"/>
    <mergeCell ref="S61:U61"/>
    <mergeCell ref="V61:X61"/>
    <mergeCell ref="Y61:AA61"/>
    <mergeCell ref="AB61:AD61"/>
    <mergeCell ref="D58:J58"/>
    <mergeCell ref="K58:L58"/>
    <mergeCell ref="M58:O58"/>
    <mergeCell ref="P58:R58"/>
    <mergeCell ref="S58:U58"/>
    <mergeCell ref="V58:X58"/>
    <mergeCell ref="Y58:AA58"/>
    <mergeCell ref="AB58:AD58"/>
    <mergeCell ref="D59:J59"/>
    <mergeCell ref="K59:L59"/>
    <mergeCell ref="M59:O59"/>
    <mergeCell ref="P59:R59"/>
    <mergeCell ref="S59:U59"/>
    <mergeCell ref="V59:X59"/>
    <mergeCell ref="Y59:AA59"/>
    <mergeCell ref="AB59:AD59"/>
    <mergeCell ref="D56:J56"/>
    <mergeCell ref="K56:L56"/>
    <mergeCell ref="M56:O56"/>
    <mergeCell ref="P56:R56"/>
    <mergeCell ref="S56:U56"/>
    <mergeCell ref="V56:X56"/>
    <mergeCell ref="Y56:AA56"/>
    <mergeCell ref="AB56:AD56"/>
    <mergeCell ref="D57:J57"/>
    <mergeCell ref="K57:L57"/>
    <mergeCell ref="M57:O57"/>
    <mergeCell ref="P57:R57"/>
    <mergeCell ref="S57:U57"/>
    <mergeCell ref="V57:X57"/>
    <mergeCell ref="Y57:AA57"/>
    <mergeCell ref="AB57:AD57"/>
    <mergeCell ref="D52:J52"/>
    <mergeCell ref="K52:L52"/>
    <mergeCell ref="M52:O52"/>
    <mergeCell ref="P52:R52"/>
    <mergeCell ref="S52:U52"/>
    <mergeCell ref="V52:X52"/>
    <mergeCell ref="Y52:AA52"/>
    <mergeCell ref="AB52:AD52"/>
    <mergeCell ref="D55:J55"/>
    <mergeCell ref="K55:L55"/>
    <mergeCell ref="M55:O55"/>
    <mergeCell ref="P55:R55"/>
    <mergeCell ref="S55:U55"/>
    <mergeCell ref="V55:X55"/>
    <mergeCell ref="Y55:AA55"/>
    <mergeCell ref="AB55:AD55"/>
    <mergeCell ref="S54:U54"/>
    <mergeCell ref="V54:X54"/>
    <mergeCell ref="Y54:AA54"/>
    <mergeCell ref="AB54:AD54"/>
    <mergeCell ref="S53:U53"/>
    <mergeCell ref="V53:X53"/>
    <mergeCell ref="Y53:AA53"/>
    <mergeCell ref="AB53:AD53"/>
    <mergeCell ref="D50:J50"/>
    <mergeCell ref="K50:L50"/>
    <mergeCell ref="M50:O50"/>
    <mergeCell ref="P50:R50"/>
    <mergeCell ref="S50:U50"/>
    <mergeCell ref="V50:X50"/>
    <mergeCell ref="Y50:AA50"/>
    <mergeCell ref="AB50:AD50"/>
    <mergeCell ref="S51:U51"/>
    <mergeCell ref="V51:X51"/>
    <mergeCell ref="Y51:AA51"/>
    <mergeCell ref="AB51:AD51"/>
    <mergeCell ref="M48:O48"/>
    <mergeCell ref="P48:R48"/>
    <mergeCell ref="S48:U48"/>
    <mergeCell ref="V48:X48"/>
    <mergeCell ref="Y48:AA48"/>
    <mergeCell ref="AB48:AD48"/>
    <mergeCell ref="S49:U49"/>
    <mergeCell ref="V49:X49"/>
    <mergeCell ref="Y49:AA49"/>
    <mergeCell ref="AB49:AD49"/>
    <mergeCell ref="D43:J43"/>
    <mergeCell ref="K43:L43"/>
    <mergeCell ref="M43:O43"/>
    <mergeCell ref="P43:R43"/>
    <mergeCell ref="S43:U43"/>
    <mergeCell ref="V43:X43"/>
    <mergeCell ref="Y43:AA43"/>
    <mergeCell ref="AB43:AD43"/>
    <mergeCell ref="D44:J44"/>
    <mergeCell ref="K44:L44"/>
    <mergeCell ref="M44:O44"/>
    <mergeCell ref="P44:R44"/>
    <mergeCell ref="S44:U44"/>
    <mergeCell ref="V44:X44"/>
    <mergeCell ref="Y44:AA44"/>
    <mergeCell ref="AB44:AD44"/>
    <mergeCell ref="D41:J41"/>
    <mergeCell ref="K41:L41"/>
    <mergeCell ref="M41:O41"/>
    <mergeCell ref="P41:R41"/>
    <mergeCell ref="S41:U41"/>
    <mergeCell ref="V41:X41"/>
    <mergeCell ref="Y41:AA41"/>
    <mergeCell ref="AB41:AD41"/>
    <mergeCell ref="D42:J42"/>
    <mergeCell ref="K42:L42"/>
    <mergeCell ref="M42:O42"/>
    <mergeCell ref="P42:R42"/>
    <mergeCell ref="S42:U42"/>
    <mergeCell ref="V42:X42"/>
    <mergeCell ref="Y42:AA42"/>
    <mergeCell ref="AB42:AD42"/>
    <mergeCell ref="D39:J39"/>
    <mergeCell ref="K39:L39"/>
    <mergeCell ref="M39:O39"/>
    <mergeCell ref="P39:R39"/>
    <mergeCell ref="S39:U39"/>
    <mergeCell ref="V39:X39"/>
    <mergeCell ref="Y39:AA39"/>
    <mergeCell ref="AB39:AD39"/>
    <mergeCell ref="D40:J40"/>
    <mergeCell ref="K40:L40"/>
    <mergeCell ref="M40:O40"/>
    <mergeCell ref="P40:R40"/>
    <mergeCell ref="S40:U40"/>
    <mergeCell ref="V40:X40"/>
    <mergeCell ref="Y40:AA40"/>
    <mergeCell ref="AB40:AD40"/>
    <mergeCell ref="D35:J35"/>
    <mergeCell ref="K35:L35"/>
    <mergeCell ref="M35:O35"/>
    <mergeCell ref="P35:R35"/>
    <mergeCell ref="S35:U35"/>
    <mergeCell ref="V35:X35"/>
    <mergeCell ref="Y35:AA35"/>
    <mergeCell ref="AB35:AD35"/>
    <mergeCell ref="D36:J36"/>
    <mergeCell ref="K36:L36"/>
    <mergeCell ref="M36:O36"/>
    <mergeCell ref="P36:R36"/>
    <mergeCell ref="S36:U36"/>
    <mergeCell ref="V36:X36"/>
    <mergeCell ref="Y36:AA36"/>
    <mergeCell ref="AB36:AD36"/>
    <mergeCell ref="D33:J33"/>
    <mergeCell ref="K33:L33"/>
    <mergeCell ref="M33:O33"/>
    <mergeCell ref="P33:R33"/>
    <mergeCell ref="S33:U33"/>
    <mergeCell ref="V33:X33"/>
    <mergeCell ref="Y33:AA33"/>
    <mergeCell ref="AB33:AD33"/>
    <mergeCell ref="D34:J34"/>
    <mergeCell ref="K34:L34"/>
    <mergeCell ref="M34:O34"/>
    <mergeCell ref="P34:R34"/>
    <mergeCell ref="S34:U34"/>
    <mergeCell ref="V34:X34"/>
    <mergeCell ref="Y34:AA34"/>
    <mergeCell ref="AB34:AD34"/>
    <mergeCell ref="D31:J31"/>
    <mergeCell ref="K31:L31"/>
    <mergeCell ref="M31:O31"/>
    <mergeCell ref="P31:R31"/>
    <mergeCell ref="S31:U31"/>
    <mergeCell ref="V31:X31"/>
    <mergeCell ref="Y31:AA31"/>
    <mergeCell ref="AB31:AD31"/>
    <mergeCell ref="D32:J32"/>
    <mergeCell ref="K32:L32"/>
    <mergeCell ref="M32:O32"/>
    <mergeCell ref="P32:R32"/>
    <mergeCell ref="S32:U32"/>
    <mergeCell ref="V32:X32"/>
    <mergeCell ref="Y32:AA32"/>
    <mergeCell ref="AB32:AD32"/>
    <mergeCell ref="D27:J27"/>
    <mergeCell ref="K27:L27"/>
    <mergeCell ref="M27:O27"/>
    <mergeCell ref="P27:R27"/>
    <mergeCell ref="S27:U27"/>
    <mergeCell ref="V27:X27"/>
    <mergeCell ref="Y27:AA27"/>
    <mergeCell ref="AB27:AD27"/>
    <mergeCell ref="D28:J28"/>
    <mergeCell ref="K28:L28"/>
    <mergeCell ref="M28:O28"/>
    <mergeCell ref="P28:R28"/>
    <mergeCell ref="S28:U28"/>
    <mergeCell ref="V28:X28"/>
    <mergeCell ref="Y28:AA28"/>
    <mergeCell ref="AB28:AD28"/>
    <mergeCell ref="D25:J25"/>
    <mergeCell ref="K25:L25"/>
    <mergeCell ref="M25:O25"/>
    <mergeCell ref="P25:R25"/>
    <mergeCell ref="S25:U25"/>
    <mergeCell ref="V25:X25"/>
    <mergeCell ref="Y25:AA25"/>
    <mergeCell ref="AB25:AD25"/>
    <mergeCell ref="D26:J26"/>
    <mergeCell ref="K26:L26"/>
    <mergeCell ref="M26:O26"/>
    <mergeCell ref="P26:R26"/>
    <mergeCell ref="S26:U26"/>
    <mergeCell ref="V26:X26"/>
    <mergeCell ref="Y26:AA26"/>
    <mergeCell ref="AB26:AD26"/>
    <mergeCell ref="D23:J23"/>
    <mergeCell ref="K23:L23"/>
    <mergeCell ref="M23:O23"/>
    <mergeCell ref="P23:R23"/>
    <mergeCell ref="S23:U23"/>
    <mergeCell ref="V23:X23"/>
    <mergeCell ref="Y23:AA23"/>
    <mergeCell ref="AB23:AD23"/>
    <mergeCell ref="D24:J24"/>
    <mergeCell ref="K24:L24"/>
    <mergeCell ref="M24:O24"/>
    <mergeCell ref="P24:R24"/>
    <mergeCell ref="S24:U24"/>
    <mergeCell ref="V24:X24"/>
    <mergeCell ref="Y24:AA24"/>
    <mergeCell ref="AB24:AD24"/>
    <mergeCell ref="S133:U133"/>
    <mergeCell ref="V133:X133"/>
    <mergeCell ref="Y133:AA133"/>
    <mergeCell ref="AB133:AD133"/>
    <mergeCell ref="S126:U126"/>
    <mergeCell ref="V126:X126"/>
    <mergeCell ref="Y126:AA126"/>
    <mergeCell ref="AB126:AD126"/>
    <mergeCell ref="S125:U125"/>
    <mergeCell ref="V125:X125"/>
    <mergeCell ref="Y125:AA125"/>
    <mergeCell ref="AB125:AD125"/>
    <mergeCell ref="S128:U128"/>
    <mergeCell ref="V128:X128"/>
    <mergeCell ref="Y128:AA128"/>
    <mergeCell ref="AB128:AD128"/>
    <mergeCell ref="S129:U129"/>
    <mergeCell ref="V129:X129"/>
    <mergeCell ref="Y129:AA129"/>
    <mergeCell ref="AB129:AD129"/>
    <mergeCell ref="S130:U130"/>
    <mergeCell ref="V130:X130"/>
    <mergeCell ref="Y130:AA130"/>
    <mergeCell ref="AB130:AD130"/>
    <mergeCell ref="S110:U110"/>
    <mergeCell ref="V110:X110"/>
    <mergeCell ref="Y110:AA110"/>
    <mergeCell ref="AB110:AD110"/>
    <mergeCell ref="S111:U111"/>
    <mergeCell ref="V111:X111"/>
    <mergeCell ref="Y111:AA111"/>
    <mergeCell ref="AB111:AD111"/>
    <mergeCell ref="S112:U112"/>
    <mergeCell ref="V112:X112"/>
    <mergeCell ref="Y112:AA112"/>
    <mergeCell ref="AB112:AD112"/>
    <mergeCell ref="S94:U94"/>
    <mergeCell ref="V94:X94"/>
    <mergeCell ref="Y94:AA94"/>
    <mergeCell ref="AB94:AD94"/>
    <mergeCell ref="S93:U93"/>
    <mergeCell ref="V93:X93"/>
    <mergeCell ref="Y93:AA93"/>
    <mergeCell ref="AB93:AD93"/>
    <mergeCell ref="S95:U95"/>
    <mergeCell ref="V95:X95"/>
    <mergeCell ref="Y95:AA95"/>
    <mergeCell ref="AB95:AD95"/>
    <mergeCell ref="S88:U88"/>
    <mergeCell ref="V88:X88"/>
    <mergeCell ref="Y88:AA88"/>
    <mergeCell ref="AB88:AD88"/>
    <mergeCell ref="S89:U89"/>
    <mergeCell ref="V89:X89"/>
    <mergeCell ref="Y89:AA89"/>
    <mergeCell ref="AB89:AD89"/>
    <mergeCell ref="S90:U90"/>
    <mergeCell ref="V90:X90"/>
    <mergeCell ref="Y90:AA90"/>
    <mergeCell ref="AB90:AD90"/>
    <mergeCell ref="S62:U62"/>
    <mergeCell ref="V62:X62"/>
    <mergeCell ref="Y62:AA62"/>
    <mergeCell ref="AB62:AD62"/>
    <mergeCell ref="S63:U63"/>
    <mergeCell ref="V63:X63"/>
    <mergeCell ref="Y63:AA63"/>
    <mergeCell ref="AB63:AD63"/>
    <mergeCell ref="S64:U64"/>
    <mergeCell ref="V64:X64"/>
    <mergeCell ref="Y64:AA64"/>
    <mergeCell ref="AB64:AD64"/>
    <mergeCell ref="S46:U46"/>
    <mergeCell ref="V46:X46"/>
    <mergeCell ref="Y46:AA46"/>
    <mergeCell ref="AB46:AD46"/>
    <mergeCell ref="S45:U45"/>
    <mergeCell ref="V45:X45"/>
    <mergeCell ref="Y45:AA45"/>
    <mergeCell ref="AB45:AD45"/>
    <mergeCell ref="S47:U47"/>
    <mergeCell ref="V47:X47"/>
    <mergeCell ref="Y47:AA47"/>
    <mergeCell ref="AB47:AD47"/>
    <mergeCell ref="S38:U38"/>
    <mergeCell ref="V38:X38"/>
    <mergeCell ref="Y38:AA38"/>
    <mergeCell ref="AB38:AD38"/>
    <mergeCell ref="S37:U37"/>
    <mergeCell ref="V37:X37"/>
    <mergeCell ref="Y37:AA37"/>
    <mergeCell ref="AB37:AD37"/>
    <mergeCell ref="S30:U30"/>
    <mergeCell ref="V30:X30"/>
    <mergeCell ref="Y30:AA30"/>
    <mergeCell ref="AB30:AD30"/>
    <mergeCell ref="S29:U29"/>
    <mergeCell ref="V29:X29"/>
    <mergeCell ref="Y29:AA29"/>
    <mergeCell ref="AB29:AD29"/>
    <mergeCell ref="M21:AD21"/>
    <mergeCell ref="M22:O22"/>
    <mergeCell ref="P22:R22"/>
    <mergeCell ref="S22:U22"/>
    <mergeCell ref="V22:X22"/>
    <mergeCell ref="Y22:AA22"/>
    <mergeCell ref="AB22:AD22"/>
    <mergeCell ref="K21:L22"/>
    <mergeCell ref="C21:J22"/>
    <mergeCell ref="C19:AD19"/>
    <mergeCell ref="AA12:AD12"/>
    <mergeCell ref="B14:AD14"/>
    <mergeCell ref="C15:AD15"/>
    <mergeCell ref="C16:AD16"/>
    <mergeCell ref="C18:AD18"/>
    <mergeCell ref="B1:AD1"/>
    <mergeCell ref="B3:AD3"/>
    <mergeCell ref="B5:AD5"/>
    <mergeCell ref="B7:AD7"/>
    <mergeCell ref="AA9:AD9"/>
    <mergeCell ref="B10:L10"/>
    <mergeCell ref="N10:O10"/>
    <mergeCell ref="C17:AD17"/>
    <mergeCell ref="C145:AD145"/>
    <mergeCell ref="C146:AD146"/>
    <mergeCell ref="D29:J29"/>
    <mergeCell ref="K29:L29"/>
    <mergeCell ref="M29:O29"/>
    <mergeCell ref="P29:R29"/>
    <mergeCell ref="D30:J30"/>
    <mergeCell ref="K30:L30"/>
    <mergeCell ref="M30:O30"/>
    <mergeCell ref="P30:R30"/>
    <mergeCell ref="D37:J37"/>
    <mergeCell ref="K37:L37"/>
    <mergeCell ref="M37:O37"/>
    <mergeCell ref="P37:R37"/>
    <mergeCell ref="D38:J38"/>
    <mergeCell ref="K38:L38"/>
    <mergeCell ref="M38:O38"/>
    <mergeCell ref="P38:R38"/>
    <mergeCell ref="D45:J45"/>
    <mergeCell ref="K45:L45"/>
    <mergeCell ref="M45:O45"/>
    <mergeCell ref="P45:R45"/>
    <mergeCell ref="D46:J46"/>
    <mergeCell ref="K46:L46"/>
    <mergeCell ref="M46:O46"/>
    <mergeCell ref="P46:R46"/>
    <mergeCell ref="D53:J53"/>
    <mergeCell ref="K53:L53"/>
    <mergeCell ref="M53:O53"/>
    <mergeCell ref="P53:R53"/>
    <mergeCell ref="D54:J54"/>
    <mergeCell ref="K54:L54"/>
    <mergeCell ref="M54:O54"/>
    <mergeCell ref="P54:R54"/>
    <mergeCell ref="D47:J47"/>
    <mergeCell ref="K47:L47"/>
    <mergeCell ref="M47:O47"/>
    <mergeCell ref="P47:R47"/>
    <mergeCell ref="D49:J49"/>
    <mergeCell ref="K49:L49"/>
    <mergeCell ref="M49:O49"/>
    <mergeCell ref="P49:R49"/>
    <mergeCell ref="D51:J51"/>
    <mergeCell ref="K51:L51"/>
    <mergeCell ref="M51:O51"/>
    <mergeCell ref="P51:R51"/>
    <mergeCell ref="D48:J48"/>
    <mergeCell ref="K48:L48"/>
    <mergeCell ref="D61:J61"/>
    <mergeCell ref="K61:L61"/>
    <mergeCell ref="M61:O61"/>
    <mergeCell ref="P61:R61"/>
    <mergeCell ref="D62:J62"/>
    <mergeCell ref="K62:L62"/>
    <mergeCell ref="M62:O62"/>
    <mergeCell ref="P62:R62"/>
    <mergeCell ref="D69:J69"/>
    <mergeCell ref="K69:L69"/>
    <mergeCell ref="M69:O69"/>
    <mergeCell ref="P69:R69"/>
    <mergeCell ref="D63:J63"/>
    <mergeCell ref="K63:L63"/>
    <mergeCell ref="M63:O63"/>
    <mergeCell ref="P63:R63"/>
    <mergeCell ref="D64:J64"/>
    <mergeCell ref="K64:L64"/>
    <mergeCell ref="M64:O64"/>
    <mergeCell ref="P64:R64"/>
    <mergeCell ref="D65:J65"/>
    <mergeCell ref="K65:L65"/>
    <mergeCell ref="M65:O65"/>
    <mergeCell ref="P65:R65"/>
    <mergeCell ref="D78:J78"/>
    <mergeCell ref="K78:L78"/>
    <mergeCell ref="M78:O78"/>
    <mergeCell ref="P78:R78"/>
    <mergeCell ref="D72:J72"/>
    <mergeCell ref="K72:L72"/>
    <mergeCell ref="M72:O72"/>
    <mergeCell ref="P72:R72"/>
    <mergeCell ref="D74:J74"/>
    <mergeCell ref="K74:L74"/>
    <mergeCell ref="M74:O74"/>
    <mergeCell ref="P74:R74"/>
    <mergeCell ref="D76:J76"/>
    <mergeCell ref="K76:L76"/>
    <mergeCell ref="M76:O76"/>
    <mergeCell ref="P76:R76"/>
    <mergeCell ref="D85:J85"/>
    <mergeCell ref="K85:L85"/>
    <mergeCell ref="M85:O85"/>
    <mergeCell ref="P85:R85"/>
    <mergeCell ref="D86:J86"/>
    <mergeCell ref="K86:L86"/>
    <mergeCell ref="M86:O86"/>
    <mergeCell ref="P86:R86"/>
    <mergeCell ref="D93:J93"/>
    <mergeCell ref="K93:L93"/>
    <mergeCell ref="M93:O93"/>
    <mergeCell ref="P93:R93"/>
    <mergeCell ref="D88:J88"/>
    <mergeCell ref="K88:L88"/>
    <mergeCell ref="M88:O88"/>
    <mergeCell ref="P88:R88"/>
    <mergeCell ref="D89:J89"/>
    <mergeCell ref="K89:L89"/>
    <mergeCell ref="M89:O89"/>
    <mergeCell ref="P89:R89"/>
    <mergeCell ref="D90:J90"/>
    <mergeCell ref="K90:L90"/>
    <mergeCell ref="M90:O90"/>
    <mergeCell ref="P90:R90"/>
    <mergeCell ref="D94:J94"/>
    <mergeCell ref="K94:L94"/>
    <mergeCell ref="M94:O94"/>
    <mergeCell ref="P94:R94"/>
    <mergeCell ref="D101:J101"/>
    <mergeCell ref="K101:L101"/>
    <mergeCell ref="M101:O101"/>
    <mergeCell ref="P101:R101"/>
    <mergeCell ref="D102:J102"/>
    <mergeCell ref="K102:L102"/>
    <mergeCell ref="M102:O102"/>
    <mergeCell ref="P102:R102"/>
    <mergeCell ref="D95:J95"/>
    <mergeCell ref="K95:L95"/>
    <mergeCell ref="M95:O95"/>
    <mergeCell ref="P95:R95"/>
    <mergeCell ref="D97:J97"/>
    <mergeCell ref="K97:L97"/>
    <mergeCell ref="M97:O97"/>
    <mergeCell ref="P97:R97"/>
    <mergeCell ref="D99:J99"/>
    <mergeCell ref="K99:L99"/>
    <mergeCell ref="M99:O99"/>
    <mergeCell ref="P99:R99"/>
    <mergeCell ref="D109:J109"/>
    <mergeCell ref="K109:L109"/>
    <mergeCell ref="M109:O109"/>
    <mergeCell ref="P109:R109"/>
    <mergeCell ref="D110:J110"/>
    <mergeCell ref="K110:L110"/>
    <mergeCell ref="M110:O110"/>
    <mergeCell ref="P110:R110"/>
    <mergeCell ref="D117:J117"/>
    <mergeCell ref="K117:L117"/>
    <mergeCell ref="M117:O117"/>
    <mergeCell ref="P117:R117"/>
    <mergeCell ref="D111:J111"/>
    <mergeCell ref="K111:L111"/>
    <mergeCell ref="M111:O111"/>
    <mergeCell ref="P111:R111"/>
    <mergeCell ref="D112:J112"/>
    <mergeCell ref="K112:L112"/>
    <mergeCell ref="M112:O112"/>
    <mergeCell ref="P112:R112"/>
    <mergeCell ref="D113:J113"/>
    <mergeCell ref="K113:L113"/>
    <mergeCell ref="M113:O113"/>
    <mergeCell ref="P113:R113"/>
    <mergeCell ref="K118:L118"/>
    <mergeCell ref="M118:O118"/>
    <mergeCell ref="P118:R118"/>
    <mergeCell ref="D119:J119"/>
    <mergeCell ref="D125:J125"/>
    <mergeCell ref="K125:L125"/>
    <mergeCell ref="M125:O125"/>
    <mergeCell ref="P125:R125"/>
    <mergeCell ref="D120:J120"/>
    <mergeCell ref="K120:L120"/>
    <mergeCell ref="M120:O120"/>
    <mergeCell ref="P120:R120"/>
    <mergeCell ref="D122:J122"/>
    <mergeCell ref="K122:L122"/>
    <mergeCell ref="M122:O122"/>
    <mergeCell ref="P122:R122"/>
    <mergeCell ref="D124:J124"/>
    <mergeCell ref="K124:L124"/>
    <mergeCell ref="M124:O124"/>
    <mergeCell ref="P124:R124"/>
    <mergeCell ref="K119:L119"/>
    <mergeCell ref="M119:O119"/>
    <mergeCell ref="P119:R119"/>
    <mergeCell ref="D118:J118"/>
    <mergeCell ref="D133:J133"/>
    <mergeCell ref="K133:L133"/>
    <mergeCell ref="M133:O133"/>
    <mergeCell ref="P133:R133"/>
    <mergeCell ref="D128:J128"/>
    <mergeCell ref="K128:L128"/>
    <mergeCell ref="M128:O128"/>
    <mergeCell ref="P128:R128"/>
    <mergeCell ref="D129:J129"/>
    <mergeCell ref="K129:L129"/>
    <mergeCell ref="M129:O129"/>
    <mergeCell ref="P129:R129"/>
    <mergeCell ref="D130:J130"/>
    <mergeCell ref="K130:L130"/>
    <mergeCell ref="M130:O130"/>
    <mergeCell ref="P130:R130"/>
    <mergeCell ref="D131:J131"/>
    <mergeCell ref="K131:L131"/>
    <mergeCell ref="D132:J132"/>
    <mergeCell ref="K132:L132"/>
    <mergeCell ref="M132:O132"/>
    <mergeCell ref="P132:R132"/>
    <mergeCell ref="D142:J142"/>
    <mergeCell ref="K142:L142"/>
    <mergeCell ref="M142:O142"/>
    <mergeCell ref="P142:R142"/>
    <mergeCell ref="M143:O143"/>
    <mergeCell ref="D134:J134"/>
    <mergeCell ref="K134:L134"/>
    <mergeCell ref="M134:O134"/>
    <mergeCell ref="P134:R134"/>
    <mergeCell ref="D135:J135"/>
    <mergeCell ref="K135:L135"/>
    <mergeCell ref="D141:J141"/>
    <mergeCell ref="K141:L141"/>
    <mergeCell ref="M141:O141"/>
    <mergeCell ref="P141:R141"/>
    <mergeCell ref="M135:O135"/>
    <mergeCell ref="P135:R135"/>
    <mergeCell ref="D136:J136"/>
    <mergeCell ref="K136:L136"/>
    <mergeCell ref="M136:O136"/>
    <mergeCell ref="P136:R136"/>
    <mergeCell ref="M137:O137"/>
    <mergeCell ref="P137:R137"/>
    <mergeCell ref="D138:J138"/>
  </mergeCells>
  <conditionalFormatting sqref="M23:AD142">
    <cfRule type="expression" dxfId="18" priority="2">
      <formula>$K23="X"</formula>
    </cfRule>
  </conditionalFormatting>
  <conditionalFormatting sqref="D23:AD142 C146:AD146">
    <cfRule type="expression" dxfId="17" priority="1">
      <formula>OR($AG$17="NA",$AG$17="NS",$AG$17=0)</formula>
    </cfRule>
  </conditionalFormatting>
  <dataValidations count="1">
    <dataValidation type="list" allowBlank="1" showInputMessage="1" showErrorMessage="1" sqref="K23:L142">
      <formula1>$AG$15:$AH$15</formula1>
    </dataValidation>
  </dataValidations>
  <hyperlinks>
    <hyperlink ref="AA12:AD12" location="CNGE_2023_M1_Secc5!A317" display="Pregunta 5.8"/>
    <hyperlink ref="AA9:AD9" location="Índice!B25" display="Índice"/>
  </hyperlinks>
  <pageMargins left="0.70866141732283472" right="0.70866141732283472" top="0.74803149606299213" bottom="0.74803149606299213" header="0.31496062992125984" footer="0.31496062992125984"/>
  <pageSetup scale="75" orientation="portrait" r:id="rId1"/>
  <headerFooter>
    <oddHeader>&amp;CMódulo 1 Sección V
Complemento 4</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73BB69F3-8F6A-452C-B7CD-EE92C7015D72}">
            <xm:f>CNGE_2023_M1_Secc5!$AL$429&lt;_xlfn.NUMBERVALUE($C23)</xm:f>
            <x14:dxf>
              <fill>
                <patternFill patternType="mediumGray"/>
              </fill>
            </x14:dxf>
          </x14:cfRule>
          <xm:sqref>D23:AD142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CNGE_2023_M1_Secc5</vt:lpstr>
      <vt:lpstr>Complemento 1</vt:lpstr>
      <vt:lpstr>Complemento 2</vt:lpstr>
      <vt:lpstr>Complemento 3</vt:lpstr>
      <vt:lpstr>Complemento 4</vt:lpstr>
      <vt:lpstr>Complemento 5</vt:lpstr>
      <vt:lpstr>Glosario</vt:lpstr>
      <vt:lpstr>CNGE_2023_M1_Secc5!Área_de_impresión</vt:lpstr>
      <vt:lpstr>'Complemento 1'!Área_de_impresión</vt:lpstr>
      <vt:lpstr>'Complemento 2'!Área_de_impresión</vt:lpstr>
      <vt:lpstr>'Complemento 3'!Área_de_impresión</vt:lpstr>
      <vt:lpstr>'Complemento 4'!Área_de_impresión</vt:lpstr>
      <vt:lpstr>'Complemento 5'!Área_de_impresión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2023-03-03T22:28:10Z</cp:lastPrinted>
  <dcterms:created xsi:type="dcterms:W3CDTF">2022-07-20T20:37:36Z</dcterms:created>
  <dcterms:modified xsi:type="dcterms:W3CDTF">2023-03-03T22:28:18Z</dcterms:modified>
</cp:coreProperties>
</file>